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edorov_is\Desktop\ГЧП\Замечания ГАУИ\На отправку\ИТОГ\"/>
    </mc:Choice>
  </mc:AlternateContent>
  <xr:revisionPtr revIDLastSave="0" documentId="13_ncr:1_{82EEE545-DC7D-4121-A289-92BB6053F157}" xr6:coauthVersionLast="46" xr6:coauthVersionMax="46" xr10:uidLastSave="{00000000-0000-0000-0000-000000000000}"/>
  <bookViews>
    <workbookView xWindow="-108" yWindow="-108" windowWidth="23256" windowHeight="12576" tabRatio="895" activeTab="10" xr2:uid="{99AEC8A6-AB5D-4CF8-A683-BFD5AFEC174B}"/>
  </bookViews>
  <sheets>
    <sheet name="Title" sheetId="1" r:id="rId1"/>
    <sheet name="Assump" sheetId="2" r:id="rId2"/>
    <sheet name="Debt" sheetId="10" r:id="rId3"/>
    <sheet name="Tax" sheetId="8" r:id="rId4"/>
    <sheet name="DA" sheetId="9" r:id="rId5"/>
    <sheet name="Objects" sheetId="13" r:id="rId6"/>
    <sheet name="CFM" sheetId="4" r:id="rId7"/>
    <sheet name="CFY" sheetId="3" r:id="rId8"/>
    <sheet name="PLM_BSM" sheetId="6" r:id="rId9"/>
    <sheet name="PLY_BSY" sheetId="5" r:id="rId10"/>
    <sheet name="ProjectIndicators" sheetId="21" r:id="rId11"/>
    <sheet name="ComparativeAdvantage" sheetId="17" r:id="rId12"/>
    <sheet name="Анализ чувствительности" sheetId="25" r:id="rId13"/>
  </sheets>
  <externalReferences>
    <externalReference r:id="rId14"/>
  </externalReferences>
  <definedNames>
    <definedName name="________a1" hidden="1">{"'Sheet1'!$A$1:$G$96","'Sheet1'!$A$1:$H$96"}</definedName>
    <definedName name="________a2" hidden="1">{"'Sheet1'!$A$1:$G$96","'Sheet1'!$A$1:$H$96"}</definedName>
    <definedName name="________cvb5" hidden="1">{"'Sheet1'!$A$1:$G$96","'Sheet1'!$A$1:$H$96"}</definedName>
    <definedName name="________nm7" hidden="1">{"'Sheet1'!$A$1:$G$96","'Sheet1'!$A$1:$H$96"}</definedName>
    <definedName name="________nm8" hidden="1">{"'Sheet1'!$A$1:$G$96","'Sheet1'!$A$1:$H$96"}</definedName>
    <definedName name="________q1" hidden="1">{"'Sheet1'!$A$1:$G$96","'Sheet1'!$A$1:$H$96"}</definedName>
    <definedName name="________q2" hidden="1">{"'Sheet1'!$A$1:$G$96","'Sheet1'!$A$1:$H$96"}</definedName>
    <definedName name="________q3" hidden="1">{"'Sheet1'!$A$1:$G$96","'Sheet1'!$A$1:$H$96"}</definedName>
    <definedName name="________q4" hidden="1">{"'Sheet1'!$A$1:$G$96","'Sheet1'!$A$1:$H$96"}</definedName>
    <definedName name="________q5" hidden="1">{"'Sheet1'!$A$1:$G$96","'Sheet1'!$A$1:$H$96"}</definedName>
    <definedName name="________q6" hidden="1">{"'Sheet1'!$A$1:$G$96","'Sheet1'!$A$1:$H$96"}</definedName>
    <definedName name="________q8" hidden="1">{"'Sheet1'!$A$1:$G$96","'Sheet1'!$A$1:$H$96"}</definedName>
    <definedName name="________q9" hidden="1">{"'Sheet1'!$A$1:$G$96","'Sheet1'!$A$1:$H$96"}</definedName>
    <definedName name="________sdf2" hidden="1">{"'Sheet1'!$A$1:$G$96","'Sheet1'!$A$1:$H$96"}</definedName>
    <definedName name="________x1" hidden="1">{"'Sheet1'!$A$1:$G$96","'Sheet1'!$A$1:$H$96"}</definedName>
    <definedName name="________x2" hidden="1">{"'Sheet1'!$A$1:$G$96","'Sheet1'!$A$1:$H$96"}</definedName>
    <definedName name="________z1" hidden="1">{"'Sheet1'!$A$1:$G$96","'Sheet1'!$A$1:$H$96"}</definedName>
    <definedName name="________z3" hidden="1">{"'Sheet1'!$A$1:$G$96","'Sheet1'!$A$1:$H$96"}</definedName>
    <definedName name="________z4" hidden="1">{"'Sheet1'!$A$1:$G$96","'Sheet1'!$A$1:$H$96"}</definedName>
    <definedName name="_______a1" hidden="1">{"'Sheet1'!$A$1:$G$96","'Sheet1'!$A$1:$H$96"}</definedName>
    <definedName name="_______a2" hidden="1">{"'Sheet1'!$A$1:$G$96","'Sheet1'!$A$1:$H$96"}</definedName>
    <definedName name="_______cvb5" hidden="1">{"'Sheet1'!$A$1:$G$96","'Sheet1'!$A$1:$H$96"}</definedName>
    <definedName name="_______nm7" hidden="1">{"'Sheet1'!$A$1:$G$96","'Sheet1'!$A$1:$H$96"}</definedName>
    <definedName name="_______nm8" hidden="1">{"'Sheet1'!$A$1:$G$96","'Sheet1'!$A$1:$H$96"}</definedName>
    <definedName name="_______q1" hidden="1">{"'Sheet1'!$A$1:$G$96","'Sheet1'!$A$1:$H$96"}</definedName>
    <definedName name="_______q2" hidden="1">{"'Sheet1'!$A$1:$G$96","'Sheet1'!$A$1:$H$96"}</definedName>
    <definedName name="_______q3" hidden="1">{"'Sheet1'!$A$1:$G$96","'Sheet1'!$A$1:$H$96"}</definedName>
    <definedName name="_______q4" hidden="1">{"'Sheet1'!$A$1:$G$96","'Sheet1'!$A$1:$H$96"}</definedName>
    <definedName name="_______q5" hidden="1">{"'Sheet1'!$A$1:$G$96","'Sheet1'!$A$1:$H$96"}</definedName>
    <definedName name="_______q6" hidden="1">{"'Sheet1'!$A$1:$G$96","'Sheet1'!$A$1:$H$96"}</definedName>
    <definedName name="_______q8" hidden="1">{"'Sheet1'!$A$1:$G$96","'Sheet1'!$A$1:$H$96"}</definedName>
    <definedName name="_______q9" hidden="1">{"'Sheet1'!$A$1:$G$96","'Sheet1'!$A$1:$H$96"}</definedName>
    <definedName name="_______sdf2" hidden="1">{"'Sheet1'!$A$1:$G$96","'Sheet1'!$A$1:$H$96"}</definedName>
    <definedName name="_______x1" hidden="1">{"'Sheet1'!$A$1:$G$96","'Sheet1'!$A$1:$H$96"}</definedName>
    <definedName name="_______x2" hidden="1">{"'Sheet1'!$A$1:$G$96","'Sheet1'!$A$1:$H$96"}</definedName>
    <definedName name="_______z1" hidden="1">{"'Sheet1'!$A$1:$G$96","'Sheet1'!$A$1:$H$96"}</definedName>
    <definedName name="_______z3" hidden="1">{"'Sheet1'!$A$1:$G$96","'Sheet1'!$A$1:$H$96"}</definedName>
    <definedName name="_______z4" hidden="1">{"'Sheet1'!$A$1:$G$96","'Sheet1'!$A$1:$H$96"}</definedName>
    <definedName name="______a1" hidden="1">{"'Sheet1'!$A$1:$G$96","'Sheet1'!$A$1:$H$96"}</definedName>
    <definedName name="______a2" hidden="1">{"'Sheet1'!$A$1:$G$96","'Sheet1'!$A$1:$H$96"}</definedName>
    <definedName name="______cvb5" hidden="1">{"'Sheet1'!$A$1:$G$96","'Sheet1'!$A$1:$H$96"}</definedName>
    <definedName name="______nm7" hidden="1">{"'Sheet1'!$A$1:$G$96","'Sheet1'!$A$1:$H$96"}</definedName>
    <definedName name="______nm8" hidden="1">{"'Sheet1'!$A$1:$G$96","'Sheet1'!$A$1:$H$96"}</definedName>
    <definedName name="______q1" hidden="1">{"'Sheet1'!$A$1:$G$96","'Sheet1'!$A$1:$H$96"}</definedName>
    <definedName name="______q2" hidden="1">{"'Sheet1'!$A$1:$G$96","'Sheet1'!$A$1:$H$96"}</definedName>
    <definedName name="______q3" hidden="1">{"'Sheet1'!$A$1:$G$96","'Sheet1'!$A$1:$H$96"}</definedName>
    <definedName name="______q4" hidden="1">{"'Sheet1'!$A$1:$G$96","'Sheet1'!$A$1:$H$96"}</definedName>
    <definedName name="______q5" hidden="1">{"'Sheet1'!$A$1:$G$96","'Sheet1'!$A$1:$H$96"}</definedName>
    <definedName name="______q6" hidden="1">{"'Sheet1'!$A$1:$G$96","'Sheet1'!$A$1:$H$96"}</definedName>
    <definedName name="______q8" hidden="1">{"'Sheet1'!$A$1:$G$96","'Sheet1'!$A$1:$H$96"}</definedName>
    <definedName name="______q9" hidden="1">{"'Sheet1'!$A$1:$G$96","'Sheet1'!$A$1:$H$96"}</definedName>
    <definedName name="______sdf2" hidden="1">{"'Sheet1'!$A$1:$G$96","'Sheet1'!$A$1:$H$96"}</definedName>
    <definedName name="______x1" hidden="1">{"'Sheet1'!$A$1:$G$96","'Sheet1'!$A$1:$H$96"}</definedName>
    <definedName name="______x2" hidden="1">{"'Sheet1'!$A$1:$G$96","'Sheet1'!$A$1:$H$96"}</definedName>
    <definedName name="______z1" hidden="1">{"'Sheet1'!$A$1:$G$96","'Sheet1'!$A$1:$H$96"}</definedName>
    <definedName name="______z3" hidden="1">{"'Sheet1'!$A$1:$G$96","'Sheet1'!$A$1:$H$96"}</definedName>
    <definedName name="______z4" hidden="1">{"'Sheet1'!$A$1:$G$96","'Sheet1'!$A$1:$H$96"}</definedName>
    <definedName name="_____a1" hidden="1">{"'Sheet1'!$A$1:$G$96","'Sheet1'!$A$1:$H$96"}</definedName>
    <definedName name="_____a2" hidden="1">{"'Sheet1'!$A$1:$G$96","'Sheet1'!$A$1:$H$96"}</definedName>
    <definedName name="_____cvb5" hidden="1">{"'Sheet1'!$A$1:$G$96","'Sheet1'!$A$1:$H$96"}</definedName>
    <definedName name="_____nm7" hidden="1">{"'Sheet1'!$A$1:$G$96","'Sheet1'!$A$1:$H$96"}</definedName>
    <definedName name="_____nm8" hidden="1">{"'Sheet1'!$A$1:$G$96","'Sheet1'!$A$1:$H$96"}</definedName>
    <definedName name="_____q1" hidden="1">{"'Sheet1'!$A$1:$G$96","'Sheet1'!$A$1:$H$96"}</definedName>
    <definedName name="_____q2" hidden="1">{"'Sheet1'!$A$1:$G$96","'Sheet1'!$A$1:$H$96"}</definedName>
    <definedName name="_____q3" hidden="1">{"'Sheet1'!$A$1:$G$96","'Sheet1'!$A$1:$H$96"}</definedName>
    <definedName name="_____q4" hidden="1">{"'Sheet1'!$A$1:$G$96","'Sheet1'!$A$1:$H$96"}</definedName>
    <definedName name="_____q5" hidden="1">{"'Sheet1'!$A$1:$G$96","'Sheet1'!$A$1:$H$96"}</definedName>
    <definedName name="_____q6" hidden="1">{"'Sheet1'!$A$1:$G$96","'Sheet1'!$A$1:$H$96"}</definedName>
    <definedName name="_____q8" hidden="1">{"'Sheet1'!$A$1:$G$96","'Sheet1'!$A$1:$H$96"}</definedName>
    <definedName name="_____q9" hidden="1">{"'Sheet1'!$A$1:$G$96","'Sheet1'!$A$1:$H$96"}</definedName>
    <definedName name="_____sdf2" hidden="1">{"'Sheet1'!$A$1:$G$96","'Sheet1'!$A$1:$H$96"}</definedName>
    <definedName name="_____x1" hidden="1">{"'Sheet1'!$A$1:$G$96","'Sheet1'!$A$1:$H$96"}</definedName>
    <definedName name="_____x2" hidden="1">{"'Sheet1'!$A$1:$G$96","'Sheet1'!$A$1:$H$96"}</definedName>
    <definedName name="_____xlfn.BAHTTEXT" hidden="1">#NAME?</definedName>
    <definedName name="_____z1" hidden="1">{"'Sheet1'!$A$1:$G$96","'Sheet1'!$A$1:$H$96"}</definedName>
    <definedName name="_____z3" hidden="1">{"'Sheet1'!$A$1:$G$96","'Sheet1'!$A$1:$H$96"}</definedName>
    <definedName name="_____z4" hidden="1">{"'Sheet1'!$A$1:$G$96","'Sheet1'!$A$1:$H$96"}</definedName>
    <definedName name="____a1" hidden="1">{"'Sheet1'!$A$1:$G$96","'Sheet1'!$A$1:$H$96"}</definedName>
    <definedName name="____a2" hidden="1">{"'Sheet1'!$A$1:$G$96","'Sheet1'!$A$1:$H$96"}</definedName>
    <definedName name="____cvb5" hidden="1">{"'Sheet1'!$A$1:$G$96","'Sheet1'!$A$1:$H$96"}</definedName>
    <definedName name="____nm7" hidden="1">{"'Sheet1'!$A$1:$G$96","'Sheet1'!$A$1:$H$96"}</definedName>
    <definedName name="____nm8" hidden="1">{"'Sheet1'!$A$1:$G$96","'Sheet1'!$A$1:$H$96"}</definedName>
    <definedName name="____q1" hidden="1">{"'Sheet1'!$A$1:$G$96","'Sheet1'!$A$1:$H$96"}</definedName>
    <definedName name="____q2" hidden="1">{"'Sheet1'!$A$1:$G$96","'Sheet1'!$A$1:$H$96"}</definedName>
    <definedName name="____q3" hidden="1">{"'Sheet1'!$A$1:$G$96","'Sheet1'!$A$1:$H$96"}</definedName>
    <definedName name="____q4" hidden="1">{"'Sheet1'!$A$1:$G$96","'Sheet1'!$A$1:$H$96"}</definedName>
    <definedName name="____q5" hidden="1">{"'Sheet1'!$A$1:$G$96","'Sheet1'!$A$1:$H$96"}</definedName>
    <definedName name="____q6" hidden="1">{"'Sheet1'!$A$1:$G$96","'Sheet1'!$A$1:$H$96"}</definedName>
    <definedName name="____q8" hidden="1">{"'Sheet1'!$A$1:$G$96","'Sheet1'!$A$1:$H$96"}</definedName>
    <definedName name="____q9" hidden="1">{"'Sheet1'!$A$1:$G$96","'Sheet1'!$A$1:$H$96"}</definedName>
    <definedName name="____sdf2" hidden="1">{"'Sheet1'!$A$1:$G$96","'Sheet1'!$A$1:$H$96"}</definedName>
    <definedName name="____x1" hidden="1">{"'Sheet1'!$A$1:$G$96","'Sheet1'!$A$1:$H$96"}</definedName>
    <definedName name="____x2" hidden="1">{"'Sheet1'!$A$1:$G$96","'Sheet1'!$A$1:$H$96"}</definedName>
    <definedName name="____xlfn.BAHTTEXT" hidden="1">#NAME?</definedName>
    <definedName name="____z1" hidden="1">{"'Sheet1'!$A$1:$G$96","'Sheet1'!$A$1:$H$96"}</definedName>
    <definedName name="____z3" hidden="1">{"'Sheet1'!$A$1:$G$96","'Sheet1'!$A$1:$H$96"}</definedName>
    <definedName name="____z4" hidden="1">{"'Sheet1'!$A$1:$G$96","'Sheet1'!$A$1:$H$96"}</definedName>
    <definedName name="___a1" hidden="1">{"'Sheet1'!$A$1:$G$96","'Sheet1'!$A$1:$H$96"}</definedName>
    <definedName name="___a2" hidden="1">{"'Sheet1'!$A$1:$G$96","'Sheet1'!$A$1:$H$96"}</definedName>
    <definedName name="___cvb5" hidden="1">{"'Sheet1'!$A$1:$G$96","'Sheet1'!$A$1:$H$96"}</definedName>
    <definedName name="___nm7" hidden="1">{"'Sheet1'!$A$1:$G$96","'Sheet1'!$A$1:$H$96"}</definedName>
    <definedName name="___nm8" hidden="1">{"'Sheet1'!$A$1:$G$96","'Sheet1'!$A$1:$H$96"}</definedName>
    <definedName name="___q1" hidden="1">{"'Sheet1'!$A$1:$G$96","'Sheet1'!$A$1:$H$96"}</definedName>
    <definedName name="___q2" hidden="1">{"'Sheet1'!$A$1:$G$96","'Sheet1'!$A$1:$H$96"}</definedName>
    <definedName name="___q3" hidden="1">{"'Sheet1'!$A$1:$G$96","'Sheet1'!$A$1:$H$96"}</definedName>
    <definedName name="___q4" hidden="1">{"'Sheet1'!$A$1:$G$96","'Sheet1'!$A$1:$H$96"}</definedName>
    <definedName name="___q5" hidden="1">{"'Sheet1'!$A$1:$G$96","'Sheet1'!$A$1:$H$96"}</definedName>
    <definedName name="___q6" hidden="1">{"'Sheet1'!$A$1:$G$96","'Sheet1'!$A$1:$H$96"}</definedName>
    <definedName name="___q8" hidden="1">{"'Sheet1'!$A$1:$G$96","'Sheet1'!$A$1:$H$96"}</definedName>
    <definedName name="___q9" hidden="1">{"'Sheet1'!$A$1:$G$96","'Sheet1'!$A$1:$H$96"}</definedName>
    <definedName name="___sdf2" hidden="1">{"'Sheet1'!$A$1:$G$96","'Sheet1'!$A$1:$H$96"}</definedName>
    <definedName name="___thinkceIIMh5YrsvoEaPcvVIZMQJ0A0" hidden="1">#REF!</definedName>
    <definedName name="___thinkcell.fnyRCHHCEuOwQtj8zFBCA" hidden="1">#REF!</definedName>
    <definedName name="___thinkcell3tAz5BUvkEq43nwlaWx2sA" hidden="1">#REF!</definedName>
    <definedName name="___thinkcellF2kPE9u1eEuPRZ48X46goA" hidden="1">#REF!</definedName>
    <definedName name="___thinkcellHwSsIy6mF0a.2bH775SFEg" hidden="1">#REF!</definedName>
    <definedName name="___thinkcellMh5YrsSvoEaPcvVIZMQJ0A" hidden="1">#REF!</definedName>
    <definedName name="___thinkcellOoX8tzRG7Eudlwggy5KWbQ" hidden="1">#REF!</definedName>
    <definedName name="___x1" hidden="1">{"'Sheet1'!$A$1:$G$96","'Sheet1'!$A$1:$H$96"}</definedName>
    <definedName name="___x2" hidden="1">{"'Sheet1'!$A$1:$G$96","'Sheet1'!$A$1:$H$96"}</definedName>
    <definedName name="___xlfn.BAHTTEXT" hidden="1">#NAME?</definedName>
    <definedName name="___z1" hidden="1">{"'Sheet1'!$A$1:$G$96","'Sheet1'!$A$1:$H$96"}</definedName>
    <definedName name="___z3" hidden="1">{"'Sheet1'!$A$1:$G$96","'Sheet1'!$A$1:$H$96"}</definedName>
    <definedName name="___z4" hidden="1">{"'Sheet1'!$A$1:$G$96","'Sheet1'!$A$1:$H$96"}</definedName>
    <definedName name="__123Graph_A" hidden="1">[1]B03!$M$6:$M$11</definedName>
    <definedName name="__123Graph_B" hidden="1">[1]B03!$R$6:$R$11</definedName>
    <definedName name="__123Graph_X" hidden="1">[1]B03!$M$6:$M$11</definedName>
    <definedName name="__2" hidden="1">#REF!</definedName>
    <definedName name="__a1" hidden="1">{"'Sheet1'!$A$1:$G$96","'Sheet1'!$A$1:$H$96"}</definedName>
    <definedName name="__a2" hidden="1">{"'Sheet1'!$A$1:$G$96","'Sheet1'!$A$1:$H$96"}</definedName>
    <definedName name="__cvb5" hidden="1">{"'Sheet1'!$A$1:$G$96","'Sheet1'!$A$1:$H$96"}</definedName>
    <definedName name="__FDS_HYPERLINK_TOGGLE_STATE__" hidden="1">"ON"</definedName>
    <definedName name="__nm7" hidden="1">{"'Sheet1'!$A$1:$G$96","'Sheet1'!$A$1:$H$96"}</definedName>
    <definedName name="__nm8" hidden="1">{"'Sheet1'!$A$1:$G$96","'Sheet1'!$A$1:$H$96"}</definedName>
    <definedName name="__q1" hidden="1">{"'Sheet1'!$A$1:$G$96","'Sheet1'!$A$1:$H$96"}</definedName>
    <definedName name="__q2" hidden="1">{"'Sheet1'!$A$1:$G$96","'Sheet1'!$A$1:$H$96"}</definedName>
    <definedName name="__q3" hidden="1">{"'Sheet1'!$A$1:$G$96","'Sheet1'!$A$1:$H$96"}</definedName>
    <definedName name="__q4" hidden="1">{"'Sheet1'!$A$1:$G$96","'Sheet1'!$A$1:$H$96"}</definedName>
    <definedName name="__q5" hidden="1">{"'Sheet1'!$A$1:$G$96","'Sheet1'!$A$1:$H$96"}</definedName>
    <definedName name="__q6" hidden="1">{"'Sheet1'!$A$1:$G$96","'Sheet1'!$A$1:$H$96"}</definedName>
    <definedName name="__q8" hidden="1">{"'Sheet1'!$A$1:$G$96","'Sheet1'!$A$1:$H$96"}</definedName>
    <definedName name="__q9" hidden="1">{"'Sheet1'!$A$1:$G$96","'Sheet1'!$A$1:$H$96"}</definedName>
    <definedName name="__sdf2" hidden="1">{"'Sheet1'!$A$1:$G$96","'Sheet1'!$A$1:$H$96"}</definedName>
    <definedName name="__x1" hidden="1">{"'Sheet1'!$A$1:$G$96","'Sheet1'!$A$1:$H$96"}</definedName>
    <definedName name="__x2" hidden="1">{"'Sheet1'!$A$1:$G$96","'Sheet1'!$A$1:$H$96"}</definedName>
    <definedName name="__xlfn.BAHTTEXT" hidden="1">#NAME?</definedName>
    <definedName name="__z1" hidden="1">{"'Sheet1'!$A$1:$G$96","'Sheet1'!$A$1:$H$96"}</definedName>
    <definedName name="__z3" hidden="1">{"'Sheet1'!$A$1:$G$96","'Sheet1'!$A$1:$H$96"}</definedName>
    <definedName name="__z4" hidden="1">{"'Sheet1'!$A$1:$G$96","'Sheet1'!$A$1:$H$96"}</definedName>
    <definedName name="_1" hidden="1">{"'Sheet1'!$A$1:$G$96","'Sheet1'!$A$1:$H$96"}</definedName>
    <definedName name="_a1" hidden="1">{"'Sheet1'!$A$1:$G$96","'Sheet1'!$A$1:$H$96"}</definedName>
    <definedName name="_a2" hidden="1">{"'Sheet1'!$A$1:$G$96","'Sheet1'!$A$1:$H$96"}</definedName>
    <definedName name="_cvb5" hidden="1">{"'Sheet1'!$A$1:$G$96","'Sheet1'!$A$1:$H$96"}</definedName>
    <definedName name="_Fill" hidden="1">#REF!</definedName>
    <definedName name="_Key1" hidden="1">#REF!</definedName>
    <definedName name="_nm7" hidden="1">{"'Sheet1'!$A$1:$G$96","'Sheet1'!$A$1:$H$96"}</definedName>
    <definedName name="_nm8" hidden="1">{"'Sheet1'!$A$1:$G$96","'Sheet1'!$A$1:$H$96"}</definedName>
    <definedName name="_Order1" hidden="1">255</definedName>
    <definedName name="_Order2" hidden="1">255</definedName>
    <definedName name="_Parse_In" hidden="1">#REF!</definedName>
    <definedName name="_q1" hidden="1">{"'Sheet1'!$A$1:$G$96","'Sheet1'!$A$1:$H$96"}</definedName>
    <definedName name="_q2" hidden="1">{"'Sheet1'!$A$1:$G$96","'Sheet1'!$A$1:$H$96"}</definedName>
    <definedName name="_q3" hidden="1">{"'Sheet1'!$A$1:$G$96","'Sheet1'!$A$1:$H$96"}</definedName>
    <definedName name="_q4" hidden="1">{"'Sheet1'!$A$1:$G$96","'Sheet1'!$A$1:$H$96"}</definedName>
    <definedName name="_q5" hidden="1">{"'Sheet1'!$A$1:$G$96","'Sheet1'!$A$1:$H$96"}</definedName>
    <definedName name="_q6" hidden="1">{"'Sheet1'!$A$1:$G$96","'Sheet1'!$A$1:$H$96"}</definedName>
    <definedName name="_q8" hidden="1">{"'Sheet1'!$A$1:$G$96","'Sheet1'!$A$1:$H$96"}</definedName>
    <definedName name="_q9" hidden="1">{"'Sheet1'!$A$1:$G$96","'Sheet1'!$A$1:$H$96"}</definedName>
    <definedName name="_sdf2" hidden="1">{"'Sheet1'!$A$1:$G$96","'Sheet1'!$A$1:$H$96"}</definedName>
    <definedName name="_Sort" hidden="1">#REF!</definedName>
    <definedName name="_x1" hidden="1">{"'Sheet1'!$A$1:$G$96","'Sheet1'!$A$1:$H$96"}</definedName>
    <definedName name="_x2" hidden="1">{"'Sheet1'!$A$1:$G$96","'Sheet1'!$A$1:$H$96"}</definedName>
    <definedName name="_z1" hidden="1">{"'Sheet1'!$A$1:$G$96","'Sheet1'!$A$1:$H$96"}</definedName>
    <definedName name="_z3" hidden="1">{"'Sheet1'!$A$1:$G$96","'Sheet1'!$A$1:$H$96"}</definedName>
    <definedName name="_z4" hidden="1">{"'Sheet1'!$A$1:$G$96","'Sheet1'!$A$1:$H$96"}</definedName>
    <definedName name="_xlnm._FilterDatabase" localSheetId="4" hidden="1">DA!$B$2:$IL$111</definedName>
    <definedName name="_xlnm._FilterDatabase" localSheetId="5" hidden="1">Objects!$B$2:$IL$175</definedName>
    <definedName name="_xlnm._FilterDatabase" hidden="1">#REF!</definedName>
    <definedName name="AccessDatabase" hidden="1">"C:\My Documents\vlad\Var_2\can270398v2t05.mdb"</definedName>
    <definedName name="anscount" hidden="1">1</definedName>
    <definedName name="apr" hidden="1">{"'РП (2)'!$A$5:$S$150"}</definedName>
    <definedName name="AS2DocOpenMode" hidden="1">"AS2DocumentBrowse"</definedName>
    <definedName name="asdfg" hidden="1">{"'РП (2)'!$A$5:$S$150"}</definedName>
    <definedName name="asfd4" hidden="1">{"'Sheet1'!$A$1:$G$96","'Sheet1'!$A$1:$H$96"}</definedName>
    <definedName name="Control" hidden="1">{"'РП (2)'!$A$5:$S$150"}</definedName>
    <definedName name="dfgh" hidden="1">#REF!</definedName>
    <definedName name="eee" hidden="1">{#N/A,#N/A,FALSE,"101"}</definedName>
    <definedName name="Exp_Day" hidden="1">15</definedName>
    <definedName name="Exp_Month" hidden="1">10</definedName>
    <definedName name="Exp_Year" hidden="1">2008</definedName>
    <definedName name="ghjk8" hidden="1">{"'Sheet1'!$A$1:$G$96","'Sheet1'!$A$1:$H$96"}</definedName>
    <definedName name="hg" hidden="1">#REF!</definedName>
    <definedName name="hhh" hidden="1">{#N/A,#N/A,FALSE,"101"}</definedName>
    <definedName name="HTML_CodePage" hidden="1">1251</definedName>
    <definedName name="HTML_Control" hidden="1">{"'Sheet1'!$A$1:$G$96","'Sheet1'!$A$1:$H$96"}</definedName>
    <definedName name="HTML_Description" hidden="1">""</definedName>
    <definedName name="HTML_Email" hidden="1">""</definedName>
    <definedName name="HTML_Header" hidden="1">""</definedName>
    <definedName name="HTML_LastUpdate" hidden="1">"19.08.98"</definedName>
    <definedName name="HTML_LineAfter" hidden="1">FALSE</definedName>
    <definedName name="HTML_LineBefore" hidden="1">FALSE</definedName>
    <definedName name="HTML_Name" hidden="1">"Алесенко"</definedName>
    <definedName name="HTML_OBDlg2" hidden="1">TRUE</definedName>
    <definedName name="HTML_OBDlg4" hidden="1">TRUE</definedName>
    <definedName name="HTML_OS" hidden="1">0</definedName>
    <definedName name="HTML_PathFile" hidden="1">"L:\WWW\ECONOMIC\541-rsk.htm"</definedName>
    <definedName name="HTML_PathFileMac" hidden="1">"Macintosh HD:Web Site “~adamodar”:pc:datasets:MyHTML.html"</definedName>
    <definedName name="HTML_Title" hidden="1">"DIAG_RSK"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ERT" hidden="1">"c2536"</definedName>
    <definedName name="IQ_CONVERT_PCT" hidden="1">"c2537"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D_GUARANTEED_US_FDIC" hidden="1">"c6404"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39716.4565393518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Z_SCORE" hidden="1">"c1339"</definedName>
    <definedName name="jgjhg" hidden="1">#REF!</definedName>
    <definedName name="Jk" hidden="1">{"PRINTME",#N/A,FALSE,"FINAL-10"}</definedName>
    <definedName name="limcount" hidden="1">1</definedName>
    <definedName name="ol" hidden="1">{"'Sheet1'!$A$1:$G$96","'Sheet1'!$A$1:$H$96"}</definedName>
    <definedName name="pln" hidden="1">{"'РП (2)'!$A$5:$S$150"}</definedName>
    <definedName name="po" hidden="1">{"'Sheet1'!$A$1:$G$96","'Sheet1'!$A$1:$H$96"}</definedName>
    <definedName name="qwerty" hidden="1">{"'РП (2)'!$A$5:$S$150"}</definedName>
    <definedName name="rjgbz" hidden="1">{"'РП (2)'!$A$5:$S$150"}</definedName>
    <definedName name="sdsss" hidden="1">#REF!</definedName>
    <definedName name="sencount" hidden="1">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7800</definedName>
    <definedName name="wrn.list" hidden="1">{#N/A,#N/A,FALSE,"101"}</definedName>
    <definedName name="wrn.list." hidden="1">{#N/A,#N/A,FALSE,"101"}</definedName>
    <definedName name="wrn.Obaly." hidden="1">{#N/A,#N/A,FALSE,"Obaly celkové"}</definedName>
    <definedName name="wrn.Pokus._.1." hidden="1">{#N/A,#N/A,FALSE,"Kalkulace"}</definedName>
    <definedName name="wrn.pokus._.2." hidden="1">{#N/A,#N/A,FALSE,"Kalkulace"}</definedName>
    <definedName name="wrn.REPORT1." hidden="1">{"PRINTME",#N/A,FALSE,"FINAL-10"}</definedName>
    <definedName name="wrn.Отчет." hidden="1">{#N/A,#N/A,TRUE,"Лист3"}</definedName>
    <definedName name="wrn.Сравнение._.с._.отраслями." hidden="1">{#N/A,#N/A,TRUE,"Лист1";#N/A,#N/A,TRUE,"Лист2";#N/A,#N/A,TRUE,"Лист3"}</definedName>
    <definedName name="Z_00F33AC1_9115_11D7_827F_00104BBA10B0_.wvu.Cols" hidden="1">#REF!,#REF!,#REF!</definedName>
    <definedName name="Z_0DD4EB58_0647_11D5_A6F7_00508B654A95_.wvu.Cols" hidden="1">#REF!,#REF!,#REF!,#REF!,#REF!</definedName>
    <definedName name="Z_10435A81_C305_11D5_A6F8_009027BEE0E0_.wvu.Cols" hidden="1">#REF!,#REF!,#REF!</definedName>
    <definedName name="Z_10435A81_C305_11D5_A6F8_009027BEE0E0_.wvu.FilterData" hidden="1">#REF!</definedName>
    <definedName name="Z_10435A81_C305_11D5_A6F8_009027BEE0E0_.wvu.PrintArea" hidden="1">#REF!</definedName>
    <definedName name="Z_10435A81_C305_11D5_A6F8_009027BEE0E0_.wvu.PrintTitles" hidden="1">#REF!</definedName>
    <definedName name="Z_10435A81_C305_11D5_A6F8_009027BEE0E0_.wvu.Rows" hidden="1">#REF!,#REF!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2804E4BB_ED21_11D4_A6F8_00508B654B8B_.wvu.Cols" hidden="1">#REF!,#REF!,#REF!</definedName>
    <definedName name="Z_2804E4BB_ED21_11D4_A6F8_00508B654B8B_.wvu.FilterData" hidden="1">#REF!</definedName>
    <definedName name="Z_2804E4BB_ED21_11D4_A6F8_00508B654B8B_.wvu.PrintArea" hidden="1">#REF!</definedName>
    <definedName name="Z_2804E4BB_ED21_11D4_A6F8_00508B654B8B_.wvu.Rows" hidden="1">#REF!,#REF!</definedName>
    <definedName name="Z_2CC9EAF0_AAF6_11D4_B10F_0050042A63D7_.wvu.PrintTitles" hidden="1">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C487ED1_AD6B_11D4_8367_0050042B3EC8_.wvu.PrintTitles" hidden="1">#REF!</definedName>
    <definedName name="Z_4C487ED1_AD6B_11D4_8367_0050042B3EC8_.wvu.Rows" hidden="1">#REF!,#REF!,#REF!,#REF!,#REF!,#REF!,#REF!,#REF!,#REF!,#REF!,#REF!,#REF!,#REF!,#REF!,#REF!,#REF!,#REF!</definedName>
    <definedName name="Z_5A868EA0_ED63_11D4_A6F8_009027BEE0E0_.wvu.Cols" hidden="1">#REF!,#REF!,#REF!</definedName>
    <definedName name="Z_5A868EA0_ED63_11D4_A6F8_009027BEE0E0_.wvu.FilterData" hidden="1">#REF!</definedName>
    <definedName name="Z_5A868EA0_ED63_11D4_A6F8_009027BEE0E0_.wvu.PrintArea" hidden="1">#REF!</definedName>
    <definedName name="Z_5A868EA0_ED63_11D4_A6F8_009027BEE0E0_.wvu.Rows" hidden="1">#REF!,#REF!</definedName>
    <definedName name="Z_5BEEB401_9B72_11D4_8354_0050042B3EC8_.wvu.Cols" hidden="1">#REF!</definedName>
    <definedName name="Z_5BEEB401_9B72_11D4_8354_0050042B3EC8_.wvu.PrintArea" hidden="1">#REF!</definedName>
    <definedName name="Z_61040ED0_7AD6_11D2_B35C_02608CAC8430_.wvu.PrintTitles" hidden="1">#REF!</definedName>
    <definedName name="Z_6307DFB2_850A_11D2_BBED_000001011B8F_.wvu.PrintArea" hidden="1">#REF!</definedName>
    <definedName name="Z_6E40955B_C2F5_11D5_A6F7_009027BEE7F1_.wvu.Cols" hidden="1">#REF!,#REF!,#REF!</definedName>
    <definedName name="Z_6E40955B_C2F5_11D5_A6F7_009027BEE7F1_.wvu.FilterData" hidden="1">#REF!</definedName>
    <definedName name="Z_6E40955B_C2F5_11D5_A6F7_009027BEE7F1_.wvu.PrintArea" hidden="1">#REF!</definedName>
    <definedName name="Z_6E40955B_C2F5_11D5_A6F7_009027BEE7F1_.wvu.PrintTitles" hidden="1">#REF!</definedName>
    <definedName name="Z_6E40955B_C2F5_11D5_A6F7_009027BEE7F1_.wvu.Rows" hidden="1">#REF!,#REF!</definedName>
    <definedName name="Z_901DD601_3312_11D5_8F89_00010215A1CA_.wvu.Rows" hidden="1">#REF!,#REF!</definedName>
    <definedName name="Z_A158D6E1_ED44_11D4_A6F7_00508B654028_.wvu.Cols" hidden="1">#REF!,#REF!</definedName>
    <definedName name="Z_A158D6E1_ED44_11D4_A6F7_00508B654028_.wvu.FilterData" hidden="1">#REF!</definedName>
    <definedName name="Z_A158D6E1_ED44_11D4_A6F7_00508B654028_.wvu.PrintArea" hidden="1">#REF!</definedName>
    <definedName name="Z_A158D6E1_ED44_11D4_A6F7_00508B654028_.wvu.Rows" hidden="1">#REF!,#REF!</definedName>
    <definedName name="Z_A6168485_6886_4592_BB13_07B9E683E6FB_.wvu.Cols" hidden="1">#REF!</definedName>
    <definedName name="Z_A6168485_6886_4592_BB13_07B9E683E6FB_.wvu.FilterData" hidden="1">#REF!</definedName>
    <definedName name="Z_A6168485_6886_4592_BB13_07B9E683E6FB_.wvu.PrintArea" hidden="1">#REF!</definedName>
    <definedName name="Z_A6168485_6886_4592_BB13_07B9E683E6FB_.wvu.PrintTitles" hidden="1">#REF!</definedName>
    <definedName name="Z_A6168485_6886_4592_BB13_07B9E683E6FB_.wvu.Rows" hidden="1">#REF!,#REF!,#REF!,#REF!,#REF!</definedName>
    <definedName name="Z_AB45FFAE_19AD_47F2_A68A_497CFA02F912_.wvu.Rows" hidden="1">#REF!</definedName>
    <definedName name="Z_ADA92181_C3E4_11D5_A6F7_00508B6A7686_.wvu.Cols" hidden="1">#REF!,#REF!,#REF!</definedName>
    <definedName name="Z_ADA92181_C3E4_11D5_A6F7_00508B6A7686_.wvu.FilterData" hidden="1">#REF!</definedName>
    <definedName name="Z_ADA92181_C3E4_11D5_A6F7_00508B6A7686_.wvu.PrintArea" hidden="1">#REF!</definedName>
    <definedName name="Z_ADA92181_C3E4_11D5_A6F7_00508B6A7686_.wvu.PrintTitles" hidden="1">#REF!</definedName>
    <definedName name="Z_ADA92181_C3E4_11D5_A6F7_00508B6A7686_.wvu.Rows" hidden="1">#REF!,#REF!</definedName>
    <definedName name="Z_D0FC81D9_872A_11D6_B808_0010DC239F6A_.wvu.Cols" hidden="1">#REF!</definedName>
    <definedName name="Z_D0FC81D9_872A_11D6_B808_0010DC239F6A_.wvu.FilterData" hidden="1">#REF!</definedName>
    <definedName name="Z_D0FC81D9_872A_11D6_B808_0010DC239F6A_.wvu.PrintArea" hidden="1">#REF!</definedName>
    <definedName name="Z_D0FC81D9_872A_11D6_B808_0010DC239F6A_.wvu.PrintTitles" hidden="1">#REF!</definedName>
    <definedName name="Z_D0FC81D9_872A_11D6_B808_0010DC239F6A_.wvu.Rows" hidden="1">#REF!,#REF!,#REF!,#REF!,#REF!</definedName>
    <definedName name="Z_D4FBBAF2_ED2F_11D4_A6F7_00508B6540C5_.wvu.FilterData" hidden="1">#REF!</definedName>
    <definedName name="Z_D9E68341_C2F0_11D5_A6F7_00508B6540C5_.wvu.Cols" hidden="1">#REF!,#REF!,#REF!</definedName>
    <definedName name="Z_D9E68341_C2F0_11D5_A6F7_00508B6540C5_.wvu.FilterData" hidden="1">#REF!</definedName>
    <definedName name="Z_D9E68341_C2F0_11D5_A6F7_00508B6540C5_.wvu.PrintArea" hidden="1">#REF!</definedName>
    <definedName name="Z_D9E68341_C2F0_11D5_A6F7_00508B6540C5_.wvu.PrintTitles" hidden="1">#REF!</definedName>
    <definedName name="Z_D9E68341_C2F0_11D5_A6F7_00508B6540C5_.wvu.Rows" hidden="1">#REF!</definedName>
    <definedName name="Z_E5501061_AD96_11D4_8017_0050042B95CA_.wvu.Rows" hidden="1">#REF!,#REF!,#REF!,#REF!,#REF!,#REF!,#REF!,#REF!,#REF!,#REF!,#REF!,#REF!,#REF!,#REF!,#REF!,#REF!</definedName>
    <definedName name="Z_FA0D2A17_1C02_11D8_848D_00021BF19BDB_.wvu.FilterData" hidden="1">#REF!</definedName>
    <definedName name="zzz" hidden="1">{"'РП (2)'!$A$5:$S$150"}</definedName>
    <definedName name="аааааааааааааааааааааа" hidden="1">{"'РП (2)'!$A$5:$S$150"}</definedName>
    <definedName name="аааааааааааааааввввввввввввв" hidden="1">{"'РП (2)'!$A$5:$S$150"}</definedName>
    <definedName name="абакан" hidden="1">{"'РП (2)'!$A$5:$S$150"}</definedName>
    <definedName name="авыа" hidden="1">{#N/A,#N/A,FALSE,"101"}</definedName>
    <definedName name="аж" hidden="1">{"'РП (2)'!$A$5:$S$150"}</definedName>
    <definedName name="алормж" hidden="1">{"'РП (2)'!$A$5:$S$150"}</definedName>
    <definedName name="ан" hidden="1">{"'РП (2)'!$A$5:$S$150"}</definedName>
    <definedName name="апрель_" hidden="1">{"'РП (2)'!$A$5:$S$150"}</definedName>
    <definedName name="ар" hidden="1">{"'РП (2)'!$A$5:$S$150"}</definedName>
    <definedName name="арарарарра" hidden="1">{"'РП (2)'!$A$5:$S$150"}</definedName>
    <definedName name="арложлд" hidden="1">{"'РП (2)'!$A$5:$S$150"}</definedName>
    <definedName name="арыщдр" hidden="1">{"'РП (2)'!$A$5:$S$150"}</definedName>
    <definedName name="ббб" hidden="1">{"'РП (2)'!$A$5:$S$150"}</definedName>
    <definedName name="бббб" hidden="1">{"'РП (2)'!$A$5:$S$150"}</definedName>
    <definedName name="ббббб" hidden="1">{"'РП (2)'!$A$5:$S$150"}</definedName>
    <definedName name="бббббб" hidden="1">{"'РП (2)'!$A$5:$S$150"}</definedName>
    <definedName name="бббббббб" hidden="1">{"'РП (2)'!$A$5:$S$150"}</definedName>
    <definedName name="ббббббббббббб" hidden="1">{"'РП (2)'!$A$5:$S$150"}</definedName>
    <definedName name="ббббббббббббббб" hidden="1">{"'РП (2)'!$A$5:$S$150"}</definedName>
    <definedName name="ббббббббббббббббббб" hidden="1">{"'РП (2)'!$A$5:$S$150"}</definedName>
    <definedName name="бббббббююю" hidden="1">{"'РП (2)'!$A$5:$S$150"}</definedName>
    <definedName name="бер" hidden="1">{"'РП (2)'!$A$5:$S$150"}</definedName>
    <definedName name="береза" hidden="1">{"'РП (2)'!$A$5:$S$150"}</definedName>
    <definedName name="Бородино" hidden="1">{"'РП (2)'!$A$5:$S$150"}</definedName>
    <definedName name="бю." hidden="1">{"'РП (2)'!$A$5:$S$150"}</definedName>
    <definedName name="бюджет" hidden="1">{"'РП (2)'!$A$5:$S$150"}</definedName>
    <definedName name="Бюджет1" hidden="1">{"'РП (2)'!$A$5:$S$150"}</definedName>
    <definedName name="Бюджет2" hidden="1">{"'РП (2)'!$A$5:$S$150"}</definedName>
    <definedName name="бюджетик" hidden="1">{"'РП (2)'!$A$5:$S$150"}</definedName>
    <definedName name="в2" hidden="1">{"'Sheet1'!$A$1:$G$96","'Sheet1'!$A$1:$H$96"}</definedName>
    <definedName name="вадло" hidden="1">{"'РП (2)'!$A$5:$S$150"}</definedName>
    <definedName name="вап3" hidden="1">{"'Sheet1'!$A$1:$G$96","'Sheet1'!$A$1:$H$96"}</definedName>
    <definedName name="Вариант3" hidden="1">{"'РП (2)'!$A$5:$S$150"}</definedName>
    <definedName name="ваф" hidden="1">{"'РП (2)'!$A$5:$S$150"}</definedName>
    <definedName name="вваыв" hidden="1">#REF!</definedName>
    <definedName name="вввввввввввввввввввв" hidden="1">{"'РП (2)'!$A$5:$S$150"}</definedName>
    <definedName name="вера" hidden="1">{"'РП (2)'!$A$5:$S$150"}</definedName>
    <definedName name="Ворема" hidden="1">{#N/A,#N/A,FALSE,"101"}</definedName>
    <definedName name="вуув" hidden="1">{#N/A,#N/A,TRUE,"Лист1";#N/A,#N/A,TRUE,"Лист2";#N/A,#N/A,TRUE,"Лист3"}</definedName>
    <definedName name="гггг" hidden="1">{"'РП (2)'!$A$5:$S$150"}</definedName>
    <definedName name="гггггггггггггггг" hidden="1">{"'РП (2)'!$A$5:$S$150"}</definedName>
    <definedName name="ГМНУ" hidden="1">{"'РП (2)'!$A$5:$S$150"}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ддддд" hidden="1">{"'РП (2)'!$A$5:$S$150"}</definedName>
    <definedName name="дддддддддд" hidden="1">{"'РП (2)'!$A$5:$S$150"}</definedName>
    <definedName name="дло" hidden="1">{"'РП (2)'!$A$5:$S$150"}</definedName>
    <definedName name="длошсмидш" hidden="1">{"'РП (2)'!$A$5:$S$150"}</definedName>
    <definedName name="длэз" hidden="1">{"'РП (2)'!$A$5:$S$150"}</definedName>
    <definedName name="дрлж" hidden="1">{"'РП (2)'!$A$5:$S$150"}</definedName>
    <definedName name="ее" hidden="1">{"'РП (2)'!$A$5:$S$150"}</definedName>
    <definedName name="ееееееееееееееее" hidden="1">{"'РП (2)'!$A$5:$S$150"}</definedName>
    <definedName name="ек" hidden="1">{"'РП (2)'!$A$5:$S$150"}</definedName>
    <definedName name="екн" hidden="1">{"'РП (2)'!$A$5:$S$150"}</definedName>
    <definedName name="жжжжж" hidden="1">{"'РП (2)'!$A$5:$S$150"}</definedName>
    <definedName name="жжжжз" hidden="1">{"'РП (2)'!$A$5:$S$150"}</definedName>
    <definedName name="жэзщшгн" hidden="1">{"'РП (2)'!$A$5:$S$150"}</definedName>
    <definedName name="_xlnm.Print_Titles" localSheetId="6">CFM!$B:$B,CFM!$2:$3</definedName>
    <definedName name="_xlnm.Print_Titles" localSheetId="11">ComparativeAdvantage!$B:$B,ComparativeAdvantage!$2:$3</definedName>
    <definedName name="_xlnm.Print_Titles" localSheetId="4">DA!$B:$B,DA!$2:$3</definedName>
    <definedName name="_xlnm.Print_Titles" localSheetId="2">Debt!$B:$B</definedName>
    <definedName name="_xlnm.Print_Titles" localSheetId="5">Objects!$B:$B,Objects!$2:$3</definedName>
    <definedName name="_xlnm.Print_Titles" localSheetId="8">PLM_BSM!$B:$B,PLM_BSM!$2:$3</definedName>
    <definedName name="_xlnm.Print_Titles" localSheetId="9">PLY_BSY!$B:$B,PLY_BSY!$2:$2</definedName>
    <definedName name="_xlnm.Print_Titles" localSheetId="3">Tax!$B:$B</definedName>
    <definedName name="здздздзд" hidden="1">{"'РП (2)'!$A$5:$S$150"}</definedName>
    <definedName name="зззз" hidden="1">{"'РП (2)'!$A$5:$S$150"}</definedName>
    <definedName name="ззззззззззззз" hidden="1">{"'РП (2)'!$A$5:$S$150"}</definedName>
    <definedName name="ззззш" hidden="1">{"'РП (2)'!$A$5:$S$150"}</definedName>
    <definedName name="ззщзззщзщ" hidden="1">{"'РП (2)'!$A$5:$S$150"}</definedName>
    <definedName name="зш" hidden="1">{"'РП (2)'!$A$5:$S$150"}</definedName>
    <definedName name="зщщщ" hidden="1">{"'РП (2)'!$A$5:$S$150"}</definedName>
    <definedName name="ииии" hidden="1">{"'РП (2)'!$A$5:$S$150"}</definedName>
    <definedName name="иииииииииииииииииииии" hidden="1">{"'РП (2)'!$A$5:$S$150"}</definedName>
    <definedName name="иииииииииимммммммммм" hidden="1">{"'РП (2)'!$A$5:$S$150"}</definedName>
    <definedName name="иииитт" hidden="1">{"'РП (2)'!$A$5:$S$150"}</definedName>
    <definedName name="ииимм" hidden="1">{"'РП (2)'!$A$5:$S$150"}</definedName>
    <definedName name="Имя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олнение" hidden="1">{"'РП (2)'!$A$5:$S$150"}</definedName>
    <definedName name="ит6" hidden="1">{"'Sheet1'!$A$1:$G$96","'Sheet1'!$A$1:$H$96"}</definedName>
    <definedName name="ить" hidden="1">{"'РП (2)'!$A$5:$S$150"}</definedName>
    <definedName name="июль3" hidden="1">{"'РП (2)'!$A$5:$S$150"}</definedName>
    <definedName name="ййййй" hidden="1">{"'РП (2)'!$A$5:$S$150"}</definedName>
    <definedName name="ййййййй" hidden="1">{"'РП (2)'!$A$5:$S$150"}</definedName>
    <definedName name="ййййййййййййй" hidden="1">{"'РП (2)'!$A$5:$S$150"}</definedName>
    <definedName name="кеппппппппппп" hidden="1">{#N/A,#N/A,TRUE,"Лист1";#N/A,#N/A,TRUE,"Лист2";#N/A,#N/A,TRUE,"Лист3"}</definedName>
    <definedName name="кк" hidden="1">{"'РП (2)'!$A$5:$S$150"}</definedName>
    <definedName name="ккккк" hidden="1">{"'РП (2)'!$A$5:$S$150"}</definedName>
    <definedName name="кккккккккккк" hidden="1">{"'РП (2)'!$A$5:$S$150"}</definedName>
    <definedName name="ко" hidden="1">{"'РП (2)'!$A$5:$S$150"}</definedName>
    <definedName name="козёл" hidden="1">{"'РП (2)'!$A$5:$S$150"}</definedName>
    <definedName name="конф" hidden="1">{"'РП (2)'!$A$5:$S$150"}</definedName>
    <definedName name="КРАСНОЯРСК" hidden="1">{"'РП (2)'!$A$5:$S$150"}</definedName>
    <definedName name="лдж" hidden="1">{"'РП (2)'!$A$5:$S$150"}</definedName>
    <definedName name="лена" hidden="1">{"'РП (2)'!$A$5:$S$150"}</definedName>
    <definedName name="ленинград" hidden="1">{"'РП (2)'!$A$5:$S$150"}</definedName>
    <definedName name="ленинск" hidden="1">{"'РП (2)'!$A$5:$S$150"}</definedName>
    <definedName name="ллллллллллллллллллллллл" hidden="1">{"'РП (2)'!$A$5:$S$150"}</definedName>
    <definedName name="ллллт" hidden="1">{"'РП (2)'!$A$5:$S$150"}</definedName>
    <definedName name="лн" hidden="1">{"'РП (2)'!$A$5:$S$150"}</definedName>
    <definedName name="лол" hidden="1">{"'РП (2)'!$A$5:$S$150"}</definedName>
    <definedName name="лор" hidden="1">{"'РП (2)'!$A$5:$S$150"}</definedName>
    <definedName name="лр" hidden="1">{"'РП (2)'!$A$5:$S$150"}</definedName>
    <definedName name="мммм" hidden="1">{"'РП (2)'!$A$5:$S$150"}</definedName>
    <definedName name="мммммммммммммммммммм" hidden="1">{"'РП (2)'!$A$5:$S$150"}</definedName>
    <definedName name="ммммммммммммммммммммммммм" hidden="1">{"'РП (2)'!$A$5:$S$150"}</definedName>
    <definedName name="москва" hidden="1">{"'РП (2)'!$A$5:$S$150"}</definedName>
    <definedName name="мы" hidden="1">{"'РП (2)'!$A$5:$S$150"}</definedName>
    <definedName name="Назарово" hidden="1">{"'РП (2)'!$A$5:$S$150"}</definedName>
    <definedName name="Назарово_1151" hidden="1">{"'РП (2)'!$A$5:$S$150"}</definedName>
    <definedName name="назаровский" hidden="1">{"'РП (2)'!$A$5:$S$150"}</definedName>
    <definedName name="нарастание" hidden="1">{"'РП (2)'!$A$5:$S$150"}</definedName>
    <definedName name="нет" hidden="1">{"'РП (2)'!$A$5:$S$150"}</definedName>
    <definedName name="нк" hidden="1">{"'РП (2)'!$A$5:$S$150"}</definedName>
    <definedName name="нннннннннннн" hidden="1">{"'РП (2)'!$A$5:$S$150"}</definedName>
    <definedName name="_xlnm.Print_Area" localSheetId="11">ComparativeAdvantage!$B$1:$D$108</definedName>
    <definedName name="_xlnm.Print_Area" localSheetId="10">ProjectIndicators!$B$5:$F$41</definedName>
    <definedName name="_xlnm.Print_Area" localSheetId="12">'Анализ чувствительности'!$A$1:$F$23</definedName>
    <definedName name="Общеж." hidden="1">{"'РП (2)'!$A$5:$S$150"}</definedName>
    <definedName name="оолдж" hidden="1">{"'РП (2)'!$A$5:$S$150"}</definedName>
    <definedName name="ооод" hidden="1">{"'РП (2)'!$A$5:$S$150"}</definedName>
    <definedName name="ооож" hidden="1">{"'РП (2)'!$A$5:$S$150"}</definedName>
    <definedName name="ооооооооо" hidden="1">{"'РП (2)'!$A$5:$S$150"}</definedName>
    <definedName name="оооооооооооооооооо" hidden="1">{"'РП (2)'!$A$5:$S$150"}</definedName>
    <definedName name="оооэхз" hidden="1">{"'РП (2)'!$A$5:$S$150"}</definedName>
    <definedName name="ор" hidden="1">{"'РП (2)'!$A$5:$S$150"}</definedName>
    <definedName name="оштлош" hidden="1">{"'РП (2)'!$A$5:$S$150"}</definedName>
    <definedName name="ощлщл" hidden="1">{"'РП (2)'!$A$5:$S$150"}</definedName>
    <definedName name="пппп" hidden="1">{"'РП (2)'!$A$5:$S$150"}</definedName>
    <definedName name="ппппппп" hidden="1">{"'РП (2)'!$A$5:$S$150"}</definedName>
    <definedName name="пппппппппппппппппппппппп" hidden="1">{"'РП (2)'!$A$5:$S$150"}</definedName>
    <definedName name="прибыль" hidden="1">{"'РП (2)'!$A$5:$S$150"}</definedName>
    <definedName name="прибыль3" hidden="1">{#N/A,#N/A,TRUE,"Лист1";#N/A,#N/A,TRUE,"Лист2";#N/A,#N/A,TRUE,"Лист3"}</definedName>
    <definedName name="про" hidden="1">{"'РП (2)'!$A$5:$S$150"}</definedName>
    <definedName name="пром" hidden="1">{"'РП (2)'!$A$5:$S$150"}</definedName>
    <definedName name="пту1" hidden="1">{"'РП (2)'!$A$5:$S$150"}</definedName>
    <definedName name="пыпыппывапа" hidden="1">#REF!,#REF!,#REF!</definedName>
    <definedName name="ПЭБ" hidden="1">{"'РП (2)'!$A$5:$S$150"}</definedName>
    <definedName name="Рабочие" hidden="1">{"'РП (2)'!$A$5:$S$150"}</definedName>
    <definedName name="рис1" hidden="1">{#N/A,#N/A,TRUE,"Лист1";#N/A,#N/A,TRUE,"Лист2";#N/A,#N/A,TRUE,"Лист3"}</definedName>
    <definedName name="рл" hidden="1">{"'РП (2)'!$A$5:$S$150"}</definedName>
    <definedName name="ролдж" hidden="1">{"'РП (2)'!$A$5:$S$150"}</definedName>
    <definedName name="рпо" hidden="1">{"'РП (2)'!$A$5:$S$150"}</definedName>
    <definedName name="рролдж" hidden="1">{"'РП (2)'!$A$5:$S$150"}</definedName>
    <definedName name="рроророророр" hidden="1">{"'РП (2)'!$A$5:$S$150"}</definedName>
    <definedName name="рррр" hidden="1">{"'РП (2)'!$A$5:$S$150"}</definedName>
    <definedName name="ррррр" hidden="1">{"'РП (2)'!$A$5:$S$150"}</definedName>
    <definedName name="ррррррр" hidden="1">{"'РП (2)'!$A$5:$S$150"}</definedName>
    <definedName name="рррррррр" hidden="1">{"'РП (2)'!$A$5:$S$150"}</definedName>
    <definedName name="ррррррррррррррр" hidden="1">{"'РП (2)'!$A$5:$S$150"}</definedName>
    <definedName name="руков" hidden="1">{"'РП (2)'!$A$5:$S$150"}</definedName>
    <definedName name="смета" hidden="1">#REF!</definedName>
    <definedName name="СНП" hidden="1">#REF!</definedName>
    <definedName name="совм" hidden="1">{"'РП (2)'!$A$5:$S$150"}</definedName>
    <definedName name="сссссс" hidden="1">{"'РП (2)'!$A$5:$S$150"}</definedName>
    <definedName name="сссссссссссммммммммммм" hidden="1">{"'РП (2)'!$A$5:$S$150"}</definedName>
    <definedName name="сссссссссссссс" hidden="1">{"'РП (2)'!$A$5:$S$150"}</definedName>
    <definedName name="сссссссссссссссссссссс" hidden="1">{"'РП (2)'!$A$5:$S$150"}</definedName>
    <definedName name="т5" hidden="1">{"'Sheet1'!$A$1:$G$96","'Sheet1'!$A$1:$H$96"}</definedName>
    <definedName name="т7" hidden="1">{"'Sheet1'!$A$1:$G$96","'Sheet1'!$A$1:$H$96"}</definedName>
    <definedName name="тмт" hidden="1">{"'РП (2)'!$A$5:$S$150"}</definedName>
    <definedName name="томск" hidden="1">{"'РП (2)'!$A$5:$S$150"}</definedName>
    <definedName name="тп" hidden="1">{#N/A,#N/A,TRUE,"Лист1";#N/A,#N/A,TRUE,"Лист2";#N/A,#N/A,TRUE,"Лист3"}</definedName>
    <definedName name="тттт" hidden="1">{"'РП (2)'!$A$5:$S$150"}</definedName>
    <definedName name="тттттт" hidden="1">{"'РП (2)'!$A$5:$S$150"}</definedName>
    <definedName name="ттттттттттттт" hidden="1">{"'РП (2)'!$A$5:$S$150"}</definedName>
    <definedName name="тттттттттттттттттттттт" hidden="1">{"'РП (2)'!$A$5:$S$150"}</definedName>
    <definedName name="тьб" hidden="1">{"'РП (2)'!$A$5:$S$150"}</definedName>
    <definedName name="тьтьтьтьт" hidden="1">{"'РП (2)'!$A$5:$S$150"}</definedName>
    <definedName name="тьтьтььтм" hidden="1">{"'РП (2)'!$A$5:$S$150"}</definedName>
    <definedName name="тэп" hidden="1">{"'РП (2)'!$A$5:$S$150"}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у" hidden="1">{"'РП (2)'!$A$5:$S$150"}</definedName>
    <definedName name="уууууу" hidden="1">{"'РП (2)'!$A$5:$S$150"}</definedName>
    <definedName name="ууууууууууууу" hidden="1">{"'РП (2)'!$A$5:$S$150"}</definedName>
    <definedName name="ффффффффффффф" hidden="1">{"'РП (2)'!$A$5:$S$150"}</definedName>
    <definedName name="фы3" hidden="1">{"'Sheet1'!$A$1:$G$96","'Sheet1'!$A$1:$H$96"}</definedName>
    <definedName name="фыава4" hidden="1">{"'Sheet1'!$A$1:$G$96","'Sheet1'!$A$1:$H$96"}</definedName>
    <definedName name="фыв3" hidden="1">{"'Sheet1'!$A$1:$G$96","'Sheet1'!$A$1:$H$96"}</definedName>
    <definedName name="ххх" hidden="1">{"'РП (2)'!$A$5:$S$150"}</definedName>
    <definedName name="ххх_" hidden="1">{"'РП (2)'!$A$5:$S$150"}</definedName>
    <definedName name="ххххх" hidden="1">{"'РП (2)'!$A$5:$S$150"}</definedName>
    <definedName name="ххххххх" hidden="1">{"'РП (2)'!$A$5:$S$150"}</definedName>
    <definedName name="хххххххххххххххххххх" hidden="1">{"'РП (2)'!$A$5:$S$150"}</definedName>
    <definedName name="це" hidden="1">{"'РП (2)'!$A$5:$S$150"}</definedName>
    <definedName name="цк" hidden="1">{"'РП (2)'!$A$5:$S$150"}</definedName>
    <definedName name="цукен" hidden="1">{#N/A,#N/A,TRUE,"Лист3"}</definedName>
    <definedName name="цф" hidden="1">{"'РП (2)'!$A$5:$S$150"}</definedName>
    <definedName name="цццццц" hidden="1">{"'РП (2)'!$A$5:$S$150"}</definedName>
    <definedName name="ццццццццццццццццц" hidden="1">{"'РП (2)'!$A$5:$S$150"}</definedName>
    <definedName name="чт" hidden="1">{"'РП (2)'!$A$5:$S$150"}</definedName>
    <definedName name="чччч" hidden="1">{"'РП (2)'!$A$5:$S$150"}</definedName>
    <definedName name="ччччччч" hidden="1">{"'РП (2)'!$A$5:$S$150"}</definedName>
    <definedName name="ччччччччччччччч" hidden="1">{"'РП (2)'!$A$5:$S$150"}</definedName>
    <definedName name="чччччччччччччччччч" hidden="1">{"'РП (2)'!$A$5:$S$150"}</definedName>
    <definedName name="шгзлхз" hidden="1">{"'РП (2)'!$A$5:$S$150"}</definedName>
    <definedName name="шгзщш" hidden="1">{"'РП (2)'!$A$5:$S$150"}</definedName>
    <definedName name="шгн" hidden="1">{"'РП (2)'!$A$5:$S$150"}</definedName>
    <definedName name="шгшгшг" hidden="1">{"'РП (2)'!$A$5:$S$150"}</definedName>
    <definedName name="шн" hidden="1">{"'РП (2)'!$A$5:$S$150"}</definedName>
    <definedName name="шшрш" hidden="1">{"'РП (2)'!$A$5:$S$150"}</definedName>
    <definedName name="шшшшш" hidden="1">{"'РП (2)'!$A$5:$S$150"}</definedName>
    <definedName name="шшшшшшшшшшшшшш" hidden="1">{"'РП (2)'!$A$5:$S$150"}</definedName>
    <definedName name="щр" hidden="1">{"'РП (2)'!$A$5:$S$150"}</definedName>
    <definedName name="щшоджл" hidden="1">{"'РП (2)'!$A$5:$S$150"}</definedName>
    <definedName name="щщощщ" hidden="1">{"'РП (2)'!$A$5:$S$150"}</definedName>
    <definedName name="щщщщщ" hidden="1">{"'РП (2)'!$A$5:$S$150"}</definedName>
    <definedName name="щщщщщщщщщщщщ" hidden="1">{"'РП (2)'!$A$5:$S$150"}</definedName>
    <definedName name="ъжъждоп" hidden="1">{"'РП (2)'!$A$5:$S$150"}</definedName>
    <definedName name="ъхз" hidden="1">{"'РП (2)'!$A$5:$S$150"}</definedName>
    <definedName name="ъъъъъ" hidden="1">{"'РП (2)'!$A$5:$S$150"}</definedName>
    <definedName name="ъъъъъъ" hidden="1">{"'РП (2)'!$A$5:$S$150"}</definedName>
    <definedName name="ъъъъъъъъъъъъъъъъъ" hidden="1">{"'РП (2)'!$A$5:$S$150"}</definedName>
    <definedName name="ывапр6" hidden="1">{"'Sheet1'!$A$1:$G$96","'Sheet1'!$A$1:$H$96"}</definedName>
    <definedName name="ЫВВЫВЫВ" hidden="1">#REF!</definedName>
    <definedName name="ыуаы" hidden="1">{#N/A,#N/A,TRUE,"Лист1";#N/A,#N/A,TRUE,"Лист2";#N/A,#N/A,TRUE,"Лист3"}</definedName>
    <definedName name="ыфва" hidden="1">{#N/A,#N/A,FALSE,"101"}</definedName>
    <definedName name="ыы" hidden="1">{"'РП (2)'!$A$5:$S$150"}</definedName>
    <definedName name="ыывв" hidden="1">{"'РП (2)'!$A$5:$S$150"}</definedName>
    <definedName name="ыыыыыыыыыы" hidden="1">{"'РП (2)'!$A$5:$S$150"}</definedName>
    <definedName name="ыыыыыыыыыыввввввввввввв" hidden="1">{"'РП (2)'!$A$5:$S$150"}</definedName>
    <definedName name="ьььььььььььбб" hidden="1">{"'РП (2)'!$A$5:$S$150"}</definedName>
    <definedName name="ььььььььььььььь" hidden="1">{"'РП (2)'!$A$5:$S$150"}</definedName>
    <definedName name="ььььььььььььььььььььь" hidden="1">{"'РП (2)'!$A$5:$S$150"}</definedName>
    <definedName name="эжд" hidden="1">{"'РП (2)'!$A$5:$S$150"}</definedName>
    <definedName name="эзп" hidden="1">{"'РП (2)'!$A$5:$S$150"}</definedName>
    <definedName name="эээээ" hidden="1">{"'РП (2)'!$A$5:$S$150"}</definedName>
    <definedName name="ээээээ" hidden="1">{"'РП (2)'!$A$5:$S$150"}</definedName>
    <definedName name="ээээээээ" hidden="1">{"'РП (2)'!$A$5:$S$150"}</definedName>
    <definedName name="ээээээээээ" hidden="1">{"'РП (2)'!$A$5:$S$150"}</definedName>
    <definedName name="юююю" hidden="1">{"'РП (2)'!$A$5:$S$150"}</definedName>
    <definedName name="ююююю" hidden="1">{"'РП (2)'!$A$5:$S$150"}</definedName>
    <definedName name="юююююю" hidden="1">{"'РП (2)'!$A$5:$S$150"}</definedName>
    <definedName name="ююююююююююююю" hidden="1">{"'РП (2)'!$A$5:$S$150"}</definedName>
    <definedName name="яяяя" hidden="1">{"'РП (2)'!$A$5:$S$150"}</definedName>
    <definedName name="яяяяя" hidden="1">{"'РП (2)'!$A$5:$S$150"}</definedName>
    <definedName name="яяяяяяяяяяяяяяя" hidden="1">{"'РП (2)'!$A$5:$S$150"}</definedName>
    <definedName name="яяяяяяяяяяяяяяяяяя" hidden="1">{"'РП (2)'!$A$5:$S$150"}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1" i="2" l="1"/>
  <c r="C88" i="17" l="1"/>
  <c r="AA49" i="5" l="1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CI49" i="6"/>
  <c r="CJ49" i="6"/>
  <c r="CK49" i="6"/>
  <c r="CL49" i="6"/>
  <c r="CM49" i="6"/>
  <c r="CN49" i="6"/>
  <c r="CO49" i="6"/>
  <c r="CP49" i="6"/>
  <c r="CQ49" i="6"/>
  <c r="CR49" i="6"/>
  <c r="CS49" i="6"/>
  <c r="CT49" i="6"/>
  <c r="CU49" i="6"/>
  <c r="CV49" i="6"/>
  <c r="CW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DM49" i="6"/>
  <c r="DN49" i="6"/>
  <c r="DO49" i="6"/>
  <c r="DP49" i="6"/>
  <c r="DQ49" i="6"/>
  <c r="DR49" i="6"/>
  <c r="DS49" i="6"/>
  <c r="DT49" i="6"/>
  <c r="DU49" i="6"/>
  <c r="DV49" i="6"/>
  <c r="DW49" i="6"/>
  <c r="DX49" i="6"/>
  <c r="DY49" i="6"/>
  <c r="DZ49" i="6"/>
  <c r="EA49" i="6"/>
  <c r="EB49" i="6"/>
  <c r="EC49" i="6"/>
  <c r="ED49" i="6"/>
  <c r="EE49" i="6"/>
  <c r="EF49" i="6"/>
  <c r="EG49" i="6"/>
  <c r="EH49" i="6"/>
  <c r="EI49" i="6"/>
  <c r="EJ49" i="6"/>
  <c r="EK49" i="6"/>
  <c r="EL49" i="6"/>
  <c r="EM49" i="6"/>
  <c r="EN49" i="6"/>
  <c r="EO49" i="6"/>
  <c r="EP49" i="6"/>
  <c r="EQ49" i="6"/>
  <c r="ER49" i="6"/>
  <c r="ES49" i="6"/>
  <c r="ET49" i="6"/>
  <c r="EU49" i="6"/>
  <c r="EV49" i="6"/>
  <c r="EW49" i="6"/>
  <c r="EX49" i="6"/>
  <c r="EY49" i="6"/>
  <c r="EZ49" i="6"/>
  <c r="FA49" i="6"/>
  <c r="FB49" i="6"/>
  <c r="FC49" i="6"/>
  <c r="FD49" i="6"/>
  <c r="FE49" i="6"/>
  <c r="FF49" i="6"/>
  <c r="FG49" i="6"/>
  <c r="FH49" i="6"/>
  <c r="FI49" i="6"/>
  <c r="FJ49" i="6"/>
  <c r="FK49" i="6"/>
  <c r="FL49" i="6"/>
  <c r="FM49" i="6"/>
  <c r="FN49" i="6"/>
  <c r="FO49" i="6"/>
  <c r="FP49" i="6"/>
  <c r="FQ49" i="6"/>
  <c r="FR49" i="6"/>
  <c r="FS49" i="6"/>
  <c r="FT49" i="6"/>
  <c r="FU49" i="6"/>
  <c r="FV49" i="6"/>
  <c r="FW49" i="6"/>
  <c r="FX49" i="6"/>
  <c r="FY49" i="6"/>
  <c r="FZ49" i="6"/>
  <c r="GA49" i="6"/>
  <c r="GB49" i="6"/>
  <c r="GC49" i="6"/>
  <c r="GD49" i="6"/>
  <c r="GE49" i="6"/>
  <c r="GF49" i="6"/>
  <c r="GG49" i="6"/>
  <c r="GH49" i="6"/>
  <c r="GI49" i="6"/>
  <c r="GJ49" i="6"/>
  <c r="GK49" i="6"/>
  <c r="GL49" i="6"/>
  <c r="GM49" i="6"/>
  <c r="GN49" i="6"/>
  <c r="GO49" i="6"/>
  <c r="GP49" i="6"/>
  <c r="GQ49" i="6"/>
  <c r="GR49" i="6"/>
  <c r="GS49" i="6"/>
  <c r="GT49" i="6"/>
  <c r="GU49" i="6"/>
  <c r="GV49" i="6"/>
  <c r="GW49" i="6"/>
  <c r="GX49" i="6"/>
  <c r="GY49" i="6"/>
  <c r="GZ49" i="6"/>
  <c r="HA49" i="6"/>
  <c r="HB49" i="6"/>
  <c r="HC49" i="6"/>
  <c r="HD49" i="6"/>
  <c r="HE49" i="6"/>
  <c r="HF49" i="6"/>
  <c r="HG49" i="6"/>
  <c r="HH49" i="6"/>
  <c r="HI49" i="6"/>
  <c r="HJ49" i="6"/>
  <c r="HK49" i="6"/>
  <c r="HL49" i="6"/>
  <c r="HM49" i="6"/>
  <c r="HN49" i="6"/>
  <c r="HO49" i="6"/>
  <c r="HP49" i="6"/>
  <c r="HQ49" i="6"/>
  <c r="HR49" i="6"/>
  <c r="HS49" i="6"/>
  <c r="HT49" i="6"/>
  <c r="HU49" i="6"/>
  <c r="HV49" i="6"/>
  <c r="HW49" i="6"/>
  <c r="HX49" i="6"/>
  <c r="HY49" i="6"/>
  <c r="HZ49" i="6"/>
  <c r="IA49" i="6"/>
  <c r="IB49" i="6"/>
  <c r="IC49" i="6"/>
  <c r="ID49" i="6"/>
  <c r="IE49" i="6"/>
  <c r="IF49" i="6"/>
  <c r="IG49" i="6"/>
  <c r="IH49" i="6"/>
  <c r="II49" i="6"/>
  <c r="IJ49" i="6"/>
  <c r="IK49" i="6"/>
  <c r="IL49" i="6"/>
  <c r="G49" i="6"/>
  <c r="G55" i="9"/>
  <c r="G21" i="9"/>
  <c r="D68" i="2" l="1"/>
  <c r="G30" i="17"/>
  <c r="D21" i="17"/>
  <c r="E131" i="13" l="1"/>
  <c r="E113" i="13"/>
  <c r="E50" i="13"/>
  <c r="E32" i="13"/>
  <c r="H29" i="21" l="1"/>
  <c r="I29" i="21"/>
  <c r="J29" i="21"/>
  <c r="K29" i="21"/>
  <c r="L29" i="21"/>
  <c r="M29" i="21"/>
  <c r="N29" i="21"/>
  <c r="O29" i="21"/>
  <c r="P29" i="21"/>
  <c r="Q29" i="21"/>
  <c r="R29" i="21"/>
  <c r="S29" i="21"/>
  <c r="T29" i="21"/>
  <c r="U29" i="21"/>
  <c r="V29" i="21"/>
  <c r="W29" i="21"/>
  <c r="X29" i="21"/>
  <c r="Y29" i="21"/>
  <c r="Z29" i="21"/>
  <c r="AA29" i="21"/>
  <c r="AB29" i="21"/>
  <c r="AC29" i="21"/>
  <c r="AD29" i="21"/>
  <c r="AE29" i="21"/>
  <c r="AF29" i="21"/>
  <c r="AG29" i="21"/>
  <c r="AH29" i="21"/>
  <c r="AI29" i="21"/>
  <c r="AJ29" i="21"/>
  <c r="AK29" i="21"/>
  <c r="AL29" i="21"/>
  <c r="AM29" i="21"/>
  <c r="AN29" i="21"/>
  <c r="AO29" i="21"/>
  <c r="AP29" i="21"/>
  <c r="AQ29" i="21"/>
  <c r="AR29" i="21"/>
  <c r="AS29" i="21"/>
  <c r="AT29" i="21"/>
  <c r="AU29" i="21"/>
  <c r="AV29" i="21"/>
  <c r="AW29" i="21"/>
  <c r="AX29" i="21"/>
  <c r="AY29" i="21"/>
  <c r="AZ29" i="21"/>
  <c r="BA29" i="21"/>
  <c r="BB29" i="21"/>
  <c r="BC29" i="21"/>
  <c r="BD29" i="21"/>
  <c r="BE29" i="21"/>
  <c r="BF29" i="21"/>
  <c r="BG29" i="21"/>
  <c r="BH29" i="21"/>
  <c r="BI29" i="21"/>
  <c r="BJ29" i="21"/>
  <c r="BK29" i="21"/>
  <c r="BL29" i="21"/>
  <c r="BM29" i="21"/>
  <c r="BN29" i="21"/>
  <c r="BO29" i="21"/>
  <c r="BP29" i="21"/>
  <c r="BQ29" i="21"/>
  <c r="BR29" i="21"/>
  <c r="BS29" i="21"/>
  <c r="BT29" i="21"/>
  <c r="BU29" i="21"/>
  <c r="BV29" i="21"/>
  <c r="BW29" i="21"/>
  <c r="BX29" i="21"/>
  <c r="BY29" i="21"/>
  <c r="BZ29" i="21"/>
  <c r="CA29" i="21"/>
  <c r="CB29" i="21"/>
  <c r="CC29" i="21"/>
  <c r="CD29" i="21"/>
  <c r="CE29" i="21"/>
  <c r="CF29" i="21"/>
  <c r="CG29" i="21"/>
  <c r="CH29" i="21"/>
  <c r="CI29" i="21"/>
  <c r="CJ29" i="21"/>
  <c r="CK29" i="21"/>
  <c r="CL29" i="21"/>
  <c r="CM29" i="21"/>
  <c r="CN29" i="21"/>
  <c r="CO29" i="21"/>
  <c r="CP29" i="21"/>
  <c r="CQ29" i="21"/>
  <c r="CR29" i="21"/>
  <c r="CS29" i="21"/>
  <c r="CT29" i="21"/>
  <c r="CU29" i="21"/>
  <c r="CV29" i="21"/>
  <c r="CW29" i="21"/>
  <c r="CX29" i="21"/>
  <c r="CY29" i="21"/>
  <c r="CZ29" i="21"/>
  <c r="DA29" i="21"/>
  <c r="DB29" i="21"/>
  <c r="DC29" i="21"/>
  <c r="DD29" i="21"/>
  <c r="DE29" i="21"/>
  <c r="DF29" i="21"/>
  <c r="DG29" i="21"/>
  <c r="DH29" i="21"/>
  <c r="DI29" i="21"/>
  <c r="DJ29" i="21"/>
  <c r="DK29" i="21"/>
  <c r="DL29" i="21"/>
  <c r="DM29" i="21"/>
  <c r="DN29" i="21"/>
  <c r="DO29" i="21"/>
  <c r="DP29" i="21"/>
  <c r="DQ29" i="21"/>
  <c r="DR29" i="21"/>
  <c r="DS29" i="21"/>
  <c r="DT29" i="21"/>
  <c r="DU29" i="21"/>
  <c r="DV29" i="21"/>
  <c r="DW29" i="21"/>
  <c r="DX29" i="21"/>
  <c r="DY29" i="21"/>
  <c r="DZ29" i="21"/>
  <c r="EA29" i="21"/>
  <c r="EB29" i="21"/>
  <c r="EC29" i="21"/>
  <c r="ED29" i="21"/>
  <c r="EE29" i="21"/>
  <c r="EF29" i="21"/>
  <c r="EG29" i="21"/>
  <c r="EH29" i="21"/>
  <c r="EI29" i="21"/>
  <c r="EJ29" i="21"/>
  <c r="EK29" i="21"/>
  <c r="EL29" i="21"/>
  <c r="EM29" i="21"/>
  <c r="EN29" i="21"/>
  <c r="EO29" i="21"/>
  <c r="EP29" i="21"/>
  <c r="EQ29" i="21"/>
  <c r="ER29" i="21"/>
  <c r="ES29" i="21"/>
  <c r="ET29" i="21"/>
  <c r="EU29" i="21"/>
  <c r="EV29" i="21"/>
  <c r="EW29" i="21"/>
  <c r="EX29" i="21"/>
  <c r="EY29" i="21"/>
  <c r="EZ29" i="21"/>
  <c r="FA29" i="21"/>
  <c r="FB29" i="21"/>
  <c r="FC29" i="21"/>
  <c r="FD29" i="21"/>
  <c r="FE29" i="21"/>
  <c r="FF29" i="21"/>
  <c r="FG29" i="21"/>
  <c r="FH29" i="21"/>
  <c r="FI29" i="21"/>
  <c r="FJ29" i="21"/>
  <c r="FK29" i="21"/>
  <c r="FL29" i="21"/>
  <c r="FM29" i="21"/>
  <c r="FN29" i="21"/>
  <c r="FO29" i="21"/>
  <c r="FP29" i="21"/>
  <c r="FQ29" i="21"/>
  <c r="FR29" i="21"/>
  <c r="FS29" i="21"/>
  <c r="FT29" i="21"/>
  <c r="FU29" i="21"/>
  <c r="FV29" i="21"/>
  <c r="FW29" i="21"/>
  <c r="FX29" i="21"/>
  <c r="FY29" i="21"/>
  <c r="FZ29" i="21"/>
  <c r="GA29" i="21"/>
  <c r="GB29" i="21"/>
  <c r="GC29" i="21"/>
  <c r="GD29" i="21"/>
  <c r="GE29" i="21"/>
  <c r="GF29" i="21"/>
  <c r="GG29" i="21"/>
  <c r="GH29" i="21"/>
  <c r="GI29" i="21"/>
  <c r="GJ29" i="21"/>
  <c r="GK29" i="21"/>
  <c r="GL29" i="21"/>
  <c r="GM29" i="21"/>
  <c r="GN29" i="21"/>
  <c r="GO29" i="21"/>
  <c r="GP29" i="21"/>
  <c r="GQ29" i="21"/>
  <c r="GR29" i="21"/>
  <c r="GS29" i="21"/>
  <c r="GT29" i="21"/>
  <c r="GU29" i="21"/>
  <c r="GV29" i="21"/>
  <c r="GW29" i="21"/>
  <c r="GX29" i="21"/>
  <c r="GY29" i="21"/>
  <c r="GZ29" i="21"/>
  <c r="HA29" i="21"/>
  <c r="HB29" i="21"/>
  <c r="HC29" i="21"/>
  <c r="HD29" i="21"/>
  <c r="HE29" i="21"/>
  <c r="HF29" i="21"/>
  <c r="HG29" i="21"/>
  <c r="HH29" i="21"/>
  <c r="HI29" i="21"/>
  <c r="HJ29" i="21"/>
  <c r="HK29" i="21"/>
  <c r="HL29" i="21"/>
  <c r="HM29" i="21"/>
  <c r="HN29" i="21"/>
  <c r="HO29" i="21"/>
  <c r="HP29" i="21"/>
  <c r="HQ29" i="21"/>
  <c r="HR29" i="21"/>
  <c r="HS29" i="21"/>
  <c r="HT29" i="21"/>
  <c r="HU29" i="21"/>
  <c r="HV29" i="21"/>
  <c r="HW29" i="21"/>
  <c r="HX29" i="21"/>
  <c r="HY29" i="21"/>
  <c r="HZ29" i="21"/>
  <c r="IA29" i="21"/>
  <c r="IB29" i="21"/>
  <c r="IC29" i="21"/>
  <c r="ID29" i="21"/>
  <c r="IE29" i="21"/>
  <c r="IF29" i="21"/>
  <c r="IG29" i="21"/>
  <c r="IH29" i="21"/>
  <c r="II29" i="21"/>
  <c r="IJ29" i="21"/>
  <c r="IK29" i="21"/>
  <c r="IL29" i="21"/>
  <c r="G29" i="21"/>
  <c r="IL29" i="17" l="1"/>
  <c r="IK29" i="17"/>
  <c r="IJ29" i="17"/>
  <c r="II29" i="17"/>
  <c r="IH29" i="17"/>
  <c r="IG29" i="17"/>
  <c r="IF29" i="17"/>
  <c r="IE29" i="17"/>
  <c r="ID29" i="17"/>
  <c r="IC29" i="17"/>
  <c r="IB29" i="17"/>
  <c r="IA29" i="17"/>
  <c r="HZ29" i="17"/>
  <c r="HY29" i="17"/>
  <c r="HX29" i="17"/>
  <c r="HW29" i="17"/>
  <c r="HV29" i="17"/>
  <c r="HU29" i="17"/>
  <c r="HT29" i="17"/>
  <c r="HS29" i="17"/>
  <c r="HR29" i="17"/>
  <c r="HQ29" i="17"/>
  <c r="HP29" i="17"/>
  <c r="HO29" i="17"/>
  <c r="HN29" i="17"/>
  <c r="HM29" i="17"/>
  <c r="HL29" i="17"/>
  <c r="HK29" i="17"/>
  <c r="HJ29" i="17"/>
  <c r="HI29" i="17"/>
  <c r="HH29" i="17"/>
  <c r="HG29" i="17"/>
  <c r="HF29" i="17"/>
  <c r="HE29" i="17"/>
  <c r="HD29" i="17"/>
  <c r="HC29" i="17"/>
  <c r="HB29" i="17"/>
  <c r="HA29" i="17"/>
  <c r="GZ29" i="17"/>
  <c r="GY29" i="17"/>
  <c r="GX29" i="17"/>
  <c r="GW29" i="17"/>
  <c r="GV29" i="17"/>
  <c r="GU29" i="17"/>
  <c r="GT29" i="17"/>
  <c r="GS29" i="17"/>
  <c r="GR29" i="17"/>
  <c r="GQ29" i="17"/>
  <c r="GP29" i="17"/>
  <c r="GO29" i="17"/>
  <c r="GN29" i="17"/>
  <c r="GM29" i="17"/>
  <c r="GL29" i="17"/>
  <c r="GK29" i="17"/>
  <c r="GJ29" i="17"/>
  <c r="GI29" i="17"/>
  <c r="GH29" i="17"/>
  <c r="GG29" i="17"/>
  <c r="GF29" i="17"/>
  <c r="GE29" i="17"/>
  <c r="GD29" i="17"/>
  <c r="GC29" i="17"/>
  <c r="GB29" i="17"/>
  <c r="GA29" i="17"/>
  <c r="FZ29" i="17"/>
  <c r="FY29" i="17"/>
  <c r="FX29" i="17"/>
  <c r="FW29" i="17"/>
  <c r="FV29" i="17"/>
  <c r="FU29" i="17"/>
  <c r="FT29" i="17"/>
  <c r="FS29" i="17"/>
  <c r="FR29" i="17"/>
  <c r="FQ29" i="17"/>
  <c r="FP29" i="17"/>
  <c r="FO29" i="17"/>
  <c r="FN29" i="17"/>
  <c r="FM29" i="17"/>
  <c r="FL29" i="17"/>
  <c r="FK29" i="17"/>
  <c r="FJ29" i="17"/>
  <c r="FI29" i="17"/>
  <c r="FH29" i="17"/>
  <c r="FG29" i="17"/>
  <c r="FF29" i="17"/>
  <c r="FE29" i="17"/>
  <c r="FD29" i="17"/>
  <c r="FC29" i="17"/>
  <c r="FB29" i="17"/>
  <c r="FA29" i="17"/>
  <c r="EZ29" i="17"/>
  <c r="EY29" i="17"/>
  <c r="EX29" i="17"/>
  <c r="EW29" i="17"/>
  <c r="EV29" i="17"/>
  <c r="EU29" i="17"/>
  <c r="ET29" i="17"/>
  <c r="ES29" i="17"/>
  <c r="ER29" i="17"/>
  <c r="EQ29" i="17"/>
  <c r="EP29" i="17"/>
  <c r="EO29" i="17"/>
  <c r="EN29" i="17"/>
  <c r="EM29" i="17"/>
  <c r="EL29" i="17"/>
  <c r="EK29" i="17"/>
  <c r="EJ29" i="17"/>
  <c r="EI29" i="17"/>
  <c r="EH29" i="17"/>
  <c r="EG29" i="17"/>
  <c r="EF29" i="17"/>
  <c r="EE29" i="17"/>
  <c r="ED29" i="17"/>
  <c r="EC29" i="17"/>
  <c r="EB29" i="17"/>
  <c r="EA29" i="17"/>
  <c r="DZ29" i="17"/>
  <c r="DY29" i="17"/>
  <c r="DX29" i="17"/>
  <c r="DW29" i="17"/>
  <c r="DV29" i="17"/>
  <c r="DU29" i="17"/>
  <c r="DT29" i="17"/>
  <c r="DS29" i="17"/>
  <c r="DR29" i="17"/>
  <c r="DQ29" i="17"/>
  <c r="DP29" i="17"/>
  <c r="DO29" i="17"/>
  <c r="DN29" i="17"/>
  <c r="DM29" i="17"/>
  <c r="DL29" i="17"/>
  <c r="DK29" i="17"/>
  <c r="DJ29" i="17"/>
  <c r="DI29" i="17"/>
  <c r="DH29" i="17"/>
  <c r="DG29" i="17"/>
  <c r="DF29" i="17"/>
  <c r="DE29" i="17"/>
  <c r="DD29" i="17"/>
  <c r="DC29" i="17"/>
  <c r="DB29" i="17"/>
  <c r="DA29" i="17"/>
  <c r="CZ29" i="17"/>
  <c r="CY29" i="17"/>
  <c r="CX29" i="17"/>
  <c r="CW29" i="17"/>
  <c r="CV29" i="17"/>
  <c r="CU29" i="17"/>
  <c r="CT29" i="17"/>
  <c r="CS29" i="17"/>
  <c r="CR29" i="17"/>
  <c r="CQ29" i="17"/>
  <c r="CP29" i="17"/>
  <c r="CO29" i="17"/>
  <c r="CN29" i="17"/>
  <c r="CM29" i="17"/>
  <c r="CL29" i="17"/>
  <c r="CK29" i="17"/>
  <c r="CJ29" i="17"/>
  <c r="CI29" i="17"/>
  <c r="CH29" i="17"/>
  <c r="CG29" i="17"/>
  <c r="CF29" i="17"/>
  <c r="CE29" i="17"/>
  <c r="CD29" i="17"/>
  <c r="CC29" i="17"/>
  <c r="CB29" i="17"/>
  <c r="CA29" i="17"/>
  <c r="BZ29" i="17"/>
  <c r="BY29" i="17"/>
  <c r="BX29" i="17"/>
  <c r="BW29" i="17"/>
  <c r="BW25" i="17" s="1"/>
  <c r="BV29" i="17"/>
  <c r="BV25" i="17" s="1"/>
  <c r="BU29" i="17"/>
  <c r="BU25" i="17" s="1"/>
  <c r="BT29" i="17"/>
  <c r="BT25" i="17" s="1"/>
  <c r="BS29" i="17"/>
  <c r="BS25" i="17" s="1"/>
  <c r="BR29" i="17"/>
  <c r="BR25" i="17" s="1"/>
  <c r="BQ29" i="17"/>
  <c r="BQ25" i="17" s="1"/>
  <c r="BP29" i="17"/>
  <c r="BP25" i="17" s="1"/>
  <c r="BO29" i="17"/>
  <c r="BN29" i="17"/>
  <c r="BN25" i="17" s="1"/>
  <c r="BM29" i="17"/>
  <c r="BM25" i="17" s="1"/>
  <c r="BL29" i="17"/>
  <c r="BL25" i="17" s="1"/>
  <c r="BK29" i="17"/>
  <c r="BK25" i="17" s="1"/>
  <c r="BJ29" i="17"/>
  <c r="BJ25" i="17" s="1"/>
  <c r="BI29" i="17"/>
  <c r="BI25" i="17" s="1"/>
  <c r="BH29" i="17"/>
  <c r="BH25" i="17" s="1"/>
  <c r="BG29" i="17"/>
  <c r="BF29" i="17"/>
  <c r="BF25" i="17" s="1"/>
  <c r="BE29" i="17"/>
  <c r="BE25" i="17" s="1"/>
  <c r="BD29" i="17"/>
  <c r="BC29" i="17"/>
  <c r="BC25" i="17" s="1"/>
  <c r="BB29" i="17"/>
  <c r="BB25" i="17" s="1"/>
  <c r="BA29" i="17"/>
  <c r="BA25" i="17" s="1"/>
  <c r="AZ29" i="17"/>
  <c r="AZ25" i="17" s="1"/>
  <c r="AY29" i="17"/>
  <c r="AX29" i="17"/>
  <c r="AX25" i="17" s="1"/>
  <c r="AW29" i="17"/>
  <c r="AW25" i="17" s="1"/>
  <c r="AV29" i="17"/>
  <c r="AV25" i="17" s="1"/>
  <c r="AU29" i="17"/>
  <c r="AU25" i="17" s="1"/>
  <c r="AT29" i="17"/>
  <c r="AT25" i="17" s="1"/>
  <c r="AS29" i="17"/>
  <c r="AS25" i="17" s="1"/>
  <c r="AR29" i="17"/>
  <c r="AR25" i="17" s="1"/>
  <c r="AQ29" i="17"/>
  <c r="AP29" i="17"/>
  <c r="AP25" i="17" s="1"/>
  <c r="AO29" i="17"/>
  <c r="AO25" i="17" s="1"/>
  <c r="AN29" i="17"/>
  <c r="AM29" i="17"/>
  <c r="AM25" i="17" s="1"/>
  <c r="AL29" i="17"/>
  <c r="AL25" i="17" s="1"/>
  <c r="AK29" i="17"/>
  <c r="AK25" i="17" s="1"/>
  <c r="AJ29" i="17"/>
  <c r="AJ25" i="17" s="1"/>
  <c r="AI29" i="17"/>
  <c r="AH29" i="17"/>
  <c r="AH25" i="17" s="1"/>
  <c r="AG29" i="17"/>
  <c r="AG25" i="17" s="1"/>
  <c r="AF29" i="17"/>
  <c r="AF25" i="17" s="1"/>
  <c r="AE29" i="17"/>
  <c r="AE25" i="17" s="1"/>
  <c r="AD29" i="17"/>
  <c r="AD25" i="17" s="1"/>
  <c r="AC29" i="17"/>
  <c r="AC25" i="17" s="1"/>
  <c r="AB29" i="17"/>
  <c r="AB25" i="17" s="1"/>
  <c r="AA29" i="17"/>
  <c r="AA25" i="17" s="1"/>
  <c r="Z29" i="17"/>
  <c r="Z25" i="17" s="1"/>
  <c r="Y29" i="17"/>
  <c r="Y25" i="17" s="1"/>
  <c r="X29" i="17"/>
  <c r="X25" i="17" s="1"/>
  <c r="W29" i="17"/>
  <c r="W25" i="17" s="1"/>
  <c r="V29" i="17"/>
  <c r="V25" i="17" s="1"/>
  <c r="U29" i="17"/>
  <c r="U25" i="17" s="1"/>
  <c r="T29" i="17"/>
  <c r="T25" i="17" s="1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IL27" i="17"/>
  <c r="IK27" i="17"/>
  <c r="IJ27" i="17"/>
  <c r="II27" i="17"/>
  <c r="IH27" i="17"/>
  <c r="IG27" i="17"/>
  <c r="IF27" i="17"/>
  <c r="IE27" i="17"/>
  <c r="ID27" i="17"/>
  <c r="IC27" i="17"/>
  <c r="IB27" i="17"/>
  <c r="IA27" i="17"/>
  <c r="HZ27" i="17"/>
  <c r="HY27" i="17"/>
  <c r="HX27" i="17"/>
  <c r="HW27" i="17"/>
  <c r="HV27" i="17"/>
  <c r="HU27" i="17"/>
  <c r="HT27" i="17"/>
  <c r="HS27" i="17"/>
  <c r="HR27" i="17"/>
  <c r="HQ27" i="17"/>
  <c r="HP27" i="17"/>
  <c r="HO27" i="17"/>
  <c r="HN27" i="17"/>
  <c r="HM27" i="17"/>
  <c r="HL27" i="17"/>
  <c r="HK27" i="17"/>
  <c r="HJ27" i="17"/>
  <c r="HI27" i="17"/>
  <c r="HH27" i="17"/>
  <c r="HG27" i="17"/>
  <c r="HF27" i="17"/>
  <c r="HE27" i="17"/>
  <c r="HD27" i="17"/>
  <c r="HC27" i="17"/>
  <c r="HB27" i="17"/>
  <c r="HA27" i="17"/>
  <c r="GZ27" i="17"/>
  <c r="GY27" i="17"/>
  <c r="GX27" i="17"/>
  <c r="GW27" i="17"/>
  <c r="GV27" i="17"/>
  <c r="GU27" i="17"/>
  <c r="GT27" i="17"/>
  <c r="GS27" i="17"/>
  <c r="GR27" i="17"/>
  <c r="GQ27" i="17"/>
  <c r="GP27" i="17"/>
  <c r="GO27" i="17"/>
  <c r="GN27" i="17"/>
  <c r="GM27" i="17"/>
  <c r="GL27" i="17"/>
  <c r="GK27" i="17"/>
  <c r="GJ27" i="17"/>
  <c r="GI27" i="17"/>
  <c r="GH27" i="17"/>
  <c r="GG27" i="17"/>
  <c r="GF27" i="17"/>
  <c r="GE27" i="17"/>
  <c r="GD27" i="17"/>
  <c r="GC27" i="17"/>
  <c r="GB27" i="17"/>
  <c r="GA27" i="17"/>
  <c r="FZ27" i="17"/>
  <c r="FY27" i="17"/>
  <c r="FX27" i="17"/>
  <c r="FW27" i="17"/>
  <c r="FV27" i="17"/>
  <c r="FU27" i="17"/>
  <c r="FT27" i="17"/>
  <c r="FS27" i="17"/>
  <c r="FR27" i="17"/>
  <c r="FQ27" i="17"/>
  <c r="FP27" i="17"/>
  <c r="FO27" i="17"/>
  <c r="FN27" i="17"/>
  <c r="FM27" i="17"/>
  <c r="FL27" i="17"/>
  <c r="FK27" i="17"/>
  <c r="FJ27" i="17"/>
  <c r="FI27" i="17"/>
  <c r="FH27" i="17"/>
  <c r="FG27" i="17"/>
  <c r="FF27" i="17"/>
  <c r="FE27" i="17"/>
  <c r="FD27" i="17"/>
  <c r="FC27" i="17"/>
  <c r="FB27" i="17"/>
  <c r="FA27" i="17"/>
  <c r="EZ27" i="17"/>
  <c r="EY27" i="17"/>
  <c r="EX27" i="17"/>
  <c r="EW27" i="17"/>
  <c r="EV27" i="17"/>
  <c r="EU27" i="17"/>
  <c r="ET27" i="17"/>
  <c r="ES27" i="17"/>
  <c r="ER27" i="17"/>
  <c r="EQ27" i="17"/>
  <c r="EP27" i="17"/>
  <c r="EO27" i="17"/>
  <c r="EN27" i="17"/>
  <c r="EM27" i="17"/>
  <c r="EL27" i="17"/>
  <c r="EK27" i="17"/>
  <c r="EJ27" i="17"/>
  <c r="EI27" i="17"/>
  <c r="EH27" i="17"/>
  <c r="EG27" i="17"/>
  <c r="EF27" i="17"/>
  <c r="EE27" i="17"/>
  <c r="ED27" i="17"/>
  <c r="EC27" i="17"/>
  <c r="EB27" i="17"/>
  <c r="EA27" i="17"/>
  <c r="DZ27" i="17"/>
  <c r="DY27" i="17"/>
  <c r="DX27" i="17"/>
  <c r="DW27" i="17"/>
  <c r="DV27" i="17"/>
  <c r="DU27" i="17"/>
  <c r="DT27" i="17"/>
  <c r="DS27" i="17"/>
  <c r="DR27" i="17"/>
  <c r="DQ27" i="17"/>
  <c r="DP27" i="17"/>
  <c r="DO27" i="17"/>
  <c r="DN27" i="17"/>
  <c r="DM27" i="17"/>
  <c r="DL27" i="17"/>
  <c r="DK27" i="17"/>
  <c r="DJ27" i="17"/>
  <c r="DI27" i="17"/>
  <c r="DH27" i="17"/>
  <c r="DG27" i="17"/>
  <c r="DF27" i="17"/>
  <c r="DE27" i="17"/>
  <c r="DD27" i="17"/>
  <c r="DC27" i="17"/>
  <c r="DB27" i="17"/>
  <c r="DA27" i="17"/>
  <c r="CZ27" i="17"/>
  <c r="CY27" i="17"/>
  <c r="CX27" i="17"/>
  <c r="CW27" i="17"/>
  <c r="CV27" i="17"/>
  <c r="CU27" i="17"/>
  <c r="CT27" i="17"/>
  <c r="CS27" i="17"/>
  <c r="CR27" i="17"/>
  <c r="CQ27" i="17"/>
  <c r="CP27" i="17"/>
  <c r="CO27" i="17"/>
  <c r="CN27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IL26" i="17"/>
  <c r="IK26" i="17"/>
  <c r="IJ26" i="17"/>
  <c r="II26" i="17"/>
  <c r="IH26" i="17"/>
  <c r="IG26" i="17"/>
  <c r="IF26" i="17"/>
  <c r="IE26" i="17"/>
  <c r="ID26" i="17"/>
  <c r="IC26" i="17"/>
  <c r="IB26" i="17"/>
  <c r="IA26" i="17"/>
  <c r="HZ26" i="17"/>
  <c r="HY26" i="17"/>
  <c r="HX26" i="17"/>
  <c r="HW26" i="17"/>
  <c r="HV26" i="17"/>
  <c r="HU26" i="17"/>
  <c r="HT26" i="17"/>
  <c r="HS26" i="17"/>
  <c r="HR26" i="17"/>
  <c r="HQ26" i="17"/>
  <c r="HP26" i="17"/>
  <c r="HO26" i="17"/>
  <c r="HN26" i="17"/>
  <c r="HM26" i="17"/>
  <c r="HL26" i="17"/>
  <c r="HK26" i="17"/>
  <c r="HJ26" i="17"/>
  <c r="HI26" i="17"/>
  <c r="HH26" i="17"/>
  <c r="HG26" i="17"/>
  <c r="HF26" i="17"/>
  <c r="HE26" i="17"/>
  <c r="HD26" i="17"/>
  <c r="HC26" i="17"/>
  <c r="HB26" i="17"/>
  <c r="HA26" i="17"/>
  <c r="GZ26" i="17"/>
  <c r="GY26" i="17"/>
  <c r="GX26" i="17"/>
  <c r="GW26" i="17"/>
  <c r="GV26" i="17"/>
  <c r="GU26" i="17"/>
  <c r="GT26" i="17"/>
  <c r="GS26" i="17"/>
  <c r="GR26" i="17"/>
  <c r="GQ26" i="17"/>
  <c r="GP26" i="17"/>
  <c r="GO26" i="17"/>
  <c r="GN26" i="17"/>
  <c r="GM26" i="17"/>
  <c r="GL26" i="17"/>
  <c r="GK26" i="17"/>
  <c r="GJ26" i="17"/>
  <c r="GI26" i="17"/>
  <c r="GH26" i="17"/>
  <c r="GG26" i="17"/>
  <c r="GF26" i="17"/>
  <c r="GE26" i="17"/>
  <c r="GD26" i="17"/>
  <c r="GC26" i="17"/>
  <c r="GB26" i="17"/>
  <c r="GA26" i="17"/>
  <c r="FZ26" i="17"/>
  <c r="FY26" i="17"/>
  <c r="FX26" i="17"/>
  <c r="FW26" i="17"/>
  <c r="FV26" i="17"/>
  <c r="FU26" i="17"/>
  <c r="FT26" i="17"/>
  <c r="FS26" i="17"/>
  <c r="FR26" i="17"/>
  <c r="FQ26" i="17"/>
  <c r="FP26" i="17"/>
  <c r="FO26" i="17"/>
  <c r="FN26" i="17"/>
  <c r="FM26" i="17"/>
  <c r="FL26" i="17"/>
  <c r="FK26" i="17"/>
  <c r="FJ26" i="17"/>
  <c r="FI26" i="17"/>
  <c r="FH26" i="17"/>
  <c r="FG26" i="17"/>
  <c r="FF26" i="17"/>
  <c r="FE26" i="17"/>
  <c r="FD26" i="17"/>
  <c r="FC26" i="17"/>
  <c r="FB26" i="17"/>
  <c r="FA26" i="17"/>
  <c r="EZ26" i="17"/>
  <c r="EY26" i="17"/>
  <c r="EX26" i="17"/>
  <c r="EW26" i="17"/>
  <c r="EV26" i="17"/>
  <c r="EU26" i="17"/>
  <c r="ET26" i="17"/>
  <c r="ES26" i="17"/>
  <c r="ER26" i="17"/>
  <c r="EQ26" i="17"/>
  <c r="EP26" i="17"/>
  <c r="EO26" i="17"/>
  <c r="EN26" i="17"/>
  <c r="EM26" i="17"/>
  <c r="EL26" i="17"/>
  <c r="EK26" i="17"/>
  <c r="EJ26" i="17"/>
  <c r="EI26" i="17"/>
  <c r="EH26" i="17"/>
  <c r="EG26" i="17"/>
  <c r="EF26" i="17"/>
  <c r="EE26" i="17"/>
  <c r="ED26" i="17"/>
  <c r="EC26" i="17"/>
  <c r="EB26" i="17"/>
  <c r="EA26" i="17"/>
  <c r="DZ26" i="17"/>
  <c r="DY26" i="17"/>
  <c r="DX26" i="17"/>
  <c r="DW26" i="17"/>
  <c r="DV26" i="17"/>
  <c r="DU26" i="17"/>
  <c r="DT26" i="17"/>
  <c r="DS26" i="17"/>
  <c r="DR26" i="17"/>
  <c r="DQ26" i="17"/>
  <c r="DP26" i="17"/>
  <c r="DO26" i="17"/>
  <c r="DN26" i="17"/>
  <c r="DM26" i="17"/>
  <c r="DL26" i="17"/>
  <c r="DK26" i="17"/>
  <c r="DJ26" i="17"/>
  <c r="DI26" i="17"/>
  <c r="DH26" i="17"/>
  <c r="DG26" i="17"/>
  <c r="DF26" i="17"/>
  <c r="DE26" i="17"/>
  <c r="DD26" i="17"/>
  <c r="DC26" i="17"/>
  <c r="DB26" i="17"/>
  <c r="DA26" i="17"/>
  <c r="CZ26" i="17"/>
  <c r="CY26" i="17"/>
  <c r="CX26" i="17"/>
  <c r="CW26" i="17"/>
  <c r="CV26" i="17"/>
  <c r="CU26" i="17"/>
  <c r="CT26" i="17"/>
  <c r="CS26" i="17"/>
  <c r="CR26" i="17"/>
  <c r="CQ26" i="17"/>
  <c r="CP26" i="17"/>
  <c r="CO26" i="17"/>
  <c r="CN26" i="17"/>
  <c r="CM26" i="17"/>
  <c r="CL26" i="17"/>
  <c r="CK26" i="17"/>
  <c r="CJ26" i="17"/>
  <c r="CI26" i="17"/>
  <c r="CH26" i="17"/>
  <c r="CG26" i="17"/>
  <c r="CF26" i="17"/>
  <c r="CE26" i="17"/>
  <c r="CD26" i="17"/>
  <c r="CC26" i="17"/>
  <c r="CB26" i="17"/>
  <c r="CA26" i="17"/>
  <c r="BZ26" i="17"/>
  <c r="BY26" i="17"/>
  <c r="BX26" i="17"/>
  <c r="BW26" i="17"/>
  <c r="BV26" i="17"/>
  <c r="BU26" i="17"/>
  <c r="BT26" i="17"/>
  <c r="BS26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IL25" i="17"/>
  <c r="IK25" i="17"/>
  <c r="IJ25" i="17"/>
  <c r="II25" i="17"/>
  <c r="IH25" i="17"/>
  <c r="IG25" i="17"/>
  <c r="IF25" i="17"/>
  <c r="IE25" i="17"/>
  <c r="ID25" i="17"/>
  <c r="IC25" i="17"/>
  <c r="IB25" i="17"/>
  <c r="IA25" i="17"/>
  <c r="HZ25" i="17"/>
  <c r="HY25" i="17"/>
  <c r="HX25" i="17"/>
  <c r="HW25" i="17"/>
  <c r="HV25" i="17"/>
  <c r="HU25" i="17"/>
  <c r="HT25" i="17"/>
  <c r="HS25" i="17"/>
  <c r="HR25" i="17"/>
  <c r="HQ25" i="17"/>
  <c r="HP25" i="17"/>
  <c r="HO25" i="17"/>
  <c r="HN25" i="17"/>
  <c r="HM25" i="17"/>
  <c r="HL25" i="17"/>
  <c r="HK25" i="17"/>
  <c r="HJ25" i="17"/>
  <c r="HI25" i="17"/>
  <c r="HH25" i="17"/>
  <c r="HG25" i="17"/>
  <c r="HF25" i="17"/>
  <c r="HE25" i="17"/>
  <c r="HD25" i="17"/>
  <c r="HC25" i="17"/>
  <c r="HB25" i="17"/>
  <c r="HA25" i="17"/>
  <c r="GZ25" i="17"/>
  <c r="GY25" i="17"/>
  <c r="GX25" i="17"/>
  <c r="GW25" i="17"/>
  <c r="GV25" i="17"/>
  <c r="GU25" i="17"/>
  <c r="GT25" i="17"/>
  <c r="GS25" i="17"/>
  <c r="GR25" i="17"/>
  <c r="GQ25" i="17"/>
  <c r="GP25" i="17"/>
  <c r="GO25" i="17"/>
  <c r="GN25" i="17"/>
  <c r="GM25" i="17"/>
  <c r="GL25" i="17"/>
  <c r="GK25" i="17"/>
  <c r="GJ25" i="17"/>
  <c r="GI25" i="17"/>
  <c r="GH25" i="17"/>
  <c r="GG25" i="17"/>
  <c r="GF25" i="17"/>
  <c r="GE25" i="17"/>
  <c r="GD25" i="17"/>
  <c r="GC25" i="17"/>
  <c r="GB25" i="17"/>
  <c r="GA25" i="17"/>
  <c r="FZ25" i="17"/>
  <c r="FY25" i="17"/>
  <c r="FX25" i="17"/>
  <c r="FW25" i="17"/>
  <c r="FV25" i="17"/>
  <c r="FU25" i="17"/>
  <c r="FT25" i="17"/>
  <c r="FS25" i="17"/>
  <c r="FR25" i="17"/>
  <c r="FQ25" i="17"/>
  <c r="FP25" i="17"/>
  <c r="FO25" i="17"/>
  <c r="FN25" i="17"/>
  <c r="FM25" i="17"/>
  <c r="FL25" i="17"/>
  <c r="FK25" i="17"/>
  <c r="FJ25" i="17"/>
  <c r="FI25" i="17"/>
  <c r="FH25" i="17"/>
  <c r="FG25" i="17"/>
  <c r="FF25" i="17"/>
  <c r="FE25" i="17"/>
  <c r="FD25" i="17"/>
  <c r="FC25" i="17"/>
  <c r="FB25" i="17"/>
  <c r="FA25" i="17"/>
  <c r="EZ25" i="17"/>
  <c r="EY25" i="17"/>
  <c r="EX25" i="17"/>
  <c r="EW25" i="17"/>
  <c r="EV25" i="17"/>
  <c r="EU25" i="17"/>
  <c r="ET25" i="17"/>
  <c r="ES25" i="17"/>
  <c r="ER25" i="17"/>
  <c r="EQ25" i="17"/>
  <c r="EP25" i="17"/>
  <c r="EO25" i="17"/>
  <c r="EN25" i="17"/>
  <c r="EM25" i="17"/>
  <c r="EL25" i="17"/>
  <c r="EK25" i="17"/>
  <c r="EJ25" i="17"/>
  <c r="EI25" i="17"/>
  <c r="EH25" i="17"/>
  <c r="EG25" i="17"/>
  <c r="EF25" i="17"/>
  <c r="EE25" i="17"/>
  <c r="ED25" i="17"/>
  <c r="EC25" i="17"/>
  <c r="EB25" i="17"/>
  <c r="EA25" i="17"/>
  <c r="DZ25" i="17"/>
  <c r="DY25" i="17"/>
  <c r="DX25" i="17"/>
  <c r="DW25" i="17"/>
  <c r="DV25" i="17"/>
  <c r="DU25" i="17"/>
  <c r="DT25" i="17"/>
  <c r="DS25" i="17"/>
  <c r="DR25" i="17"/>
  <c r="DQ25" i="17"/>
  <c r="DP25" i="17"/>
  <c r="DO25" i="17"/>
  <c r="DN25" i="17"/>
  <c r="DM25" i="17"/>
  <c r="DL25" i="17"/>
  <c r="DK25" i="17"/>
  <c r="DJ25" i="17"/>
  <c r="DI25" i="17"/>
  <c r="DH25" i="17"/>
  <c r="DG25" i="17"/>
  <c r="DF25" i="17"/>
  <c r="DE25" i="17"/>
  <c r="DD25" i="17"/>
  <c r="DC25" i="17"/>
  <c r="DB25" i="17"/>
  <c r="DA25" i="17"/>
  <c r="CZ25" i="17"/>
  <c r="CY25" i="17"/>
  <c r="CX25" i="17"/>
  <c r="CW25" i="17"/>
  <c r="CV25" i="17"/>
  <c r="CU25" i="17"/>
  <c r="CT25" i="17"/>
  <c r="CS25" i="17"/>
  <c r="CR25" i="17"/>
  <c r="CQ25" i="17"/>
  <c r="CP25" i="17"/>
  <c r="CO25" i="17"/>
  <c r="CN25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O25" i="17"/>
  <c r="BG25" i="17"/>
  <c r="BD25" i="17"/>
  <c r="AY25" i="17"/>
  <c r="AQ25" i="17"/>
  <c r="AN25" i="17"/>
  <c r="AI25" i="17"/>
  <c r="S25" i="17"/>
  <c r="IL18" i="4"/>
  <c r="IK18" i="4"/>
  <c r="IJ18" i="4"/>
  <c r="II18" i="4"/>
  <c r="IH18" i="4"/>
  <c r="IG18" i="4"/>
  <c r="IF18" i="4"/>
  <c r="IE18" i="4"/>
  <c r="ID18" i="4"/>
  <c r="IC18" i="4"/>
  <c r="IB18" i="4"/>
  <c r="IA18" i="4"/>
  <c r="HZ18" i="4"/>
  <c r="HY18" i="4"/>
  <c r="HX18" i="4"/>
  <c r="HW18" i="4"/>
  <c r="HV18" i="4"/>
  <c r="HU18" i="4"/>
  <c r="HT18" i="4"/>
  <c r="HS18" i="4"/>
  <c r="HR18" i="4"/>
  <c r="HQ18" i="4"/>
  <c r="HP18" i="4"/>
  <c r="HO18" i="4"/>
  <c r="HN18" i="4"/>
  <c r="HM18" i="4"/>
  <c r="HL18" i="4"/>
  <c r="HK18" i="4"/>
  <c r="HJ18" i="4"/>
  <c r="HI18" i="4"/>
  <c r="HH18" i="4"/>
  <c r="HG18" i="4"/>
  <c r="HF18" i="4"/>
  <c r="HE18" i="4"/>
  <c r="HD18" i="4"/>
  <c r="HC18" i="4"/>
  <c r="HB18" i="4"/>
  <c r="HA18" i="4"/>
  <c r="GZ18" i="4"/>
  <c r="GY18" i="4"/>
  <c r="GX18" i="4"/>
  <c r="GW18" i="4"/>
  <c r="GV18" i="4"/>
  <c r="GU18" i="4"/>
  <c r="GT18" i="4"/>
  <c r="GS18" i="4"/>
  <c r="GR18" i="4"/>
  <c r="GQ18" i="4"/>
  <c r="GP18" i="4"/>
  <c r="GO18" i="4"/>
  <c r="GN18" i="4"/>
  <c r="GM18" i="4"/>
  <c r="GL18" i="4"/>
  <c r="GK18" i="4"/>
  <c r="GJ18" i="4"/>
  <c r="GI18" i="4"/>
  <c r="GH18" i="4"/>
  <c r="GG18" i="4"/>
  <c r="GF18" i="4"/>
  <c r="GE18" i="4"/>
  <c r="GD18" i="4"/>
  <c r="GC18" i="4"/>
  <c r="GB18" i="4"/>
  <c r="GA18" i="4"/>
  <c r="FZ18" i="4"/>
  <c r="FY18" i="4"/>
  <c r="FX18" i="4"/>
  <c r="FW18" i="4"/>
  <c r="FV18" i="4"/>
  <c r="FU18" i="4"/>
  <c r="FT18" i="4"/>
  <c r="FS18" i="4"/>
  <c r="FR18" i="4"/>
  <c r="FQ18" i="4"/>
  <c r="FP18" i="4"/>
  <c r="FO18" i="4"/>
  <c r="FN18" i="4"/>
  <c r="FM18" i="4"/>
  <c r="FL18" i="4"/>
  <c r="FK18" i="4"/>
  <c r="FJ18" i="4"/>
  <c r="FI18" i="4"/>
  <c r="FH18" i="4"/>
  <c r="FG18" i="4"/>
  <c r="FF18" i="4"/>
  <c r="FE18" i="4"/>
  <c r="FD18" i="4"/>
  <c r="FC18" i="4"/>
  <c r="FB18" i="4"/>
  <c r="FA18" i="4"/>
  <c r="EZ18" i="4"/>
  <c r="EY18" i="4"/>
  <c r="EX18" i="4"/>
  <c r="EW18" i="4"/>
  <c r="EV18" i="4"/>
  <c r="EU18" i="4"/>
  <c r="ET18" i="4"/>
  <c r="ES18" i="4"/>
  <c r="ER18" i="4"/>
  <c r="EQ18" i="4"/>
  <c r="EP18" i="4"/>
  <c r="EO18" i="4"/>
  <c r="EN18" i="4"/>
  <c r="EM18" i="4"/>
  <c r="EL18" i="4"/>
  <c r="EK18" i="4"/>
  <c r="EJ18" i="4"/>
  <c r="EI18" i="4"/>
  <c r="EH18" i="4"/>
  <c r="EG18" i="4"/>
  <c r="EF18" i="4"/>
  <c r="EE18" i="4"/>
  <c r="ED18" i="4"/>
  <c r="EC18" i="4"/>
  <c r="EB18" i="4"/>
  <c r="EA18" i="4"/>
  <c r="DZ18" i="4"/>
  <c r="DY18" i="4"/>
  <c r="DX18" i="4"/>
  <c r="DW18" i="4"/>
  <c r="DV18" i="4"/>
  <c r="DU18" i="4"/>
  <c r="DT18" i="4"/>
  <c r="DS18" i="4"/>
  <c r="DR18" i="4"/>
  <c r="DQ18" i="4"/>
  <c r="DP18" i="4"/>
  <c r="DO18" i="4"/>
  <c r="DN18" i="4"/>
  <c r="DM18" i="4"/>
  <c r="DL18" i="4"/>
  <c r="DK18" i="4"/>
  <c r="DJ18" i="4"/>
  <c r="DI18" i="4"/>
  <c r="DH18" i="4"/>
  <c r="DG18" i="4"/>
  <c r="DF18" i="4"/>
  <c r="DE18" i="4"/>
  <c r="DD18" i="4"/>
  <c r="DC18" i="4"/>
  <c r="DB18" i="4"/>
  <c r="DA18" i="4"/>
  <c r="CZ18" i="4"/>
  <c r="CY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B18" i="4"/>
  <c r="CA18" i="4"/>
  <c r="BZ18" i="4"/>
  <c r="BY18" i="4"/>
  <c r="BX18" i="4"/>
  <c r="BW18" i="4"/>
  <c r="BV18" i="4"/>
  <c r="BU18" i="4"/>
  <c r="BT18" i="4"/>
  <c r="BS18" i="4"/>
  <c r="BR18" i="4"/>
  <c r="BQ18" i="4"/>
  <c r="BP18" i="4"/>
  <c r="BO18" i="4"/>
  <c r="BN18" i="4"/>
  <c r="BM18" i="4"/>
  <c r="BL18" i="4"/>
  <c r="BK18" i="4"/>
  <c r="BJ18" i="4"/>
  <c r="BI18" i="4"/>
  <c r="BH18" i="4"/>
  <c r="BG18" i="4"/>
  <c r="BF18" i="4"/>
  <c r="BE18" i="4"/>
  <c r="BD18" i="4"/>
  <c r="BC18" i="4"/>
  <c r="BB18" i="4"/>
  <c r="BA18" i="4"/>
  <c r="AZ18" i="4"/>
  <c r="AY18" i="4"/>
  <c r="AX18" i="4"/>
  <c r="AW18" i="4"/>
  <c r="AV18" i="4"/>
  <c r="AU18" i="4"/>
  <c r="AT18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IL17" i="4"/>
  <c r="IK17" i="4"/>
  <c r="IJ17" i="4"/>
  <c r="II17" i="4"/>
  <c r="IH17" i="4"/>
  <c r="IG17" i="4"/>
  <c r="IF17" i="4"/>
  <c r="IE17" i="4"/>
  <c r="ID17" i="4"/>
  <c r="IC17" i="4"/>
  <c r="IB17" i="4"/>
  <c r="IA17" i="4"/>
  <c r="HZ17" i="4"/>
  <c r="HY17" i="4"/>
  <c r="HX17" i="4"/>
  <c r="HW17" i="4"/>
  <c r="HV17" i="4"/>
  <c r="HU17" i="4"/>
  <c r="HT17" i="4"/>
  <c r="HS17" i="4"/>
  <c r="HR17" i="4"/>
  <c r="HQ17" i="4"/>
  <c r="HP17" i="4"/>
  <c r="HO17" i="4"/>
  <c r="HN17" i="4"/>
  <c r="HM17" i="4"/>
  <c r="HL17" i="4"/>
  <c r="HK17" i="4"/>
  <c r="HJ17" i="4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FC17" i="4"/>
  <c r="FB17" i="4"/>
  <c r="FA17" i="4"/>
  <c r="EZ17" i="4"/>
  <c r="EY17" i="4"/>
  <c r="EX17" i="4"/>
  <c r="EW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D133" i="2"/>
  <c r="D44" i="2"/>
  <c r="D23" i="2"/>
  <c r="D140" i="2" l="1"/>
  <c r="E22" i="13" l="1"/>
  <c r="E27" i="13"/>
  <c r="E108" i="13"/>
  <c r="D7" i="21" l="1"/>
  <c r="D160" i="13" l="1"/>
  <c r="D150" i="13"/>
  <c r="D79" i="13"/>
  <c r="D69" i="13"/>
  <c r="D17" i="17" l="1"/>
  <c r="D16" i="17"/>
  <c r="D15" i="17"/>
  <c r="D14" i="17"/>
  <c r="D13" i="17"/>
  <c r="D38" i="17" l="1"/>
  <c r="D33" i="17"/>
  <c r="D227" i="2"/>
  <c r="E130" i="13"/>
  <c r="E112" i="13"/>
  <c r="E49" i="13"/>
  <c r="E31" i="13"/>
  <c r="G8" i="21" l="1"/>
  <c r="H8" i="21" s="1"/>
  <c r="I8" i="21" s="1"/>
  <c r="J8" i="21" s="1"/>
  <c r="K8" i="21" s="1"/>
  <c r="L8" i="21" s="1"/>
  <c r="M8" i="21" s="1"/>
  <c r="N8" i="21" s="1"/>
  <c r="O8" i="21" s="1"/>
  <c r="P8" i="21" s="1"/>
  <c r="Q8" i="21" s="1"/>
  <c r="R8" i="21" s="1"/>
  <c r="S8" i="21" s="1"/>
  <c r="T8" i="21" s="1"/>
  <c r="U8" i="21" s="1"/>
  <c r="V8" i="21" s="1"/>
  <c r="W8" i="21" s="1"/>
  <c r="X8" i="21" s="1"/>
  <c r="Y8" i="21" s="1"/>
  <c r="Z8" i="21" s="1"/>
  <c r="AA8" i="21" s="1"/>
  <c r="AB8" i="21" s="1"/>
  <c r="AC8" i="21" s="1"/>
  <c r="AD8" i="21" s="1"/>
  <c r="AE8" i="21" s="1"/>
  <c r="AF8" i="21" s="1"/>
  <c r="AG8" i="21" s="1"/>
  <c r="AH8" i="21" s="1"/>
  <c r="AI8" i="21" s="1"/>
  <c r="AJ8" i="21" s="1"/>
  <c r="AK8" i="21" s="1"/>
  <c r="AL8" i="21" s="1"/>
  <c r="AM8" i="21" s="1"/>
  <c r="AN8" i="21" s="1"/>
  <c r="AO8" i="21" s="1"/>
  <c r="AP8" i="21" s="1"/>
  <c r="AQ8" i="21" s="1"/>
  <c r="AR8" i="21" s="1"/>
  <c r="AS8" i="21" s="1"/>
  <c r="AT8" i="21" s="1"/>
  <c r="AU8" i="21" s="1"/>
  <c r="AV8" i="21" s="1"/>
  <c r="AW8" i="21" s="1"/>
  <c r="AX8" i="21" s="1"/>
  <c r="AY8" i="21" s="1"/>
  <c r="AZ8" i="21" s="1"/>
  <c r="BA8" i="21" s="1"/>
  <c r="BB8" i="21" s="1"/>
  <c r="BC8" i="21" s="1"/>
  <c r="BD8" i="21" s="1"/>
  <c r="BE8" i="21" s="1"/>
  <c r="BF8" i="21" s="1"/>
  <c r="BG8" i="21" s="1"/>
  <c r="BH8" i="21" s="1"/>
  <c r="BI8" i="21" s="1"/>
  <c r="BJ8" i="21" s="1"/>
  <c r="BK8" i="21" s="1"/>
  <c r="BL8" i="21" s="1"/>
  <c r="BM8" i="21" s="1"/>
  <c r="BN8" i="21" s="1"/>
  <c r="BO8" i="21" s="1"/>
  <c r="BP8" i="21" s="1"/>
  <c r="BQ8" i="21" s="1"/>
  <c r="BR8" i="21" s="1"/>
  <c r="BS8" i="21" s="1"/>
  <c r="BT8" i="21" s="1"/>
  <c r="BU8" i="21" s="1"/>
  <c r="BV8" i="21" s="1"/>
  <c r="BW8" i="21" s="1"/>
  <c r="BX8" i="21" s="1"/>
  <c r="BY8" i="21" s="1"/>
  <c r="BZ8" i="21" s="1"/>
  <c r="CA8" i="21" s="1"/>
  <c r="CB8" i="21" s="1"/>
  <c r="CC8" i="21" s="1"/>
  <c r="CD8" i="21" s="1"/>
  <c r="CE8" i="21" s="1"/>
  <c r="CF8" i="21" s="1"/>
  <c r="CG8" i="21" s="1"/>
  <c r="CH8" i="21" s="1"/>
  <c r="CI8" i="21" s="1"/>
  <c r="CJ8" i="21" s="1"/>
  <c r="CK8" i="21" s="1"/>
  <c r="CL8" i="21" s="1"/>
  <c r="CM8" i="21" s="1"/>
  <c r="CN8" i="21" s="1"/>
  <c r="CO8" i="21" s="1"/>
  <c r="CP8" i="21" s="1"/>
  <c r="CQ8" i="21" s="1"/>
  <c r="CR8" i="21" s="1"/>
  <c r="CS8" i="21" s="1"/>
  <c r="CT8" i="21" s="1"/>
  <c r="CU8" i="21" s="1"/>
  <c r="CV8" i="21" s="1"/>
  <c r="CW8" i="21" s="1"/>
  <c r="CX8" i="21" s="1"/>
  <c r="CY8" i="21" s="1"/>
  <c r="CZ8" i="21" s="1"/>
  <c r="DA8" i="21" s="1"/>
  <c r="DB8" i="21" s="1"/>
  <c r="DC8" i="21" s="1"/>
  <c r="DD8" i="21" s="1"/>
  <c r="DE8" i="21" s="1"/>
  <c r="DF8" i="21" s="1"/>
  <c r="DG8" i="21" s="1"/>
  <c r="DH8" i="21" s="1"/>
  <c r="DI8" i="21" s="1"/>
  <c r="DJ8" i="21" s="1"/>
  <c r="DK8" i="21" s="1"/>
  <c r="DL8" i="21" s="1"/>
  <c r="DM8" i="21" s="1"/>
  <c r="DN8" i="21" s="1"/>
  <c r="DO8" i="21" s="1"/>
  <c r="DP8" i="21" s="1"/>
  <c r="DQ8" i="21" s="1"/>
  <c r="DR8" i="21" s="1"/>
  <c r="DS8" i="21" s="1"/>
  <c r="DT8" i="21" s="1"/>
  <c r="DU8" i="21" s="1"/>
  <c r="DV8" i="21" s="1"/>
  <c r="DW8" i="21" s="1"/>
  <c r="DX8" i="21" s="1"/>
  <c r="DY8" i="21" s="1"/>
  <c r="DZ8" i="21" s="1"/>
  <c r="EA8" i="21" s="1"/>
  <c r="EB8" i="21" s="1"/>
  <c r="EC8" i="21" s="1"/>
  <c r="ED8" i="21" s="1"/>
  <c r="EE8" i="21" s="1"/>
  <c r="EF8" i="21" s="1"/>
  <c r="EG8" i="21" s="1"/>
  <c r="EH8" i="21" s="1"/>
  <c r="EI8" i="21" s="1"/>
  <c r="EJ8" i="21" s="1"/>
  <c r="EK8" i="21" s="1"/>
  <c r="EL8" i="21" s="1"/>
  <c r="EM8" i="21" s="1"/>
  <c r="EN8" i="21" s="1"/>
  <c r="EO8" i="21" s="1"/>
  <c r="EP8" i="21" s="1"/>
  <c r="EQ8" i="21" s="1"/>
  <c r="ER8" i="21" s="1"/>
  <c r="ES8" i="21" s="1"/>
  <c r="ET8" i="21" s="1"/>
  <c r="EU8" i="21" s="1"/>
  <c r="EV8" i="21" s="1"/>
  <c r="EW8" i="21" s="1"/>
  <c r="EX8" i="21" s="1"/>
  <c r="EY8" i="21" s="1"/>
  <c r="EZ8" i="21" s="1"/>
  <c r="FA8" i="21" s="1"/>
  <c r="FB8" i="21" s="1"/>
  <c r="FC8" i="21" s="1"/>
  <c r="FD8" i="21" s="1"/>
  <c r="FE8" i="21" s="1"/>
  <c r="FF8" i="21" s="1"/>
  <c r="FG8" i="21" s="1"/>
  <c r="FH8" i="21" s="1"/>
  <c r="FI8" i="21" s="1"/>
  <c r="FJ8" i="21" s="1"/>
  <c r="FK8" i="21" s="1"/>
  <c r="FL8" i="21" s="1"/>
  <c r="FM8" i="21" s="1"/>
  <c r="FN8" i="21" s="1"/>
  <c r="FO8" i="21" s="1"/>
  <c r="FP8" i="21" s="1"/>
  <c r="FQ8" i="21" s="1"/>
  <c r="FR8" i="21" s="1"/>
  <c r="FS8" i="21" s="1"/>
  <c r="FT8" i="21" s="1"/>
  <c r="FU8" i="21" s="1"/>
  <c r="FV8" i="21" s="1"/>
  <c r="FW8" i="21" s="1"/>
  <c r="FX8" i="21" s="1"/>
  <c r="FY8" i="21" s="1"/>
  <c r="FZ8" i="21" s="1"/>
  <c r="GA8" i="21" s="1"/>
  <c r="GB8" i="21" s="1"/>
  <c r="GC8" i="21" s="1"/>
  <c r="GD8" i="21" s="1"/>
  <c r="GE8" i="21" s="1"/>
  <c r="GF8" i="21" s="1"/>
  <c r="GG8" i="21" s="1"/>
  <c r="GH8" i="21" s="1"/>
  <c r="GI8" i="21" s="1"/>
  <c r="GJ8" i="21" s="1"/>
  <c r="GK8" i="21" s="1"/>
  <c r="GL8" i="21" s="1"/>
  <c r="GM8" i="21" s="1"/>
  <c r="GN8" i="21" s="1"/>
  <c r="GO8" i="21" s="1"/>
  <c r="GP8" i="21" s="1"/>
  <c r="GQ8" i="21" s="1"/>
  <c r="GR8" i="21" s="1"/>
  <c r="GS8" i="21" s="1"/>
  <c r="GT8" i="21" s="1"/>
  <c r="GU8" i="21" s="1"/>
  <c r="GV8" i="21" s="1"/>
  <c r="GW8" i="21" s="1"/>
  <c r="GX8" i="21" s="1"/>
  <c r="GY8" i="21" s="1"/>
  <c r="GZ8" i="21" s="1"/>
  <c r="HA8" i="21" s="1"/>
  <c r="HB8" i="21" s="1"/>
  <c r="HC8" i="21" s="1"/>
  <c r="HD8" i="21" s="1"/>
  <c r="HE8" i="21" s="1"/>
  <c r="HF8" i="21" s="1"/>
  <c r="HG8" i="21" s="1"/>
  <c r="HH8" i="21" s="1"/>
  <c r="HI8" i="21" s="1"/>
  <c r="HJ8" i="21" s="1"/>
  <c r="HK8" i="21" s="1"/>
  <c r="HL8" i="21" s="1"/>
  <c r="HM8" i="21" s="1"/>
  <c r="HN8" i="21" s="1"/>
  <c r="HO8" i="21" s="1"/>
  <c r="HP8" i="21" s="1"/>
  <c r="HQ8" i="21" s="1"/>
  <c r="HR8" i="21" s="1"/>
  <c r="HS8" i="21" s="1"/>
  <c r="HT8" i="21" s="1"/>
  <c r="HU8" i="21" s="1"/>
  <c r="HV8" i="21" s="1"/>
  <c r="HW8" i="21" s="1"/>
  <c r="HX8" i="21" s="1"/>
  <c r="HY8" i="21" s="1"/>
  <c r="HZ8" i="21" s="1"/>
  <c r="IA8" i="21" s="1"/>
  <c r="IB8" i="21" s="1"/>
  <c r="IC8" i="21" s="1"/>
  <c r="ID8" i="21" s="1"/>
  <c r="IE8" i="21" s="1"/>
  <c r="IF8" i="21" s="1"/>
  <c r="IG8" i="21" s="1"/>
  <c r="IH8" i="21" s="1"/>
  <c r="II8" i="21" s="1"/>
  <c r="IJ8" i="21" s="1"/>
  <c r="IK8" i="21" s="1"/>
  <c r="IL8" i="21" s="1"/>
  <c r="D9" i="17"/>
  <c r="H45" i="17" l="1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AL45" i="17"/>
  <c r="AM45" i="17"/>
  <c r="AN45" i="17"/>
  <c r="AO45" i="17"/>
  <c r="AP45" i="17"/>
  <c r="AQ45" i="17"/>
  <c r="AR45" i="17"/>
  <c r="AS45" i="17"/>
  <c r="AT45" i="17"/>
  <c r="AU45" i="17"/>
  <c r="AV45" i="17"/>
  <c r="AW45" i="17"/>
  <c r="AX45" i="17"/>
  <c r="AY45" i="17"/>
  <c r="AZ45" i="17"/>
  <c r="BA45" i="17"/>
  <c r="BB45" i="17"/>
  <c r="BC45" i="17"/>
  <c r="BD45" i="17"/>
  <c r="BE45" i="17"/>
  <c r="BF45" i="17"/>
  <c r="BG45" i="17"/>
  <c r="BH45" i="17"/>
  <c r="BI45" i="17"/>
  <c r="BJ45" i="17"/>
  <c r="BK45" i="17"/>
  <c r="BL45" i="17"/>
  <c r="BM45" i="17"/>
  <c r="BN45" i="17"/>
  <c r="BO45" i="17"/>
  <c r="BP45" i="17"/>
  <c r="BQ45" i="17"/>
  <c r="BR45" i="17"/>
  <c r="BS45" i="17"/>
  <c r="BT45" i="17"/>
  <c r="BU45" i="17"/>
  <c r="BV45" i="17"/>
  <c r="BW45" i="17"/>
  <c r="BX45" i="17"/>
  <c r="BY45" i="17"/>
  <c r="BZ45" i="17"/>
  <c r="CA45" i="17"/>
  <c r="CB45" i="17"/>
  <c r="CC45" i="17"/>
  <c r="CD45" i="17"/>
  <c r="CE45" i="17"/>
  <c r="CF45" i="17"/>
  <c r="CG45" i="17"/>
  <c r="CH45" i="17"/>
  <c r="CI45" i="17"/>
  <c r="CJ45" i="17"/>
  <c r="CK45" i="17"/>
  <c r="CL45" i="17"/>
  <c r="CM45" i="17"/>
  <c r="CN45" i="17"/>
  <c r="CO45" i="17"/>
  <c r="CP45" i="17"/>
  <c r="CQ45" i="17"/>
  <c r="CR45" i="17"/>
  <c r="CS45" i="17"/>
  <c r="CT45" i="17"/>
  <c r="CU45" i="17"/>
  <c r="CV45" i="17"/>
  <c r="CW45" i="17"/>
  <c r="CX45" i="17"/>
  <c r="CY45" i="17"/>
  <c r="CZ45" i="17"/>
  <c r="DA45" i="17"/>
  <c r="DB45" i="17"/>
  <c r="DC45" i="17"/>
  <c r="DD45" i="17"/>
  <c r="DE45" i="17"/>
  <c r="DF45" i="17"/>
  <c r="DG45" i="17"/>
  <c r="DH45" i="17"/>
  <c r="DI45" i="17"/>
  <c r="DJ45" i="17"/>
  <c r="DK45" i="17"/>
  <c r="DL45" i="17"/>
  <c r="DM45" i="17"/>
  <c r="DN45" i="17"/>
  <c r="DO45" i="17"/>
  <c r="DP45" i="17"/>
  <c r="DQ45" i="17"/>
  <c r="DR45" i="17"/>
  <c r="DS45" i="17"/>
  <c r="DT45" i="17"/>
  <c r="DU45" i="17"/>
  <c r="DV45" i="17"/>
  <c r="DW45" i="17"/>
  <c r="DX45" i="17"/>
  <c r="DY45" i="17"/>
  <c r="DZ45" i="17"/>
  <c r="EA45" i="17"/>
  <c r="EB45" i="17"/>
  <c r="EC45" i="17"/>
  <c r="ED45" i="17"/>
  <c r="EE45" i="17"/>
  <c r="EF45" i="17"/>
  <c r="EG45" i="17"/>
  <c r="EH45" i="17"/>
  <c r="EI45" i="17"/>
  <c r="EJ45" i="17"/>
  <c r="EK45" i="17"/>
  <c r="EL45" i="17"/>
  <c r="EM45" i="17"/>
  <c r="EN45" i="17"/>
  <c r="EO45" i="17"/>
  <c r="EP45" i="17"/>
  <c r="EQ45" i="17"/>
  <c r="ER45" i="17"/>
  <c r="ES45" i="17"/>
  <c r="ET45" i="17"/>
  <c r="EU45" i="17"/>
  <c r="EV45" i="17"/>
  <c r="EW45" i="17"/>
  <c r="EX45" i="17"/>
  <c r="EY45" i="17"/>
  <c r="EZ45" i="17"/>
  <c r="FA45" i="17"/>
  <c r="FB45" i="17"/>
  <c r="FC45" i="17"/>
  <c r="FD45" i="17"/>
  <c r="FE45" i="17"/>
  <c r="FF45" i="17"/>
  <c r="FG45" i="17"/>
  <c r="FH45" i="17"/>
  <c r="FI45" i="17"/>
  <c r="FJ45" i="17"/>
  <c r="FK45" i="17"/>
  <c r="FL45" i="17"/>
  <c r="FM45" i="17"/>
  <c r="FN45" i="17"/>
  <c r="FO45" i="17"/>
  <c r="FP45" i="17"/>
  <c r="FQ45" i="17"/>
  <c r="FR45" i="17"/>
  <c r="FS45" i="17"/>
  <c r="FT45" i="17"/>
  <c r="FU45" i="17"/>
  <c r="FV45" i="17"/>
  <c r="FW45" i="17"/>
  <c r="FX45" i="17"/>
  <c r="FY45" i="17"/>
  <c r="FZ45" i="17"/>
  <c r="GA45" i="17"/>
  <c r="GB45" i="17"/>
  <c r="GC45" i="17"/>
  <c r="GD45" i="17"/>
  <c r="GE45" i="17"/>
  <c r="GF45" i="17"/>
  <c r="GG45" i="17"/>
  <c r="GH45" i="17"/>
  <c r="GI45" i="17"/>
  <c r="GJ45" i="17"/>
  <c r="GK45" i="17"/>
  <c r="GL45" i="17"/>
  <c r="GM45" i="17"/>
  <c r="GN45" i="17"/>
  <c r="GO45" i="17"/>
  <c r="GP45" i="17"/>
  <c r="GQ45" i="17"/>
  <c r="GR45" i="17"/>
  <c r="GS45" i="17"/>
  <c r="GT45" i="17"/>
  <c r="GU45" i="17"/>
  <c r="GV45" i="17"/>
  <c r="GW45" i="17"/>
  <c r="GX45" i="17"/>
  <c r="GY45" i="17"/>
  <c r="GZ45" i="17"/>
  <c r="HA45" i="17"/>
  <c r="HB45" i="17"/>
  <c r="HC45" i="17"/>
  <c r="HD45" i="17"/>
  <c r="HE45" i="17"/>
  <c r="HF45" i="17"/>
  <c r="HG45" i="17"/>
  <c r="HH45" i="17"/>
  <c r="HI45" i="17"/>
  <c r="HJ45" i="17"/>
  <c r="HK45" i="17"/>
  <c r="HL45" i="17"/>
  <c r="HM45" i="17"/>
  <c r="HN45" i="17"/>
  <c r="HO45" i="17"/>
  <c r="HP45" i="17"/>
  <c r="HQ45" i="17"/>
  <c r="HR45" i="17"/>
  <c r="HS45" i="17"/>
  <c r="HT45" i="17"/>
  <c r="HU45" i="17"/>
  <c r="HV45" i="17"/>
  <c r="HW45" i="17"/>
  <c r="HX45" i="17"/>
  <c r="HY45" i="17"/>
  <c r="HZ45" i="17"/>
  <c r="IA45" i="17"/>
  <c r="IB45" i="17"/>
  <c r="IC45" i="17"/>
  <c r="ID45" i="17"/>
  <c r="IE45" i="17"/>
  <c r="IF45" i="17"/>
  <c r="IG45" i="17"/>
  <c r="IH45" i="17"/>
  <c r="II45" i="17"/>
  <c r="IJ45" i="17"/>
  <c r="IK45" i="17"/>
  <c r="IL45" i="17"/>
  <c r="G45" i="17"/>
  <c r="D45" i="17"/>
  <c r="G65" i="17"/>
  <c r="G63" i="17" s="1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AK60" i="17"/>
  <c r="AL60" i="17"/>
  <c r="AM60" i="17"/>
  <c r="AN60" i="17"/>
  <c r="AO60" i="17"/>
  <c r="AP60" i="17"/>
  <c r="AQ60" i="17"/>
  <c r="AR60" i="17"/>
  <c r="AS60" i="17"/>
  <c r="AT60" i="17"/>
  <c r="AU60" i="17"/>
  <c r="AV60" i="17"/>
  <c r="AW60" i="17"/>
  <c r="AX60" i="17"/>
  <c r="AY60" i="17"/>
  <c r="AZ60" i="17"/>
  <c r="BA60" i="17"/>
  <c r="BB60" i="17"/>
  <c r="BC60" i="17"/>
  <c r="BD60" i="17"/>
  <c r="BE60" i="17"/>
  <c r="BF60" i="17"/>
  <c r="BG60" i="17"/>
  <c r="BH60" i="17"/>
  <c r="BI60" i="17"/>
  <c r="BJ60" i="17"/>
  <c r="BK60" i="17"/>
  <c r="BL60" i="17"/>
  <c r="BM60" i="17"/>
  <c r="BN60" i="17"/>
  <c r="BO60" i="17"/>
  <c r="BP60" i="17"/>
  <c r="BQ60" i="17"/>
  <c r="BR60" i="17"/>
  <c r="BS60" i="17"/>
  <c r="BT60" i="17"/>
  <c r="BU60" i="17"/>
  <c r="BV60" i="17"/>
  <c r="BW60" i="17"/>
  <c r="BX60" i="17"/>
  <c r="BY60" i="17"/>
  <c r="BZ60" i="17"/>
  <c r="CA60" i="17"/>
  <c r="CB60" i="17"/>
  <c r="CC60" i="17"/>
  <c r="CD60" i="17"/>
  <c r="CE60" i="17"/>
  <c r="CF60" i="17"/>
  <c r="CG60" i="17"/>
  <c r="CH60" i="17"/>
  <c r="CI60" i="17"/>
  <c r="CJ60" i="17"/>
  <c r="CK60" i="17"/>
  <c r="CL60" i="17"/>
  <c r="CM60" i="17"/>
  <c r="CN60" i="17"/>
  <c r="CO60" i="17"/>
  <c r="CP60" i="17"/>
  <c r="CQ60" i="17"/>
  <c r="CR60" i="17"/>
  <c r="CS60" i="17"/>
  <c r="CT60" i="17"/>
  <c r="CU60" i="17"/>
  <c r="CV60" i="17"/>
  <c r="CW60" i="17"/>
  <c r="CX60" i="17"/>
  <c r="CY60" i="17"/>
  <c r="CZ60" i="17"/>
  <c r="DA60" i="17"/>
  <c r="DB60" i="17"/>
  <c r="DC60" i="17"/>
  <c r="DD60" i="17"/>
  <c r="DE60" i="17"/>
  <c r="DF60" i="17"/>
  <c r="DG60" i="17"/>
  <c r="DH60" i="17"/>
  <c r="DI60" i="17"/>
  <c r="DJ60" i="17"/>
  <c r="DK60" i="17"/>
  <c r="DL60" i="17"/>
  <c r="DM60" i="17"/>
  <c r="DN60" i="17"/>
  <c r="DO60" i="17"/>
  <c r="DP60" i="17"/>
  <c r="DQ60" i="17"/>
  <c r="DR60" i="17"/>
  <c r="DS60" i="17"/>
  <c r="DT60" i="17"/>
  <c r="DU60" i="17"/>
  <c r="DV60" i="17"/>
  <c r="DW60" i="17"/>
  <c r="DX60" i="17"/>
  <c r="DY60" i="17"/>
  <c r="DZ60" i="17"/>
  <c r="EA60" i="17"/>
  <c r="EB60" i="17"/>
  <c r="EC60" i="17"/>
  <c r="ED60" i="17"/>
  <c r="EE60" i="17"/>
  <c r="EF60" i="17"/>
  <c r="EG60" i="17"/>
  <c r="EH60" i="17"/>
  <c r="EI60" i="17"/>
  <c r="EJ60" i="17"/>
  <c r="EK60" i="17"/>
  <c r="EL60" i="17"/>
  <c r="EM60" i="17"/>
  <c r="EN60" i="17"/>
  <c r="EO60" i="17"/>
  <c r="EP60" i="17"/>
  <c r="EQ60" i="17"/>
  <c r="ER60" i="17"/>
  <c r="ES60" i="17"/>
  <c r="ET60" i="17"/>
  <c r="EU60" i="17"/>
  <c r="EV60" i="17"/>
  <c r="EW60" i="17"/>
  <c r="EX60" i="17"/>
  <c r="EY60" i="17"/>
  <c r="EZ60" i="17"/>
  <c r="FA60" i="17"/>
  <c r="FB60" i="17"/>
  <c r="FC60" i="17"/>
  <c r="FD60" i="17"/>
  <c r="FE60" i="17"/>
  <c r="FF60" i="17"/>
  <c r="FG60" i="17"/>
  <c r="FH60" i="17"/>
  <c r="FI60" i="17"/>
  <c r="FJ60" i="17"/>
  <c r="FK60" i="17"/>
  <c r="FL60" i="17"/>
  <c r="FM60" i="17"/>
  <c r="FN60" i="17"/>
  <c r="FO60" i="17"/>
  <c r="FP60" i="17"/>
  <c r="FQ60" i="17"/>
  <c r="FR60" i="17"/>
  <c r="FS60" i="17"/>
  <c r="FT60" i="17"/>
  <c r="FU60" i="17"/>
  <c r="FV60" i="17"/>
  <c r="FW60" i="17"/>
  <c r="FX60" i="17"/>
  <c r="FY60" i="17"/>
  <c r="FZ60" i="17"/>
  <c r="GA60" i="17"/>
  <c r="GB60" i="17"/>
  <c r="GC60" i="17"/>
  <c r="GD60" i="17"/>
  <c r="GE60" i="17"/>
  <c r="GF60" i="17"/>
  <c r="GG60" i="17"/>
  <c r="GH60" i="17"/>
  <c r="GI60" i="17"/>
  <c r="GJ60" i="17"/>
  <c r="GK60" i="17"/>
  <c r="GL60" i="17"/>
  <c r="GM60" i="17"/>
  <c r="GN60" i="17"/>
  <c r="GO60" i="17"/>
  <c r="GP60" i="17"/>
  <c r="GQ60" i="17"/>
  <c r="GR60" i="17"/>
  <c r="GS60" i="17"/>
  <c r="GT60" i="17"/>
  <c r="GU60" i="17"/>
  <c r="GV60" i="17"/>
  <c r="GW60" i="17"/>
  <c r="GX60" i="17"/>
  <c r="GY60" i="17"/>
  <c r="GZ60" i="17"/>
  <c r="HA60" i="17"/>
  <c r="HB60" i="17"/>
  <c r="HC60" i="17"/>
  <c r="HD60" i="17"/>
  <c r="HE60" i="17"/>
  <c r="HF60" i="17"/>
  <c r="HG60" i="17"/>
  <c r="HH60" i="17"/>
  <c r="HI60" i="17"/>
  <c r="HJ60" i="17"/>
  <c r="HK60" i="17"/>
  <c r="HL60" i="17"/>
  <c r="HM60" i="17"/>
  <c r="HN60" i="17"/>
  <c r="HO60" i="17"/>
  <c r="HP60" i="17"/>
  <c r="HQ60" i="17"/>
  <c r="HR60" i="17"/>
  <c r="HS60" i="17"/>
  <c r="HT60" i="17"/>
  <c r="HU60" i="17"/>
  <c r="HV60" i="17"/>
  <c r="HW60" i="17"/>
  <c r="HX60" i="17"/>
  <c r="HY60" i="17"/>
  <c r="HZ60" i="17"/>
  <c r="IA60" i="17"/>
  <c r="IB60" i="17"/>
  <c r="IC60" i="17"/>
  <c r="ID60" i="17"/>
  <c r="IE60" i="17"/>
  <c r="IF60" i="17"/>
  <c r="IG60" i="17"/>
  <c r="IH60" i="17"/>
  <c r="II60" i="17"/>
  <c r="IJ60" i="17"/>
  <c r="IK60" i="17"/>
  <c r="IL60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A63" i="17"/>
  <c r="AB63" i="17"/>
  <c r="AC63" i="17"/>
  <c r="AD63" i="17"/>
  <c r="AE63" i="17"/>
  <c r="AF63" i="17"/>
  <c r="AG63" i="17"/>
  <c r="AH63" i="17"/>
  <c r="AI63" i="17"/>
  <c r="AJ63" i="17"/>
  <c r="AK63" i="17"/>
  <c r="AL63" i="17"/>
  <c r="AM63" i="17"/>
  <c r="AN63" i="17"/>
  <c r="AO63" i="17"/>
  <c r="AP63" i="17"/>
  <c r="AQ63" i="17"/>
  <c r="AR63" i="17"/>
  <c r="AS63" i="17"/>
  <c r="AT63" i="17"/>
  <c r="AU63" i="17"/>
  <c r="AV63" i="17"/>
  <c r="AW63" i="17"/>
  <c r="AX63" i="17"/>
  <c r="AY63" i="17"/>
  <c r="AZ63" i="17"/>
  <c r="BA63" i="17"/>
  <c r="BB63" i="17"/>
  <c r="BC63" i="17"/>
  <c r="BD63" i="17"/>
  <c r="BE63" i="17"/>
  <c r="BF63" i="17"/>
  <c r="BG63" i="17"/>
  <c r="BH63" i="17"/>
  <c r="BI63" i="17"/>
  <c r="BJ63" i="17"/>
  <c r="BK63" i="17"/>
  <c r="BL63" i="17"/>
  <c r="BM63" i="17"/>
  <c r="BN63" i="17"/>
  <c r="BO63" i="17"/>
  <c r="BP63" i="17"/>
  <c r="BQ63" i="17"/>
  <c r="BR63" i="17"/>
  <c r="BS63" i="17"/>
  <c r="BT63" i="17"/>
  <c r="BU63" i="17"/>
  <c r="BV63" i="17"/>
  <c r="BW63" i="17"/>
  <c r="BX63" i="17"/>
  <c r="BY63" i="17"/>
  <c r="BZ63" i="17"/>
  <c r="CA63" i="17"/>
  <c r="CB63" i="17"/>
  <c r="CC63" i="17"/>
  <c r="CD63" i="17"/>
  <c r="CE63" i="17"/>
  <c r="CF63" i="17"/>
  <c r="CG63" i="17"/>
  <c r="CH63" i="17"/>
  <c r="CI63" i="17"/>
  <c r="CJ63" i="17"/>
  <c r="CK63" i="17"/>
  <c r="CL63" i="17"/>
  <c r="CM63" i="17"/>
  <c r="CN63" i="17"/>
  <c r="CO63" i="17"/>
  <c r="CP63" i="17"/>
  <c r="CQ63" i="17"/>
  <c r="CR63" i="17"/>
  <c r="CS63" i="17"/>
  <c r="CT63" i="17"/>
  <c r="CU63" i="17"/>
  <c r="CV63" i="17"/>
  <c r="CW63" i="17"/>
  <c r="CX63" i="17"/>
  <c r="CY63" i="17"/>
  <c r="CZ63" i="17"/>
  <c r="DA63" i="17"/>
  <c r="DB63" i="17"/>
  <c r="DC63" i="17"/>
  <c r="DD63" i="17"/>
  <c r="DE63" i="17"/>
  <c r="DF63" i="17"/>
  <c r="DG63" i="17"/>
  <c r="DH63" i="17"/>
  <c r="DI63" i="17"/>
  <c r="DJ63" i="17"/>
  <c r="DK63" i="17"/>
  <c r="DL63" i="17"/>
  <c r="DM63" i="17"/>
  <c r="DN63" i="17"/>
  <c r="DO63" i="17"/>
  <c r="DP63" i="17"/>
  <c r="DQ63" i="17"/>
  <c r="DR63" i="17"/>
  <c r="DS63" i="17"/>
  <c r="DT63" i="17"/>
  <c r="DU63" i="17"/>
  <c r="DV63" i="17"/>
  <c r="DW63" i="17"/>
  <c r="DX63" i="17"/>
  <c r="DY63" i="17"/>
  <c r="DZ63" i="17"/>
  <c r="EA63" i="17"/>
  <c r="EB63" i="17"/>
  <c r="EC63" i="17"/>
  <c r="ED63" i="17"/>
  <c r="EE63" i="17"/>
  <c r="EF63" i="17"/>
  <c r="EG63" i="17"/>
  <c r="EH63" i="17"/>
  <c r="EI63" i="17"/>
  <c r="EJ63" i="17"/>
  <c r="EK63" i="17"/>
  <c r="EL63" i="17"/>
  <c r="EM63" i="17"/>
  <c r="EN63" i="17"/>
  <c r="EO63" i="17"/>
  <c r="EP63" i="17"/>
  <c r="EQ63" i="17"/>
  <c r="ER63" i="17"/>
  <c r="ES63" i="17"/>
  <c r="ET63" i="17"/>
  <c r="EU63" i="17"/>
  <c r="EV63" i="17"/>
  <c r="EW63" i="17"/>
  <c r="EX63" i="17"/>
  <c r="EY63" i="17"/>
  <c r="EZ63" i="17"/>
  <c r="FA63" i="17"/>
  <c r="FB63" i="17"/>
  <c r="FC63" i="17"/>
  <c r="FD63" i="17"/>
  <c r="FE63" i="17"/>
  <c r="FF63" i="17"/>
  <c r="FG63" i="17"/>
  <c r="FH63" i="17"/>
  <c r="FI63" i="17"/>
  <c r="FJ63" i="17"/>
  <c r="FK63" i="17"/>
  <c r="FL63" i="17"/>
  <c r="FM63" i="17"/>
  <c r="FN63" i="17"/>
  <c r="FO63" i="17"/>
  <c r="FP63" i="17"/>
  <c r="FQ63" i="17"/>
  <c r="FR63" i="17"/>
  <c r="FS63" i="17"/>
  <c r="FT63" i="17"/>
  <c r="FU63" i="17"/>
  <c r="FV63" i="17"/>
  <c r="FW63" i="17"/>
  <c r="FX63" i="17"/>
  <c r="FY63" i="17"/>
  <c r="FZ63" i="17"/>
  <c r="GA63" i="17"/>
  <c r="GB63" i="17"/>
  <c r="GC63" i="17"/>
  <c r="GD63" i="17"/>
  <c r="GE63" i="17"/>
  <c r="GF63" i="17"/>
  <c r="GG63" i="17"/>
  <c r="GH63" i="17"/>
  <c r="GI63" i="17"/>
  <c r="GJ63" i="17"/>
  <c r="GK63" i="17"/>
  <c r="GL63" i="17"/>
  <c r="GM63" i="17"/>
  <c r="GN63" i="17"/>
  <c r="GO63" i="17"/>
  <c r="GP63" i="17"/>
  <c r="GQ63" i="17"/>
  <c r="GR63" i="17"/>
  <c r="GS63" i="17"/>
  <c r="GT63" i="17"/>
  <c r="GU63" i="17"/>
  <c r="GV63" i="17"/>
  <c r="GW63" i="17"/>
  <c r="GX63" i="17"/>
  <c r="GY63" i="17"/>
  <c r="GZ63" i="17"/>
  <c r="HA63" i="17"/>
  <c r="HB63" i="17"/>
  <c r="HC63" i="17"/>
  <c r="HD63" i="17"/>
  <c r="HE63" i="17"/>
  <c r="HF63" i="17"/>
  <c r="HG63" i="17"/>
  <c r="HH63" i="17"/>
  <c r="HI63" i="17"/>
  <c r="HJ63" i="17"/>
  <c r="HK63" i="17"/>
  <c r="HL63" i="17"/>
  <c r="HM63" i="17"/>
  <c r="HN63" i="17"/>
  <c r="HO63" i="17"/>
  <c r="HP63" i="17"/>
  <c r="HQ63" i="17"/>
  <c r="HR63" i="17"/>
  <c r="HS63" i="17"/>
  <c r="HT63" i="17"/>
  <c r="HU63" i="17"/>
  <c r="HV63" i="17"/>
  <c r="HW63" i="17"/>
  <c r="HX63" i="17"/>
  <c r="HY63" i="17"/>
  <c r="HZ63" i="17"/>
  <c r="IA63" i="17"/>
  <c r="IB63" i="17"/>
  <c r="IC63" i="17"/>
  <c r="ID63" i="17"/>
  <c r="IE63" i="17"/>
  <c r="IF63" i="17"/>
  <c r="IG63" i="17"/>
  <c r="IH63" i="17"/>
  <c r="II63" i="17"/>
  <c r="IJ63" i="17"/>
  <c r="IK63" i="17"/>
  <c r="IL63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AK66" i="17"/>
  <c r="AL66" i="17"/>
  <c r="AM66" i="17"/>
  <c r="AN66" i="17"/>
  <c r="AO66" i="17"/>
  <c r="AP66" i="17"/>
  <c r="AQ66" i="17"/>
  <c r="AR66" i="17"/>
  <c r="AS66" i="17"/>
  <c r="AT66" i="17"/>
  <c r="AU66" i="17"/>
  <c r="AV66" i="17"/>
  <c r="AW66" i="17"/>
  <c r="AX66" i="17"/>
  <c r="AY66" i="17"/>
  <c r="AZ66" i="17"/>
  <c r="BA66" i="17"/>
  <c r="BB66" i="17"/>
  <c r="BC66" i="17"/>
  <c r="BD66" i="17"/>
  <c r="BE66" i="17"/>
  <c r="BF66" i="17"/>
  <c r="BG66" i="17"/>
  <c r="BH66" i="17"/>
  <c r="BI66" i="17"/>
  <c r="BJ66" i="17"/>
  <c r="BK66" i="17"/>
  <c r="BL66" i="17"/>
  <c r="BM66" i="17"/>
  <c r="BN66" i="17"/>
  <c r="BO66" i="17"/>
  <c r="BP66" i="17"/>
  <c r="BQ66" i="17"/>
  <c r="BR66" i="17"/>
  <c r="BS66" i="17"/>
  <c r="BT66" i="17"/>
  <c r="BU66" i="17"/>
  <c r="BV66" i="17"/>
  <c r="BW66" i="17"/>
  <c r="BX66" i="17"/>
  <c r="BY66" i="17"/>
  <c r="BZ66" i="17"/>
  <c r="CA66" i="17"/>
  <c r="CB66" i="17"/>
  <c r="CC66" i="17"/>
  <c r="CD66" i="17"/>
  <c r="CE66" i="17"/>
  <c r="CF66" i="17"/>
  <c r="CG66" i="17"/>
  <c r="CH66" i="17"/>
  <c r="CI66" i="17"/>
  <c r="CJ66" i="17"/>
  <c r="CK66" i="17"/>
  <c r="CL66" i="17"/>
  <c r="CM66" i="17"/>
  <c r="CN66" i="17"/>
  <c r="CO66" i="17"/>
  <c r="CP66" i="17"/>
  <c r="CQ66" i="17"/>
  <c r="CR66" i="17"/>
  <c r="CS66" i="17"/>
  <c r="CT66" i="17"/>
  <c r="CU66" i="17"/>
  <c r="CV66" i="17"/>
  <c r="CW66" i="17"/>
  <c r="CX66" i="17"/>
  <c r="CY66" i="17"/>
  <c r="CZ66" i="17"/>
  <c r="DA66" i="17"/>
  <c r="DB66" i="17"/>
  <c r="DC66" i="17"/>
  <c r="DD66" i="17"/>
  <c r="DE66" i="17"/>
  <c r="DF66" i="17"/>
  <c r="DG66" i="17"/>
  <c r="DH66" i="17"/>
  <c r="DI66" i="17"/>
  <c r="DJ66" i="17"/>
  <c r="DK66" i="17"/>
  <c r="DL66" i="17"/>
  <c r="DM66" i="17"/>
  <c r="DN66" i="17"/>
  <c r="DO66" i="17"/>
  <c r="DP66" i="17"/>
  <c r="DQ66" i="17"/>
  <c r="DR66" i="17"/>
  <c r="DS66" i="17"/>
  <c r="DT66" i="17"/>
  <c r="DU66" i="17"/>
  <c r="DV66" i="17"/>
  <c r="DW66" i="17"/>
  <c r="DX66" i="17"/>
  <c r="DY66" i="17"/>
  <c r="DZ66" i="17"/>
  <c r="EA66" i="17"/>
  <c r="EB66" i="17"/>
  <c r="EC66" i="17"/>
  <c r="ED66" i="17"/>
  <c r="EE66" i="17"/>
  <c r="EF66" i="17"/>
  <c r="EG66" i="17"/>
  <c r="EH66" i="17"/>
  <c r="EI66" i="17"/>
  <c r="EJ66" i="17"/>
  <c r="EK66" i="17"/>
  <c r="EL66" i="17"/>
  <c r="EM66" i="17"/>
  <c r="EN66" i="17"/>
  <c r="EO66" i="17"/>
  <c r="EP66" i="17"/>
  <c r="EQ66" i="17"/>
  <c r="ER66" i="17"/>
  <c r="ES66" i="17"/>
  <c r="ET66" i="17"/>
  <c r="EU66" i="17"/>
  <c r="EV66" i="17"/>
  <c r="EW66" i="17"/>
  <c r="EX66" i="17"/>
  <c r="EY66" i="17"/>
  <c r="EZ66" i="17"/>
  <c r="FA66" i="17"/>
  <c r="FB66" i="17"/>
  <c r="FC66" i="17"/>
  <c r="FD66" i="17"/>
  <c r="FE66" i="17"/>
  <c r="FF66" i="17"/>
  <c r="FG66" i="17"/>
  <c r="FH66" i="17"/>
  <c r="FI66" i="17"/>
  <c r="FJ66" i="17"/>
  <c r="FK66" i="17"/>
  <c r="FL66" i="17"/>
  <c r="FM66" i="17"/>
  <c r="FN66" i="17"/>
  <c r="FO66" i="17"/>
  <c r="FP66" i="17"/>
  <c r="FQ66" i="17"/>
  <c r="FR66" i="17"/>
  <c r="FS66" i="17"/>
  <c r="FT66" i="17"/>
  <c r="FU66" i="17"/>
  <c r="FV66" i="17"/>
  <c r="FW66" i="17"/>
  <c r="FX66" i="17"/>
  <c r="FY66" i="17"/>
  <c r="FZ66" i="17"/>
  <c r="GA66" i="17"/>
  <c r="GB66" i="17"/>
  <c r="GC66" i="17"/>
  <c r="GD66" i="17"/>
  <c r="GE66" i="17"/>
  <c r="GF66" i="17"/>
  <c r="GG66" i="17"/>
  <c r="GH66" i="17"/>
  <c r="GI66" i="17"/>
  <c r="GJ66" i="17"/>
  <c r="GK66" i="17"/>
  <c r="GL66" i="17"/>
  <c r="GM66" i="17"/>
  <c r="GN66" i="17"/>
  <c r="GO66" i="17"/>
  <c r="GP66" i="17"/>
  <c r="GQ66" i="17"/>
  <c r="GR66" i="17"/>
  <c r="GS66" i="17"/>
  <c r="GT66" i="17"/>
  <c r="GU66" i="17"/>
  <c r="GV66" i="17"/>
  <c r="GW66" i="17"/>
  <c r="GX66" i="17"/>
  <c r="GY66" i="17"/>
  <c r="GZ66" i="17"/>
  <c r="HA66" i="17"/>
  <c r="HB66" i="17"/>
  <c r="HC66" i="17"/>
  <c r="HD66" i="17"/>
  <c r="HE66" i="17"/>
  <c r="HF66" i="17"/>
  <c r="HG66" i="17"/>
  <c r="HH66" i="17"/>
  <c r="HI66" i="17"/>
  <c r="HJ66" i="17"/>
  <c r="HK66" i="17"/>
  <c r="HL66" i="17"/>
  <c r="HM66" i="17"/>
  <c r="HN66" i="17"/>
  <c r="HO66" i="17"/>
  <c r="HP66" i="17"/>
  <c r="HQ66" i="17"/>
  <c r="HR66" i="17"/>
  <c r="HS66" i="17"/>
  <c r="HT66" i="17"/>
  <c r="HU66" i="17"/>
  <c r="HV66" i="17"/>
  <c r="HW66" i="17"/>
  <c r="HX66" i="17"/>
  <c r="HY66" i="17"/>
  <c r="HZ66" i="17"/>
  <c r="IA66" i="17"/>
  <c r="IB66" i="17"/>
  <c r="IC66" i="17"/>
  <c r="ID66" i="17"/>
  <c r="IE66" i="17"/>
  <c r="IF66" i="17"/>
  <c r="IG66" i="17"/>
  <c r="IH66" i="17"/>
  <c r="II66" i="17"/>
  <c r="IJ66" i="17"/>
  <c r="IK66" i="17"/>
  <c r="IL66" i="17"/>
  <c r="G66" i="17"/>
  <c r="G60" i="17"/>
  <c r="G78" i="17" s="1"/>
  <c r="II82" i="17"/>
  <c r="V44" i="17"/>
  <c r="W44" i="17"/>
  <c r="X44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AK44" i="17"/>
  <c r="AL44" i="17"/>
  <c r="AM44" i="17"/>
  <c r="AN44" i="17"/>
  <c r="AO44" i="17"/>
  <c r="AP44" i="17"/>
  <c r="AQ44" i="17"/>
  <c r="AR44" i="17"/>
  <c r="AS44" i="17"/>
  <c r="AT44" i="17"/>
  <c r="AU44" i="17"/>
  <c r="AV44" i="17"/>
  <c r="AW44" i="17"/>
  <c r="AX44" i="17"/>
  <c r="AY44" i="17"/>
  <c r="AZ44" i="17"/>
  <c r="BA44" i="17"/>
  <c r="BB44" i="17"/>
  <c r="BC44" i="17"/>
  <c r="BD44" i="17"/>
  <c r="BE44" i="17"/>
  <c r="BF44" i="17"/>
  <c r="BG44" i="17"/>
  <c r="BH44" i="17"/>
  <c r="BI44" i="17"/>
  <c r="BJ44" i="17"/>
  <c r="BK44" i="17"/>
  <c r="BL44" i="17"/>
  <c r="BM44" i="17"/>
  <c r="BN44" i="17"/>
  <c r="BO44" i="17"/>
  <c r="BP44" i="17"/>
  <c r="BQ44" i="17"/>
  <c r="BR44" i="17"/>
  <c r="BS44" i="17"/>
  <c r="BT44" i="17"/>
  <c r="BU44" i="17"/>
  <c r="BV44" i="17"/>
  <c r="BW44" i="17"/>
  <c r="BX44" i="17"/>
  <c r="BY44" i="17"/>
  <c r="BZ44" i="17"/>
  <c r="CA44" i="17"/>
  <c r="CB44" i="17"/>
  <c r="CC44" i="17"/>
  <c r="CD44" i="17"/>
  <c r="CE44" i="17"/>
  <c r="CF44" i="17"/>
  <c r="CG44" i="17"/>
  <c r="CH44" i="17"/>
  <c r="CI44" i="17"/>
  <c r="CJ44" i="17"/>
  <c r="CK44" i="17"/>
  <c r="CL44" i="17"/>
  <c r="CM44" i="17"/>
  <c r="CN44" i="17"/>
  <c r="CO44" i="17"/>
  <c r="CP44" i="17"/>
  <c r="CQ44" i="17"/>
  <c r="CR44" i="17"/>
  <c r="CS44" i="17"/>
  <c r="CT44" i="17"/>
  <c r="CU44" i="17"/>
  <c r="CV44" i="17"/>
  <c r="CW44" i="17"/>
  <c r="CX44" i="17"/>
  <c r="CY44" i="17"/>
  <c r="CZ44" i="17"/>
  <c r="DA44" i="17"/>
  <c r="DB44" i="17"/>
  <c r="DC44" i="17"/>
  <c r="DD44" i="17"/>
  <c r="DE44" i="17"/>
  <c r="DF44" i="17"/>
  <c r="DG44" i="17"/>
  <c r="DH44" i="17"/>
  <c r="DI44" i="17"/>
  <c r="DJ44" i="17"/>
  <c r="DK44" i="17"/>
  <c r="DL44" i="17"/>
  <c r="DM44" i="17"/>
  <c r="DN44" i="17"/>
  <c r="DO44" i="17"/>
  <c r="DP44" i="17"/>
  <c r="DQ44" i="17"/>
  <c r="DR44" i="17"/>
  <c r="DS44" i="17"/>
  <c r="DT44" i="17"/>
  <c r="DU44" i="17"/>
  <c r="DV44" i="17"/>
  <c r="DW44" i="17"/>
  <c r="DX44" i="17"/>
  <c r="DY44" i="17"/>
  <c r="DZ44" i="17"/>
  <c r="EA44" i="17"/>
  <c r="EB44" i="17"/>
  <c r="EC44" i="17"/>
  <c r="ED44" i="17"/>
  <c r="EE44" i="17"/>
  <c r="EF44" i="17"/>
  <c r="EG44" i="17"/>
  <c r="EH44" i="17"/>
  <c r="EI44" i="17"/>
  <c r="EJ44" i="17"/>
  <c r="EK44" i="17"/>
  <c r="EL44" i="17"/>
  <c r="EM44" i="17"/>
  <c r="EN44" i="17"/>
  <c r="EO44" i="17"/>
  <c r="EP44" i="17"/>
  <c r="EQ44" i="17"/>
  <c r="ER44" i="17"/>
  <c r="ES44" i="17"/>
  <c r="ET44" i="17"/>
  <c r="EU44" i="17"/>
  <c r="EV44" i="17"/>
  <c r="EW44" i="17"/>
  <c r="EX44" i="17"/>
  <c r="EY44" i="17"/>
  <c r="EZ44" i="17"/>
  <c r="FA44" i="17"/>
  <c r="FB44" i="17"/>
  <c r="FC44" i="17"/>
  <c r="FD44" i="17"/>
  <c r="FE44" i="17"/>
  <c r="FF44" i="17"/>
  <c r="FG44" i="17"/>
  <c r="FH44" i="17"/>
  <c r="FI44" i="17"/>
  <c r="FJ44" i="17"/>
  <c r="FK44" i="17"/>
  <c r="FL44" i="17"/>
  <c r="FM44" i="17"/>
  <c r="FN44" i="17"/>
  <c r="FO44" i="17"/>
  <c r="FP44" i="17"/>
  <c r="FQ44" i="17"/>
  <c r="FR44" i="17"/>
  <c r="FS44" i="17"/>
  <c r="FT44" i="17"/>
  <c r="FU44" i="17"/>
  <c r="FV44" i="17"/>
  <c r="FW44" i="17"/>
  <c r="FX44" i="17"/>
  <c r="FY44" i="17"/>
  <c r="FZ44" i="17"/>
  <c r="GA44" i="17"/>
  <c r="GB44" i="17"/>
  <c r="GC44" i="17"/>
  <c r="GD44" i="17"/>
  <c r="GE44" i="17"/>
  <c r="GF44" i="17"/>
  <c r="GG44" i="17"/>
  <c r="GH44" i="17"/>
  <c r="GI44" i="17"/>
  <c r="GJ44" i="17"/>
  <c r="GK44" i="17"/>
  <c r="GL44" i="17"/>
  <c r="GM44" i="17"/>
  <c r="GN44" i="17"/>
  <c r="GO44" i="17"/>
  <c r="GP44" i="17"/>
  <c r="GQ44" i="17"/>
  <c r="GR44" i="17"/>
  <c r="GS44" i="17"/>
  <c r="GT44" i="17"/>
  <c r="GU44" i="17"/>
  <c r="GV44" i="17"/>
  <c r="GW44" i="17"/>
  <c r="GX44" i="17"/>
  <c r="GY44" i="17"/>
  <c r="GZ44" i="17"/>
  <c r="HA44" i="17"/>
  <c r="HB44" i="17"/>
  <c r="HC44" i="17"/>
  <c r="HD44" i="17"/>
  <c r="HE44" i="17"/>
  <c r="HF44" i="17"/>
  <c r="HG44" i="17"/>
  <c r="HH44" i="17"/>
  <c r="HI44" i="17"/>
  <c r="HJ44" i="17"/>
  <c r="HK44" i="17"/>
  <c r="HL44" i="17"/>
  <c r="HM44" i="17"/>
  <c r="HN44" i="17"/>
  <c r="HO44" i="17"/>
  <c r="HP44" i="17"/>
  <c r="HQ44" i="17"/>
  <c r="HR44" i="17"/>
  <c r="HS44" i="17"/>
  <c r="HT44" i="17"/>
  <c r="HU44" i="17"/>
  <c r="HV44" i="17"/>
  <c r="HW44" i="17"/>
  <c r="HX44" i="17"/>
  <c r="HY44" i="17"/>
  <c r="HZ44" i="17"/>
  <c r="IA44" i="17"/>
  <c r="IB44" i="17"/>
  <c r="IC44" i="17"/>
  <c r="ID44" i="17"/>
  <c r="IE44" i="17"/>
  <c r="IF44" i="17"/>
  <c r="IG44" i="17"/>
  <c r="IH44" i="17"/>
  <c r="II44" i="17"/>
  <c r="IJ44" i="17"/>
  <c r="IK44" i="17"/>
  <c r="IL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G44" i="17"/>
  <c r="H28" i="17"/>
  <c r="I28" i="17"/>
  <c r="J28" i="17"/>
  <c r="K28" i="17"/>
  <c r="L28" i="17"/>
  <c r="M28" i="17"/>
  <c r="N28" i="17"/>
  <c r="O28" i="17"/>
  <c r="P28" i="17"/>
  <c r="Q28" i="17"/>
  <c r="R28" i="17"/>
  <c r="G28" i="17"/>
  <c r="Z54" i="17" l="1"/>
  <c r="CF78" i="17"/>
  <c r="DJ79" i="17"/>
  <c r="AL80" i="17"/>
  <c r="G52" i="17"/>
  <c r="O52" i="17"/>
  <c r="IB54" i="17"/>
  <c r="N52" i="17"/>
  <c r="HV79" i="17"/>
  <c r="HF79" i="17"/>
  <c r="FZ79" i="17"/>
  <c r="ET79" i="17"/>
  <c r="DV79" i="17"/>
  <c r="CX79" i="17"/>
  <c r="CH79" i="17"/>
  <c r="N79" i="17"/>
  <c r="FY78" i="17"/>
  <c r="AK80" i="17"/>
  <c r="CI79" i="17"/>
  <c r="GT79" i="17"/>
  <c r="HB54" i="17"/>
  <c r="FL54" i="17"/>
  <c r="EO54" i="17"/>
  <c r="DX54" i="17"/>
  <c r="DA54" i="17"/>
  <c r="HP54" i="17"/>
  <c r="CD54" i="17"/>
  <c r="DA79" i="17"/>
  <c r="BM54" i="17"/>
  <c r="CQ80" i="17"/>
  <c r="GQ54" i="17"/>
  <c r="AP54" i="17"/>
  <c r="GI80" i="17"/>
  <c r="GC54" i="17"/>
  <c r="Y54" i="17"/>
  <c r="HP24" i="17"/>
  <c r="HP51" i="17" s="1"/>
  <c r="HY79" i="17"/>
  <c r="GX24" i="17"/>
  <c r="GX51" i="17" s="1"/>
  <c r="FM79" i="17"/>
  <c r="FK79" i="17"/>
  <c r="GS79" i="17"/>
  <c r="DY79" i="17"/>
  <c r="AO79" i="17"/>
  <c r="IG80" i="17"/>
  <c r="G79" i="17"/>
  <c r="EJ80" i="17"/>
  <c r="DX80" i="17"/>
  <c r="BL80" i="17"/>
  <c r="X80" i="17"/>
  <c r="GA79" i="17"/>
  <c r="HZ54" i="17"/>
  <c r="HO54" i="17"/>
  <c r="HA54" i="17"/>
  <c r="GN54" i="17"/>
  <c r="GB54" i="17"/>
  <c r="FK54" i="17"/>
  <c r="EN54" i="17"/>
  <c r="DQ54" i="17"/>
  <c r="CZ54" i="17"/>
  <c r="CC54" i="17"/>
  <c r="BL54" i="17"/>
  <c r="AO54" i="17"/>
  <c r="R54" i="17"/>
  <c r="EK79" i="17"/>
  <c r="BW79" i="17"/>
  <c r="HV80" i="17"/>
  <c r="HN80" i="17"/>
  <c r="GH80" i="17"/>
  <c r="BR80" i="17"/>
  <c r="IK79" i="17"/>
  <c r="HM79" i="17"/>
  <c r="ES79" i="17"/>
  <c r="ER78" i="17"/>
  <c r="G54" i="17"/>
  <c r="HY54" i="17"/>
  <c r="HL54" i="17"/>
  <c r="GZ54" i="17"/>
  <c r="GL54" i="17"/>
  <c r="GA54" i="17"/>
  <c r="FD54" i="17"/>
  <c r="EM54" i="17"/>
  <c r="DP54" i="17"/>
  <c r="CY54" i="17"/>
  <c r="CB54" i="17"/>
  <c r="BE54" i="17"/>
  <c r="AN54" i="17"/>
  <c r="Q54" i="17"/>
  <c r="GL79" i="17"/>
  <c r="EE79" i="17"/>
  <c r="BG79" i="17"/>
  <c r="HL79" i="17"/>
  <c r="HD79" i="17"/>
  <c r="DT79" i="17"/>
  <c r="CN79" i="17"/>
  <c r="BH79" i="17"/>
  <c r="II78" i="17"/>
  <c r="IA78" i="17"/>
  <c r="DC78" i="17"/>
  <c r="CE78" i="17"/>
  <c r="IJ54" i="17"/>
  <c r="HX54" i="17"/>
  <c r="HJ54" i="17"/>
  <c r="GY54" i="17"/>
  <c r="GK54" i="17"/>
  <c r="FX54" i="17"/>
  <c r="FC54" i="17"/>
  <c r="EJ54" i="17"/>
  <c r="DO54" i="17"/>
  <c r="CR54" i="17"/>
  <c r="CA54" i="17"/>
  <c r="BD54" i="17"/>
  <c r="AM54" i="17"/>
  <c r="P54" i="17"/>
  <c r="II79" i="17"/>
  <c r="AP79" i="17"/>
  <c r="FC24" i="17"/>
  <c r="FC51" i="17" s="1"/>
  <c r="IH54" i="17"/>
  <c r="HW54" i="17"/>
  <c r="HI54" i="17"/>
  <c r="GV54" i="17"/>
  <c r="GJ54" i="17"/>
  <c r="FV54" i="17"/>
  <c r="EZ54" i="17"/>
  <c r="EE54" i="17"/>
  <c r="DL54" i="17"/>
  <c r="CQ54" i="17"/>
  <c r="BX54" i="17"/>
  <c r="BC54" i="17"/>
  <c r="AF54" i="17"/>
  <c r="O54" i="17"/>
  <c r="HZ79" i="17"/>
  <c r="FV79" i="17"/>
  <c r="FO80" i="17"/>
  <c r="EI80" i="17"/>
  <c r="Z79" i="17"/>
  <c r="IG54" i="17"/>
  <c r="HT54" i="17"/>
  <c r="HH54" i="17"/>
  <c r="GT54" i="17"/>
  <c r="GI54" i="17"/>
  <c r="FP54" i="17"/>
  <c r="EX54" i="17"/>
  <c r="EB54" i="17"/>
  <c r="DJ54" i="17"/>
  <c r="CN54" i="17"/>
  <c r="BS54" i="17"/>
  <c r="AZ54" i="17"/>
  <c r="AE54" i="17"/>
  <c r="L54" i="17"/>
  <c r="AI79" i="17"/>
  <c r="IF54" i="17"/>
  <c r="HR54" i="17"/>
  <c r="HG54" i="17"/>
  <c r="GS54" i="17"/>
  <c r="GF54" i="17"/>
  <c r="FN54" i="17"/>
  <c r="EW54" i="17"/>
  <c r="DZ54" i="17"/>
  <c r="DD54" i="17"/>
  <c r="CL54" i="17"/>
  <c r="BP54" i="17"/>
  <c r="AX54" i="17"/>
  <c r="AB54" i="17"/>
  <c r="U78" i="17"/>
  <c r="IE54" i="17"/>
  <c r="HQ54" i="17"/>
  <c r="HD54" i="17"/>
  <c r="GR54" i="17"/>
  <c r="GD54" i="17"/>
  <c r="FM54" i="17"/>
  <c r="EP54" i="17"/>
  <c r="DY54" i="17"/>
  <c r="DB54" i="17"/>
  <c r="CK54" i="17"/>
  <c r="BN54" i="17"/>
  <c r="AR54" i="17"/>
  <c r="HC79" i="17"/>
  <c r="FE79" i="17"/>
  <c r="CM79" i="17"/>
  <c r="GC78" i="17"/>
  <c r="FC79" i="17"/>
  <c r="DG79" i="17"/>
  <c r="BS79" i="17"/>
  <c r="CL80" i="17"/>
  <c r="AB80" i="17"/>
  <c r="HQ79" i="17"/>
  <c r="GK79" i="17"/>
  <c r="HR80" i="17"/>
  <c r="GF80" i="17"/>
  <c r="DZ80" i="17"/>
  <c r="BW80" i="17"/>
  <c r="AA80" i="17"/>
  <c r="EZ78" i="17"/>
  <c r="AX78" i="17"/>
  <c r="FP80" i="17"/>
  <c r="AV78" i="17"/>
  <c r="HJ80" i="17"/>
  <c r="DR80" i="17"/>
  <c r="FW79" i="17"/>
  <c r="EQ79" i="17"/>
  <c r="EN78" i="17"/>
  <c r="AL78" i="17"/>
  <c r="FU82" i="17"/>
  <c r="HH80" i="17"/>
  <c r="FG80" i="17"/>
  <c r="DD80" i="17"/>
  <c r="BG80" i="17"/>
  <c r="HZ78" i="17"/>
  <c r="EF78" i="17"/>
  <c r="V78" i="17"/>
  <c r="DK82" i="17"/>
  <c r="HH28" i="17"/>
  <c r="HH52" i="17" s="1"/>
  <c r="G80" i="17"/>
  <c r="GR80" i="17"/>
  <c r="FF80" i="17"/>
  <c r="DC80" i="17"/>
  <c r="BD80" i="17"/>
  <c r="HA78" i="17"/>
  <c r="DD78" i="17"/>
  <c r="J78" i="17"/>
  <c r="DF28" i="17"/>
  <c r="DF52" i="17" s="1"/>
  <c r="IL80" i="17"/>
  <c r="GQ80" i="17"/>
  <c r="FB80" i="17"/>
  <c r="CT80" i="17"/>
  <c r="GW78" i="17"/>
  <c r="IA24" i="17"/>
  <c r="IA51" i="17" s="1"/>
  <c r="HS24" i="17"/>
  <c r="HS51" i="17" s="1"/>
  <c r="GU24" i="17"/>
  <c r="GU51" i="17" s="1"/>
  <c r="GM24" i="17"/>
  <c r="GM51" i="17" s="1"/>
  <c r="FO24" i="17"/>
  <c r="FO51" i="17" s="1"/>
  <c r="FG24" i="17"/>
  <c r="FG51" i="17" s="1"/>
  <c r="EI24" i="17"/>
  <c r="EI51" i="17" s="1"/>
  <c r="EA24" i="17"/>
  <c r="EA51" i="17" s="1"/>
  <c r="DC24" i="17"/>
  <c r="DC51" i="17" s="1"/>
  <c r="CU24" i="17"/>
  <c r="CU51" i="17" s="1"/>
  <c r="BW24" i="17"/>
  <c r="BW51" i="17" s="1"/>
  <c r="BO24" i="17"/>
  <c r="BO51" i="17" s="1"/>
  <c r="AQ24" i="17"/>
  <c r="AQ51" i="17" s="1"/>
  <c r="AI24" i="17"/>
  <c r="AI51" i="17" s="1"/>
  <c r="GI28" i="17"/>
  <c r="GI52" i="17" s="1"/>
  <c r="HY24" i="17"/>
  <c r="HY51" i="17" s="1"/>
  <c r="FM24" i="17"/>
  <c r="FM51" i="17" s="1"/>
  <c r="EG24" i="17"/>
  <c r="EG51" i="17" s="1"/>
  <c r="DA24" i="17"/>
  <c r="DA51" i="17" s="1"/>
  <c r="BU24" i="17"/>
  <c r="BU51" i="17" s="1"/>
  <c r="AO24" i="17"/>
  <c r="AO51" i="17" s="1"/>
  <c r="CH28" i="17"/>
  <c r="CH52" i="17" s="1"/>
  <c r="FD24" i="17"/>
  <c r="FD51" i="17" s="1"/>
  <c r="FD28" i="17"/>
  <c r="FD52" i="17" s="1"/>
  <c r="X24" i="17"/>
  <c r="X51" i="17" s="1"/>
  <c r="X28" i="17"/>
  <c r="X52" i="17" s="1"/>
  <c r="CG28" i="17"/>
  <c r="CG52" i="17" s="1"/>
  <c r="GI24" i="17"/>
  <c r="GI51" i="17" s="1"/>
  <c r="DW24" i="17"/>
  <c r="DW51" i="17" s="1"/>
  <c r="CQ24" i="17"/>
  <c r="CQ51" i="17" s="1"/>
  <c r="BK24" i="17"/>
  <c r="BK51" i="17" s="1"/>
  <c r="AE24" i="17"/>
  <c r="AE51" i="17" s="1"/>
  <c r="AE28" i="17"/>
  <c r="AE52" i="17" s="1"/>
  <c r="BD28" i="17"/>
  <c r="BD52" i="17" s="1"/>
  <c r="GS24" i="17"/>
  <c r="GS51" i="17" s="1"/>
  <c r="EL24" i="17"/>
  <c r="EL51" i="17" s="1"/>
  <c r="EL28" i="17"/>
  <c r="EL52" i="17" s="1"/>
  <c r="AT24" i="17"/>
  <c r="AT51" i="17" s="1"/>
  <c r="AT28" i="17"/>
  <c r="AT52" i="17" s="1"/>
  <c r="IL28" i="17"/>
  <c r="IL52" i="17" s="1"/>
  <c r="BB28" i="17"/>
  <c r="BB52" i="17" s="1"/>
  <c r="IK24" i="17"/>
  <c r="IK51" i="17" s="1"/>
  <c r="HE24" i="17"/>
  <c r="HE51" i="17" s="1"/>
  <c r="FY24" i="17"/>
  <c r="FY51" i="17" s="1"/>
  <c r="ES24" i="17"/>
  <c r="ES51" i="17" s="1"/>
  <c r="DM24" i="17"/>
  <c r="DM51" i="17" s="1"/>
  <c r="DM28" i="17"/>
  <c r="DM52" i="17" s="1"/>
  <c r="CG24" i="17"/>
  <c r="CG51" i="17" s="1"/>
  <c r="BA24" i="17"/>
  <c r="BA51" i="17" s="1"/>
  <c r="U24" i="17"/>
  <c r="U51" i="17" s="1"/>
  <c r="HP28" i="17"/>
  <c r="HP52" i="17" s="1"/>
  <c r="U28" i="17"/>
  <c r="U52" i="17" s="1"/>
  <c r="IE80" i="17"/>
  <c r="HW80" i="17"/>
  <c r="HO80" i="17"/>
  <c r="FC80" i="17"/>
  <c r="DW80" i="17"/>
  <c r="DO80" i="17"/>
  <c r="AU80" i="17"/>
  <c r="O80" i="17"/>
  <c r="K54" i="17"/>
  <c r="ID80" i="17"/>
  <c r="HF80" i="17"/>
  <c r="GP80" i="17"/>
  <c r="FZ80" i="17"/>
  <c r="ET80" i="17"/>
  <c r="DN80" i="17"/>
  <c r="CH80" i="17"/>
  <c r="BB80" i="17"/>
  <c r="FU54" i="17"/>
  <c r="FH54" i="17"/>
  <c r="EV54" i="17"/>
  <c r="EH54" i="17"/>
  <c r="DW54" i="17"/>
  <c r="DI54" i="17"/>
  <c r="CV54" i="17"/>
  <c r="CJ54" i="17"/>
  <c r="BV54" i="17"/>
  <c r="BK54" i="17"/>
  <c r="AW54" i="17"/>
  <c r="AJ54" i="17"/>
  <c r="X54" i="17"/>
  <c r="J54" i="17"/>
  <c r="AF80" i="17"/>
  <c r="AP80" i="17"/>
  <c r="AY80" i="17"/>
  <c r="BH80" i="17"/>
  <c r="BQ80" i="17"/>
  <c r="CR80" i="17"/>
  <c r="DB80" i="17"/>
  <c r="DK80" i="17"/>
  <c r="DT80" i="17"/>
  <c r="EC80" i="17"/>
  <c r="FD80" i="17"/>
  <c r="H80" i="17"/>
  <c r="S80" i="17"/>
  <c r="AC80" i="17"/>
  <c r="AX80" i="17"/>
  <c r="BI80" i="17"/>
  <c r="CD80" i="17"/>
  <c r="CN80" i="17"/>
  <c r="DH80" i="17"/>
  <c r="DS80" i="17"/>
  <c r="EN80" i="17"/>
  <c r="EY80" i="17"/>
  <c r="FI80" i="17"/>
  <c r="GJ80" i="17"/>
  <c r="GT80" i="17"/>
  <c r="HC80" i="17"/>
  <c r="HK80" i="17"/>
  <c r="HS80" i="17"/>
  <c r="IA80" i="17"/>
  <c r="II80" i="17"/>
  <c r="J80" i="17"/>
  <c r="T80" i="17"/>
  <c r="AN80" i="17"/>
  <c r="AZ80" i="17"/>
  <c r="BT80" i="17"/>
  <c r="CE80" i="17"/>
  <c r="CO80" i="17"/>
  <c r="DJ80" i="17"/>
  <c r="DU80" i="17"/>
  <c r="EP80" i="17"/>
  <c r="EZ80" i="17"/>
  <c r="GB80" i="17"/>
  <c r="GL80" i="17"/>
  <c r="GU80" i="17"/>
  <c r="HD80" i="17"/>
  <c r="HL80" i="17"/>
  <c r="HT80" i="17"/>
  <c r="IB80" i="17"/>
  <c r="IJ80" i="17"/>
  <c r="K80" i="17"/>
  <c r="U80" i="17"/>
  <c r="AQ80" i="17"/>
  <c r="BA80" i="17"/>
  <c r="BV80" i="17"/>
  <c r="CF80" i="17"/>
  <c r="CZ80" i="17"/>
  <c r="DL80" i="17"/>
  <c r="EF80" i="17"/>
  <c r="EQ80" i="17"/>
  <c r="FA80" i="17"/>
  <c r="FT80" i="17"/>
  <c r="GD80" i="17"/>
  <c r="GM80" i="17"/>
  <c r="GV80" i="17"/>
  <c r="HE80" i="17"/>
  <c r="HM80" i="17"/>
  <c r="HU80" i="17"/>
  <c r="IC80" i="17"/>
  <c r="IK80" i="17"/>
  <c r="AH80" i="17"/>
  <c r="BN80" i="17"/>
  <c r="CB80" i="17"/>
  <c r="CU80" i="17"/>
  <c r="DM80" i="17"/>
  <c r="EA80" i="17"/>
  <c r="ES80" i="17"/>
  <c r="FH80" i="17"/>
  <c r="FX80" i="17"/>
  <c r="GN80" i="17"/>
  <c r="GZ80" i="17"/>
  <c r="HZ80" i="17"/>
  <c r="P80" i="17"/>
  <c r="AI80" i="17"/>
  <c r="AV80" i="17"/>
  <c r="BO80" i="17"/>
  <c r="CG80" i="17"/>
  <c r="CV80" i="17"/>
  <c r="EB80" i="17"/>
  <c r="FL80" i="17"/>
  <c r="FY80" i="17"/>
  <c r="GO80" i="17"/>
  <c r="HB80" i="17"/>
  <c r="HP80" i="17"/>
  <c r="R80" i="17"/>
  <c r="AJ80" i="17"/>
  <c r="BP80" i="17"/>
  <c r="CW80" i="17"/>
  <c r="EH80" i="17"/>
  <c r="EV80" i="17"/>
  <c r="FN80" i="17"/>
  <c r="HQ80" i="17"/>
  <c r="Z80" i="17"/>
  <c r="AR80" i="17"/>
  <c r="BF80" i="17"/>
  <c r="BX80" i="17"/>
  <c r="CM80" i="17"/>
  <c r="DE80" i="17"/>
  <c r="EK80" i="17"/>
  <c r="FQ80" i="17"/>
  <c r="GG80" i="17"/>
  <c r="GW80" i="17"/>
  <c r="HI80" i="17"/>
  <c r="IH80" i="17"/>
  <c r="IF80" i="17"/>
  <c r="HG80" i="17"/>
  <c r="GE80" i="17"/>
  <c r="EX80" i="17"/>
  <c r="DP80" i="17"/>
  <c r="CJ80" i="17"/>
  <c r="BC80" i="17"/>
  <c r="V80" i="17"/>
  <c r="FT54" i="17"/>
  <c r="FF54" i="17"/>
  <c r="EU54" i="17"/>
  <c r="EG54" i="17"/>
  <c r="DT54" i="17"/>
  <c r="DH54" i="17"/>
  <c r="CT54" i="17"/>
  <c r="CI54" i="17"/>
  <c r="BU54" i="17"/>
  <c r="BH54" i="17"/>
  <c r="AV54" i="17"/>
  <c r="AH54" i="17"/>
  <c r="W54" i="17"/>
  <c r="I54" i="17"/>
  <c r="HY80" i="17"/>
  <c r="GY80" i="17"/>
  <c r="FW80" i="17"/>
  <c r="ER80" i="17"/>
  <c r="DG80" i="17"/>
  <c r="CA80" i="17"/>
  <c r="AT80" i="17"/>
  <c r="M80" i="17"/>
  <c r="FS54" i="17"/>
  <c r="FE54" i="17"/>
  <c r="ER54" i="17"/>
  <c r="EF54" i="17"/>
  <c r="DR54" i="17"/>
  <c r="DG54" i="17"/>
  <c r="CS54" i="17"/>
  <c r="CF54" i="17"/>
  <c r="BT54" i="17"/>
  <c r="BF54" i="17"/>
  <c r="AU54" i="17"/>
  <c r="AG54" i="17"/>
  <c r="T54" i="17"/>
  <c r="H54" i="17"/>
  <c r="HX80" i="17"/>
  <c r="GX80" i="17"/>
  <c r="FV80" i="17"/>
  <c r="EM80" i="17"/>
  <c r="DF80" i="17"/>
  <c r="BY80" i="17"/>
  <c r="AS80" i="17"/>
  <c r="L80" i="17"/>
  <c r="H52" i="17"/>
  <c r="O79" i="17"/>
  <c r="Y79" i="17"/>
  <c r="AH79" i="17"/>
  <c r="AQ79" i="17"/>
  <c r="AZ79" i="17"/>
  <c r="CA79" i="17"/>
  <c r="CK79" i="17"/>
  <c r="CT79" i="17"/>
  <c r="DC79" i="17"/>
  <c r="DL79" i="17"/>
  <c r="EM79" i="17"/>
  <c r="EW79" i="17"/>
  <c r="FF79" i="17"/>
  <c r="FO79" i="17"/>
  <c r="FX79" i="17"/>
  <c r="GY79" i="17"/>
  <c r="HI79" i="17"/>
  <c r="HR79" i="17"/>
  <c r="IA79" i="17"/>
  <c r="IJ79" i="17"/>
  <c r="I79" i="17"/>
  <c r="R79" i="17"/>
  <c r="AA79" i="17"/>
  <c r="AJ79" i="17"/>
  <c r="BK79" i="17"/>
  <c r="BU79" i="17"/>
  <c r="J79" i="17"/>
  <c r="S79" i="17"/>
  <c r="AB79" i="17"/>
  <c r="BC79" i="17"/>
  <c r="BM79" i="17"/>
  <c r="BV79" i="17"/>
  <c r="K79" i="17"/>
  <c r="T79" i="17"/>
  <c r="L79" i="17"/>
  <c r="AM79" i="17"/>
  <c r="AW79" i="17"/>
  <c r="BF79" i="17"/>
  <c r="BO79" i="17"/>
  <c r="BX79" i="17"/>
  <c r="CY79" i="17"/>
  <c r="DI79" i="17"/>
  <c r="DR79" i="17"/>
  <c r="EA79" i="17"/>
  <c r="EJ79" i="17"/>
  <c r="AU79" i="17"/>
  <c r="BN79" i="17"/>
  <c r="CD79" i="17"/>
  <c r="DB79" i="17"/>
  <c r="DZ79" i="17"/>
  <c r="EX79" i="17"/>
  <c r="FH79" i="17"/>
  <c r="GC79" i="17"/>
  <c r="GM79" i="17"/>
  <c r="HG79" i="17"/>
  <c r="HS79" i="17"/>
  <c r="AE79" i="17"/>
  <c r="AX79" i="17"/>
  <c r="BP79" i="17"/>
  <c r="CE79" i="17"/>
  <c r="CQ79" i="17"/>
  <c r="DD79" i="17"/>
  <c r="DO79" i="17"/>
  <c r="EB79" i="17"/>
  <c r="EO79" i="17"/>
  <c r="EY79" i="17"/>
  <c r="FS79" i="17"/>
  <c r="GD79" i="17"/>
  <c r="GN79" i="17"/>
  <c r="HJ79" i="17"/>
  <c r="HT79" i="17"/>
  <c r="AG79" i="17"/>
  <c r="AY79" i="17"/>
  <c r="CF79" i="17"/>
  <c r="CS79" i="17"/>
  <c r="DQ79" i="17"/>
  <c r="EP79" i="17"/>
  <c r="EZ79" i="17"/>
  <c r="FU79" i="17"/>
  <c r="GE79" i="17"/>
  <c r="HA79" i="17"/>
  <c r="HK79" i="17"/>
  <c r="IE79" i="17"/>
  <c r="IL79" i="17"/>
  <c r="HW79" i="17"/>
  <c r="HE79" i="17"/>
  <c r="GQ79" i="17"/>
  <c r="FY79" i="17"/>
  <c r="FG79" i="17"/>
  <c r="ER79" i="17"/>
  <c r="DW79" i="17"/>
  <c r="DF79" i="17"/>
  <c r="CL79" i="17"/>
  <c r="BJ79" i="17"/>
  <c r="AL79" i="17"/>
  <c r="IC78" i="17"/>
  <c r="GV78" i="17"/>
  <c r="EO78" i="17"/>
  <c r="CH78" i="17"/>
  <c r="AT78" i="17"/>
  <c r="AY82" i="17"/>
  <c r="GA80" i="17"/>
  <c r="FS80" i="17"/>
  <c r="FK80" i="17"/>
  <c r="EU80" i="17"/>
  <c r="EE80" i="17"/>
  <c r="CY80" i="17"/>
  <c r="CI80" i="17"/>
  <c r="BS80" i="17"/>
  <c r="BK80" i="17"/>
  <c r="AM80" i="17"/>
  <c r="AE80" i="17"/>
  <c r="W80" i="17"/>
  <c r="ID79" i="17"/>
  <c r="GX79" i="17"/>
  <c r="GP79" i="17"/>
  <c r="FR79" i="17"/>
  <c r="FJ79" i="17"/>
  <c r="EL79" i="17"/>
  <c r="ED79" i="17"/>
  <c r="DN79" i="17"/>
  <c r="FA78" i="17"/>
  <c r="AW82" i="17"/>
  <c r="FR80" i="17"/>
  <c r="FJ80" i="17"/>
  <c r="EL80" i="17"/>
  <c r="ED80" i="17"/>
  <c r="DV80" i="17"/>
  <c r="CX80" i="17"/>
  <c r="CP80" i="17"/>
  <c r="BZ80" i="17"/>
  <c r="BJ80" i="17"/>
  <c r="AD80" i="17"/>
  <c r="N80" i="17"/>
  <c r="IC79" i="17"/>
  <c r="HU79" i="17"/>
  <c r="GW79" i="17"/>
  <c r="GO79" i="17"/>
  <c r="GG79" i="17"/>
  <c r="FI79" i="17"/>
  <c r="EC79" i="17"/>
  <c r="DE79" i="17"/>
  <c r="CO79" i="17"/>
  <c r="BQ79" i="17"/>
  <c r="AC79" i="17"/>
  <c r="M79" i="17"/>
  <c r="IJ78" i="17"/>
  <c r="GN78" i="17"/>
  <c r="EB78" i="17"/>
  <c r="IH79" i="17"/>
  <c r="HO79" i="17"/>
  <c r="HB79" i="17"/>
  <c r="GI79" i="17"/>
  <c r="FQ79" i="17"/>
  <c r="FB79" i="17"/>
  <c r="EI79" i="17"/>
  <c r="DS79" i="17"/>
  <c r="CW79" i="17"/>
  <c r="CC79" i="17"/>
  <c r="BE79" i="17"/>
  <c r="W79" i="17"/>
  <c r="HT78" i="17"/>
  <c r="FX78" i="17"/>
  <c r="DQ78" i="17"/>
  <c r="BW78" i="17"/>
  <c r="N78" i="17"/>
  <c r="X78" i="17"/>
  <c r="AG78" i="17"/>
  <c r="AP78" i="17"/>
  <c r="AY78" i="17"/>
  <c r="BZ78" i="17"/>
  <c r="CJ78" i="17"/>
  <c r="CS78" i="17"/>
  <c r="DB78" i="17"/>
  <c r="DK78" i="17"/>
  <c r="EL78" i="17"/>
  <c r="EV78" i="17"/>
  <c r="FE78" i="17"/>
  <c r="FN78" i="17"/>
  <c r="FW78" i="17"/>
  <c r="GX78" i="17"/>
  <c r="I78" i="17"/>
  <c r="R78" i="17"/>
  <c r="AA78" i="17"/>
  <c r="BB78" i="17"/>
  <c r="BL78" i="17"/>
  <c r="BU78" i="17"/>
  <c r="CD78" i="17"/>
  <c r="CM78" i="17"/>
  <c r="DN78" i="17"/>
  <c r="DX78" i="17"/>
  <c r="EG78" i="17"/>
  <c r="EP78" i="17"/>
  <c r="EY78" i="17"/>
  <c r="FZ78" i="17"/>
  <c r="GJ78" i="17"/>
  <c r="GS78" i="17"/>
  <c r="HB78" i="17"/>
  <c r="Y78" i="17"/>
  <c r="AW78" i="17"/>
  <c r="BV78" i="17"/>
  <c r="CT78" i="17"/>
  <c r="DF78" i="17"/>
  <c r="DR78" i="17"/>
  <c r="ED78" i="17"/>
  <c r="EQ78" i="17"/>
  <c r="FB78" i="17"/>
  <c r="FO78" i="17"/>
  <c r="GB78" i="17"/>
  <c r="GM78" i="17"/>
  <c r="GZ78" i="17"/>
  <c r="HJ78" i="17"/>
  <c r="HS78" i="17"/>
  <c r="P78" i="17"/>
  <c r="AN78" i="17"/>
  <c r="BM78" i="17"/>
  <c r="CK78" i="17"/>
  <c r="DI78" i="17"/>
  <c r="EH78" i="17"/>
  <c r="FF78" i="17"/>
  <c r="FR78" i="17"/>
  <c r="GD78" i="17"/>
  <c r="GP78" i="17"/>
  <c r="HC78" i="17"/>
  <c r="ID78" i="17"/>
  <c r="Q78" i="17"/>
  <c r="AO78" i="17"/>
  <c r="BN78" i="17"/>
  <c r="CL78" i="17"/>
  <c r="CX78" i="17"/>
  <c r="DJ78" i="17"/>
  <c r="DV78" i="17"/>
  <c r="EI78" i="17"/>
  <c r="ET78" i="17"/>
  <c r="FG78" i="17"/>
  <c r="FT78" i="17"/>
  <c r="GE78" i="17"/>
  <c r="GR78" i="17"/>
  <c r="HV78" i="17"/>
  <c r="IF78" i="17"/>
  <c r="S78" i="17"/>
  <c r="AD78" i="17"/>
  <c r="AQ78" i="17"/>
  <c r="BD78" i="17"/>
  <c r="BO78" i="17"/>
  <c r="CB78" i="17"/>
  <c r="CZ78" i="17"/>
  <c r="DY78" i="17"/>
  <c r="EW78" i="17"/>
  <c r="FU78" i="17"/>
  <c r="GT78" i="17"/>
  <c r="HN78" i="17"/>
  <c r="HX78" i="17"/>
  <c r="IG78" i="17"/>
  <c r="H78" i="17"/>
  <c r="AF78" i="17"/>
  <c r="BE78" i="17"/>
  <c r="CC78" i="17"/>
  <c r="DA78" i="17"/>
  <c r="DZ78" i="17"/>
  <c r="EX78" i="17"/>
  <c r="FJ78" i="17"/>
  <c r="FV78" i="17"/>
  <c r="GH78" i="17"/>
  <c r="GU78" i="17"/>
  <c r="HF78" i="17"/>
  <c r="HP78" i="17"/>
  <c r="HY78" i="17"/>
  <c r="IH78" i="17"/>
  <c r="Z78" i="17"/>
  <c r="BG78" i="17"/>
  <c r="CP78" i="17"/>
  <c r="DS78" i="17"/>
  <c r="GK78" i="17"/>
  <c r="HK78" i="17"/>
  <c r="AH78" i="17"/>
  <c r="BJ78" i="17"/>
  <c r="CR78" i="17"/>
  <c r="EA78" i="17"/>
  <c r="FD78" i="17"/>
  <c r="GL78" i="17"/>
  <c r="HQ78" i="17"/>
  <c r="IL78" i="17"/>
  <c r="AI78" i="17"/>
  <c r="BR78" i="17"/>
  <c r="CU78" i="17"/>
  <c r="FL78" i="17"/>
  <c r="HR78" i="17"/>
  <c r="IG79" i="17"/>
  <c r="HN79" i="17"/>
  <c r="GV79" i="17"/>
  <c r="GH79" i="17"/>
  <c r="FP79" i="17"/>
  <c r="FA79" i="17"/>
  <c r="EH79" i="17"/>
  <c r="DM79" i="17"/>
  <c r="CV79" i="17"/>
  <c r="BZ79" i="17"/>
  <c r="BA79" i="17"/>
  <c r="V79" i="17"/>
  <c r="HI78" i="17"/>
  <c r="FP78" i="17"/>
  <c r="DP78" i="17"/>
  <c r="BT78" i="17"/>
  <c r="M78" i="17"/>
  <c r="L82" i="17"/>
  <c r="T82" i="17"/>
  <c r="AB82" i="17"/>
  <c r="AJ82" i="17"/>
  <c r="AR82" i="17"/>
  <c r="AZ82" i="17"/>
  <c r="BH82" i="17"/>
  <c r="BP82" i="17"/>
  <c r="BX82" i="17"/>
  <c r="CF82" i="17"/>
  <c r="CN82" i="17"/>
  <c r="CV82" i="17"/>
  <c r="DD82" i="17"/>
  <c r="DL82" i="17"/>
  <c r="DT82" i="17"/>
  <c r="EB82" i="17"/>
  <c r="EJ82" i="17"/>
  <c r="ER82" i="17"/>
  <c r="EZ82" i="17"/>
  <c r="FH82" i="17"/>
  <c r="FP82" i="17"/>
  <c r="FX82" i="17"/>
  <c r="GF82" i="17"/>
  <c r="GN82" i="17"/>
  <c r="GV82" i="17"/>
  <c r="HD82" i="17"/>
  <c r="HL82" i="17"/>
  <c r="HT82" i="17"/>
  <c r="IB82" i="17"/>
  <c r="IJ82" i="17"/>
  <c r="M82" i="17"/>
  <c r="U82" i="17"/>
  <c r="AC82" i="17"/>
  <c r="AK82" i="17"/>
  <c r="AS82" i="17"/>
  <c r="BA82" i="17"/>
  <c r="BI82" i="17"/>
  <c r="BQ82" i="17"/>
  <c r="BY82" i="17"/>
  <c r="CG82" i="17"/>
  <c r="CO82" i="17"/>
  <c r="CW82" i="17"/>
  <c r="DE82" i="17"/>
  <c r="DM82" i="17"/>
  <c r="DU82" i="17"/>
  <c r="EC82" i="17"/>
  <c r="EK82" i="17"/>
  <c r="ES82" i="17"/>
  <c r="FA82" i="17"/>
  <c r="FI82" i="17"/>
  <c r="FQ82" i="17"/>
  <c r="FY82" i="17"/>
  <c r="GG82" i="17"/>
  <c r="GO82" i="17"/>
  <c r="GW82" i="17"/>
  <c r="HE82" i="17"/>
  <c r="HM82" i="17"/>
  <c r="HU82" i="17"/>
  <c r="IC82" i="17"/>
  <c r="IK82" i="17"/>
  <c r="N82" i="17"/>
  <c r="V82" i="17"/>
  <c r="AD82" i="17"/>
  <c r="AL82" i="17"/>
  <c r="AT82" i="17"/>
  <c r="BB82" i="17"/>
  <c r="BJ82" i="17"/>
  <c r="BR82" i="17"/>
  <c r="BZ82" i="17"/>
  <c r="CH82" i="17"/>
  <c r="CP82" i="17"/>
  <c r="CX82" i="17"/>
  <c r="DF82" i="17"/>
  <c r="DN82" i="17"/>
  <c r="DV82" i="17"/>
  <c r="ED82" i="17"/>
  <c r="EL82" i="17"/>
  <c r="ET82" i="17"/>
  <c r="FB82" i="17"/>
  <c r="FJ82" i="17"/>
  <c r="FR82" i="17"/>
  <c r="FZ82" i="17"/>
  <c r="GH82" i="17"/>
  <c r="GP82" i="17"/>
  <c r="GX82" i="17"/>
  <c r="HF82" i="17"/>
  <c r="HN82" i="17"/>
  <c r="HV82" i="17"/>
  <c r="ID82" i="17"/>
  <c r="IL82" i="17"/>
  <c r="O82" i="17"/>
  <c r="W82" i="17"/>
  <c r="AE82" i="17"/>
  <c r="AM82" i="17"/>
  <c r="AU82" i="17"/>
  <c r="BC82" i="17"/>
  <c r="BK82" i="17"/>
  <c r="BS82" i="17"/>
  <c r="CA82" i="17"/>
  <c r="CI82" i="17"/>
  <c r="CQ82" i="17"/>
  <c r="CY82" i="17"/>
  <c r="DG82" i="17"/>
  <c r="DO82" i="17"/>
  <c r="DW82" i="17"/>
  <c r="EE82" i="17"/>
  <c r="EM82" i="17"/>
  <c r="EU82" i="17"/>
  <c r="FC82" i="17"/>
  <c r="FK82" i="17"/>
  <c r="FS82" i="17"/>
  <c r="GA82" i="17"/>
  <c r="GI82" i="17"/>
  <c r="GQ82" i="17"/>
  <c r="GY82" i="17"/>
  <c r="HG82" i="17"/>
  <c r="HO82" i="17"/>
  <c r="HW82" i="17"/>
  <c r="IE82" i="17"/>
  <c r="H82" i="17"/>
  <c r="P82" i="17"/>
  <c r="X82" i="17"/>
  <c r="AF82" i="17"/>
  <c r="AN82" i="17"/>
  <c r="AV82" i="17"/>
  <c r="BD82" i="17"/>
  <c r="BL82" i="17"/>
  <c r="BT82" i="17"/>
  <c r="CB82" i="17"/>
  <c r="CJ82" i="17"/>
  <c r="CR82" i="17"/>
  <c r="CZ82" i="17"/>
  <c r="DH82" i="17"/>
  <c r="DP82" i="17"/>
  <c r="DX82" i="17"/>
  <c r="EF82" i="17"/>
  <c r="EN82" i="17"/>
  <c r="EV82" i="17"/>
  <c r="FD82" i="17"/>
  <c r="FL82" i="17"/>
  <c r="FT82" i="17"/>
  <c r="GB82" i="17"/>
  <c r="GJ82" i="17"/>
  <c r="GR82" i="17"/>
  <c r="GZ82" i="17"/>
  <c r="HH82" i="17"/>
  <c r="HP82" i="17"/>
  <c r="HX82" i="17"/>
  <c r="IF82" i="17"/>
  <c r="J82" i="17"/>
  <c r="R82" i="17"/>
  <c r="Z82" i="17"/>
  <c r="AH82" i="17"/>
  <c r="AP82" i="17"/>
  <c r="AX82" i="17"/>
  <c r="BF82" i="17"/>
  <c r="BN82" i="17"/>
  <c r="BV82" i="17"/>
  <c r="CD82" i="17"/>
  <c r="CL82" i="17"/>
  <c r="CT82" i="17"/>
  <c r="DB82" i="17"/>
  <c r="DJ82" i="17"/>
  <c r="DR82" i="17"/>
  <c r="DZ82" i="17"/>
  <c r="EH82" i="17"/>
  <c r="EP82" i="17"/>
  <c r="EX82" i="17"/>
  <c r="FF82" i="17"/>
  <c r="FN82" i="17"/>
  <c r="FV82" i="17"/>
  <c r="GD82" i="17"/>
  <c r="GL82" i="17"/>
  <c r="GT82" i="17"/>
  <c r="HB82" i="17"/>
  <c r="HJ82" i="17"/>
  <c r="HR82" i="17"/>
  <c r="HZ82" i="17"/>
  <c r="IH82" i="17"/>
  <c r="Y82" i="17"/>
  <c r="BE82" i="17"/>
  <c r="CK82" i="17"/>
  <c r="DQ82" i="17"/>
  <c r="EW82" i="17"/>
  <c r="GC82" i="17"/>
  <c r="HI82" i="17"/>
  <c r="AA82" i="17"/>
  <c r="BG82" i="17"/>
  <c r="CM82" i="17"/>
  <c r="DS82" i="17"/>
  <c r="EY82" i="17"/>
  <c r="GE82" i="17"/>
  <c r="HK82" i="17"/>
  <c r="G82" i="17"/>
  <c r="AG82" i="17"/>
  <c r="BM82" i="17"/>
  <c r="CS82" i="17"/>
  <c r="DY82" i="17"/>
  <c r="FE82" i="17"/>
  <c r="GK82" i="17"/>
  <c r="HQ82" i="17"/>
  <c r="AI82" i="17"/>
  <c r="BO82" i="17"/>
  <c r="CU82" i="17"/>
  <c r="EA82" i="17"/>
  <c r="FG82" i="17"/>
  <c r="GM82" i="17"/>
  <c r="HS82" i="17"/>
  <c r="I82" i="17"/>
  <c r="AO82" i="17"/>
  <c r="BU82" i="17"/>
  <c r="DA82" i="17"/>
  <c r="EG82" i="17"/>
  <c r="FM82" i="17"/>
  <c r="GS82" i="17"/>
  <c r="HY82" i="17"/>
  <c r="K82" i="17"/>
  <c r="AQ82" i="17"/>
  <c r="BW82" i="17"/>
  <c r="DC82" i="17"/>
  <c r="EI82" i="17"/>
  <c r="FO82" i="17"/>
  <c r="GU82" i="17"/>
  <c r="IA82" i="17"/>
  <c r="CC82" i="17"/>
  <c r="HA82" i="17"/>
  <c r="CE82" i="17"/>
  <c r="HC82" i="17"/>
  <c r="DI82" i="17"/>
  <c r="IG82" i="17"/>
  <c r="Q82" i="17"/>
  <c r="EO82" i="17"/>
  <c r="S82" i="17"/>
  <c r="EQ82" i="17"/>
  <c r="IB79" i="17"/>
  <c r="GU79" i="17"/>
  <c r="GF79" i="17"/>
  <c r="FN79" i="17"/>
  <c r="EU79" i="17"/>
  <c r="EG79" i="17"/>
  <c r="DK79" i="17"/>
  <c r="CU79" i="17"/>
  <c r="BY79" i="17"/>
  <c r="AR79" i="17"/>
  <c r="Q79" i="17"/>
  <c r="HH78" i="17"/>
  <c r="FM78" i="17"/>
  <c r="DH78" i="17"/>
  <c r="BF78" i="17"/>
  <c r="K78" i="17"/>
  <c r="FW82" i="17"/>
  <c r="CP79" i="17"/>
  <c r="BR79" i="17"/>
  <c r="BB79" i="17"/>
  <c r="AT79" i="17"/>
  <c r="AD79" i="17"/>
  <c r="IK78" i="17"/>
  <c r="HU78" i="17"/>
  <c r="HM78" i="17"/>
  <c r="HE78" i="17"/>
  <c r="GO78" i="17"/>
  <c r="GG78" i="17"/>
  <c r="FQ78" i="17"/>
  <c r="FI78" i="17"/>
  <c r="ES78" i="17"/>
  <c r="EK78" i="17"/>
  <c r="EC78" i="17"/>
  <c r="DU78" i="17"/>
  <c r="DM78" i="17"/>
  <c r="DE78" i="17"/>
  <c r="CW78" i="17"/>
  <c r="CO78" i="17"/>
  <c r="CG78" i="17"/>
  <c r="BY78" i="17"/>
  <c r="BQ78" i="17"/>
  <c r="BI78" i="17"/>
  <c r="BA78" i="17"/>
  <c r="AS78" i="17"/>
  <c r="AK78" i="17"/>
  <c r="AC78" i="17"/>
  <c r="DU79" i="17"/>
  <c r="CG79" i="17"/>
  <c r="BI79" i="17"/>
  <c r="AS79" i="17"/>
  <c r="AK79" i="17"/>
  <c r="U79" i="17"/>
  <c r="IB78" i="17"/>
  <c r="HL78" i="17"/>
  <c r="HD78" i="17"/>
  <c r="GF78" i="17"/>
  <c r="FH78" i="17"/>
  <c r="EJ78" i="17"/>
  <c r="DT78" i="17"/>
  <c r="DL78" i="17"/>
  <c r="CV78" i="17"/>
  <c r="CN78" i="17"/>
  <c r="BX78" i="17"/>
  <c r="BP78" i="17"/>
  <c r="BH78" i="17"/>
  <c r="AZ78" i="17"/>
  <c r="AR78" i="17"/>
  <c r="AJ78" i="17"/>
  <c r="AB78" i="17"/>
  <c r="T78" i="17"/>
  <c r="L78" i="17"/>
  <c r="HA80" i="17"/>
  <c r="GS80" i="17"/>
  <c r="GK80" i="17"/>
  <c r="GC80" i="17"/>
  <c r="FU80" i="17"/>
  <c r="FM80" i="17"/>
  <c r="FE80" i="17"/>
  <c r="EW80" i="17"/>
  <c r="EO80" i="17"/>
  <c r="EG80" i="17"/>
  <c r="DY80" i="17"/>
  <c r="DQ80" i="17"/>
  <c r="DI80" i="17"/>
  <c r="DA80" i="17"/>
  <c r="CS80" i="17"/>
  <c r="CK80" i="17"/>
  <c r="CC80" i="17"/>
  <c r="BU80" i="17"/>
  <c r="BM80" i="17"/>
  <c r="BE80" i="17"/>
  <c r="AW80" i="17"/>
  <c r="AO80" i="17"/>
  <c r="AG80" i="17"/>
  <c r="Y80" i="17"/>
  <c r="Q80" i="17"/>
  <c r="I80" i="17"/>
  <c r="IF79" i="17"/>
  <c r="HX79" i="17"/>
  <c r="HP79" i="17"/>
  <c r="HH79" i="17"/>
  <c r="GZ79" i="17"/>
  <c r="GR79" i="17"/>
  <c r="GJ79" i="17"/>
  <c r="GB79" i="17"/>
  <c r="FT79" i="17"/>
  <c r="FL79" i="17"/>
  <c r="FD79" i="17"/>
  <c r="EV79" i="17"/>
  <c r="EN79" i="17"/>
  <c r="EF79" i="17"/>
  <c r="DX79" i="17"/>
  <c r="DP79" i="17"/>
  <c r="DH79" i="17"/>
  <c r="CZ79" i="17"/>
  <c r="CR79" i="17"/>
  <c r="CJ79" i="17"/>
  <c r="CB79" i="17"/>
  <c r="BT79" i="17"/>
  <c r="BL79" i="17"/>
  <c r="BD79" i="17"/>
  <c r="AV79" i="17"/>
  <c r="AN79" i="17"/>
  <c r="AF79" i="17"/>
  <c r="X79" i="17"/>
  <c r="P79" i="17"/>
  <c r="H79" i="17"/>
  <c r="IE78" i="17"/>
  <c r="HW78" i="17"/>
  <c r="HO78" i="17"/>
  <c r="HG78" i="17"/>
  <c r="GY78" i="17"/>
  <c r="GQ78" i="17"/>
  <c r="GI78" i="17"/>
  <c r="GA78" i="17"/>
  <c r="FS78" i="17"/>
  <c r="FK78" i="17"/>
  <c r="FC78" i="17"/>
  <c r="EU78" i="17"/>
  <c r="EM78" i="17"/>
  <c r="EE78" i="17"/>
  <c r="DW78" i="17"/>
  <c r="DO78" i="17"/>
  <c r="DG78" i="17"/>
  <c r="CY78" i="17"/>
  <c r="CQ78" i="17"/>
  <c r="CI78" i="17"/>
  <c r="CA78" i="17"/>
  <c r="BS78" i="17"/>
  <c r="BK78" i="17"/>
  <c r="BC78" i="17"/>
  <c r="AU78" i="17"/>
  <c r="AM78" i="17"/>
  <c r="AE78" i="17"/>
  <c r="W78" i="17"/>
  <c r="O78" i="17"/>
  <c r="IL54" i="17"/>
  <c r="ID54" i="17"/>
  <c r="HV54" i="17"/>
  <c r="HN54" i="17"/>
  <c r="HF54" i="17"/>
  <c r="GX54" i="17"/>
  <c r="GP54" i="17"/>
  <c r="GH54" i="17"/>
  <c r="FZ54" i="17"/>
  <c r="FR54" i="17"/>
  <c r="FJ54" i="17"/>
  <c r="FB54" i="17"/>
  <c r="ET54" i="17"/>
  <c r="EL54" i="17"/>
  <c r="ED54" i="17"/>
  <c r="DV54" i="17"/>
  <c r="DN54" i="17"/>
  <c r="DF54" i="17"/>
  <c r="CX54" i="17"/>
  <c r="CP54" i="17"/>
  <c r="CH54" i="17"/>
  <c r="BZ54" i="17"/>
  <c r="BR54" i="17"/>
  <c r="BJ54" i="17"/>
  <c r="BB54" i="17"/>
  <c r="AT54" i="17"/>
  <c r="AL54" i="17"/>
  <c r="AD54" i="17"/>
  <c r="V54" i="17"/>
  <c r="N54" i="17"/>
  <c r="M52" i="17"/>
  <c r="IK54" i="17"/>
  <c r="IC54" i="17"/>
  <c r="HU54" i="17"/>
  <c r="HM54" i="17"/>
  <c r="HE54" i="17"/>
  <c r="GW54" i="17"/>
  <c r="GO54" i="17"/>
  <c r="GG54" i="17"/>
  <c r="FY54" i="17"/>
  <c r="FQ54" i="17"/>
  <c r="FI54" i="17"/>
  <c r="FA54" i="17"/>
  <c r="ES54" i="17"/>
  <c r="EK54" i="17"/>
  <c r="EC54" i="17"/>
  <c r="DU54" i="17"/>
  <c r="DM54" i="17"/>
  <c r="DE54" i="17"/>
  <c r="CW54" i="17"/>
  <c r="CO54" i="17"/>
  <c r="CG54" i="17"/>
  <c r="BY54" i="17"/>
  <c r="BQ54" i="17"/>
  <c r="BI54" i="17"/>
  <c r="BA54" i="17"/>
  <c r="AS54" i="17"/>
  <c r="AK54" i="17"/>
  <c r="AC54" i="17"/>
  <c r="U54" i="17"/>
  <c r="M54" i="17"/>
  <c r="L52" i="17"/>
  <c r="K52" i="17"/>
  <c r="II54" i="17"/>
  <c r="IA54" i="17"/>
  <c r="HS54" i="17"/>
  <c r="HK54" i="17"/>
  <c r="HC54" i="17"/>
  <c r="GU54" i="17"/>
  <c r="GM54" i="17"/>
  <c r="GE54" i="17"/>
  <c r="FW54" i="17"/>
  <c r="FO54" i="17"/>
  <c r="FG54" i="17"/>
  <c r="EY54" i="17"/>
  <c r="EQ54" i="17"/>
  <c r="EI54" i="17"/>
  <c r="EA54" i="17"/>
  <c r="DS54" i="17"/>
  <c r="DK54" i="17"/>
  <c r="DC54" i="17"/>
  <c r="CU54" i="17"/>
  <c r="CM54" i="17"/>
  <c r="CE54" i="17"/>
  <c r="BW54" i="17"/>
  <c r="BO54" i="17"/>
  <c r="BG54" i="17"/>
  <c r="AY54" i="17"/>
  <c r="AQ54" i="17"/>
  <c r="AI54" i="17"/>
  <c r="AA54" i="17"/>
  <c r="S54" i="17"/>
  <c r="R52" i="17"/>
  <c r="J52" i="17"/>
  <c r="Q52" i="17"/>
  <c r="I52" i="17"/>
  <c r="P52" i="17"/>
  <c r="HT24" i="17"/>
  <c r="HT51" i="17" s="1"/>
  <c r="HT28" i="17"/>
  <c r="HT52" i="17" s="1"/>
  <c r="FX24" i="17"/>
  <c r="FX51" i="17" s="1"/>
  <c r="FX28" i="17"/>
  <c r="FX52" i="17" s="1"/>
  <c r="HK24" i="17"/>
  <c r="HK51" i="17" s="1"/>
  <c r="HK28" i="17"/>
  <c r="HK52" i="17" s="1"/>
  <c r="DS24" i="17"/>
  <c r="DS51" i="17" s="1"/>
  <c r="DS28" i="17"/>
  <c r="DS52" i="17" s="1"/>
  <c r="CE24" i="17"/>
  <c r="CE51" i="17" s="1"/>
  <c r="CE28" i="17"/>
  <c r="CE52" i="17" s="1"/>
  <c r="BG24" i="17"/>
  <c r="BG51" i="17" s="1"/>
  <c r="BG28" i="17"/>
  <c r="BG52" i="17" s="1"/>
  <c r="GM28" i="17"/>
  <c r="GM52" i="17" s="1"/>
  <c r="FM28" i="17"/>
  <c r="FM52" i="17" s="1"/>
  <c r="EI28" i="17"/>
  <c r="EI52" i="17" s="1"/>
  <c r="IH24" i="17"/>
  <c r="IH51" i="17" s="1"/>
  <c r="IH28" i="17"/>
  <c r="IH52" i="17" s="1"/>
  <c r="HZ24" i="17"/>
  <c r="HZ51" i="17" s="1"/>
  <c r="HZ28" i="17"/>
  <c r="HZ52" i="17" s="1"/>
  <c r="HR24" i="17"/>
  <c r="HR51" i="17" s="1"/>
  <c r="HR28" i="17"/>
  <c r="HR52" i="17" s="1"/>
  <c r="HJ24" i="17"/>
  <c r="HJ51" i="17" s="1"/>
  <c r="HJ28" i="17"/>
  <c r="HJ52" i="17" s="1"/>
  <c r="HB24" i="17"/>
  <c r="HB51" i="17" s="1"/>
  <c r="HB28" i="17"/>
  <c r="HB52" i="17" s="1"/>
  <c r="GT24" i="17"/>
  <c r="GT51" i="17" s="1"/>
  <c r="GT28" i="17"/>
  <c r="GT52" i="17" s="1"/>
  <c r="GL24" i="17"/>
  <c r="GL51" i="17" s="1"/>
  <c r="GL28" i="17"/>
  <c r="GL52" i="17" s="1"/>
  <c r="GD24" i="17"/>
  <c r="GD51" i="17" s="1"/>
  <c r="GD28" i="17"/>
  <c r="GD52" i="17" s="1"/>
  <c r="FV24" i="17"/>
  <c r="FV51" i="17" s="1"/>
  <c r="FV28" i="17"/>
  <c r="FV52" i="17" s="1"/>
  <c r="FN24" i="17"/>
  <c r="FN51" i="17" s="1"/>
  <c r="FN28" i="17"/>
  <c r="FN52" i="17" s="1"/>
  <c r="FF24" i="17"/>
  <c r="FF51" i="17" s="1"/>
  <c r="FF28" i="17"/>
  <c r="FF52" i="17" s="1"/>
  <c r="EX24" i="17"/>
  <c r="EX51" i="17" s="1"/>
  <c r="EX28" i="17"/>
  <c r="EX52" i="17" s="1"/>
  <c r="EP24" i="17"/>
  <c r="EP51" i="17" s="1"/>
  <c r="EP28" i="17"/>
  <c r="EP52" i="17" s="1"/>
  <c r="EH24" i="17"/>
  <c r="EH51" i="17" s="1"/>
  <c r="EH28" i="17"/>
  <c r="EH52" i="17" s="1"/>
  <c r="DZ24" i="17"/>
  <c r="DZ51" i="17" s="1"/>
  <c r="DZ28" i="17"/>
  <c r="DZ52" i="17" s="1"/>
  <c r="DR24" i="17"/>
  <c r="DR51" i="17" s="1"/>
  <c r="DR28" i="17"/>
  <c r="DR52" i="17" s="1"/>
  <c r="DJ24" i="17"/>
  <c r="DJ51" i="17" s="1"/>
  <c r="DJ28" i="17"/>
  <c r="DJ52" i="17" s="1"/>
  <c r="DB24" i="17"/>
  <c r="DB51" i="17" s="1"/>
  <c r="DB28" i="17"/>
  <c r="DB52" i="17" s="1"/>
  <c r="CT24" i="17"/>
  <c r="CT51" i="17" s="1"/>
  <c r="CT28" i="17"/>
  <c r="CT52" i="17" s="1"/>
  <c r="CL24" i="17"/>
  <c r="CL51" i="17" s="1"/>
  <c r="CL28" i="17"/>
  <c r="CL52" i="17" s="1"/>
  <c r="CD24" i="17"/>
  <c r="CD51" i="17" s="1"/>
  <c r="CD28" i="17"/>
  <c r="CD52" i="17" s="1"/>
  <c r="BV24" i="17"/>
  <c r="BV51" i="17" s="1"/>
  <c r="BV28" i="17"/>
  <c r="BV52" i="17" s="1"/>
  <c r="BN24" i="17"/>
  <c r="BN51" i="17" s="1"/>
  <c r="BN28" i="17"/>
  <c r="BN52" i="17" s="1"/>
  <c r="BF24" i="17"/>
  <c r="BF51" i="17" s="1"/>
  <c r="BF28" i="17"/>
  <c r="BF52" i="17" s="1"/>
  <c r="AX24" i="17"/>
  <c r="AX51" i="17" s="1"/>
  <c r="AX28" i="17"/>
  <c r="AX52" i="17" s="1"/>
  <c r="AP24" i="17"/>
  <c r="AP51" i="17" s="1"/>
  <c r="AP28" i="17"/>
  <c r="AP52" i="17" s="1"/>
  <c r="AH24" i="17"/>
  <c r="AH51" i="17" s="1"/>
  <c r="AH28" i="17"/>
  <c r="AH52" i="17" s="1"/>
  <c r="Z24" i="17"/>
  <c r="Z51" i="17" s="1"/>
  <c r="Z28" i="17"/>
  <c r="Z52" i="17" s="1"/>
  <c r="HO28" i="17"/>
  <c r="HO52" i="17" s="1"/>
  <c r="GJ28" i="17"/>
  <c r="GJ52" i="17" s="1"/>
  <c r="FG28" i="17"/>
  <c r="FG52" i="17" s="1"/>
  <c r="EG28" i="17"/>
  <c r="EG52" i="17" s="1"/>
  <c r="DC28" i="17"/>
  <c r="DC52" i="17" s="1"/>
  <c r="BZ28" i="17"/>
  <c r="BZ52" i="17" s="1"/>
  <c r="BA28" i="17"/>
  <c r="BA52" i="17" s="1"/>
  <c r="V28" i="17"/>
  <c r="V52" i="17" s="1"/>
  <c r="HL24" i="17"/>
  <c r="HL51" i="17" s="1"/>
  <c r="HL28" i="17"/>
  <c r="HL52" i="17" s="1"/>
  <c r="HC24" i="17"/>
  <c r="HC51" i="17" s="1"/>
  <c r="HC28" i="17"/>
  <c r="HC52" i="17" s="1"/>
  <c r="AY24" i="17"/>
  <c r="AY51" i="17" s="1"/>
  <c r="AY28" i="17"/>
  <c r="AY52" i="17" s="1"/>
  <c r="S24" i="17"/>
  <c r="S51" i="17" s="1"/>
  <c r="S28" i="17"/>
  <c r="S52" i="17" s="1"/>
  <c r="HQ24" i="17"/>
  <c r="HQ51" i="17" s="1"/>
  <c r="HQ28" i="17"/>
  <c r="HQ52" i="17" s="1"/>
  <c r="GK24" i="17"/>
  <c r="GK51" i="17" s="1"/>
  <c r="GK28" i="17"/>
  <c r="GK52" i="17" s="1"/>
  <c r="CC24" i="17"/>
  <c r="CC51" i="17" s="1"/>
  <c r="CC28" i="17"/>
  <c r="CC52" i="17" s="1"/>
  <c r="Y24" i="17"/>
  <c r="Y51" i="17" s="1"/>
  <c r="Y28" i="17"/>
  <c r="Y52" i="17" s="1"/>
  <c r="EA28" i="17"/>
  <c r="EA52" i="17" s="1"/>
  <c r="DA28" i="17"/>
  <c r="DA52" i="17" s="1"/>
  <c r="BW28" i="17"/>
  <c r="BW52" i="17" s="1"/>
  <c r="IF24" i="17"/>
  <c r="IF51" i="17" s="1"/>
  <c r="IF28" i="17"/>
  <c r="IF52" i="17" s="1"/>
  <c r="HX24" i="17"/>
  <c r="HX51" i="17" s="1"/>
  <c r="HX28" i="17"/>
  <c r="HX52" i="17" s="1"/>
  <c r="HH24" i="17"/>
  <c r="HH51" i="17" s="1"/>
  <c r="GZ24" i="17"/>
  <c r="GZ51" i="17" s="1"/>
  <c r="GZ28" i="17"/>
  <c r="GZ52" i="17" s="1"/>
  <c r="GR24" i="17"/>
  <c r="GR51" i="17" s="1"/>
  <c r="GR28" i="17"/>
  <c r="GR52" i="17" s="1"/>
  <c r="GJ24" i="17"/>
  <c r="GJ51" i="17" s="1"/>
  <c r="GB24" i="17"/>
  <c r="GB51" i="17" s="1"/>
  <c r="FT24" i="17"/>
  <c r="FT51" i="17" s="1"/>
  <c r="FT28" i="17"/>
  <c r="FT52" i="17" s="1"/>
  <c r="FL24" i="17"/>
  <c r="FL51" i="17" s="1"/>
  <c r="FL28" i="17"/>
  <c r="FL52" i="17" s="1"/>
  <c r="EV24" i="17"/>
  <c r="EV51" i="17" s="1"/>
  <c r="EN24" i="17"/>
  <c r="EN51" i="17" s="1"/>
  <c r="EN28" i="17"/>
  <c r="EN52" i="17" s="1"/>
  <c r="EF24" i="17"/>
  <c r="EF51" i="17" s="1"/>
  <c r="EF28" i="17"/>
  <c r="EF52" i="17" s="1"/>
  <c r="DX24" i="17"/>
  <c r="DX51" i="17" s="1"/>
  <c r="DP24" i="17"/>
  <c r="DP51" i="17" s="1"/>
  <c r="DH24" i="17"/>
  <c r="DH51" i="17" s="1"/>
  <c r="DH28" i="17"/>
  <c r="DH52" i="17" s="1"/>
  <c r="CZ24" i="17"/>
  <c r="CZ51" i="17" s="1"/>
  <c r="CZ28" i="17"/>
  <c r="CZ52" i="17" s="1"/>
  <c r="CR24" i="17"/>
  <c r="CR51" i="17" s="1"/>
  <c r="CJ24" i="17"/>
  <c r="CJ51" i="17" s="1"/>
  <c r="CB24" i="17"/>
  <c r="CB51" i="17" s="1"/>
  <c r="CB28" i="17"/>
  <c r="CB52" i="17" s="1"/>
  <c r="BT24" i="17"/>
  <c r="BT51" i="17" s="1"/>
  <c r="BT28" i="17"/>
  <c r="BT52" i="17" s="1"/>
  <c r="BL24" i="17"/>
  <c r="BL51" i="17" s="1"/>
  <c r="BD24" i="17"/>
  <c r="BD51" i="17" s="1"/>
  <c r="AV24" i="17"/>
  <c r="AV51" i="17" s="1"/>
  <c r="AV28" i="17"/>
  <c r="AV52" i="17" s="1"/>
  <c r="AN24" i="17"/>
  <c r="AN51" i="17" s="1"/>
  <c r="AN28" i="17"/>
  <c r="AN52" i="17" s="1"/>
  <c r="AF24" i="17"/>
  <c r="AF51" i="17" s="1"/>
  <c r="IK28" i="17"/>
  <c r="IK52" i="17" s="1"/>
  <c r="HF28" i="17"/>
  <c r="HF52" i="17" s="1"/>
  <c r="GB28" i="17"/>
  <c r="GB52" i="17" s="1"/>
  <c r="FC28" i="17"/>
  <c r="FC52" i="17" s="1"/>
  <c r="DX28" i="17"/>
  <c r="DX52" i="17" s="1"/>
  <c r="CU28" i="17"/>
  <c r="CU52" i="17" s="1"/>
  <c r="BU28" i="17"/>
  <c r="BU52" i="17" s="1"/>
  <c r="AQ28" i="17"/>
  <c r="AQ52" i="17" s="1"/>
  <c r="HD24" i="17"/>
  <c r="HD51" i="17" s="1"/>
  <c r="HD28" i="17"/>
  <c r="HD52" i="17" s="1"/>
  <c r="II24" i="17"/>
  <c r="II51" i="17" s="1"/>
  <c r="II28" i="17"/>
  <c r="II52" i="17" s="1"/>
  <c r="FW24" i="17"/>
  <c r="FW51" i="17" s="1"/>
  <c r="FW28" i="17"/>
  <c r="FW52" i="17" s="1"/>
  <c r="AA24" i="17"/>
  <c r="AA51" i="17" s="1"/>
  <c r="AA28" i="17"/>
  <c r="AA52" i="17" s="1"/>
  <c r="EO24" i="17"/>
  <c r="EO51" i="17" s="1"/>
  <c r="EO28" i="17"/>
  <c r="EO52" i="17" s="1"/>
  <c r="DY24" i="17"/>
  <c r="DY51" i="17" s="1"/>
  <c r="DY28" i="17"/>
  <c r="DY52" i="17" s="1"/>
  <c r="AW24" i="17"/>
  <c r="AW51" i="17" s="1"/>
  <c r="AW28" i="17"/>
  <c r="AW52" i="17" s="1"/>
  <c r="IE24" i="17"/>
  <c r="IE51" i="17" s="1"/>
  <c r="IE28" i="17"/>
  <c r="IE52" i="17" s="1"/>
  <c r="HW24" i="17"/>
  <c r="HW51" i="17" s="1"/>
  <c r="HW28" i="17"/>
  <c r="HW52" i="17" s="1"/>
  <c r="HO24" i="17"/>
  <c r="HO51" i="17" s="1"/>
  <c r="HG24" i="17"/>
  <c r="HG51" i="17" s="1"/>
  <c r="HG28" i="17"/>
  <c r="HG52" i="17" s="1"/>
  <c r="GY24" i="17"/>
  <c r="GY51" i="17" s="1"/>
  <c r="GY28" i="17"/>
  <c r="GY52" i="17" s="1"/>
  <c r="GQ24" i="17"/>
  <c r="GQ51" i="17" s="1"/>
  <c r="GQ28" i="17"/>
  <c r="GQ52" i="17" s="1"/>
  <c r="GA24" i="17"/>
  <c r="GA51" i="17" s="1"/>
  <c r="GA28" i="17"/>
  <c r="GA52" i="17" s="1"/>
  <c r="FS24" i="17"/>
  <c r="FS51" i="17" s="1"/>
  <c r="FS28" i="17"/>
  <c r="FS52" i="17" s="1"/>
  <c r="FK24" i="17"/>
  <c r="FK51" i="17" s="1"/>
  <c r="FK28" i="17"/>
  <c r="FK52" i="17" s="1"/>
  <c r="EU24" i="17"/>
  <c r="EU51" i="17" s="1"/>
  <c r="EU28" i="17"/>
  <c r="EU52" i="17" s="1"/>
  <c r="EM24" i="17"/>
  <c r="EM51" i="17" s="1"/>
  <c r="EM28" i="17"/>
  <c r="EM52" i="17" s="1"/>
  <c r="EE24" i="17"/>
  <c r="EE51" i="17" s="1"/>
  <c r="EE28" i="17"/>
  <c r="EE52" i="17" s="1"/>
  <c r="DO24" i="17"/>
  <c r="DO51" i="17" s="1"/>
  <c r="DO28" i="17"/>
  <c r="DO52" i="17" s="1"/>
  <c r="DG24" i="17"/>
  <c r="DG51" i="17" s="1"/>
  <c r="DG28" i="17"/>
  <c r="DG52" i="17" s="1"/>
  <c r="CY24" i="17"/>
  <c r="CY51" i="17" s="1"/>
  <c r="CY28" i="17"/>
  <c r="CY52" i="17" s="1"/>
  <c r="CI24" i="17"/>
  <c r="CI51" i="17" s="1"/>
  <c r="CI28" i="17"/>
  <c r="CI52" i="17" s="1"/>
  <c r="CA24" i="17"/>
  <c r="CA51" i="17" s="1"/>
  <c r="CA28" i="17"/>
  <c r="CA52" i="17" s="1"/>
  <c r="BS24" i="17"/>
  <c r="BS51" i="17" s="1"/>
  <c r="BS28" i="17"/>
  <c r="BS52" i="17" s="1"/>
  <c r="BC24" i="17"/>
  <c r="BC51" i="17" s="1"/>
  <c r="BC28" i="17"/>
  <c r="BC52" i="17" s="1"/>
  <c r="AU24" i="17"/>
  <c r="AU51" i="17" s="1"/>
  <c r="AU28" i="17"/>
  <c r="AU52" i="17" s="1"/>
  <c r="AM24" i="17"/>
  <c r="AM51" i="17" s="1"/>
  <c r="AM28" i="17"/>
  <c r="AM52" i="17" s="1"/>
  <c r="W24" i="17"/>
  <c r="W51" i="17" s="1"/>
  <c r="W28" i="17"/>
  <c r="W52" i="17" s="1"/>
  <c r="ID28" i="17"/>
  <c r="ID52" i="17" s="1"/>
  <c r="HE28" i="17"/>
  <c r="HE52" i="17" s="1"/>
  <c r="FZ28" i="17"/>
  <c r="FZ52" i="17" s="1"/>
  <c r="EV28" i="17"/>
  <c r="EV52" i="17" s="1"/>
  <c r="DW28" i="17"/>
  <c r="DW52" i="17" s="1"/>
  <c r="CR28" i="17"/>
  <c r="CR52" i="17" s="1"/>
  <c r="BO28" i="17"/>
  <c r="BO52" i="17" s="1"/>
  <c r="AO28" i="17"/>
  <c r="AO52" i="17" s="1"/>
  <c r="GV24" i="17"/>
  <c r="GV51" i="17" s="1"/>
  <c r="GV28" i="17"/>
  <c r="GV52" i="17" s="1"/>
  <c r="GE24" i="17"/>
  <c r="GE51" i="17" s="1"/>
  <c r="GE28" i="17"/>
  <c r="GE52" i="17" s="1"/>
  <c r="EY24" i="17"/>
  <c r="EY51" i="17" s="1"/>
  <c r="EY28" i="17"/>
  <c r="EY52" i="17" s="1"/>
  <c r="DK24" i="17"/>
  <c r="DK51" i="17" s="1"/>
  <c r="DK28" i="17"/>
  <c r="DK52" i="17" s="1"/>
  <c r="CM24" i="17"/>
  <c r="CM51" i="17" s="1"/>
  <c r="CM28" i="17"/>
  <c r="CM52" i="17" s="1"/>
  <c r="HI24" i="17"/>
  <c r="HI51" i="17" s="1"/>
  <c r="HI28" i="17"/>
  <c r="HI52" i="17" s="1"/>
  <c r="GC24" i="17"/>
  <c r="GC51" i="17" s="1"/>
  <c r="GC28" i="17"/>
  <c r="GC52" i="17" s="1"/>
  <c r="FE24" i="17"/>
  <c r="FE51" i="17" s="1"/>
  <c r="FE28" i="17"/>
  <c r="FE52" i="17" s="1"/>
  <c r="DI24" i="17"/>
  <c r="DI51" i="17" s="1"/>
  <c r="DI28" i="17"/>
  <c r="DI52" i="17" s="1"/>
  <c r="CK24" i="17"/>
  <c r="CK51" i="17" s="1"/>
  <c r="CK28" i="17"/>
  <c r="CK52" i="17" s="1"/>
  <c r="BE24" i="17"/>
  <c r="BE51" i="17" s="1"/>
  <c r="BE28" i="17"/>
  <c r="BE52" i="17" s="1"/>
  <c r="ID24" i="17"/>
  <c r="ID51" i="17" s="1"/>
  <c r="HV24" i="17"/>
  <c r="HV51" i="17" s="1"/>
  <c r="HV28" i="17"/>
  <c r="HV52" i="17" s="1"/>
  <c r="HN24" i="17"/>
  <c r="HN51" i="17" s="1"/>
  <c r="HN28" i="17"/>
  <c r="HN52" i="17" s="1"/>
  <c r="HF24" i="17"/>
  <c r="HF51" i="17" s="1"/>
  <c r="GP24" i="17"/>
  <c r="GP51" i="17" s="1"/>
  <c r="GP28" i="17"/>
  <c r="GP52" i="17" s="1"/>
  <c r="GH24" i="17"/>
  <c r="GH51" i="17" s="1"/>
  <c r="GH28" i="17"/>
  <c r="GH52" i="17" s="1"/>
  <c r="FZ24" i="17"/>
  <c r="FZ51" i="17" s="1"/>
  <c r="FR24" i="17"/>
  <c r="FR51" i="17" s="1"/>
  <c r="FJ24" i="17"/>
  <c r="FJ51" i="17" s="1"/>
  <c r="FJ28" i="17"/>
  <c r="FJ52" i="17" s="1"/>
  <c r="FB24" i="17"/>
  <c r="FB51" i="17" s="1"/>
  <c r="FB28" i="17"/>
  <c r="FB52" i="17" s="1"/>
  <c r="ET24" i="17"/>
  <c r="ET51" i="17" s="1"/>
  <c r="ED24" i="17"/>
  <c r="ED51" i="17" s="1"/>
  <c r="ED28" i="17"/>
  <c r="ED52" i="17" s="1"/>
  <c r="DV24" i="17"/>
  <c r="DV51" i="17" s="1"/>
  <c r="DV28" i="17"/>
  <c r="DV52" i="17" s="1"/>
  <c r="DN24" i="17"/>
  <c r="DN51" i="17" s="1"/>
  <c r="DF24" i="17"/>
  <c r="DF51" i="17" s="1"/>
  <c r="CX24" i="17"/>
  <c r="CX51" i="17" s="1"/>
  <c r="CX28" i="17"/>
  <c r="CX52" i="17" s="1"/>
  <c r="CP24" i="17"/>
  <c r="CP51" i="17" s="1"/>
  <c r="CP28" i="17"/>
  <c r="CP52" i="17" s="1"/>
  <c r="CH24" i="17"/>
  <c r="CH51" i="17" s="1"/>
  <c r="BZ24" i="17"/>
  <c r="BZ51" i="17" s="1"/>
  <c r="BR24" i="17"/>
  <c r="BR51" i="17" s="1"/>
  <c r="BR28" i="17"/>
  <c r="BR52" i="17" s="1"/>
  <c r="BJ24" i="17"/>
  <c r="BJ51" i="17" s="1"/>
  <c r="BJ28" i="17"/>
  <c r="BJ52" i="17" s="1"/>
  <c r="BB24" i="17"/>
  <c r="BB51" i="17" s="1"/>
  <c r="AL24" i="17"/>
  <c r="AL51" i="17" s="1"/>
  <c r="AL28" i="17"/>
  <c r="AL52" i="17" s="1"/>
  <c r="AD24" i="17"/>
  <c r="AD51" i="17" s="1"/>
  <c r="AD28" i="17"/>
  <c r="AD52" i="17" s="1"/>
  <c r="V24" i="17"/>
  <c r="V51" i="17" s="1"/>
  <c r="IA28" i="17"/>
  <c r="IA52" i="17" s="1"/>
  <c r="GX28" i="17"/>
  <c r="GX52" i="17" s="1"/>
  <c r="FY28" i="17"/>
  <c r="FY52" i="17" s="1"/>
  <c r="ET28" i="17"/>
  <c r="ET52" i="17" s="1"/>
  <c r="DP28" i="17"/>
  <c r="DP52" i="17" s="1"/>
  <c r="CQ28" i="17"/>
  <c r="CQ52" i="17" s="1"/>
  <c r="BL28" i="17"/>
  <c r="BL52" i="17" s="1"/>
  <c r="AI28" i="17"/>
  <c r="AI52" i="17" s="1"/>
  <c r="IB24" i="17"/>
  <c r="IB51" i="17" s="1"/>
  <c r="IB28" i="17"/>
  <c r="IB52" i="17" s="1"/>
  <c r="GF24" i="17"/>
  <c r="GF51" i="17" s="1"/>
  <c r="GF28" i="17"/>
  <c r="GF52" i="17" s="1"/>
  <c r="EQ24" i="17"/>
  <c r="EQ51" i="17" s="1"/>
  <c r="EQ28" i="17"/>
  <c r="EQ52" i="17" s="1"/>
  <c r="IG24" i="17"/>
  <c r="IG51" i="17" s="1"/>
  <c r="IG28" i="17"/>
  <c r="IG52" i="17" s="1"/>
  <c r="HA24" i="17"/>
  <c r="HA51" i="17" s="1"/>
  <c r="HA28" i="17"/>
  <c r="HA52" i="17" s="1"/>
  <c r="FU24" i="17"/>
  <c r="FU51" i="17" s="1"/>
  <c r="FU28" i="17"/>
  <c r="FU52" i="17" s="1"/>
  <c r="EW24" i="17"/>
  <c r="EW51" i="17" s="1"/>
  <c r="EW28" i="17"/>
  <c r="EW52" i="17" s="1"/>
  <c r="DQ24" i="17"/>
  <c r="DQ51" i="17" s="1"/>
  <c r="DQ28" i="17"/>
  <c r="DQ52" i="17" s="1"/>
  <c r="CS24" i="17"/>
  <c r="CS51" i="17" s="1"/>
  <c r="CS28" i="17"/>
  <c r="CS52" i="17" s="1"/>
  <c r="BM24" i="17"/>
  <c r="BM51" i="17" s="1"/>
  <c r="BM28" i="17"/>
  <c r="BM52" i="17" s="1"/>
  <c r="AG24" i="17"/>
  <c r="AG51" i="17" s="1"/>
  <c r="AG28" i="17"/>
  <c r="AG52" i="17" s="1"/>
  <c r="IL24" i="17"/>
  <c r="IL51" i="17" s="1"/>
  <c r="IC24" i="17"/>
  <c r="IC51" i="17" s="1"/>
  <c r="IC28" i="17"/>
  <c r="IC52" i="17" s="1"/>
  <c r="HU24" i="17"/>
  <c r="HU51" i="17" s="1"/>
  <c r="HU28" i="17"/>
  <c r="HU52" i="17" s="1"/>
  <c r="HM24" i="17"/>
  <c r="HM51" i="17" s="1"/>
  <c r="HM28" i="17"/>
  <c r="HM52" i="17" s="1"/>
  <c r="GW24" i="17"/>
  <c r="GW51" i="17" s="1"/>
  <c r="GW28" i="17"/>
  <c r="GW52" i="17" s="1"/>
  <c r="GO24" i="17"/>
  <c r="GO51" i="17" s="1"/>
  <c r="GO28" i="17"/>
  <c r="GO52" i="17" s="1"/>
  <c r="GG24" i="17"/>
  <c r="GG51" i="17" s="1"/>
  <c r="GG28" i="17"/>
  <c r="GG52" i="17" s="1"/>
  <c r="FQ24" i="17"/>
  <c r="FQ51" i="17" s="1"/>
  <c r="FQ28" i="17"/>
  <c r="FQ52" i="17" s="1"/>
  <c r="FI24" i="17"/>
  <c r="FI51" i="17" s="1"/>
  <c r="FI28" i="17"/>
  <c r="FI52" i="17" s="1"/>
  <c r="FA24" i="17"/>
  <c r="FA51" i="17" s="1"/>
  <c r="FA28" i="17"/>
  <c r="FA52" i="17" s="1"/>
  <c r="EK24" i="17"/>
  <c r="EK51" i="17" s="1"/>
  <c r="EK28" i="17"/>
  <c r="EK52" i="17" s="1"/>
  <c r="EC24" i="17"/>
  <c r="EC51" i="17" s="1"/>
  <c r="EC28" i="17"/>
  <c r="EC52" i="17" s="1"/>
  <c r="DU24" i="17"/>
  <c r="DU51" i="17" s="1"/>
  <c r="DU28" i="17"/>
  <c r="DU52" i="17" s="1"/>
  <c r="DE24" i="17"/>
  <c r="DE51" i="17" s="1"/>
  <c r="DE28" i="17"/>
  <c r="DE52" i="17" s="1"/>
  <c r="CW24" i="17"/>
  <c r="CW51" i="17" s="1"/>
  <c r="CW28" i="17"/>
  <c r="CW52" i="17" s="1"/>
  <c r="CO24" i="17"/>
  <c r="CO51" i="17" s="1"/>
  <c r="CO28" i="17"/>
  <c r="CO52" i="17" s="1"/>
  <c r="BY24" i="17"/>
  <c r="BY51" i="17" s="1"/>
  <c r="BY28" i="17"/>
  <c r="BY52" i="17" s="1"/>
  <c r="BQ24" i="17"/>
  <c r="BQ51" i="17" s="1"/>
  <c r="BQ28" i="17"/>
  <c r="BQ52" i="17" s="1"/>
  <c r="BI24" i="17"/>
  <c r="BI51" i="17" s="1"/>
  <c r="BI28" i="17"/>
  <c r="BI52" i="17" s="1"/>
  <c r="AS24" i="17"/>
  <c r="AS51" i="17" s="1"/>
  <c r="AS28" i="17"/>
  <c r="AS52" i="17" s="1"/>
  <c r="AK24" i="17"/>
  <c r="AK51" i="17" s="1"/>
  <c r="AK28" i="17"/>
  <c r="AK52" i="17" s="1"/>
  <c r="AC24" i="17"/>
  <c r="AC51" i="17" s="1"/>
  <c r="AC28" i="17"/>
  <c r="AC52" i="17" s="1"/>
  <c r="HY28" i="17"/>
  <c r="HY52" i="17" s="1"/>
  <c r="GU28" i="17"/>
  <c r="GU52" i="17" s="1"/>
  <c r="FR28" i="17"/>
  <c r="FR52" i="17" s="1"/>
  <c r="ES28" i="17"/>
  <c r="ES52" i="17" s="1"/>
  <c r="DN28" i="17"/>
  <c r="DN52" i="17" s="1"/>
  <c r="CJ28" i="17"/>
  <c r="CJ52" i="17" s="1"/>
  <c r="BK28" i="17"/>
  <c r="BK52" i="17" s="1"/>
  <c r="AF28" i="17"/>
  <c r="AF52" i="17" s="1"/>
  <c r="IJ24" i="17"/>
  <c r="IJ51" i="17" s="1"/>
  <c r="IJ28" i="17"/>
  <c r="IJ52" i="17" s="1"/>
  <c r="GN24" i="17"/>
  <c r="GN51" i="17" s="1"/>
  <c r="GN28" i="17"/>
  <c r="GN52" i="17" s="1"/>
  <c r="FP24" i="17"/>
  <c r="FP51" i="17" s="1"/>
  <c r="FP28" i="17"/>
  <c r="FP52" i="17" s="1"/>
  <c r="FH24" i="17"/>
  <c r="FH51" i="17" s="1"/>
  <c r="FH28" i="17"/>
  <c r="FH52" i="17" s="1"/>
  <c r="EZ24" i="17"/>
  <c r="EZ51" i="17" s="1"/>
  <c r="EZ28" i="17"/>
  <c r="EZ52" i="17" s="1"/>
  <c r="ER24" i="17"/>
  <c r="ER51" i="17" s="1"/>
  <c r="ER28" i="17"/>
  <c r="ER52" i="17" s="1"/>
  <c r="EJ24" i="17"/>
  <c r="EJ51" i="17" s="1"/>
  <c r="EJ28" i="17"/>
  <c r="EJ52" i="17" s="1"/>
  <c r="EB24" i="17"/>
  <c r="EB51" i="17" s="1"/>
  <c r="EB28" i="17"/>
  <c r="EB52" i="17" s="1"/>
  <c r="DT24" i="17"/>
  <c r="DT51" i="17" s="1"/>
  <c r="DT28" i="17"/>
  <c r="DT52" i="17" s="1"/>
  <c r="DL24" i="17"/>
  <c r="DL51" i="17" s="1"/>
  <c r="DL28" i="17"/>
  <c r="DL52" i="17" s="1"/>
  <c r="DD24" i="17"/>
  <c r="DD51" i="17" s="1"/>
  <c r="DD28" i="17"/>
  <c r="DD52" i="17" s="1"/>
  <c r="CV24" i="17"/>
  <c r="CV51" i="17" s="1"/>
  <c r="CV28" i="17"/>
  <c r="CV52" i="17" s="1"/>
  <c r="CN24" i="17"/>
  <c r="CN51" i="17" s="1"/>
  <c r="CN28" i="17"/>
  <c r="CN52" i="17" s="1"/>
  <c r="CF24" i="17"/>
  <c r="CF51" i="17" s="1"/>
  <c r="CF28" i="17"/>
  <c r="CF52" i="17" s="1"/>
  <c r="BX24" i="17"/>
  <c r="BX51" i="17" s="1"/>
  <c r="BX28" i="17"/>
  <c r="BX52" i="17" s="1"/>
  <c r="BP24" i="17"/>
  <c r="BP51" i="17" s="1"/>
  <c r="BP28" i="17"/>
  <c r="BP52" i="17" s="1"/>
  <c r="BH24" i="17"/>
  <c r="BH51" i="17" s="1"/>
  <c r="BH28" i="17"/>
  <c r="BH52" i="17" s="1"/>
  <c r="AZ24" i="17"/>
  <c r="AZ51" i="17" s="1"/>
  <c r="AZ28" i="17"/>
  <c r="AZ52" i="17" s="1"/>
  <c r="AR24" i="17"/>
  <c r="AR51" i="17" s="1"/>
  <c r="AR28" i="17"/>
  <c r="AR52" i="17" s="1"/>
  <c r="AJ24" i="17"/>
  <c r="AJ51" i="17" s="1"/>
  <c r="AJ28" i="17"/>
  <c r="AJ52" i="17" s="1"/>
  <c r="AB24" i="17"/>
  <c r="AB51" i="17" s="1"/>
  <c r="AB28" i="17"/>
  <c r="AB52" i="17" s="1"/>
  <c r="T24" i="17"/>
  <c r="T51" i="17" s="1"/>
  <c r="T28" i="17"/>
  <c r="T52" i="17" s="1"/>
  <c r="HS28" i="17"/>
  <c r="HS52" i="17" s="1"/>
  <c r="GS28" i="17"/>
  <c r="GS52" i="17" s="1"/>
  <c r="FO28" i="17"/>
  <c r="FO52" i="17" s="1"/>
  <c r="D82" i="17" l="1"/>
  <c r="C101" i="17" s="1"/>
  <c r="D80" i="17"/>
  <c r="C99" i="17" s="1"/>
  <c r="D79" i="17"/>
  <c r="C98" i="17" s="1"/>
  <c r="D78" i="17"/>
  <c r="C97" i="17" s="1"/>
  <c r="D68" i="17"/>
  <c r="C92" i="17" s="1"/>
  <c r="D67" i="17"/>
  <c r="D66" i="17" s="1"/>
  <c r="C90" i="17" s="1"/>
  <c r="D65" i="17"/>
  <c r="D64" i="17"/>
  <c r="D62" i="17"/>
  <c r="D61" i="17"/>
  <c r="D54" i="17"/>
  <c r="D52" i="17"/>
  <c r="D30" i="17"/>
  <c r="D29" i="17"/>
  <c r="D60" i="17" l="1"/>
  <c r="C89" i="17" s="1"/>
  <c r="D100" i="17"/>
  <c r="D98" i="17"/>
  <c r="D95" i="17"/>
  <c r="D93" i="17" s="1"/>
  <c r="D63" i="17"/>
  <c r="C91" i="17" s="1"/>
  <c r="D28" i="17"/>
  <c r="D90" i="17" s="1"/>
  <c r="D43" i="2" l="1"/>
  <c r="H182" i="2" l="1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AK13" i="8"/>
  <c r="AL13" i="8"/>
  <c r="AM13" i="8"/>
  <c r="AN13" i="8"/>
  <c r="AO13" i="8"/>
  <c r="AP13" i="8"/>
  <c r="AQ13" i="8"/>
  <c r="AR13" i="8"/>
  <c r="AS13" i="8"/>
  <c r="AT13" i="8"/>
  <c r="AU13" i="8"/>
  <c r="AV13" i="8"/>
  <c r="AW13" i="8"/>
  <c r="AX13" i="8"/>
  <c r="AY13" i="8"/>
  <c r="AZ13" i="8"/>
  <c r="BA13" i="8"/>
  <c r="BB13" i="8"/>
  <c r="BC13" i="8"/>
  <c r="BD13" i="8"/>
  <c r="BE13" i="8"/>
  <c r="BF13" i="8"/>
  <c r="BG13" i="8"/>
  <c r="BH13" i="8"/>
  <c r="BI13" i="8"/>
  <c r="BJ13" i="8"/>
  <c r="BK13" i="8"/>
  <c r="BL13" i="8"/>
  <c r="BM13" i="8"/>
  <c r="BN13" i="8"/>
  <c r="BO13" i="8"/>
  <c r="BP13" i="8"/>
  <c r="BQ13" i="8"/>
  <c r="BR13" i="8"/>
  <c r="BS13" i="8"/>
  <c r="BT13" i="8"/>
  <c r="BU13" i="8"/>
  <c r="BV13" i="8"/>
  <c r="BW13" i="8"/>
  <c r="BX13" i="8"/>
  <c r="BY13" i="8"/>
  <c r="BZ13" i="8"/>
  <c r="CA13" i="8"/>
  <c r="CB13" i="8"/>
  <c r="CC13" i="8"/>
  <c r="CD13" i="8"/>
  <c r="CE13" i="8"/>
  <c r="CF13" i="8"/>
  <c r="CG13" i="8"/>
  <c r="CH13" i="8"/>
  <c r="CI13" i="8"/>
  <c r="CJ13" i="8"/>
  <c r="CK13" i="8"/>
  <c r="CL13" i="8"/>
  <c r="CM13" i="8"/>
  <c r="CN13" i="8"/>
  <c r="CO13" i="8"/>
  <c r="CP13" i="8"/>
  <c r="CQ13" i="8"/>
  <c r="CR13" i="8"/>
  <c r="CS13" i="8"/>
  <c r="CT13" i="8"/>
  <c r="CU13" i="8"/>
  <c r="CV13" i="8"/>
  <c r="CW13" i="8"/>
  <c r="CX13" i="8"/>
  <c r="CY13" i="8"/>
  <c r="CZ13" i="8"/>
  <c r="DA13" i="8"/>
  <c r="DB13" i="8"/>
  <c r="DC13" i="8"/>
  <c r="DD13" i="8"/>
  <c r="DE13" i="8"/>
  <c r="DF13" i="8"/>
  <c r="DG13" i="8"/>
  <c r="DH13" i="8"/>
  <c r="DI13" i="8"/>
  <c r="DJ13" i="8"/>
  <c r="DK13" i="8"/>
  <c r="DL13" i="8"/>
  <c r="DM13" i="8"/>
  <c r="DN13" i="8"/>
  <c r="DO13" i="8"/>
  <c r="DP13" i="8"/>
  <c r="DQ13" i="8"/>
  <c r="DR13" i="8"/>
  <c r="DS13" i="8"/>
  <c r="DT13" i="8"/>
  <c r="DU13" i="8"/>
  <c r="DV13" i="8"/>
  <c r="DW13" i="8"/>
  <c r="DX13" i="8"/>
  <c r="DY13" i="8"/>
  <c r="DZ13" i="8"/>
  <c r="EA13" i="8"/>
  <c r="EB13" i="8"/>
  <c r="EC13" i="8"/>
  <c r="ED13" i="8"/>
  <c r="EE13" i="8"/>
  <c r="EF13" i="8"/>
  <c r="EG13" i="8"/>
  <c r="EH13" i="8"/>
  <c r="EI13" i="8"/>
  <c r="EJ13" i="8"/>
  <c r="EK13" i="8"/>
  <c r="EL13" i="8"/>
  <c r="EM13" i="8"/>
  <c r="EN13" i="8"/>
  <c r="EO13" i="8"/>
  <c r="EP13" i="8"/>
  <c r="EQ13" i="8"/>
  <c r="ER13" i="8"/>
  <c r="ES13" i="8"/>
  <c r="ET13" i="8"/>
  <c r="EU13" i="8"/>
  <c r="EV13" i="8"/>
  <c r="EW13" i="8"/>
  <c r="EX13" i="8"/>
  <c r="EY13" i="8"/>
  <c r="EZ13" i="8"/>
  <c r="FA13" i="8"/>
  <c r="FB13" i="8"/>
  <c r="FC13" i="8"/>
  <c r="FD13" i="8"/>
  <c r="FE13" i="8"/>
  <c r="FF13" i="8"/>
  <c r="FG13" i="8"/>
  <c r="FH13" i="8"/>
  <c r="FI13" i="8"/>
  <c r="FJ13" i="8"/>
  <c r="FK13" i="8"/>
  <c r="FL13" i="8"/>
  <c r="FM13" i="8"/>
  <c r="FN13" i="8"/>
  <c r="FO13" i="8"/>
  <c r="FP13" i="8"/>
  <c r="FQ13" i="8"/>
  <c r="FR13" i="8"/>
  <c r="FS13" i="8"/>
  <c r="FT13" i="8"/>
  <c r="FU13" i="8"/>
  <c r="FV13" i="8"/>
  <c r="FW13" i="8"/>
  <c r="FX13" i="8"/>
  <c r="FY13" i="8"/>
  <c r="FZ13" i="8"/>
  <c r="GA13" i="8"/>
  <c r="GB13" i="8"/>
  <c r="GC13" i="8"/>
  <c r="GD13" i="8"/>
  <c r="GE13" i="8"/>
  <c r="GF13" i="8"/>
  <c r="GG13" i="8"/>
  <c r="GH13" i="8"/>
  <c r="GI13" i="8"/>
  <c r="GJ13" i="8"/>
  <c r="GK13" i="8"/>
  <c r="GL13" i="8"/>
  <c r="GM13" i="8"/>
  <c r="GN13" i="8"/>
  <c r="GO13" i="8"/>
  <c r="GP13" i="8"/>
  <c r="GQ13" i="8"/>
  <c r="GR13" i="8"/>
  <c r="GS13" i="8"/>
  <c r="GT13" i="8"/>
  <c r="GU13" i="8"/>
  <c r="GV13" i="8"/>
  <c r="GW13" i="8"/>
  <c r="GX13" i="8"/>
  <c r="GY13" i="8"/>
  <c r="GZ13" i="8"/>
  <c r="HA13" i="8"/>
  <c r="HB13" i="8"/>
  <c r="HC13" i="8"/>
  <c r="HD13" i="8"/>
  <c r="HE13" i="8"/>
  <c r="HF13" i="8"/>
  <c r="HG13" i="8"/>
  <c r="HH13" i="8"/>
  <c r="HI13" i="8"/>
  <c r="HJ13" i="8"/>
  <c r="HK13" i="8"/>
  <c r="HL13" i="8"/>
  <c r="HM13" i="8"/>
  <c r="HN13" i="8"/>
  <c r="HO13" i="8"/>
  <c r="HP13" i="8"/>
  <c r="HQ13" i="8"/>
  <c r="HR13" i="8"/>
  <c r="HS13" i="8"/>
  <c r="HT13" i="8"/>
  <c r="HU13" i="8"/>
  <c r="HV13" i="8"/>
  <c r="HW13" i="8"/>
  <c r="HX13" i="8"/>
  <c r="HY13" i="8"/>
  <c r="HZ13" i="8"/>
  <c r="IA13" i="8"/>
  <c r="IB13" i="8"/>
  <c r="IC13" i="8"/>
  <c r="ID13" i="8"/>
  <c r="IE13" i="8"/>
  <c r="IF13" i="8"/>
  <c r="IG13" i="8"/>
  <c r="IH13" i="8"/>
  <c r="II13" i="8"/>
  <c r="IJ13" i="8"/>
  <c r="IK13" i="8"/>
  <c r="IL13" i="8"/>
  <c r="G13" i="8"/>
  <c r="IK28" i="4"/>
  <c r="IL28" i="4"/>
  <c r="IK29" i="4"/>
  <c r="IL29" i="4"/>
  <c r="IK31" i="4"/>
  <c r="IL31" i="4"/>
  <c r="G27" i="10"/>
  <c r="E136" i="13" l="1"/>
  <c r="E163" i="13" s="1"/>
  <c r="E118" i="13"/>
  <c r="E153" i="13" s="1"/>
  <c r="E144" i="13"/>
  <c r="E143" i="13"/>
  <c r="E142" i="13" a="1"/>
  <c r="E142" i="13" s="1"/>
  <c r="E140" i="13"/>
  <c r="E138" i="13" a="1"/>
  <c r="E138" i="13" s="1"/>
  <c r="E63" i="13"/>
  <c r="E62" i="13"/>
  <c r="E61" i="13" a="1"/>
  <c r="E61" i="13" s="1"/>
  <c r="E59" i="13"/>
  <c r="E57" i="13" a="1"/>
  <c r="E57" i="13" s="1"/>
  <c r="E126" i="13"/>
  <c r="E125" i="13"/>
  <c r="E133" i="13"/>
  <c r="E124" i="13"/>
  <c r="E122" i="13"/>
  <c r="E120" i="13"/>
  <c r="E115" i="13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AH30" i="8"/>
  <c r="AI30" i="8"/>
  <c r="AJ30" i="8"/>
  <c r="AK30" i="8"/>
  <c r="AL30" i="8"/>
  <c r="AM30" i="8"/>
  <c r="AN30" i="8"/>
  <c r="AO30" i="8"/>
  <c r="AP30" i="8"/>
  <c r="AQ30" i="8"/>
  <c r="AR30" i="8"/>
  <c r="AS30" i="8"/>
  <c r="AT30" i="8"/>
  <c r="AU30" i="8"/>
  <c r="AV30" i="8"/>
  <c r="AW30" i="8"/>
  <c r="AX30" i="8"/>
  <c r="AY30" i="8"/>
  <c r="AZ30" i="8"/>
  <c r="BA30" i="8"/>
  <c r="BB30" i="8"/>
  <c r="BC30" i="8"/>
  <c r="BD30" i="8"/>
  <c r="BE30" i="8"/>
  <c r="BF30" i="8"/>
  <c r="BG30" i="8"/>
  <c r="BH30" i="8"/>
  <c r="BI30" i="8"/>
  <c r="BJ30" i="8"/>
  <c r="BK30" i="8"/>
  <c r="BL30" i="8"/>
  <c r="BM30" i="8"/>
  <c r="BN30" i="8"/>
  <c r="BO30" i="8"/>
  <c r="BP30" i="8"/>
  <c r="BQ30" i="8"/>
  <c r="BR30" i="8"/>
  <c r="BS30" i="8"/>
  <c r="BT30" i="8"/>
  <c r="BU30" i="8"/>
  <c r="BV30" i="8"/>
  <c r="BW30" i="8"/>
  <c r="BX30" i="8"/>
  <c r="BY30" i="8"/>
  <c r="BZ30" i="8"/>
  <c r="CA30" i="8"/>
  <c r="CB30" i="8"/>
  <c r="CC30" i="8"/>
  <c r="CD30" i="8"/>
  <c r="CE30" i="8"/>
  <c r="CF30" i="8"/>
  <c r="CG30" i="8"/>
  <c r="CH30" i="8"/>
  <c r="CI30" i="8"/>
  <c r="CJ30" i="8"/>
  <c r="CK30" i="8"/>
  <c r="CL30" i="8"/>
  <c r="CM30" i="8"/>
  <c r="CN30" i="8"/>
  <c r="CO30" i="8"/>
  <c r="CP30" i="8"/>
  <c r="CQ30" i="8"/>
  <c r="CR30" i="8"/>
  <c r="CS30" i="8"/>
  <c r="CT30" i="8"/>
  <c r="CU30" i="8"/>
  <c r="CV30" i="8"/>
  <c r="CW30" i="8"/>
  <c r="CX30" i="8"/>
  <c r="CY30" i="8"/>
  <c r="CZ30" i="8"/>
  <c r="DA30" i="8"/>
  <c r="DB30" i="8"/>
  <c r="DC30" i="8"/>
  <c r="DD30" i="8"/>
  <c r="DE30" i="8"/>
  <c r="DF30" i="8"/>
  <c r="DG30" i="8"/>
  <c r="DH30" i="8"/>
  <c r="DI30" i="8"/>
  <c r="DJ30" i="8"/>
  <c r="DK30" i="8"/>
  <c r="DL30" i="8"/>
  <c r="DM30" i="8"/>
  <c r="DN30" i="8"/>
  <c r="DO30" i="8"/>
  <c r="DP30" i="8"/>
  <c r="DQ30" i="8"/>
  <c r="DR30" i="8"/>
  <c r="DS30" i="8"/>
  <c r="DT30" i="8"/>
  <c r="DU30" i="8"/>
  <c r="DV30" i="8"/>
  <c r="DW30" i="8"/>
  <c r="DX30" i="8"/>
  <c r="DY30" i="8"/>
  <c r="DZ30" i="8"/>
  <c r="EA30" i="8"/>
  <c r="EB30" i="8"/>
  <c r="EC30" i="8"/>
  <c r="ED30" i="8"/>
  <c r="EE30" i="8"/>
  <c r="EF30" i="8"/>
  <c r="EG30" i="8"/>
  <c r="EH30" i="8"/>
  <c r="EI30" i="8"/>
  <c r="EJ30" i="8"/>
  <c r="EK30" i="8"/>
  <c r="EL30" i="8"/>
  <c r="EM30" i="8"/>
  <c r="EN30" i="8"/>
  <c r="EO30" i="8"/>
  <c r="EP30" i="8"/>
  <c r="EQ30" i="8"/>
  <c r="ER30" i="8"/>
  <c r="ES30" i="8"/>
  <c r="ET30" i="8"/>
  <c r="EU30" i="8"/>
  <c r="EV30" i="8"/>
  <c r="EW30" i="8"/>
  <c r="EX30" i="8"/>
  <c r="EY30" i="8"/>
  <c r="EZ30" i="8"/>
  <c r="FA30" i="8"/>
  <c r="FB30" i="8"/>
  <c r="FC30" i="8"/>
  <c r="FD30" i="8"/>
  <c r="FE30" i="8"/>
  <c r="FF30" i="8"/>
  <c r="FG30" i="8"/>
  <c r="FH30" i="8"/>
  <c r="FI30" i="8"/>
  <c r="FJ30" i="8"/>
  <c r="FK30" i="8"/>
  <c r="FL30" i="8"/>
  <c r="FM30" i="8"/>
  <c r="FN30" i="8"/>
  <c r="FO30" i="8"/>
  <c r="FP30" i="8"/>
  <c r="FQ30" i="8"/>
  <c r="FR30" i="8"/>
  <c r="FS30" i="8"/>
  <c r="FT30" i="8"/>
  <c r="FU30" i="8"/>
  <c r="FV30" i="8"/>
  <c r="FW30" i="8"/>
  <c r="FX30" i="8"/>
  <c r="FY30" i="8"/>
  <c r="FZ30" i="8"/>
  <c r="GA30" i="8"/>
  <c r="GB30" i="8"/>
  <c r="GC30" i="8"/>
  <c r="GD30" i="8"/>
  <c r="GE30" i="8"/>
  <c r="GF30" i="8"/>
  <c r="GG30" i="8"/>
  <c r="GH30" i="8"/>
  <c r="GI30" i="8"/>
  <c r="GJ30" i="8"/>
  <c r="GK30" i="8"/>
  <c r="GL30" i="8"/>
  <c r="GM30" i="8"/>
  <c r="GN30" i="8"/>
  <c r="GO30" i="8"/>
  <c r="GP30" i="8"/>
  <c r="GQ30" i="8"/>
  <c r="GR30" i="8"/>
  <c r="GS30" i="8"/>
  <c r="GT30" i="8"/>
  <c r="GU30" i="8"/>
  <c r="GV30" i="8"/>
  <c r="GW30" i="8"/>
  <c r="GX30" i="8"/>
  <c r="GY30" i="8"/>
  <c r="GZ30" i="8"/>
  <c r="HA30" i="8"/>
  <c r="HB30" i="8"/>
  <c r="HC30" i="8"/>
  <c r="HD30" i="8"/>
  <c r="HE30" i="8"/>
  <c r="HF30" i="8"/>
  <c r="HG30" i="8"/>
  <c r="HH30" i="8"/>
  <c r="HI30" i="8"/>
  <c r="HJ30" i="8"/>
  <c r="HK30" i="8"/>
  <c r="HL30" i="8"/>
  <c r="HM30" i="8"/>
  <c r="HN30" i="8"/>
  <c r="HO30" i="8"/>
  <c r="HP30" i="8"/>
  <c r="HQ30" i="8"/>
  <c r="HR30" i="8"/>
  <c r="HS30" i="8"/>
  <c r="HT30" i="8"/>
  <c r="HU30" i="8"/>
  <c r="HV30" i="8"/>
  <c r="HW30" i="8"/>
  <c r="HX30" i="8"/>
  <c r="HY30" i="8"/>
  <c r="HZ30" i="8"/>
  <c r="IA30" i="8"/>
  <c r="IB30" i="8"/>
  <c r="IC30" i="8"/>
  <c r="ID30" i="8"/>
  <c r="IE30" i="8"/>
  <c r="IF30" i="8"/>
  <c r="IG30" i="8"/>
  <c r="IH30" i="8"/>
  <c r="II30" i="8"/>
  <c r="IJ30" i="8"/>
  <c r="IK30" i="8"/>
  <c r="IL30" i="8"/>
  <c r="G30" i="8"/>
  <c r="R14" i="8" l="1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Z14" i="8"/>
  <c r="BA14" i="8"/>
  <c r="BB14" i="8"/>
  <c r="BC14" i="8"/>
  <c r="BD14" i="8"/>
  <c r="BE14" i="8"/>
  <c r="BF14" i="8"/>
  <c r="BG14" i="8"/>
  <c r="BH14" i="8"/>
  <c r="BI14" i="8"/>
  <c r="BJ14" i="8"/>
  <c r="BK14" i="8"/>
  <c r="BL14" i="8"/>
  <c r="BM14" i="8"/>
  <c r="BN14" i="8"/>
  <c r="BO14" i="8"/>
  <c r="BP14" i="8"/>
  <c r="BQ14" i="8"/>
  <c r="BR14" i="8"/>
  <c r="BS14" i="8"/>
  <c r="BT14" i="8"/>
  <c r="BU14" i="8"/>
  <c r="BV14" i="8"/>
  <c r="BW14" i="8"/>
  <c r="BX14" i="8"/>
  <c r="BY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Q14" i="8"/>
  <c r="CR14" i="8"/>
  <c r="CS14" i="8"/>
  <c r="CT14" i="8"/>
  <c r="CU14" i="8"/>
  <c r="CV14" i="8"/>
  <c r="CW14" i="8"/>
  <c r="CX14" i="8"/>
  <c r="CY14" i="8"/>
  <c r="CZ14" i="8"/>
  <c r="DA14" i="8"/>
  <c r="DB14" i="8"/>
  <c r="DC14" i="8"/>
  <c r="DD14" i="8"/>
  <c r="DE14" i="8"/>
  <c r="DF14" i="8"/>
  <c r="DG14" i="8"/>
  <c r="DH14" i="8"/>
  <c r="DI14" i="8"/>
  <c r="DJ14" i="8"/>
  <c r="DK14" i="8"/>
  <c r="DL14" i="8"/>
  <c r="DM14" i="8"/>
  <c r="DN14" i="8"/>
  <c r="DO14" i="8"/>
  <c r="DP14" i="8"/>
  <c r="DQ14" i="8"/>
  <c r="DR14" i="8"/>
  <c r="DS14" i="8"/>
  <c r="DT14" i="8"/>
  <c r="DU14" i="8"/>
  <c r="DV14" i="8"/>
  <c r="DW14" i="8"/>
  <c r="DX14" i="8"/>
  <c r="DY14" i="8"/>
  <c r="DZ14" i="8"/>
  <c r="EA14" i="8"/>
  <c r="EB14" i="8"/>
  <c r="EC14" i="8"/>
  <c r="ED14" i="8"/>
  <c r="EE14" i="8"/>
  <c r="EF14" i="8"/>
  <c r="EG14" i="8"/>
  <c r="EH14" i="8"/>
  <c r="EI14" i="8"/>
  <c r="EJ14" i="8"/>
  <c r="EK14" i="8"/>
  <c r="EL14" i="8"/>
  <c r="EM14" i="8"/>
  <c r="EN14" i="8"/>
  <c r="EO14" i="8"/>
  <c r="EP14" i="8"/>
  <c r="EQ14" i="8"/>
  <c r="ER14" i="8"/>
  <c r="ES14" i="8"/>
  <c r="ET14" i="8"/>
  <c r="EU14" i="8"/>
  <c r="EV14" i="8"/>
  <c r="EW14" i="8"/>
  <c r="EX14" i="8"/>
  <c r="EY14" i="8"/>
  <c r="EZ14" i="8"/>
  <c r="FA14" i="8"/>
  <c r="FB14" i="8"/>
  <c r="FC14" i="8"/>
  <c r="FD14" i="8"/>
  <c r="FE14" i="8"/>
  <c r="FF14" i="8"/>
  <c r="FG14" i="8"/>
  <c r="FH14" i="8"/>
  <c r="FI14" i="8"/>
  <c r="FJ14" i="8"/>
  <c r="FK14" i="8"/>
  <c r="FL14" i="8"/>
  <c r="FM14" i="8"/>
  <c r="FN14" i="8"/>
  <c r="FO14" i="8"/>
  <c r="FP14" i="8"/>
  <c r="FQ14" i="8"/>
  <c r="FR14" i="8"/>
  <c r="FS14" i="8"/>
  <c r="FT14" i="8"/>
  <c r="FU14" i="8"/>
  <c r="FV14" i="8"/>
  <c r="FW14" i="8"/>
  <c r="FX14" i="8"/>
  <c r="FY14" i="8"/>
  <c r="FZ14" i="8"/>
  <c r="GA14" i="8"/>
  <c r="GB14" i="8"/>
  <c r="GC14" i="8"/>
  <c r="GD14" i="8"/>
  <c r="GE14" i="8"/>
  <c r="GF14" i="8"/>
  <c r="GG14" i="8"/>
  <c r="GH14" i="8"/>
  <c r="GI14" i="8"/>
  <c r="GJ14" i="8"/>
  <c r="GK14" i="8"/>
  <c r="GL14" i="8"/>
  <c r="GM14" i="8"/>
  <c r="GN14" i="8"/>
  <c r="GO14" i="8"/>
  <c r="GP14" i="8"/>
  <c r="GQ14" i="8"/>
  <c r="GR14" i="8"/>
  <c r="GS14" i="8"/>
  <c r="GT14" i="8"/>
  <c r="GU14" i="8"/>
  <c r="GV14" i="8"/>
  <c r="GW14" i="8"/>
  <c r="GX14" i="8"/>
  <c r="GY14" i="8"/>
  <c r="GZ14" i="8"/>
  <c r="HA14" i="8"/>
  <c r="HB14" i="8"/>
  <c r="HC14" i="8"/>
  <c r="HD14" i="8"/>
  <c r="HE14" i="8"/>
  <c r="HF14" i="8"/>
  <c r="HG14" i="8"/>
  <c r="HH14" i="8"/>
  <c r="HI14" i="8"/>
  <c r="HJ14" i="8"/>
  <c r="HK14" i="8"/>
  <c r="HL14" i="8"/>
  <c r="HM14" i="8"/>
  <c r="HN14" i="8"/>
  <c r="HO14" i="8"/>
  <c r="HP14" i="8"/>
  <c r="HQ14" i="8"/>
  <c r="HR14" i="8"/>
  <c r="HS14" i="8"/>
  <c r="HT14" i="8"/>
  <c r="HU14" i="8"/>
  <c r="HV14" i="8"/>
  <c r="HW14" i="8"/>
  <c r="HX14" i="8"/>
  <c r="HY14" i="8"/>
  <c r="HZ14" i="8"/>
  <c r="IA14" i="8"/>
  <c r="IB14" i="8"/>
  <c r="IC14" i="8"/>
  <c r="ID14" i="8"/>
  <c r="IE14" i="8"/>
  <c r="IF14" i="8"/>
  <c r="IG14" i="8"/>
  <c r="IH14" i="8"/>
  <c r="II14" i="8"/>
  <c r="IJ14" i="8"/>
  <c r="IK14" i="8"/>
  <c r="IL14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M19" i="8"/>
  <c r="AN19" i="8"/>
  <c r="AO19" i="8"/>
  <c r="AP19" i="8"/>
  <c r="AQ19" i="8"/>
  <c r="AR19" i="8"/>
  <c r="AS19" i="8"/>
  <c r="AT19" i="8"/>
  <c r="AU19" i="8"/>
  <c r="AV19" i="8"/>
  <c r="AW19" i="8"/>
  <c r="AX19" i="8"/>
  <c r="AY19" i="8"/>
  <c r="AZ19" i="8"/>
  <c r="BA19" i="8"/>
  <c r="BB19" i="8"/>
  <c r="BC19" i="8"/>
  <c r="BD19" i="8"/>
  <c r="BE19" i="8"/>
  <c r="BF19" i="8"/>
  <c r="BG19" i="8"/>
  <c r="BH19" i="8"/>
  <c r="BI19" i="8"/>
  <c r="BJ19" i="8"/>
  <c r="BK19" i="8"/>
  <c r="BL19" i="8"/>
  <c r="BM19" i="8"/>
  <c r="BN19" i="8"/>
  <c r="BO19" i="8"/>
  <c r="BP19" i="8"/>
  <c r="BQ19" i="8"/>
  <c r="BR19" i="8"/>
  <c r="BS19" i="8"/>
  <c r="BT19" i="8"/>
  <c r="BU19" i="8"/>
  <c r="BV19" i="8"/>
  <c r="BW19" i="8"/>
  <c r="BX19" i="8"/>
  <c r="BY19" i="8"/>
  <c r="BZ19" i="8"/>
  <c r="CA19" i="8"/>
  <c r="CB19" i="8"/>
  <c r="CC19" i="8"/>
  <c r="CD19" i="8"/>
  <c r="CE19" i="8"/>
  <c r="CF19" i="8"/>
  <c r="CG19" i="8"/>
  <c r="CH19" i="8"/>
  <c r="CI19" i="8"/>
  <c r="CJ19" i="8"/>
  <c r="CK19" i="8"/>
  <c r="CL19" i="8"/>
  <c r="CM19" i="8"/>
  <c r="CN19" i="8"/>
  <c r="CO19" i="8"/>
  <c r="CP19" i="8"/>
  <c r="CQ19" i="8"/>
  <c r="CR19" i="8"/>
  <c r="CS19" i="8"/>
  <c r="CT19" i="8"/>
  <c r="CU19" i="8"/>
  <c r="CV19" i="8"/>
  <c r="CW19" i="8"/>
  <c r="CX19" i="8"/>
  <c r="CY19" i="8"/>
  <c r="CZ19" i="8"/>
  <c r="DA19" i="8"/>
  <c r="DB19" i="8"/>
  <c r="DC19" i="8"/>
  <c r="DD19" i="8"/>
  <c r="DE19" i="8"/>
  <c r="DF19" i="8"/>
  <c r="DG19" i="8"/>
  <c r="DH19" i="8"/>
  <c r="DI19" i="8"/>
  <c r="DJ19" i="8"/>
  <c r="DK19" i="8"/>
  <c r="DL19" i="8"/>
  <c r="DM19" i="8"/>
  <c r="DN19" i="8"/>
  <c r="DO19" i="8"/>
  <c r="DP19" i="8"/>
  <c r="DQ19" i="8"/>
  <c r="DR19" i="8"/>
  <c r="DS19" i="8"/>
  <c r="DT19" i="8"/>
  <c r="DU19" i="8"/>
  <c r="DV19" i="8"/>
  <c r="DW19" i="8"/>
  <c r="DX19" i="8"/>
  <c r="DY19" i="8"/>
  <c r="DZ19" i="8"/>
  <c r="EA19" i="8"/>
  <c r="EB19" i="8"/>
  <c r="EC19" i="8"/>
  <c r="ED19" i="8"/>
  <c r="EE19" i="8"/>
  <c r="EF19" i="8"/>
  <c r="EG19" i="8"/>
  <c r="EH19" i="8"/>
  <c r="EI19" i="8"/>
  <c r="EJ19" i="8"/>
  <c r="EK19" i="8"/>
  <c r="EL19" i="8"/>
  <c r="EM19" i="8"/>
  <c r="EN19" i="8"/>
  <c r="EO19" i="8"/>
  <c r="EP19" i="8"/>
  <c r="EQ19" i="8"/>
  <c r="ER19" i="8"/>
  <c r="ES19" i="8"/>
  <c r="ET19" i="8"/>
  <c r="EU19" i="8"/>
  <c r="EV19" i="8"/>
  <c r="EW19" i="8"/>
  <c r="EX19" i="8"/>
  <c r="EY19" i="8"/>
  <c r="EZ19" i="8"/>
  <c r="FA19" i="8"/>
  <c r="FB19" i="8"/>
  <c r="FC19" i="8"/>
  <c r="FD19" i="8"/>
  <c r="FE19" i="8"/>
  <c r="FF19" i="8"/>
  <c r="FG19" i="8"/>
  <c r="FH19" i="8"/>
  <c r="FI19" i="8"/>
  <c r="FJ19" i="8"/>
  <c r="FK19" i="8"/>
  <c r="FL19" i="8"/>
  <c r="FM19" i="8"/>
  <c r="FN19" i="8"/>
  <c r="FO19" i="8"/>
  <c r="FP19" i="8"/>
  <c r="FQ19" i="8"/>
  <c r="FR19" i="8"/>
  <c r="FS19" i="8"/>
  <c r="FT19" i="8"/>
  <c r="FU19" i="8"/>
  <c r="FV19" i="8"/>
  <c r="FW19" i="8"/>
  <c r="FX19" i="8"/>
  <c r="FY19" i="8"/>
  <c r="FZ19" i="8"/>
  <c r="GA19" i="8"/>
  <c r="GB19" i="8"/>
  <c r="GC19" i="8"/>
  <c r="GD19" i="8"/>
  <c r="GE19" i="8"/>
  <c r="GF19" i="8"/>
  <c r="GG19" i="8"/>
  <c r="GH19" i="8"/>
  <c r="GI19" i="8"/>
  <c r="GJ19" i="8"/>
  <c r="GK19" i="8"/>
  <c r="GL19" i="8"/>
  <c r="GM19" i="8"/>
  <c r="GN19" i="8"/>
  <c r="GO19" i="8"/>
  <c r="GP19" i="8"/>
  <c r="GQ19" i="8"/>
  <c r="GR19" i="8"/>
  <c r="GS19" i="8"/>
  <c r="GT19" i="8"/>
  <c r="GU19" i="8"/>
  <c r="GV19" i="8"/>
  <c r="GW19" i="8"/>
  <c r="GX19" i="8"/>
  <c r="GY19" i="8"/>
  <c r="GZ19" i="8"/>
  <c r="HA19" i="8"/>
  <c r="HB19" i="8"/>
  <c r="HC19" i="8"/>
  <c r="HD19" i="8"/>
  <c r="HE19" i="8"/>
  <c r="HF19" i="8"/>
  <c r="HG19" i="8"/>
  <c r="HH19" i="8"/>
  <c r="HI19" i="8"/>
  <c r="HJ19" i="8"/>
  <c r="HK19" i="8"/>
  <c r="HL19" i="8"/>
  <c r="HM19" i="8"/>
  <c r="HN19" i="8"/>
  <c r="HO19" i="8"/>
  <c r="HP19" i="8"/>
  <c r="HQ19" i="8"/>
  <c r="HR19" i="8"/>
  <c r="HS19" i="8"/>
  <c r="HT19" i="8"/>
  <c r="HU19" i="8"/>
  <c r="HV19" i="8"/>
  <c r="HW19" i="8"/>
  <c r="HX19" i="8"/>
  <c r="HY19" i="8"/>
  <c r="HZ19" i="8"/>
  <c r="IA19" i="8"/>
  <c r="IB19" i="8"/>
  <c r="IC19" i="8"/>
  <c r="ID19" i="8"/>
  <c r="IE19" i="8"/>
  <c r="IF19" i="8"/>
  <c r="IG19" i="8"/>
  <c r="IH19" i="8"/>
  <c r="II19" i="8"/>
  <c r="IJ19" i="8"/>
  <c r="IK19" i="8"/>
  <c r="IL19" i="8"/>
  <c r="H14" i="8"/>
  <c r="I14" i="8"/>
  <c r="J14" i="8"/>
  <c r="K14" i="8"/>
  <c r="L14" i="8"/>
  <c r="M14" i="8"/>
  <c r="N14" i="8"/>
  <c r="O14" i="8"/>
  <c r="P14" i="8"/>
  <c r="Q14" i="8"/>
  <c r="H19" i="8"/>
  <c r="I19" i="8"/>
  <c r="J19" i="8"/>
  <c r="K19" i="8"/>
  <c r="L19" i="8"/>
  <c r="M19" i="8"/>
  <c r="N19" i="8"/>
  <c r="O19" i="8"/>
  <c r="P19" i="8"/>
  <c r="Q19" i="8"/>
  <c r="G19" i="8"/>
  <c r="G14" i="8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ET28" i="4"/>
  <c r="EU28" i="4"/>
  <c r="EV28" i="4"/>
  <c r="EW28" i="4"/>
  <c r="EX28" i="4"/>
  <c r="EY28" i="4"/>
  <c r="EZ28" i="4"/>
  <c r="FA28" i="4"/>
  <c r="FB28" i="4"/>
  <c r="FC28" i="4"/>
  <c r="FD28" i="4"/>
  <c r="FE28" i="4"/>
  <c r="FF28" i="4"/>
  <c r="FG28" i="4"/>
  <c r="FH28" i="4"/>
  <c r="FI28" i="4"/>
  <c r="FJ28" i="4"/>
  <c r="FK28" i="4"/>
  <c r="FL28" i="4"/>
  <c r="FM28" i="4"/>
  <c r="FN28" i="4"/>
  <c r="FO28" i="4"/>
  <c r="FP28" i="4"/>
  <c r="FQ28" i="4"/>
  <c r="FR28" i="4"/>
  <c r="FS28" i="4"/>
  <c r="FT28" i="4"/>
  <c r="FU28" i="4"/>
  <c r="FV28" i="4"/>
  <c r="FW28" i="4"/>
  <c r="FX28" i="4"/>
  <c r="FY28" i="4"/>
  <c r="FZ28" i="4"/>
  <c r="GA28" i="4"/>
  <c r="GB28" i="4"/>
  <c r="GC28" i="4"/>
  <c r="GD28" i="4"/>
  <c r="GE28" i="4"/>
  <c r="GF28" i="4"/>
  <c r="GG28" i="4"/>
  <c r="GH28" i="4"/>
  <c r="GI28" i="4"/>
  <c r="GJ28" i="4"/>
  <c r="GK28" i="4"/>
  <c r="GL28" i="4"/>
  <c r="GM28" i="4"/>
  <c r="GN28" i="4"/>
  <c r="GO28" i="4"/>
  <c r="GP28" i="4"/>
  <c r="GQ28" i="4"/>
  <c r="GR28" i="4"/>
  <c r="GS28" i="4"/>
  <c r="GT28" i="4"/>
  <c r="GU28" i="4"/>
  <c r="GV28" i="4"/>
  <c r="GW28" i="4"/>
  <c r="GX28" i="4"/>
  <c r="GY28" i="4"/>
  <c r="GZ28" i="4"/>
  <c r="HA28" i="4"/>
  <c r="HB28" i="4"/>
  <c r="HC28" i="4"/>
  <c r="HD28" i="4"/>
  <c r="HE28" i="4"/>
  <c r="HF28" i="4"/>
  <c r="HG28" i="4"/>
  <c r="HH28" i="4"/>
  <c r="HI28" i="4"/>
  <c r="HJ28" i="4"/>
  <c r="HK28" i="4"/>
  <c r="HL28" i="4"/>
  <c r="HM28" i="4"/>
  <c r="HN28" i="4"/>
  <c r="HO28" i="4"/>
  <c r="HP28" i="4"/>
  <c r="HQ28" i="4"/>
  <c r="HR28" i="4"/>
  <c r="HS28" i="4"/>
  <c r="HT28" i="4"/>
  <c r="HU28" i="4"/>
  <c r="HV28" i="4"/>
  <c r="HW28" i="4"/>
  <c r="HX28" i="4"/>
  <c r="HY28" i="4"/>
  <c r="HZ28" i="4"/>
  <c r="IA28" i="4"/>
  <c r="IB28" i="4"/>
  <c r="IC28" i="4"/>
  <c r="ID28" i="4"/>
  <c r="IE28" i="4"/>
  <c r="IF28" i="4"/>
  <c r="IG28" i="4"/>
  <c r="IH28" i="4"/>
  <c r="II28" i="4"/>
  <c r="IJ28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T29" i="4"/>
  <c r="HU29" i="4"/>
  <c r="HV29" i="4"/>
  <c r="HW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FN31" i="4"/>
  <c r="FO31" i="4"/>
  <c r="FP31" i="4"/>
  <c r="FQ31" i="4"/>
  <c r="FR31" i="4"/>
  <c r="FS31" i="4"/>
  <c r="FT31" i="4"/>
  <c r="FU31" i="4"/>
  <c r="FV31" i="4"/>
  <c r="FW31" i="4"/>
  <c r="FX31" i="4"/>
  <c r="FY31" i="4"/>
  <c r="FZ31" i="4"/>
  <c r="GA31" i="4"/>
  <c r="GB31" i="4"/>
  <c r="GC31" i="4"/>
  <c r="GD31" i="4"/>
  <c r="GE31" i="4"/>
  <c r="GF31" i="4"/>
  <c r="GG31" i="4"/>
  <c r="GH31" i="4"/>
  <c r="GI31" i="4"/>
  <c r="GJ31" i="4"/>
  <c r="GK31" i="4"/>
  <c r="GL31" i="4"/>
  <c r="GM31" i="4"/>
  <c r="GN31" i="4"/>
  <c r="GO31" i="4"/>
  <c r="GP31" i="4"/>
  <c r="GQ31" i="4"/>
  <c r="GR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HK31" i="4"/>
  <c r="HL31" i="4"/>
  <c r="HM31" i="4"/>
  <c r="HN31" i="4"/>
  <c r="HO31" i="4"/>
  <c r="HP31" i="4"/>
  <c r="HQ31" i="4"/>
  <c r="HR31" i="4"/>
  <c r="HS31" i="4"/>
  <c r="HT31" i="4"/>
  <c r="HU31" i="4"/>
  <c r="HV31" i="4"/>
  <c r="HW31" i="4"/>
  <c r="HX31" i="4"/>
  <c r="HY31" i="4"/>
  <c r="HZ31" i="4"/>
  <c r="IA31" i="4"/>
  <c r="IB31" i="4"/>
  <c r="IC31" i="4"/>
  <c r="ID31" i="4"/>
  <c r="IE31" i="4"/>
  <c r="IF31" i="4"/>
  <c r="IG31" i="4"/>
  <c r="IH31" i="4"/>
  <c r="II31" i="4"/>
  <c r="IJ31" i="4"/>
  <c r="D166" i="2"/>
  <c r="D22" i="10" s="1"/>
  <c r="G31" i="4"/>
  <c r="G29" i="4"/>
  <c r="G28" i="4"/>
  <c r="D8" i="10"/>
  <c r="D30" i="10"/>
  <c r="D16" i="10"/>
  <c r="D15" i="10"/>
  <c r="H23" i="10"/>
  <c r="E103" i="13"/>
  <c r="G108" i="9" l="1"/>
  <c r="G74" i="9"/>
  <c r="H27" i="10"/>
  <c r="I23" i="10" s="1"/>
  <c r="S68" i="9"/>
  <c r="T68" i="9"/>
  <c r="U68" i="9"/>
  <c r="V68" i="9"/>
  <c r="W68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BA68" i="9"/>
  <c r="BB68" i="9"/>
  <c r="BC68" i="9"/>
  <c r="BD68" i="9"/>
  <c r="BE68" i="9"/>
  <c r="BF68" i="9"/>
  <c r="BG68" i="9"/>
  <c r="BH68" i="9"/>
  <c r="BI68" i="9"/>
  <c r="BJ68" i="9"/>
  <c r="BK68" i="9"/>
  <c r="BL68" i="9"/>
  <c r="BM68" i="9"/>
  <c r="BN68" i="9"/>
  <c r="BO68" i="9"/>
  <c r="BP68" i="9"/>
  <c r="BQ68" i="9"/>
  <c r="BR68" i="9"/>
  <c r="BS68" i="9"/>
  <c r="BT68" i="9"/>
  <c r="BU68" i="9"/>
  <c r="BV68" i="9"/>
  <c r="BW68" i="9"/>
  <c r="BX68" i="9"/>
  <c r="BY68" i="9"/>
  <c r="BZ68" i="9"/>
  <c r="CA68" i="9"/>
  <c r="CB68" i="9"/>
  <c r="CC68" i="9"/>
  <c r="CD68" i="9"/>
  <c r="CE68" i="9"/>
  <c r="CF68" i="9"/>
  <c r="CG68" i="9"/>
  <c r="CH68" i="9"/>
  <c r="CI68" i="9"/>
  <c r="CJ68" i="9"/>
  <c r="CK68" i="9"/>
  <c r="CL68" i="9"/>
  <c r="CM68" i="9"/>
  <c r="CN68" i="9"/>
  <c r="CO68" i="9"/>
  <c r="CP68" i="9"/>
  <c r="CQ68" i="9"/>
  <c r="CR68" i="9"/>
  <c r="CS68" i="9"/>
  <c r="CT68" i="9"/>
  <c r="CU68" i="9"/>
  <c r="CV68" i="9"/>
  <c r="CW68" i="9"/>
  <c r="CX68" i="9"/>
  <c r="CY68" i="9"/>
  <c r="CZ68" i="9"/>
  <c r="DA68" i="9"/>
  <c r="DB68" i="9"/>
  <c r="DC68" i="9"/>
  <c r="DD68" i="9"/>
  <c r="DE68" i="9"/>
  <c r="DF68" i="9"/>
  <c r="DG68" i="9"/>
  <c r="DH68" i="9"/>
  <c r="DI68" i="9"/>
  <c r="DJ68" i="9"/>
  <c r="DK68" i="9"/>
  <c r="DL68" i="9"/>
  <c r="DM68" i="9"/>
  <c r="DN68" i="9"/>
  <c r="DO68" i="9"/>
  <c r="DP68" i="9"/>
  <c r="DQ68" i="9"/>
  <c r="DR68" i="9"/>
  <c r="DS68" i="9"/>
  <c r="DT68" i="9"/>
  <c r="DU68" i="9"/>
  <c r="DV68" i="9"/>
  <c r="DW68" i="9"/>
  <c r="DX68" i="9"/>
  <c r="DY68" i="9"/>
  <c r="DZ68" i="9"/>
  <c r="EA68" i="9"/>
  <c r="EB68" i="9"/>
  <c r="EC68" i="9"/>
  <c r="ED68" i="9"/>
  <c r="EE68" i="9"/>
  <c r="EF68" i="9"/>
  <c r="EG68" i="9"/>
  <c r="EH68" i="9"/>
  <c r="EI68" i="9"/>
  <c r="EJ68" i="9"/>
  <c r="EK68" i="9"/>
  <c r="EL68" i="9"/>
  <c r="EM68" i="9"/>
  <c r="EN68" i="9"/>
  <c r="EO68" i="9"/>
  <c r="EP68" i="9"/>
  <c r="EQ68" i="9"/>
  <c r="ER68" i="9"/>
  <c r="ES68" i="9"/>
  <c r="ET68" i="9"/>
  <c r="EU68" i="9"/>
  <c r="EV68" i="9"/>
  <c r="EW68" i="9"/>
  <c r="EX68" i="9"/>
  <c r="EY68" i="9"/>
  <c r="EZ68" i="9"/>
  <c r="FA68" i="9"/>
  <c r="FB68" i="9"/>
  <c r="FC68" i="9"/>
  <c r="FD68" i="9"/>
  <c r="FE68" i="9"/>
  <c r="FF68" i="9"/>
  <c r="FG68" i="9"/>
  <c r="FH68" i="9"/>
  <c r="FI68" i="9"/>
  <c r="FJ68" i="9"/>
  <c r="FK68" i="9"/>
  <c r="FL68" i="9"/>
  <c r="FM68" i="9"/>
  <c r="FN68" i="9"/>
  <c r="FO68" i="9"/>
  <c r="FP68" i="9"/>
  <c r="FQ68" i="9"/>
  <c r="FR68" i="9"/>
  <c r="FS68" i="9"/>
  <c r="FT68" i="9"/>
  <c r="FU68" i="9"/>
  <c r="FV68" i="9"/>
  <c r="FW68" i="9"/>
  <c r="FX68" i="9"/>
  <c r="FY68" i="9"/>
  <c r="FZ68" i="9"/>
  <c r="GA68" i="9"/>
  <c r="GB68" i="9"/>
  <c r="GC68" i="9"/>
  <c r="GD68" i="9"/>
  <c r="GE68" i="9"/>
  <c r="GF68" i="9"/>
  <c r="GG68" i="9"/>
  <c r="GH68" i="9"/>
  <c r="GI68" i="9"/>
  <c r="GJ68" i="9"/>
  <c r="GK68" i="9"/>
  <c r="GL68" i="9"/>
  <c r="GM68" i="9"/>
  <c r="GN68" i="9"/>
  <c r="GO68" i="9"/>
  <c r="GP68" i="9"/>
  <c r="GQ68" i="9"/>
  <c r="GR68" i="9"/>
  <c r="GS68" i="9"/>
  <c r="GT68" i="9"/>
  <c r="GU68" i="9"/>
  <c r="GV68" i="9"/>
  <c r="GW68" i="9"/>
  <c r="GX68" i="9"/>
  <c r="GY68" i="9"/>
  <c r="GZ68" i="9"/>
  <c r="HA68" i="9"/>
  <c r="HB68" i="9"/>
  <c r="HC68" i="9"/>
  <c r="HD68" i="9"/>
  <c r="HE68" i="9"/>
  <c r="HF68" i="9"/>
  <c r="HG68" i="9"/>
  <c r="HH68" i="9"/>
  <c r="HI68" i="9"/>
  <c r="HJ68" i="9"/>
  <c r="HK68" i="9"/>
  <c r="HL68" i="9"/>
  <c r="HM68" i="9"/>
  <c r="HN68" i="9"/>
  <c r="HO68" i="9"/>
  <c r="HP68" i="9"/>
  <c r="HQ68" i="9"/>
  <c r="HR68" i="9"/>
  <c r="HS68" i="9"/>
  <c r="HT68" i="9"/>
  <c r="HU68" i="9"/>
  <c r="HV68" i="9"/>
  <c r="HW68" i="9"/>
  <c r="HX68" i="9"/>
  <c r="HY68" i="9"/>
  <c r="HZ68" i="9"/>
  <c r="IA68" i="9"/>
  <c r="IB68" i="9"/>
  <c r="IC68" i="9"/>
  <c r="ID68" i="9"/>
  <c r="IE68" i="9"/>
  <c r="IF68" i="9"/>
  <c r="IG68" i="9"/>
  <c r="IH68" i="9"/>
  <c r="II68" i="9"/>
  <c r="IJ68" i="9"/>
  <c r="IK68" i="9"/>
  <c r="IL68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BA69" i="9"/>
  <c r="BB69" i="9"/>
  <c r="BC69" i="9"/>
  <c r="BD69" i="9"/>
  <c r="BE69" i="9"/>
  <c r="BF69" i="9"/>
  <c r="BG69" i="9"/>
  <c r="BH69" i="9"/>
  <c r="BI69" i="9"/>
  <c r="BJ69" i="9"/>
  <c r="BK69" i="9"/>
  <c r="BL69" i="9"/>
  <c r="BM69" i="9"/>
  <c r="BN69" i="9"/>
  <c r="BO69" i="9"/>
  <c r="BP69" i="9"/>
  <c r="BQ69" i="9"/>
  <c r="BR69" i="9"/>
  <c r="BS69" i="9"/>
  <c r="BT69" i="9"/>
  <c r="BU69" i="9"/>
  <c r="BV69" i="9"/>
  <c r="BW69" i="9"/>
  <c r="BX69" i="9"/>
  <c r="BY69" i="9"/>
  <c r="BZ69" i="9"/>
  <c r="CA69" i="9"/>
  <c r="CB69" i="9"/>
  <c r="CC69" i="9"/>
  <c r="CD69" i="9"/>
  <c r="CE69" i="9"/>
  <c r="CF69" i="9"/>
  <c r="CG69" i="9"/>
  <c r="CH69" i="9"/>
  <c r="CI69" i="9"/>
  <c r="CJ69" i="9"/>
  <c r="CK69" i="9"/>
  <c r="CL69" i="9"/>
  <c r="CM69" i="9"/>
  <c r="CN69" i="9"/>
  <c r="CO69" i="9"/>
  <c r="CP69" i="9"/>
  <c r="CQ69" i="9"/>
  <c r="CR69" i="9"/>
  <c r="CS69" i="9"/>
  <c r="CT69" i="9"/>
  <c r="CU69" i="9"/>
  <c r="CV69" i="9"/>
  <c r="CW69" i="9"/>
  <c r="CX69" i="9"/>
  <c r="CY69" i="9"/>
  <c r="CZ69" i="9"/>
  <c r="DA69" i="9"/>
  <c r="DB69" i="9"/>
  <c r="DC69" i="9"/>
  <c r="DD69" i="9"/>
  <c r="DE69" i="9"/>
  <c r="DF69" i="9"/>
  <c r="DG69" i="9"/>
  <c r="DH69" i="9"/>
  <c r="DI69" i="9"/>
  <c r="DJ69" i="9"/>
  <c r="DK69" i="9"/>
  <c r="DL69" i="9"/>
  <c r="DM69" i="9"/>
  <c r="DN69" i="9"/>
  <c r="DO69" i="9"/>
  <c r="DP69" i="9"/>
  <c r="DQ69" i="9"/>
  <c r="DR69" i="9"/>
  <c r="DS69" i="9"/>
  <c r="DT69" i="9"/>
  <c r="DU69" i="9"/>
  <c r="DV69" i="9"/>
  <c r="DW69" i="9"/>
  <c r="DX69" i="9"/>
  <c r="DY69" i="9"/>
  <c r="DZ69" i="9"/>
  <c r="EA69" i="9"/>
  <c r="EB69" i="9"/>
  <c r="EC69" i="9"/>
  <c r="ED69" i="9"/>
  <c r="EE69" i="9"/>
  <c r="EF69" i="9"/>
  <c r="EG69" i="9"/>
  <c r="EH69" i="9"/>
  <c r="EI69" i="9"/>
  <c r="EJ69" i="9"/>
  <c r="EK69" i="9"/>
  <c r="EL69" i="9"/>
  <c r="EM69" i="9"/>
  <c r="EN69" i="9"/>
  <c r="EO69" i="9"/>
  <c r="EP69" i="9"/>
  <c r="EQ69" i="9"/>
  <c r="ER69" i="9"/>
  <c r="ES69" i="9"/>
  <c r="ET69" i="9"/>
  <c r="EU69" i="9"/>
  <c r="EV69" i="9"/>
  <c r="EW69" i="9"/>
  <c r="EX69" i="9"/>
  <c r="EY69" i="9"/>
  <c r="EZ69" i="9"/>
  <c r="FA69" i="9"/>
  <c r="FB69" i="9"/>
  <c r="FC69" i="9"/>
  <c r="FD69" i="9"/>
  <c r="FE69" i="9"/>
  <c r="FF69" i="9"/>
  <c r="FG69" i="9"/>
  <c r="FH69" i="9"/>
  <c r="FI69" i="9"/>
  <c r="FJ69" i="9"/>
  <c r="FK69" i="9"/>
  <c r="FL69" i="9"/>
  <c r="FM69" i="9"/>
  <c r="FN69" i="9"/>
  <c r="FO69" i="9"/>
  <c r="FP69" i="9"/>
  <c r="FQ69" i="9"/>
  <c r="FR69" i="9"/>
  <c r="FS69" i="9"/>
  <c r="FT69" i="9"/>
  <c r="FU69" i="9"/>
  <c r="FV69" i="9"/>
  <c r="FW69" i="9"/>
  <c r="FX69" i="9"/>
  <c r="FY69" i="9"/>
  <c r="FZ69" i="9"/>
  <c r="GA69" i="9"/>
  <c r="GB69" i="9"/>
  <c r="GC69" i="9"/>
  <c r="GD69" i="9"/>
  <c r="GE69" i="9"/>
  <c r="GF69" i="9"/>
  <c r="GG69" i="9"/>
  <c r="GH69" i="9"/>
  <c r="GI69" i="9"/>
  <c r="GJ69" i="9"/>
  <c r="GK69" i="9"/>
  <c r="GL69" i="9"/>
  <c r="GM69" i="9"/>
  <c r="GN69" i="9"/>
  <c r="GO69" i="9"/>
  <c r="GP69" i="9"/>
  <c r="GQ69" i="9"/>
  <c r="GR69" i="9"/>
  <c r="GS69" i="9"/>
  <c r="GT69" i="9"/>
  <c r="GU69" i="9"/>
  <c r="GV69" i="9"/>
  <c r="GW69" i="9"/>
  <c r="GX69" i="9"/>
  <c r="GY69" i="9"/>
  <c r="GZ69" i="9"/>
  <c r="HA69" i="9"/>
  <c r="HB69" i="9"/>
  <c r="HC69" i="9"/>
  <c r="HD69" i="9"/>
  <c r="HE69" i="9"/>
  <c r="HF69" i="9"/>
  <c r="HG69" i="9"/>
  <c r="HH69" i="9"/>
  <c r="HI69" i="9"/>
  <c r="HJ69" i="9"/>
  <c r="HK69" i="9"/>
  <c r="HL69" i="9"/>
  <c r="HM69" i="9"/>
  <c r="HN69" i="9"/>
  <c r="HO69" i="9"/>
  <c r="HP69" i="9"/>
  <c r="HQ69" i="9"/>
  <c r="HR69" i="9"/>
  <c r="HS69" i="9"/>
  <c r="HT69" i="9"/>
  <c r="HU69" i="9"/>
  <c r="HV69" i="9"/>
  <c r="HW69" i="9"/>
  <c r="HX69" i="9"/>
  <c r="HY69" i="9"/>
  <c r="HZ69" i="9"/>
  <c r="IA69" i="9"/>
  <c r="IB69" i="9"/>
  <c r="IC69" i="9"/>
  <c r="ID69" i="9"/>
  <c r="IE69" i="9"/>
  <c r="IF69" i="9"/>
  <c r="IG69" i="9"/>
  <c r="IH69" i="9"/>
  <c r="II69" i="9"/>
  <c r="IJ69" i="9"/>
  <c r="IK69" i="9"/>
  <c r="IL69" i="9"/>
  <c r="G69" i="9"/>
  <c r="E55" i="13"/>
  <c r="E82" i="13" s="1"/>
  <c r="E52" i="13"/>
  <c r="G16" i="8" l="1"/>
  <c r="G109" i="9"/>
  <c r="G110" i="9" s="1"/>
  <c r="I27" i="10"/>
  <c r="J23" i="10" s="1"/>
  <c r="J27" i="10" s="1"/>
  <c r="K23" i="10" s="1"/>
  <c r="K27" i="10" s="1"/>
  <c r="L23" i="10" s="1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BC15" i="9"/>
  <c r="BD15" i="9"/>
  <c r="BE15" i="9"/>
  <c r="BF15" i="9"/>
  <c r="BG15" i="9"/>
  <c r="BH15" i="9"/>
  <c r="BI15" i="9"/>
  <c r="BJ15" i="9"/>
  <c r="BK15" i="9"/>
  <c r="BL15" i="9"/>
  <c r="BM15" i="9"/>
  <c r="BN15" i="9"/>
  <c r="BO15" i="9"/>
  <c r="BP15" i="9"/>
  <c r="BQ15" i="9"/>
  <c r="BR15" i="9"/>
  <c r="BS15" i="9"/>
  <c r="BT15" i="9"/>
  <c r="BU15" i="9"/>
  <c r="BV15" i="9"/>
  <c r="BW15" i="9"/>
  <c r="BX15" i="9"/>
  <c r="BY15" i="9"/>
  <c r="BZ15" i="9"/>
  <c r="CA15" i="9"/>
  <c r="CB15" i="9"/>
  <c r="CC15" i="9"/>
  <c r="CD15" i="9"/>
  <c r="CE15" i="9"/>
  <c r="CF15" i="9"/>
  <c r="CG15" i="9"/>
  <c r="CH15" i="9"/>
  <c r="CI15" i="9"/>
  <c r="CJ15" i="9"/>
  <c r="CK15" i="9"/>
  <c r="CL15" i="9"/>
  <c r="CM15" i="9"/>
  <c r="CN15" i="9"/>
  <c r="CO15" i="9"/>
  <c r="CP15" i="9"/>
  <c r="CQ15" i="9"/>
  <c r="CR15" i="9"/>
  <c r="CS15" i="9"/>
  <c r="CT15" i="9"/>
  <c r="CU15" i="9"/>
  <c r="CV15" i="9"/>
  <c r="CW15" i="9"/>
  <c r="CX15" i="9"/>
  <c r="CY15" i="9"/>
  <c r="CZ15" i="9"/>
  <c r="DA15" i="9"/>
  <c r="DB15" i="9"/>
  <c r="DC15" i="9"/>
  <c r="DD15" i="9"/>
  <c r="DE15" i="9"/>
  <c r="DF15" i="9"/>
  <c r="DG15" i="9"/>
  <c r="DH15" i="9"/>
  <c r="DI15" i="9"/>
  <c r="DJ15" i="9"/>
  <c r="DK15" i="9"/>
  <c r="DL15" i="9"/>
  <c r="DM15" i="9"/>
  <c r="DN15" i="9"/>
  <c r="DO15" i="9"/>
  <c r="DP15" i="9"/>
  <c r="DQ15" i="9"/>
  <c r="DR15" i="9"/>
  <c r="DS15" i="9"/>
  <c r="DT15" i="9"/>
  <c r="DU15" i="9"/>
  <c r="DV15" i="9"/>
  <c r="DW15" i="9"/>
  <c r="DX15" i="9"/>
  <c r="DY15" i="9"/>
  <c r="DZ15" i="9"/>
  <c r="EA15" i="9"/>
  <c r="EB15" i="9"/>
  <c r="EC15" i="9"/>
  <c r="ED15" i="9"/>
  <c r="EE15" i="9"/>
  <c r="EF15" i="9"/>
  <c r="EG15" i="9"/>
  <c r="EH15" i="9"/>
  <c r="EI15" i="9"/>
  <c r="EJ15" i="9"/>
  <c r="EK15" i="9"/>
  <c r="EL15" i="9"/>
  <c r="EM15" i="9"/>
  <c r="EN15" i="9"/>
  <c r="EO15" i="9"/>
  <c r="EP15" i="9"/>
  <c r="EQ15" i="9"/>
  <c r="ER15" i="9"/>
  <c r="ES15" i="9"/>
  <c r="ET15" i="9"/>
  <c r="EU15" i="9"/>
  <c r="EV15" i="9"/>
  <c r="EW15" i="9"/>
  <c r="EX15" i="9"/>
  <c r="EY15" i="9"/>
  <c r="EZ15" i="9"/>
  <c r="FA15" i="9"/>
  <c r="FB15" i="9"/>
  <c r="FC15" i="9"/>
  <c r="FD15" i="9"/>
  <c r="FE15" i="9"/>
  <c r="FF15" i="9"/>
  <c r="FG15" i="9"/>
  <c r="FH15" i="9"/>
  <c r="FI15" i="9"/>
  <c r="FJ15" i="9"/>
  <c r="FK15" i="9"/>
  <c r="FL15" i="9"/>
  <c r="FM15" i="9"/>
  <c r="FN15" i="9"/>
  <c r="FO15" i="9"/>
  <c r="FP15" i="9"/>
  <c r="FQ15" i="9"/>
  <c r="FR15" i="9"/>
  <c r="FS15" i="9"/>
  <c r="FT15" i="9"/>
  <c r="FU15" i="9"/>
  <c r="FV15" i="9"/>
  <c r="FW15" i="9"/>
  <c r="FX15" i="9"/>
  <c r="FY15" i="9"/>
  <c r="FZ15" i="9"/>
  <c r="GA15" i="9"/>
  <c r="GB15" i="9"/>
  <c r="GC15" i="9"/>
  <c r="GD15" i="9"/>
  <c r="GE15" i="9"/>
  <c r="GF15" i="9"/>
  <c r="GG15" i="9"/>
  <c r="GH15" i="9"/>
  <c r="GI15" i="9"/>
  <c r="GJ15" i="9"/>
  <c r="GK15" i="9"/>
  <c r="GL15" i="9"/>
  <c r="GM15" i="9"/>
  <c r="GN15" i="9"/>
  <c r="GO15" i="9"/>
  <c r="GP15" i="9"/>
  <c r="GQ15" i="9"/>
  <c r="GR15" i="9"/>
  <c r="GS15" i="9"/>
  <c r="GT15" i="9"/>
  <c r="GU15" i="9"/>
  <c r="GV15" i="9"/>
  <c r="GW15" i="9"/>
  <c r="GX15" i="9"/>
  <c r="GY15" i="9"/>
  <c r="GZ15" i="9"/>
  <c r="HA15" i="9"/>
  <c r="HB15" i="9"/>
  <c r="HC15" i="9"/>
  <c r="HD15" i="9"/>
  <c r="HE15" i="9"/>
  <c r="HF15" i="9"/>
  <c r="HG15" i="9"/>
  <c r="HH15" i="9"/>
  <c r="HI15" i="9"/>
  <c r="HJ15" i="9"/>
  <c r="HK15" i="9"/>
  <c r="HL15" i="9"/>
  <c r="HM15" i="9"/>
  <c r="HN15" i="9"/>
  <c r="HO15" i="9"/>
  <c r="HP15" i="9"/>
  <c r="HQ15" i="9"/>
  <c r="HR15" i="9"/>
  <c r="HS15" i="9"/>
  <c r="HT15" i="9"/>
  <c r="HU15" i="9"/>
  <c r="HV15" i="9"/>
  <c r="HW15" i="9"/>
  <c r="HX15" i="9"/>
  <c r="HY15" i="9"/>
  <c r="HZ15" i="9"/>
  <c r="IA15" i="9"/>
  <c r="IB15" i="9"/>
  <c r="IC15" i="9"/>
  <c r="ID15" i="9"/>
  <c r="IE15" i="9"/>
  <c r="IF15" i="9"/>
  <c r="IG15" i="9"/>
  <c r="IH15" i="9"/>
  <c r="II15" i="9"/>
  <c r="IJ15" i="9"/>
  <c r="IK15" i="9"/>
  <c r="IL15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BC16" i="9"/>
  <c r="BD16" i="9"/>
  <c r="BE16" i="9"/>
  <c r="BF16" i="9"/>
  <c r="BG16" i="9"/>
  <c r="BH16" i="9"/>
  <c r="BI16" i="9"/>
  <c r="BJ16" i="9"/>
  <c r="BK16" i="9"/>
  <c r="BL16" i="9"/>
  <c r="BM16" i="9"/>
  <c r="BN16" i="9"/>
  <c r="BO16" i="9"/>
  <c r="BP16" i="9"/>
  <c r="BQ16" i="9"/>
  <c r="BR16" i="9"/>
  <c r="BS16" i="9"/>
  <c r="BT16" i="9"/>
  <c r="BU16" i="9"/>
  <c r="BV16" i="9"/>
  <c r="BW16" i="9"/>
  <c r="BX16" i="9"/>
  <c r="BY16" i="9"/>
  <c r="BZ16" i="9"/>
  <c r="CA16" i="9"/>
  <c r="CB16" i="9"/>
  <c r="CC16" i="9"/>
  <c r="CD16" i="9"/>
  <c r="CE16" i="9"/>
  <c r="CF16" i="9"/>
  <c r="CG16" i="9"/>
  <c r="CH16" i="9"/>
  <c r="CI16" i="9"/>
  <c r="CJ16" i="9"/>
  <c r="CK16" i="9"/>
  <c r="CL16" i="9"/>
  <c r="CM16" i="9"/>
  <c r="CN16" i="9"/>
  <c r="CO16" i="9"/>
  <c r="CP16" i="9"/>
  <c r="CQ16" i="9"/>
  <c r="CR16" i="9"/>
  <c r="CS16" i="9"/>
  <c r="CT16" i="9"/>
  <c r="CU16" i="9"/>
  <c r="CV16" i="9"/>
  <c r="CW16" i="9"/>
  <c r="CX16" i="9"/>
  <c r="CY16" i="9"/>
  <c r="CZ16" i="9"/>
  <c r="DA16" i="9"/>
  <c r="DB16" i="9"/>
  <c r="DC16" i="9"/>
  <c r="DD16" i="9"/>
  <c r="DE16" i="9"/>
  <c r="DF16" i="9"/>
  <c r="DG16" i="9"/>
  <c r="DH16" i="9"/>
  <c r="DI16" i="9"/>
  <c r="DJ16" i="9"/>
  <c r="DK16" i="9"/>
  <c r="DL16" i="9"/>
  <c r="DM16" i="9"/>
  <c r="DN16" i="9"/>
  <c r="DO16" i="9"/>
  <c r="DP16" i="9"/>
  <c r="DQ16" i="9"/>
  <c r="DR16" i="9"/>
  <c r="DS16" i="9"/>
  <c r="DT16" i="9"/>
  <c r="DU16" i="9"/>
  <c r="DV16" i="9"/>
  <c r="DW16" i="9"/>
  <c r="DX16" i="9"/>
  <c r="DY16" i="9"/>
  <c r="DZ16" i="9"/>
  <c r="EA16" i="9"/>
  <c r="EB16" i="9"/>
  <c r="EC16" i="9"/>
  <c r="ED16" i="9"/>
  <c r="EE16" i="9"/>
  <c r="EF16" i="9"/>
  <c r="EG16" i="9"/>
  <c r="EH16" i="9"/>
  <c r="EI16" i="9"/>
  <c r="EJ16" i="9"/>
  <c r="EK16" i="9"/>
  <c r="EL16" i="9"/>
  <c r="EM16" i="9"/>
  <c r="EN16" i="9"/>
  <c r="EO16" i="9"/>
  <c r="EP16" i="9"/>
  <c r="EQ16" i="9"/>
  <c r="ER16" i="9"/>
  <c r="ES16" i="9"/>
  <c r="ET16" i="9"/>
  <c r="EU16" i="9"/>
  <c r="EV16" i="9"/>
  <c r="EW16" i="9"/>
  <c r="EX16" i="9"/>
  <c r="EY16" i="9"/>
  <c r="EZ16" i="9"/>
  <c r="FA16" i="9"/>
  <c r="FB16" i="9"/>
  <c r="FC16" i="9"/>
  <c r="FD16" i="9"/>
  <c r="FE16" i="9"/>
  <c r="FF16" i="9"/>
  <c r="FG16" i="9"/>
  <c r="FH16" i="9"/>
  <c r="FI16" i="9"/>
  <c r="FJ16" i="9"/>
  <c r="FK16" i="9"/>
  <c r="FL16" i="9"/>
  <c r="FM16" i="9"/>
  <c r="FN16" i="9"/>
  <c r="FO16" i="9"/>
  <c r="FP16" i="9"/>
  <c r="FQ16" i="9"/>
  <c r="FR16" i="9"/>
  <c r="FS16" i="9"/>
  <c r="FT16" i="9"/>
  <c r="FU16" i="9"/>
  <c r="FV16" i="9"/>
  <c r="FW16" i="9"/>
  <c r="FX16" i="9"/>
  <c r="FY16" i="9"/>
  <c r="FZ16" i="9"/>
  <c r="GA16" i="9"/>
  <c r="GB16" i="9"/>
  <c r="GC16" i="9"/>
  <c r="GD16" i="9"/>
  <c r="GE16" i="9"/>
  <c r="GF16" i="9"/>
  <c r="GG16" i="9"/>
  <c r="GH16" i="9"/>
  <c r="GI16" i="9"/>
  <c r="GJ16" i="9"/>
  <c r="GK16" i="9"/>
  <c r="GL16" i="9"/>
  <c r="GM16" i="9"/>
  <c r="GN16" i="9"/>
  <c r="GO16" i="9"/>
  <c r="GP16" i="9"/>
  <c r="GQ16" i="9"/>
  <c r="GR16" i="9"/>
  <c r="GS16" i="9"/>
  <c r="GT16" i="9"/>
  <c r="GU16" i="9"/>
  <c r="GV16" i="9"/>
  <c r="GW16" i="9"/>
  <c r="GX16" i="9"/>
  <c r="GY16" i="9"/>
  <c r="GZ16" i="9"/>
  <c r="HA16" i="9"/>
  <c r="HB16" i="9"/>
  <c r="HC16" i="9"/>
  <c r="HD16" i="9"/>
  <c r="HE16" i="9"/>
  <c r="HF16" i="9"/>
  <c r="HG16" i="9"/>
  <c r="HH16" i="9"/>
  <c r="HI16" i="9"/>
  <c r="HJ16" i="9"/>
  <c r="HK16" i="9"/>
  <c r="HL16" i="9"/>
  <c r="HM16" i="9"/>
  <c r="HN16" i="9"/>
  <c r="HO16" i="9"/>
  <c r="HP16" i="9"/>
  <c r="HQ16" i="9"/>
  <c r="HR16" i="9"/>
  <c r="HS16" i="9"/>
  <c r="HT16" i="9"/>
  <c r="HU16" i="9"/>
  <c r="HV16" i="9"/>
  <c r="HW16" i="9"/>
  <c r="HX16" i="9"/>
  <c r="HY16" i="9"/>
  <c r="HZ16" i="9"/>
  <c r="IA16" i="9"/>
  <c r="IB16" i="9"/>
  <c r="IC16" i="9"/>
  <c r="ID16" i="9"/>
  <c r="IE16" i="9"/>
  <c r="IF16" i="9"/>
  <c r="IG16" i="9"/>
  <c r="IH16" i="9"/>
  <c r="II16" i="9"/>
  <c r="IJ16" i="9"/>
  <c r="IK16" i="9"/>
  <c r="IL16" i="9"/>
  <c r="G16" i="9"/>
  <c r="H109" i="9" l="1"/>
  <c r="H108" i="9"/>
  <c r="L27" i="10"/>
  <c r="M23" i="10" s="1"/>
  <c r="H68" i="13"/>
  <c r="I68" i="13"/>
  <c r="J68" i="13"/>
  <c r="K68" i="13"/>
  <c r="L68" i="13"/>
  <c r="M68" i="13"/>
  <c r="N68" i="13"/>
  <c r="O68" i="13"/>
  <c r="P68" i="13"/>
  <c r="Q68" i="13"/>
  <c r="R68" i="13"/>
  <c r="Q67" i="13"/>
  <c r="R67" i="13"/>
  <c r="H67" i="13"/>
  <c r="I67" i="13"/>
  <c r="J67" i="13"/>
  <c r="K67" i="13"/>
  <c r="L67" i="13"/>
  <c r="M67" i="13"/>
  <c r="N67" i="13"/>
  <c r="O67" i="13"/>
  <c r="P67" i="13"/>
  <c r="D130" i="2"/>
  <c r="I110" i="2"/>
  <c r="I111" i="2"/>
  <c r="I112" i="2"/>
  <c r="I113" i="2"/>
  <c r="I114" i="2"/>
  <c r="I115" i="2"/>
  <c r="I116" i="2"/>
  <c r="I117" i="2"/>
  <c r="I118" i="2"/>
  <c r="I120" i="2"/>
  <c r="I121" i="2"/>
  <c r="I122" i="2"/>
  <c r="I123" i="2"/>
  <c r="I124" i="2"/>
  <c r="I125" i="2"/>
  <c r="I126" i="2"/>
  <c r="I109" i="2"/>
  <c r="D126" i="2"/>
  <c r="I89" i="2"/>
  <c r="I90" i="2"/>
  <c r="I91" i="2"/>
  <c r="I92" i="2"/>
  <c r="I93" i="2"/>
  <c r="I94" i="2"/>
  <c r="I95" i="2"/>
  <c r="I96" i="2"/>
  <c r="I97" i="2"/>
  <c r="I99" i="2"/>
  <c r="I100" i="2"/>
  <c r="I101" i="2"/>
  <c r="I102" i="2"/>
  <c r="I103" i="2"/>
  <c r="I104" i="2"/>
  <c r="I105" i="2"/>
  <c r="I88" i="2"/>
  <c r="D105" i="2"/>
  <c r="E44" i="13"/>
  <c r="E45" i="13"/>
  <c r="H110" i="9" l="1"/>
  <c r="I108" i="9" s="1"/>
  <c r="M27" i="10"/>
  <c r="N23" i="10" s="1"/>
  <c r="E34" i="13"/>
  <c r="E37" i="13"/>
  <c r="E72" i="13" s="1"/>
  <c r="E39" i="13"/>
  <c r="E41" i="13"/>
  <c r="D45" i="2"/>
  <c r="D76" i="2"/>
  <c r="I109" i="9" l="1"/>
  <c r="I110" i="9" s="1"/>
  <c r="J108" i="9" s="1"/>
  <c r="E60" i="13" a="1"/>
  <c r="E60" i="13" s="1"/>
  <c r="E123" i="13"/>
  <c r="E141" i="13" a="1"/>
  <c r="E141" i="13" s="1"/>
  <c r="D146" i="2"/>
  <c r="N27" i="10"/>
  <c r="O23" i="10" s="1"/>
  <c r="E42" i="13"/>
  <c r="E43" i="13"/>
  <c r="J109" i="9" l="1"/>
  <c r="J110" i="9" s="1"/>
  <c r="O27" i="10"/>
  <c r="P23" i="10" s="1"/>
  <c r="K109" i="9" l="1"/>
  <c r="K108" i="9"/>
  <c r="E56" i="13" a="1"/>
  <c r="E56" i="13" s="1"/>
  <c r="E83" i="13" s="1"/>
  <c r="E119" i="13"/>
  <c r="E154" i="13" s="1"/>
  <c r="E137" i="13" a="1"/>
  <c r="E137" i="13" s="1"/>
  <c r="E164" i="13" s="1"/>
  <c r="P27" i="10"/>
  <c r="Q23" i="10" s="1"/>
  <c r="E38" i="13"/>
  <c r="E73" i="13" s="1"/>
  <c r="T5" i="13"/>
  <c r="AF5" i="13" s="1"/>
  <c r="AR5" i="13" s="1"/>
  <c r="BD5" i="13" s="1"/>
  <c r="BP5" i="13" s="1"/>
  <c r="CB5" i="13" s="1"/>
  <c r="CN5" i="13" s="1"/>
  <c r="CZ5" i="13" s="1"/>
  <c r="DL5" i="13" s="1"/>
  <c r="DX5" i="13" s="1"/>
  <c r="EJ5" i="13" s="1"/>
  <c r="EV5" i="13" s="1"/>
  <c r="FH5" i="13" s="1"/>
  <c r="FT5" i="13" s="1"/>
  <c r="GF5" i="13" s="1"/>
  <c r="GR5" i="13" s="1"/>
  <c r="HD5" i="13" s="1"/>
  <c r="HP5" i="13" s="1"/>
  <c r="IB5" i="13" s="1"/>
  <c r="U5" i="13"/>
  <c r="AG5" i="13" s="1"/>
  <c r="AS5" i="13" s="1"/>
  <c r="BE5" i="13" s="1"/>
  <c r="BQ5" i="13" s="1"/>
  <c r="CC5" i="13" s="1"/>
  <c r="CO5" i="13" s="1"/>
  <c r="DA5" i="13" s="1"/>
  <c r="DM5" i="13" s="1"/>
  <c r="DY5" i="13" s="1"/>
  <c r="EK5" i="13" s="1"/>
  <c r="EW5" i="13" s="1"/>
  <c r="FI5" i="13" s="1"/>
  <c r="FU5" i="13" s="1"/>
  <c r="GG5" i="13" s="1"/>
  <c r="GS5" i="13" s="1"/>
  <c r="HE5" i="13" s="1"/>
  <c r="HQ5" i="13" s="1"/>
  <c r="IC5" i="13" s="1"/>
  <c r="V5" i="13"/>
  <c r="AH5" i="13" s="1"/>
  <c r="AT5" i="13" s="1"/>
  <c r="BF5" i="13" s="1"/>
  <c r="BR5" i="13" s="1"/>
  <c r="CD5" i="13" s="1"/>
  <c r="CP5" i="13" s="1"/>
  <c r="DB5" i="13" s="1"/>
  <c r="DN5" i="13" s="1"/>
  <c r="DZ5" i="13" s="1"/>
  <c r="EL5" i="13" s="1"/>
  <c r="EX5" i="13" s="1"/>
  <c r="FJ5" i="13" s="1"/>
  <c r="FV5" i="13" s="1"/>
  <c r="GH5" i="13" s="1"/>
  <c r="GT5" i="13" s="1"/>
  <c r="HF5" i="13" s="1"/>
  <c r="HR5" i="13" s="1"/>
  <c r="ID5" i="13" s="1"/>
  <c r="W5" i="13"/>
  <c r="AI5" i="13" s="1"/>
  <c r="AU5" i="13" s="1"/>
  <c r="BG5" i="13" s="1"/>
  <c r="BS5" i="13" s="1"/>
  <c r="CE5" i="13" s="1"/>
  <c r="CQ5" i="13" s="1"/>
  <c r="DC5" i="13" s="1"/>
  <c r="DO5" i="13" s="1"/>
  <c r="EA5" i="13" s="1"/>
  <c r="EM5" i="13" s="1"/>
  <c r="EY5" i="13" s="1"/>
  <c r="FK5" i="13" s="1"/>
  <c r="FW5" i="13" s="1"/>
  <c r="GI5" i="13" s="1"/>
  <c r="GU5" i="13" s="1"/>
  <c r="HG5" i="13" s="1"/>
  <c r="HS5" i="13" s="1"/>
  <c r="IE5" i="13" s="1"/>
  <c r="X5" i="13"/>
  <c r="AJ5" i="13" s="1"/>
  <c r="AV5" i="13" s="1"/>
  <c r="BH5" i="13" s="1"/>
  <c r="BT5" i="13" s="1"/>
  <c r="CF5" i="13" s="1"/>
  <c r="CR5" i="13" s="1"/>
  <c r="DD5" i="13" s="1"/>
  <c r="DP5" i="13" s="1"/>
  <c r="EB5" i="13" s="1"/>
  <c r="EN5" i="13" s="1"/>
  <c r="EZ5" i="13" s="1"/>
  <c r="FL5" i="13" s="1"/>
  <c r="FX5" i="13" s="1"/>
  <c r="GJ5" i="13" s="1"/>
  <c r="GV5" i="13" s="1"/>
  <c r="HH5" i="13" s="1"/>
  <c r="HT5" i="13" s="1"/>
  <c r="IF5" i="13" s="1"/>
  <c r="Y5" i="13"/>
  <c r="AK5" i="13" s="1"/>
  <c r="AW5" i="13" s="1"/>
  <c r="BI5" i="13" s="1"/>
  <c r="BU5" i="13" s="1"/>
  <c r="CG5" i="13" s="1"/>
  <c r="CS5" i="13" s="1"/>
  <c r="DE5" i="13" s="1"/>
  <c r="DQ5" i="13" s="1"/>
  <c r="EC5" i="13" s="1"/>
  <c r="EO5" i="13" s="1"/>
  <c r="FA5" i="13" s="1"/>
  <c r="FM5" i="13" s="1"/>
  <c r="FY5" i="13" s="1"/>
  <c r="GK5" i="13" s="1"/>
  <c r="GW5" i="13" s="1"/>
  <c r="HI5" i="13" s="1"/>
  <c r="HU5" i="13" s="1"/>
  <c r="IG5" i="13" s="1"/>
  <c r="Z5" i="13"/>
  <c r="AL5" i="13" s="1"/>
  <c r="AX5" i="13" s="1"/>
  <c r="BJ5" i="13" s="1"/>
  <c r="BV5" i="13" s="1"/>
  <c r="CH5" i="13" s="1"/>
  <c r="CT5" i="13" s="1"/>
  <c r="DF5" i="13" s="1"/>
  <c r="DR5" i="13" s="1"/>
  <c r="ED5" i="13" s="1"/>
  <c r="EP5" i="13" s="1"/>
  <c r="FB5" i="13" s="1"/>
  <c r="FN5" i="13" s="1"/>
  <c r="FZ5" i="13" s="1"/>
  <c r="GL5" i="13" s="1"/>
  <c r="GX5" i="13" s="1"/>
  <c r="HJ5" i="13" s="1"/>
  <c r="HV5" i="13" s="1"/>
  <c r="IH5" i="13" s="1"/>
  <c r="AA5" i="13"/>
  <c r="AM5" i="13" s="1"/>
  <c r="AY5" i="13" s="1"/>
  <c r="BK5" i="13" s="1"/>
  <c r="BW5" i="13" s="1"/>
  <c r="CI5" i="13" s="1"/>
  <c r="CU5" i="13" s="1"/>
  <c r="DG5" i="13" s="1"/>
  <c r="DS5" i="13" s="1"/>
  <c r="EE5" i="13" s="1"/>
  <c r="EQ5" i="13" s="1"/>
  <c r="FC5" i="13" s="1"/>
  <c r="FO5" i="13" s="1"/>
  <c r="GA5" i="13" s="1"/>
  <c r="GM5" i="13" s="1"/>
  <c r="GY5" i="13" s="1"/>
  <c r="HK5" i="13" s="1"/>
  <c r="HW5" i="13" s="1"/>
  <c r="II5" i="13" s="1"/>
  <c r="AB5" i="13"/>
  <c r="AN5" i="13" s="1"/>
  <c r="AZ5" i="13" s="1"/>
  <c r="BL5" i="13" s="1"/>
  <c r="BX5" i="13" s="1"/>
  <c r="CJ5" i="13" s="1"/>
  <c r="CV5" i="13" s="1"/>
  <c r="DH5" i="13" s="1"/>
  <c r="DT5" i="13" s="1"/>
  <c r="EF5" i="13" s="1"/>
  <c r="ER5" i="13" s="1"/>
  <c r="FD5" i="13" s="1"/>
  <c r="FP5" i="13" s="1"/>
  <c r="GB5" i="13" s="1"/>
  <c r="GN5" i="13" s="1"/>
  <c r="GZ5" i="13" s="1"/>
  <c r="HL5" i="13" s="1"/>
  <c r="HX5" i="13" s="1"/>
  <c r="IJ5" i="13" s="1"/>
  <c r="AC5" i="13"/>
  <c r="AO5" i="13" s="1"/>
  <c r="BA5" i="13" s="1"/>
  <c r="BM5" i="13" s="1"/>
  <c r="BY5" i="13" s="1"/>
  <c r="CK5" i="13" s="1"/>
  <c r="CW5" i="13" s="1"/>
  <c r="DI5" i="13" s="1"/>
  <c r="DU5" i="13" s="1"/>
  <c r="EG5" i="13" s="1"/>
  <c r="ES5" i="13" s="1"/>
  <c r="FE5" i="13" s="1"/>
  <c r="FQ5" i="13" s="1"/>
  <c r="GC5" i="13" s="1"/>
  <c r="GO5" i="13" s="1"/>
  <c r="HA5" i="13" s="1"/>
  <c r="HM5" i="13" s="1"/>
  <c r="HY5" i="13" s="1"/>
  <c r="IK5" i="13" s="1"/>
  <c r="AD5" i="13"/>
  <c r="AP5" i="13" s="1"/>
  <c r="BB5" i="13" s="1"/>
  <c r="BN5" i="13" s="1"/>
  <c r="BZ5" i="13" s="1"/>
  <c r="CL5" i="13" s="1"/>
  <c r="CX5" i="13" s="1"/>
  <c r="DJ5" i="13" s="1"/>
  <c r="DV5" i="13" s="1"/>
  <c r="EH5" i="13" s="1"/>
  <c r="ET5" i="13" s="1"/>
  <c r="FF5" i="13" s="1"/>
  <c r="FR5" i="13" s="1"/>
  <c r="GD5" i="13" s="1"/>
  <c r="GP5" i="13" s="1"/>
  <c r="HB5" i="13" s="1"/>
  <c r="HN5" i="13" s="1"/>
  <c r="HZ5" i="13" s="1"/>
  <c r="IL5" i="13" s="1"/>
  <c r="S5" i="13"/>
  <c r="H46" i="6"/>
  <c r="I46" i="6"/>
  <c r="J46" i="6"/>
  <c r="K46" i="6"/>
  <c r="L46" i="6"/>
  <c r="M46" i="6"/>
  <c r="N46" i="6"/>
  <c r="O46" i="6"/>
  <c r="G46" i="6"/>
  <c r="K110" i="9" l="1"/>
  <c r="L108" i="9" s="1"/>
  <c r="P46" i="6"/>
  <c r="L109" i="9"/>
  <c r="Q27" i="10"/>
  <c r="Q46" i="6" s="1"/>
  <c r="AE5" i="13"/>
  <c r="AQ5" i="13" s="1"/>
  <c r="BC5" i="13" s="1"/>
  <c r="BO5" i="13" s="1"/>
  <c r="CA5" i="13" s="1"/>
  <c r="CM5" i="13" s="1"/>
  <c r="CY5" i="13" s="1"/>
  <c r="DK5" i="13" s="1"/>
  <c r="DW5" i="13" s="1"/>
  <c r="EI5" i="13" s="1"/>
  <c r="EU5" i="13" s="1"/>
  <c r="FG5" i="13" s="1"/>
  <c r="FS5" i="13" s="1"/>
  <c r="GE5" i="13" s="1"/>
  <c r="GQ5" i="13" s="1"/>
  <c r="HC5" i="13" s="1"/>
  <c r="HO5" i="13" s="1"/>
  <c r="IA5" i="13" s="1"/>
  <c r="L110" i="9" l="1"/>
  <c r="R23" i="10"/>
  <c r="G91" i="9"/>
  <c r="G92" i="9"/>
  <c r="G93" i="9"/>
  <c r="G94" i="9"/>
  <c r="G90" i="9"/>
  <c r="G37" i="9"/>
  <c r="G38" i="9"/>
  <c r="G39" i="9"/>
  <c r="G40" i="9"/>
  <c r="G41" i="9"/>
  <c r="G37" i="3"/>
  <c r="M109" i="9" l="1"/>
  <c r="M108" i="9"/>
  <c r="R27" i="10"/>
  <c r="R46" i="6" s="1"/>
  <c r="G42" i="9"/>
  <c r="G19" i="6" s="1"/>
  <c r="G95" i="9"/>
  <c r="M110" i="9" l="1"/>
  <c r="S23" i="10"/>
  <c r="J227" i="2"/>
  <c r="K227" i="2" s="1"/>
  <c r="L227" i="2" s="1"/>
  <c r="M227" i="2" s="1"/>
  <c r="N227" i="2" s="1"/>
  <c r="O227" i="2" s="1"/>
  <c r="P227" i="2" s="1"/>
  <c r="Q227" i="2" s="1"/>
  <c r="R227" i="2" s="1"/>
  <c r="S227" i="2" s="1"/>
  <c r="T227" i="2" s="1"/>
  <c r="U227" i="2" s="1"/>
  <c r="V227" i="2" s="1"/>
  <c r="W227" i="2" s="1"/>
  <c r="X227" i="2" s="1"/>
  <c r="Y227" i="2" s="1"/>
  <c r="Z227" i="2" s="1"/>
  <c r="AA227" i="2" s="1"/>
  <c r="AB227" i="2" s="1"/>
  <c r="J226" i="2"/>
  <c r="K226" i="2" s="1"/>
  <c r="L226" i="2" s="1"/>
  <c r="M226" i="2" s="1"/>
  <c r="N226" i="2" s="1"/>
  <c r="O226" i="2" s="1"/>
  <c r="P226" i="2" s="1"/>
  <c r="Q226" i="2" s="1"/>
  <c r="R226" i="2" s="1"/>
  <c r="S226" i="2" s="1"/>
  <c r="T226" i="2" s="1"/>
  <c r="U226" i="2" s="1"/>
  <c r="V226" i="2" s="1"/>
  <c r="W226" i="2" s="1"/>
  <c r="X226" i="2" s="1"/>
  <c r="Y226" i="2" s="1"/>
  <c r="Z226" i="2" s="1"/>
  <c r="AA226" i="2" s="1"/>
  <c r="AB226" i="2" s="1"/>
  <c r="H225" i="2"/>
  <c r="I225" i="2" s="1"/>
  <c r="J225" i="2" s="1"/>
  <c r="K225" i="2" s="1"/>
  <c r="L225" i="2" s="1"/>
  <c r="M225" i="2" s="1"/>
  <c r="N225" i="2" s="1"/>
  <c r="O225" i="2" s="1"/>
  <c r="P225" i="2" s="1"/>
  <c r="Q225" i="2" s="1"/>
  <c r="R225" i="2" s="1"/>
  <c r="S225" i="2" s="1"/>
  <c r="T225" i="2" s="1"/>
  <c r="U225" i="2" s="1"/>
  <c r="V225" i="2" s="1"/>
  <c r="W225" i="2" s="1"/>
  <c r="X225" i="2" s="1"/>
  <c r="Y225" i="2" s="1"/>
  <c r="Z225" i="2" s="1"/>
  <c r="AA225" i="2" s="1"/>
  <c r="AB225" i="2" s="1"/>
  <c r="N108" i="9" l="1"/>
  <c r="N109" i="9"/>
  <c r="S27" i="10"/>
  <c r="S46" i="6" s="1"/>
  <c r="D175" i="2"/>
  <c r="D173" i="2"/>
  <c r="D169" i="2"/>
  <c r="D160" i="2"/>
  <c r="D155" i="2"/>
  <c r="D134" i="2"/>
  <c r="D10" i="2"/>
  <c r="G2" i="21" s="1"/>
  <c r="D11" i="2"/>
  <c r="D207" i="2"/>
  <c r="D208" i="2"/>
  <c r="D209" i="2"/>
  <c r="D210" i="2"/>
  <c r="D211" i="2"/>
  <c r="D212" i="2"/>
  <c r="D213" i="2"/>
  <c r="D214" i="2"/>
  <c r="D215" i="2"/>
  <c r="D206" i="2"/>
  <c r="D18" i="2" l="1"/>
  <c r="G56" i="9"/>
  <c r="H2" i="21"/>
  <c r="G3" i="21"/>
  <c r="N110" i="9"/>
  <c r="T23" i="10"/>
  <c r="D131" i="2"/>
  <c r="J108" i="2"/>
  <c r="J87" i="2"/>
  <c r="D228" i="2"/>
  <c r="G2" i="13"/>
  <c r="D14" i="2"/>
  <c r="G2" i="8"/>
  <c r="G2" i="10"/>
  <c r="G2" i="9"/>
  <c r="G2" i="4"/>
  <c r="G2" i="17" s="1"/>
  <c r="D26" i="2"/>
  <c r="G57" i="9" l="1"/>
  <c r="G27" i="8"/>
  <c r="E171" i="13"/>
  <c r="G171" i="13" s="1"/>
  <c r="E90" i="13"/>
  <c r="G90" i="13" s="1"/>
  <c r="D90" i="13" s="1"/>
  <c r="D22" i="2"/>
  <c r="D138" i="2" s="1"/>
  <c r="I2" i="21"/>
  <c r="H3" i="21"/>
  <c r="H2" i="17"/>
  <c r="G3" i="17"/>
  <c r="G32" i="8"/>
  <c r="G11" i="4" s="1"/>
  <c r="G21" i="8"/>
  <c r="G12" i="4" s="1"/>
  <c r="O108" i="9"/>
  <c r="O109" i="9"/>
  <c r="T27" i="10"/>
  <c r="T46" i="6" s="1"/>
  <c r="K87" i="2"/>
  <c r="L87" i="2" s="1"/>
  <c r="H2" i="10"/>
  <c r="G30" i="10"/>
  <c r="G31" i="10" s="1"/>
  <c r="G30" i="4" s="1"/>
  <c r="G12" i="13"/>
  <c r="H2" i="9"/>
  <c r="G3" i="9"/>
  <c r="G3" i="4"/>
  <c r="G2" i="6"/>
  <c r="G2" i="3"/>
  <c r="H2" i="13"/>
  <c r="H12" i="13" s="1"/>
  <c r="G3" i="13"/>
  <c r="G3" i="10"/>
  <c r="G3" i="8"/>
  <c r="H2" i="8"/>
  <c r="D17" i="2"/>
  <c r="D171" i="13" l="1"/>
  <c r="H55" i="9"/>
  <c r="H56" i="9"/>
  <c r="H27" i="8" s="1"/>
  <c r="G17" i="8"/>
  <c r="G18" i="8" s="1"/>
  <c r="G20" i="8" s="1"/>
  <c r="G15" i="6" s="1"/>
  <c r="IL8" i="9"/>
  <c r="I3" i="21"/>
  <c r="J2" i="21"/>
  <c r="H3" i="17"/>
  <c r="I2" i="17"/>
  <c r="G8" i="9"/>
  <c r="G29" i="9" s="1"/>
  <c r="G37" i="8"/>
  <c r="G70" i="17" s="1"/>
  <c r="H21" i="8"/>
  <c r="O110" i="9"/>
  <c r="U23" i="10"/>
  <c r="H15" i="10"/>
  <c r="H26" i="4" s="1"/>
  <c r="H4" i="2"/>
  <c r="G7" i="9"/>
  <c r="G15" i="13" s="1"/>
  <c r="H7" i="9"/>
  <c r="H15" i="13" s="1"/>
  <c r="H30" i="10"/>
  <c r="H31" i="10" s="1"/>
  <c r="H30" i="4" s="1"/>
  <c r="G6" i="13"/>
  <c r="G7" i="13" s="1"/>
  <c r="G9" i="13"/>
  <c r="G10" i="13" s="1"/>
  <c r="M87" i="2"/>
  <c r="K108" i="2"/>
  <c r="L108" i="2" s="1"/>
  <c r="M108" i="2" s="1"/>
  <c r="N108" i="2" s="1"/>
  <c r="O108" i="2" s="1"/>
  <c r="P108" i="2" s="1"/>
  <c r="Q108" i="2" s="1"/>
  <c r="R108" i="2" s="1"/>
  <c r="S108" i="2" s="1"/>
  <c r="T108" i="2" s="1"/>
  <c r="U108" i="2" s="1"/>
  <c r="H3" i="13"/>
  <c r="I2" i="13"/>
  <c r="I12" i="13" s="1"/>
  <c r="I2" i="9"/>
  <c r="H3" i="9"/>
  <c r="H2" i="3"/>
  <c r="G2" i="5"/>
  <c r="H2" i="6"/>
  <c r="G3" i="6"/>
  <c r="I2" i="8"/>
  <c r="H3" i="8"/>
  <c r="H3" i="10"/>
  <c r="I2" i="10"/>
  <c r="D25" i="2"/>
  <c r="D19" i="2"/>
  <c r="D139" i="2" l="1"/>
  <c r="G22" i="8"/>
  <c r="H16" i="8"/>
  <c r="H57" i="9"/>
  <c r="E172" i="13"/>
  <c r="E91" i="13"/>
  <c r="K2" i="21"/>
  <c r="J3" i="21"/>
  <c r="G16" i="13"/>
  <c r="J2" i="17"/>
  <c r="I3" i="17"/>
  <c r="H60" i="9"/>
  <c r="H96" i="13" s="1"/>
  <c r="IL61" i="9"/>
  <c r="H61" i="9"/>
  <c r="H97" i="13" s="1"/>
  <c r="H8" i="9"/>
  <c r="H16" i="13" s="1"/>
  <c r="G61" i="9"/>
  <c r="G82" i="9" s="1"/>
  <c r="H12" i="4"/>
  <c r="H37" i="8"/>
  <c r="H70" i="17" s="1"/>
  <c r="P108" i="9"/>
  <c r="P109" i="9"/>
  <c r="U27" i="10"/>
  <c r="U46" i="6" s="1"/>
  <c r="I15" i="10"/>
  <c r="I26" i="4" s="1"/>
  <c r="H82" i="13"/>
  <c r="G82" i="13"/>
  <c r="H72" i="13"/>
  <c r="G72" i="13"/>
  <c r="G9" i="9"/>
  <c r="G17" i="13" s="1"/>
  <c r="I9" i="9"/>
  <c r="I17" i="13" s="1"/>
  <c r="I7" i="9"/>
  <c r="I15" i="13" s="1"/>
  <c r="I10" i="9"/>
  <c r="I18" i="13" s="1"/>
  <c r="I60" i="9"/>
  <c r="I96" i="13" s="1"/>
  <c r="H9" i="9"/>
  <c r="H17" i="13" s="1"/>
  <c r="H10" i="9"/>
  <c r="H18" i="13" s="1"/>
  <c r="H5" i="2"/>
  <c r="G4" i="13" s="1"/>
  <c r="G60" i="9"/>
  <c r="G96" i="13" s="1"/>
  <c r="G10" i="9"/>
  <c r="G18" i="13" s="1"/>
  <c r="I30" i="10"/>
  <c r="I31" i="10" s="1"/>
  <c r="I30" i="4" s="1"/>
  <c r="H6" i="13"/>
  <c r="H7" i="13" s="1"/>
  <c r="H9" i="13"/>
  <c r="H10" i="13" s="1"/>
  <c r="N87" i="2"/>
  <c r="H2" i="5"/>
  <c r="J2" i="8"/>
  <c r="I3" i="8"/>
  <c r="G25" i="9"/>
  <c r="G33" i="9" s="1"/>
  <c r="I2" i="3"/>
  <c r="J2" i="9"/>
  <c r="I3" i="9"/>
  <c r="J2" i="13"/>
  <c r="J12" i="13" s="1"/>
  <c r="I3" i="13"/>
  <c r="I3" i="10"/>
  <c r="J2" i="10"/>
  <c r="H3" i="6"/>
  <c r="I2" i="6"/>
  <c r="D27" i="2"/>
  <c r="G62" i="9" s="1"/>
  <c r="G98" i="13" s="1"/>
  <c r="H91" i="13" l="1"/>
  <c r="I91" i="13"/>
  <c r="G91" i="13"/>
  <c r="G172" i="13"/>
  <c r="H172" i="13"/>
  <c r="I172" i="13"/>
  <c r="I55" i="9"/>
  <c r="H17" i="8"/>
  <c r="H18" i="8" s="1"/>
  <c r="H20" i="8" s="1"/>
  <c r="I56" i="9"/>
  <c r="I27" i="8" s="1"/>
  <c r="D145" i="2"/>
  <c r="G44" i="13"/>
  <c r="G62" i="13"/>
  <c r="H62" i="13"/>
  <c r="H44" i="13"/>
  <c r="G125" i="13"/>
  <c r="G143" i="13"/>
  <c r="I62" i="13"/>
  <c r="I44" i="13"/>
  <c r="H153" i="13"/>
  <c r="H163" i="13"/>
  <c r="L2" i="21"/>
  <c r="K3" i="21"/>
  <c r="G97" i="13"/>
  <c r="K2" i="17"/>
  <c r="J3" i="17"/>
  <c r="I61" i="9"/>
  <c r="I97" i="13" s="1"/>
  <c r="I8" i="9"/>
  <c r="I16" i="13" s="1"/>
  <c r="D144" i="2"/>
  <c r="P110" i="9"/>
  <c r="V23" i="10"/>
  <c r="J15" i="10"/>
  <c r="J26" i="4" s="1"/>
  <c r="I153" i="13"/>
  <c r="I163" i="13"/>
  <c r="G153" i="13"/>
  <c r="G163" i="13"/>
  <c r="I82" i="13"/>
  <c r="I72" i="13"/>
  <c r="H55" i="13"/>
  <c r="H37" i="13"/>
  <c r="G55" i="13"/>
  <c r="G37" i="13"/>
  <c r="G118" i="13"/>
  <c r="G136" i="13"/>
  <c r="I55" i="13"/>
  <c r="I37" i="13"/>
  <c r="H3" i="2"/>
  <c r="H4" i="13"/>
  <c r="I4" i="13"/>
  <c r="I62" i="9"/>
  <c r="I98" i="13" s="1"/>
  <c r="G102" i="13"/>
  <c r="I63" i="9"/>
  <c r="I99" i="13" s="1"/>
  <c r="H62" i="9"/>
  <c r="H98" i="13" s="1"/>
  <c r="J7" i="9"/>
  <c r="J15" i="13" s="1"/>
  <c r="J91" i="13" s="1"/>
  <c r="J10" i="9"/>
  <c r="J18" i="13" s="1"/>
  <c r="J60" i="9"/>
  <c r="J96" i="13" s="1"/>
  <c r="J172" i="13" s="1"/>
  <c r="J9" i="9"/>
  <c r="J17" i="13" s="1"/>
  <c r="J63" i="9"/>
  <c r="J99" i="13" s="1"/>
  <c r="J62" i="9"/>
  <c r="J98" i="13" s="1"/>
  <c r="G63" i="9"/>
  <c r="G99" i="13" s="1"/>
  <c r="H63" i="9"/>
  <c r="H99" i="13" s="1"/>
  <c r="J30" i="10"/>
  <c r="J31" i="10" s="1"/>
  <c r="J30" i="4" s="1"/>
  <c r="I6" i="13"/>
  <c r="I7" i="13" s="1"/>
  <c r="I9" i="13"/>
  <c r="I10" i="13" s="1"/>
  <c r="O87" i="2"/>
  <c r="H21" i="13"/>
  <c r="G21" i="13"/>
  <c r="I21" i="13"/>
  <c r="K2" i="10"/>
  <c r="J3" i="10"/>
  <c r="H21" i="9"/>
  <c r="H29" i="9" s="1"/>
  <c r="I2" i="5"/>
  <c r="H25" i="9"/>
  <c r="H33" i="9" s="1"/>
  <c r="J4" i="13"/>
  <c r="J3" i="13"/>
  <c r="K2" i="13"/>
  <c r="K12" i="13" s="1"/>
  <c r="K2" i="9"/>
  <c r="J3" i="9"/>
  <c r="J2" i="3"/>
  <c r="I3" i="6"/>
  <c r="J2" i="6"/>
  <c r="J3" i="8"/>
  <c r="K2" i="8"/>
  <c r="G77" i="9"/>
  <c r="G85" i="9" s="1"/>
  <c r="G78" i="9"/>
  <c r="G86" i="9" s="1"/>
  <c r="H2" i="4"/>
  <c r="H37" i="21" l="1"/>
  <c r="J37" i="21"/>
  <c r="E173" i="13"/>
  <c r="E92" i="13"/>
  <c r="H15" i="6"/>
  <c r="H22" i="8"/>
  <c r="I21" i="8"/>
  <c r="G37" i="21"/>
  <c r="G74" i="17"/>
  <c r="I16" i="8"/>
  <c r="I57" i="9"/>
  <c r="I37" i="21"/>
  <c r="J143" i="13"/>
  <c r="J125" i="13"/>
  <c r="I143" i="13"/>
  <c r="I125" i="13"/>
  <c r="H143" i="13"/>
  <c r="H125" i="13"/>
  <c r="J62" i="13"/>
  <c r="J44" i="13"/>
  <c r="L3" i="21"/>
  <c r="M2" i="21"/>
  <c r="G107" i="13"/>
  <c r="G43" i="17" s="1"/>
  <c r="H26" i="13"/>
  <c r="I26" i="13"/>
  <c r="L2" i="17"/>
  <c r="K3" i="17"/>
  <c r="G26" i="13"/>
  <c r="J61" i="9"/>
  <c r="J97" i="13" s="1"/>
  <c r="J8" i="9"/>
  <c r="J16" i="13" s="1"/>
  <c r="Q108" i="9"/>
  <c r="Q109" i="9"/>
  <c r="V27" i="10"/>
  <c r="V46" i="6" s="1"/>
  <c r="K15" i="10"/>
  <c r="K26" i="4" s="1"/>
  <c r="J153" i="13"/>
  <c r="J163" i="13"/>
  <c r="J82" i="13"/>
  <c r="J72" i="13"/>
  <c r="J118" i="13"/>
  <c r="J136" i="13"/>
  <c r="H118" i="13"/>
  <c r="H74" i="17" s="1"/>
  <c r="H136" i="13"/>
  <c r="J55" i="13"/>
  <c r="J37" i="13"/>
  <c r="I136" i="13"/>
  <c r="I118" i="13"/>
  <c r="I74" i="17" s="1"/>
  <c r="I102" i="13"/>
  <c r="J102" i="13"/>
  <c r="H102" i="13"/>
  <c r="K7" i="9"/>
  <c r="K9" i="9"/>
  <c r="K10" i="9"/>
  <c r="K18" i="13" s="1"/>
  <c r="K60" i="9"/>
  <c r="K96" i="13" s="1"/>
  <c r="K172" i="13" s="1"/>
  <c r="K62" i="9"/>
  <c r="K98" i="13" s="1"/>
  <c r="K63" i="9"/>
  <c r="K99" i="13" s="1"/>
  <c r="K30" i="10"/>
  <c r="K31" i="10" s="1"/>
  <c r="K30" i="4" s="1"/>
  <c r="G101" i="9"/>
  <c r="H93" i="9" s="1"/>
  <c r="J6" i="13"/>
  <c r="J7" i="13" s="1"/>
  <c r="J9" i="13"/>
  <c r="J10" i="13" s="1"/>
  <c r="P87" i="2"/>
  <c r="G98" i="9"/>
  <c r="J21" i="13"/>
  <c r="J3" i="6"/>
  <c r="K2" i="6"/>
  <c r="G45" i="9"/>
  <c r="L2" i="9"/>
  <c r="K3" i="9"/>
  <c r="G49" i="9"/>
  <c r="H41" i="9" s="1"/>
  <c r="H49" i="9" s="1"/>
  <c r="I41" i="9" s="1"/>
  <c r="K2" i="3"/>
  <c r="J2" i="5"/>
  <c r="I25" i="9"/>
  <c r="I33" i="9" s="1"/>
  <c r="K4" i="13"/>
  <c r="K3" i="13"/>
  <c r="L2" i="13"/>
  <c r="L12" i="13" s="1"/>
  <c r="L2" i="10"/>
  <c r="K3" i="10"/>
  <c r="K3" i="8"/>
  <c r="L2" i="8"/>
  <c r="I21" i="9"/>
  <c r="I29" i="9" s="1"/>
  <c r="H78" i="9"/>
  <c r="H86" i="9" s="1"/>
  <c r="H77" i="9"/>
  <c r="H85" i="9" s="1"/>
  <c r="H74" i="9"/>
  <c r="H82" i="9" s="1"/>
  <c r="G102" i="9"/>
  <c r="H94" i="9" s="1"/>
  <c r="I2" i="4"/>
  <c r="H3" i="4"/>
  <c r="I37" i="8" l="1"/>
  <c r="I70" i="17" s="1"/>
  <c r="I12" i="4"/>
  <c r="I17" i="8"/>
  <c r="J56" i="9"/>
  <c r="J27" i="8" s="1"/>
  <c r="J55" i="9"/>
  <c r="I18" i="8"/>
  <c r="I20" i="8" s="1"/>
  <c r="J92" i="13"/>
  <c r="G92" i="13"/>
  <c r="H92" i="13"/>
  <c r="I92" i="13"/>
  <c r="H173" i="13"/>
  <c r="H174" i="13" s="1"/>
  <c r="I173" i="13"/>
  <c r="I174" i="13" s="1"/>
  <c r="J173" i="13"/>
  <c r="J174" i="13" s="1"/>
  <c r="K173" i="13"/>
  <c r="K174" i="13" s="1"/>
  <c r="G173" i="13"/>
  <c r="G174" i="13" s="1"/>
  <c r="J74" i="17"/>
  <c r="K143" i="13"/>
  <c r="K125" i="13"/>
  <c r="M3" i="21"/>
  <c r="N2" i="21"/>
  <c r="I107" i="13"/>
  <c r="I43" i="17" s="1"/>
  <c r="H107" i="13"/>
  <c r="J107" i="13"/>
  <c r="J43" i="17" s="1"/>
  <c r="J26" i="13"/>
  <c r="G42" i="17"/>
  <c r="M2" i="17"/>
  <c r="L3" i="17"/>
  <c r="K61" i="9"/>
  <c r="K97" i="13" s="1"/>
  <c r="K8" i="9"/>
  <c r="K16" i="13" s="1"/>
  <c r="Q110" i="9"/>
  <c r="W23" i="10"/>
  <c r="L15" i="10"/>
  <c r="L26" i="4" s="1"/>
  <c r="K153" i="13"/>
  <c r="K163" i="13"/>
  <c r="K118" i="13"/>
  <c r="K136" i="13"/>
  <c r="K102" i="13"/>
  <c r="L30" i="10"/>
  <c r="L31" i="10" s="1"/>
  <c r="L30" i="4" s="1"/>
  <c r="L7" i="9"/>
  <c r="L9" i="9"/>
  <c r="L60" i="9"/>
  <c r="L96" i="13" s="1"/>
  <c r="L172" i="13" s="1"/>
  <c r="L62" i="9"/>
  <c r="L98" i="13" s="1"/>
  <c r="L173" i="13" s="1"/>
  <c r="L10" i="9"/>
  <c r="L18" i="13" s="1"/>
  <c r="L63" i="9"/>
  <c r="L99" i="13" s="1"/>
  <c r="H102" i="9"/>
  <c r="I94" i="9" s="1"/>
  <c r="K6" i="13"/>
  <c r="K7" i="13" s="1"/>
  <c r="K9" i="13"/>
  <c r="K10" i="13" s="1"/>
  <c r="Q87" i="2"/>
  <c r="K15" i="13"/>
  <c r="K91" i="13" s="1"/>
  <c r="K17" i="13"/>
  <c r="K92" i="13" s="1"/>
  <c r="M2" i="10"/>
  <c r="L3" i="10"/>
  <c r="M2" i="8"/>
  <c r="L3" i="8"/>
  <c r="L4" i="13"/>
  <c r="L3" i="13"/>
  <c r="M2" i="13"/>
  <c r="M12" i="13" s="1"/>
  <c r="J25" i="9"/>
  <c r="J33" i="9" s="1"/>
  <c r="J21" i="9"/>
  <c r="J29" i="9" s="1"/>
  <c r="I49" i="9"/>
  <c r="J41" i="9" s="1"/>
  <c r="L2" i="6"/>
  <c r="K3" i="6"/>
  <c r="L2" i="3"/>
  <c r="M2" i="9"/>
  <c r="L3" i="9"/>
  <c r="H37" i="9"/>
  <c r="K2" i="5"/>
  <c r="H101" i="9"/>
  <c r="I93" i="9" s="1"/>
  <c r="H90" i="9"/>
  <c r="I74" i="9"/>
  <c r="I82" i="9" s="1"/>
  <c r="I77" i="9"/>
  <c r="I85" i="9" s="1"/>
  <c r="I78" i="9"/>
  <c r="I86" i="9" s="1"/>
  <c r="J2" i="4"/>
  <c r="I3" i="4"/>
  <c r="H43" i="17" l="1"/>
  <c r="I15" i="6"/>
  <c r="J21" i="8"/>
  <c r="J16" i="8"/>
  <c r="J57" i="9"/>
  <c r="I22" i="8"/>
  <c r="K37" i="21"/>
  <c r="K62" i="13"/>
  <c r="K44" i="13"/>
  <c r="L174" i="13"/>
  <c r="L143" i="13"/>
  <c r="L125" i="13"/>
  <c r="N3" i="21"/>
  <c r="O2" i="21"/>
  <c r="J42" i="17"/>
  <c r="J41" i="17" s="1"/>
  <c r="J55" i="17" s="1"/>
  <c r="H42" i="17"/>
  <c r="H41" i="17" s="1"/>
  <c r="H55" i="17" s="1"/>
  <c r="I42" i="17"/>
  <c r="I41" i="17" s="1"/>
  <c r="I55" i="17" s="1"/>
  <c r="K107" i="13"/>
  <c r="N2" i="17"/>
  <c r="M3" i="17"/>
  <c r="G41" i="17"/>
  <c r="G55" i="17" s="1"/>
  <c r="L61" i="9"/>
  <c r="L97" i="13" s="1"/>
  <c r="L8" i="9"/>
  <c r="L16" i="13" s="1"/>
  <c r="R108" i="9"/>
  <c r="R109" i="9"/>
  <c r="W27" i="10"/>
  <c r="W46" i="6" s="1"/>
  <c r="M15" i="10"/>
  <c r="M26" i="4" s="1"/>
  <c r="L163" i="13"/>
  <c r="L153" i="13"/>
  <c r="K82" i="13"/>
  <c r="L118" i="13"/>
  <c r="L136" i="13"/>
  <c r="K72" i="13"/>
  <c r="K55" i="13"/>
  <c r="K37" i="13"/>
  <c r="M30" i="10"/>
  <c r="M31" i="10" s="1"/>
  <c r="M30" i="4" s="1"/>
  <c r="M7" i="9"/>
  <c r="M10" i="9"/>
  <c r="M18" i="13" s="1"/>
  <c r="M60" i="9"/>
  <c r="M96" i="13" s="1"/>
  <c r="M172" i="13" s="1"/>
  <c r="M62" i="9"/>
  <c r="M98" i="13" s="1"/>
  <c r="M173" i="13" s="1"/>
  <c r="M63" i="9"/>
  <c r="M99" i="13" s="1"/>
  <c r="M9" i="9"/>
  <c r="L102" i="13"/>
  <c r="L6" i="13"/>
  <c r="L7" i="13" s="1"/>
  <c r="L9" i="13"/>
  <c r="L10" i="13" s="1"/>
  <c r="R87" i="2"/>
  <c r="K21" i="13"/>
  <c r="L17" i="13"/>
  <c r="L92" i="13" s="1"/>
  <c r="L15" i="13"/>
  <c r="L91" i="13" s="1"/>
  <c r="L37" i="21" s="1"/>
  <c r="J49" i="9"/>
  <c r="K41" i="9" s="1"/>
  <c r="M3" i="9"/>
  <c r="N2" i="9"/>
  <c r="L2" i="5"/>
  <c r="H45" i="9"/>
  <c r="N2" i="8"/>
  <c r="M3" i="8"/>
  <c r="K25" i="9"/>
  <c r="K33" i="9" s="1"/>
  <c r="M4" i="13"/>
  <c r="N2" i="13"/>
  <c r="N12" i="13" s="1"/>
  <c r="M3" i="13"/>
  <c r="M2" i="3"/>
  <c r="L3" i="6"/>
  <c r="M2" i="6"/>
  <c r="K21" i="9"/>
  <c r="K29" i="9" s="1"/>
  <c r="N2" i="10"/>
  <c r="M3" i="10"/>
  <c r="J74" i="9"/>
  <c r="J82" i="9" s="1"/>
  <c r="J77" i="9"/>
  <c r="J85" i="9" s="1"/>
  <c r="I102" i="9"/>
  <c r="J94" i="9" s="1"/>
  <c r="H98" i="9"/>
  <c r="J78" i="9"/>
  <c r="J86" i="9" s="1"/>
  <c r="I101" i="9"/>
  <c r="J93" i="9" s="1"/>
  <c r="K2" i="4"/>
  <c r="J3" i="4"/>
  <c r="K43" i="17" l="1"/>
  <c r="K74" i="17"/>
  <c r="J17" i="8"/>
  <c r="K56" i="9"/>
  <c r="K27" i="8" s="1"/>
  <c r="K55" i="9"/>
  <c r="J18" i="8"/>
  <c r="J20" i="8" s="1"/>
  <c r="J12" i="4"/>
  <c r="J37" i="8"/>
  <c r="J70" i="17" s="1"/>
  <c r="L44" i="13"/>
  <c r="L62" i="13"/>
  <c r="M174" i="13"/>
  <c r="M143" i="13"/>
  <c r="M125" i="13"/>
  <c r="P2" i="21"/>
  <c r="O3" i="21"/>
  <c r="L107" i="13"/>
  <c r="K26" i="13"/>
  <c r="N3" i="17"/>
  <c r="O2" i="17"/>
  <c r="M61" i="9"/>
  <c r="M97" i="13" s="1"/>
  <c r="M8" i="9"/>
  <c r="M16" i="13" s="1"/>
  <c r="R110" i="9"/>
  <c r="X23" i="10"/>
  <c r="N15" i="10"/>
  <c r="N26" i="4" s="1"/>
  <c r="M153" i="13"/>
  <c r="M163" i="13"/>
  <c r="L82" i="13"/>
  <c r="L72" i="13"/>
  <c r="L55" i="13"/>
  <c r="L37" i="13"/>
  <c r="M118" i="13"/>
  <c r="M136" i="13"/>
  <c r="N7" i="9"/>
  <c r="N10" i="9"/>
  <c r="N18" i="13" s="1"/>
  <c r="N9" i="9"/>
  <c r="N60" i="9"/>
  <c r="N96" i="13" s="1"/>
  <c r="N172" i="13" s="1"/>
  <c r="N63" i="9"/>
  <c r="N99" i="13" s="1"/>
  <c r="N62" i="9"/>
  <c r="N98" i="13" s="1"/>
  <c r="N173" i="13" s="1"/>
  <c r="N30" i="10"/>
  <c r="N31" i="10" s="1"/>
  <c r="N30" i="4" s="1"/>
  <c r="M102" i="13"/>
  <c r="M6" i="13"/>
  <c r="M7" i="13" s="1"/>
  <c r="M9" i="13"/>
  <c r="M10" i="13" s="1"/>
  <c r="S87" i="2"/>
  <c r="M17" i="13"/>
  <c r="M92" i="13" s="1"/>
  <c r="L21" i="13"/>
  <c r="M15" i="13"/>
  <c r="M91" i="13" s="1"/>
  <c r="J101" i="9"/>
  <c r="K93" i="9" s="1"/>
  <c r="O2" i="9"/>
  <c r="N3" i="9"/>
  <c r="N2" i="3"/>
  <c r="O2" i="10"/>
  <c r="N3" i="10"/>
  <c r="O2" i="8"/>
  <c r="N3" i="8"/>
  <c r="I37" i="9"/>
  <c r="L21" i="9"/>
  <c r="L29" i="9" s="1"/>
  <c r="N4" i="13"/>
  <c r="O2" i="13"/>
  <c r="O12" i="13" s="1"/>
  <c r="N3" i="13"/>
  <c r="L25" i="9"/>
  <c r="L33" i="9" s="1"/>
  <c r="N2" i="6"/>
  <c r="M3" i="6"/>
  <c r="K49" i="9"/>
  <c r="L41" i="9" s="1"/>
  <c r="M2" i="5"/>
  <c r="I90" i="9"/>
  <c r="K77" i="9"/>
  <c r="K85" i="9" s="1"/>
  <c r="K74" i="9"/>
  <c r="K82" i="9" s="1"/>
  <c r="K78" i="9"/>
  <c r="K86" i="9" s="1"/>
  <c r="J102" i="9"/>
  <c r="K94" i="9" s="1"/>
  <c r="L2" i="4"/>
  <c r="K3" i="4"/>
  <c r="L43" i="17" l="1"/>
  <c r="L42" i="17" s="1"/>
  <c r="L41" i="17" s="1"/>
  <c r="L55" i="17" s="1"/>
  <c r="J15" i="6"/>
  <c r="K21" i="8"/>
  <c r="K16" i="8"/>
  <c r="K57" i="9"/>
  <c r="M37" i="21"/>
  <c r="L74" i="17"/>
  <c r="J22" i="8"/>
  <c r="M62" i="13"/>
  <c r="M44" i="13"/>
  <c r="N143" i="13"/>
  <c r="N125" i="13"/>
  <c r="Q2" i="21"/>
  <c r="P3" i="21"/>
  <c r="M107" i="13"/>
  <c r="P2" i="17"/>
  <c r="O3" i="17"/>
  <c r="L26" i="13"/>
  <c r="K42" i="17"/>
  <c r="N61" i="9"/>
  <c r="N97" i="13" s="1"/>
  <c r="N8" i="9"/>
  <c r="N16" i="13" s="1"/>
  <c r="S109" i="9"/>
  <c r="S108" i="9"/>
  <c r="X27" i="10"/>
  <c r="X46" i="6" s="1"/>
  <c r="O15" i="10"/>
  <c r="O26" i="4" s="1"/>
  <c r="N153" i="13"/>
  <c r="N163" i="13"/>
  <c r="M82" i="13"/>
  <c r="N136" i="13"/>
  <c r="N118" i="13"/>
  <c r="M72" i="13"/>
  <c r="M55" i="13"/>
  <c r="M37" i="13"/>
  <c r="N102" i="13"/>
  <c r="O30" i="10"/>
  <c r="O31" i="10" s="1"/>
  <c r="O30" i="4" s="1"/>
  <c r="O7" i="9"/>
  <c r="O9" i="9"/>
  <c r="O10" i="9"/>
  <c r="O18" i="13" s="1"/>
  <c r="O60" i="9"/>
  <c r="O96" i="13" s="1"/>
  <c r="O172" i="13" s="1"/>
  <c r="O63" i="9"/>
  <c r="O99" i="13" s="1"/>
  <c r="O62" i="9"/>
  <c r="O98" i="13" s="1"/>
  <c r="O173" i="13" s="1"/>
  <c r="L49" i="9"/>
  <c r="M41" i="9" s="1"/>
  <c r="N6" i="13"/>
  <c r="N7" i="13" s="1"/>
  <c r="N9" i="13"/>
  <c r="N10" i="13" s="1"/>
  <c r="T87" i="2"/>
  <c r="N17" i="13"/>
  <c r="N92" i="13" s="1"/>
  <c r="N15" i="13"/>
  <c r="N91" i="13" s="1"/>
  <c r="N37" i="21" s="1"/>
  <c r="M21" i="13"/>
  <c r="M25" i="9"/>
  <c r="M33" i="9" s="1"/>
  <c r="I45" i="9"/>
  <c r="O3" i="8"/>
  <c r="P2" i="8"/>
  <c r="N2" i="5"/>
  <c r="O3" i="10"/>
  <c r="P2" i="10"/>
  <c r="O2" i="6"/>
  <c r="N3" i="6"/>
  <c r="M21" i="9"/>
  <c r="M29" i="9" s="1"/>
  <c r="O2" i="3"/>
  <c r="O4" i="13"/>
  <c r="O3" i="13"/>
  <c r="P2" i="13"/>
  <c r="P12" i="13" s="1"/>
  <c r="O3" i="9"/>
  <c r="P2" i="9"/>
  <c r="K101" i="9"/>
  <c r="L93" i="9" s="1"/>
  <c r="L77" i="9"/>
  <c r="L85" i="9" s="1"/>
  <c r="L78" i="9"/>
  <c r="L86" i="9" s="1"/>
  <c r="L74" i="9"/>
  <c r="L82" i="9" s="1"/>
  <c r="K102" i="9"/>
  <c r="L94" i="9" s="1"/>
  <c r="I98" i="9"/>
  <c r="M2" i="4"/>
  <c r="L3" i="4"/>
  <c r="M43" i="17" l="1"/>
  <c r="M74" i="17"/>
  <c r="K17" i="8"/>
  <c r="K18" i="8" s="1"/>
  <c r="K20" i="8" s="1"/>
  <c r="K22" i="8" s="1"/>
  <c r="L56" i="9"/>
  <c r="L27" i="8" s="1"/>
  <c r="L55" i="9"/>
  <c r="K12" i="4"/>
  <c r="K37" i="8"/>
  <c r="K70" i="17" s="1"/>
  <c r="N62" i="13"/>
  <c r="N44" i="13"/>
  <c r="N174" i="13"/>
  <c r="O143" i="13"/>
  <c r="O125" i="13"/>
  <c r="R2" i="21"/>
  <c r="Q3" i="21"/>
  <c r="N107" i="13"/>
  <c r="K41" i="17"/>
  <c r="K55" i="17" s="1"/>
  <c r="M26" i="13"/>
  <c r="P3" i="17"/>
  <c r="Q2" i="17"/>
  <c r="O61" i="9"/>
  <c r="O97" i="13" s="1"/>
  <c r="O8" i="9"/>
  <c r="O16" i="13" s="1"/>
  <c r="S110" i="9"/>
  <c r="Y23" i="10"/>
  <c r="P15" i="10"/>
  <c r="P26" i="4" s="1"/>
  <c r="O163" i="13"/>
  <c r="O153" i="13"/>
  <c r="N82" i="13"/>
  <c r="O118" i="13"/>
  <c r="O136" i="13"/>
  <c r="N72" i="13"/>
  <c r="N55" i="13"/>
  <c r="N37" i="13"/>
  <c r="P30" i="10"/>
  <c r="P31" i="10" s="1"/>
  <c r="P30" i="4" s="1"/>
  <c r="O102" i="13"/>
  <c r="P7" i="9"/>
  <c r="P9" i="9"/>
  <c r="P17" i="13" s="1"/>
  <c r="P92" i="13" s="1"/>
  <c r="P10" i="9"/>
  <c r="P18" i="13" s="1"/>
  <c r="P60" i="9"/>
  <c r="P96" i="13" s="1"/>
  <c r="P172" i="13" s="1"/>
  <c r="P63" i="9"/>
  <c r="P99" i="13" s="1"/>
  <c r="P62" i="9"/>
  <c r="P98" i="13" s="1"/>
  <c r="P173" i="13" s="1"/>
  <c r="O6" i="13"/>
  <c r="O7" i="13" s="1"/>
  <c r="O9" i="13"/>
  <c r="O10" i="13" s="1"/>
  <c r="U87" i="2"/>
  <c r="O17" i="13"/>
  <c r="O92" i="13" s="1"/>
  <c r="O15" i="13"/>
  <c r="O91" i="13" s="1"/>
  <c r="N21" i="13"/>
  <c r="N21" i="9"/>
  <c r="N29" i="9" s="1"/>
  <c r="P4" i="13"/>
  <c r="P3" i="13"/>
  <c r="Q2" i="13"/>
  <c r="Q12" i="13" s="1"/>
  <c r="P3" i="9"/>
  <c r="Q2" i="9"/>
  <c r="P3" i="10"/>
  <c r="Q2" i="10"/>
  <c r="J37" i="9"/>
  <c r="O2" i="5"/>
  <c r="Q2" i="8"/>
  <c r="P3" i="8"/>
  <c r="N25" i="9"/>
  <c r="N33" i="9" s="1"/>
  <c r="P2" i="3"/>
  <c r="P2" i="6"/>
  <c r="O3" i="6"/>
  <c r="M49" i="9"/>
  <c r="N41" i="9" s="1"/>
  <c r="L102" i="9"/>
  <c r="M94" i="9" s="1"/>
  <c r="J90" i="9"/>
  <c r="L101" i="9"/>
  <c r="M93" i="9" s="1"/>
  <c r="M77" i="9"/>
  <c r="M85" i="9" s="1"/>
  <c r="M78" i="9"/>
  <c r="M86" i="9" s="1"/>
  <c r="M74" i="9"/>
  <c r="M82" i="9" s="1"/>
  <c r="N2" i="4"/>
  <c r="M3" i="4"/>
  <c r="N43" i="17" l="1"/>
  <c r="N42" i="17" s="1"/>
  <c r="N41" i="17" s="1"/>
  <c r="N55" i="17" s="1"/>
  <c r="K15" i="6"/>
  <c r="L21" i="8"/>
  <c r="O37" i="21"/>
  <c r="L16" i="8"/>
  <c r="L57" i="9"/>
  <c r="O174" i="13"/>
  <c r="N74" i="17"/>
  <c r="O44" i="13"/>
  <c r="O62" i="13"/>
  <c r="P62" i="13"/>
  <c r="P44" i="13"/>
  <c r="P125" i="13"/>
  <c r="P143" i="13"/>
  <c r="S2" i="21"/>
  <c r="R3" i="21"/>
  <c r="O107" i="13"/>
  <c r="N26" i="13"/>
  <c r="Q3" i="17"/>
  <c r="R2" i="17"/>
  <c r="M42" i="17"/>
  <c r="P61" i="9"/>
  <c r="P97" i="13" s="1"/>
  <c r="P8" i="9"/>
  <c r="P16" i="13" s="1"/>
  <c r="P174" i="13"/>
  <c r="T109" i="9"/>
  <c r="T108" i="9"/>
  <c r="Y27" i="10"/>
  <c r="Y46" i="6" s="1"/>
  <c r="Q15" i="10"/>
  <c r="Q26" i="4" s="1"/>
  <c r="P153" i="13"/>
  <c r="P163" i="13"/>
  <c r="O82" i="13"/>
  <c r="P55" i="13"/>
  <c r="P37" i="13"/>
  <c r="P118" i="13"/>
  <c r="P136" i="13"/>
  <c r="O72" i="13"/>
  <c r="O55" i="13"/>
  <c r="O37" i="13"/>
  <c r="Q30" i="10"/>
  <c r="Q31" i="10" s="1"/>
  <c r="Q30" i="4" s="1"/>
  <c r="P102" i="13"/>
  <c r="Q9" i="9"/>
  <c r="Q7" i="9"/>
  <c r="Q10" i="9"/>
  <c r="Q18" i="13" s="1"/>
  <c r="Q60" i="9"/>
  <c r="Q96" i="13" s="1"/>
  <c r="Q172" i="13" s="1"/>
  <c r="Q63" i="9"/>
  <c r="Q99" i="13" s="1"/>
  <c r="Q62" i="9"/>
  <c r="Q98" i="13" s="1"/>
  <c r="Q173" i="13" s="1"/>
  <c r="P6" i="13"/>
  <c r="P7" i="13" s="1"/>
  <c r="P9" i="13"/>
  <c r="P10" i="13" s="1"/>
  <c r="P21" i="13"/>
  <c r="P15" i="13"/>
  <c r="P91" i="13" s="1"/>
  <c r="P37" i="21" s="1"/>
  <c r="O21" i="13"/>
  <c r="O43" i="17" s="1"/>
  <c r="N49" i="9"/>
  <c r="O41" i="9" s="1"/>
  <c r="J45" i="9"/>
  <c r="Q4" i="13"/>
  <c r="Q3" i="13"/>
  <c r="R2" i="13"/>
  <c r="R12" i="13" s="1"/>
  <c r="Q3" i="8"/>
  <c r="R2" i="8"/>
  <c r="P2" i="5"/>
  <c r="R2" i="9"/>
  <c r="Q3" i="9"/>
  <c r="P3" i="6"/>
  <c r="Q2" i="6"/>
  <c r="Q2" i="3"/>
  <c r="O21" i="9"/>
  <c r="O29" i="9" s="1"/>
  <c r="O25" i="9"/>
  <c r="O33" i="9" s="1"/>
  <c r="Q3" i="10"/>
  <c r="R2" i="10"/>
  <c r="M101" i="9"/>
  <c r="N93" i="9" s="1"/>
  <c r="N78" i="9"/>
  <c r="N86" i="9" s="1"/>
  <c r="N74" i="9"/>
  <c r="N82" i="9" s="1"/>
  <c r="N77" i="9"/>
  <c r="N85" i="9" s="1"/>
  <c r="J98" i="9"/>
  <c r="M102" i="9"/>
  <c r="N94" i="9" s="1"/>
  <c r="O2" i="4"/>
  <c r="N3" i="4"/>
  <c r="L37" i="8" l="1"/>
  <c r="L70" i="17" s="1"/>
  <c r="L12" i="4"/>
  <c r="M55" i="9"/>
  <c r="L17" i="8"/>
  <c r="L18" i="8" s="1"/>
  <c r="L20" i="8" s="1"/>
  <c r="M56" i="9"/>
  <c r="M27" i="8" s="1"/>
  <c r="O74" i="17"/>
  <c r="Q143" i="13"/>
  <c r="Q125" i="13"/>
  <c r="T2" i="21"/>
  <c r="S3" i="21"/>
  <c r="P107" i="13"/>
  <c r="P26" i="13"/>
  <c r="M41" i="17"/>
  <c r="M55" i="17" s="1"/>
  <c r="S2" i="17"/>
  <c r="R3" i="17"/>
  <c r="O26" i="13"/>
  <c r="O49" i="9"/>
  <c r="P41" i="9" s="1"/>
  <c r="Q61" i="9"/>
  <c r="Q97" i="13" s="1"/>
  <c r="Q8" i="9"/>
  <c r="Q16" i="13" s="1"/>
  <c r="P25" i="9"/>
  <c r="P33" i="9" s="1"/>
  <c r="Q174" i="13"/>
  <c r="T110" i="9"/>
  <c r="Z23" i="10"/>
  <c r="R15" i="10"/>
  <c r="R26" i="4" s="1"/>
  <c r="Q153" i="13"/>
  <c r="Q163" i="13"/>
  <c r="P82" i="13"/>
  <c r="P72" i="13"/>
  <c r="P74" i="17" s="1"/>
  <c r="Q136" i="13"/>
  <c r="Q118" i="13"/>
  <c r="Q102" i="13"/>
  <c r="R30" i="10"/>
  <c r="R31" i="10" s="1"/>
  <c r="R30" i="4" s="1"/>
  <c r="R7" i="9"/>
  <c r="R9" i="9"/>
  <c r="R60" i="9"/>
  <c r="R96" i="13" s="1"/>
  <c r="R172" i="13" s="1"/>
  <c r="R10" i="9"/>
  <c r="R18" i="13" s="1"/>
  <c r="R62" i="9"/>
  <c r="R98" i="13" s="1"/>
  <c r="R173" i="13" s="1"/>
  <c r="R63" i="9"/>
  <c r="R99" i="13" s="1"/>
  <c r="Q6" i="13"/>
  <c r="Q7" i="13" s="1"/>
  <c r="Q9" i="13"/>
  <c r="Q10" i="13" s="1"/>
  <c r="Q17" i="13"/>
  <c r="Q92" i="13" s="1"/>
  <c r="Q15" i="13"/>
  <c r="Q91" i="13" s="1"/>
  <c r="Q37" i="21" s="1"/>
  <c r="R2" i="3"/>
  <c r="Q2" i="5"/>
  <c r="P21" i="9"/>
  <c r="P29" i="9" s="1"/>
  <c r="R4" i="13"/>
  <c r="R3" i="13"/>
  <c r="S2" i="13"/>
  <c r="S12" i="13" s="1"/>
  <c r="R3" i="8"/>
  <c r="S2" i="8"/>
  <c r="K37" i="9"/>
  <c r="R3" i="9"/>
  <c r="S2" i="9"/>
  <c r="R2" i="6"/>
  <c r="Q3" i="6"/>
  <c r="S2" i="10"/>
  <c r="R3" i="10"/>
  <c r="N102" i="9"/>
  <c r="O94" i="9" s="1"/>
  <c r="O77" i="9"/>
  <c r="O85" i="9" s="1"/>
  <c r="O78" i="9"/>
  <c r="O86" i="9" s="1"/>
  <c r="N101" i="9"/>
  <c r="O93" i="9" s="1"/>
  <c r="O74" i="9"/>
  <c r="O82" i="9" s="1"/>
  <c r="P2" i="4"/>
  <c r="O3" i="4"/>
  <c r="L15" i="6" l="1"/>
  <c r="L22" i="8"/>
  <c r="M21" i="8"/>
  <c r="M16" i="8"/>
  <c r="M57" i="9"/>
  <c r="P43" i="17"/>
  <c r="P42" i="17" s="1"/>
  <c r="P41" i="17" s="1"/>
  <c r="P55" i="17" s="1"/>
  <c r="R174" i="13"/>
  <c r="R143" i="13"/>
  <c r="R125" i="13"/>
  <c r="Q62" i="13"/>
  <c r="Q44" i="13"/>
  <c r="T3" i="21"/>
  <c r="U2" i="21"/>
  <c r="Q107" i="13"/>
  <c r="Q25" i="9"/>
  <c r="Q33" i="9" s="1"/>
  <c r="T2" i="17"/>
  <c r="S3" i="17"/>
  <c r="O42" i="17"/>
  <c r="R61" i="9"/>
  <c r="R97" i="13" s="1"/>
  <c r="R8" i="9"/>
  <c r="R16" i="13" s="1"/>
  <c r="U109" i="9"/>
  <c r="U108" i="9"/>
  <c r="Z27" i="10"/>
  <c r="Z46" i="6" s="1"/>
  <c r="S15" i="10"/>
  <c r="S26" i="4" s="1"/>
  <c r="R153" i="13"/>
  <c r="R163" i="13"/>
  <c r="Q82" i="13"/>
  <c r="Q55" i="13"/>
  <c r="Q37" i="13"/>
  <c r="R118" i="13"/>
  <c r="R136" i="13"/>
  <c r="Q72" i="13"/>
  <c r="S30" i="10"/>
  <c r="S31" i="10" s="1"/>
  <c r="S30" i="4" s="1"/>
  <c r="R102" i="13"/>
  <c r="S9" i="9"/>
  <c r="S7" i="9"/>
  <c r="S10" i="9"/>
  <c r="S18" i="13" s="1"/>
  <c r="S60" i="9"/>
  <c r="S96" i="13" s="1"/>
  <c r="S172" i="13" s="1"/>
  <c r="S62" i="9"/>
  <c r="S98" i="13" s="1"/>
  <c r="S173" i="13" s="1"/>
  <c r="S63" i="9"/>
  <c r="S99" i="13" s="1"/>
  <c r="R6" i="13"/>
  <c r="R7" i="13" s="1"/>
  <c r="R9" i="13"/>
  <c r="R10" i="13" s="1"/>
  <c r="R17" i="13"/>
  <c r="R92" i="13" s="1"/>
  <c r="R15" i="13"/>
  <c r="R91" i="13" s="1"/>
  <c r="R37" i="21" s="1"/>
  <c r="Q21" i="13"/>
  <c r="S2" i="3"/>
  <c r="P49" i="9"/>
  <c r="Q41" i="9" s="1"/>
  <c r="K45" i="9"/>
  <c r="Q21" i="9"/>
  <c r="Q29" i="9" s="1"/>
  <c r="S3" i="8"/>
  <c r="T2" i="8"/>
  <c r="S4" i="13"/>
  <c r="T2" i="13"/>
  <c r="T12" i="13" s="1"/>
  <c r="S3" i="13"/>
  <c r="S3" i="9"/>
  <c r="T2" i="9"/>
  <c r="S2" i="6"/>
  <c r="R3" i="6"/>
  <c r="R2" i="5"/>
  <c r="S3" i="10"/>
  <c r="T2" i="10"/>
  <c r="O101" i="9"/>
  <c r="P93" i="9" s="1"/>
  <c r="O102" i="9"/>
  <c r="P94" i="9" s="1"/>
  <c r="P74" i="9"/>
  <c r="P82" i="9" s="1"/>
  <c r="P77" i="9"/>
  <c r="P85" i="9" s="1"/>
  <c r="P78" i="9"/>
  <c r="P86" i="9" s="1"/>
  <c r="Q2" i="4"/>
  <c r="P3" i="4"/>
  <c r="Q74" i="17" l="1"/>
  <c r="Q43" i="17"/>
  <c r="Q42" i="17" s="1"/>
  <c r="Q41" i="17" s="1"/>
  <c r="Q55" i="17" s="1"/>
  <c r="N55" i="9"/>
  <c r="M17" i="8"/>
  <c r="M18" i="8" s="1"/>
  <c r="M20" i="8" s="1"/>
  <c r="M22" i="8" s="1"/>
  <c r="N56" i="9"/>
  <c r="N27" i="8" s="1"/>
  <c r="M12" i="4"/>
  <c r="M37" i="8"/>
  <c r="M70" i="17" s="1"/>
  <c r="S174" i="13"/>
  <c r="S125" i="13"/>
  <c r="S143" i="13"/>
  <c r="R62" i="13"/>
  <c r="R44" i="13"/>
  <c r="Q49" i="9"/>
  <c r="R41" i="9" s="1"/>
  <c r="R25" i="9"/>
  <c r="R33" i="9" s="1"/>
  <c r="U3" i="21"/>
  <c r="V2" i="21"/>
  <c r="R107" i="13"/>
  <c r="Q26" i="13"/>
  <c r="O41" i="17"/>
  <c r="O55" i="17" s="1"/>
  <c r="U2" i="17"/>
  <c r="T3" i="17"/>
  <c r="S61" i="9"/>
  <c r="S97" i="13" s="1"/>
  <c r="S8" i="9"/>
  <c r="S16" i="13" s="1"/>
  <c r="U110" i="9"/>
  <c r="AA23" i="10"/>
  <c r="T15" i="10"/>
  <c r="T26" i="4" s="1"/>
  <c r="S163" i="13"/>
  <c r="S153" i="13"/>
  <c r="R82" i="13"/>
  <c r="S118" i="13"/>
  <c r="S136" i="13"/>
  <c r="R72" i="13"/>
  <c r="R55" i="13"/>
  <c r="R37" i="13"/>
  <c r="T30" i="10"/>
  <c r="T31" i="10" s="1"/>
  <c r="T30" i="4" s="1"/>
  <c r="S102" i="13"/>
  <c r="T7" i="9"/>
  <c r="T15" i="13" s="1"/>
  <c r="T91" i="13" s="1"/>
  <c r="T9" i="9"/>
  <c r="T10" i="9"/>
  <c r="T18" i="13" s="1"/>
  <c r="T60" i="9"/>
  <c r="T96" i="13" s="1"/>
  <c r="T172" i="13" s="1"/>
  <c r="T62" i="9"/>
  <c r="T98" i="13" s="1"/>
  <c r="T173" i="13" s="1"/>
  <c r="T63" i="9"/>
  <c r="T99" i="13" s="1"/>
  <c r="S6" i="13"/>
  <c r="S7" i="13" s="1"/>
  <c r="S9" i="13"/>
  <c r="S10" i="13" s="1"/>
  <c r="S15" i="13"/>
  <c r="S91" i="13" s="1"/>
  <c r="S37" i="21" s="1"/>
  <c r="S17" i="13"/>
  <c r="S92" i="13" s="1"/>
  <c r="R21" i="13"/>
  <c r="R43" i="17" s="1"/>
  <c r="P101" i="9"/>
  <c r="Q93" i="9" s="1"/>
  <c r="T3" i="9"/>
  <c r="U2" i="9"/>
  <c r="R21" i="9"/>
  <c r="R29" i="9" s="1"/>
  <c r="S3" i="6"/>
  <c r="T2" i="6"/>
  <c r="U2" i="10"/>
  <c r="T3" i="10"/>
  <c r="S2" i="5"/>
  <c r="T4" i="13"/>
  <c r="T3" i="13"/>
  <c r="U2" i="13"/>
  <c r="U12" i="13" s="1"/>
  <c r="T2" i="3"/>
  <c r="U2" i="8"/>
  <c r="T3" i="8"/>
  <c r="L37" i="9"/>
  <c r="P102" i="9"/>
  <c r="Q94" i="9" s="1"/>
  <c r="Q78" i="9"/>
  <c r="Q86" i="9" s="1"/>
  <c r="Q74" i="9"/>
  <c r="Q82" i="9" s="1"/>
  <c r="Q77" i="9"/>
  <c r="Q85" i="9" s="1"/>
  <c r="R2" i="4"/>
  <c r="Q3" i="4"/>
  <c r="T37" i="21" l="1"/>
  <c r="M15" i="6"/>
  <c r="N21" i="8"/>
  <c r="N16" i="8"/>
  <c r="N57" i="9"/>
  <c r="R74" i="17"/>
  <c r="S25" i="9"/>
  <c r="S33" i="9" s="1"/>
  <c r="R49" i="9"/>
  <c r="S41" i="9" s="1"/>
  <c r="T143" i="13"/>
  <c r="T125" i="13"/>
  <c r="S62" i="13"/>
  <c r="S44" i="13"/>
  <c r="W2" i="21"/>
  <c r="V3" i="21"/>
  <c r="S107" i="13"/>
  <c r="V2" i="17"/>
  <c r="U3" i="17"/>
  <c r="R26" i="13"/>
  <c r="R42" i="17"/>
  <c r="T61" i="9"/>
  <c r="T97" i="13" s="1"/>
  <c r="T8" i="9"/>
  <c r="T16" i="13" s="1"/>
  <c r="T174" i="13"/>
  <c r="V109" i="9"/>
  <c r="V108" i="9"/>
  <c r="AA27" i="10"/>
  <c r="AA46" i="6" s="1"/>
  <c r="U15" i="10"/>
  <c r="U26" i="4" s="1"/>
  <c r="T153" i="13"/>
  <c r="T163" i="13"/>
  <c r="S82" i="13"/>
  <c r="T82" i="13"/>
  <c r="T118" i="13"/>
  <c r="T136" i="13"/>
  <c r="S55" i="13"/>
  <c r="S37" i="13"/>
  <c r="T72" i="13"/>
  <c r="S72" i="13"/>
  <c r="T102" i="13"/>
  <c r="U30" i="10"/>
  <c r="U31" i="10" s="1"/>
  <c r="U30" i="4" s="1"/>
  <c r="U7" i="9"/>
  <c r="U15" i="13" s="1"/>
  <c r="U91" i="13" s="1"/>
  <c r="U9" i="9"/>
  <c r="U10" i="9"/>
  <c r="U18" i="13" s="1"/>
  <c r="U60" i="9"/>
  <c r="U96" i="13" s="1"/>
  <c r="U172" i="13" s="1"/>
  <c r="U62" i="9"/>
  <c r="U98" i="13" s="1"/>
  <c r="U173" i="13" s="1"/>
  <c r="U63" i="9"/>
  <c r="U99" i="13" s="1"/>
  <c r="T6" i="13"/>
  <c r="T7" i="13" s="1"/>
  <c r="T9" i="13"/>
  <c r="T10" i="13" s="1"/>
  <c r="Q101" i="9"/>
  <c r="R93" i="9" s="1"/>
  <c r="S21" i="13"/>
  <c r="T17" i="13"/>
  <c r="T92" i="13" s="1"/>
  <c r="S21" i="9"/>
  <c r="S29" i="9" s="1"/>
  <c r="T2" i="5"/>
  <c r="L45" i="9"/>
  <c r="V2" i="10"/>
  <c r="U3" i="10"/>
  <c r="V2" i="8"/>
  <c r="U3" i="8"/>
  <c r="U2" i="3"/>
  <c r="U4" i="13"/>
  <c r="V2" i="13"/>
  <c r="V12" i="13" s="1"/>
  <c r="U3" i="13"/>
  <c r="T3" i="6"/>
  <c r="U2" i="6"/>
  <c r="V2" i="9"/>
  <c r="U3" i="9"/>
  <c r="Q102" i="9"/>
  <c r="R94" i="9" s="1"/>
  <c r="R77" i="9"/>
  <c r="R85" i="9" s="1"/>
  <c r="R78" i="9"/>
  <c r="R86" i="9" s="1"/>
  <c r="R74" i="9"/>
  <c r="R82" i="9" s="1"/>
  <c r="S2" i="4"/>
  <c r="R3" i="4"/>
  <c r="S49" i="9" l="1"/>
  <c r="T41" i="9" s="1"/>
  <c r="T25" i="9"/>
  <c r="S74" i="17"/>
  <c r="S43" i="17"/>
  <c r="S42" i="17" s="1"/>
  <c r="S41" i="17" s="1"/>
  <c r="S55" i="17" s="1"/>
  <c r="O56" i="9"/>
  <c r="O27" i="8" s="1"/>
  <c r="O55" i="9"/>
  <c r="N17" i="8"/>
  <c r="N18" i="8" s="1"/>
  <c r="N20" i="8" s="1"/>
  <c r="N37" i="8"/>
  <c r="N70" i="17" s="1"/>
  <c r="N12" i="4"/>
  <c r="U37" i="21"/>
  <c r="T62" i="13"/>
  <c r="T44" i="13"/>
  <c r="U174" i="13"/>
  <c r="U143" i="13"/>
  <c r="U125" i="13"/>
  <c r="X2" i="21"/>
  <c r="W3" i="21"/>
  <c r="T107" i="13"/>
  <c r="T33" i="9"/>
  <c r="T49" i="9" s="1"/>
  <c r="U41" i="9" s="1"/>
  <c r="S26" i="13"/>
  <c r="R41" i="17"/>
  <c r="R55" i="17" s="1"/>
  <c r="V3" i="17"/>
  <c r="W2" i="17"/>
  <c r="U61" i="9"/>
  <c r="U97" i="13" s="1"/>
  <c r="U8" i="9"/>
  <c r="U16" i="13" s="1"/>
  <c r="V110" i="9"/>
  <c r="AB23" i="10"/>
  <c r="V15" i="10"/>
  <c r="V26" i="4" s="1"/>
  <c r="U153" i="13"/>
  <c r="U163" i="13"/>
  <c r="U82" i="13"/>
  <c r="T55" i="13"/>
  <c r="T37" i="13"/>
  <c r="T74" i="17" s="1"/>
  <c r="U118" i="13"/>
  <c r="U136" i="13"/>
  <c r="U72" i="13"/>
  <c r="U102" i="13"/>
  <c r="V30" i="10"/>
  <c r="V31" i="10" s="1"/>
  <c r="V30" i="4" s="1"/>
  <c r="V7" i="9"/>
  <c r="V15" i="13" s="1"/>
  <c r="V91" i="13" s="1"/>
  <c r="V10" i="9"/>
  <c r="V18" i="13" s="1"/>
  <c r="V9" i="9"/>
  <c r="V17" i="13" s="1"/>
  <c r="V92" i="13" s="1"/>
  <c r="V60" i="9"/>
  <c r="V96" i="13" s="1"/>
  <c r="V172" i="13" s="1"/>
  <c r="V63" i="9"/>
  <c r="V99" i="13" s="1"/>
  <c r="V62" i="9"/>
  <c r="V98" i="13" s="1"/>
  <c r="V173" i="13" s="1"/>
  <c r="U6" i="13"/>
  <c r="U7" i="13" s="1"/>
  <c r="U9" i="13"/>
  <c r="U10" i="13" s="1"/>
  <c r="R101" i="9"/>
  <c r="S93" i="9" s="1"/>
  <c r="T21" i="13"/>
  <c r="U17" i="13"/>
  <c r="U92" i="13" s="1"/>
  <c r="U25" i="9"/>
  <c r="T21" i="9"/>
  <c r="T29" i="9" s="1"/>
  <c r="W2" i="8"/>
  <c r="V3" i="8"/>
  <c r="R102" i="9"/>
  <c r="S94" i="9" s="1"/>
  <c r="V4" i="13"/>
  <c r="W2" i="13"/>
  <c r="W12" i="13" s="1"/>
  <c r="V3" i="13"/>
  <c r="U2" i="5"/>
  <c r="V2" i="6"/>
  <c r="U3" i="6"/>
  <c r="W2" i="9"/>
  <c r="V3" i="9"/>
  <c r="V2" i="3"/>
  <c r="W2" i="10"/>
  <c r="V3" i="10"/>
  <c r="M37" i="9"/>
  <c r="S78" i="9"/>
  <c r="S86" i="9" s="1"/>
  <c r="S77" i="9"/>
  <c r="S85" i="9" s="1"/>
  <c r="S74" i="9"/>
  <c r="S82" i="9" s="1"/>
  <c r="T2" i="4"/>
  <c r="S3" i="4"/>
  <c r="T43" i="17" l="1"/>
  <c r="N15" i="6"/>
  <c r="N22" i="8"/>
  <c r="O21" i="8"/>
  <c r="V37" i="21"/>
  <c r="O16" i="8"/>
  <c r="O57" i="9"/>
  <c r="U33" i="9"/>
  <c r="U49" i="9" s="1"/>
  <c r="V41" i="9" s="1"/>
  <c r="U62" i="13"/>
  <c r="U44" i="13"/>
  <c r="V62" i="13"/>
  <c r="V44" i="13"/>
  <c r="V174" i="13"/>
  <c r="V125" i="13"/>
  <c r="V143" i="13"/>
  <c r="Y2" i="21"/>
  <c r="X3" i="21"/>
  <c r="U107" i="13"/>
  <c r="X2" i="17"/>
  <c r="W3" i="17"/>
  <c r="T26" i="13"/>
  <c r="T42" i="17"/>
  <c r="T41" i="17" s="1"/>
  <c r="T55" i="17" s="1"/>
  <c r="V61" i="9"/>
  <c r="V97" i="13" s="1"/>
  <c r="V8" i="9"/>
  <c r="V16" i="13" s="1"/>
  <c r="W109" i="9"/>
  <c r="W108" i="9"/>
  <c r="AB27" i="10"/>
  <c r="AB46" i="6" s="1"/>
  <c r="W15" i="10"/>
  <c r="W26" i="4" s="1"/>
  <c r="V153" i="13"/>
  <c r="V163" i="13"/>
  <c r="V82" i="13"/>
  <c r="V118" i="13"/>
  <c r="V136" i="13"/>
  <c r="V55" i="13"/>
  <c r="V37" i="13"/>
  <c r="V72" i="13"/>
  <c r="U55" i="13"/>
  <c r="U37" i="13"/>
  <c r="U74" i="17" s="1"/>
  <c r="V102" i="13"/>
  <c r="W30" i="10"/>
  <c r="W31" i="10" s="1"/>
  <c r="W30" i="4" s="1"/>
  <c r="W7" i="9"/>
  <c r="W15" i="13" s="1"/>
  <c r="W91" i="13" s="1"/>
  <c r="W10" i="9"/>
  <c r="W18" i="13" s="1"/>
  <c r="W9" i="9"/>
  <c r="W17" i="13" s="1"/>
  <c r="W92" i="13" s="1"/>
  <c r="W63" i="9"/>
  <c r="W99" i="13" s="1"/>
  <c r="W60" i="9"/>
  <c r="W96" i="13" s="1"/>
  <c r="W172" i="13" s="1"/>
  <c r="W62" i="9"/>
  <c r="W98" i="13" s="1"/>
  <c r="W173" i="13" s="1"/>
  <c r="V6" i="13"/>
  <c r="V7" i="13" s="1"/>
  <c r="V9" i="13"/>
  <c r="V10" i="13" s="1"/>
  <c r="S101" i="9"/>
  <c r="T93" i="9" s="1"/>
  <c r="S102" i="9"/>
  <c r="T94" i="9" s="1"/>
  <c r="U21" i="13"/>
  <c r="U43" i="17" s="1"/>
  <c r="V21" i="13"/>
  <c r="X2" i="10"/>
  <c r="W3" i="10"/>
  <c r="W3" i="8"/>
  <c r="X2" i="8"/>
  <c r="V25" i="9"/>
  <c r="V2" i="5"/>
  <c r="U21" i="9"/>
  <c r="U29" i="9" s="1"/>
  <c r="W2" i="3"/>
  <c r="X2" i="9"/>
  <c r="W3" i="9"/>
  <c r="W2" i="6"/>
  <c r="V3" i="6"/>
  <c r="M45" i="9"/>
  <c r="W4" i="13"/>
  <c r="W3" i="13"/>
  <c r="X2" i="13"/>
  <c r="X12" i="13" s="1"/>
  <c r="T77" i="9"/>
  <c r="T85" i="9" s="1"/>
  <c r="T74" i="9"/>
  <c r="T82" i="9" s="1"/>
  <c r="T78" i="9"/>
  <c r="T86" i="9" s="1"/>
  <c r="U2" i="4"/>
  <c r="T3" i="4"/>
  <c r="W37" i="21" l="1"/>
  <c r="O17" i="8"/>
  <c r="O18" i="8" s="1"/>
  <c r="O20" i="8" s="1"/>
  <c r="P56" i="9"/>
  <c r="P27" i="8" s="1"/>
  <c r="P55" i="9"/>
  <c r="O37" i="8"/>
  <c r="O70" i="17" s="1"/>
  <c r="O12" i="4"/>
  <c r="V74" i="17"/>
  <c r="W143" i="13"/>
  <c r="W125" i="13"/>
  <c r="W62" i="13"/>
  <c r="W44" i="13"/>
  <c r="Y3" i="21"/>
  <c r="Z2" i="21"/>
  <c r="V107" i="13"/>
  <c r="V43" i="17" s="1"/>
  <c r="V33" i="9"/>
  <c r="V49" i="9" s="1"/>
  <c r="W41" i="9" s="1"/>
  <c r="V26" i="13"/>
  <c r="U26" i="13"/>
  <c r="U42" i="17"/>
  <c r="U41" i="17" s="1"/>
  <c r="U55" i="17" s="1"/>
  <c r="Y2" i="17"/>
  <c r="X3" i="17"/>
  <c r="W61" i="9"/>
  <c r="W97" i="13" s="1"/>
  <c r="W8" i="9"/>
  <c r="W16" i="13" s="1"/>
  <c r="W174" i="13"/>
  <c r="W110" i="9"/>
  <c r="AC23" i="10"/>
  <c r="X15" i="10"/>
  <c r="X26" i="4" s="1"/>
  <c r="W153" i="13"/>
  <c r="W163" i="13"/>
  <c r="W82" i="13"/>
  <c r="W72" i="13"/>
  <c r="W118" i="13"/>
  <c r="W136" i="13"/>
  <c r="W55" i="13"/>
  <c r="W37" i="13"/>
  <c r="X7" i="9"/>
  <c r="X15" i="13" s="1"/>
  <c r="X91" i="13" s="1"/>
  <c r="X10" i="9"/>
  <c r="X18" i="13" s="1"/>
  <c r="X60" i="9"/>
  <c r="X96" i="13" s="1"/>
  <c r="X172" i="13" s="1"/>
  <c r="X9" i="9"/>
  <c r="X17" i="13" s="1"/>
  <c r="X92" i="13" s="1"/>
  <c r="X63" i="9"/>
  <c r="X99" i="13" s="1"/>
  <c r="X62" i="9"/>
  <c r="X98" i="13" s="1"/>
  <c r="X173" i="13" s="1"/>
  <c r="W102" i="13"/>
  <c r="X30" i="10"/>
  <c r="X31" i="10" s="1"/>
  <c r="X30" i="4" s="1"/>
  <c r="T102" i="9"/>
  <c r="U94" i="9" s="1"/>
  <c r="W6" i="13"/>
  <c r="W7" i="13" s="1"/>
  <c r="W9" i="13"/>
  <c r="W10" i="13" s="1"/>
  <c r="T101" i="9"/>
  <c r="U93" i="9" s="1"/>
  <c r="W21" i="13"/>
  <c r="X4" i="13"/>
  <c r="X3" i="13"/>
  <c r="Y2" i="13"/>
  <c r="Y12" i="13" s="1"/>
  <c r="X3" i="8"/>
  <c r="Y2" i="8"/>
  <c r="X2" i="6"/>
  <c r="W3" i="6"/>
  <c r="X2" i="3"/>
  <c r="W2" i="5"/>
  <c r="W25" i="9"/>
  <c r="X3" i="9"/>
  <c r="Y2" i="9"/>
  <c r="X3" i="10"/>
  <c r="Y2" i="10"/>
  <c r="V21" i="9"/>
  <c r="V29" i="9" s="1"/>
  <c r="N37" i="9"/>
  <c r="U74" i="9"/>
  <c r="U82" i="9" s="1"/>
  <c r="U78" i="9"/>
  <c r="U86" i="9" s="1"/>
  <c r="U77" i="9"/>
  <c r="U85" i="9" s="1"/>
  <c r="V2" i="4"/>
  <c r="U3" i="4"/>
  <c r="O15" i="6" l="1"/>
  <c r="P21" i="8"/>
  <c r="O22" i="8"/>
  <c r="P16" i="8"/>
  <c r="P57" i="9"/>
  <c r="X37" i="21"/>
  <c r="W74" i="17"/>
  <c r="X174" i="13"/>
  <c r="X143" i="13"/>
  <c r="X125" i="13"/>
  <c r="X62" i="13"/>
  <c r="X44" i="13"/>
  <c r="W33" i="9"/>
  <c r="W49" i="9" s="1"/>
  <c r="X41" i="9" s="1"/>
  <c r="AA2" i="21"/>
  <c r="Z3" i="21"/>
  <c r="V42" i="17"/>
  <c r="V41" i="17" s="1"/>
  <c r="V55" i="17" s="1"/>
  <c r="W107" i="13"/>
  <c r="W43" i="17" s="1"/>
  <c r="W26" i="13"/>
  <c r="Y3" i="17"/>
  <c r="Z2" i="17"/>
  <c r="X61" i="9"/>
  <c r="X97" i="13" s="1"/>
  <c r="X8" i="9"/>
  <c r="X16" i="13" s="1"/>
  <c r="U102" i="9"/>
  <c r="V94" i="9" s="1"/>
  <c r="X108" i="9"/>
  <c r="X109" i="9"/>
  <c r="AC27" i="10"/>
  <c r="AC46" i="6" s="1"/>
  <c r="Y15" i="10"/>
  <c r="Y26" i="4" s="1"/>
  <c r="X163" i="13"/>
  <c r="X153" i="13"/>
  <c r="X82" i="13"/>
  <c r="X72" i="13"/>
  <c r="X118" i="13"/>
  <c r="X136" i="13"/>
  <c r="X55" i="13"/>
  <c r="X37" i="13"/>
  <c r="X102" i="13"/>
  <c r="Y30" i="10"/>
  <c r="Y31" i="10" s="1"/>
  <c r="Y30" i="4" s="1"/>
  <c r="Y9" i="9"/>
  <c r="Y17" i="13" s="1"/>
  <c r="Y92" i="13" s="1"/>
  <c r="Y7" i="9"/>
  <c r="Y15" i="13" s="1"/>
  <c r="Y91" i="13" s="1"/>
  <c r="Y10" i="9"/>
  <c r="Y18" i="13" s="1"/>
  <c r="Y63" i="9"/>
  <c r="Y99" i="13" s="1"/>
  <c r="Y60" i="9"/>
  <c r="Y96" i="13" s="1"/>
  <c r="Y172" i="13" s="1"/>
  <c r="Y62" i="9"/>
  <c r="Y98" i="13" s="1"/>
  <c r="Y173" i="13" s="1"/>
  <c r="X6" i="13"/>
  <c r="X7" i="13" s="1"/>
  <c r="X9" i="13"/>
  <c r="X10" i="13" s="1"/>
  <c r="U101" i="9"/>
  <c r="V93" i="9" s="1"/>
  <c r="X21" i="13"/>
  <c r="Y2" i="6"/>
  <c r="X3" i="6"/>
  <c r="W21" i="9"/>
  <c r="W29" i="9" s="1"/>
  <c r="Y3" i="10"/>
  <c r="Z2" i="10"/>
  <c r="Y3" i="9"/>
  <c r="Z2" i="9"/>
  <c r="Z2" i="8"/>
  <c r="Y3" i="8"/>
  <c r="N45" i="9"/>
  <c r="X25" i="9"/>
  <c r="Y2" i="3"/>
  <c r="X2" i="5"/>
  <c r="Y4" i="13"/>
  <c r="Y3" i="13"/>
  <c r="Z2" i="13"/>
  <c r="Z12" i="13" s="1"/>
  <c r="V77" i="9"/>
  <c r="V85" i="9" s="1"/>
  <c r="V74" i="9"/>
  <c r="V82" i="9" s="1"/>
  <c r="V78" i="9"/>
  <c r="V86" i="9" s="1"/>
  <c r="W2" i="4"/>
  <c r="V3" i="4"/>
  <c r="Y37" i="21" l="1"/>
  <c r="P17" i="8"/>
  <c r="Q55" i="9"/>
  <c r="Q56" i="9"/>
  <c r="Q27" i="8" s="1"/>
  <c r="P18" i="8"/>
  <c r="P20" i="8" s="1"/>
  <c r="P22" i="8" s="1"/>
  <c r="P12" i="4"/>
  <c r="P37" i="8"/>
  <c r="P70" i="17" s="1"/>
  <c r="X74" i="17"/>
  <c r="Y62" i="13"/>
  <c r="Y44" i="13"/>
  <c r="Y174" i="13"/>
  <c r="Y143" i="13"/>
  <c r="Y125" i="13"/>
  <c r="X33" i="9"/>
  <c r="X49" i="9" s="1"/>
  <c r="Y41" i="9" s="1"/>
  <c r="AB2" i="21"/>
  <c r="AA3" i="21"/>
  <c r="W42" i="17"/>
  <c r="W41" i="17" s="1"/>
  <c r="W55" i="17" s="1"/>
  <c r="X107" i="13"/>
  <c r="X43" i="17" s="1"/>
  <c r="X26" i="13"/>
  <c r="AA2" i="17"/>
  <c r="Z3" i="17"/>
  <c r="Y8" i="9"/>
  <c r="Y16" i="13" s="1"/>
  <c r="Y61" i="9"/>
  <c r="Y97" i="13" s="1"/>
  <c r="V102" i="9"/>
  <c r="W94" i="9" s="1"/>
  <c r="X110" i="9"/>
  <c r="AD23" i="10"/>
  <c r="Z15" i="10"/>
  <c r="Z26" i="4" s="1"/>
  <c r="Y163" i="13"/>
  <c r="Y153" i="13"/>
  <c r="Y82" i="13"/>
  <c r="Y72" i="13"/>
  <c r="Y136" i="13"/>
  <c r="Y118" i="13"/>
  <c r="Y55" i="13"/>
  <c r="Y37" i="13"/>
  <c r="Y102" i="13"/>
  <c r="Z7" i="9"/>
  <c r="Z15" i="13" s="1"/>
  <c r="Z91" i="13" s="1"/>
  <c r="Z9" i="9"/>
  <c r="Z17" i="13" s="1"/>
  <c r="Z92" i="13" s="1"/>
  <c r="Z10" i="9"/>
  <c r="Z18" i="13" s="1"/>
  <c r="Z60" i="9"/>
  <c r="Z96" i="13" s="1"/>
  <c r="Z172" i="13" s="1"/>
  <c r="Z63" i="9"/>
  <c r="Z99" i="13" s="1"/>
  <c r="Z62" i="9"/>
  <c r="Z98" i="13" s="1"/>
  <c r="Z173" i="13" s="1"/>
  <c r="Z30" i="10"/>
  <c r="Z31" i="10" s="1"/>
  <c r="Z30" i="4" s="1"/>
  <c r="V101" i="9"/>
  <c r="W93" i="9" s="1"/>
  <c r="Y6" i="13"/>
  <c r="Y7" i="13" s="1"/>
  <c r="Y9" i="13"/>
  <c r="Y10" i="13" s="1"/>
  <c r="Y21" i="13"/>
  <c r="Y2" i="5"/>
  <c r="Y25" i="9"/>
  <c r="O37" i="9"/>
  <c r="X21" i="9"/>
  <c r="X29" i="9" s="1"/>
  <c r="Z4" i="13"/>
  <c r="Z3" i="13"/>
  <c r="AA2" i="13"/>
  <c r="AA12" i="13" s="1"/>
  <c r="Z3" i="9"/>
  <c r="AA2" i="9"/>
  <c r="Z2" i="6"/>
  <c r="Y3" i="6"/>
  <c r="AA2" i="10"/>
  <c r="Z3" i="10"/>
  <c r="Z3" i="8"/>
  <c r="AA2" i="8"/>
  <c r="Z2" i="3"/>
  <c r="W77" i="9"/>
  <c r="W85" i="9" s="1"/>
  <c r="W74" i="9"/>
  <c r="W82" i="9" s="1"/>
  <c r="W78" i="9"/>
  <c r="W86" i="9" s="1"/>
  <c r="X2" i="4"/>
  <c r="W3" i="4"/>
  <c r="Y74" i="17" l="1"/>
  <c r="P15" i="6"/>
  <c r="Q21" i="8"/>
  <c r="Z37" i="21"/>
  <c r="Q16" i="8"/>
  <c r="Q57" i="9"/>
  <c r="Z143" i="13"/>
  <c r="Z125" i="13"/>
  <c r="Z44" i="13"/>
  <c r="Z62" i="13"/>
  <c r="AB3" i="21"/>
  <c r="AC2" i="21"/>
  <c r="X42" i="17"/>
  <c r="X41" i="17" s="1"/>
  <c r="X55" i="17" s="1"/>
  <c r="Y107" i="13"/>
  <c r="Y33" i="9"/>
  <c r="Y49" i="9" s="1"/>
  <c r="Z41" i="9" s="1"/>
  <c r="Y26" i="13"/>
  <c r="AB2" i="17"/>
  <c r="AA3" i="17"/>
  <c r="Z61" i="9"/>
  <c r="Z97" i="13" s="1"/>
  <c r="Z8" i="9"/>
  <c r="Z16" i="13" s="1"/>
  <c r="W102" i="9"/>
  <c r="X94" i="9" s="1"/>
  <c r="Y108" i="9"/>
  <c r="Y109" i="9"/>
  <c r="AD27" i="10"/>
  <c r="AD46" i="6" s="1"/>
  <c r="AA15" i="10"/>
  <c r="AA26" i="4" s="1"/>
  <c r="Z153" i="13"/>
  <c r="Z163" i="13"/>
  <c r="Z82" i="13"/>
  <c r="Z136" i="13"/>
  <c r="Z118" i="13"/>
  <c r="Z55" i="13"/>
  <c r="Z37" i="13"/>
  <c r="Z72" i="13"/>
  <c r="W101" i="9"/>
  <c r="X93" i="9" s="1"/>
  <c r="AA7" i="9"/>
  <c r="AA15" i="13" s="1"/>
  <c r="AA91" i="13" s="1"/>
  <c r="AA9" i="9"/>
  <c r="AA17" i="13" s="1"/>
  <c r="AA92" i="13" s="1"/>
  <c r="AA10" i="9"/>
  <c r="AA18" i="13" s="1"/>
  <c r="AA60" i="9"/>
  <c r="AA96" i="13" s="1"/>
  <c r="AA172" i="13" s="1"/>
  <c r="AA62" i="9"/>
  <c r="AA98" i="13" s="1"/>
  <c r="AA173" i="13" s="1"/>
  <c r="AA63" i="9"/>
  <c r="AA99" i="13" s="1"/>
  <c r="AA30" i="10"/>
  <c r="AA31" i="10" s="1"/>
  <c r="AA30" i="4" s="1"/>
  <c r="Z102" i="13"/>
  <c r="Z6" i="13"/>
  <c r="Z7" i="13" s="1"/>
  <c r="Z9" i="13"/>
  <c r="Z10" i="13" s="1"/>
  <c r="Z21" i="13"/>
  <c r="AA3" i="10"/>
  <c r="AB2" i="10"/>
  <c r="AA4" i="13"/>
  <c r="AB2" i="13"/>
  <c r="AB12" i="13" s="1"/>
  <c r="AA3" i="13"/>
  <c r="Z2" i="5"/>
  <c r="AB2" i="9"/>
  <c r="AA3" i="9"/>
  <c r="O45" i="9"/>
  <c r="Z25" i="9"/>
  <c r="AA2" i="6"/>
  <c r="Z3" i="6"/>
  <c r="Y21" i="9"/>
  <c r="Y29" i="9" s="1"/>
  <c r="AA3" i="8"/>
  <c r="AB2" i="8"/>
  <c r="X74" i="9"/>
  <c r="X82" i="9" s="1"/>
  <c r="X78" i="9"/>
  <c r="X86" i="9" s="1"/>
  <c r="X77" i="9"/>
  <c r="X85" i="9" s="1"/>
  <c r="Y2" i="4"/>
  <c r="X3" i="4"/>
  <c r="AA37" i="21" l="1"/>
  <c r="Q17" i="8"/>
  <c r="Q18" i="8" s="1"/>
  <c r="Q20" i="8" s="1"/>
  <c r="R56" i="9"/>
  <c r="R27" i="8" s="1"/>
  <c r="R55" i="9"/>
  <c r="Q37" i="8"/>
  <c r="Q70" i="17" s="1"/>
  <c r="Q12" i="4"/>
  <c r="Z74" i="17"/>
  <c r="Y43" i="17"/>
  <c r="Y42" i="17" s="1"/>
  <c r="Y41" i="17" s="1"/>
  <c r="Y55" i="17" s="1"/>
  <c r="Z174" i="13"/>
  <c r="AA143" i="13"/>
  <c r="AA125" i="13"/>
  <c r="AA44" i="13"/>
  <c r="AA62" i="13"/>
  <c r="AD2" i="21"/>
  <c r="AC3" i="21"/>
  <c r="Z107" i="13"/>
  <c r="Z33" i="9"/>
  <c r="Z49" i="9" s="1"/>
  <c r="AA41" i="9" s="1"/>
  <c r="Z26" i="13"/>
  <c r="AC2" i="17"/>
  <c r="AB3" i="17"/>
  <c r="X102" i="9"/>
  <c r="Y94" i="9" s="1"/>
  <c r="AA61" i="9"/>
  <c r="AA97" i="13" s="1"/>
  <c r="AA8" i="9"/>
  <c r="AA16" i="13" s="1"/>
  <c r="Y110" i="9"/>
  <c r="AE23" i="10"/>
  <c r="AB15" i="10"/>
  <c r="AB26" i="4" s="1"/>
  <c r="AA163" i="13"/>
  <c r="AA153" i="13"/>
  <c r="X101" i="9"/>
  <c r="Y93" i="9" s="1"/>
  <c r="AA82" i="13"/>
  <c r="AA118" i="13"/>
  <c r="AA136" i="13"/>
  <c r="AA55" i="13"/>
  <c r="AA37" i="13"/>
  <c r="AA72" i="13"/>
  <c r="AA102" i="13"/>
  <c r="AB30" i="10"/>
  <c r="AB31" i="10" s="1"/>
  <c r="AB30" i="4" s="1"/>
  <c r="AB9" i="9"/>
  <c r="AB17" i="13" s="1"/>
  <c r="AB92" i="13" s="1"/>
  <c r="AB7" i="9"/>
  <c r="AB15" i="13" s="1"/>
  <c r="AB91" i="13" s="1"/>
  <c r="AB60" i="9"/>
  <c r="AB96" i="13" s="1"/>
  <c r="AB172" i="13" s="1"/>
  <c r="AB10" i="9"/>
  <c r="AB18" i="13" s="1"/>
  <c r="AB62" i="9"/>
  <c r="AB98" i="13" s="1"/>
  <c r="AB173" i="13" s="1"/>
  <c r="AB63" i="9"/>
  <c r="AB99" i="13" s="1"/>
  <c r="AA6" i="13"/>
  <c r="AA7" i="13" s="1"/>
  <c r="AA9" i="13"/>
  <c r="AA10" i="13" s="1"/>
  <c r="AA21" i="13"/>
  <c r="AB3" i="9"/>
  <c r="AC2" i="9"/>
  <c r="AB4" i="13"/>
  <c r="AC2" i="13"/>
  <c r="AC12" i="13" s="1"/>
  <c r="AB3" i="13"/>
  <c r="AA3" i="6"/>
  <c r="AB2" i="6"/>
  <c r="AA2" i="5"/>
  <c r="AC2" i="8"/>
  <c r="AB3" i="8"/>
  <c r="AA25" i="9"/>
  <c r="P37" i="9"/>
  <c r="AC2" i="10"/>
  <c r="AB3" i="10"/>
  <c r="Z21" i="9"/>
  <c r="Z29" i="9" s="1"/>
  <c r="Y78" i="9"/>
  <c r="Y86" i="9" s="1"/>
  <c r="Y77" i="9"/>
  <c r="Y85" i="9" s="1"/>
  <c r="Y74" i="9"/>
  <c r="Y82" i="9" s="1"/>
  <c r="Z2" i="4"/>
  <c r="Y3" i="4"/>
  <c r="AB37" i="21" l="1"/>
  <c r="Q15" i="6"/>
  <c r="Q22" i="8"/>
  <c r="R21" i="8"/>
  <c r="R16" i="8"/>
  <c r="R57" i="9"/>
  <c r="AA74" i="17"/>
  <c r="Z43" i="17"/>
  <c r="Z42" i="17" s="1"/>
  <c r="Z41" i="17" s="1"/>
  <c r="Z55" i="17" s="1"/>
  <c r="AA174" i="13"/>
  <c r="AA33" i="9"/>
  <c r="AA49" i="9" s="1"/>
  <c r="AB41" i="9" s="1"/>
  <c r="AB62" i="13"/>
  <c r="AB44" i="13"/>
  <c r="AB174" i="13"/>
  <c r="AB143" i="13"/>
  <c r="AB125" i="13"/>
  <c r="AD3" i="21"/>
  <c r="AE2" i="21"/>
  <c r="AA107" i="13"/>
  <c r="Y102" i="9"/>
  <c r="Z94" i="9" s="1"/>
  <c r="AA26" i="13"/>
  <c r="AD2" i="17"/>
  <c r="AC3" i="17"/>
  <c r="AB61" i="9"/>
  <c r="AB97" i="13" s="1"/>
  <c r="AB8" i="9"/>
  <c r="AB16" i="13" s="1"/>
  <c r="Z109" i="9"/>
  <c r="Z108" i="9"/>
  <c r="AE27" i="10"/>
  <c r="AE46" i="6" s="1"/>
  <c r="AC15" i="10"/>
  <c r="AC26" i="4" s="1"/>
  <c r="Y101" i="9"/>
  <c r="Z93" i="9" s="1"/>
  <c r="AB153" i="13"/>
  <c r="AB163" i="13"/>
  <c r="AB82" i="13"/>
  <c r="AB55" i="13"/>
  <c r="AB37" i="13"/>
  <c r="AB118" i="13"/>
  <c r="AB136" i="13"/>
  <c r="AB72" i="13"/>
  <c r="AC7" i="9"/>
  <c r="AC15" i="13" s="1"/>
  <c r="AC91" i="13" s="1"/>
  <c r="AC9" i="9"/>
  <c r="AC17" i="13" s="1"/>
  <c r="AC92" i="13" s="1"/>
  <c r="AC10" i="9"/>
  <c r="AC18" i="13" s="1"/>
  <c r="AC62" i="9"/>
  <c r="AC98" i="13" s="1"/>
  <c r="AC173" i="13" s="1"/>
  <c r="AC60" i="9"/>
  <c r="AC96" i="13" s="1"/>
  <c r="AC172" i="13" s="1"/>
  <c r="AC63" i="9"/>
  <c r="AC99" i="13" s="1"/>
  <c r="AC30" i="10"/>
  <c r="AC31" i="10" s="1"/>
  <c r="AC30" i="4" s="1"/>
  <c r="AB102" i="13"/>
  <c r="AB6" i="13"/>
  <c r="AB7" i="13" s="1"/>
  <c r="AB9" i="13"/>
  <c r="AB10" i="13" s="1"/>
  <c r="AB21" i="13"/>
  <c r="AC4" i="13"/>
  <c r="AC3" i="13"/>
  <c r="AD2" i="13"/>
  <c r="AD12" i="13" s="1"/>
  <c r="AD2" i="9"/>
  <c r="AC3" i="9"/>
  <c r="AD2" i="8"/>
  <c r="AC3" i="8"/>
  <c r="AA21" i="9"/>
  <c r="AA29" i="9" s="1"/>
  <c r="P45" i="9"/>
  <c r="AB25" i="9"/>
  <c r="AD2" i="10"/>
  <c r="AC3" i="10"/>
  <c r="AB3" i="6"/>
  <c r="AC2" i="6"/>
  <c r="Z77" i="9"/>
  <c r="Z85" i="9" s="1"/>
  <c r="Z74" i="9"/>
  <c r="Z82" i="9" s="1"/>
  <c r="Z78" i="9"/>
  <c r="Z86" i="9" s="1"/>
  <c r="Z102" i="9" s="1"/>
  <c r="AA94" i="9" s="1"/>
  <c r="AA2" i="4"/>
  <c r="Z3" i="4"/>
  <c r="AC37" i="21" l="1"/>
  <c r="S56" i="9"/>
  <c r="S27" i="8" s="1"/>
  <c r="S55" i="9"/>
  <c r="R17" i="8"/>
  <c r="R18" i="8" s="1"/>
  <c r="R20" i="8" s="1"/>
  <c r="R12" i="4"/>
  <c r="R37" i="8"/>
  <c r="R70" i="17" s="1"/>
  <c r="AB74" i="17"/>
  <c r="AA43" i="17"/>
  <c r="AA42" i="17" s="1"/>
  <c r="AA41" i="17" s="1"/>
  <c r="AA55" i="17" s="1"/>
  <c r="AC62" i="13"/>
  <c r="AC44" i="13"/>
  <c r="AC143" i="13"/>
  <c r="AC125" i="13"/>
  <c r="AF2" i="21"/>
  <c r="AE3" i="21"/>
  <c r="AB107" i="13"/>
  <c r="AB43" i="17" s="1"/>
  <c r="AB33" i="9"/>
  <c r="AB49" i="9" s="1"/>
  <c r="AC41" i="9" s="1"/>
  <c r="AB26" i="13"/>
  <c r="AD3" i="17"/>
  <c r="AE2" i="17"/>
  <c r="AC61" i="9"/>
  <c r="AC97" i="13" s="1"/>
  <c r="AC8" i="9"/>
  <c r="AC16" i="13" s="1"/>
  <c r="Z110" i="9"/>
  <c r="AF23" i="10"/>
  <c r="AD15" i="10"/>
  <c r="AD26" i="4" s="1"/>
  <c r="Z101" i="9"/>
  <c r="AA93" i="9" s="1"/>
  <c r="AC153" i="13"/>
  <c r="AC163" i="13"/>
  <c r="AC82" i="13"/>
  <c r="AC72" i="13"/>
  <c r="AC55" i="13"/>
  <c r="AC37" i="13"/>
  <c r="AC136" i="13"/>
  <c r="AC118" i="13"/>
  <c r="AC102" i="13"/>
  <c r="AD7" i="9"/>
  <c r="AD15" i="13" s="1"/>
  <c r="AD91" i="13" s="1"/>
  <c r="AD10" i="9"/>
  <c r="AD18" i="13" s="1"/>
  <c r="AD9" i="9"/>
  <c r="AD17" i="13" s="1"/>
  <c r="AD92" i="13" s="1"/>
  <c r="AD60" i="9"/>
  <c r="AD96" i="13" s="1"/>
  <c r="AD172" i="13" s="1"/>
  <c r="AD62" i="9"/>
  <c r="AD98" i="13" s="1"/>
  <c r="AD173" i="13" s="1"/>
  <c r="AD63" i="9"/>
  <c r="AD99" i="13" s="1"/>
  <c r="AD30" i="10"/>
  <c r="AD31" i="10" s="1"/>
  <c r="AD30" i="4" s="1"/>
  <c r="AC6" i="13"/>
  <c r="AC7" i="13" s="1"/>
  <c r="AC9" i="13"/>
  <c r="AC10" i="13" s="1"/>
  <c r="AC21" i="13"/>
  <c r="AB21" i="9"/>
  <c r="AB29" i="9" s="1"/>
  <c r="AE2" i="8"/>
  <c r="AD3" i="8"/>
  <c r="AD4" i="13"/>
  <c r="AE2" i="13"/>
  <c r="AE12" i="13" s="1"/>
  <c r="AD3" i="13"/>
  <c r="AE2" i="10"/>
  <c r="AD3" i="10"/>
  <c r="Q37" i="9"/>
  <c r="AE2" i="9"/>
  <c r="AD3" i="9"/>
  <c r="AC25" i="9"/>
  <c r="AD2" i="6"/>
  <c r="AC3" i="6"/>
  <c r="AA77" i="9"/>
  <c r="AA85" i="9" s="1"/>
  <c r="AA78" i="9"/>
  <c r="AA86" i="9" s="1"/>
  <c r="AA102" i="9" s="1"/>
  <c r="AB94" i="9" s="1"/>
  <c r="AA74" i="9"/>
  <c r="AA82" i="9" s="1"/>
  <c r="AB2" i="4"/>
  <c r="AA3" i="4"/>
  <c r="AD37" i="21" l="1"/>
  <c r="R15" i="6"/>
  <c r="S21" i="8"/>
  <c r="R22" i="8"/>
  <c r="S16" i="8"/>
  <c r="S57" i="9"/>
  <c r="AC74" i="17"/>
  <c r="AB42" i="17"/>
  <c r="AB41" i="17" s="1"/>
  <c r="AB55" i="17" s="1"/>
  <c r="AC174" i="13"/>
  <c r="AD174" i="13"/>
  <c r="AD125" i="13"/>
  <c r="AD143" i="13"/>
  <c r="AD44" i="13"/>
  <c r="AD62" i="13"/>
  <c r="AC33" i="9"/>
  <c r="AC49" i="9" s="1"/>
  <c r="AD41" i="9" s="1"/>
  <c r="AG2" i="21"/>
  <c r="AF3" i="21"/>
  <c r="AC107" i="13"/>
  <c r="AF2" i="17"/>
  <c r="AE3" i="17"/>
  <c r="AC26" i="13"/>
  <c r="AD61" i="9"/>
  <c r="AD97" i="13" s="1"/>
  <c r="AD8" i="9"/>
  <c r="AD16" i="13" s="1"/>
  <c r="AA101" i="9"/>
  <c r="AB93" i="9" s="1"/>
  <c r="AA109" i="9"/>
  <c r="AA108" i="9"/>
  <c r="AF27" i="10"/>
  <c r="AF46" i="6" s="1"/>
  <c r="AE15" i="10"/>
  <c r="AE26" i="4" s="1"/>
  <c r="AD153" i="13"/>
  <c r="AD163" i="13"/>
  <c r="AD82" i="13"/>
  <c r="AD136" i="13"/>
  <c r="AD118" i="13"/>
  <c r="AD72" i="13"/>
  <c r="AD55" i="13"/>
  <c r="AD37" i="13"/>
  <c r="AE7" i="9"/>
  <c r="AE15" i="13" s="1"/>
  <c r="AE91" i="13" s="1"/>
  <c r="AE10" i="9"/>
  <c r="AE18" i="13" s="1"/>
  <c r="AE9" i="9"/>
  <c r="AE17" i="13" s="1"/>
  <c r="AE92" i="13" s="1"/>
  <c r="AE60" i="9"/>
  <c r="AE96" i="13" s="1"/>
  <c r="AE172" i="13" s="1"/>
  <c r="AE62" i="9"/>
  <c r="AE98" i="13" s="1"/>
  <c r="AE173" i="13" s="1"/>
  <c r="AE63" i="9"/>
  <c r="AE99" i="13" s="1"/>
  <c r="AE30" i="10"/>
  <c r="AE31" i="10" s="1"/>
  <c r="AE30" i="4" s="1"/>
  <c r="AD102" i="13"/>
  <c r="AD6" i="13"/>
  <c r="AD7" i="13" s="1"/>
  <c r="AD9" i="13"/>
  <c r="AD10" i="13" s="1"/>
  <c r="AD21" i="13"/>
  <c r="AD25" i="9"/>
  <c r="AF2" i="9"/>
  <c r="AE3" i="9"/>
  <c r="AE4" i="13"/>
  <c r="AE3" i="13"/>
  <c r="AF2" i="13"/>
  <c r="AF12" i="13" s="1"/>
  <c r="AE3" i="10"/>
  <c r="AF2" i="10"/>
  <c r="AC21" i="9"/>
  <c r="AC29" i="9" s="1"/>
  <c r="AE2" i="6"/>
  <c r="AD3" i="6"/>
  <c r="Q45" i="9"/>
  <c r="AE3" i="8"/>
  <c r="AF2" i="8"/>
  <c r="AB74" i="9"/>
  <c r="AB82" i="9" s="1"/>
  <c r="AB78" i="9"/>
  <c r="AB86" i="9" s="1"/>
  <c r="AB102" i="9" s="1"/>
  <c r="AC94" i="9" s="1"/>
  <c r="AB77" i="9"/>
  <c r="AB85" i="9" s="1"/>
  <c r="AC2" i="4"/>
  <c r="AB3" i="4"/>
  <c r="AE37" i="21" l="1"/>
  <c r="S12" i="4"/>
  <c r="S37" i="8"/>
  <c r="S70" i="17" s="1"/>
  <c r="T56" i="9"/>
  <c r="T27" i="8" s="1"/>
  <c r="T55" i="9"/>
  <c r="S17" i="8"/>
  <c r="S18" i="8" s="1"/>
  <c r="S20" i="8" s="1"/>
  <c r="AD74" i="17"/>
  <c r="AC43" i="17"/>
  <c r="AC42" i="17" s="1"/>
  <c r="AC41" i="17" s="1"/>
  <c r="AC55" i="17" s="1"/>
  <c r="AE62" i="13"/>
  <c r="AE44" i="13"/>
  <c r="AE174" i="13"/>
  <c r="AE143" i="13"/>
  <c r="AE125" i="13"/>
  <c r="AG3" i="21"/>
  <c r="AH2" i="21"/>
  <c r="AD107" i="13"/>
  <c r="AD43" i="17" s="1"/>
  <c r="AD33" i="9"/>
  <c r="AD49" i="9" s="1"/>
  <c r="AE41" i="9" s="1"/>
  <c r="AD26" i="13"/>
  <c r="AG2" i="17"/>
  <c r="AF3" i="17"/>
  <c r="AE61" i="9"/>
  <c r="AE97" i="13" s="1"/>
  <c r="AE8" i="9"/>
  <c r="AE16" i="13" s="1"/>
  <c r="AB101" i="9"/>
  <c r="AC93" i="9" s="1"/>
  <c r="AA110" i="9"/>
  <c r="AG23" i="10"/>
  <c r="AF15" i="10"/>
  <c r="AF26" i="4" s="1"/>
  <c r="AE163" i="13"/>
  <c r="AE153" i="13"/>
  <c r="AE82" i="13"/>
  <c r="AE72" i="13"/>
  <c r="AE55" i="13"/>
  <c r="AE37" i="13"/>
  <c r="AE118" i="13"/>
  <c r="AE136" i="13"/>
  <c r="AF7" i="9"/>
  <c r="AF15" i="13" s="1"/>
  <c r="AF91" i="13" s="1"/>
  <c r="AF10" i="9"/>
  <c r="AF18" i="13" s="1"/>
  <c r="AF9" i="9"/>
  <c r="AF17" i="13" s="1"/>
  <c r="AF92" i="13" s="1"/>
  <c r="AF60" i="9"/>
  <c r="AF96" i="13" s="1"/>
  <c r="AF172" i="13" s="1"/>
  <c r="AF63" i="9"/>
  <c r="AF99" i="13" s="1"/>
  <c r="AF62" i="9"/>
  <c r="AF98" i="13" s="1"/>
  <c r="AF173" i="13" s="1"/>
  <c r="AE102" i="13"/>
  <c r="AF30" i="10"/>
  <c r="AF31" i="10" s="1"/>
  <c r="AF30" i="4" s="1"/>
  <c r="AE6" i="13"/>
  <c r="AE7" i="13" s="1"/>
  <c r="AE9" i="13"/>
  <c r="AE10" i="13" s="1"/>
  <c r="AE21" i="13"/>
  <c r="AF2" i="6"/>
  <c r="AE3" i="6"/>
  <c r="R37" i="9"/>
  <c r="AF4" i="13"/>
  <c r="AF3" i="13"/>
  <c r="AG2" i="13"/>
  <c r="AG12" i="13" s="1"/>
  <c r="AG2" i="9"/>
  <c r="AF3" i="9"/>
  <c r="AE25" i="9"/>
  <c r="AG2" i="8"/>
  <c r="AF3" i="8"/>
  <c r="AD21" i="9"/>
  <c r="AD29" i="9" s="1"/>
  <c r="AF3" i="10"/>
  <c r="AG2" i="10"/>
  <c r="AC78" i="9"/>
  <c r="AC86" i="9" s="1"/>
  <c r="AC102" i="9" s="1"/>
  <c r="AD94" i="9" s="1"/>
  <c r="AC77" i="9"/>
  <c r="AC85" i="9" s="1"/>
  <c r="AC74" i="9"/>
  <c r="AC82" i="9" s="1"/>
  <c r="AD2" i="4"/>
  <c r="AC3" i="4"/>
  <c r="AF37" i="21" l="1"/>
  <c r="S15" i="6"/>
  <c r="T21" i="8"/>
  <c r="S22" i="8"/>
  <c r="T16" i="8"/>
  <c r="T57" i="9"/>
  <c r="AE74" i="17"/>
  <c r="AF62" i="13"/>
  <c r="AF44" i="13"/>
  <c r="AF174" i="13"/>
  <c r="AF125" i="13"/>
  <c r="AF143" i="13"/>
  <c r="AI2" i="21"/>
  <c r="AH3" i="21"/>
  <c r="AD42" i="17"/>
  <c r="AD41" i="17" s="1"/>
  <c r="AD55" i="17" s="1"/>
  <c r="AE107" i="13"/>
  <c r="AE33" i="9"/>
  <c r="AE49" i="9" s="1"/>
  <c r="AF41" i="9" s="1"/>
  <c r="AH2" i="17"/>
  <c r="AG3" i="17"/>
  <c r="AE26" i="13"/>
  <c r="AF61" i="9"/>
  <c r="AF97" i="13" s="1"/>
  <c r="AF8" i="9"/>
  <c r="AF16" i="13" s="1"/>
  <c r="AC101" i="9"/>
  <c r="AD93" i="9" s="1"/>
  <c r="AB108" i="9"/>
  <c r="AB109" i="9"/>
  <c r="AG27" i="10"/>
  <c r="AG46" i="6" s="1"/>
  <c r="AG15" i="10"/>
  <c r="AG26" i="4" s="1"/>
  <c r="AF163" i="13"/>
  <c r="AF153" i="13"/>
  <c r="AF82" i="13"/>
  <c r="AF72" i="13"/>
  <c r="AF55" i="13"/>
  <c r="AF37" i="13"/>
  <c r="AF118" i="13"/>
  <c r="AF136" i="13"/>
  <c r="AF102" i="13"/>
  <c r="AG9" i="9"/>
  <c r="AG17" i="13" s="1"/>
  <c r="AG92" i="13" s="1"/>
  <c r="AG7" i="9"/>
  <c r="AG15" i="13" s="1"/>
  <c r="AG91" i="13" s="1"/>
  <c r="AG10" i="9"/>
  <c r="AG18" i="13" s="1"/>
  <c r="AG60" i="9"/>
  <c r="AG96" i="13" s="1"/>
  <c r="AG172" i="13" s="1"/>
  <c r="AG63" i="9"/>
  <c r="AG99" i="13" s="1"/>
  <c r="AG62" i="9"/>
  <c r="AG98" i="13" s="1"/>
  <c r="AG173" i="13" s="1"/>
  <c r="AF6" i="13"/>
  <c r="AF7" i="13" s="1"/>
  <c r="AF9" i="13"/>
  <c r="AF10" i="13" s="1"/>
  <c r="AF21" i="13"/>
  <c r="AH2" i="9"/>
  <c r="AG3" i="9"/>
  <c r="R45" i="9"/>
  <c r="AG3" i="10"/>
  <c r="AH2" i="10"/>
  <c r="AG2" i="6"/>
  <c r="AF3" i="6"/>
  <c r="AG4" i="13"/>
  <c r="AG3" i="13"/>
  <c r="AH2" i="13"/>
  <c r="AH12" i="13" s="1"/>
  <c r="AG3" i="8"/>
  <c r="AH2" i="8"/>
  <c r="AE21" i="9"/>
  <c r="AE29" i="9" s="1"/>
  <c r="AF25" i="9"/>
  <c r="AD74" i="9"/>
  <c r="AD82" i="9" s="1"/>
  <c r="AD77" i="9"/>
  <c r="AD85" i="9" s="1"/>
  <c r="AD78" i="9"/>
  <c r="AD86" i="9" s="1"/>
  <c r="AD102" i="9" s="1"/>
  <c r="AE94" i="9" s="1"/>
  <c r="AE2" i="4"/>
  <c r="AD3" i="4"/>
  <c r="AG37" i="21" l="1"/>
  <c r="T17" i="8"/>
  <c r="U56" i="9"/>
  <c r="U27" i="8" s="1"/>
  <c r="U55" i="9"/>
  <c r="T18" i="8"/>
  <c r="T20" i="8" s="1"/>
  <c r="T22" i="8" s="1"/>
  <c r="T37" i="8"/>
  <c r="T70" i="17" s="1"/>
  <c r="T12" i="4"/>
  <c r="AF74" i="17"/>
  <c r="AE43" i="17"/>
  <c r="AE42" i="17" s="1"/>
  <c r="AE41" i="17" s="1"/>
  <c r="AE55" i="17" s="1"/>
  <c r="AG62" i="13"/>
  <c r="AG44" i="13"/>
  <c r="AG174" i="13"/>
  <c r="AG143" i="13"/>
  <c r="AG125" i="13"/>
  <c r="AD101" i="9"/>
  <c r="AE93" i="9" s="1"/>
  <c r="AJ2" i="21"/>
  <c r="AI3" i="21"/>
  <c r="AF107" i="13"/>
  <c r="AF43" i="17" s="1"/>
  <c r="AF42" i="17" s="1"/>
  <c r="AF41" i="17" s="1"/>
  <c r="AF55" i="17" s="1"/>
  <c r="AF33" i="9"/>
  <c r="AF49" i="9" s="1"/>
  <c r="AG41" i="9" s="1"/>
  <c r="AF26" i="13"/>
  <c r="AI2" i="17"/>
  <c r="AH3" i="17"/>
  <c r="AG61" i="9"/>
  <c r="AG97" i="13" s="1"/>
  <c r="AG8" i="9"/>
  <c r="AG16" i="13" s="1"/>
  <c r="AG30" i="10"/>
  <c r="AG31" i="10" s="1"/>
  <c r="AG30" i="4" s="1"/>
  <c r="AB110" i="9"/>
  <c r="AH23" i="10"/>
  <c r="AH15" i="10"/>
  <c r="AH26" i="4" s="1"/>
  <c r="AG163" i="13"/>
  <c r="AG153" i="13"/>
  <c r="AG82" i="13"/>
  <c r="AG55" i="13"/>
  <c r="AG37" i="13"/>
  <c r="AG72" i="13"/>
  <c r="AG118" i="13"/>
  <c r="AG136" i="13"/>
  <c r="AG102" i="13"/>
  <c r="AH7" i="9"/>
  <c r="AH15" i="13" s="1"/>
  <c r="AH91" i="13" s="1"/>
  <c r="AH60" i="9"/>
  <c r="AH96" i="13" s="1"/>
  <c r="AH172" i="13" s="1"/>
  <c r="AH9" i="9"/>
  <c r="AH17" i="13" s="1"/>
  <c r="AH92" i="13" s="1"/>
  <c r="AH10" i="9"/>
  <c r="AH18" i="13" s="1"/>
  <c r="AH62" i="9"/>
  <c r="AH98" i="13" s="1"/>
  <c r="AH173" i="13" s="1"/>
  <c r="AH63" i="9"/>
  <c r="AH99" i="13" s="1"/>
  <c r="AG6" i="13"/>
  <c r="AG7" i="13" s="1"/>
  <c r="AG9" i="13"/>
  <c r="AG10" i="13" s="1"/>
  <c r="AG21" i="13"/>
  <c r="AH4" i="13"/>
  <c r="AH3" i="13"/>
  <c r="AI2" i="13"/>
  <c r="AI12" i="13" s="1"/>
  <c r="AF21" i="9"/>
  <c r="AF29" i="9" s="1"/>
  <c r="AI2" i="10"/>
  <c r="AH3" i="10"/>
  <c r="AH3" i="9"/>
  <c r="AI2" i="9"/>
  <c r="AH2" i="6"/>
  <c r="AG3" i="6"/>
  <c r="AG25" i="9"/>
  <c r="AG33" i="9" s="1"/>
  <c r="AH3" i="8"/>
  <c r="AI2" i="8"/>
  <c r="AE77" i="9"/>
  <c r="AE85" i="9" s="1"/>
  <c r="AE74" i="9"/>
  <c r="AE82" i="9" s="1"/>
  <c r="AE78" i="9"/>
  <c r="AE86" i="9" s="1"/>
  <c r="AE102" i="9" s="1"/>
  <c r="AF94" i="9" s="1"/>
  <c r="AF2" i="4"/>
  <c r="AE3" i="4"/>
  <c r="AH37" i="21" l="1"/>
  <c r="AE101" i="9"/>
  <c r="AF93" i="9" s="1"/>
  <c r="T15" i="6"/>
  <c r="U21" i="8"/>
  <c r="U16" i="8"/>
  <c r="U57" i="9"/>
  <c r="AG74" i="17"/>
  <c r="AG49" i="9"/>
  <c r="AH41" i="9" s="1"/>
  <c r="AH143" i="13"/>
  <c r="AH125" i="13"/>
  <c r="AH62" i="13"/>
  <c r="AH44" i="13"/>
  <c r="AJ3" i="21"/>
  <c r="AK2" i="21"/>
  <c r="AG107" i="13"/>
  <c r="AJ2" i="17"/>
  <c r="AI3" i="17"/>
  <c r="AG26" i="13"/>
  <c r="AH61" i="9"/>
  <c r="AH97" i="13" s="1"/>
  <c r="AH8" i="9"/>
  <c r="AH16" i="13" s="1"/>
  <c r="AH174" i="13"/>
  <c r="AC108" i="9"/>
  <c r="AC109" i="9"/>
  <c r="AH27" i="10"/>
  <c r="AI15" i="10"/>
  <c r="AI26" i="4" s="1"/>
  <c r="AH163" i="13"/>
  <c r="AH153" i="13"/>
  <c r="AH82" i="13"/>
  <c r="AH136" i="13"/>
  <c r="AH118" i="13"/>
  <c r="AH72" i="13"/>
  <c r="AH55" i="13"/>
  <c r="AH37" i="13"/>
  <c r="AH102" i="13"/>
  <c r="AI9" i="9"/>
  <c r="AI7" i="9"/>
  <c r="AI15" i="13" s="1"/>
  <c r="AI91" i="13" s="1"/>
  <c r="AI10" i="9"/>
  <c r="AI18" i="13" s="1"/>
  <c r="AI60" i="9"/>
  <c r="AI96" i="13" s="1"/>
  <c r="AI172" i="13" s="1"/>
  <c r="AI62" i="9"/>
  <c r="AI98" i="13" s="1"/>
  <c r="AI173" i="13" s="1"/>
  <c r="AI63" i="9"/>
  <c r="AI99" i="13" s="1"/>
  <c r="AH6" i="13"/>
  <c r="AH7" i="13" s="1"/>
  <c r="AH9" i="13"/>
  <c r="AH10" i="13" s="1"/>
  <c r="AH21" i="13"/>
  <c r="AI3" i="8"/>
  <c r="AJ2" i="8"/>
  <c r="AJ2" i="9"/>
  <c r="AI3" i="9"/>
  <c r="AH25" i="9"/>
  <c r="AI3" i="10"/>
  <c r="AJ2" i="10"/>
  <c r="AG21" i="9"/>
  <c r="AG29" i="9" s="1"/>
  <c r="AH3" i="6"/>
  <c r="AI2" i="6"/>
  <c r="AI4" i="13"/>
  <c r="AJ2" i="13"/>
  <c r="AJ12" i="13" s="1"/>
  <c r="AI3" i="13"/>
  <c r="AF78" i="9"/>
  <c r="AF86" i="9" s="1"/>
  <c r="AF102" i="9" s="1"/>
  <c r="AG94" i="9" s="1"/>
  <c r="AF77" i="9"/>
  <c r="AF85" i="9" s="1"/>
  <c r="AF101" i="9" s="1"/>
  <c r="AG93" i="9" s="1"/>
  <c r="AF74" i="9"/>
  <c r="AF82" i="9" s="1"/>
  <c r="AG2" i="4"/>
  <c r="AF3" i="4"/>
  <c r="AI17" i="13" l="1"/>
  <c r="AI92" i="13" s="1"/>
  <c r="U17" i="8"/>
  <c r="U18" i="8" s="1"/>
  <c r="U20" i="8" s="1"/>
  <c r="V56" i="9"/>
  <c r="V27" i="8" s="1"/>
  <c r="V55" i="9"/>
  <c r="U37" i="8"/>
  <c r="U70" i="17" s="1"/>
  <c r="U12" i="4"/>
  <c r="AI37" i="21"/>
  <c r="AH74" i="17"/>
  <c r="AG43" i="17"/>
  <c r="AG42" i="17" s="1"/>
  <c r="AG41" i="17" s="1"/>
  <c r="AG55" i="17" s="1"/>
  <c r="AI62" i="13"/>
  <c r="AI44" i="13"/>
  <c r="AI125" i="13"/>
  <c r="AI143" i="13"/>
  <c r="AK3" i="21"/>
  <c r="AL2" i="21"/>
  <c r="AH107" i="13"/>
  <c r="AH33" i="9"/>
  <c r="AH49" i="9" s="1"/>
  <c r="AI41" i="9" s="1"/>
  <c r="AH26" i="13"/>
  <c r="AK2" i="17"/>
  <c r="AJ3" i="17"/>
  <c r="AI61" i="9"/>
  <c r="AI97" i="13" s="1"/>
  <c r="AI8" i="9"/>
  <c r="AI16" i="13" s="1"/>
  <c r="AI174" i="13"/>
  <c r="AC110" i="9"/>
  <c r="AH46" i="6"/>
  <c r="AH30" i="10"/>
  <c r="AH31" i="10" s="1"/>
  <c r="AH30" i="4" s="1"/>
  <c r="AI23" i="10"/>
  <c r="AJ15" i="10"/>
  <c r="AJ26" i="4" s="1"/>
  <c r="AI153" i="13"/>
  <c r="AI163" i="13"/>
  <c r="AI82" i="13"/>
  <c r="AI118" i="13"/>
  <c r="AI136" i="13"/>
  <c r="AI55" i="13"/>
  <c r="AI37" i="13"/>
  <c r="AI72" i="13"/>
  <c r="AJ7" i="9"/>
  <c r="AJ15" i="13" s="1"/>
  <c r="AJ91" i="13" s="1"/>
  <c r="AJ10" i="9"/>
  <c r="AJ18" i="13" s="1"/>
  <c r="AJ9" i="9"/>
  <c r="AJ17" i="13" s="1"/>
  <c r="AJ92" i="13" s="1"/>
  <c r="AJ60" i="9"/>
  <c r="AJ96" i="13" s="1"/>
  <c r="AJ172" i="13" s="1"/>
  <c r="AJ62" i="9"/>
  <c r="AJ98" i="13" s="1"/>
  <c r="AJ173" i="13" s="1"/>
  <c r="AJ63" i="9"/>
  <c r="AJ99" i="13" s="1"/>
  <c r="AI102" i="13"/>
  <c r="AI6" i="13"/>
  <c r="AI7" i="13" s="1"/>
  <c r="AI9" i="13"/>
  <c r="AI10" i="13" s="1"/>
  <c r="AI21" i="13"/>
  <c r="AI3" i="6"/>
  <c r="AJ2" i="6"/>
  <c r="AK2" i="8"/>
  <c r="AJ3" i="8"/>
  <c r="AK2" i="10"/>
  <c r="AJ3" i="10"/>
  <c r="AI25" i="9"/>
  <c r="AJ4" i="13"/>
  <c r="AJ3" i="13"/>
  <c r="AK2" i="13"/>
  <c r="AK12" i="13" s="1"/>
  <c r="AH21" i="9"/>
  <c r="AH29" i="9" s="1"/>
  <c r="AK2" i="9"/>
  <c r="AJ3" i="9"/>
  <c r="AG77" i="9"/>
  <c r="AG85" i="9" s="1"/>
  <c r="AG101" i="9" s="1"/>
  <c r="AH93" i="9" s="1"/>
  <c r="AG78" i="9"/>
  <c r="AG86" i="9" s="1"/>
  <c r="AG102" i="9" s="1"/>
  <c r="AH94" i="9" s="1"/>
  <c r="AG74" i="9"/>
  <c r="AG82" i="9" s="1"/>
  <c r="AH2" i="4"/>
  <c r="AG3" i="4"/>
  <c r="U15" i="6" l="1"/>
  <c r="U22" i="8"/>
  <c r="V21" i="8"/>
  <c r="V16" i="8"/>
  <c r="V57" i="9"/>
  <c r="AJ37" i="21"/>
  <c r="AI74" i="17"/>
  <c r="AH43" i="17"/>
  <c r="AH42" i="17" s="1"/>
  <c r="AH41" i="17" s="1"/>
  <c r="AH55" i="17" s="1"/>
  <c r="AJ62" i="13"/>
  <c r="AJ44" i="13"/>
  <c r="AJ174" i="13"/>
  <c r="AJ143" i="13"/>
  <c r="AJ125" i="13"/>
  <c r="AM2" i="21"/>
  <c r="AL3" i="21"/>
  <c r="AI107" i="13"/>
  <c r="AI43" i="17" s="1"/>
  <c r="AI33" i="9"/>
  <c r="AI49" i="9" s="1"/>
  <c r="AJ41" i="9" s="1"/>
  <c r="AI26" i="13"/>
  <c r="AL2" i="17"/>
  <c r="AK3" i="17"/>
  <c r="AJ61" i="9"/>
  <c r="AJ97" i="13" s="1"/>
  <c r="AJ8" i="9"/>
  <c r="AJ16" i="13" s="1"/>
  <c r="AD108" i="9"/>
  <c r="AD109" i="9"/>
  <c r="AI27" i="10"/>
  <c r="AK15" i="10"/>
  <c r="AK26" i="4" s="1"/>
  <c r="AJ163" i="13"/>
  <c r="AJ153" i="13"/>
  <c r="AJ82" i="13"/>
  <c r="AJ72" i="13"/>
  <c r="AJ118" i="13"/>
  <c r="AJ136" i="13"/>
  <c r="AJ55" i="13"/>
  <c r="AJ37" i="13"/>
  <c r="AK7" i="9"/>
  <c r="AK15" i="13" s="1"/>
  <c r="AK91" i="13" s="1"/>
  <c r="AK9" i="9"/>
  <c r="AK17" i="13" s="1"/>
  <c r="AK92" i="13" s="1"/>
  <c r="AK10" i="9"/>
  <c r="AK18" i="13" s="1"/>
  <c r="AK60" i="9"/>
  <c r="AK96" i="13" s="1"/>
  <c r="AK172" i="13" s="1"/>
  <c r="AK62" i="9"/>
  <c r="AK98" i="13" s="1"/>
  <c r="AK173" i="13" s="1"/>
  <c r="AK63" i="9"/>
  <c r="AK99" i="13" s="1"/>
  <c r="AJ102" i="13"/>
  <c r="AJ6" i="13"/>
  <c r="AJ7" i="13" s="1"/>
  <c r="AJ9" i="13"/>
  <c r="AJ10" i="13" s="1"/>
  <c r="AJ21" i="13"/>
  <c r="AL2" i="9"/>
  <c r="AK3" i="9"/>
  <c r="AK4" i="13"/>
  <c r="AL2" i="13"/>
  <c r="AL12" i="13" s="1"/>
  <c r="AK3" i="13"/>
  <c r="AJ25" i="9"/>
  <c r="AL2" i="8"/>
  <c r="AK3" i="8"/>
  <c r="AJ3" i="6"/>
  <c r="AK2" i="6"/>
  <c r="AI21" i="9"/>
  <c r="AI29" i="9" s="1"/>
  <c r="AL2" i="10"/>
  <c r="AK3" i="10"/>
  <c r="AH74" i="9"/>
  <c r="AH82" i="9" s="1"/>
  <c r="AH78" i="9"/>
  <c r="AH86" i="9" s="1"/>
  <c r="AH102" i="9" s="1"/>
  <c r="AI94" i="9" s="1"/>
  <c r="AH77" i="9"/>
  <c r="AH85" i="9" s="1"/>
  <c r="AH101" i="9" s="1"/>
  <c r="AI93" i="9" s="1"/>
  <c r="AI2" i="4"/>
  <c r="AH3" i="4"/>
  <c r="AJ33" i="9" l="1"/>
  <c r="AJ49" i="9" s="1"/>
  <c r="AK41" i="9" s="1"/>
  <c r="AK37" i="21"/>
  <c r="V17" i="8"/>
  <c r="V18" i="8" s="1"/>
  <c r="V20" i="8" s="1"/>
  <c r="V22" i="8" s="1"/>
  <c r="W56" i="9"/>
  <c r="W27" i="8" s="1"/>
  <c r="W55" i="9"/>
  <c r="V37" i="8"/>
  <c r="V70" i="17" s="1"/>
  <c r="V12" i="4"/>
  <c r="AJ74" i="17"/>
  <c r="AK44" i="13"/>
  <c r="AK62" i="13"/>
  <c r="AK174" i="13"/>
  <c r="AK143" i="13"/>
  <c r="AK125" i="13"/>
  <c r="AN2" i="21"/>
  <c r="AM3" i="21"/>
  <c r="AI42" i="17"/>
  <c r="AI41" i="17" s="1"/>
  <c r="AI55" i="17" s="1"/>
  <c r="AJ107" i="13"/>
  <c r="AJ43" i="17" s="1"/>
  <c r="AJ26" i="13"/>
  <c r="AL3" i="17"/>
  <c r="AM2" i="17"/>
  <c r="AK61" i="9"/>
  <c r="AK97" i="13" s="1"/>
  <c r="AK8" i="9"/>
  <c r="AK16" i="13" s="1"/>
  <c r="AD110" i="9"/>
  <c r="AI46" i="6"/>
  <c r="AI30" i="10"/>
  <c r="AI31" i="10" s="1"/>
  <c r="AI30" i="4" s="1"/>
  <c r="AJ23" i="10"/>
  <c r="AL15" i="10"/>
  <c r="AL26" i="4" s="1"/>
  <c r="AK153" i="13"/>
  <c r="AK163" i="13"/>
  <c r="AK82" i="13"/>
  <c r="AK55" i="13"/>
  <c r="AK37" i="13"/>
  <c r="AK72" i="13"/>
  <c r="AK136" i="13"/>
  <c r="AK118" i="13"/>
  <c r="AK102" i="13"/>
  <c r="AL7" i="9"/>
  <c r="AL10" i="9"/>
  <c r="AL18" i="13" s="1"/>
  <c r="AL9" i="9"/>
  <c r="AL17" i="13" s="1"/>
  <c r="AL92" i="13" s="1"/>
  <c r="AL60" i="9"/>
  <c r="AL96" i="13" s="1"/>
  <c r="AL172" i="13" s="1"/>
  <c r="AL62" i="9"/>
  <c r="AL98" i="13" s="1"/>
  <c r="AL173" i="13" s="1"/>
  <c r="AL63" i="9"/>
  <c r="AL99" i="13" s="1"/>
  <c r="AK6" i="13"/>
  <c r="AK7" i="13" s="1"/>
  <c r="AK9" i="13"/>
  <c r="AK10" i="13" s="1"/>
  <c r="AK21" i="13"/>
  <c r="AJ21" i="9"/>
  <c r="AJ29" i="9" s="1"/>
  <c r="AM2" i="10"/>
  <c r="AL3" i="10"/>
  <c r="AM2" i="9"/>
  <c r="AL3" i="9"/>
  <c r="AM2" i="8"/>
  <c r="AL3" i="8"/>
  <c r="AL4" i="13"/>
  <c r="AM2" i="13"/>
  <c r="AM12" i="13" s="1"/>
  <c r="AL3" i="13"/>
  <c r="AK25" i="9"/>
  <c r="AL2" i="6"/>
  <c r="AK3" i="6"/>
  <c r="AI78" i="9"/>
  <c r="AI86" i="9" s="1"/>
  <c r="AI102" i="9" s="1"/>
  <c r="AJ94" i="9" s="1"/>
  <c r="AI77" i="9"/>
  <c r="AI85" i="9" s="1"/>
  <c r="AI101" i="9" s="1"/>
  <c r="AJ93" i="9" s="1"/>
  <c r="AI74" i="9"/>
  <c r="AI82" i="9" s="1"/>
  <c r="AJ2" i="4"/>
  <c r="AI3" i="4"/>
  <c r="V15" i="6" l="1"/>
  <c r="W21" i="8"/>
  <c r="W16" i="8"/>
  <c r="W57" i="9"/>
  <c r="AK74" i="17"/>
  <c r="AL44" i="13"/>
  <c r="AL62" i="13"/>
  <c r="AL125" i="13"/>
  <c r="AL143" i="13"/>
  <c r="AK33" i="9"/>
  <c r="AK49" i="9" s="1"/>
  <c r="AL41" i="9" s="1"/>
  <c r="AO2" i="21"/>
  <c r="AN3" i="21"/>
  <c r="AJ42" i="17"/>
  <c r="AJ41" i="17" s="1"/>
  <c r="AJ55" i="17" s="1"/>
  <c r="AK107" i="13"/>
  <c r="AN2" i="17"/>
  <c r="AM3" i="17"/>
  <c r="AK26" i="13"/>
  <c r="AL61" i="9"/>
  <c r="AL97" i="13" s="1"/>
  <c r="AL8" i="9"/>
  <c r="AL16" i="13" s="1"/>
  <c r="AL174" i="13"/>
  <c r="AE109" i="9"/>
  <c r="AE108" i="9"/>
  <c r="AJ27" i="10"/>
  <c r="AM15" i="10"/>
  <c r="AM26" i="4" s="1"/>
  <c r="AL163" i="13"/>
  <c r="AL153" i="13"/>
  <c r="AL136" i="13"/>
  <c r="AL118" i="13"/>
  <c r="AL55" i="13"/>
  <c r="AL37" i="13"/>
  <c r="AM7" i="9"/>
  <c r="AM10" i="9"/>
  <c r="AM18" i="13" s="1"/>
  <c r="AM9" i="9"/>
  <c r="AM60" i="9"/>
  <c r="AM96" i="13" s="1"/>
  <c r="AM172" i="13" s="1"/>
  <c r="AM63" i="9"/>
  <c r="AM99" i="13" s="1"/>
  <c r="AM62" i="9"/>
  <c r="AM98" i="13" s="1"/>
  <c r="AM173" i="13" s="1"/>
  <c r="AL102" i="13"/>
  <c r="AL6" i="13"/>
  <c r="AL7" i="13" s="1"/>
  <c r="AL9" i="13"/>
  <c r="AL10" i="13" s="1"/>
  <c r="AL21" i="13"/>
  <c r="AL15" i="13"/>
  <c r="AL91" i="13" s="1"/>
  <c r="AL37" i="21" s="1"/>
  <c r="AL3" i="6"/>
  <c r="AM2" i="6"/>
  <c r="AM4" i="13"/>
  <c r="AM3" i="13"/>
  <c r="AN2" i="13"/>
  <c r="AN12" i="13" s="1"/>
  <c r="AK21" i="9"/>
  <c r="AK29" i="9" s="1"/>
  <c r="AL25" i="9"/>
  <c r="AM3" i="8"/>
  <c r="AN2" i="8"/>
  <c r="AM3" i="9"/>
  <c r="AN2" i="9"/>
  <c r="AM3" i="10"/>
  <c r="AN2" i="10"/>
  <c r="AJ77" i="9"/>
  <c r="AJ85" i="9" s="1"/>
  <c r="AJ101" i="9" s="1"/>
  <c r="AK93" i="9" s="1"/>
  <c r="AJ74" i="9"/>
  <c r="AJ82" i="9" s="1"/>
  <c r="AJ78" i="9"/>
  <c r="AJ86" i="9" s="1"/>
  <c r="AJ102" i="9" s="1"/>
  <c r="AK94" i="9" s="1"/>
  <c r="AK2" i="4"/>
  <c r="AJ3" i="4"/>
  <c r="X56" i="9" l="1"/>
  <c r="X27" i="8" s="1"/>
  <c r="W17" i="8"/>
  <c r="W18" i="8" s="1"/>
  <c r="W20" i="8" s="1"/>
  <c r="X55" i="9"/>
  <c r="W37" i="8"/>
  <c r="W70" i="17" s="1"/>
  <c r="W12" i="4"/>
  <c r="AK43" i="17"/>
  <c r="AK42" i="17" s="1"/>
  <c r="AK41" i="17" s="1"/>
  <c r="AK55" i="17" s="1"/>
  <c r="AM143" i="13"/>
  <c r="AM125" i="13"/>
  <c r="AP2" i="21"/>
  <c r="AO3" i="21"/>
  <c r="AL107" i="13"/>
  <c r="AL33" i="9"/>
  <c r="AL49" i="9" s="1"/>
  <c r="AM41" i="9" s="1"/>
  <c r="AL26" i="13"/>
  <c r="AO2" i="17"/>
  <c r="AN3" i="17"/>
  <c r="AM61" i="9"/>
  <c r="AM97" i="13" s="1"/>
  <c r="AM8" i="9"/>
  <c r="AM16" i="13" s="1"/>
  <c r="AM174" i="13"/>
  <c r="AE110" i="9"/>
  <c r="AJ46" i="6"/>
  <c r="AJ30" i="10"/>
  <c r="AJ31" i="10" s="1"/>
  <c r="AJ30" i="4" s="1"/>
  <c r="AK23" i="10"/>
  <c r="AN15" i="10"/>
  <c r="AN26" i="4" s="1"/>
  <c r="AM153" i="13"/>
  <c r="AM163" i="13"/>
  <c r="AL82" i="13"/>
  <c r="AL72" i="13"/>
  <c r="AL74" i="17" s="1"/>
  <c r="AM118" i="13"/>
  <c r="AM136" i="13"/>
  <c r="AM102" i="13"/>
  <c r="AN10" i="9"/>
  <c r="AN18" i="13" s="1"/>
  <c r="AN9" i="9"/>
  <c r="AN7" i="9"/>
  <c r="AN60" i="9"/>
  <c r="AN96" i="13" s="1"/>
  <c r="AN172" i="13" s="1"/>
  <c r="AN63" i="9"/>
  <c r="AN99" i="13" s="1"/>
  <c r="AN62" i="9"/>
  <c r="AN98" i="13" s="1"/>
  <c r="AN173" i="13" s="1"/>
  <c r="AM6" i="13"/>
  <c r="AM7" i="13" s="1"/>
  <c r="AM9" i="13"/>
  <c r="AM10" i="13" s="1"/>
  <c r="AM17" i="13"/>
  <c r="AM92" i="13" s="1"/>
  <c r="AM15" i="13"/>
  <c r="AM91" i="13" s="1"/>
  <c r="AM37" i="21" s="1"/>
  <c r="AN3" i="10"/>
  <c r="AO2" i="10"/>
  <c r="AN4" i="13"/>
  <c r="AN3" i="13"/>
  <c r="AO2" i="13"/>
  <c r="AO12" i="13" s="1"/>
  <c r="AM25" i="9"/>
  <c r="AM3" i="6"/>
  <c r="AN2" i="6"/>
  <c r="AO2" i="9"/>
  <c r="AN3" i="9"/>
  <c r="AL21" i="9"/>
  <c r="AL29" i="9" s="1"/>
  <c r="AO2" i="8"/>
  <c r="AN3" i="8"/>
  <c r="AK78" i="9"/>
  <c r="AK86" i="9" s="1"/>
  <c r="AK102" i="9" s="1"/>
  <c r="AL94" i="9" s="1"/>
  <c r="AK77" i="9"/>
  <c r="AK85" i="9" s="1"/>
  <c r="AK101" i="9" s="1"/>
  <c r="AL93" i="9" s="1"/>
  <c r="AK74" i="9"/>
  <c r="AK82" i="9" s="1"/>
  <c r="AL2" i="4"/>
  <c r="AK3" i="4"/>
  <c r="W15" i="6" l="1"/>
  <c r="W22" i="8"/>
  <c r="X21" i="8"/>
  <c r="X16" i="8"/>
  <c r="X57" i="9"/>
  <c r="AL43" i="17"/>
  <c r="AL42" i="17" s="1"/>
  <c r="AL41" i="17" s="1"/>
  <c r="AL55" i="17" s="1"/>
  <c r="AN174" i="13"/>
  <c r="AN143" i="13"/>
  <c r="AN125" i="13"/>
  <c r="AM44" i="13"/>
  <c r="AM62" i="13"/>
  <c r="AM33" i="9"/>
  <c r="AM49" i="9" s="1"/>
  <c r="AN41" i="9" s="1"/>
  <c r="AQ2" i="21"/>
  <c r="AP3" i="21"/>
  <c r="AM107" i="13"/>
  <c r="AO3" i="17"/>
  <c r="AP2" i="17"/>
  <c r="AN61" i="9"/>
  <c r="AN97" i="13" s="1"/>
  <c r="AN8" i="9"/>
  <c r="AN16" i="13" s="1"/>
  <c r="AF109" i="9"/>
  <c r="AF108" i="9"/>
  <c r="AK27" i="10"/>
  <c r="AO15" i="10"/>
  <c r="AO26" i="4" s="1"/>
  <c r="AN153" i="13"/>
  <c r="AN163" i="13"/>
  <c r="AM82" i="13"/>
  <c r="AM55" i="13"/>
  <c r="AM37" i="13"/>
  <c r="AN118" i="13"/>
  <c r="AN136" i="13"/>
  <c r="AM72" i="13"/>
  <c r="AN102" i="13"/>
  <c r="AO9" i="9"/>
  <c r="AO7" i="9"/>
  <c r="AO10" i="9"/>
  <c r="AO18" i="13" s="1"/>
  <c r="AO60" i="9"/>
  <c r="AO96" i="13" s="1"/>
  <c r="AO172" i="13" s="1"/>
  <c r="AO62" i="9"/>
  <c r="AO98" i="13" s="1"/>
  <c r="AO173" i="13" s="1"/>
  <c r="AO63" i="9"/>
  <c r="AO99" i="13" s="1"/>
  <c r="AN6" i="13"/>
  <c r="AN7" i="13" s="1"/>
  <c r="AN9" i="13"/>
  <c r="AN10" i="13" s="1"/>
  <c r="AN15" i="13"/>
  <c r="AN91" i="13" s="1"/>
  <c r="AN37" i="21" s="1"/>
  <c r="AM21" i="13"/>
  <c r="AN17" i="13"/>
  <c r="AN92" i="13" s="1"/>
  <c r="AN25" i="9"/>
  <c r="AO4" i="13"/>
  <c r="AO3" i="13"/>
  <c r="AP2" i="13"/>
  <c r="AP12" i="13" s="1"/>
  <c r="AM21" i="9"/>
  <c r="AM29" i="9" s="1"/>
  <c r="AO3" i="8"/>
  <c r="AP2" i="8"/>
  <c r="AO3" i="10"/>
  <c r="AP2" i="10"/>
  <c r="AP2" i="9"/>
  <c r="AO3" i="9"/>
  <c r="AO2" i="6"/>
  <c r="AN3" i="6"/>
  <c r="AL77" i="9"/>
  <c r="AL85" i="9" s="1"/>
  <c r="AL101" i="9" s="1"/>
  <c r="AM93" i="9" s="1"/>
  <c r="AL74" i="9"/>
  <c r="AL82" i="9" s="1"/>
  <c r="AL78" i="9"/>
  <c r="AL86" i="9" s="1"/>
  <c r="AL102" i="9" s="1"/>
  <c r="AM94" i="9" s="1"/>
  <c r="AM2" i="4"/>
  <c r="AL3" i="4"/>
  <c r="Y56" i="9" l="1"/>
  <c r="Y27" i="8" s="1"/>
  <c r="Y55" i="9"/>
  <c r="X17" i="8"/>
  <c r="X18" i="8" s="1"/>
  <c r="X20" i="8" s="1"/>
  <c r="X12" i="4"/>
  <c r="X37" i="8"/>
  <c r="X70" i="17" s="1"/>
  <c r="AM74" i="17"/>
  <c r="AM43" i="17"/>
  <c r="AM42" i="17" s="1"/>
  <c r="AM41" i="17" s="1"/>
  <c r="AM55" i="17" s="1"/>
  <c r="AN62" i="13"/>
  <c r="AN44" i="13"/>
  <c r="AO143" i="13"/>
  <c r="AO125" i="13"/>
  <c r="AN33" i="9"/>
  <c r="AN49" i="9" s="1"/>
  <c r="AO41" i="9" s="1"/>
  <c r="AR2" i="21"/>
  <c r="AQ3" i="21"/>
  <c r="AN107" i="13"/>
  <c r="AM26" i="13"/>
  <c r="AQ2" i="17"/>
  <c r="AP3" i="17"/>
  <c r="AO61" i="9"/>
  <c r="AO97" i="13" s="1"/>
  <c r="AO8" i="9"/>
  <c r="AO16" i="13" s="1"/>
  <c r="AO174" i="13"/>
  <c r="AF110" i="9"/>
  <c r="AK46" i="6"/>
  <c r="AK30" i="10"/>
  <c r="AK31" i="10" s="1"/>
  <c r="AK30" i="4" s="1"/>
  <c r="AL23" i="10"/>
  <c r="AP15" i="10"/>
  <c r="AP26" i="4" s="1"/>
  <c r="AO163" i="13"/>
  <c r="AO153" i="13"/>
  <c r="AN82" i="13"/>
  <c r="AO136" i="13"/>
  <c r="AO118" i="13"/>
  <c r="AN55" i="13"/>
  <c r="AN37" i="13"/>
  <c r="AN72" i="13"/>
  <c r="AO102" i="13"/>
  <c r="AP7" i="9"/>
  <c r="AP60" i="9"/>
  <c r="AP96" i="13" s="1"/>
  <c r="AP172" i="13" s="1"/>
  <c r="AP10" i="9"/>
  <c r="AP18" i="13" s="1"/>
  <c r="AP9" i="9"/>
  <c r="AP62" i="9"/>
  <c r="AP98" i="13" s="1"/>
  <c r="AP173" i="13" s="1"/>
  <c r="AP63" i="9"/>
  <c r="AP99" i="13" s="1"/>
  <c r="AO6" i="13"/>
  <c r="AO7" i="13" s="1"/>
  <c r="AO9" i="13"/>
  <c r="AO10" i="13" s="1"/>
  <c r="AN21" i="13"/>
  <c r="AO15" i="13"/>
  <c r="AO91" i="13" s="1"/>
  <c r="AO37" i="21" s="1"/>
  <c r="AO17" i="13"/>
  <c r="AO92" i="13" s="1"/>
  <c r="AQ2" i="10"/>
  <c r="AP3" i="10"/>
  <c r="AN21" i="9"/>
  <c r="AN29" i="9" s="1"/>
  <c r="AO25" i="9"/>
  <c r="AP3" i="8"/>
  <c r="AQ2" i="8"/>
  <c r="AP2" i="6"/>
  <c r="AO3" i="6"/>
  <c r="AP3" i="9"/>
  <c r="AQ2" i="9"/>
  <c r="AP4" i="13"/>
  <c r="AP3" i="13"/>
  <c r="AQ2" i="13"/>
  <c r="AQ12" i="13" s="1"/>
  <c r="AM74" i="9"/>
  <c r="AM82" i="9" s="1"/>
  <c r="AM78" i="9"/>
  <c r="AM86" i="9" s="1"/>
  <c r="AM102" i="9" s="1"/>
  <c r="AN94" i="9" s="1"/>
  <c r="AM77" i="9"/>
  <c r="AM85" i="9" s="1"/>
  <c r="AM101" i="9" s="1"/>
  <c r="AN93" i="9" s="1"/>
  <c r="AN2" i="4"/>
  <c r="AM3" i="4"/>
  <c r="X15" i="6" l="1"/>
  <c r="Y21" i="8"/>
  <c r="X22" i="8"/>
  <c r="Y16" i="8"/>
  <c r="Y57" i="9"/>
  <c r="AN43" i="17"/>
  <c r="AN42" i="17" s="1"/>
  <c r="AN41" i="17" s="1"/>
  <c r="AN55" i="17" s="1"/>
  <c r="AN74" i="17"/>
  <c r="AP143" i="13"/>
  <c r="AP125" i="13"/>
  <c r="AO44" i="13"/>
  <c r="AO62" i="13"/>
  <c r="AR3" i="21"/>
  <c r="AS2" i="21"/>
  <c r="AO107" i="13"/>
  <c r="AO33" i="9"/>
  <c r="AO49" i="9" s="1"/>
  <c r="AP41" i="9" s="1"/>
  <c r="AN26" i="13"/>
  <c r="AR2" i="17"/>
  <c r="AQ3" i="17"/>
  <c r="AP61" i="9"/>
  <c r="AP97" i="13" s="1"/>
  <c r="AP8" i="9"/>
  <c r="AP16" i="13" s="1"/>
  <c r="AP174" i="13"/>
  <c r="AG108" i="9"/>
  <c r="AG109" i="9"/>
  <c r="AL27" i="10"/>
  <c r="AQ15" i="10"/>
  <c r="AQ26" i="4" s="1"/>
  <c r="AP163" i="13"/>
  <c r="AP153" i="13"/>
  <c r="AO82" i="13"/>
  <c r="AP136" i="13"/>
  <c r="AP118" i="13"/>
  <c r="AO55" i="13"/>
  <c r="AO37" i="13"/>
  <c r="AO72" i="13"/>
  <c r="AP102" i="13"/>
  <c r="AQ9" i="9"/>
  <c r="AQ10" i="9"/>
  <c r="AQ18" i="13" s="1"/>
  <c r="AQ60" i="9"/>
  <c r="AQ96" i="13" s="1"/>
  <c r="AQ172" i="13" s="1"/>
  <c r="AQ62" i="9"/>
  <c r="AQ98" i="13" s="1"/>
  <c r="AQ173" i="13" s="1"/>
  <c r="AQ7" i="9"/>
  <c r="AQ63" i="9"/>
  <c r="AQ99" i="13" s="1"/>
  <c r="AP6" i="13"/>
  <c r="AP7" i="13" s="1"/>
  <c r="AP9" i="13"/>
  <c r="AP10" i="13" s="1"/>
  <c r="AO21" i="13"/>
  <c r="AP17" i="13"/>
  <c r="AP92" i="13" s="1"/>
  <c r="AP15" i="13"/>
  <c r="AP91" i="13" s="1"/>
  <c r="AP37" i="21" s="1"/>
  <c r="AP3" i="6"/>
  <c r="AQ2" i="6"/>
  <c r="AO21" i="9"/>
  <c r="AO29" i="9" s="1"/>
  <c r="AQ3" i="8"/>
  <c r="AR2" i="8"/>
  <c r="AQ4" i="13"/>
  <c r="AR2" i="13"/>
  <c r="AR12" i="13" s="1"/>
  <c r="AQ3" i="13"/>
  <c r="AR2" i="9"/>
  <c r="AQ3" i="9"/>
  <c r="AP25" i="9"/>
  <c r="AQ3" i="10"/>
  <c r="AR2" i="10"/>
  <c r="AN77" i="9"/>
  <c r="AN85" i="9" s="1"/>
  <c r="AN101" i="9" s="1"/>
  <c r="AO93" i="9" s="1"/>
  <c r="AN78" i="9"/>
  <c r="AN86" i="9" s="1"/>
  <c r="AN102" i="9" s="1"/>
  <c r="AO94" i="9" s="1"/>
  <c r="AN74" i="9"/>
  <c r="AN82" i="9" s="1"/>
  <c r="AO2" i="4"/>
  <c r="AN3" i="4"/>
  <c r="Z56" i="9" l="1"/>
  <c r="Z27" i="8" s="1"/>
  <c r="Y17" i="8"/>
  <c r="Y18" i="8" s="1"/>
  <c r="Y20" i="8" s="1"/>
  <c r="Y22" i="8" s="1"/>
  <c r="Z55" i="9"/>
  <c r="Y37" i="8"/>
  <c r="Y70" i="17" s="1"/>
  <c r="Y12" i="4"/>
  <c r="AO43" i="17"/>
  <c r="AO42" i="17" s="1"/>
  <c r="AO41" i="17" s="1"/>
  <c r="AO55" i="17" s="1"/>
  <c r="AO74" i="17"/>
  <c r="AP62" i="13"/>
  <c r="AP44" i="13"/>
  <c r="AQ143" i="13"/>
  <c r="AQ125" i="13"/>
  <c r="AS3" i="21"/>
  <c r="AT2" i="21"/>
  <c r="AP107" i="13"/>
  <c r="AP33" i="9"/>
  <c r="AP49" i="9" s="1"/>
  <c r="AQ41" i="9" s="1"/>
  <c r="AS2" i="17"/>
  <c r="AR3" i="17"/>
  <c r="AO26" i="13"/>
  <c r="AQ61" i="9"/>
  <c r="AQ97" i="13" s="1"/>
  <c r="AQ8" i="9"/>
  <c r="AQ16" i="13" s="1"/>
  <c r="AG110" i="9"/>
  <c r="AL46" i="6"/>
  <c r="AL30" i="10"/>
  <c r="AL31" i="10" s="1"/>
  <c r="AL30" i="4" s="1"/>
  <c r="AM23" i="10"/>
  <c r="AR15" i="10"/>
  <c r="AR26" i="4" s="1"/>
  <c r="AQ163" i="13"/>
  <c r="AQ153" i="13"/>
  <c r="AP82" i="13"/>
  <c r="AP72" i="13"/>
  <c r="AP55" i="13"/>
  <c r="AP37" i="13"/>
  <c r="AQ118" i="13"/>
  <c r="AQ136" i="13"/>
  <c r="AQ102" i="13"/>
  <c r="AR7" i="9"/>
  <c r="AR9" i="9"/>
  <c r="AR17" i="13" s="1"/>
  <c r="AR92" i="13" s="1"/>
  <c r="AR60" i="9"/>
  <c r="AR96" i="13" s="1"/>
  <c r="AR172" i="13" s="1"/>
  <c r="AR62" i="9"/>
  <c r="AR98" i="13" s="1"/>
  <c r="AR173" i="13" s="1"/>
  <c r="AR10" i="9"/>
  <c r="AR18" i="13" s="1"/>
  <c r="AR63" i="9"/>
  <c r="AR99" i="13" s="1"/>
  <c r="AQ6" i="13"/>
  <c r="AQ7" i="13" s="1"/>
  <c r="AQ9" i="13"/>
  <c r="AQ10" i="13" s="1"/>
  <c r="AQ17" i="13"/>
  <c r="AQ92" i="13" s="1"/>
  <c r="AQ15" i="13"/>
  <c r="AQ91" i="13" s="1"/>
  <c r="AQ37" i="21" s="1"/>
  <c r="AP21" i="13"/>
  <c r="AS2" i="10"/>
  <c r="AR3" i="10"/>
  <c r="AQ25" i="9"/>
  <c r="AR3" i="9"/>
  <c r="AS2" i="9"/>
  <c r="AR4" i="13"/>
  <c r="AR3" i="13"/>
  <c r="AS2" i="13"/>
  <c r="AS12" i="13" s="1"/>
  <c r="AP21" i="9"/>
  <c r="AP29" i="9" s="1"/>
  <c r="AQ3" i="6"/>
  <c r="AR2" i="6"/>
  <c r="AS2" i="8"/>
  <c r="AR3" i="8"/>
  <c r="AO77" i="9"/>
  <c r="AO85" i="9" s="1"/>
  <c r="AO101" i="9" s="1"/>
  <c r="AP93" i="9" s="1"/>
  <c r="AO74" i="9"/>
  <c r="AO82" i="9" s="1"/>
  <c r="AO78" i="9"/>
  <c r="AO86" i="9" s="1"/>
  <c r="AO102" i="9" s="1"/>
  <c r="AP94" i="9" s="1"/>
  <c r="AP2" i="4"/>
  <c r="AO3" i="4"/>
  <c r="AP43" i="17" l="1"/>
  <c r="Y15" i="6"/>
  <c r="Z21" i="8"/>
  <c r="Z16" i="8"/>
  <c r="Z57" i="9"/>
  <c r="AP74" i="17"/>
  <c r="AQ174" i="13"/>
  <c r="AQ62" i="13"/>
  <c r="AQ44" i="13"/>
  <c r="AR62" i="13"/>
  <c r="AR44" i="13"/>
  <c r="AR174" i="13"/>
  <c r="AR143" i="13"/>
  <c r="AR125" i="13"/>
  <c r="AQ33" i="9"/>
  <c r="AQ49" i="9" s="1"/>
  <c r="AR41" i="9" s="1"/>
  <c r="AU2" i="21"/>
  <c r="AT3" i="21"/>
  <c r="AQ107" i="13"/>
  <c r="AP26" i="13"/>
  <c r="AP42" i="17"/>
  <c r="AP41" i="17" s="1"/>
  <c r="AP55" i="17" s="1"/>
  <c r="AT2" i="17"/>
  <c r="AS3" i="17"/>
  <c r="AR61" i="9"/>
  <c r="AR97" i="13" s="1"/>
  <c r="AR8" i="9"/>
  <c r="AR16" i="13" s="1"/>
  <c r="AH108" i="9"/>
  <c r="AH109" i="9"/>
  <c r="AM27" i="10"/>
  <c r="AN23" i="10" s="1"/>
  <c r="AS15" i="10"/>
  <c r="AS26" i="4" s="1"/>
  <c r="AR153" i="13"/>
  <c r="AR163" i="13"/>
  <c r="AQ82" i="13"/>
  <c r="AQ72" i="13"/>
  <c r="AR118" i="13"/>
  <c r="AR136" i="13"/>
  <c r="AQ55" i="13"/>
  <c r="AQ37" i="13"/>
  <c r="AR55" i="13"/>
  <c r="AR37" i="13"/>
  <c r="AS7" i="9"/>
  <c r="AS9" i="9"/>
  <c r="AS10" i="9"/>
  <c r="AS18" i="13" s="1"/>
  <c r="AS62" i="9"/>
  <c r="AS98" i="13" s="1"/>
  <c r="AS173" i="13" s="1"/>
  <c r="AS60" i="9"/>
  <c r="AS96" i="13" s="1"/>
  <c r="AS172" i="13" s="1"/>
  <c r="AS63" i="9"/>
  <c r="AS99" i="13" s="1"/>
  <c r="AR102" i="13"/>
  <c r="AR6" i="13"/>
  <c r="AR7" i="13" s="1"/>
  <c r="AR9" i="13"/>
  <c r="AR10" i="13" s="1"/>
  <c r="AR15" i="13"/>
  <c r="AR91" i="13" s="1"/>
  <c r="AR37" i="21" s="1"/>
  <c r="AQ21" i="13"/>
  <c r="AQ43" i="17" s="1"/>
  <c r="AR21" i="13"/>
  <c r="AT2" i="8"/>
  <c r="AS3" i="8"/>
  <c r="AQ21" i="9"/>
  <c r="AQ29" i="9" s="1"/>
  <c r="AS4" i="13"/>
  <c r="AT2" i="13"/>
  <c r="AT12" i="13" s="1"/>
  <c r="AS3" i="13"/>
  <c r="AT2" i="9"/>
  <c r="AS3" i="9"/>
  <c r="AT2" i="10"/>
  <c r="AS3" i="10"/>
  <c r="AR3" i="6"/>
  <c r="AS2" i="6"/>
  <c r="AR25" i="9"/>
  <c r="AP74" i="9"/>
  <c r="AP82" i="9" s="1"/>
  <c r="AP78" i="9"/>
  <c r="AP86" i="9" s="1"/>
  <c r="AP102" i="9" s="1"/>
  <c r="AQ94" i="9" s="1"/>
  <c r="AP77" i="9"/>
  <c r="AP85" i="9" s="1"/>
  <c r="AP101" i="9" s="1"/>
  <c r="AQ93" i="9" s="1"/>
  <c r="AQ2" i="4"/>
  <c r="AP3" i="4"/>
  <c r="AA56" i="9" l="1"/>
  <c r="AA27" i="8" s="1"/>
  <c r="Z17" i="8"/>
  <c r="Z18" i="8" s="1"/>
  <c r="Z20" i="8" s="1"/>
  <c r="AA55" i="9"/>
  <c r="Z37" i="8"/>
  <c r="Z70" i="17" s="1"/>
  <c r="Z12" i="4"/>
  <c r="AQ74" i="17"/>
  <c r="AS143" i="13"/>
  <c r="AS125" i="13"/>
  <c r="AV2" i="21"/>
  <c r="AU3" i="21"/>
  <c r="AR107" i="13"/>
  <c r="AR33" i="9"/>
  <c r="AR49" i="9" s="1"/>
  <c r="AS41" i="9" s="1"/>
  <c r="AR26" i="13"/>
  <c r="AQ26" i="13"/>
  <c r="AQ42" i="17"/>
  <c r="AQ41" i="17" s="1"/>
  <c r="AQ55" i="17" s="1"/>
  <c r="AT3" i="17"/>
  <c r="AU2" i="17"/>
  <c r="AS61" i="9"/>
  <c r="AS97" i="13" s="1"/>
  <c r="AS8" i="9"/>
  <c r="AS16" i="13" s="1"/>
  <c r="AH110" i="9"/>
  <c r="AM46" i="6"/>
  <c r="AM30" i="10"/>
  <c r="AM31" i="10" s="1"/>
  <c r="AM30" i="4" s="1"/>
  <c r="AN27" i="10"/>
  <c r="AT15" i="10"/>
  <c r="AT26" i="4" s="1"/>
  <c r="AS163" i="13"/>
  <c r="AS153" i="13"/>
  <c r="AR82" i="13"/>
  <c r="AS118" i="13"/>
  <c r="AS136" i="13"/>
  <c r="AR72" i="13"/>
  <c r="AR74" i="17" s="1"/>
  <c r="AT7" i="9"/>
  <c r="AT10" i="9"/>
  <c r="AT18" i="13" s="1"/>
  <c r="AT60" i="9"/>
  <c r="AT96" i="13" s="1"/>
  <c r="AT172" i="13" s="1"/>
  <c r="AT9" i="9"/>
  <c r="AT62" i="9"/>
  <c r="AT98" i="13" s="1"/>
  <c r="AT173" i="13" s="1"/>
  <c r="AT63" i="9"/>
  <c r="AT99" i="13" s="1"/>
  <c r="AS102" i="13"/>
  <c r="AS6" i="13"/>
  <c r="AS7" i="13" s="1"/>
  <c r="AS9" i="13"/>
  <c r="AS10" i="13" s="1"/>
  <c r="AS15" i="13"/>
  <c r="AS91" i="13" s="1"/>
  <c r="AS37" i="21" s="1"/>
  <c r="AS17" i="13"/>
  <c r="AS92" i="13" s="1"/>
  <c r="AS25" i="9"/>
  <c r="AU2" i="10"/>
  <c r="AT3" i="10"/>
  <c r="AU2" i="9"/>
  <c r="AT3" i="9"/>
  <c r="AT4" i="13"/>
  <c r="AU2" i="13"/>
  <c r="AU12" i="13" s="1"/>
  <c r="AT3" i="13"/>
  <c r="AU2" i="8"/>
  <c r="AT3" i="8"/>
  <c r="AS3" i="6"/>
  <c r="AT2" i="6"/>
  <c r="AR21" i="9"/>
  <c r="AR29" i="9" s="1"/>
  <c r="AQ74" i="9"/>
  <c r="AQ82" i="9" s="1"/>
  <c r="AQ78" i="9"/>
  <c r="AQ86" i="9" s="1"/>
  <c r="AQ102" i="9" s="1"/>
  <c r="AR94" i="9" s="1"/>
  <c r="AQ77" i="9"/>
  <c r="AQ85" i="9" s="1"/>
  <c r="AQ101" i="9" s="1"/>
  <c r="AR93" i="9" s="1"/>
  <c r="AR2" i="4"/>
  <c r="AQ3" i="4"/>
  <c r="Z15" i="6" l="1"/>
  <c r="Z22" i="8"/>
  <c r="AA21" i="8"/>
  <c r="AA16" i="8"/>
  <c r="AA57" i="9"/>
  <c r="AS174" i="13"/>
  <c r="AR43" i="17"/>
  <c r="AR42" i="17" s="1"/>
  <c r="AR41" i="17" s="1"/>
  <c r="AR55" i="17" s="1"/>
  <c r="AT174" i="13"/>
  <c r="AT125" i="13"/>
  <c r="AT143" i="13"/>
  <c r="AS62" i="13"/>
  <c r="AS44" i="13"/>
  <c r="AS33" i="9"/>
  <c r="AS49" i="9" s="1"/>
  <c r="AT41" i="9" s="1"/>
  <c r="AW2" i="21"/>
  <c r="AV3" i="21"/>
  <c r="AS107" i="13"/>
  <c r="AV2" i="17"/>
  <c r="AU3" i="17"/>
  <c r="AT61" i="9"/>
  <c r="AT97" i="13" s="1"/>
  <c r="AT8" i="9"/>
  <c r="AT16" i="13" s="1"/>
  <c r="AI109" i="9"/>
  <c r="AI108" i="9"/>
  <c r="AN46" i="6"/>
  <c r="AN30" i="10"/>
  <c r="AN31" i="10" s="1"/>
  <c r="AN30" i="4" s="1"/>
  <c r="AO23" i="10"/>
  <c r="AU15" i="10"/>
  <c r="AU26" i="4" s="1"/>
  <c r="AT163" i="13"/>
  <c r="AT153" i="13"/>
  <c r="AS82" i="13"/>
  <c r="AS72" i="13"/>
  <c r="AT118" i="13"/>
  <c r="AT136" i="13"/>
  <c r="AS55" i="13"/>
  <c r="AS37" i="13"/>
  <c r="AU7" i="9"/>
  <c r="AU9" i="9"/>
  <c r="AU10" i="9"/>
  <c r="AU18" i="13" s="1"/>
  <c r="AU60" i="9"/>
  <c r="AU96" i="13" s="1"/>
  <c r="AU172" i="13" s="1"/>
  <c r="AU63" i="9"/>
  <c r="AU99" i="13" s="1"/>
  <c r="AU62" i="9"/>
  <c r="AU98" i="13" s="1"/>
  <c r="AU173" i="13" s="1"/>
  <c r="AT102" i="13"/>
  <c r="AT6" i="13"/>
  <c r="AT7" i="13" s="1"/>
  <c r="AT9" i="13"/>
  <c r="AT10" i="13" s="1"/>
  <c r="AT15" i="13"/>
  <c r="AT91" i="13" s="1"/>
  <c r="AT37" i="21" s="1"/>
  <c r="AS21" i="13"/>
  <c r="AT17" i="13"/>
  <c r="AT92" i="13" s="1"/>
  <c r="AS21" i="9"/>
  <c r="AS29" i="9" s="1"/>
  <c r="AU3" i="10"/>
  <c r="AV2" i="10"/>
  <c r="AV2" i="9"/>
  <c r="AU3" i="9"/>
  <c r="AT25" i="9"/>
  <c r="AU3" i="8"/>
  <c r="AV2" i="8"/>
  <c r="AU4" i="13"/>
  <c r="AU3" i="13"/>
  <c r="AV2" i="13"/>
  <c r="AV12" i="13" s="1"/>
  <c r="AT3" i="6"/>
  <c r="AU2" i="6"/>
  <c r="AR78" i="9"/>
  <c r="AR86" i="9" s="1"/>
  <c r="AR102" i="9" s="1"/>
  <c r="AS94" i="9" s="1"/>
  <c r="AR77" i="9"/>
  <c r="AR85" i="9" s="1"/>
  <c r="AR101" i="9" s="1"/>
  <c r="AS93" i="9" s="1"/>
  <c r="AR74" i="9"/>
  <c r="AR82" i="9" s="1"/>
  <c r="AS2" i="4"/>
  <c r="AR3" i="4"/>
  <c r="AS74" i="17" l="1"/>
  <c r="AA17" i="8"/>
  <c r="AB56" i="9"/>
  <c r="AB27" i="8" s="1"/>
  <c r="AB55" i="9"/>
  <c r="AA18" i="8"/>
  <c r="AA20" i="8" s="1"/>
  <c r="AA37" i="8"/>
  <c r="AA70" i="17" s="1"/>
  <c r="AA12" i="4"/>
  <c r="AS43" i="17"/>
  <c r="AS42" i="17" s="1"/>
  <c r="AS41" i="17" s="1"/>
  <c r="AS55" i="17" s="1"/>
  <c r="AT44" i="13"/>
  <c r="AT62" i="13"/>
  <c r="AU174" i="13"/>
  <c r="AU143" i="13"/>
  <c r="AU125" i="13"/>
  <c r="AT33" i="9"/>
  <c r="AT49" i="9" s="1"/>
  <c r="AU41" i="9" s="1"/>
  <c r="AW3" i="21"/>
  <c r="AX2" i="21"/>
  <c r="AT107" i="13"/>
  <c r="AS26" i="13"/>
  <c r="AV3" i="17"/>
  <c r="AW2" i="17"/>
  <c r="AU61" i="9"/>
  <c r="AU97" i="13" s="1"/>
  <c r="AU8" i="9"/>
  <c r="AU16" i="13" s="1"/>
  <c r="AI110" i="9"/>
  <c r="AO27" i="10"/>
  <c r="AV15" i="10"/>
  <c r="AV26" i="4" s="1"/>
  <c r="AU163" i="13"/>
  <c r="AU153" i="13"/>
  <c r="AT82" i="13"/>
  <c r="AT55" i="13"/>
  <c r="AT37" i="13"/>
  <c r="AU136" i="13"/>
  <c r="AU118" i="13"/>
  <c r="AT72" i="13"/>
  <c r="AV7" i="9"/>
  <c r="AV9" i="9"/>
  <c r="AV17" i="13" s="1"/>
  <c r="AV92" i="13" s="1"/>
  <c r="AV10" i="9"/>
  <c r="AV18" i="13" s="1"/>
  <c r="AV60" i="9"/>
  <c r="AV96" i="13" s="1"/>
  <c r="AV172" i="13" s="1"/>
  <c r="AV63" i="9"/>
  <c r="AV99" i="13" s="1"/>
  <c r="AV62" i="9"/>
  <c r="AV98" i="13" s="1"/>
  <c r="AV173" i="13" s="1"/>
  <c r="AU102" i="13"/>
  <c r="AU6" i="13"/>
  <c r="AU7" i="13" s="1"/>
  <c r="AU9" i="13"/>
  <c r="AU10" i="13" s="1"/>
  <c r="AU17" i="13"/>
  <c r="AU92" i="13" s="1"/>
  <c r="AT21" i="13"/>
  <c r="AU15" i="13"/>
  <c r="AU91" i="13" s="1"/>
  <c r="AU37" i="21" s="1"/>
  <c r="AV3" i="9"/>
  <c r="AW2" i="9"/>
  <c r="AV4" i="13"/>
  <c r="AV3" i="13"/>
  <c r="AW2" i="13"/>
  <c r="AW12" i="13" s="1"/>
  <c r="AU25" i="9"/>
  <c r="AT21" i="9"/>
  <c r="AT29" i="9" s="1"/>
  <c r="AV2" i="6"/>
  <c r="AU3" i="6"/>
  <c r="AW2" i="8"/>
  <c r="AV3" i="8"/>
  <c r="AV3" i="10"/>
  <c r="AW2" i="10"/>
  <c r="AS77" i="9"/>
  <c r="AS85" i="9" s="1"/>
  <c r="AS101" i="9" s="1"/>
  <c r="AT93" i="9" s="1"/>
  <c r="AS78" i="9"/>
  <c r="AS86" i="9" s="1"/>
  <c r="AS102" i="9" s="1"/>
  <c r="AT94" i="9" s="1"/>
  <c r="AS74" i="9"/>
  <c r="AS82" i="9" s="1"/>
  <c r="AT2" i="4"/>
  <c r="AS3" i="4"/>
  <c r="AA22" i="8" l="1"/>
  <c r="AA15" i="6"/>
  <c r="AB21" i="8"/>
  <c r="AB16" i="8"/>
  <c r="AB57" i="9"/>
  <c r="AT43" i="17"/>
  <c r="AT42" i="17" s="1"/>
  <c r="AT41" i="17" s="1"/>
  <c r="AT55" i="17" s="1"/>
  <c r="AT74" i="17"/>
  <c r="AU44" i="13"/>
  <c r="AU62" i="13"/>
  <c r="AV62" i="13"/>
  <c r="AV44" i="13"/>
  <c r="AV174" i="13"/>
  <c r="AV125" i="13"/>
  <c r="AV143" i="13"/>
  <c r="AY2" i="21"/>
  <c r="AX3" i="21"/>
  <c r="AU107" i="13"/>
  <c r="AU33" i="9"/>
  <c r="AU49" i="9" s="1"/>
  <c r="AV41" i="9" s="1"/>
  <c r="AT26" i="13"/>
  <c r="AW3" i="17"/>
  <c r="AX2" i="17"/>
  <c r="AV61" i="9"/>
  <c r="AV97" i="13" s="1"/>
  <c r="AV8" i="9"/>
  <c r="AV16" i="13" s="1"/>
  <c r="AJ108" i="9"/>
  <c r="AJ109" i="9"/>
  <c r="AO46" i="6"/>
  <c r="AO30" i="10"/>
  <c r="AO31" i="10" s="1"/>
  <c r="AO30" i="4" s="1"/>
  <c r="AP23" i="10"/>
  <c r="AW15" i="10"/>
  <c r="AW26" i="4" s="1"/>
  <c r="AV153" i="13"/>
  <c r="AV163" i="13"/>
  <c r="AU82" i="13"/>
  <c r="AU72" i="13"/>
  <c r="AV136" i="13"/>
  <c r="AV118" i="13"/>
  <c r="AU55" i="13"/>
  <c r="AU37" i="13"/>
  <c r="AV55" i="13"/>
  <c r="AV37" i="13"/>
  <c r="AW9" i="9"/>
  <c r="AW7" i="9"/>
  <c r="AW10" i="9"/>
  <c r="AW18" i="13" s="1"/>
  <c r="AW60" i="9"/>
  <c r="AW96" i="13" s="1"/>
  <c r="AW172" i="13" s="1"/>
  <c r="AW63" i="9"/>
  <c r="AW99" i="13" s="1"/>
  <c r="AW62" i="9"/>
  <c r="AW98" i="13" s="1"/>
  <c r="AW173" i="13" s="1"/>
  <c r="AV102" i="13"/>
  <c r="AV6" i="13"/>
  <c r="AV7" i="13" s="1"/>
  <c r="AV9" i="13"/>
  <c r="AV10" i="13" s="1"/>
  <c r="AV21" i="13"/>
  <c r="AV15" i="13"/>
  <c r="AV91" i="13" s="1"/>
  <c r="AV37" i="21" s="1"/>
  <c r="AU21" i="13"/>
  <c r="AU43" i="17" s="1"/>
  <c r="AV3" i="6"/>
  <c r="AW2" i="6"/>
  <c r="AW4" i="13"/>
  <c r="AW3" i="13"/>
  <c r="AX2" i="13"/>
  <c r="AX12" i="13" s="1"/>
  <c r="AW3" i="9"/>
  <c r="AX2" i="9"/>
  <c r="AU21" i="9"/>
  <c r="AU29" i="9" s="1"/>
  <c r="AW3" i="8"/>
  <c r="AX2" i="8"/>
  <c r="AV25" i="9"/>
  <c r="AW3" i="10"/>
  <c r="AX2" i="10"/>
  <c r="AT78" i="9"/>
  <c r="AT86" i="9" s="1"/>
  <c r="AT102" i="9" s="1"/>
  <c r="AU94" i="9" s="1"/>
  <c r="AT77" i="9"/>
  <c r="AT85" i="9" s="1"/>
  <c r="AT101" i="9" s="1"/>
  <c r="AU93" i="9" s="1"/>
  <c r="AT74" i="9"/>
  <c r="AT82" i="9" s="1"/>
  <c r="AU2" i="4"/>
  <c r="AT3" i="4"/>
  <c r="AC56" i="9" l="1"/>
  <c r="AC27" i="8" s="1"/>
  <c r="AC55" i="9"/>
  <c r="AB17" i="8"/>
  <c r="AB18" i="8" s="1"/>
  <c r="AB20" i="8" s="1"/>
  <c r="AB37" i="8"/>
  <c r="AB70" i="17" s="1"/>
  <c r="AB12" i="4"/>
  <c r="AU74" i="17"/>
  <c r="AW143" i="13"/>
  <c r="AW125" i="13"/>
  <c r="AZ2" i="21"/>
  <c r="AY3" i="21"/>
  <c r="AV107" i="13"/>
  <c r="AV43" i="17" s="1"/>
  <c r="AV42" i="17" s="1"/>
  <c r="AV41" i="17" s="1"/>
  <c r="AV55" i="17" s="1"/>
  <c r="AV33" i="9"/>
  <c r="AV49" i="9" s="1"/>
  <c r="AW41" i="9" s="1"/>
  <c r="AU26" i="13"/>
  <c r="AU42" i="17"/>
  <c r="AU41" i="17" s="1"/>
  <c r="AU55" i="17" s="1"/>
  <c r="AY2" i="17"/>
  <c r="AX3" i="17"/>
  <c r="AV26" i="13"/>
  <c r="AW61" i="9"/>
  <c r="AW97" i="13" s="1"/>
  <c r="AW8" i="9"/>
  <c r="AW16" i="13" s="1"/>
  <c r="AW174" i="13"/>
  <c r="AJ110" i="9"/>
  <c r="AP27" i="10"/>
  <c r="AX15" i="10"/>
  <c r="AX26" i="4" s="1"/>
  <c r="AW163" i="13"/>
  <c r="AW153" i="13"/>
  <c r="AV82" i="13"/>
  <c r="AW118" i="13"/>
  <c r="AW136" i="13"/>
  <c r="AV72" i="13"/>
  <c r="AV74" i="17" s="1"/>
  <c r="AW102" i="13"/>
  <c r="AX7" i="9"/>
  <c r="AX9" i="9"/>
  <c r="AX60" i="9"/>
  <c r="AX96" i="13" s="1"/>
  <c r="AX172" i="13" s="1"/>
  <c r="AX10" i="9"/>
  <c r="AX18" i="13" s="1"/>
  <c r="AX63" i="9"/>
  <c r="AX99" i="13" s="1"/>
  <c r="AX62" i="9"/>
  <c r="AX98" i="13" s="1"/>
  <c r="AX173" i="13" s="1"/>
  <c r="AW6" i="13"/>
  <c r="AW7" i="13" s="1"/>
  <c r="AW9" i="13"/>
  <c r="AW10" i="13" s="1"/>
  <c r="AW15" i="13"/>
  <c r="AW91" i="13" s="1"/>
  <c r="AW37" i="21" s="1"/>
  <c r="AW17" i="13"/>
  <c r="AW92" i="13" s="1"/>
  <c r="AX3" i="8"/>
  <c r="AY2" i="8"/>
  <c r="AY2" i="10"/>
  <c r="AX3" i="10"/>
  <c r="AX2" i="6"/>
  <c r="AW3" i="6"/>
  <c r="AV21" i="9"/>
  <c r="AV29" i="9" s="1"/>
  <c r="AX3" i="9"/>
  <c r="AY2" i="9"/>
  <c r="AW25" i="9"/>
  <c r="AW33" i="9" s="1"/>
  <c r="AX4" i="13"/>
  <c r="AX3" i="13"/>
  <c r="AY2" i="13"/>
  <c r="AY12" i="13" s="1"/>
  <c r="AU78" i="9"/>
  <c r="AU86" i="9" s="1"/>
  <c r="AU102" i="9" s="1"/>
  <c r="AV94" i="9" s="1"/>
  <c r="AU77" i="9"/>
  <c r="AU85" i="9" s="1"/>
  <c r="AU101" i="9" s="1"/>
  <c r="AV93" i="9" s="1"/>
  <c r="AU74" i="9"/>
  <c r="AU82" i="9" s="1"/>
  <c r="AV2" i="4"/>
  <c r="AU3" i="4"/>
  <c r="AB15" i="6" l="1"/>
  <c r="AC21" i="8"/>
  <c r="AB22" i="8"/>
  <c r="AC16" i="8"/>
  <c r="AC57" i="9"/>
  <c r="AX143" i="13"/>
  <c r="AX125" i="13"/>
  <c r="AW49" i="9"/>
  <c r="AX41" i="9" s="1"/>
  <c r="AW44" i="13"/>
  <c r="AW62" i="13"/>
  <c r="AZ3" i="21"/>
  <c r="BA2" i="21"/>
  <c r="AW107" i="13"/>
  <c r="AZ2" i="17"/>
  <c r="AY3" i="17"/>
  <c r="AX61" i="9"/>
  <c r="AX97" i="13" s="1"/>
  <c r="AX8" i="9"/>
  <c r="AX16" i="13" s="1"/>
  <c r="AX174" i="13"/>
  <c r="AK108" i="9"/>
  <c r="AK109" i="9"/>
  <c r="AP46" i="6"/>
  <c r="AP30" i="10"/>
  <c r="AP31" i="10" s="1"/>
  <c r="AP30" i="4" s="1"/>
  <c r="AQ23" i="10"/>
  <c r="AY15" i="10"/>
  <c r="AY26" i="4" s="1"/>
  <c r="AX153" i="13"/>
  <c r="AX163" i="13"/>
  <c r="AW82" i="13"/>
  <c r="AX118" i="13"/>
  <c r="AX136" i="13"/>
  <c r="AW72" i="13"/>
  <c r="AW55" i="13"/>
  <c r="AW37" i="13"/>
  <c r="AY7" i="9"/>
  <c r="AY9" i="9"/>
  <c r="AY10" i="9"/>
  <c r="AY18" i="13" s="1"/>
  <c r="AY60" i="9"/>
  <c r="AY96" i="13" s="1"/>
  <c r="AY172" i="13" s="1"/>
  <c r="AY62" i="9"/>
  <c r="AY98" i="13" s="1"/>
  <c r="AY173" i="13" s="1"/>
  <c r="AY63" i="9"/>
  <c r="AY99" i="13" s="1"/>
  <c r="AX102" i="13"/>
  <c r="AX6" i="13"/>
  <c r="AX7" i="13" s="1"/>
  <c r="AX9" i="13"/>
  <c r="AX10" i="13" s="1"/>
  <c r="AX17" i="13"/>
  <c r="AX92" i="13" s="1"/>
  <c r="AX15" i="13"/>
  <c r="AX91" i="13" s="1"/>
  <c r="AX37" i="21" s="1"/>
  <c r="AW21" i="13"/>
  <c r="AX25" i="9"/>
  <c r="AX3" i="6"/>
  <c r="AY2" i="6"/>
  <c r="AY3" i="8"/>
  <c r="AZ2" i="8"/>
  <c r="AY4" i="13"/>
  <c r="AZ2" i="13"/>
  <c r="AZ12" i="13" s="1"/>
  <c r="AY3" i="13"/>
  <c r="AY3" i="10"/>
  <c r="AZ2" i="10"/>
  <c r="AY3" i="9"/>
  <c r="AZ2" i="9"/>
  <c r="AW21" i="9"/>
  <c r="AW29" i="9" s="1"/>
  <c r="AV74" i="9"/>
  <c r="AV82" i="9" s="1"/>
  <c r="AV77" i="9"/>
  <c r="AV85" i="9" s="1"/>
  <c r="AV101" i="9" s="1"/>
  <c r="AW93" i="9" s="1"/>
  <c r="AV78" i="9"/>
  <c r="AV86" i="9" s="1"/>
  <c r="AV102" i="9" s="1"/>
  <c r="AW94" i="9" s="1"/>
  <c r="AW2" i="4"/>
  <c r="AV3" i="4"/>
  <c r="AW43" i="17" l="1"/>
  <c r="AD56" i="9"/>
  <c r="AD27" i="8" s="1"/>
  <c r="AD55" i="9"/>
  <c r="AC17" i="8"/>
  <c r="AC18" i="8" s="1"/>
  <c r="AC20" i="8" s="1"/>
  <c r="AC37" i="8"/>
  <c r="AC70" i="17" s="1"/>
  <c r="AC12" i="4"/>
  <c r="AW74" i="17"/>
  <c r="AY143" i="13"/>
  <c r="AY125" i="13"/>
  <c r="AX62" i="13"/>
  <c r="AX44" i="13"/>
  <c r="BA3" i="21"/>
  <c r="BB2" i="21"/>
  <c r="AX33" i="9"/>
  <c r="AX49" i="9" s="1"/>
  <c r="AY41" i="9" s="1"/>
  <c r="AX107" i="13"/>
  <c r="AW26" i="13"/>
  <c r="AW42" i="17"/>
  <c r="AW41" i="17" s="1"/>
  <c r="AW55" i="17" s="1"/>
  <c r="BA2" i="17"/>
  <c r="AZ3" i="17"/>
  <c r="AY61" i="9"/>
  <c r="AY97" i="13" s="1"/>
  <c r="AY8" i="9"/>
  <c r="AY16" i="13" s="1"/>
  <c r="AY174" i="13"/>
  <c r="AK110" i="9"/>
  <c r="AQ27" i="10"/>
  <c r="AZ15" i="10"/>
  <c r="AZ26" i="4" s="1"/>
  <c r="AY153" i="13"/>
  <c r="AY163" i="13"/>
  <c r="AX82" i="13"/>
  <c r="AX72" i="13"/>
  <c r="AY118" i="13"/>
  <c r="AY136" i="13"/>
  <c r="AX55" i="13"/>
  <c r="AX37" i="13"/>
  <c r="AY102" i="13"/>
  <c r="AZ7" i="9"/>
  <c r="AZ9" i="9"/>
  <c r="AZ10" i="9"/>
  <c r="AZ18" i="13" s="1"/>
  <c r="AZ60" i="9"/>
  <c r="AZ96" i="13" s="1"/>
  <c r="AZ172" i="13" s="1"/>
  <c r="AZ62" i="9"/>
  <c r="AZ98" i="13" s="1"/>
  <c r="AZ173" i="13" s="1"/>
  <c r="AZ63" i="9"/>
  <c r="AZ99" i="13" s="1"/>
  <c r="AY6" i="13"/>
  <c r="AY7" i="13" s="1"/>
  <c r="AY9" i="13"/>
  <c r="AY10" i="13" s="1"/>
  <c r="AY15" i="13"/>
  <c r="AY91" i="13" s="1"/>
  <c r="AY37" i="21" s="1"/>
  <c r="AY17" i="13"/>
  <c r="AY92" i="13" s="1"/>
  <c r="AX21" i="13"/>
  <c r="AZ2" i="6"/>
  <c r="AY3" i="6"/>
  <c r="BA2" i="8"/>
  <c r="AZ3" i="8"/>
  <c r="AZ4" i="13"/>
  <c r="AZ3" i="13"/>
  <c r="BA2" i="13"/>
  <c r="BA12" i="13" s="1"/>
  <c r="AX21" i="9"/>
  <c r="AX29" i="9" s="1"/>
  <c r="AY25" i="9"/>
  <c r="BA2" i="10"/>
  <c r="AZ3" i="10"/>
  <c r="AZ3" i="9"/>
  <c r="BA2" i="9"/>
  <c r="AW78" i="9"/>
  <c r="AW86" i="9" s="1"/>
  <c r="AW102" i="9" s="1"/>
  <c r="AX94" i="9" s="1"/>
  <c r="AW74" i="9"/>
  <c r="AW82" i="9" s="1"/>
  <c r="AW77" i="9"/>
  <c r="AW85" i="9" s="1"/>
  <c r="AW101" i="9" s="1"/>
  <c r="AX93" i="9" s="1"/>
  <c r="AX2" i="4"/>
  <c r="AW3" i="4"/>
  <c r="AX43" i="17" l="1"/>
  <c r="AC15" i="6"/>
  <c r="AD21" i="8"/>
  <c r="AC22" i="8"/>
  <c r="AD16" i="8"/>
  <c r="AD57" i="9"/>
  <c r="AX74" i="17"/>
  <c r="AY44" i="13"/>
  <c r="AY62" i="13"/>
  <c r="AZ174" i="13"/>
  <c r="AZ143" i="13"/>
  <c r="AZ125" i="13"/>
  <c r="BB3" i="21"/>
  <c r="BC2" i="21"/>
  <c r="AY107" i="13"/>
  <c r="AY33" i="9"/>
  <c r="AY49" i="9" s="1"/>
  <c r="AZ41" i="9" s="1"/>
  <c r="BB2" i="17"/>
  <c r="BA3" i="17"/>
  <c r="AX26" i="13"/>
  <c r="AX42" i="17"/>
  <c r="AX41" i="17" s="1"/>
  <c r="AX55" i="17" s="1"/>
  <c r="AZ61" i="9"/>
  <c r="AZ97" i="13" s="1"/>
  <c r="AZ8" i="9"/>
  <c r="AZ16" i="13" s="1"/>
  <c r="AL108" i="9"/>
  <c r="AL109" i="9"/>
  <c r="AQ46" i="6"/>
  <c r="AQ30" i="10"/>
  <c r="AQ31" i="10" s="1"/>
  <c r="AQ30" i="4" s="1"/>
  <c r="AR23" i="10"/>
  <c r="BA15" i="10"/>
  <c r="BA26" i="4" s="1"/>
  <c r="AZ153" i="13"/>
  <c r="AZ163" i="13"/>
  <c r="AY82" i="13"/>
  <c r="AZ118" i="13"/>
  <c r="AZ136" i="13"/>
  <c r="AY55" i="13"/>
  <c r="AY37" i="13"/>
  <c r="AY72" i="13"/>
  <c r="AZ102" i="13"/>
  <c r="BA7" i="9"/>
  <c r="BA9" i="9"/>
  <c r="BA17" i="13" s="1"/>
  <c r="BA92" i="13" s="1"/>
  <c r="BA62" i="9"/>
  <c r="BA98" i="13" s="1"/>
  <c r="BA173" i="13" s="1"/>
  <c r="BA10" i="9"/>
  <c r="BA18" i="13" s="1"/>
  <c r="BA60" i="9"/>
  <c r="BA96" i="13" s="1"/>
  <c r="BA172" i="13" s="1"/>
  <c r="BA63" i="9"/>
  <c r="BA99" i="13" s="1"/>
  <c r="AZ6" i="13"/>
  <c r="AZ7" i="13" s="1"/>
  <c r="AZ9" i="13"/>
  <c r="AZ10" i="13" s="1"/>
  <c r="AZ15" i="13"/>
  <c r="AZ91" i="13" s="1"/>
  <c r="AZ37" i="21" s="1"/>
  <c r="AY21" i="13"/>
  <c r="AZ17" i="13"/>
  <c r="AZ92" i="13" s="1"/>
  <c r="BB2" i="10"/>
  <c r="BA3" i="10"/>
  <c r="AZ25" i="9"/>
  <c r="BB2" i="9"/>
  <c r="BA3" i="9"/>
  <c r="AY21" i="9"/>
  <c r="AY29" i="9" s="1"/>
  <c r="BA2" i="6"/>
  <c r="AZ3" i="6"/>
  <c r="BA4" i="13"/>
  <c r="BB2" i="13"/>
  <c r="BB12" i="13" s="1"/>
  <c r="BA3" i="13"/>
  <c r="BB2" i="8"/>
  <c r="BA3" i="8"/>
  <c r="AX74" i="9"/>
  <c r="AX82" i="9" s="1"/>
  <c r="AX78" i="9"/>
  <c r="AX86" i="9" s="1"/>
  <c r="AX102" i="9" s="1"/>
  <c r="AY94" i="9" s="1"/>
  <c r="AX77" i="9"/>
  <c r="AX85" i="9" s="1"/>
  <c r="AX101" i="9" s="1"/>
  <c r="AY93" i="9" s="1"/>
  <c r="AY2" i="4"/>
  <c r="AX3" i="4"/>
  <c r="AY43" i="17" l="1"/>
  <c r="AE56" i="9"/>
  <c r="AE27" i="8" s="1"/>
  <c r="AE55" i="9"/>
  <c r="AD17" i="8"/>
  <c r="AD18" i="8" s="1"/>
  <c r="AD20" i="8" s="1"/>
  <c r="AD12" i="4"/>
  <c r="AD37" i="8"/>
  <c r="AD70" i="17" s="1"/>
  <c r="AY74" i="17"/>
  <c r="AZ62" i="13"/>
  <c r="AZ44" i="13"/>
  <c r="BA143" i="13"/>
  <c r="BA125" i="13"/>
  <c r="BA62" i="13"/>
  <c r="BA44" i="13"/>
  <c r="AZ33" i="9"/>
  <c r="AZ49" i="9" s="1"/>
  <c r="BA41" i="9" s="1"/>
  <c r="BD2" i="21"/>
  <c r="BC3" i="21"/>
  <c r="AZ107" i="13"/>
  <c r="AY26" i="13"/>
  <c r="AY42" i="17"/>
  <c r="AY41" i="17" s="1"/>
  <c r="AY55" i="17" s="1"/>
  <c r="BB3" i="17"/>
  <c r="BC2" i="17"/>
  <c r="BA61" i="9"/>
  <c r="BA97" i="13" s="1"/>
  <c r="BA8" i="9"/>
  <c r="BA16" i="13" s="1"/>
  <c r="AL110" i="9"/>
  <c r="AR27" i="10"/>
  <c r="BB15" i="10"/>
  <c r="BB26" i="4" s="1"/>
  <c r="BA163" i="13"/>
  <c r="BA153" i="13"/>
  <c r="AZ82" i="13"/>
  <c r="AZ55" i="13"/>
  <c r="AZ37" i="13"/>
  <c r="BA118" i="13"/>
  <c r="BA136" i="13"/>
  <c r="AZ72" i="13"/>
  <c r="BA55" i="13"/>
  <c r="BA37" i="13"/>
  <c r="BB7" i="9"/>
  <c r="BB10" i="9"/>
  <c r="BB18" i="13" s="1"/>
  <c r="BB9" i="9"/>
  <c r="BB60" i="9"/>
  <c r="BB96" i="13" s="1"/>
  <c r="BB172" i="13" s="1"/>
  <c r="BB62" i="9"/>
  <c r="BB98" i="13" s="1"/>
  <c r="BB173" i="13" s="1"/>
  <c r="BB63" i="9"/>
  <c r="BB99" i="13" s="1"/>
  <c r="BA102" i="13"/>
  <c r="BA6" i="13"/>
  <c r="BA7" i="13" s="1"/>
  <c r="BA9" i="13"/>
  <c r="BA10" i="13" s="1"/>
  <c r="BA15" i="13"/>
  <c r="BA91" i="13" s="1"/>
  <c r="BA37" i="21" s="1"/>
  <c r="AZ21" i="13"/>
  <c r="BA21" i="13"/>
  <c r="BA3" i="6"/>
  <c r="BB2" i="6"/>
  <c r="BA25" i="9"/>
  <c r="BC2" i="8"/>
  <c r="BB3" i="8"/>
  <c r="AZ21" i="9"/>
  <c r="AZ29" i="9" s="1"/>
  <c r="BC2" i="9"/>
  <c r="BB3" i="9"/>
  <c r="BC2" i="10"/>
  <c r="BB3" i="10"/>
  <c r="BB4" i="13"/>
  <c r="BC2" i="13"/>
  <c r="BC12" i="13" s="1"/>
  <c r="BB3" i="13"/>
  <c r="AY77" i="9"/>
  <c r="AY85" i="9" s="1"/>
  <c r="AY101" i="9" s="1"/>
  <c r="AZ93" i="9" s="1"/>
  <c r="AY78" i="9"/>
  <c r="AY86" i="9" s="1"/>
  <c r="AY102" i="9" s="1"/>
  <c r="AZ94" i="9" s="1"/>
  <c r="AY74" i="9"/>
  <c r="AY82" i="9" s="1"/>
  <c r="AZ2" i="4"/>
  <c r="AY3" i="4"/>
  <c r="AD15" i="6" l="1"/>
  <c r="AE21" i="8"/>
  <c r="AD22" i="8"/>
  <c r="AZ43" i="17"/>
  <c r="AZ42" i="17" s="1"/>
  <c r="AZ41" i="17" s="1"/>
  <c r="AZ55" i="17" s="1"/>
  <c r="AE16" i="8"/>
  <c r="AE57" i="9"/>
  <c r="AZ74" i="17"/>
  <c r="BA174" i="13"/>
  <c r="BB125" i="13"/>
  <c r="BB143" i="13"/>
  <c r="BA33" i="9"/>
  <c r="BA49" i="9" s="1"/>
  <c r="BB41" i="9" s="1"/>
  <c r="BE2" i="21"/>
  <c r="BD3" i="21"/>
  <c r="BA107" i="13"/>
  <c r="BD2" i="17"/>
  <c r="BC3" i="17"/>
  <c r="BA26" i="13"/>
  <c r="AZ26" i="13"/>
  <c r="BB61" i="9"/>
  <c r="BB97" i="13" s="1"/>
  <c r="BB8" i="9"/>
  <c r="BB16" i="13" s="1"/>
  <c r="AM109" i="9"/>
  <c r="AM108" i="9"/>
  <c r="AR46" i="6"/>
  <c r="AR30" i="10"/>
  <c r="AR31" i="10" s="1"/>
  <c r="AR30" i="4" s="1"/>
  <c r="AS23" i="10"/>
  <c r="BC15" i="10"/>
  <c r="BC26" i="4" s="1"/>
  <c r="BB153" i="13"/>
  <c r="BB163" i="13"/>
  <c r="BA82" i="13"/>
  <c r="BA72" i="13"/>
  <c r="BA74" i="17" s="1"/>
  <c r="BB136" i="13"/>
  <c r="BB118" i="13"/>
  <c r="BC7" i="9"/>
  <c r="BC10" i="9"/>
  <c r="BC18" i="13" s="1"/>
  <c r="BC60" i="9"/>
  <c r="BC96" i="13" s="1"/>
  <c r="BC172" i="13" s="1"/>
  <c r="BC9" i="9"/>
  <c r="BC62" i="9"/>
  <c r="BC98" i="13" s="1"/>
  <c r="BC173" i="13" s="1"/>
  <c r="BC63" i="9"/>
  <c r="BC99" i="13" s="1"/>
  <c r="BB102" i="13"/>
  <c r="BB6" i="13"/>
  <c r="BB7" i="13" s="1"/>
  <c r="BB9" i="13"/>
  <c r="BB10" i="13" s="1"/>
  <c r="BB15" i="13"/>
  <c r="BB91" i="13" s="1"/>
  <c r="BB37" i="21" s="1"/>
  <c r="BB17" i="13"/>
  <c r="BB92" i="13" s="1"/>
  <c r="BC3" i="8"/>
  <c r="BD2" i="8"/>
  <c r="BC2" i="6"/>
  <c r="BB3" i="6"/>
  <c r="BA21" i="9"/>
  <c r="BA29" i="9" s="1"/>
  <c r="BC3" i="10"/>
  <c r="BD2" i="10"/>
  <c r="BB25" i="9"/>
  <c r="BC4" i="13"/>
  <c r="BC3" i="13"/>
  <c r="BD2" i="13"/>
  <c r="BD12" i="13" s="1"/>
  <c r="BD2" i="9"/>
  <c r="BC3" i="9"/>
  <c r="AZ74" i="9"/>
  <c r="AZ82" i="9" s="1"/>
  <c r="AZ78" i="9"/>
  <c r="AZ86" i="9" s="1"/>
  <c r="AZ102" i="9" s="1"/>
  <c r="BA94" i="9" s="1"/>
  <c r="AZ77" i="9"/>
  <c r="AZ85" i="9" s="1"/>
  <c r="AZ101" i="9" s="1"/>
  <c r="BA93" i="9" s="1"/>
  <c r="BA2" i="4"/>
  <c r="AZ3" i="4"/>
  <c r="AF56" i="9" l="1"/>
  <c r="AF27" i="8" s="1"/>
  <c r="AE17" i="8"/>
  <c r="AE18" i="8" s="1"/>
  <c r="AE20" i="8" s="1"/>
  <c r="AF55" i="9"/>
  <c r="AE37" i="8"/>
  <c r="AE70" i="17" s="1"/>
  <c r="AE12" i="4"/>
  <c r="BA43" i="17"/>
  <c r="BA42" i="17" s="1"/>
  <c r="BA41" i="17" s="1"/>
  <c r="BA55" i="17" s="1"/>
  <c r="BB174" i="13"/>
  <c r="BC143" i="13"/>
  <c r="BC125" i="13"/>
  <c r="BB62" i="13"/>
  <c r="BB44" i="13"/>
  <c r="BB33" i="9"/>
  <c r="BB49" i="9" s="1"/>
  <c r="BC41" i="9" s="1"/>
  <c r="BE3" i="21"/>
  <c r="BF2" i="21"/>
  <c r="BB107" i="13"/>
  <c r="BE2" i="17"/>
  <c r="BD3" i="17"/>
  <c r="BC61" i="9"/>
  <c r="BC97" i="13" s="1"/>
  <c r="BC8" i="9"/>
  <c r="BC16" i="13" s="1"/>
  <c r="AM110" i="9"/>
  <c r="AS27" i="10"/>
  <c r="BD15" i="10"/>
  <c r="BD26" i="4" s="1"/>
  <c r="BC153" i="13"/>
  <c r="BC163" i="13"/>
  <c r="BB82" i="13"/>
  <c r="BB72" i="13"/>
  <c r="BB55" i="13"/>
  <c r="BB37" i="13"/>
  <c r="BC136" i="13"/>
  <c r="BC118" i="13"/>
  <c r="BC102" i="13"/>
  <c r="BD7" i="9"/>
  <c r="BD10" i="9"/>
  <c r="BD18" i="13" s="1"/>
  <c r="BD60" i="9"/>
  <c r="BD96" i="13" s="1"/>
  <c r="BD172" i="13" s="1"/>
  <c r="BD9" i="9"/>
  <c r="BD63" i="9"/>
  <c r="BD99" i="13" s="1"/>
  <c r="BD62" i="9"/>
  <c r="BD98" i="13" s="1"/>
  <c r="BD173" i="13" s="1"/>
  <c r="BC6" i="13"/>
  <c r="BC7" i="13" s="1"/>
  <c r="BC9" i="13"/>
  <c r="BC10" i="13" s="1"/>
  <c r="BC15" i="13"/>
  <c r="BC91" i="13" s="1"/>
  <c r="BC37" i="21" s="1"/>
  <c r="BC17" i="13"/>
  <c r="BC92" i="13" s="1"/>
  <c r="BB21" i="13"/>
  <c r="BD2" i="6"/>
  <c r="BC3" i="6"/>
  <c r="BE2" i="8"/>
  <c r="BD3" i="8"/>
  <c r="BC25" i="9"/>
  <c r="BD3" i="10"/>
  <c r="BE2" i="10"/>
  <c r="BE2" i="9"/>
  <c r="BD3" i="9"/>
  <c r="BB21" i="9"/>
  <c r="BB29" i="9" s="1"/>
  <c r="BD4" i="13"/>
  <c r="BD3" i="13"/>
  <c r="BE2" i="13"/>
  <c r="BE12" i="13" s="1"/>
  <c r="BA77" i="9"/>
  <c r="BA85" i="9" s="1"/>
  <c r="BA101" i="9" s="1"/>
  <c r="BB93" i="9" s="1"/>
  <c r="BA78" i="9"/>
  <c r="BA86" i="9" s="1"/>
  <c r="BA102" i="9" s="1"/>
  <c r="BB94" i="9" s="1"/>
  <c r="BA74" i="9"/>
  <c r="BA82" i="9" s="1"/>
  <c r="BB2" i="4"/>
  <c r="BA3" i="4"/>
  <c r="AE15" i="6" l="1"/>
  <c r="AF21" i="8"/>
  <c r="AE22" i="8"/>
  <c r="AF16" i="8"/>
  <c r="AF57" i="9"/>
  <c r="BB74" i="17"/>
  <c r="BB43" i="17"/>
  <c r="BB42" i="17" s="1"/>
  <c r="BB41" i="17" s="1"/>
  <c r="BB55" i="17" s="1"/>
  <c r="BC174" i="13"/>
  <c r="BD143" i="13"/>
  <c r="BD125" i="13"/>
  <c r="BC62" i="13"/>
  <c r="BC44" i="13"/>
  <c r="BG2" i="21"/>
  <c r="BF3" i="21"/>
  <c r="BC107" i="13"/>
  <c r="BC33" i="9"/>
  <c r="BC49" i="9" s="1"/>
  <c r="BD41" i="9" s="1"/>
  <c r="BB26" i="13"/>
  <c r="BF2" i="17"/>
  <c r="BE3" i="17"/>
  <c r="BD61" i="9"/>
  <c r="BD97" i="13" s="1"/>
  <c r="BD8" i="9"/>
  <c r="BD16" i="13" s="1"/>
  <c r="BD174" i="13"/>
  <c r="AN109" i="9"/>
  <c r="AN108" i="9"/>
  <c r="AS46" i="6"/>
  <c r="AS30" i="10"/>
  <c r="AS31" i="10" s="1"/>
  <c r="AS30" i="4" s="1"/>
  <c r="AT23" i="10"/>
  <c r="BE15" i="10"/>
  <c r="BE26" i="4" s="1"/>
  <c r="BD163" i="13"/>
  <c r="BD153" i="13"/>
  <c r="BC82" i="13"/>
  <c r="BC55" i="13"/>
  <c r="BC37" i="13"/>
  <c r="BD118" i="13"/>
  <c r="BD136" i="13"/>
  <c r="BC72" i="13"/>
  <c r="BE9" i="9"/>
  <c r="BE7" i="9"/>
  <c r="BE10" i="9"/>
  <c r="BE18" i="13" s="1"/>
  <c r="BE60" i="9"/>
  <c r="BE96" i="13" s="1"/>
  <c r="BE172" i="13" s="1"/>
  <c r="BE63" i="9"/>
  <c r="BE99" i="13" s="1"/>
  <c r="BE62" i="9"/>
  <c r="BE98" i="13" s="1"/>
  <c r="BE173" i="13" s="1"/>
  <c r="BD102" i="13"/>
  <c r="BD6" i="13"/>
  <c r="BD7" i="13" s="1"/>
  <c r="BD9" i="13"/>
  <c r="BD10" i="13" s="1"/>
  <c r="BD15" i="13"/>
  <c r="BD91" i="13" s="1"/>
  <c r="BD37" i="21" s="1"/>
  <c r="BD17" i="13"/>
  <c r="BD92" i="13" s="1"/>
  <c r="BC21" i="13"/>
  <c r="BD25" i="9"/>
  <c r="BC21" i="9"/>
  <c r="BC29" i="9" s="1"/>
  <c r="BE4" i="13"/>
  <c r="BE3" i="13"/>
  <c r="BF2" i="13"/>
  <c r="BF12" i="13" s="1"/>
  <c r="BF2" i="9"/>
  <c r="BE3" i="9"/>
  <c r="BE3" i="8"/>
  <c r="BF2" i="8"/>
  <c r="BE2" i="6"/>
  <c r="BD3" i="6"/>
  <c r="BE3" i="10"/>
  <c r="BF2" i="10"/>
  <c r="BB74" i="9"/>
  <c r="BB82" i="9" s="1"/>
  <c r="BB78" i="9"/>
  <c r="BB86" i="9" s="1"/>
  <c r="BB102" i="9" s="1"/>
  <c r="BC94" i="9" s="1"/>
  <c r="BB77" i="9"/>
  <c r="BB85" i="9" s="1"/>
  <c r="BB101" i="9" s="1"/>
  <c r="BC93" i="9" s="1"/>
  <c r="BC2" i="4"/>
  <c r="BB3" i="4"/>
  <c r="AG56" i="9" l="1"/>
  <c r="AG27" i="8" s="1"/>
  <c r="AG55" i="9"/>
  <c r="AF17" i="8"/>
  <c r="AF18" i="8" s="1"/>
  <c r="AF20" i="8" s="1"/>
  <c r="AF37" i="8"/>
  <c r="AF70" i="17" s="1"/>
  <c r="AF12" i="4"/>
  <c r="BC43" i="17"/>
  <c r="BC42" i="17" s="1"/>
  <c r="BC41" i="17" s="1"/>
  <c r="BC55" i="17" s="1"/>
  <c r="BC74" i="17"/>
  <c r="BE143" i="13"/>
  <c r="BE125" i="13"/>
  <c r="BD62" i="13"/>
  <c r="BD44" i="13"/>
  <c r="BH2" i="21"/>
  <c r="BG3" i="21"/>
  <c r="BD107" i="13"/>
  <c r="BD33" i="9"/>
  <c r="BD49" i="9" s="1"/>
  <c r="BE41" i="9" s="1"/>
  <c r="BG2" i="17"/>
  <c r="BF3" i="17"/>
  <c r="BC26" i="13"/>
  <c r="BE61" i="9"/>
  <c r="BE97" i="13" s="1"/>
  <c r="BE8" i="9"/>
  <c r="BE16" i="13" s="1"/>
  <c r="BE174" i="13"/>
  <c r="AN110" i="9"/>
  <c r="AT27" i="10"/>
  <c r="BF15" i="10"/>
  <c r="BF26" i="4" s="1"/>
  <c r="BE153" i="13"/>
  <c r="BE163" i="13"/>
  <c r="BD82" i="13"/>
  <c r="BE136" i="13"/>
  <c r="BE118" i="13"/>
  <c r="BD55" i="13"/>
  <c r="BD37" i="13"/>
  <c r="BD72" i="13"/>
  <c r="BE102" i="13"/>
  <c r="BF7" i="9"/>
  <c r="BF9" i="9"/>
  <c r="BF17" i="13" s="1"/>
  <c r="BF92" i="13" s="1"/>
  <c r="BF10" i="9"/>
  <c r="BF18" i="13" s="1"/>
  <c r="BF60" i="9"/>
  <c r="BF96" i="13" s="1"/>
  <c r="BF172" i="13" s="1"/>
  <c r="BF63" i="9"/>
  <c r="BF99" i="13" s="1"/>
  <c r="BF62" i="9"/>
  <c r="BF98" i="13" s="1"/>
  <c r="BF173" i="13" s="1"/>
  <c r="BE6" i="13"/>
  <c r="BE7" i="13" s="1"/>
  <c r="BE9" i="13"/>
  <c r="BE10" i="13" s="1"/>
  <c r="BD21" i="13"/>
  <c r="BE17" i="13"/>
  <c r="BE92" i="13" s="1"/>
  <c r="BE15" i="13"/>
  <c r="BE91" i="13" s="1"/>
  <c r="BE37" i="21" s="1"/>
  <c r="BG2" i="10"/>
  <c r="BF3" i="10"/>
  <c r="BD21" i="9"/>
  <c r="BD29" i="9" s="1"/>
  <c r="BF3" i="8"/>
  <c r="BG2" i="8"/>
  <c r="BF3" i="9"/>
  <c r="BG2" i="9"/>
  <c r="BF4" i="13"/>
  <c r="BF3" i="13"/>
  <c r="BG2" i="13"/>
  <c r="BG12" i="13" s="1"/>
  <c r="BE25" i="9"/>
  <c r="BE3" i="6"/>
  <c r="BF2" i="6"/>
  <c r="BC77" i="9"/>
  <c r="BC85" i="9" s="1"/>
  <c r="BC101" i="9" s="1"/>
  <c r="BD93" i="9" s="1"/>
  <c r="BC74" i="9"/>
  <c r="BC82" i="9" s="1"/>
  <c r="BC78" i="9"/>
  <c r="BC86" i="9" s="1"/>
  <c r="BC102" i="9" s="1"/>
  <c r="BD94" i="9" s="1"/>
  <c r="BD2" i="4"/>
  <c r="BC3" i="4"/>
  <c r="BD43" i="17" l="1"/>
  <c r="AF15" i="6"/>
  <c r="AG21" i="8"/>
  <c r="AF22" i="8"/>
  <c r="AG16" i="8"/>
  <c r="AG57" i="9"/>
  <c r="BD74" i="17"/>
  <c r="BF44" i="13"/>
  <c r="BF62" i="13"/>
  <c r="BE62" i="13"/>
  <c r="BE44" i="13"/>
  <c r="BF174" i="13"/>
  <c r="BF143" i="13"/>
  <c r="BF125" i="13"/>
  <c r="BE33" i="9"/>
  <c r="BE49" i="9" s="1"/>
  <c r="BF41" i="9" s="1"/>
  <c r="BH3" i="21"/>
  <c r="BI2" i="21"/>
  <c r="BE107" i="13"/>
  <c r="BD26" i="13"/>
  <c r="BD42" i="17"/>
  <c r="BD41" i="17" s="1"/>
  <c r="BD55" i="17" s="1"/>
  <c r="BH2" i="17"/>
  <c r="BG3" i="17"/>
  <c r="BF61" i="9"/>
  <c r="BF97" i="13" s="1"/>
  <c r="BF8" i="9"/>
  <c r="BF16" i="13" s="1"/>
  <c r="AO108" i="9"/>
  <c r="AO109" i="9"/>
  <c r="AT46" i="6"/>
  <c r="AT30" i="10"/>
  <c r="AT31" i="10" s="1"/>
  <c r="AT30" i="4" s="1"/>
  <c r="AU23" i="10"/>
  <c r="BG15" i="10"/>
  <c r="BG26" i="4" s="1"/>
  <c r="BF163" i="13"/>
  <c r="BF153" i="13"/>
  <c r="BE82" i="13"/>
  <c r="BF118" i="13"/>
  <c r="BF136" i="13"/>
  <c r="BE72" i="13"/>
  <c r="BE55" i="13"/>
  <c r="BE37" i="13"/>
  <c r="BF55" i="13"/>
  <c r="BF37" i="13"/>
  <c r="BF102" i="13"/>
  <c r="BG9" i="9"/>
  <c r="BG7" i="9"/>
  <c r="BG10" i="9"/>
  <c r="BG18" i="13" s="1"/>
  <c r="BG60" i="9"/>
  <c r="BG96" i="13" s="1"/>
  <c r="BG172" i="13" s="1"/>
  <c r="BG62" i="9"/>
  <c r="BG98" i="13" s="1"/>
  <c r="BG173" i="13" s="1"/>
  <c r="BG63" i="9"/>
  <c r="BG99" i="13" s="1"/>
  <c r="BF6" i="13"/>
  <c r="BF7" i="13" s="1"/>
  <c r="BF9" i="13"/>
  <c r="BF10" i="13" s="1"/>
  <c r="BF21" i="13"/>
  <c r="BE21" i="13"/>
  <c r="BE43" i="17" s="1"/>
  <c r="BF15" i="13"/>
  <c r="BF91" i="13" s="1"/>
  <c r="BF37" i="21" s="1"/>
  <c r="BG2" i="6"/>
  <c r="BF3" i="6"/>
  <c r="BG3" i="10"/>
  <c r="BH2" i="10"/>
  <c r="BF25" i="9"/>
  <c r="BG3" i="9"/>
  <c r="BH2" i="9"/>
  <c r="BE21" i="9"/>
  <c r="BE29" i="9" s="1"/>
  <c r="BG4" i="13"/>
  <c r="BH2" i="13"/>
  <c r="BH12" i="13" s="1"/>
  <c r="BG3" i="13"/>
  <c r="BG3" i="8"/>
  <c r="BH2" i="8"/>
  <c r="BD78" i="9"/>
  <c r="BD86" i="9" s="1"/>
  <c r="BD102" i="9" s="1"/>
  <c r="BE94" i="9" s="1"/>
  <c r="BD74" i="9"/>
  <c r="BD82" i="9" s="1"/>
  <c r="BD77" i="9"/>
  <c r="BD85" i="9" s="1"/>
  <c r="BD101" i="9" s="1"/>
  <c r="BE93" i="9" s="1"/>
  <c r="BE2" i="4"/>
  <c r="BD3" i="4"/>
  <c r="AG17" i="8" l="1"/>
  <c r="AH56" i="9"/>
  <c r="AH27" i="8" s="1"/>
  <c r="AH55" i="9"/>
  <c r="AG18" i="8"/>
  <c r="AG20" i="8" s="1"/>
  <c r="AG22" i="8" s="1"/>
  <c r="AG12" i="4"/>
  <c r="AG37" i="8"/>
  <c r="AG70" i="17" s="1"/>
  <c r="BE74" i="17"/>
  <c r="BG143" i="13"/>
  <c r="BG125" i="13"/>
  <c r="BJ2" i="21"/>
  <c r="BI3" i="21"/>
  <c r="BF107" i="13"/>
  <c r="BF33" i="9"/>
  <c r="BF49" i="9" s="1"/>
  <c r="BG41" i="9" s="1"/>
  <c r="BF26" i="13"/>
  <c r="BE26" i="13"/>
  <c r="BE42" i="17"/>
  <c r="BE41" i="17" s="1"/>
  <c r="BE55" i="17" s="1"/>
  <c r="BI2" i="17"/>
  <c r="BH3" i="17"/>
  <c r="BG61" i="9"/>
  <c r="BG97" i="13" s="1"/>
  <c r="BG8" i="9"/>
  <c r="BG16" i="13" s="1"/>
  <c r="AO110" i="9"/>
  <c r="AU27" i="10"/>
  <c r="BH15" i="10"/>
  <c r="BH26" i="4" s="1"/>
  <c r="BG163" i="13"/>
  <c r="BG153" i="13"/>
  <c r="BF82" i="13"/>
  <c r="BG118" i="13"/>
  <c r="BG136" i="13"/>
  <c r="BF72" i="13"/>
  <c r="BF74" i="17" s="1"/>
  <c r="BH7" i="9"/>
  <c r="BH9" i="9"/>
  <c r="BH10" i="9"/>
  <c r="BH18" i="13" s="1"/>
  <c r="BH60" i="9"/>
  <c r="BH96" i="13" s="1"/>
  <c r="BH172" i="13" s="1"/>
  <c r="BH62" i="9"/>
  <c r="BH98" i="13" s="1"/>
  <c r="BH173" i="13" s="1"/>
  <c r="BH63" i="9"/>
  <c r="BH99" i="13" s="1"/>
  <c r="BG102" i="13"/>
  <c r="BG6" i="13"/>
  <c r="BG7" i="13" s="1"/>
  <c r="BG9" i="13"/>
  <c r="BG10" i="13" s="1"/>
  <c r="BG15" i="13"/>
  <c r="BG91" i="13" s="1"/>
  <c r="BG37" i="21" s="1"/>
  <c r="BG17" i="13"/>
  <c r="BG92" i="13" s="1"/>
  <c r="BI2" i="8"/>
  <c r="BH3" i="8"/>
  <c r="BF21" i="9"/>
  <c r="BF29" i="9" s="1"/>
  <c r="BI2" i="9"/>
  <c r="BH3" i="9"/>
  <c r="BG3" i="6"/>
  <c r="BH2" i="6"/>
  <c r="BG25" i="9"/>
  <c r="BI2" i="10"/>
  <c r="BH3" i="10"/>
  <c r="BH4" i="13"/>
  <c r="BH3" i="13"/>
  <c r="BI2" i="13"/>
  <c r="BI12" i="13" s="1"/>
  <c r="BE74" i="9"/>
  <c r="BE82" i="9" s="1"/>
  <c r="BE78" i="9"/>
  <c r="BE86" i="9" s="1"/>
  <c r="BE102" i="9" s="1"/>
  <c r="BF94" i="9" s="1"/>
  <c r="BE77" i="9"/>
  <c r="BE85" i="9" s="1"/>
  <c r="BE101" i="9" s="1"/>
  <c r="BF93" i="9" s="1"/>
  <c r="BF2" i="4"/>
  <c r="BE3" i="4"/>
  <c r="AG15" i="6" l="1"/>
  <c r="AH21" i="8"/>
  <c r="AH16" i="8"/>
  <c r="AH57" i="9"/>
  <c r="BF43" i="17"/>
  <c r="BF42" i="17" s="1"/>
  <c r="BF41" i="17" s="1"/>
  <c r="BF55" i="17" s="1"/>
  <c r="BG174" i="13"/>
  <c r="BH174" i="13"/>
  <c r="BH143" i="13"/>
  <c r="BH125" i="13"/>
  <c r="BG44" i="13"/>
  <c r="BG62" i="13"/>
  <c r="BG33" i="9"/>
  <c r="BG49" i="9" s="1"/>
  <c r="BH41" i="9" s="1"/>
  <c r="BJ3" i="21"/>
  <c r="BK2" i="21"/>
  <c r="BG107" i="13"/>
  <c r="BJ2" i="17"/>
  <c r="BI3" i="17"/>
  <c r="BH61" i="9"/>
  <c r="BH97" i="13" s="1"/>
  <c r="BH8" i="9"/>
  <c r="BH16" i="13" s="1"/>
  <c r="AP108" i="9"/>
  <c r="AP109" i="9"/>
  <c r="AU46" i="6"/>
  <c r="AU30" i="10"/>
  <c r="AU31" i="10" s="1"/>
  <c r="AU30" i="4" s="1"/>
  <c r="AV23" i="10"/>
  <c r="BI15" i="10"/>
  <c r="BI26" i="4" s="1"/>
  <c r="BH163" i="13"/>
  <c r="BH153" i="13"/>
  <c r="BG82" i="13"/>
  <c r="BG72" i="13"/>
  <c r="BH118" i="13"/>
  <c r="BH136" i="13"/>
  <c r="BG55" i="13"/>
  <c r="BG37" i="13"/>
  <c r="BH102" i="13"/>
  <c r="BI7" i="9"/>
  <c r="BI9" i="9"/>
  <c r="BI10" i="9"/>
  <c r="BI18" i="13" s="1"/>
  <c r="BI60" i="9"/>
  <c r="BI96" i="13" s="1"/>
  <c r="BI172" i="13" s="1"/>
  <c r="BI62" i="9"/>
  <c r="BI98" i="13" s="1"/>
  <c r="BI173" i="13" s="1"/>
  <c r="BI63" i="9"/>
  <c r="BI99" i="13" s="1"/>
  <c r="BH6" i="13"/>
  <c r="BH7" i="13" s="1"/>
  <c r="BH9" i="13"/>
  <c r="BH10" i="13" s="1"/>
  <c r="BH15" i="13"/>
  <c r="BH91" i="13" s="1"/>
  <c r="BH37" i="21" s="1"/>
  <c r="BH17" i="13"/>
  <c r="BH92" i="13" s="1"/>
  <c r="BG21" i="13"/>
  <c r="BH3" i="6"/>
  <c r="BI2" i="6"/>
  <c r="BJ2" i="9"/>
  <c r="BI3" i="9"/>
  <c r="BJ2" i="8"/>
  <c r="BI3" i="8"/>
  <c r="BJ2" i="10"/>
  <c r="BI3" i="10"/>
  <c r="BG21" i="9"/>
  <c r="BG29" i="9" s="1"/>
  <c r="BI4" i="13"/>
  <c r="BJ2" i="13"/>
  <c r="BJ12" i="13" s="1"/>
  <c r="BI3" i="13"/>
  <c r="BH25" i="9"/>
  <c r="BF77" i="9"/>
  <c r="BF85" i="9" s="1"/>
  <c r="BF101" i="9" s="1"/>
  <c r="BG93" i="9" s="1"/>
  <c r="BF74" i="9"/>
  <c r="BF82" i="9" s="1"/>
  <c r="BF78" i="9"/>
  <c r="BF86" i="9" s="1"/>
  <c r="BF102" i="9" s="1"/>
  <c r="BG94" i="9" s="1"/>
  <c r="BG2" i="4"/>
  <c r="BF3" i="4"/>
  <c r="AI56" i="9" l="1"/>
  <c r="AI27" i="8" s="1"/>
  <c r="AI55" i="9"/>
  <c r="AH17" i="8"/>
  <c r="AH18" i="8" s="1"/>
  <c r="AH20" i="8" s="1"/>
  <c r="BG43" i="17"/>
  <c r="BG42" i="17" s="1"/>
  <c r="BG41" i="17" s="1"/>
  <c r="BG55" i="17" s="1"/>
  <c r="AH37" i="8"/>
  <c r="AH70" i="17" s="1"/>
  <c r="AH12" i="4"/>
  <c r="BG74" i="17"/>
  <c r="BH62" i="13"/>
  <c r="BH44" i="13"/>
  <c r="BI174" i="13"/>
  <c r="BI143" i="13"/>
  <c r="BI125" i="13"/>
  <c r="BL2" i="21"/>
  <c r="BK3" i="21"/>
  <c r="BH107" i="13"/>
  <c r="BH33" i="9"/>
  <c r="BH49" i="9" s="1"/>
  <c r="BI41" i="9" s="1"/>
  <c r="BG26" i="13"/>
  <c r="BJ3" i="17"/>
  <c r="BK2" i="17"/>
  <c r="BI61" i="9"/>
  <c r="BI97" i="13" s="1"/>
  <c r="BI8" i="9"/>
  <c r="BI16" i="13" s="1"/>
  <c r="AP110" i="9"/>
  <c r="AV27" i="10"/>
  <c r="BJ15" i="10"/>
  <c r="BJ26" i="4" s="1"/>
  <c r="BI153" i="13"/>
  <c r="BI163" i="13"/>
  <c r="BH82" i="13"/>
  <c r="BI118" i="13"/>
  <c r="BI136" i="13"/>
  <c r="BH55" i="13"/>
  <c r="BH37" i="13"/>
  <c r="BH72" i="13"/>
  <c r="BI102" i="13"/>
  <c r="BJ10" i="9"/>
  <c r="BJ18" i="13" s="1"/>
  <c r="BJ7" i="9"/>
  <c r="BJ9" i="9"/>
  <c r="BJ17" i="13" s="1"/>
  <c r="BJ92" i="13" s="1"/>
  <c r="BJ60" i="9"/>
  <c r="BJ96" i="13" s="1"/>
  <c r="BJ172" i="13" s="1"/>
  <c r="BJ62" i="9"/>
  <c r="BJ98" i="13" s="1"/>
  <c r="BJ173" i="13" s="1"/>
  <c r="BJ63" i="9"/>
  <c r="BJ99" i="13" s="1"/>
  <c r="BI6" i="13"/>
  <c r="BI7" i="13" s="1"/>
  <c r="BI9" i="13"/>
  <c r="BI10" i="13" s="1"/>
  <c r="BI17" i="13"/>
  <c r="BI92" i="13" s="1"/>
  <c r="BI15" i="13"/>
  <c r="BI91" i="13" s="1"/>
  <c r="BI37" i="21" s="1"/>
  <c r="BH21" i="13"/>
  <c r="BH21" i="9"/>
  <c r="BH29" i="9" s="1"/>
  <c r="BJ2" i="6"/>
  <c r="BI3" i="6"/>
  <c r="BJ4" i="13"/>
  <c r="BK2" i="13"/>
  <c r="BK12" i="13" s="1"/>
  <c r="BJ3" i="13"/>
  <c r="BK2" i="10"/>
  <c r="BJ3" i="10"/>
  <c r="BI25" i="9"/>
  <c r="BK2" i="9"/>
  <c r="BJ3" i="9"/>
  <c r="BK2" i="8"/>
  <c r="BJ3" i="8"/>
  <c r="BG74" i="9"/>
  <c r="BG82" i="9" s="1"/>
  <c r="BG78" i="9"/>
  <c r="BG86" i="9" s="1"/>
  <c r="BG102" i="9" s="1"/>
  <c r="BH94" i="9" s="1"/>
  <c r="BG77" i="9"/>
  <c r="BG85" i="9" s="1"/>
  <c r="BG101" i="9" s="1"/>
  <c r="BH93" i="9" s="1"/>
  <c r="BH2" i="4"/>
  <c r="BG3" i="4"/>
  <c r="BH43" i="17" l="1"/>
  <c r="AH15" i="6"/>
  <c r="AH22" i="8"/>
  <c r="AI21" i="8"/>
  <c r="AI16" i="8"/>
  <c r="AI57" i="9"/>
  <c r="BH74" i="17"/>
  <c r="BJ62" i="13"/>
  <c r="BJ44" i="13"/>
  <c r="BI62" i="13"/>
  <c r="BI44" i="13"/>
  <c r="BJ174" i="13"/>
  <c r="BJ125" i="13"/>
  <c r="BJ143" i="13"/>
  <c r="BM2" i="21"/>
  <c r="BL3" i="21"/>
  <c r="BI107" i="13"/>
  <c r="BI33" i="9"/>
  <c r="BI49" i="9" s="1"/>
  <c r="BJ41" i="9" s="1"/>
  <c r="BL2" i="17"/>
  <c r="BK3" i="17"/>
  <c r="BH26" i="13"/>
  <c r="BH42" i="17"/>
  <c r="BH41" i="17" s="1"/>
  <c r="BH55" i="17" s="1"/>
  <c r="BJ61" i="9"/>
  <c r="BJ97" i="13" s="1"/>
  <c r="BJ8" i="9"/>
  <c r="BJ16" i="13" s="1"/>
  <c r="AQ109" i="9"/>
  <c r="AQ108" i="9"/>
  <c r="AV46" i="6"/>
  <c r="AV30" i="10"/>
  <c r="AV31" i="10" s="1"/>
  <c r="AV30" i="4" s="1"/>
  <c r="AW23" i="10"/>
  <c r="BK15" i="10"/>
  <c r="BK26" i="4" s="1"/>
  <c r="BJ163" i="13"/>
  <c r="BJ153" i="13"/>
  <c r="BI82" i="13"/>
  <c r="BJ136" i="13"/>
  <c r="BJ118" i="13"/>
  <c r="BI72" i="13"/>
  <c r="BI55" i="13"/>
  <c r="BI37" i="13"/>
  <c r="BJ55" i="13"/>
  <c r="BJ37" i="13"/>
  <c r="BJ102" i="13"/>
  <c r="BK7" i="9"/>
  <c r="BK10" i="9"/>
  <c r="BK18" i="13" s="1"/>
  <c r="BK9" i="9"/>
  <c r="BK60" i="9"/>
  <c r="BK96" i="13" s="1"/>
  <c r="BK172" i="13" s="1"/>
  <c r="BK62" i="9"/>
  <c r="BK98" i="13" s="1"/>
  <c r="BK173" i="13" s="1"/>
  <c r="BK63" i="9"/>
  <c r="BK99" i="13" s="1"/>
  <c r="BJ6" i="13"/>
  <c r="BJ7" i="13" s="1"/>
  <c r="BJ9" i="13"/>
  <c r="BJ10" i="13" s="1"/>
  <c r="BJ21" i="13"/>
  <c r="BJ15" i="13"/>
  <c r="BJ91" i="13" s="1"/>
  <c r="BJ37" i="21" s="1"/>
  <c r="BI21" i="13"/>
  <c r="BJ3" i="6"/>
  <c r="BK2" i="6"/>
  <c r="BK3" i="10"/>
  <c r="BL2" i="10"/>
  <c r="BK3" i="8"/>
  <c r="BL2" i="8"/>
  <c r="BI21" i="9"/>
  <c r="BI29" i="9" s="1"/>
  <c r="BK4" i="13"/>
  <c r="BK3" i="13"/>
  <c r="BL2" i="13"/>
  <c r="BL12" i="13" s="1"/>
  <c r="BL2" i="9"/>
  <c r="BK3" i="9"/>
  <c r="BJ25" i="9"/>
  <c r="BH74" i="9"/>
  <c r="BH82" i="9" s="1"/>
  <c r="BH77" i="9"/>
  <c r="BH85" i="9" s="1"/>
  <c r="BH101" i="9" s="1"/>
  <c r="BI93" i="9" s="1"/>
  <c r="BH78" i="9"/>
  <c r="BH86" i="9" s="1"/>
  <c r="BH102" i="9" s="1"/>
  <c r="BI94" i="9" s="1"/>
  <c r="BI2" i="4"/>
  <c r="BH3" i="4"/>
  <c r="BI74" i="17" l="1"/>
  <c r="BI43" i="17"/>
  <c r="AJ56" i="9"/>
  <c r="AJ27" i="8" s="1"/>
  <c r="AJ55" i="9"/>
  <c r="AI17" i="8"/>
  <c r="AI18" i="8" s="1"/>
  <c r="AI20" i="8" s="1"/>
  <c r="AI37" i="8"/>
  <c r="AI70" i="17" s="1"/>
  <c r="AI12" i="4"/>
  <c r="BK143" i="13"/>
  <c r="BK125" i="13"/>
  <c r="BN2" i="21"/>
  <c r="BM3" i="21"/>
  <c r="BJ107" i="13"/>
  <c r="BJ33" i="9"/>
  <c r="BJ49" i="9" s="1"/>
  <c r="BK41" i="9" s="1"/>
  <c r="BI26" i="13"/>
  <c r="BI42" i="17"/>
  <c r="BI41" i="17" s="1"/>
  <c r="BI55" i="17" s="1"/>
  <c r="BJ26" i="13"/>
  <c r="BM2" i="17"/>
  <c r="BL3" i="17"/>
  <c r="BK61" i="9"/>
  <c r="BK97" i="13" s="1"/>
  <c r="BK8" i="9"/>
  <c r="BK16" i="13" s="1"/>
  <c r="AQ110" i="9"/>
  <c r="AW27" i="10"/>
  <c r="BL15" i="10"/>
  <c r="BL26" i="4" s="1"/>
  <c r="BK153" i="13"/>
  <c r="BK163" i="13"/>
  <c r="BJ82" i="13"/>
  <c r="BK136" i="13"/>
  <c r="BK118" i="13"/>
  <c r="BJ72" i="13"/>
  <c r="BJ74" i="17" s="1"/>
  <c r="BK102" i="13"/>
  <c r="BL7" i="9"/>
  <c r="BL10" i="9"/>
  <c r="BL18" i="13" s="1"/>
  <c r="BL9" i="9"/>
  <c r="BL60" i="9"/>
  <c r="BL96" i="13" s="1"/>
  <c r="BL172" i="13" s="1"/>
  <c r="BL62" i="9"/>
  <c r="BL98" i="13" s="1"/>
  <c r="BL173" i="13" s="1"/>
  <c r="BL63" i="9"/>
  <c r="BL99" i="13" s="1"/>
  <c r="BK6" i="13"/>
  <c r="BK7" i="13" s="1"/>
  <c r="BK9" i="13"/>
  <c r="BK10" i="13" s="1"/>
  <c r="BK15" i="13"/>
  <c r="BK91" i="13" s="1"/>
  <c r="BK37" i="21" s="1"/>
  <c r="BK17" i="13"/>
  <c r="BK92" i="13" s="1"/>
  <c r="BJ21" i="9"/>
  <c r="BJ29" i="9" s="1"/>
  <c r="BK25" i="9"/>
  <c r="BL2" i="6"/>
  <c r="BK3" i="6"/>
  <c r="BL3" i="9"/>
  <c r="BM2" i="9"/>
  <c r="BM2" i="8"/>
  <c r="BL3" i="8"/>
  <c r="BL4" i="13"/>
  <c r="BL3" i="13"/>
  <c r="BM2" i="13"/>
  <c r="BM12" i="13" s="1"/>
  <c r="BL3" i="10"/>
  <c r="BM2" i="10"/>
  <c r="BI74" i="9"/>
  <c r="BI82" i="9" s="1"/>
  <c r="BI78" i="9"/>
  <c r="BI86" i="9" s="1"/>
  <c r="BI102" i="9" s="1"/>
  <c r="BJ94" i="9" s="1"/>
  <c r="BI77" i="9"/>
  <c r="BI85" i="9" s="1"/>
  <c r="BI101" i="9" s="1"/>
  <c r="BJ93" i="9" s="1"/>
  <c r="BJ2" i="4"/>
  <c r="BI3" i="4"/>
  <c r="AI15" i="6" l="1"/>
  <c r="AJ21" i="8"/>
  <c r="AI22" i="8"/>
  <c r="AJ16" i="8"/>
  <c r="AJ57" i="9"/>
  <c r="BJ43" i="17"/>
  <c r="BJ42" i="17" s="1"/>
  <c r="BJ41" i="17" s="1"/>
  <c r="BJ55" i="17" s="1"/>
  <c r="BK174" i="13"/>
  <c r="BK33" i="9"/>
  <c r="BK49" i="9" s="1"/>
  <c r="BL41" i="9" s="1"/>
  <c r="BL174" i="13"/>
  <c r="BL125" i="13"/>
  <c r="BL143" i="13"/>
  <c r="BK62" i="13"/>
  <c r="BK44" i="13"/>
  <c r="BO2" i="21"/>
  <c r="BN3" i="21"/>
  <c r="BK107" i="13"/>
  <c r="BM3" i="17"/>
  <c r="BN2" i="17"/>
  <c r="BL61" i="9"/>
  <c r="BL97" i="13" s="1"/>
  <c r="BL8" i="9"/>
  <c r="BL16" i="13" s="1"/>
  <c r="AR108" i="9"/>
  <c r="AR109" i="9"/>
  <c r="AW46" i="6"/>
  <c r="AW30" i="10"/>
  <c r="AW31" i="10" s="1"/>
  <c r="AW30" i="4" s="1"/>
  <c r="AX23" i="10"/>
  <c r="BM15" i="10"/>
  <c r="BM26" i="4" s="1"/>
  <c r="BL153" i="13"/>
  <c r="BL163" i="13"/>
  <c r="BK82" i="13"/>
  <c r="BL118" i="13"/>
  <c r="BL136" i="13"/>
  <c r="BK72" i="13"/>
  <c r="BK55" i="13"/>
  <c r="BK37" i="13"/>
  <c r="BM9" i="9"/>
  <c r="BM7" i="9"/>
  <c r="BM10" i="9"/>
  <c r="BM18" i="13" s="1"/>
  <c r="BM60" i="9"/>
  <c r="BM96" i="13" s="1"/>
  <c r="BM172" i="13" s="1"/>
  <c r="BM62" i="9"/>
  <c r="BM98" i="13" s="1"/>
  <c r="BM173" i="13" s="1"/>
  <c r="BM63" i="9"/>
  <c r="BM99" i="13" s="1"/>
  <c r="BL102" i="13"/>
  <c r="BL6" i="13"/>
  <c r="BL7" i="13" s="1"/>
  <c r="BL9" i="13"/>
  <c r="BL10" i="13" s="1"/>
  <c r="BL17" i="13"/>
  <c r="BL92" i="13" s="1"/>
  <c r="BK21" i="13"/>
  <c r="BL15" i="13"/>
  <c r="BL91" i="13" s="1"/>
  <c r="BL37" i="21" s="1"/>
  <c r="BM4" i="13"/>
  <c r="BM3" i="13"/>
  <c r="BN2" i="13"/>
  <c r="BN12" i="13" s="1"/>
  <c r="BM3" i="8"/>
  <c r="BN2" i="8"/>
  <c r="BK21" i="9"/>
  <c r="BK29" i="9" s="1"/>
  <c r="BL25" i="9"/>
  <c r="BM3" i="10"/>
  <c r="BN2" i="10"/>
  <c r="BN2" i="9"/>
  <c r="BM3" i="9"/>
  <c r="BL3" i="6"/>
  <c r="BM2" i="6"/>
  <c r="BJ74" i="9"/>
  <c r="BJ82" i="9" s="1"/>
  <c r="BJ77" i="9"/>
  <c r="BJ85" i="9" s="1"/>
  <c r="BJ101" i="9" s="1"/>
  <c r="BK93" i="9" s="1"/>
  <c r="BJ78" i="9"/>
  <c r="BJ86" i="9" s="1"/>
  <c r="BJ102" i="9" s="1"/>
  <c r="BK94" i="9" s="1"/>
  <c r="BK2" i="4"/>
  <c r="BJ3" i="4"/>
  <c r="AJ17" i="8" l="1"/>
  <c r="AK55" i="9"/>
  <c r="AK56" i="9"/>
  <c r="AK27" i="8" s="1"/>
  <c r="AJ18" i="8"/>
  <c r="AJ20" i="8" s="1"/>
  <c r="AJ22" i="8" s="1"/>
  <c r="BK43" i="17"/>
  <c r="BK42" i="17" s="1"/>
  <c r="BK41" i="17" s="1"/>
  <c r="BK55" i="17" s="1"/>
  <c r="AJ12" i="4"/>
  <c r="AJ37" i="8"/>
  <c r="AJ70" i="17" s="1"/>
  <c r="BK74" i="17"/>
  <c r="BL62" i="13"/>
  <c r="BL44" i="13"/>
  <c r="BM174" i="13"/>
  <c r="BM143" i="13"/>
  <c r="BM125" i="13"/>
  <c r="BP2" i="21"/>
  <c r="BO3" i="21"/>
  <c r="BL33" i="9"/>
  <c r="BL49" i="9" s="1"/>
  <c r="BM41" i="9" s="1"/>
  <c r="BL107" i="13"/>
  <c r="BO2" i="17"/>
  <c r="BN3" i="17"/>
  <c r="BK26" i="13"/>
  <c r="BM61" i="9"/>
  <c r="BM97" i="13" s="1"/>
  <c r="BM8" i="9"/>
  <c r="BM16" i="13" s="1"/>
  <c r="AR110" i="9"/>
  <c r="AX27" i="10"/>
  <c r="BN15" i="10"/>
  <c r="BN26" i="4" s="1"/>
  <c r="BM153" i="13"/>
  <c r="BM163" i="13"/>
  <c r="BL82" i="13"/>
  <c r="BL72" i="13"/>
  <c r="BM136" i="13"/>
  <c r="BM118" i="13"/>
  <c r="BL55" i="13"/>
  <c r="BL37" i="13"/>
  <c r="BM102" i="13"/>
  <c r="BN7" i="9"/>
  <c r="BN60" i="9"/>
  <c r="BN96" i="13" s="1"/>
  <c r="BN172" i="13" s="1"/>
  <c r="BN9" i="9"/>
  <c r="BN10" i="9"/>
  <c r="BN18" i="13" s="1"/>
  <c r="BN63" i="9"/>
  <c r="BN99" i="13" s="1"/>
  <c r="BN62" i="9"/>
  <c r="BN98" i="13" s="1"/>
  <c r="BN173" i="13" s="1"/>
  <c r="BM6" i="13"/>
  <c r="BM7" i="13" s="1"/>
  <c r="BM9" i="13"/>
  <c r="BM10" i="13" s="1"/>
  <c r="BM17" i="13"/>
  <c r="BM92" i="13" s="1"/>
  <c r="BM15" i="13"/>
  <c r="BM91" i="13" s="1"/>
  <c r="BM37" i="21" s="1"/>
  <c r="BL21" i="13"/>
  <c r="BL43" i="17" s="1"/>
  <c r="BN3" i="9"/>
  <c r="BO2" i="9"/>
  <c r="BO2" i="10"/>
  <c r="BN3" i="10"/>
  <c r="BM25" i="9"/>
  <c r="BN3" i="8"/>
  <c r="BO2" i="8"/>
  <c r="BL21" i="9"/>
  <c r="BL29" i="9" s="1"/>
  <c r="BN4" i="13"/>
  <c r="BN3" i="13"/>
  <c r="BO2" i="13"/>
  <c r="BO12" i="13" s="1"/>
  <c r="BN2" i="6"/>
  <c r="BM3" i="6"/>
  <c r="BK74" i="9"/>
  <c r="BK82" i="9" s="1"/>
  <c r="BK78" i="9"/>
  <c r="BK86" i="9" s="1"/>
  <c r="BK102" i="9" s="1"/>
  <c r="BL94" i="9" s="1"/>
  <c r="BK77" i="9"/>
  <c r="BK85" i="9" s="1"/>
  <c r="BK101" i="9" s="1"/>
  <c r="BL93" i="9" s="1"/>
  <c r="BL2" i="4"/>
  <c r="BK3" i="4"/>
  <c r="BL74" i="17" l="1"/>
  <c r="AJ15" i="6"/>
  <c r="AK21" i="8"/>
  <c r="AK16" i="8"/>
  <c r="AK57" i="9"/>
  <c r="BM33" i="9"/>
  <c r="BM49" i="9" s="1"/>
  <c r="BN41" i="9" s="1"/>
  <c r="BM62" i="13"/>
  <c r="BM44" i="13"/>
  <c r="BN174" i="13"/>
  <c r="BN143" i="13"/>
  <c r="BN125" i="13"/>
  <c r="BP3" i="21"/>
  <c r="BQ2" i="21"/>
  <c r="BM107" i="13"/>
  <c r="BL26" i="13"/>
  <c r="BL42" i="17"/>
  <c r="BL41" i="17" s="1"/>
  <c r="BL55" i="17" s="1"/>
  <c r="BP2" i="17"/>
  <c r="BO3" i="17"/>
  <c r="BN61" i="9"/>
  <c r="BN97" i="13" s="1"/>
  <c r="BN8" i="9"/>
  <c r="BN16" i="13" s="1"/>
  <c r="AS109" i="9"/>
  <c r="AS108" i="9"/>
  <c r="AX46" i="6"/>
  <c r="AX30" i="10"/>
  <c r="AX31" i="10" s="1"/>
  <c r="AX30" i="4" s="1"/>
  <c r="AY23" i="10"/>
  <c r="BO15" i="10"/>
  <c r="BO26" i="4" s="1"/>
  <c r="BN163" i="13"/>
  <c r="BN153" i="13"/>
  <c r="BM82" i="13"/>
  <c r="BN136" i="13"/>
  <c r="BN118" i="13"/>
  <c r="BM72" i="13"/>
  <c r="BM55" i="13"/>
  <c r="BM37" i="13"/>
  <c r="BN102" i="13"/>
  <c r="BO7" i="9"/>
  <c r="BO9" i="9"/>
  <c r="BO17" i="13" s="1"/>
  <c r="BO92" i="13" s="1"/>
  <c r="BO10" i="9"/>
  <c r="BO18" i="13" s="1"/>
  <c r="BO60" i="9"/>
  <c r="BO96" i="13" s="1"/>
  <c r="BO172" i="13" s="1"/>
  <c r="BO62" i="9"/>
  <c r="BO98" i="13" s="1"/>
  <c r="BO173" i="13" s="1"/>
  <c r="BO63" i="9"/>
  <c r="BO99" i="13" s="1"/>
  <c r="BN6" i="13"/>
  <c r="BN7" i="13" s="1"/>
  <c r="BN9" i="13"/>
  <c r="BN10" i="13" s="1"/>
  <c r="BN17" i="13"/>
  <c r="BN92" i="13" s="1"/>
  <c r="BN15" i="13"/>
  <c r="BN91" i="13" s="1"/>
  <c r="BN37" i="21" s="1"/>
  <c r="BM21" i="13"/>
  <c r="BM43" i="17" s="1"/>
  <c r="BO3" i="10"/>
  <c r="BP2" i="10"/>
  <c r="BO3" i="8"/>
  <c r="BP2" i="8"/>
  <c r="BO3" i="9"/>
  <c r="BP2" i="9"/>
  <c r="BN3" i="6"/>
  <c r="BO2" i="6"/>
  <c r="BN25" i="9"/>
  <c r="BO4" i="13"/>
  <c r="BP2" i="13"/>
  <c r="BP12" i="13" s="1"/>
  <c r="BO3" i="13"/>
  <c r="BM21" i="9"/>
  <c r="BM29" i="9" s="1"/>
  <c r="BL77" i="9"/>
  <c r="BL85" i="9" s="1"/>
  <c r="BL101" i="9" s="1"/>
  <c r="BM93" i="9" s="1"/>
  <c r="BL78" i="9"/>
  <c r="BL86" i="9" s="1"/>
  <c r="BL102" i="9" s="1"/>
  <c r="BM94" i="9" s="1"/>
  <c r="BL74" i="9"/>
  <c r="BL82" i="9" s="1"/>
  <c r="BM2" i="4"/>
  <c r="BL3" i="4"/>
  <c r="BM74" i="17" l="1"/>
  <c r="AK37" i="8"/>
  <c r="AK70" i="17" s="1"/>
  <c r="AK12" i="4"/>
  <c r="AK17" i="8"/>
  <c r="AK18" i="8" s="1"/>
  <c r="AK20" i="8" s="1"/>
  <c r="AL56" i="9"/>
  <c r="AL27" i="8" s="1"/>
  <c r="AL55" i="9"/>
  <c r="BN33" i="9"/>
  <c r="BN49" i="9" s="1"/>
  <c r="BO41" i="9" s="1"/>
  <c r="BO174" i="13"/>
  <c r="BO125" i="13"/>
  <c r="BO143" i="13"/>
  <c r="BN62" i="13"/>
  <c r="BN44" i="13"/>
  <c r="BO44" i="13"/>
  <c r="BO62" i="13"/>
  <c r="BQ3" i="21"/>
  <c r="BR2" i="21"/>
  <c r="BN107" i="13"/>
  <c r="BM26" i="13"/>
  <c r="BM42" i="17"/>
  <c r="BM41" i="17" s="1"/>
  <c r="BM55" i="17" s="1"/>
  <c r="BQ2" i="17"/>
  <c r="BP3" i="17"/>
  <c r="BO61" i="9"/>
  <c r="BO97" i="13" s="1"/>
  <c r="BO8" i="9"/>
  <c r="BO16" i="13" s="1"/>
  <c r="AS110" i="9"/>
  <c r="AY27" i="10"/>
  <c r="BP15" i="10"/>
  <c r="BP26" i="4" s="1"/>
  <c r="BO153" i="13"/>
  <c r="BO163" i="13"/>
  <c r="BN82" i="13"/>
  <c r="BO118" i="13"/>
  <c r="BO136" i="13"/>
  <c r="BO55" i="13"/>
  <c r="BO37" i="13"/>
  <c r="BN72" i="13"/>
  <c r="BN55" i="13"/>
  <c r="BN37" i="13"/>
  <c r="BP7" i="9"/>
  <c r="BP10" i="9"/>
  <c r="BP18" i="13" s="1"/>
  <c r="BP60" i="9"/>
  <c r="BP96" i="13" s="1"/>
  <c r="BP172" i="13" s="1"/>
  <c r="BP62" i="9"/>
  <c r="BP98" i="13" s="1"/>
  <c r="BP173" i="13" s="1"/>
  <c r="BP9" i="9"/>
  <c r="BP17" i="13" s="1"/>
  <c r="BP92" i="13" s="1"/>
  <c r="BP63" i="9"/>
  <c r="BP99" i="13" s="1"/>
  <c r="BO102" i="13"/>
  <c r="BO6" i="13"/>
  <c r="BO7" i="13" s="1"/>
  <c r="BO9" i="13"/>
  <c r="BO10" i="13" s="1"/>
  <c r="BO15" i="13"/>
  <c r="BO91" i="13" s="1"/>
  <c r="BO37" i="21" s="1"/>
  <c r="BO21" i="13"/>
  <c r="BN21" i="13"/>
  <c r="BN43" i="17" s="1"/>
  <c r="BP4" i="13"/>
  <c r="BP3" i="13"/>
  <c r="BQ2" i="13"/>
  <c r="BQ12" i="13" s="1"/>
  <c r="BN21" i="9"/>
  <c r="BN29" i="9" s="1"/>
  <c r="BO25" i="9"/>
  <c r="BP3" i="9"/>
  <c r="BQ2" i="9"/>
  <c r="BQ2" i="10"/>
  <c r="BP3" i="10"/>
  <c r="BQ2" i="8"/>
  <c r="BP3" i="8"/>
  <c r="BO3" i="6"/>
  <c r="BP2" i="6"/>
  <c r="BM74" i="9"/>
  <c r="BM82" i="9" s="1"/>
  <c r="BM77" i="9"/>
  <c r="BM85" i="9" s="1"/>
  <c r="BM101" i="9" s="1"/>
  <c r="BN93" i="9" s="1"/>
  <c r="BM78" i="9"/>
  <c r="BM86" i="9" s="1"/>
  <c r="BM102" i="9" s="1"/>
  <c r="BN94" i="9" s="1"/>
  <c r="BN2" i="4"/>
  <c r="BM3" i="4"/>
  <c r="AK15" i="6" l="1"/>
  <c r="AK22" i="8"/>
  <c r="AL21" i="8"/>
  <c r="AL16" i="8"/>
  <c r="AL57" i="9"/>
  <c r="BN74" i="17"/>
  <c r="BP62" i="13"/>
  <c r="BP44" i="13"/>
  <c r="BP174" i="13"/>
  <c r="BP143" i="13"/>
  <c r="BP125" i="13"/>
  <c r="BO33" i="9"/>
  <c r="BO49" i="9" s="1"/>
  <c r="BP41" i="9" s="1"/>
  <c r="BS2" i="21"/>
  <c r="BR3" i="21"/>
  <c r="BO107" i="13"/>
  <c r="BO43" i="17" s="1"/>
  <c r="BN26" i="13"/>
  <c r="BN42" i="17"/>
  <c r="BN41" i="17" s="1"/>
  <c r="BN55" i="17" s="1"/>
  <c r="BO26" i="13"/>
  <c r="BR2" i="17"/>
  <c r="BQ3" i="17"/>
  <c r="BP61" i="9"/>
  <c r="BP97" i="13" s="1"/>
  <c r="BP8" i="9"/>
  <c r="BP16" i="13" s="1"/>
  <c r="AT108" i="9"/>
  <c r="AT109" i="9"/>
  <c r="AY46" i="6"/>
  <c r="AY30" i="10"/>
  <c r="AY31" i="10" s="1"/>
  <c r="AY30" i="4" s="1"/>
  <c r="AZ23" i="10"/>
  <c r="BQ15" i="10"/>
  <c r="BQ26" i="4" s="1"/>
  <c r="BP153" i="13"/>
  <c r="BP163" i="13"/>
  <c r="BO82" i="13"/>
  <c r="BP55" i="13"/>
  <c r="BP37" i="13"/>
  <c r="BO72" i="13"/>
  <c r="BO74" i="17" s="1"/>
  <c r="BP118" i="13"/>
  <c r="BP136" i="13"/>
  <c r="BP102" i="13"/>
  <c r="BQ7" i="9"/>
  <c r="BQ9" i="9"/>
  <c r="BQ62" i="9"/>
  <c r="BQ98" i="13" s="1"/>
  <c r="BQ173" i="13" s="1"/>
  <c r="BQ60" i="9"/>
  <c r="BQ96" i="13" s="1"/>
  <c r="BQ172" i="13" s="1"/>
  <c r="BQ10" i="9"/>
  <c r="BQ18" i="13" s="1"/>
  <c r="BQ63" i="9"/>
  <c r="BQ99" i="13" s="1"/>
  <c r="BP6" i="13"/>
  <c r="BP7" i="13" s="1"/>
  <c r="BP9" i="13"/>
  <c r="BP10" i="13" s="1"/>
  <c r="BP15" i="13"/>
  <c r="BP91" i="13" s="1"/>
  <c r="BP37" i="21" s="1"/>
  <c r="BP21" i="13"/>
  <c r="BR2" i="9"/>
  <c r="BQ3" i="9"/>
  <c r="BO21" i="9"/>
  <c r="BO29" i="9" s="1"/>
  <c r="BR2" i="10"/>
  <c r="BQ3" i="10"/>
  <c r="BP3" i="6"/>
  <c r="BQ2" i="6"/>
  <c r="BQ4" i="13"/>
  <c r="BR2" i="13"/>
  <c r="BR12" i="13" s="1"/>
  <c r="BQ3" i="13"/>
  <c r="BR2" i="8"/>
  <c r="BQ3" i="8"/>
  <c r="BP25" i="9"/>
  <c r="BN74" i="9"/>
  <c r="BN82" i="9" s="1"/>
  <c r="BN78" i="9"/>
  <c r="BN86" i="9" s="1"/>
  <c r="BN102" i="9" s="1"/>
  <c r="BO94" i="9" s="1"/>
  <c r="BN77" i="9"/>
  <c r="BN85" i="9" s="1"/>
  <c r="BN101" i="9" s="1"/>
  <c r="BO93" i="9" s="1"/>
  <c r="BO2" i="4"/>
  <c r="BN3" i="4"/>
  <c r="AM56" i="9" l="1"/>
  <c r="AM27" i="8" s="1"/>
  <c r="AM55" i="9"/>
  <c r="AL17" i="8"/>
  <c r="AL18" i="8" s="1"/>
  <c r="AL20" i="8" s="1"/>
  <c r="AL12" i="4"/>
  <c r="AL37" i="8"/>
  <c r="AL70" i="17" s="1"/>
  <c r="BO42" i="17"/>
  <c r="BO41" i="17" s="1"/>
  <c r="BO55" i="17" s="1"/>
  <c r="BP33" i="9"/>
  <c r="BP49" i="9" s="1"/>
  <c r="BQ41" i="9" s="1"/>
  <c r="BQ174" i="13"/>
  <c r="BQ143" i="13"/>
  <c r="BQ125" i="13"/>
  <c r="BT2" i="21"/>
  <c r="BS3" i="21"/>
  <c r="BP107" i="13"/>
  <c r="BP43" i="17" s="1"/>
  <c r="BP26" i="13"/>
  <c r="BR3" i="17"/>
  <c r="BS2" i="17"/>
  <c r="BQ61" i="9"/>
  <c r="BQ97" i="13" s="1"/>
  <c r="BQ8" i="9"/>
  <c r="BQ16" i="13" s="1"/>
  <c r="AT110" i="9"/>
  <c r="AZ27" i="10"/>
  <c r="BR15" i="10"/>
  <c r="BR26" i="4" s="1"/>
  <c r="BQ153" i="13"/>
  <c r="BQ163" i="13"/>
  <c r="BP82" i="13"/>
  <c r="BQ136" i="13"/>
  <c r="BQ118" i="13"/>
  <c r="BP72" i="13"/>
  <c r="BP74" i="17" s="1"/>
  <c r="BR7" i="9"/>
  <c r="BR10" i="9"/>
  <c r="BR18" i="13" s="1"/>
  <c r="BR9" i="9"/>
  <c r="BR60" i="9"/>
  <c r="BR96" i="13" s="1"/>
  <c r="BR172" i="13" s="1"/>
  <c r="BR62" i="9"/>
  <c r="BR98" i="13" s="1"/>
  <c r="BR173" i="13" s="1"/>
  <c r="BR63" i="9"/>
  <c r="BR99" i="13" s="1"/>
  <c r="BQ102" i="13"/>
  <c r="BQ6" i="13"/>
  <c r="BQ7" i="13" s="1"/>
  <c r="BQ9" i="13"/>
  <c r="BQ10" i="13" s="1"/>
  <c r="BQ15" i="13"/>
  <c r="BQ91" i="13" s="1"/>
  <c r="BQ37" i="21" s="1"/>
  <c r="BQ17" i="13"/>
  <c r="BQ92" i="13" s="1"/>
  <c r="BR2" i="6"/>
  <c r="BQ3" i="6"/>
  <c r="BQ25" i="9"/>
  <c r="BR4" i="13"/>
  <c r="BS2" i="13"/>
  <c r="BS12" i="13" s="1"/>
  <c r="BR3" i="13"/>
  <c r="BP21" i="9"/>
  <c r="BP29" i="9" s="1"/>
  <c r="BS2" i="8"/>
  <c r="BR3" i="8"/>
  <c r="BS2" i="9"/>
  <c r="BR3" i="9"/>
  <c r="BS2" i="10"/>
  <c r="BR3" i="10"/>
  <c r="BO77" i="9"/>
  <c r="BO85" i="9" s="1"/>
  <c r="BO101" i="9" s="1"/>
  <c r="BP93" i="9" s="1"/>
  <c r="BO78" i="9"/>
  <c r="BO86" i="9" s="1"/>
  <c r="BO102" i="9" s="1"/>
  <c r="BP94" i="9" s="1"/>
  <c r="BO74" i="9"/>
  <c r="BO82" i="9" s="1"/>
  <c r="BP2" i="4"/>
  <c r="BO3" i="4"/>
  <c r="AL15" i="6" l="1"/>
  <c r="AM21" i="8"/>
  <c r="AL22" i="8"/>
  <c r="AM16" i="8"/>
  <c r="AM57" i="9"/>
  <c r="BQ44" i="13"/>
  <c r="BQ62" i="13"/>
  <c r="BR125" i="13"/>
  <c r="BR143" i="13"/>
  <c r="BU2" i="21"/>
  <c r="BT3" i="21"/>
  <c r="BP42" i="17"/>
  <c r="BP41" i="17" s="1"/>
  <c r="BP55" i="17" s="1"/>
  <c r="BQ107" i="13"/>
  <c r="BT2" i="17"/>
  <c r="BS3" i="17"/>
  <c r="BQ33" i="9"/>
  <c r="BQ49" i="9" s="1"/>
  <c r="BR41" i="9" s="1"/>
  <c r="BR61" i="9"/>
  <c r="BR97" i="13" s="1"/>
  <c r="BR8" i="9"/>
  <c r="BR16" i="13" s="1"/>
  <c r="BR174" i="13"/>
  <c r="AU109" i="9"/>
  <c r="AU108" i="9"/>
  <c r="AZ46" i="6"/>
  <c r="AZ30" i="10"/>
  <c r="AZ31" i="10" s="1"/>
  <c r="AZ30" i="4" s="1"/>
  <c r="BA23" i="10"/>
  <c r="BS15" i="10"/>
  <c r="BS26" i="4" s="1"/>
  <c r="BR153" i="13"/>
  <c r="BR163" i="13"/>
  <c r="BQ82" i="13"/>
  <c r="BQ72" i="13"/>
  <c r="BR118" i="13"/>
  <c r="BR136" i="13"/>
  <c r="BQ55" i="13"/>
  <c r="BQ37" i="13"/>
  <c r="BR102" i="13"/>
  <c r="BS7" i="9"/>
  <c r="BS10" i="9"/>
  <c r="BS18" i="13" s="1"/>
  <c r="BS9" i="9"/>
  <c r="BS60" i="9"/>
  <c r="BS96" i="13" s="1"/>
  <c r="BS172" i="13" s="1"/>
  <c r="BS62" i="9"/>
  <c r="BS98" i="13" s="1"/>
  <c r="BS173" i="13" s="1"/>
  <c r="BS63" i="9"/>
  <c r="BS99" i="13" s="1"/>
  <c r="BR6" i="13"/>
  <c r="BR7" i="13" s="1"/>
  <c r="BR9" i="13"/>
  <c r="BR10" i="13" s="1"/>
  <c r="BR17" i="13"/>
  <c r="BR92" i="13" s="1"/>
  <c r="BR15" i="13"/>
  <c r="BR91" i="13" s="1"/>
  <c r="BR37" i="21" s="1"/>
  <c r="BQ21" i="13"/>
  <c r="BQ43" i="17" s="1"/>
  <c r="BS3" i="8"/>
  <c r="BT2" i="8"/>
  <c r="BS3" i="10"/>
  <c r="BT2" i="10"/>
  <c r="BR25" i="9"/>
  <c r="BQ21" i="9"/>
  <c r="BQ29" i="9" s="1"/>
  <c r="BR3" i="6"/>
  <c r="BS2" i="6"/>
  <c r="BT2" i="9"/>
  <c r="BS3" i="9"/>
  <c r="BS4" i="13"/>
  <c r="BS3" i="13"/>
  <c r="BT2" i="13"/>
  <c r="BT12" i="13" s="1"/>
  <c r="BP74" i="9"/>
  <c r="BP82" i="9" s="1"/>
  <c r="BP78" i="9"/>
  <c r="BP86" i="9" s="1"/>
  <c r="BP102" i="9" s="1"/>
  <c r="BQ94" i="9" s="1"/>
  <c r="BP77" i="9"/>
  <c r="BP85" i="9" s="1"/>
  <c r="BP101" i="9" s="1"/>
  <c r="BQ93" i="9" s="1"/>
  <c r="BQ2" i="4"/>
  <c r="BP3" i="4"/>
  <c r="BQ74" i="17" l="1"/>
  <c r="AN56" i="9"/>
  <c r="AN27" i="8" s="1"/>
  <c r="AN55" i="9"/>
  <c r="AM17" i="8"/>
  <c r="AM18" i="8" s="1"/>
  <c r="AM20" i="8" s="1"/>
  <c r="AM12" i="4"/>
  <c r="AM37" i="8"/>
  <c r="AM70" i="17" s="1"/>
  <c r="BR62" i="13"/>
  <c r="BR44" i="13"/>
  <c r="BS174" i="13"/>
  <c r="BS143" i="13"/>
  <c r="BS125" i="13"/>
  <c r="BR33" i="9"/>
  <c r="BU3" i="21"/>
  <c r="BV2" i="21"/>
  <c r="BR49" i="9"/>
  <c r="BS41" i="9" s="1"/>
  <c r="BR107" i="13"/>
  <c r="BQ26" i="13"/>
  <c r="BQ42" i="17"/>
  <c r="BQ41" i="17" s="1"/>
  <c r="BQ55" i="17" s="1"/>
  <c r="BT3" i="17"/>
  <c r="BU2" i="17"/>
  <c r="BS61" i="9"/>
  <c r="BS97" i="13" s="1"/>
  <c r="BS8" i="9"/>
  <c r="BS16" i="13" s="1"/>
  <c r="AU110" i="9"/>
  <c r="BA27" i="10"/>
  <c r="BT15" i="10"/>
  <c r="BT26" i="4" s="1"/>
  <c r="BS153" i="13"/>
  <c r="BS163" i="13"/>
  <c r="BR82" i="13"/>
  <c r="BS118" i="13"/>
  <c r="BS136" i="13"/>
  <c r="BR72" i="13"/>
  <c r="BR55" i="13"/>
  <c r="BR37" i="13"/>
  <c r="BT7" i="9"/>
  <c r="BT10" i="9"/>
  <c r="BT18" i="13" s="1"/>
  <c r="BT9" i="9"/>
  <c r="BT60" i="9"/>
  <c r="BT96" i="13" s="1"/>
  <c r="BT172" i="13" s="1"/>
  <c r="BT62" i="9"/>
  <c r="BT98" i="13" s="1"/>
  <c r="BT173" i="13" s="1"/>
  <c r="BT63" i="9"/>
  <c r="BT99" i="13" s="1"/>
  <c r="BS102" i="13"/>
  <c r="BS6" i="13"/>
  <c r="BS7" i="13" s="1"/>
  <c r="BS9" i="13"/>
  <c r="BS10" i="13" s="1"/>
  <c r="BS17" i="13"/>
  <c r="BS92" i="13" s="1"/>
  <c r="BS15" i="13"/>
  <c r="BS91" i="13" s="1"/>
  <c r="BS37" i="21" s="1"/>
  <c r="BR21" i="13"/>
  <c r="BR21" i="9"/>
  <c r="BR29" i="9" s="1"/>
  <c r="BS25" i="9"/>
  <c r="BT4" i="13"/>
  <c r="BT3" i="13"/>
  <c r="BU2" i="13"/>
  <c r="BU12" i="13" s="1"/>
  <c r="BU2" i="8"/>
  <c r="BT3" i="8"/>
  <c r="BT2" i="6"/>
  <c r="BS3" i="6"/>
  <c r="BT3" i="10"/>
  <c r="BU2" i="10"/>
  <c r="BU2" i="9"/>
  <c r="BT3" i="9"/>
  <c r="BQ77" i="9"/>
  <c r="BQ85" i="9" s="1"/>
  <c r="BQ101" i="9" s="1"/>
  <c r="BR93" i="9" s="1"/>
  <c r="BQ78" i="9"/>
  <c r="BQ86" i="9" s="1"/>
  <c r="BQ102" i="9" s="1"/>
  <c r="BR94" i="9" s="1"/>
  <c r="BQ74" i="9"/>
  <c r="BQ82" i="9" s="1"/>
  <c r="BR2" i="4"/>
  <c r="BQ3" i="4"/>
  <c r="BR74" i="17" l="1"/>
  <c r="AM15" i="6"/>
  <c r="AN21" i="8"/>
  <c r="AM22" i="8"/>
  <c r="AN16" i="8"/>
  <c r="AN57" i="9"/>
  <c r="BR43" i="17"/>
  <c r="BR42" i="17" s="1"/>
  <c r="BR41" i="17" s="1"/>
  <c r="BR55" i="17" s="1"/>
  <c r="BS62" i="13"/>
  <c r="BS44" i="13"/>
  <c r="BT174" i="13"/>
  <c r="BT143" i="13"/>
  <c r="BT125" i="13"/>
  <c r="BW2" i="21"/>
  <c r="BV3" i="21"/>
  <c r="BS107" i="13"/>
  <c r="BS33" i="9"/>
  <c r="BS49" i="9" s="1"/>
  <c r="BT41" i="9" s="1"/>
  <c r="BU3" i="17"/>
  <c r="BV2" i="17"/>
  <c r="BR26" i="13"/>
  <c r="BT61" i="9"/>
  <c r="BT97" i="13" s="1"/>
  <c r="BT8" i="9"/>
  <c r="BT16" i="13" s="1"/>
  <c r="AV108" i="9"/>
  <c r="AV109" i="9"/>
  <c r="BA46" i="6"/>
  <c r="BA30" i="10"/>
  <c r="BA31" i="10" s="1"/>
  <c r="BA30" i="4" s="1"/>
  <c r="BB23" i="10"/>
  <c r="BU15" i="10"/>
  <c r="BU26" i="4" s="1"/>
  <c r="BT163" i="13"/>
  <c r="BT153" i="13"/>
  <c r="BS82" i="13"/>
  <c r="BS72" i="13"/>
  <c r="BT118" i="13"/>
  <c r="BT136" i="13"/>
  <c r="BS55" i="13"/>
  <c r="BS37" i="13"/>
  <c r="BT102" i="13"/>
  <c r="BU9" i="9"/>
  <c r="BU7" i="9"/>
  <c r="BU10" i="9"/>
  <c r="BU18" i="13" s="1"/>
  <c r="BU60" i="9"/>
  <c r="BU96" i="13" s="1"/>
  <c r="BU172" i="13" s="1"/>
  <c r="BU62" i="9"/>
  <c r="BU98" i="13" s="1"/>
  <c r="BU173" i="13" s="1"/>
  <c r="BU63" i="9"/>
  <c r="BU99" i="13" s="1"/>
  <c r="BT6" i="13"/>
  <c r="BT7" i="13" s="1"/>
  <c r="BT9" i="13"/>
  <c r="BT10" i="13" s="1"/>
  <c r="BT15" i="13"/>
  <c r="BT91" i="13" s="1"/>
  <c r="BT37" i="21" s="1"/>
  <c r="BS21" i="13"/>
  <c r="BT17" i="13"/>
  <c r="BT92" i="13" s="1"/>
  <c r="BU4" i="13"/>
  <c r="BV2" i="13"/>
  <c r="BV12" i="13" s="1"/>
  <c r="BU3" i="13"/>
  <c r="BU2" i="6"/>
  <c r="BT3" i="6"/>
  <c r="BU3" i="8"/>
  <c r="BV2" i="8"/>
  <c r="BS21" i="9"/>
  <c r="BS29" i="9" s="1"/>
  <c r="BT25" i="9"/>
  <c r="BV2" i="9"/>
  <c r="BU3" i="9"/>
  <c r="BU3" i="10"/>
  <c r="BV2" i="10"/>
  <c r="BR77" i="9"/>
  <c r="BR85" i="9" s="1"/>
  <c r="BR101" i="9" s="1"/>
  <c r="BS93" i="9" s="1"/>
  <c r="BR74" i="9"/>
  <c r="BR82" i="9" s="1"/>
  <c r="BR78" i="9"/>
  <c r="BR86" i="9" s="1"/>
  <c r="BR102" i="9" s="1"/>
  <c r="BS94" i="9" s="1"/>
  <c r="BS2" i="4"/>
  <c r="BR3" i="4"/>
  <c r="BS43" i="17" l="1"/>
  <c r="AO56" i="9"/>
  <c r="AO27" i="8" s="1"/>
  <c r="AO55" i="9"/>
  <c r="AN17" i="8"/>
  <c r="AN18" i="8" s="1"/>
  <c r="AN20" i="8" s="1"/>
  <c r="AN37" i="8"/>
  <c r="AN70" i="17" s="1"/>
  <c r="AN12" i="4"/>
  <c r="BS74" i="17"/>
  <c r="BU143" i="13"/>
  <c r="BU125" i="13"/>
  <c r="BT62" i="13"/>
  <c r="BT44" i="13"/>
  <c r="BX2" i="21"/>
  <c r="BW3" i="21"/>
  <c r="BT107" i="13"/>
  <c r="BT33" i="9"/>
  <c r="BT49" i="9" s="1"/>
  <c r="BU41" i="9" s="1"/>
  <c r="BW2" i="17"/>
  <c r="BV3" i="17"/>
  <c r="BS26" i="13"/>
  <c r="BS42" i="17"/>
  <c r="BS41" i="17" s="1"/>
  <c r="BS55" i="17" s="1"/>
  <c r="BU61" i="9"/>
  <c r="BU97" i="13" s="1"/>
  <c r="BU8" i="9"/>
  <c r="BU16" i="13" s="1"/>
  <c r="BU174" i="13"/>
  <c r="AV110" i="9"/>
  <c r="BB27" i="10"/>
  <c r="BV15" i="10"/>
  <c r="BV26" i="4" s="1"/>
  <c r="BU163" i="13"/>
  <c r="BU153" i="13"/>
  <c r="BT82" i="13"/>
  <c r="BU136" i="13"/>
  <c r="BU118" i="13"/>
  <c r="BT55" i="13"/>
  <c r="BT37" i="13"/>
  <c r="BT72" i="13"/>
  <c r="BU102" i="13"/>
  <c r="BV7" i="9"/>
  <c r="BV9" i="9"/>
  <c r="BV10" i="9"/>
  <c r="BV18" i="13" s="1"/>
  <c r="BV60" i="9"/>
  <c r="BV96" i="13" s="1"/>
  <c r="BV172" i="13" s="1"/>
  <c r="BV63" i="9"/>
  <c r="BV99" i="13" s="1"/>
  <c r="BV62" i="9"/>
  <c r="BV98" i="13" s="1"/>
  <c r="BV173" i="13" s="1"/>
  <c r="BU6" i="13"/>
  <c r="BU7" i="13" s="1"/>
  <c r="BU9" i="13"/>
  <c r="BU10" i="13" s="1"/>
  <c r="BU17" i="13"/>
  <c r="BU92" i="13" s="1"/>
  <c r="BT21" i="13"/>
  <c r="BU15" i="13"/>
  <c r="BU91" i="13" s="1"/>
  <c r="BU37" i="21" s="1"/>
  <c r="BV4" i="13"/>
  <c r="BV3" i="13"/>
  <c r="BW2" i="13"/>
  <c r="BW12" i="13" s="1"/>
  <c r="BT21" i="9"/>
  <c r="BT29" i="9" s="1"/>
  <c r="BV3" i="8"/>
  <c r="BW2" i="8"/>
  <c r="BV2" i="6"/>
  <c r="BU3" i="6"/>
  <c r="BW2" i="10"/>
  <c r="BV3" i="10"/>
  <c r="BV3" i="9"/>
  <c r="BW2" i="9"/>
  <c r="BU25" i="9"/>
  <c r="BS74" i="9"/>
  <c r="BS82" i="9" s="1"/>
  <c r="BS78" i="9"/>
  <c r="BS86" i="9" s="1"/>
  <c r="BS102" i="9" s="1"/>
  <c r="BT94" i="9" s="1"/>
  <c r="BS77" i="9"/>
  <c r="BS85" i="9" s="1"/>
  <c r="BS101" i="9" s="1"/>
  <c r="BT93" i="9" s="1"/>
  <c r="BT2" i="4"/>
  <c r="BS3" i="4"/>
  <c r="BT43" i="17" l="1"/>
  <c r="BT42" i="17" s="1"/>
  <c r="BT41" i="17" s="1"/>
  <c r="BT55" i="17" s="1"/>
  <c r="BU33" i="9"/>
  <c r="AN15" i="6"/>
  <c r="AO21" i="8"/>
  <c r="AN22" i="8"/>
  <c r="BT74" i="17"/>
  <c r="AO16" i="8"/>
  <c r="AO57" i="9"/>
  <c r="BU62" i="13"/>
  <c r="BU44" i="13"/>
  <c r="BV143" i="13"/>
  <c r="BV125" i="13"/>
  <c r="BU49" i="9"/>
  <c r="BV41" i="9" s="1"/>
  <c r="BX3" i="21"/>
  <c r="BY2" i="21"/>
  <c r="BU107" i="13"/>
  <c r="BT26" i="13"/>
  <c r="BX2" i="17"/>
  <c r="BW3" i="17"/>
  <c r="BV61" i="9"/>
  <c r="BV97" i="13" s="1"/>
  <c r="BV8" i="9"/>
  <c r="BV16" i="13" s="1"/>
  <c r="AW108" i="9"/>
  <c r="AW109" i="9"/>
  <c r="BB46" i="6"/>
  <c r="BB30" i="10"/>
  <c r="BB31" i="10" s="1"/>
  <c r="BB30" i="4" s="1"/>
  <c r="BC23" i="10"/>
  <c r="BW15" i="10"/>
  <c r="BW26" i="4" s="1"/>
  <c r="BV153" i="13"/>
  <c r="BV163" i="13"/>
  <c r="BU82" i="13"/>
  <c r="BU72" i="13"/>
  <c r="BU55" i="13"/>
  <c r="BU37" i="13"/>
  <c r="BV118" i="13"/>
  <c r="BV136" i="13"/>
  <c r="BV102" i="13"/>
  <c r="BW9" i="9"/>
  <c r="BW7" i="9"/>
  <c r="BW10" i="9"/>
  <c r="BW18" i="13" s="1"/>
  <c r="BW60" i="9"/>
  <c r="BW96" i="13" s="1"/>
  <c r="BW172" i="13" s="1"/>
  <c r="BW62" i="9"/>
  <c r="BW98" i="13" s="1"/>
  <c r="BW173" i="13" s="1"/>
  <c r="BW63" i="9"/>
  <c r="BW99" i="13" s="1"/>
  <c r="BV6" i="13"/>
  <c r="BV7" i="13" s="1"/>
  <c r="BV9" i="13"/>
  <c r="BV10" i="13" s="1"/>
  <c r="BV15" i="13"/>
  <c r="BV91" i="13" s="1"/>
  <c r="BV37" i="21" s="1"/>
  <c r="BU21" i="13"/>
  <c r="BV17" i="13"/>
  <c r="BV92" i="13" s="1"/>
  <c r="BV3" i="6"/>
  <c r="BW2" i="6"/>
  <c r="BU21" i="9"/>
  <c r="BU29" i="9" s="1"/>
  <c r="BW3" i="10"/>
  <c r="BX2" i="10"/>
  <c r="BX2" i="9"/>
  <c r="BW3" i="9"/>
  <c r="BW4" i="13"/>
  <c r="BX2" i="13"/>
  <c r="BX12" i="13" s="1"/>
  <c r="BW3" i="13"/>
  <c r="BV25" i="9"/>
  <c r="BW3" i="8"/>
  <c r="BX2" i="8"/>
  <c r="BT77" i="9"/>
  <c r="BT85" i="9" s="1"/>
  <c r="BT101" i="9" s="1"/>
  <c r="BU93" i="9" s="1"/>
  <c r="BT74" i="9"/>
  <c r="BT82" i="9" s="1"/>
  <c r="BT78" i="9"/>
  <c r="BT86" i="9" s="1"/>
  <c r="BT102" i="9" s="1"/>
  <c r="BU94" i="9" s="1"/>
  <c r="BU2" i="4"/>
  <c r="BT3" i="4"/>
  <c r="BU43" i="17" l="1"/>
  <c r="BU42" i="17" s="1"/>
  <c r="BU41" i="17" s="1"/>
  <c r="BU55" i="17" s="1"/>
  <c r="AO37" i="8"/>
  <c r="AO70" i="17" s="1"/>
  <c r="AO12" i="4"/>
  <c r="AP56" i="9"/>
  <c r="AP27" i="8" s="1"/>
  <c r="AP55" i="9"/>
  <c r="AO17" i="8"/>
  <c r="AO18" i="8" s="1"/>
  <c r="AO20" i="8" s="1"/>
  <c r="BU74" i="17"/>
  <c r="BV174" i="13"/>
  <c r="BW143" i="13"/>
  <c r="BW125" i="13"/>
  <c r="BV62" i="13"/>
  <c r="BV44" i="13"/>
  <c r="BY3" i="21"/>
  <c r="BZ2" i="21"/>
  <c r="BV107" i="13"/>
  <c r="BV33" i="9"/>
  <c r="BV49" i="9" s="1"/>
  <c r="BW41" i="9" s="1"/>
  <c r="BU26" i="13"/>
  <c r="BY2" i="17"/>
  <c r="BX3" i="17"/>
  <c r="BW61" i="9"/>
  <c r="BW97" i="13" s="1"/>
  <c r="BW8" i="9"/>
  <c r="BW16" i="13" s="1"/>
  <c r="BW174" i="13"/>
  <c r="AW110" i="9"/>
  <c r="BC27" i="10"/>
  <c r="BX15" i="10"/>
  <c r="BX26" i="4" s="1"/>
  <c r="BW163" i="13"/>
  <c r="BW153" i="13"/>
  <c r="BV82" i="13"/>
  <c r="BW118" i="13"/>
  <c r="BW136" i="13"/>
  <c r="BV55" i="13"/>
  <c r="BV37" i="13"/>
  <c r="BV72" i="13"/>
  <c r="BX7" i="9"/>
  <c r="BX9" i="9"/>
  <c r="BX60" i="9"/>
  <c r="BX96" i="13" s="1"/>
  <c r="BX172" i="13" s="1"/>
  <c r="BX10" i="9"/>
  <c r="BX18" i="13" s="1"/>
  <c r="BX62" i="9"/>
  <c r="BX98" i="13" s="1"/>
  <c r="BX173" i="13" s="1"/>
  <c r="BX63" i="9"/>
  <c r="BX99" i="13" s="1"/>
  <c r="BW102" i="13"/>
  <c r="BW6" i="13"/>
  <c r="BW7" i="13" s="1"/>
  <c r="BW9" i="13"/>
  <c r="BW10" i="13" s="1"/>
  <c r="BV21" i="13"/>
  <c r="BW17" i="13"/>
  <c r="BW92" i="13" s="1"/>
  <c r="BW15" i="13"/>
  <c r="BW91" i="13" s="1"/>
  <c r="BW37" i="21" s="1"/>
  <c r="BV21" i="9"/>
  <c r="BV29" i="9" s="1"/>
  <c r="BY2" i="8"/>
  <c r="BX3" i="8"/>
  <c r="BX2" i="6"/>
  <c r="BW3" i="6"/>
  <c r="BX3" i="9"/>
  <c r="BY2" i="9"/>
  <c r="BW25" i="9"/>
  <c r="BY2" i="10"/>
  <c r="BX3" i="10"/>
  <c r="BX4" i="13"/>
  <c r="BX3" i="13"/>
  <c r="BY2" i="13"/>
  <c r="BY12" i="13" s="1"/>
  <c r="BU74" i="9"/>
  <c r="BU82" i="9" s="1"/>
  <c r="BU78" i="9"/>
  <c r="BU86" i="9" s="1"/>
  <c r="BU102" i="9" s="1"/>
  <c r="BV94" i="9" s="1"/>
  <c r="BU77" i="9"/>
  <c r="BU85" i="9" s="1"/>
  <c r="BU101" i="9" s="1"/>
  <c r="BV93" i="9" s="1"/>
  <c r="BV2" i="4"/>
  <c r="BU3" i="4"/>
  <c r="AO15" i="6" l="1"/>
  <c r="AP21" i="8"/>
  <c r="AO22" i="8"/>
  <c r="AP16" i="8"/>
  <c r="AP57" i="9"/>
  <c r="BV43" i="17"/>
  <c r="BV42" i="17" s="1"/>
  <c r="BV41" i="17" s="1"/>
  <c r="BV55" i="17" s="1"/>
  <c r="BV74" i="17"/>
  <c r="BX143" i="13"/>
  <c r="BX125" i="13"/>
  <c r="BW44" i="13"/>
  <c r="BW62" i="13"/>
  <c r="BZ3" i="21"/>
  <c r="CA2" i="21"/>
  <c r="BW107" i="13"/>
  <c r="BW33" i="9"/>
  <c r="BW49" i="9" s="1"/>
  <c r="BX41" i="9" s="1"/>
  <c r="BV26" i="13"/>
  <c r="BZ2" i="17"/>
  <c r="BY3" i="17"/>
  <c r="BX61" i="9"/>
  <c r="BX97" i="13" s="1"/>
  <c r="BX8" i="9"/>
  <c r="BX16" i="13" s="1"/>
  <c r="BX174" i="13"/>
  <c r="AX108" i="9"/>
  <c r="AX109" i="9"/>
  <c r="BC46" i="6"/>
  <c r="BC30" i="10"/>
  <c r="BC31" i="10" s="1"/>
  <c r="BC30" i="4" s="1"/>
  <c r="BD23" i="10"/>
  <c r="BY15" i="10"/>
  <c r="BY26" i="4" s="1"/>
  <c r="BX163" i="13"/>
  <c r="BX153" i="13"/>
  <c r="BW82" i="13"/>
  <c r="BW72" i="13"/>
  <c r="BW55" i="13"/>
  <c r="BW37" i="13"/>
  <c r="BX118" i="13"/>
  <c r="BX136" i="13"/>
  <c r="BY7" i="9"/>
  <c r="BY10" i="9"/>
  <c r="BY18" i="13" s="1"/>
  <c r="BY60" i="9"/>
  <c r="BY96" i="13" s="1"/>
  <c r="BY172" i="13" s="1"/>
  <c r="BY62" i="9"/>
  <c r="BY98" i="13" s="1"/>
  <c r="BY173" i="13" s="1"/>
  <c r="BY9" i="9"/>
  <c r="BY63" i="9"/>
  <c r="BY99" i="13" s="1"/>
  <c r="BX102" i="13"/>
  <c r="BX6" i="13"/>
  <c r="BX7" i="13" s="1"/>
  <c r="BX9" i="13"/>
  <c r="BX10" i="13" s="1"/>
  <c r="BW21" i="13"/>
  <c r="BX15" i="13"/>
  <c r="BX91" i="13" s="1"/>
  <c r="BX37" i="21" s="1"/>
  <c r="BX17" i="13"/>
  <c r="BX92" i="13" s="1"/>
  <c r="BY4" i="13"/>
  <c r="BZ2" i="13"/>
  <c r="BZ12" i="13" s="1"/>
  <c r="BY3" i="13"/>
  <c r="BW21" i="9"/>
  <c r="BW29" i="9" s="1"/>
  <c r="BZ2" i="8"/>
  <c r="BY3" i="8"/>
  <c r="BX25" i="9"/>
  <c r="BZ2" i="10"/>
  <c r="BY3" i="10"/>
  <c r="BZ2" i="9"/>
  <c r="BY3" i="9"/>
  <c r="BX3" i="6"/>
  <c r="BY2" i="6"/>
  <c r="BV78" i="9"/>
  <c r="BV86" i="9" s="1"/>
  <c r="BV102" i="9" s="1"/>
  <c r="BW94" i="9" s="1"/>
  <c r="BV77" i="9"/>
  <c r="BV85" i="9" s="1"/>
  <c r="BV101" i="9" s="1"/>
  <c r="BW93" i="9" s="1"/>
  <c r="BV74" i="9"/>
  <c r="BV82" i="9" s="1"/>
  <c r="BW2" i="4"/>
  <c r="BV3" i="4"/>
  <c r="BW43" i="17" l="1"/>
  <c r="BW42" i="17" s="1"/>
  <c r="BW41" i="17" s="1"/>
  <c r="BW55" i="17" s="1"/>
  <c r="AP17" i="8"/>
  <c r="AP18" i="8" s="1"/>
  <c r="AP20" i="8" s="1"/>
  <c r="AP22" i="8" s="1"/>
  <c r="AQ56" i="9"/>
  <c r="AQ27" i="8" s="1"/>
  <c r="AQ55" i="9"/>
  <c r="AP12" i="4"/>
  <c r="AP37" i="8"/>
  <c r="AP70" i="17" s="1"/>
  <c r="BW74" i="17"/>
  <c r="BX62" i="13"/>
  <c r="BX44" i="13"/>
  <c r="BY174" i="13"/>
  <c r="BY143" i="13"/>
  <c r="BY125" i="13"/>
  <c r="CB2" i="21"/>
  <c r="CA3" i="21"/>
  <c r="BX107" i="13"/>
  <c r="BX33" i="9"/>
  <c r="BX49" i="9" s="1"/>
  <c r="BY41" i="9" s="1"/>
  <c r="BW26" i="13"/>
  <c r="BZ3" i="17"/>
  <c r="CA2" i="17"/>
  <c r="BY61" i="9"/>
  <c r="BY97" i="13" s="1"/>
  <c r="BY8" i="9"/>
  <c r="BY16" i="13" s="1"/>
  <c r="AX110" i="9"/>
  <c r="BD27" i="10"/>
  <c r="BZ15" i="10"/>
  <c r="BZ26" i="4" s="1"/>
  <c r="BY153" i="13"/>
  <c r="BY163" i="13"/>
  <c r="BX82" i="13"/>
  <c r="BX72" i="13"/>
  <c r="BX55" i="13"/>
  <c r="BX37" i="13"/>
  <c r="BY118" i="13"/>
  <c r="BY136" i="13"/>
  <c r="BY102" i="13"/>
  <c r="BZ10" i="9"/>
  <c r="BZ18" i="13" s="1"/>
  <c r="BZ7" i="9"/>
  <c r="BZ60" i="9"/>
  <c r="BZ96" i="13" s="1"/>
  <c r="BZ172" i="13" s="1"/>
  <c r="BZ9" i="9"/>
  <c r="BZ62" i="9"/>
  <c r="BZ98" i="13" s="1"/>
  <c r="BZ173" i="13" s="1"/>
  <c r="BZ63" i="9"/>
  <c r="BZ99" i="13" s="1"/>
  <c r="BY6" i="13"/>
  <c r="BY7" i="13" s="1"/>
  <c r="BY9" i="13"/>
  <c r="BY10" i="13" s="1"/>
  <c r="BX21" i="13"/>
  <c r="BY15" i="13"/>
  <c r="BY91" i="13" s="1"/>
  <c r="BY37" i="21" s="1"/>
  <c r="BY17" i="13"/>
  <c r="BY92" i="13" s="1"/>
  <c r="BZ2" i="6"/>
  <c r="BY3" i="6"/>
  <c r="CA2" i="8"/>
  <c r="BZ3" i="8"/>
  <c r="CA2" i="9"/>
  <c r="BZ3" i="9"/>
  <c r="BZ4" i="13"/>
  <c r="CA2" i="13"/>
  <c r="CA12" i="13" s="1"/>
  <c r="BZ3" i="13"/>
  <c r="BY25" i="9"/>
  <c r="BX21" i="9"/>
  <c r="BX29" i="9" s="1"/>
  <c r="CA2" i="10"/>
  <c r="BZ3" i="10"/>
  <c r="BW78" i="9"/>
  <c r="BW86" i="9" s="1"/>
  <c r="BW102" i="9" s="1"/>
  <c r="BX94" i="9" s="1"/>
  <c r="BW74" i="9"/>
  <c r="BW82" i="9" s="1"/>
  <c r="BW77" i="9"/>
  <c r="BW85" i="9" s="1"/>
  <c r="BW101" i="9" s="1"/>
  <c r="BX93" i="9" s="1"/>
  <c r="BX2" i="4"/>
  <c r="BW3" i="4"/>
  <c r="BX43" i="17" l="1"/>
  <c r="AP15" i="6"/>
  <c r="AQ21" i="8"/>
  <c r="AQ16" i="8"/>
  <c r="AQ57" i="9"/>
  <c r="BX74" i="17"/>
  <c r="BZ125" i="13"/>
  <c r="BZ143" i="13"/>
  <c r="BY44" i="13"/>
  <c r="BY62" i="13"/>
  <c r="CC2" i="21"/>
  <c r="CB3" i="21"/>
  <c r="BY107" i="13"/>
  <c r="BY33" i="9"/>
  <c r="BY49" i="9" s="1"/>
  <c r="BZ41" i="9" s="1"/>
  <c r="BX26" i="13"/>
  <c r="BX42" i="17"/>
  <c r="BX41" i="17" s="1"/>
  <c r="BX55" i="17" s="1"/>
  <c r="CB2" i="17"/>
  <c r="CA3" i="17"/>
  <c r="BZ61" i="9"/>
  <c r="BZ97" i="13" s="1"/>
  <c r="BZ8" i="9"/>
  <c r="BZ16" i="13" s="1"/>
  <c r="BZ174" i="13"/>
  <c r="AY108" i="9"/>
  <c r="AY109" i="9"/>
  <c r="BD46" i="6"/>
  <c r="BD30" i="10"/>
  <c r="BD31" i="10" s="1"/>
  <c r="BD30" i="4" s="1"/>
  <c r="BE23" i="10"/>
  <c r="CA15" i="10"/>
  <c r="CA26" i="4" s="1"/>
  <c r="BZ153" i="13"/>
  <c r="BZ163" i="13"/>
  <c r="BY82" i="13"/>
  <c r="BY55" i="13"/>
  <c r="BY37" i="13"/>
  <c r="BZ136" i="13"/>
  <c r="BZ118" i="13"/>
  <c r="BY72" i="13"/>
  <c r="BZ102" i="13"/>
  <c r="CA7" i="9"/>
  <c r="CA9" i="9"/>
  <c r="CA10" i="9"/>
  <c r="CA18" i="13" s="1"/>
  <c r="CA60" i="9"/>
  <c r="CA96" i="13" s="1"/>
  <c r="CA172" i="13" s="1"/>
  <c r="CA63" i="9"/>
  <c r="CA99" i="13" s="1"/>
  <c r="CA62" i="9"/>
  <c r="CA98" i="13" s="1"/>
  <c r="CA173" i="13" s="1"/>
  <c r="BZ6" i="13"/>
  <c r="BZ7" i="13" s="1"/>
  <c r="BZ9" i="13"/>
  <c r="BZ10" i="13" s="1"/>
  <c r="BZ17" i="13"/>
  <c r="BZ92" i="13" s="1"/>
  <c r="BZ15" i="13"/>
  <c r="BZ91" i="13" s="1"/>
  <c r="BZ37" i="21" s="1"/>
  <c r="BY21" i="13"/>
  <c r="BY21" i="9"/>
  <c r="BY29" i="9" s="1"/>
  <c r="CA3" i="8"/>
  <c r="CB2" i="8"/>
  <c r="CB2" i="9"/>
  <c r="CA3" i="9"/>
  <c r="BZ25" i="9"/>
  <c r="BZ3" i="6"/>
  <c r="CA2" i="6"/>
  <c r="CA4" i="13"/>
  <c r="CA3" i="13"/>
  <c r="CB2" i="13"/>
  <c r="CB12" i="13" s="1"/>
  <c r="CA3" i="10"/>
  <c r="CB2" i="10"/>
  <c r="BX78" i="9"/>
  <c r="BX86" i="9" s="1"/>
  <c r="BX102" i="9" s="1"/>
  <c r="BY94" i="9" s="1"/>
  <c r="BX77" i="9"/>
  <c r="BX85" i="9" s="1"/>
  <c r="BX101" i="9" s="1"/>
  <c r="BY93" i="9" s="1"/>
  <c r="BX74" i="9"/>
  <c r="BX82" i="9" s="1"/>
  <c r="BY2" i="4"/>
  <c r="BX3" i="4"/>
  <c r="AQ17" i="8" l="1"/>
  <c r="AR55" i="9"/>
  <c r="AR56" i="9"/>
  <c r="AR27" i="8" s="1"/>
  <c r="AQ18" i="8"/>
  <c r="AQ20" i="8" s="1"/>
  <c r="AQ37" i="8"/>
  <c r="AQ70" i="17" s="1"/>
  <c r="AQ12" i="4"/>
  <c r="BY43" i="17"/>
  <c r="BY42" i="17" s="1"/>
  <c r="BY41" i="17" s="1"/>
  <c r="BY55" i="17" s="1"/>
  <c r="BY74" i="17"/>
  <c r="CA143" i="13"/>
  <c r="CA125" i="13"/>
  <c r="BZ62" i="13"/>
  <c r="BZ44" i="13"/>
  <c r="CD2" i="21"/>
  <c r="CC3" i="21"/>
  <c r="BZ107" i="13"/>
  <c r="BZ33" i="9"/>
  <c r="BZ49" i="9" s="1"/>
  <c r="CA41" i="9" s="1"/>
  <c r="BY26" i="13"/>
  <c r="CC2" i="17"/>
  <c r="CB3" i="17"/>
  <c r="CA61" i="9"/>
  <c r="CA97" i="13" s="1"/>
  <c r="CA8" i="9"/>
  <c r="CA16" i="13" s="1"/>
  <c r="CA174" i="13"/>
  <c r="AY110" i="9"/>
  <c r="BE27" i="10"/>
  <c r="CB15" i="10"/>
  <c r="CB26" i="4" s="1"/>
  <c r="CA153" i="13"/>
  <c r="CA163" i="13"/>
  <c r="BZ82" i="13"/>
  <c r="CA136" i="13"/>
  <c r="CA118" i="13"/>
  <c r="BZ72" i="13"/>
  <c r="BZ55" i="13"/>
  <c r="BZ37" i="13"/>
  <c r="CA102" i="13"/>
  <c r="CB7" i="9"/>
  <c r="CB9" i="9"/>
  <c r="CB10" i="9"/>
  <c r="CB18" i="13" s="1"/>
  <c r="CB60" i="9"/>
  <c r="CB96" i="13" s="1"/>
  <c r="CB172" i="13" s="1"/>
  <c r="CB62" i="9"/>
  <c r="CB98" i="13" s="1"/>
  <c r="CB173" i="13" s="1"/>
  <c r="CB63" i="9"/>
  <c r="CB99" i="13" s="1"/>
  <c r="CA6" i="13"/>
  <c r="CA7" i="13" s="1"/>
  <c r="CA9" i="13"/>
  <c r="CA10" i="13" s="1"/>
  <c r="CA17" i="13"/>
  <c r="CA92" i="13" s="1"/>
  <c r="CA15" i="13"/>
  <c r="CA91" i="13" s="1"/>
  <c r="CA37" i="21" s="1"/>
  <c r="BZ21" i="13"/>
  <c r="CB4" i="13"/>
  <c r="CB3" i="13"/>
  <c r="CC2" i="13"/>
  <c r="CC12" i="13" s="1"/>
  <c r="CB3" i="9"/>
  <c r="CC2" i="9"/>
  <c r="CA25" i="9"/>
  <c r="BZ21" i="9"/>
  <c r="BZ29" i="9" s="1"/>
  <c r="CC2" i="8"/>
  <c r="CB3" i="8"/>
  <c r="CB2" i="6"/>
  <c r="CA3" i="6"/>
  <c r="CB3" i="10"/>
  <c r="CC2" i="10"/>
  <c r="BY77" i="9"/>
  <c r="BY85" i="9" s="1"/>
  <c r="BY101" i="9" s="1"/>
  <c r="BZ93" i="9" s="1"/>
  <c r="BY78" i="9"/>
  <c r="BY86" i="9" s="1"/>
  <c r="BY102" i="9" s="1"/>
  <c r="BZ94" i="9" s="1"/>
  <c r="BY74" i="9"/>
  <c r="BY82" i="9" s="1"/>
  <c r="BZ2" i="4"/>
  <c r="BY3" i="4"/>
  <c r="BZ43" i="17" l="1"/>
  <c r="AQ15" i="6"/>
  <c r="AQ22" i="8"/>
  <c r="AR21" i="8"/>
  <c r="AR16" i="8"/>
  <c r="AR57" i="9"/>
  <c r="BZ74" i="17"/>
  <c r="CA62" i="13"/>
  <c r="CA44" i="13"/>
  <c r="CB125" i="13"/>
  <c r="CB143" i="13"/>
  <c r="CA33" i="9"/>
  <c r="CA49" i="9" s="1"/>
  <c r="CB41" i="9" s="1"/>
  <c r="CE2" i="21"/>
  <c r="CD3" i="21"/>
  <c r="CA107" i="13"/>
  <c r="CD2" i="17"/>
  <c r="CC3" i="17"/>
  <c r="BZ26" i="13"/>
  <c r="BZ42" i="17"/>
  <c r="BZ41" i="17" s="1"/>
  <c r="BZ55" i="17" s="1"/>
  <c r="CB61" i="9"/>
  <c r="CB97" i="13" s="1"/>
  <c r="CB8" i="9"/>
  <c r="CB16" i="13" s="1"/>
  <c r="AZ108" i="9"/>
  <c r="AZ109" i="9"/>
  <c r="BE46" i="6"/>
  <c r="BE30" i="10"/>
  <c r="BE31" i="10" s="1"/>
  <c r="BE30" i="4" s="1"/>
  <c r="BF23" i="10"/>
  <c r="CC15" i="10"/>
  <c r="CC26" i="4" s="1"/>
  <c r="CB153" i="13"/>
  <c r="CB163" i="13"/>
  <c r="CA82" i="13"/>
  <c r="CB118" i="13"/>
  <c r="CB136" i="13"/>
  <c r="CA72" i="13"/>
  <c r="CA55" i="13"/>
  <c r="CA37" i="13"/>
  <c r="CC9" i="9"/>
  <c r="CC7" i="9"/>
  <c r="CC10" i="9"/>
  <c r="CC18" i="13" s="1"/>
  <c r="CC60" i="9"/>
  <c r="CC96" i="13" s="1"/>
  <c r="CC172" i="13" s="1"/>
  <c r="CC63" i="9"/>
  <c r="CC99" i="13" s="1"/>
  <c r="CC62" i="9"/>
  <c r="CC98" i="13" s="1"/>
  <c r="CC173" i="13" s="1"/>
  <c r="CB102" i="13"/>
  <c r="CB6" i="13"/>
  <c r="CB7" i="13" s="1"/>
  <c r="CB9" i="13"/>
  <c r="CB10" i="13" s="1"/>
  <c r="CB17" i="13"/>
  <c r="CB92" i="13" s="1"/>
  <c r="CA21" i="13"/>
  <c r="CB15" i="13"/>
  <c r="CB91" i="13" s="1"/>
  <c r="CB37" i="21" s="1"/>
  <c r="CD2" i="9"/>
  <c r="CC3" i="9"/>
  <c r="CA21" i="9"/>
  <c r="CA29" i="9" s="1"/>
  <c r="CC4" i="13"/>
  <c r="CD2" i="13"/>
  <c r="CD12" i="13" s="1"/>
  <c r="CC3" i="13"/>
  <c r="CC3" i="8"/>
  <c r="CD2" i="8"/>
  <c r="CC2" i="6"/>
  <c r="CB3" i="6"/>
  <c r="CB25" i="9"/>
  <c r="CC3" i="10"/>
  <c r="CD2" i="10"/>
  <c r="BZ78" i="9"/>
  <c r="BZ86" i="9" s="1"/>
  <c r="BZ102" i="9" s="1"/>
  <c r="CA94" i="9" s="1"/>
  <c r="BZ74" i="9"/>
  <c r="BZ82" i="9" s="1"/>
  <c r="BZ77" i="9"/>
  <c r="BZ85" i="9" s="1"/>
  <c r="BZ101" i="9" s="1"/>
  <c r="CA93" i="9" s="1"/>
  <c r="CA2" i="4"/>
  <c r="BZ3" i="4"/>
  <c r="CA43" i="17" l="1"/>
  <c r="CA42" i="17" s="1"/>
  <c r="CA41" i="17" s="1"/>
  <c r="CA55" i="17" s="1"/>
  <c r="CA74" i="17"/>
  <c r="AS56" i="9"/>
  <c r="AS27" i="8" s="1"/>
  <c r="AR17" i="8"/>
  <c r="AS55" i="9"/>
  <c r="AR18" i="8"/>
  <c r="AR20" i="8" s="1"/>
  <c r="AR22" i="8" s="1"/>
  <c r="AR37" i="8"/>
  <c r="AR70" i="17" s="1"/>
  <c r="AR12" i="4"/>
  <c r="CB174" i="13"/>
  <c r="CC143" i="13"/>
  <c r="CC125" i="13"/>
  <c r="CB62" i="13"/>
  <c r="CB44" i="13"/>
  <c r="CB33" i="9"/>
  <c r="CB49" i="9" s="1"/>
  <c r="CC41" i="9" s="1"/>
  <c r="CF2" i="21"/>
  <c r="CE3" i="21"/>
  <c r="CB107" i="13"/>
  <c r="CA26" i="13"/>
  <c r="CE2" i="17"/>
  <c r="CD3" i="17"/>
  <c r="CC61" i="9"/>
  <c r="CC97" i="13" s="1"/>
  <c r="CC8" i="9"/>
  <c r="CC16" i="13" s="1"/>
  <c r="CC174" i="13"/>
  <c r="AZ110" i="9"/>
  <c r="BF27" i="10"/>
  <c r="CD15" i="10"/>
  <c r="CD26" i="4" s="1"/>
  <c r="CC163" i="13"/>
  <c r="CC153" i="13"/>
  <c r="CB82" i="13"/>
  <c r="CB72" i="13"/>
  <c r="CC136" i="13"/>
  <c r="CC118" i="13"/>
  <c r="CB55" i="13"/>
  <c r="CB37" i="13"/>
  <c r="CC102" i="13"/>
  <c r="CD7" i="9"/>
  <c r="CD9" i="9"/>
  <c r="CD60" i="9"/>
  <c r="CD96" i="13" s="1"/>
  <c r="CD172" i="13" s="1"/>
  <c r="CD10" i="9"/>
  <c r="CD18" i="13" s="1"/>
  <c r="CD62" i="9"/>
  <c r="CD98" i="13" s="1"/>
  <c r="CD173" i="13" s="1"/>
  <c r="CD63" i="9"/>
  <c r="CD99" i="13" s="1"/>
  <c r="CC6" i="13"/>
  <c r="CC7" i="13" s="1"/>
  <c r="CC9" i="13"/>
  <c r="CC10" i="13" s="1"/>
  <c r="CC17" i="13"/>
  <c r="CC92" i="13" s="1"/>
  <c r="CC15" i="13"/>
  <c r="CC91" i="13" s="1"/>
  <c r="CC37" i="21" s="1"/>
  <c r="CB21" i="13"/>
  <c r="CB43" i="17" s="1"/>
  <c r="CB21" i="9"/>
  <c r="CB29" i="9" s="1"/>
  <c r="CC25" i="9"/>
  <c r="CD4" i="13"/>
  <c r="CD3" i="13"/>
  <c r="CE2" i="13"/>
  <c r="CE12" i="13" s="1"/>
  <c r="CD3" i="9"/>
  <c r="CE2" i="9"/>
  <c r="CD2" i="6"/>
  <c r="CC3" i="6"/>
  <c r="CE2" i="10"/>
  <c r="CD3" i="10"/>
  <c r="CD3" i="8"/>
  <c r="CE2" i="8"/>
  <c r="CA77" i="9"/>
  <c r="CA85" i="9" s="1"/>
  <c r="CA101" i="9" s="1"/>
  <c r="CB93" i="9" s="1"/>
  <c r="CA74" i="9"/>
  <c r="CA82" i="9" s="1"/>
  <c r="CA78" i="9"/>
  <c r="CA86" i="9" s="1"/>
  <c r="CA102" i="9" s="1"/>
  <c r="CB94" i="9" s="1"/>
  <c r="CB2" i="4"/>
  <c r="CA3" i="4"/>
  <c r="CC33" i="9" l="1"/>
  <c r="CB74" i="17"/>
  <c r="AR15" i="6"/>
  <c r="AS21" i="8"/>
  <c r="AS16" i="8"/>
  <c r="AS57" i="9"/>
  <c r="CC49" i="9"/>
  <c r="CD41" i="9" s="1"/>
  <c r="CC62" i="13"/>
  <c r="CC44" i="13"/>
  <c r="CD174" i="13"/>
  <c r="CD143" i="13"/>
  <c r="CD125" i="13"/>
  <c r="CF3" i="21"/>
  <c r="CG2" i="21"/>
  <c r="CC107" i="13"/>
  <c r="CF2" i="17"/>
  <c r="CE3" i="17"/>
  <c r="CB26" i="13"/>
  <c r="CB42" i="17"/>
  <c r="CB41" i="17" s="1"/>
  <c r="CB55" i="17" s="1"/>
  <c r="CD61" i="9"/>
  <c r="CD97" i="13" s="1"/>
  <c r="CD8" i="9"/>
  <c r="CD16" i="13" s="1"/>
  <c r="BA109" i="9"/>
  <c r="BA108" i="9"/>
  <c r="BF46" i="6"/>
  <c r="BF30" i="10"/>
  <c r="BF31" i="10" s="1"/>
  <c r="BF30" i="4" s="1"/>
  <c r="BG23" i="10"/>
  <c r="CE15" i="10"/>
  <c r="CE26" i="4" s="1"/>
  <c r="CD153" i="13"/>
  <c r="CD163" i="13"/>
  <c r="CC82" i="13"/>
  <c r="CD136" i="13"/>
  <c r="CD118" i="13"/>
  <c r="CC72" i="13"/>
  <c r="CC55" i="13"/>
  <c r="CC37" i="13"/>
  <c r="CE9" i="9"/>
  <c r="CE7" i="9"/>
  <c r="CE10" i="9"/>
  <c r="CE18" i="13" s="1"/>
  <c r="CE60" i="9"/>
  <c r="CE96" i="13" s="1"/>
  <c r="CE172" i="13" s="1"/>
  <c r="CE62" i="9"/>
  <c r="CE98" i="13" s="1"/>
  <c r="CE173" i="13" s="1"/>
  <c r="CE63" i="9"/>
  <c r="CE99" i="13" s="1"/>
  <c r="CD102" i="13"/>
  <c r="CD6" i="13"/>
  <c r="CD7" i="13" s="1"/>
  <c r="CD9" i="13"/>
  <c r="CD10" i="13" s="1"/>
  <c r="CD15" i="13"/>
  <c r="CD91" i="13" s="1"/>
  <c r="CD37" i="21" s="1"/>
  <c r="CD17" i="13"/>
  <c r="CD92" i="13" s="1"/>
  <c r="CC21" i="13"/>
  <c r="CC43" i="17" s="1"/>
  <c r="CC21" i="9"/>
  <c r="CC29" i="9" s="1"/>
  <c r="CE3" i="9"/>
  <c r="CF2" i="9"/>
  <c r="CE3" i="10"/>
  <c r="CF2" i="10"/>
  <c r="CE3" i="8"/>
  <c r="CF2" i="8"/>
  <c r="CE4" i="13"/>
  <c r="CF2" i="13"/>
  <c r="CF12" i="13" s="1"/>
  <c r="CE3" i="13"/>
  <c r="CD3" i="6"/>
  <c r="CE2" i="6"/>
  <c r="CD25" i="9"/>
  <c r="CB78" i="9"/>
  <c r="CB86" i="9" s="1"/>
  <c r="CB102" i="9" s="1"/>
  <c r="CC94" i="9" s="1"/>
  <c r="CB74" i="9"/>
  <c r="CB82" i="9" s="1"/>
  <c r="CB77" i="9"/>
  <c r="CB85" i="9" s="1"/>
  <c r="CB101" i="9" s="1"/>
  <c r="CC93" i="9" s="1"/>
  <c r="CC2" i="4"/>
  <c r="CB3" i="4"/>
  <c r="AS17" i="8" l="1"/>
  <c r="AT56" i="9"/>
  <c r="AT27" i="8" s="1"/>
  <c r="AT55" i="9"/>
  <c r="AS18" i="8"/>
  <c r="AS20" i="8" s="1"/>
  <c r="AS37" i="8"/>
  <c r="AS70" i="17" s="1"/>
  <c r="AS12" i="4"/>
  <c r="CC74" i="17"/>
  <c r="CE143" i="13"/>
  <c r="CE125" i="13"/>
  <c r="CD62" i="13"/>
  <c r="CD44" i="13"/>
  <c r="CH2" i="21"/>
  <c r="CG3" i="21"/>
  <c r="CD107" i="13"/>
  <c r="CD33" i="9"/>
  <c r="CD49" i="9" s="1"/>
  <c r="CE41" i="9" s="1"/>
  <c r="CC26" i="13"/>
  <c r="CC42" i="17"/>
  <c r="CC41" i="17" s="1"/>
  <c r="CC55" i="17" s="1"/>
  <c r="CG2" i="17"/>
  <c r="CF3" i="17"/>
  <c r="CE61" i="9"/>
  <c r="CE97" i="13" s="1"/>
  <c r="CE8" i="9"/>
  <c r="CE16" i="13" s="1"/>
  <c r="CE174" i="13"/>
  <c r="BA110" i="9"/>
  <c r="BG27" i="10"/>
  <c r="CF15" i="10"/>
  <c r="CF26" i="4" s="1"/>
  <c r="CE153" i="13"/>
  <c r="CE163" i="13"/>
  <c r="CD82" i="13"/>
  <c r="CD55" i="13"/>
  <c r="CD37" i="13"/>
  <c r="CE118" i="13"/>
  <c r="CE136" i="13"/>
  <c r="CD72" i="13"/>
  <c r="CE102" i="13"/>
  <c r="CF7" i="9"/>
  <c r="CF9" i="9"/>
  <c r="CF10" i="9"/>
  <c r="CF18" i="13" s="1"/>
  <c r="CF60" i="9"/>
  <c r="CF96" i="13" s="1"/>
  <c r="CF172" i="13" s="1"/>
  <c r="CF62" i="9"/>
  <c r="CF98" i="13" s="1"/>
  <c r="CF173" i="13" s="1"/>
  <c r="CF63" i="9"/>
  <c r="CF99" i="13" s="1"/>
  <c r="CE6" i="13"/>
  <c r="CE7" i="13" s="1"/>
  <c r="CE9" i="13"/>
  <c r="CE10" i="13" s="1"/>
  <c r="CE15" i="13"/>
  <c r="CE91" i="13" s="1"/>
  <c r="CE37" i="21" s="1"/>
  <c r="CD21" i="13"/>
  <c r="CE17" i="13"/>
  <c r="CE92" i="13" s="1"/>
  <c r="CF2" i="6"/>
  <c r="CE3" i="6"/>
  <c r="CD21" i="9"/>
  <c r="CD29" i="9" s="1"/>
  <c r="CF4" i="13"/>
  <c r="CF3" i="13"/>
  <c r="CG2" i="13"/>
  <c r="CG12" i="13" s="1"/>
  <c r="CG2" i="10"/>
  <c r="CF3" i="10"/>
  <c r="CG2" i="9"/>
  <c r="CF3" i="9"/>
  <c r="CE25" i="9"/>
  <c r="CG2" i="8"/>
  <c r="CF3" i="8"/>
  <c r="CC77" i="9"/>
  <c r="CC85" i="9" s="1"/>
  <c r="CC101" i="9" s="1"/>
  <c r="CD93" i="9" s="1"/>
  <c r="CC74" i="9"/>
  <c r="CC82" i="9" s="1"/>
  <c r="CC78" i="9"/>
  <c r="CC86" i="9" s="1"/>
  <c r="CC102" i="9" s="1"/>
  <c r="CD94" i="9" s="1"/>
  <c r="CD2" i="4"/>
  <c r="CC3" i="4"/>
  <c r="CD43" i="17" l="1"/>
  <c r="CD42" i="17" s="1"/>
  <c r="CD41" i="17" s="1"/>
  <c r="CD55" i="17" s="1"/>
  <c r="AS15" i="6"/>
  <c r="AS22" i="8"/>
  <c r="AT21" i="8"/>
  <c r="AT16" i="8"/>
  <c r="AT57" i="9"/>
  <c r="CD74" i="17"/>
  <c r="CE44" i="13"/>
  <c r="CE62" i="13"/>
  <c r="CF174" i="13"/>
  <c r="CF143" i="13"/>
  <c r="CF125" i="13"/>
  <c r="CI2" i="21"/>
  <c r="CH3" i="21"/>
  <c r="CE107" i="13"/>
  <c r="CE33" i="9"/>
  <c r="CE49" i="9" s="1"/>
  <c r="CF41" i="9" s="1"/>
  <c r="CD26" i="13"/>
  <c r="CH2" i="17"/>
  <c r="CG3" i="17"/>
  <c r="CF61" i="9"/>
  <c r="CF97" i="13" s="1"/>
  <c r="CF8" i="9"/>
  <c r="CF16" i="13" s="1"/>
  <c r="BB108" i="9"/>
  <c r="BB109" i="9"/>
  <c r="BG46" i="6"/>
  <c r="BG30" i="10"/>
  <c r="BG31" i="10" s="1"/>
  <c r="BG30" i="4" s="1"/>
  <c r="BH23" i="10"/>
  <c r="CG15" i="10"/>
  <c r="CG26" i="4" s="1"/>
  <c r="CF153" i="13"/>
  <c r="CF163" i="13"/>
  <c r="CE82" i="13"/>
  <c r="CF118" i="13"/>
  <c r="CF136" i="13"/>
  <c r="CE55" i="13"/>
  <c r="CE37" i="13"/>
  <c r="CE72" i="13"/>
  <c r="CF102" i="13"/>
  <c r="CG7" i="9"/>
  <c r="CG10" i="9"/>
  <c r="CG18" i="13" s="1"/>
  <c r="CG60" i="9"/>
  <c r="CG96" i="13" s="1"/>
  <c r="CG172" i="13" s="1"/>
  <c r="CG62" i="9"/>
  <c r="CG98" i="13" s="1"/>
  <c r="CG173" i="13" s="1"/>
  <c r="CG63" i="9"/>
  <c r="CG99" i="13" s="1"/>
  <c r="CG9" i="9"/>
  <c r="CF6" i="13"/>
  <c r="CF7" i="13" s="1"/>
  <c r="CF9" i="13"/>
  <c r="CF10" i="13" s="1"/>
  <c r="CF17" i="13"/>
  <c r="CF92" i="13" s="1"/>
  <c r="CE21" i="13"/>
  <c r="CE43" i="17" s="1"/>
  <c r="CF15" i="13"/>
  <c r="CF91" i="13" s="1"/>
  <c r="CF37" i="21" s="1"/>
  <c r="CG4" i="13"/>
  <c r="CH2" i="13"/>
  <c r="CH12" i="13" s="1"/>
  <c r="CG3" i="13"/>
  <c r="CG2" i="6"/>
  <c r="CF3" i="6"/>
  <c r="CF25" i="9"/>
  <c r="CH2" i="10"/>
  <c r="CG3" i="10"/>
  <c r="CH2" i="8"/>
  <c r="CG3" i="8"/>
  <c r="CH2" i="9"/>
  <c r="CG3" i="9"/>
  <c r="CE21" i="9"/>
  <c r="CE29" i="9" s="1"/>
  <c r="CD74" i="9"/>
  <c r="CD82" i="9" s="1"/>
  <c r="CD78" i="9"/>
  <c r="CD86" i="9" s="1"/>
  <c r="CD102" i="9" s="1"/>
  <c r="CE94" i="9" s="1"/>
  <c r="CD77" i="9"/>
  <c r="CD85" i="9" s="1"/>
  <c r="CD101" i="9" s="1"/>
  <c r="CE93" i="9" s="1"/>
  <c r="CE2" i="4"/>
  <c r="CD3" i="4"/>
  <c r="AT17" i="8" l="1"/>
  <c r="AU55" i="9"/>
  <c r="AU56" i="9"/>
  <c r="AU27" i="8" s="1"/>
  <c r="AT18" i="8"/>
  <c r="AT20" i="8" s="1"/>
  <c r="AT37" i="8"/>
  <c r="AT70" i="17" s="1"/>
  <c r="AT12" i="4"/>
  <c r="AT22" i="8"/>
  <c r="CE74" i="17"/>
  <c r="CG143" i="13"/>
  <c r="CG125" i="13"/>
  <c r="CF62" i="13"/>
  <c r="CF44" i="13"/>
  <c r="CJ2" i="21"/>
  <c r="CI3" i="21"/>
  <c r="CF107" i="13"/>
  <c r="CF33" i="9"/>
  <c r="CF49" i="9" s="1"/>
  <c r="CG41" i="9" s="1"/>
  <c r="CE26" i="13"/>
  <c r="CE42" i="17"/>
  <c r="CE41" i="17" s="1"/>
  <c r="CE55" i="17" s="1"/>
  <c r="CH3" i="17"/>
  <c r="CI2" i="17"/>
  <c r="CG61" i="9"/>
  <c r="CG97" i="13" s="1"/>
  <c r="CG8" i="9"/>
  <c r="CG16" i="13" s="1"/>
  <c r="CG174" i="13"/>
  <c r="BB110" i="9"/>
  <c r="BH27" i="10"/>
  <c r="CH15" i="10"/>
  <c r="CH26" i="4" s="1"/>
  <c r="CG153" i="13"/>
  <c r="CG163" i="13"/>
  <c r="CF82" i="13"/>
  <c r="CF72" i="13"/>
  <c r="CF55" i="13"/>
  <c r="CF37" i="13"/>
  <c r="CF74" i="17" s="1"/>
  <c r="CG118" i="13"/>
  <c r="CG136" i="13"/>
  <c r="CG102" i="13"/>
  <c r="CH7" i="9"/>
  <c r="CH10" i="9"/>
  <c r="CH18" i="13" s="1"/>
  <c r="CH9" i="9"/>
  <c r="CH60" i="9"/>
  <c r="CH96" i="13" s="1"/>
  <c r="CH172" i="13" s="1"/>
  <c r="CH62" i="9"/>
  <c r="CH98" i="13" s="1"/>
  <c r="CH173" i="13" s="1"/>
  <c r="CH63" i="9"/>
  <c r="CH99" i="13" s="1"/>
  <c r="CG6" i="13"/>
  <c r="CG7" i="13" s="1"/>
  <c r="CG9" i="13"/>
  <c r="CG10" i="13" s="1"/>
  <c r="CG17" i="13"/>
  <c r="CG92" i="13" s="1"/>
  <c r="CG15" i="13"/>
  <c r="CG91" i="13" s="1"/>
  <c r="CG37" i="21" s="1"/>
  <c r="CF21" i="13"/>
  <c r="CH4" i="13"/>
  <c r="CI2" i="13"/>
  <c r="CI12" i="13" s="1"/>
  <c r="CH3" i="13"/>
  <c r="CG25" i="9"/>
  <c r="CI2" i="9"/>
  <c r="CH3" i="9"/>
  <c r="CG3" i="6"/>
  <c r="CH2" i="6"/>
  <c r="CI2" i="8"/>
  <c r="CH3" i="8"/>
  <c r="CF21" i="9"/>
  <c r="CF29" i="9" s="1"/>
  <c r="CI2" i="10"/>
  <c r="CH3" i="10"/>
  <c r="CE77" i="9"/>
  <c r="CE85" i="9" s="1"/>
  <c r="CE101" i="9" s="1"/>
  <c r="CF93" i="9" s="1"/>
  <c r="CE74" i="9"/>
  <c r="CE82" i="9" s="1"/>
  <c r="CE78" i="9"/>
  <c r="CE86" i="9" s="1"/>
  <c r="CE102" i="9" s="1"/>
  <c r="CF94" i="9" s="1"/>
  <c r="CF2" i="4"/>
  <c r="CE3" i="4"/>
  <c r="AT15" i="6" l="1"/>
  <c r="AU21" i="8"/>
  <c r="CF43" i="17"/>
  <c r="CF42" i="17" s="1"/>
  <c r="CF41" i="17" s="1"/>
  <c r="CF55" i="17" s="1"/>
  <c r="AU16" i="8"/>
  <c r="AU57" i="9"/>
  <c r="CG44" i="13"/>
  <c r="CG62" i="13"/>
  <c r="CH174" i="13"/>
  <c r="CH125" i="13"/>
  <c r="CH143" i="13"/>
  <c r="CK2" i="21"/>
  <c r="CJ3" i="21"/>
  <c r="CG107" i="13"/>
  <c r="CG33" i="9"/>
  <c r="CG49" i="9" s="1"/>
  <c r="CH41" i="9" s="1"/>
  <c r="CF26" i="13"/>
  <c r="CJ2" i="17"/>
  <c r="CI3" i="17"/>
  <c r="CH61" i="9"/>
  <c r="CH97" i="13" s="1"/>
  <c r="CH8" i="9"/>
  <c r="CH16" i="13" s="1"/>
  <c r="BC109" i="9"/>
  <c r="BC108" i="9"/>
  <c r="BH46" i="6"/>
  <c r="BH30" i="10"/>
  <c r="BH31" i="10" s="1"/>
  <c r="BH30" i="4" s="1"/>
  <c r="BI23" i="10"/>
  <c r="CI15" i="10"/>
  <c r="CI26" i="4" s="1"/>
  <c r="CH153" i="13"/>
  <c r="CH163" i="13"/>
  <c r="CG82" i="13"/>
  <c r="CH136" i="13"/>
  <c r="CH118" i="13"/>
  <c r="CG72" i="13"/>
  <c r="CG55" i="13"/>
  <c r="CG37" i="13"/>
  <c r="CI7" i="9"/>
  <c r="CI10" i="9"/>
  <c r="CI18" i="13" s="1"/>
  <c r="CI9" i="9"/>
  <c r="CI60" i="9"/>
  <c r="CI96" i="13" s="1"/>
  <c r="CI172" i="13" s="1"/>
  <c r="CI62" i="9"/>
  <c r="CI98" i="13" s="1"/>
  <c r="CI173" i="13" s="1"/>
  <c r="CI63" i="9"/>
  <c r="CI99" i="13" s="1"/>
  <c r="CH102" i="13"/>
  <c r="CH6" i="13"/>
  <c r="CH7" i="13" s="1"/>
  <c r="CH9" i="13"/>
  <c r="CH10" i="13" s="1"/>
  <c r="CH17" i="13"/>
  <c r="CH92" i="13" s="1"/>
  <c r="CH15" i="13"/>
  <c r="CH91" i="13" s="1"/>
  <c r="CH37" i="21" s="1"/>
  <c r="CG21" i="13"/>
  <c r="CG43" i="17" s="1"/>
  <c r="CI3" i="8"/>
  <c r="CJ2" i="8"/>
  <c r="CJ2" i="9"/>
  <c r="CI3" i="9"/>
  <c r="CH3" i="6"/>
  <c r="CI2" i="6"/>
  <c r="CI4" i="13"/>
  <c r="CI3" i="13"/>
  <c r="CJ2" i="13"/>
  <c r="CJ12" i="13" s="1"/>
  <c r="CI3" i="10"/>
  <c r="CJ2" i="10"/>
  <c r="CG21" i="9"/>
  <c r="CG29" i="9" s="1"/>
  <c r="CH25" i="9"/>
  <c r="CF78" i="9"/>
  <c r="CF86" i="9" s="1"/>
  <c r="CF102" i="9" s="1"/>
  <c r="CG94" i="9" s="1"/>
  <c r="CF74" i="9"/>
  <c r="CF82" i="9" s="1"/>
  <c r="CF77" i="9"/>
  <c r="CF85" i="9" s="1"/>
  <c r="CF101" i="9" s="1"/>
  <c r="CG93" i="9" s="1"/>
  <c r="CG2" i="4"/>
  <c r="CF3" i="4"/>
  <c r="AU17" i="8" l="1"/>
  <c r="AV56" i="9"/>
  <c r="AV27" i="8" s="1"/>
  <c r="AV55" i="9"/>
  <c r="AU18" i="8"/>
  <c r="AU20" i="8" s="1"/>
  <c r="AU12" i="4"/>
  <c r="AU37" i="8"/>
  <c r="AU70" i="17" s="1"/>
  <c r="CG74" i="17"/>
  <c r="CI143" i="13"/>
  <c r="CI125" i="13"/>
  <c r="CH62" i="13"/>
  <c r="CH44" i="13"/>
  <c r="CK3" i="21"/>
  <c r="CL2" i="21"/>
  <c r="CH107" i="13"/>
  <c r="CH33" i="9"/>
  <c r="CH49" i="9" s="1"/>
  <c r="CI41" i="9" s="1"/>
  <c r="CG26" i="13"/>
  <c r="CG42" i="17"/>
  <c r="CG41" i="17" s="1"/>
  <c r="CG55" i="17" s="1"/>
  <c r="CJ3" i="17"/>
  <c r="CK2" i="17"/>
  <c r="CI61" i="9"/>
  <c r="CI97" i="13" s="1"/>
  <c r="CI8" i="9"/>
  <c r="CI16" i="13" s="1"/>
  <c r="CI174" i="13"/>
  <c r="BC110" i="9"/>
  <c r="BI27" i="10"/>
  <c r="CJ15" i="10"/>
  <c r="CJ26" i="4" s="1"/>
  <c r="CI163" i="13"/>
  <c r="CI153" i="13"/>
  <c r="CH82" i="13"/>
  <c r="CH72" i="13"/>
  <c r="CI118" i="13"/>
  <c r="CI136" i="13"/>
  <c r="CH55" i="13"/>
  <c r="CH37" i="13"/>
  <c r="CI102" i="13"/>
  <c r="CJ7" i="9"/>
  <c r="CJ10" i="9"/>
  <c r="CJ18" i="13" s="1"/>
  <c r="CJ60" i="9"/>
  <c r="CJ96" i="13" s="1"/>
  <c r="CJ172" i="13" s="1"/>
  <c r="CJ9" i="9"/>
  <c r="CJ62" i="9"/>
  <c r="CJ98" i="13" s="1"/>
  <c r="CJ173" i="13" s="1"/>
  <c r="CJ63" i="9"/>
  <c r="CJ99" i="13" s="1"/>
  <c r="CI6" i="13"/>
  <c r="CI7" i="13" s="1"/>
  <c r="CI9" i="13"/>
  <c r="CI10" i="13" s="1"/>
  <c r="CI17" i="13"/>
  <c r="CI92" i="13" s="1"/>
  <c r="CI15" i="13"/>
  <c r="CI91" i="13" s="1"/>
  <c r="CI37" i="21" s="1"/>
  <c r="CH21" i="13"/>
  <c r="CK2" i="8"/>
  <c r="CJ3" i="8"/>
  <c r="CJ2" i="6"/>
  <c r="CI3" i="6"/>
  <c r="CH21" i="9"/>
  <c r="CH29" i="9" s="1"/>
  <c r="CJ4" i="13"/>
  <c r="CJ3" i="13"/>
  <c r="CK2" i="13"/>
  <c r="CK12" i="13" s="1"/>
  <c r="CJ3" i="9"/>
  <c r="CK2" i="9"/>
  <c r="CI25" i="9"/>
  <c r="CK2" i="10"/>
  <c r="CJ3" i="10"/>
  <c r="CG74" i="9"/>
  <c r="CG82" i="9" s="1"/>
  <c r="CG78" i="9"/>
  <c r="CG86" i="9" s="1"/>
  <c r="CG102" i="9" s="1"/>
  <c r="CH94" i="9" s="1"/>
  <c r="CG77" i="9"/>
  <c r="CG85" i="9" s="1"/>
  <c r="CG101" i="9" s="1"/>
  <c r="CH93" i="9" s="1"/>
  <c r="CH2" i="4"/>
  <c r="CG3" i="4"/>
  <c r="CH43" i="17" l="1"/>
  <c r="CH74" i="17"/>
  <c r="AU22" i="8"/>
  <c r="AU15" i="6"/>
  <c r="AV21" i="8"/>
  <c r="AV16" i="8"/>
  <c r="AV57" i="9"/>
  <c r="CI62" i="13"/>
  <c r="CI44" i="13"/>
  <c r="CJ174" i="13"/>
  <c r="CJ143" i="13"/>
  <c r="CJ125" i="13"/>
  <c r="CM2" i="21"/>
  <c r="CL3" i="21"/>
  <c r="CI107" i="13"/>
  <c r="CI33" i="9"/>
  <c r="CI49" i="9" s="1"/>
  <c r="CJ41" i="9" s="1"/>
  <c r="CK3" i="17"/>
  <c r="CL2" i="17"/>
  <c r="CH26" i="13"/>
  <c r="CH42" i="17"/>
  <c r="CH41" i="17" s="1"/>
  <c r="CH55" i="17" s="1"/>
  <c r="CJ61" i="9"/>
  <c r="CJ97" i="13" s="1"/>
  <c r="CJ8" i="9"/>
  <c r="CJ16" i="13" s="1"/>
  <c r="BD109" i="9"/>
  <c r="BD108" i="9"/>
  <c r="BI46" i="6"/>
  <c r="BI30" i="10"/>
  <c r="BI31" i="10" s="1"/>
  <c r="BI30" i="4" s="1"/>
  <c r="BJ23" i="10"/>
  <c r="CK15" i="10"/>
  <c r="CK26" i="4" s="1"/>
  <c r="CJ163" i="13"/>
  <c r="CJ153" i="13"/>
  <c r="CI82" i="13"/>
  <c r="CI72" i="13"/>
  <c r="CJ118" i="13"/>
  <c r="CJ136" i="13"/>
  <c r="CI55" i="13"/>
  <c r="CI37" i="13"/>
  <c r="CJ102" i="13"/>
  <c r="CK7" i="9"/>
  <c r="CK9" i="9"/>
  <c r="CK10" i="9"/>
  <c r="CK18" i="13" s="1"/>
  <c r="CK60" i="9"/>
  <c r="CK96" i="13" s="1"/>
  <c r="CK172" i="13" s="1"/>
  <c r="CK63" i="9"/>
  <c r="CK99" i="13" s="1"/>
  <c r="CK62" i="9"/>
  <c r="CK98" i="13" s="1"/>
  <c r="CK173" i="13" s="1"/>
  <c r="CJ6" i="13"/>
  <c r="CJ7" i="13" s="1"/>
  <c r="CJ9" i="13"/>
  <c r="CJ10" i="13" s="1"/>
  <c r="CJ17" i="13"/>
  <c r="CJ92" i="13" s="1"/>
  <c r="CJ15" i="13"/>
  <c r="CJ91" i="13" s="1"/>
  <c r="CJ37" i="21" s="1"/>
  <c r="CI21" i="13"/>
  <c r="CI43" i="17" s="1"/>
  <c r="CK3" i="10"/>
  <c r="CL2" i="10"/>
  <c r="CK2" i="6"/>
  <c r="CJ3" i="6"/>
  <c r="CJ25" i="9"/>
  <c r="CK3" i="8"/>
  <c r="CL2" i="8"/>
  <c r="CK4" i="13"/>
  <c r="CL2" i="13"/>
  <c r="CL12" i="13" s="1"/>
  <c r="CK3" i="13"/>
  <c r="CI21" i="9"/>
  <c r="CI29" i="9" s="1"/>
  <c r="CL2" i="9"/>
  <c r="CK3" i="9"/>
  <c r="CH78" i="9"/>
  <c r="CH86" i="9" s="1"/>
  <c r="CH102" i="9" s="1"/>
  <c r="CI94" i="9" s="1"/>
  <c r="CH74" i="9"/>
  <c r="CH82" i="9" s="1"/>
  <c r="CH77" i="9"/>
  <c r="CH85" i="9" s="1"/>
  <c r="CH101" i="9" s="1"/>
  <c r="CI93" i="9" s="1"/>
  <c r="CI2" i="4"/>
  <c r="CH3" i="4"/>
  <c r="AV12" i="4" l="1"/>
  <c r="AV37" i="8"/>
  <c r="AV70" i="17" s="1"/>
  <c r="AW56" i="9"/>
  <c r="AW27" i="8" s="1"/>
  <c r="AW55" i="9"/>
  <c r="AV17" i="8"/>
  <c r="AV18" i="8" s="1"/>
  <c r="AV20" i="8" s="1"/>
  <c r="CI74" i="17"/>
  <c r="CK143" i="13"/>
  <c r="CK125" i="13"/>
  <c r="CJ62" i="13"/>
  <c r="CJ44" i="13"/>
  <c r="CN2" i="21"/>
  <c r="CM3" i="21"/>
  <c r="CJ107" i="13"/>
  <c r="CJ33" i="9"/>
  <c r="CJ49" i="9" s="1"/>
  <c r="CK41" i="9" s="1"/>
  <c r="CI26" i="13"/>
  <c r="CI42" i="17"/>
  <c r="CI41" i="17" s="1"/>
  <c r="CI55" i="17" s="1"/>
  <c r="CM2" i="17"/>
  <c r="CL3" i="17"/>
  <c r="CK61" i="9"/>
  <c r="CK97" i="13" s="1"/>
  <c r="CK8" i="9"/>
  <c r="CK16" i="13" s="1"/>
  <c r="CK174" i="13"/>
  <c r="BD110" i="9"/>
  <c r="BJ27" i="10"/>
  <c r="CL15" i="10"/>
  <c r="CL26" i="4" s="1"/>
  <c r="CK163" i="13"/>
  <c r="CK153" i="13"/>
  <c r="CJ82" i="13"/>
  <c r="CK136" i="13"/>
  <c r="CK118" i="13"/>
  <c r="CJ72" i="13"/>
  <c r="CJ55" i="13"/>
  <c r="CJ37" i="13"/>
  <c r="CK102" i="13"/>
  <c r="CL7" i="9"/>
  <c r="CL9" i="9"/>
  <c r="CL10" i="9"/>
  <c r="CL18" i="13" s="1"/>
  <c r="CL60" i="9"/>
  <c r="CL96" i="13" s="1"/>
  <c r="CL172" i="13" s="1"/>
  <c r="CL63" i="9"/>
  <c r="CL99" i="13" s="1"/>
  <c r="CL62" i="9"/>
  <c r="CL98" i="13" s="1"/>
  <c r="CL173" i="13" s="1"/>
  <c r="CK6" i="13"/>
  <c r="CK7" i="13" s="1"/>
  <c r="CK9" i="13"/>
  <c r="CK10" i="13" s="1"/>
  <c r="CK17" i="13"/>
  <c r="CK92" i="13" s="1"/>
  <c r="CK15" i="13"/>
  <c r="CK91" i="13" s="1"/>
  <c r="CK37" i="21" s="1"/>
  <c r="CJ21" i="13"/>
  <c r="CJ43" i="17" s="1"/>
  <c r="CK25" i="9"/>
  <c r="CJ21" i="9"/>
  <c r="CJ29" i="9" s="1"/>
  <c r="CL2" i="6"/>
  <c r="CK3" i="6"/>
  <c r="CM2" i="10"/>
  <c r="CL3" i="10"/>
  <c r="CM2" i="9"/>
  <c r="CL3" i="9"/>
  <c r="CL4" i="13"/>
  <c r="CL3" i="13"/>
  <c r="CM2" i="13"/>
  <c r="CM12" i="13" s="1"/>
  <c r="CL3" i="8"/>
  <c r="CM2" i="8"/>
  <c r="CI77" i="9"/>
  <c r="CI85" i="9" s="1"/>
  <c r="CI101" i="9" s="1"/>
  <c r="CJ93" i="9" s="1"/>
  <c r="CI74" i="9"/>
  <c r="CI82" i="9" s="1"/>
  <c r="CI78" i="9"/>
  <c r="CI86" i="9" s="1"/>
  <c r="CI102" i="9" s="1"/>
  <c r="CJ94" i="9" s="1"/>
  <c r="CJ2" i="4"/>
  <c r="CI3" i="4"/>
  <c r="AV15" i="6" l="1"/>
  <c r="AW21" i="8"/>
  <c r="AV22" i="8"/>
  <c r="AW16" i="8"/>
  <c r="AW57" i="9"/>
  <c r="CJ74" i="17"/>
  <c r="CK62" i="13"/>
  <c r="CK44" i="13"/>
  <c r="CL143" i="13"/>
  <c r="CL125" i="13"/>
  <c r="CN3" i="21"/>
  <c r="CO2" i="21"/>
  <c r="CK107" i="13"/>
  <c r="CK33" i="9"/>
  <c r="CK49" i="9" s="1"/>
  <c r="CL41" i="9" s="1"/>
  <c r="CN2" i="17"/>
  <c r="CM3" i="17"/>
  <c r="CJ26" i="13"/>
  <c r="CJ42" i="17"/>
  <c r="CJ41" i="17" s="1"/>
  <c r="CJ55" i="17" s="1"/>
  <c r="CL61" i="9"/>
  <c r="CL97" i="13" s="1"/>
  <c r="CL8" i="9"/>
  <c r="CL16" i="13" s="1"/>
  <c r="BE108" i="9"/>
  <c r="BE109" i="9"/>
  <c r="BJ46" i="6"/>
  <c r="BJ30" i="10"/>
  <c r="BJ31" i="10" s="1"/>
  <c r="BJ30" i="4" s="1"/>
  <c r="BK23" i="10"/>
  <c r="CM15" i="10"/>
  <c r="CM26" i="4" s="1"/>
  <c r="CL153" i="13"/>
  <c r="CL163" i="13"/>
  <c r="CK82" i="13"/>
  <c r="CL118" i="13"/>
  <c r="CL136" i="13"/>
  <c r="CK72" i="13"/>
  <c r="CK55" i="13"/>
  <c r="CK37" i="13"/>
  <c r="CL102" i="13"/>
  <c r="CM9" i="9"/>
  <c r="CM7" i="9"/>
  <c r="CM10" i="9"/>
  <c r="CM18" i="13" s="1"/>
  <c r="CM60" i="9"/>
  <c r="CM96" i="13" s="1"/>
  <c r="CM172" i="13" s="1"/>
  <c r="CM62" i="9"/>
  <c r="CM98" i="13" s="1"/>
  <c r="CM173" i="13" s="1"/>
  <c r="CM63" i="9"/>
  <c r="CM99" i="13" s="1"/>
  <c r="CL6" i="13"/>
  <c r="CL7" i="13" s="1"/>
  <c r="CL9" i="13"/>
  <c r="CL10" i="13" s="1"/>
  <c r="CL15" i="13"/>
  <c r="CL91" i="13" s="1"/>
  <c r="CL37" i="21" s="1"/>
  <c r="CL17" i="13"/>
  <c r="CL92" i="13" s="1"/>
  <c r="CK21" i="13"/>
  <c r="CK43" i="17" s="1"/>
  <c r="CM4" i="13"/>
  <c r="CN2" i="13"/>
  <c r="CN12" i="13" s="1"/>
  <c r="CM3" i="13"/>
  <c r="CM3" i="10"/>
  <c r="CN2" i="10"/>
  <c r="CL3" i="6"/>
  <c r="CM2" i="6"/>
  <c r="CK21" i="9"/>
  <c r="CK29" i="9" s="1"/>
  <c r="CL25" i="9"/>
  <c r="CM3" i="8"/>
  <c r="CN2" i="8"/>
  <c r="CM3" i="9"/>
  <c r="CN2" i="9"/>
  <c r="CJ78" i="9"/>
  <c r="CJ86" i="9" s="1"/>
  <c r="CJ102" i="9" s="1"/>
  <c r="CK94" i="9" s="1"/>
  <c r="CJ74" i="9"/>
  <c r="CJ82" i="9" s="1"/>
  <c r="CJ77" i="9"/>
  <c r="CJ85" i="9" s="1"/>
  <c r="CJ101" i="9" s="1"/>
  <c r="CK93" i="9" s="1"/>
  <c r="CK2" i="4"/>
  <c r="CJ3" i="4"/>
  <c r="CK74" i="17" l="1"/>
  <c r="AX56" i="9"/>
  <c r="AX27" i="8" s="1"/>
  <c r="AW17" i="8"/>
  <c r="AW18" i="8" s="1"/>
  <c r="AW20" i="8" s="1"/>
  <c r="AX55" i="9"/>
  <c r="AW12" i="4"/>
  <c r="AW37" i="8"/>
  <c r="AW70" i="17" s="1"/>
  <c r="CL174" i="13"/>
  <c r="CM174" i="13"/>
  <c r="CM143" i="13"/>
  <c r="CM125" i="13"/>
  <c r="CL44" i="13"/>
  <c r="CL62" i="13"/>
  <c r="CO3" i="21"/>
  <c r="CP2" i="21"/>
  <c r="CL107" i="13"/>
  <c r="CL33" i="9"/>
  <c r="CL49" i="9" s="1"/>
  <c r="CM41" i="9" s="1"/>
  <c r="CK26" i="13"/>
  <c r="CK42" i="17"/>
  <c r="CK41" i="17" s="1"/>
  <c r="CK55" i="17" s="1"/>
  <c r="CO2" i="17"/>
  <c r="CN3" i="17"/>
  <c r="CM61" i="9"/>
  <c r="CM97" i="13" s="1"/>
  <c r="CM8" i="9"/>
  <c r="CM16" i="13" s="1"/>
  <c r="BE110" i="9"/>
  <c r="BK27" i="10"/>
  <c r="CN15" i="10"/>
  <c r="CN26" i="4" s="1"/>
  <c r="CM153" i="13"/>
  <c r="CM163" i="13"/>
  <c r="CL82" i="13"/>
  <c r="CM118" i="13"/>
  <c r="CM136" i="13"/>
  <c r="CL55" i="13"/>
  <c r="CL37" i="13"/>
  <c r="CL72" i="13"/>
  <c r="CM102" i="13"/>
  <c r="CN7" i="9"/>
  <c r="CN9" i="9"/>
  <c r="CN60" i="9"/>
  <c r="CN96" i="13" s="1"/>
  <c r="CN172" i="13" s="1"/>
  <c r="CN10" i="9"/>
  <c r="CN18" i="13" s="1"/>
  <c r="CN62" i="9"/>
  <c r="CN98" i="13" s="1"/>
  <c r="CN173" i="13" s="1"/>
  <c r="CN63" i="9"/>
  <c r="CN99" i="13" s="1"/>
  <c r="CM6" i="13"/>
  <c r="CM7" i="13" s="1"/>
  <c r="CM9" i="13"/>
  <c r="CM10" i="13" s="1"/>
  <c r="CM17" i="13"/>
  <c r="CM92" i="13" s="1"/>
  <c r="CM15" i="13"/>
  <c r="CM91" i="13" s="1"/>
  <c r="CM37" i="21" s="1"/>
  <c r="CL21" i="13"/>
  <c r="CO2" i="10"/>
  <c r="CN3" i="10"/>
  <c r="CM25" i="9"/>
  <c r="CO2" i="8"/>
  <c r="CN3" i="8"/>
  <c r="CN4" i="13"/>
  <c r="CN3" i="13"/>
  <c r="CO2" i="13"/>
  <c r="CO12" i="13" s="1"/>
  <c r="CL21" i="9"/>
  <c r="CL29" i="9" s="1"/>
  <c r="CN3" i="9"/>
  <c r="CO2" i="9"/>
  <c r="CM3" i="6"/>
  <c r="CN2" i="6"/>
  <c r="CK77" i="9"/>
  <c r="CK85" i="9" s="1"/>
  <c r="CK101" i="9" s="1"/>
  <c r="CL93" i="9" s="1"/>
  <c r="CK78" i="9"/>
  <c r="CK86" i="9" s="1"/>
  <c r="CK102" i="9" s="1"/>
  <c r="CL94" i="9" s="1"/>
  <c r="CK74" i="9"/>
  <c r="CK82" i="9" s="1"/>
  <c r="CL2" i="4"/>
  <c r="CK3" i="4"/>
  <c r="CL43" i="17" l="1"/>
  <c r="CL42" i="17" s="1"/>
  <c r="CL41" i="17" s="1"/>
  <c r="CL55" i="17" s="1"/>
  <c r="AW22" i="8"/>
  <c r="AW15" i="6"/>
  <c r="AX21" i="8"/>
  <c r="AX16" i="8"/>
  <c r="AX57" i="9"/>
  <c r="CL74" i="17"/>
  <c r="CN143" i="13"/>
  <c r="CN125" i="13"/>
  <c r="CM44" i="13"/>
  <c r="CM62" i="13"/>
  <c r="CQ2" i="21"/>
  <c r="CP3" i="21"/>
  <c r="CM107" i="13"/>
  <c r="CM33" i="9"/>
  <c r="CM49" i="9" s="1"/>
  <c r="CN41" i="9" s="1"/>
  <c r="CP2" i="17"/>
  <c r="CO3" i="17"/>
  <c r="CL26" i="13"/>
  <c r="CN61" i="9"/>
  <c r="CN97" i="13" s="1"/>
  <c r="CN8" i="9"/>
  <c r="CN16" i="13" s="1"/>
  <c r="CN174" i="13"/>
  <c r="BF108" i="9"/>
  <c r="BF109" i="9"/>
  <c r="BK46" i="6"/>
  <c r="BK30" i="10"/>
  <c r="BK31" i="10" s="1"/>
  <c r="BK30" i="4" s="1"/>
  <c r="BL23" i="10"/>
  <c r="CO15" i="10"/>
  <c r="CO26" i="4" s="1"/>
  <c r="CN153" i="13"/>
  <c r="CN163" i="13"/>
  <c r="CM82" i="13"/>
  <c r="CM72" i="13"/>
  <c r="CM55" i="13"/>
  <c r="CM37" i="13"/>
  <c r="CN118" i="13"/>
  <c r="CN136" i="13"/>
  <c r="CO7" i="9"/>
  <c r="CO9" i="9"/>
  <c r="CO10" i="9"/>
  <c r="CO18" i="13" s="1"/>
  <c r="CO62" i="9"/>
  <c r="CO98" i="13" s="1"/>
  <c r="CO173" i="13" s="1"/>
  <c r="CO60" i="9"/>
  <c r="CO96" i="13" s="1"/>
  <c r="CO172" i="13" s="1"/>
  <c r="CO63" i="9"/>
  <c r="CO99" i="13" s="1"/>
  <c r="CN102" i="13"/>
  <c r="CN6" i="13"/>
  <c r="CN7" i="13" s="1"/>
  <c r="CN9" i="13"/>
  <c r="CN10" i="13" s="1"/>
  <c r="CN15" i="13"/>
  <c r="CN91" i="13" s="1"/>
  <c r="CN37" i="21" s="1"/>
  <c r="CN17" i="13"/>
  <c r="CN92" i="13" s="1"/>
  <c r="CM21" i="13"/>
  <c r="CM43" i="17" s="1"/>
  <c r="CP2" i="8"/>
  <c r="CO3" i="8"/>
  <c r="CO4" i="13"/>
  <c r="CP2" i="13"/>
  <c r="CP12" i="13" s="1"/>
  <c r="CO3" i="13"/>
  <c r="CM21" i="9"/>
  <c r="CM29" i="9" s="1"/>
  <c r="CN25" i="9"/>
  <c r="CO3" i="10"/>
  <c r="CP2" i="10"/>
  <c r="CO2" i="6"/>
  <c r="CN3" i="6"/>
  <c r="CP2" i="9"/>
  <c r="CO3" i="9"/>
  <c r="CL78" i="9"/>
  <c r="CL86" i="9" s="1"/>
  <c r="CL102" i="9" s="1"/>
  <c r="CM94" i="9" s="1"/>
  <c r="CL74" i="9"/>
  <c r="CL82" i="9" s="1"/>
  <c r="CL77" i="9"/>
  <c r="CL85" i="9" s="1"/>
  <c r="CL101" i="9" s="1"/>
  <c r="CM93" i="9" s="1"/>
  <c r="CM2" i="4"/>
  <c r="CL3" i="4"/>
  <c r="AY56" i="9" l="1"/>
  <c r="AY27" i="8" s="1"/>
  <c r="AX17" i="8"/>
  <c r="AX18" i="8" s="1"/>
  <c r="AX20" i="8" s="1"/>
  <c r="AX22" i="8" s="1"/>
  <c r="AY55" i="9"/>
  <c r="AX12" i="4"/>
  <c r="AX37" i="8"/>
  <c r="AX70" i="17" s="1"/>
  <c r="CM74" i="17"/>
  <c r="CN62" i="13"/>
  <c r="CN44" i="13"/>
  <c r="CO174" i="13"/>
  <c r="CO143" i="13"/>
  <c r="CO125" i="13"/>
  <c r="CR2" i="21"/>
  <c r="CQ3" i="21"/>
  <c r="CN107" i="13"/>
  <c r="CN33" i="9"/>
  <c r="CN49" i="9" s="1"/>
  <c r="CO41" i="9" s="1"/>
  <c r="CM26" i="13"/>
  <c r="CM42" i="17"/>
  <c r="CM41" i="17" s="1"/>
  <c r="CM55" i="17" s="1"/>
  <c r="CP3" i="17"/>
  <c r="CQ2" i="17"/>
  <c r="CO8" i="9"/>
  <c r="CO16" i="13" s="1"/>
  <c r="CO61" i="9"/>
  <c r="CO97" i="13" s="1"/>
  <c r="BF110" i="9"/>
  <c r="BL27" i="10"/>
  <c r="CP15" i="10"/>
  <c r="CP26" i="4" s="1"/>
  <c r="CO153" i="13"/>
  <c r="CO163" i="13"/>
  <c r="CN82" i="13"/>
  <c r="CN55" i="13"/>
  <c r="CN37" i="13"/>
  <c r="CN72" i="13"/>
  <c r="CO136" i="13"/>
  <c r="CO118" i="13"/>
  <c r="CO102" i="13"/>
  <c r="CP10" i="9"/>
  <c r="CP18" i="13" s="1"/>
  <c r="CP7" i="9"/>
  <c r="CP9" i="9"/>
  <c r="CP60" i="9"/>
  <c r="CP96" i="13" s="1"/>
  <c r="CP172" i="13" s="1"/>
  <c r="CP62" i="9"/>
  <c r="CP98" i="13" s="1"/>
  <c r="CP173" i="13" s="1"/>
  <c r="CP63" i="9"/>
  <c r="CP99" i="13" s="1"/>
  <c r="CO6" i="13"/>
  <c r="CO7" i="13" s="1"/>
  <c r="CO9" i="13"/>
  <c r="CO10" i="13" s="1"/>
  <c r="CO15" i="13"/>
  <c r="CO91" i="13" s="1"/>
  <c r="CO37" i="21" s="1"/>
  <c r="CO17" i="13"/>
  <c r="CO92" i="13" s="1"/>
  <c r="CN21" i="13"/>
  <c r="CQ2" i="9"/>
  <c r="CP3" i="9"/>
  <c r="CN21" i="9"/>
  <c r="CN29" i="9" s="1"/>
  <c r="CQ2" i="8"/>
  <c r="CP3" i="8"/>
  <c r="CO3" i="6"/>
  <c r="CP2" i="6"/>
  <c r="CO25" i="9"/>
  <c r="CQ2" i="10"/>
  <c r="CP3" i="10"/>
  <c r="CP4" i="13"/>
  <c r="CQ2" i="13"/>
  <c r="CQ12" i="13" s="1"/>
  <c r="CP3" i="13"/>
  <c r="CM74" i="9"/>
  <c r="CM82" i="9" s="1"/>
  <c r="CM77" i="9"/>
  <c r="CM85" i="9" s="1"/>
  <c r="CM101" i="9" s="1"/>
  <c r="CN93" i="9" s="1"/>
  <c r="CM78" i="9"/>
  <c r="CM86" i="9" s="1"/>
  <c r="CM102" i="9" s="1"/>
  <c r="CN94" i="9" s="1"/>
  <c r="CN2" i="4"/>
  <c r="CM3" i="4"/>
  <c r="CN74" i="17" l="1"/>
  <c r="CN43" i="17"/>
  <c r="CN42" i="17" s="1"/>
  <c r="CN41" i="17" s="1"/>
  <c r="CN55" i="17" s="1"/>
  <c r="AX15" i="6"/>
  <c r="AY21" i="8"/>
  <c r="AY16" i="8"/>
  <c r="AY57" i="9"/>
  <c r="CO44" i="13"/>
  <c r="CO62" i="13"/>
  <c r="CP174" i="13"/>
  <c r="CP125" i="13"/>
  <c r="CP143" i="13"/>
  <c r="CS2" i="21"/>
  <c r="CR3" i="21"/>
  <c r="CO107" i="13"/>
  <c r="CO33" i="9"/>
  <c r="CO49" i="9" s="1"/>
  <c r="CP41" i="9" s="1"/>
  <c r="CR2" i="17"/>
  <c r="CQ3" i="17"/>
  <c r="CN26" i="13"/>
  <c r="CP61" i="9"/>
  <c r="CP97" i="13" s="1"/>
  <c r="CP8" i="9"/>
  <c r="CP16" i="13" s="1"/>
  <c r="BG109" i="9"/>
  <c r="BG108" i="9"/>
  <c r="BL46" i="6"/>
  <c r="BL30" i="10"/>
  <c r="BL31" i="10" s="1"/>
  <c r="BL30" i="4" s="1"/>
  <c r="BM23" i="10"/>
  <c r="CQ15" i="10"/>
  <c r="CQ26" i="4" s="1"/>
  <c r="CP163" i="13"/>
  <c r="CP153" i="13"/>
  <c r="CO82" i="13"/>
  <c r="CP118" i="13"/>
  <c r="CP136" i="13"/>
  <c r="CO55" i="13"/>
  <c r="CO37" i="13"/>
  <c r="CO72" i="13"/>
  <c r="CQ7" i="9"/>
  <c r="CQ10" i="9"/>
  <c r="CQ18" i="13" s="1"/>
  <c r="CQ9" i="9"/>
  <c r="CQ60" i="9"/>
  <c r="CQ96" i="13" s="1"/>
  <c r="CQ172" i="13" s="1"/>
  <c r="CQ62" i="9"/>
  <c r="CQ98" i="13" s="1"/>
  <c r="CQ173" i="13" s="1"/>
  <c r="CQ63" i="9"/>
  <c r="CQ99" i="13" s="1"/>
  <c r="CP102" i="13"/>
  <c r="CP6" i="13"/>
  <c r="CP7" i="13" s="1"/>
  <c r="CP9" i="13"/>
  <c r="CP10" i="13" s="1"/>
  <c r="CP17" i="13"/>
  <c r="CP92" i="13" s="1"/>
  <c r="CO21" i="13"/>
  <c r="CP15" i="13"/>
  <c r="CP91" i="13" s="1"/>
  <c r="CP37" i="21" s="1"/>
  <c r="CQ4" i="13"/>
  <c r="CQ3" i="13"/>
  <c r="CR2" i="13"/>
  <c r="CR12" i="13" s="1"/>
  <c r="CQ3" i="10"/>
  <c r="CR2" i="10"/>
  <c r="CO21" i="9"/>
  <c r="CO29" i="9" s="1"/>
  <c r="CP3" i="6"/>
  <c r="CQ2" i="6"/>
  <c r="CP25" i="9"/>
  <c r="CQ3" i="8"/>
  <c r="CR2" i="8"/>
  <c r="CR2" i="9"/>
  <c r="CQ3" i="9"/>
  <c r="CN78" i="9"/>
  <c r="CN86" i="9" s="1"/>
  <c r="CN102" i="9" s="1"/>
  <c r="CO94" i="9" s="1"/>
  <c r="CN77" i="9"/>
  <c r="CN85" i="9" s="1"/>
  <c r="CN101" i="9" s="1"/>
  <c r="CO93" i="9" s="1"/>
  <c r="CN74" i="9"/>
  <c r="CN82" i="9" s="1"/>
  <c r="CO2" i="4"/>
  <c r="CN3" i="4"/>
  <c r="CO43" i="17" l="1"/>
  <c r="AZ56" i="9"/>
  <c r="AZ27" i="8" s="1"/>
  <c r="AY17" i="8"/>
  <c r="AY18" i="8" s="1"/>
  <c r="AY20" i="8" s="1"/>
  <c r="AZ55" i="9"/>
  <c r="AY12" i="4"/>
  <c r="AY37" i="8"/>
  <c r="AY70" i="17" s="1"/>
  <c r="CO74" i="17"/>
  <c r="CQ143" i="13"/>
  <c r="CQ125" i="13"/>
  <c r="CP62" i="13"/>
  <c r="CP44" i="13"/>
  <c r="CP33" i="9"/>
  <c r="CP49" i="9" s="1"/>
  <c r="CQ41" i="9" s="1"/>
  <c r="CS3" i="21"/>
  <c r="CT2" i="21"/>
  <c r="CP107" i="13"/>
  <c r="CO26" i="13"/>
  <c r="CO42" i="17"/>
  <c r="CO41" i="17" s="1"/>
  <c r="CO55" i="17" s="1"/>
  <c r="CS2" i="17"/>
  <c r="CR3" i="17"/>
  <c r="CQ61" i="9"/>
  <c r="CQ97" i="13" s="1"/>
  <c r="CQ8" i="9"/>
  <c r="CQ16" i="13" s="1"/>
  <c r="CQ174" i="13"/>
  <c r="BG110" i="9"/>
  <c r="BM27" i="10"/>
  <c r="CR15" i="10"/>
  <c r="CR26" i="4" s="1"/>
  <c r="CQ153" i="13"/>
  <c r="CQ163" i="13"/>
  <c r="CP82" i="13"/>
  <c r="CP72" i="13"/>
  <c r="CQ118" i="13"/>
  <c r="CQ136" i="13"/>
  <c r="CP55" i="13"/>
  <c r="CP37" i="13"/>
  <c r="CQ102" i="13"/>
  <c r="CR7" i="9"/>
  <c r="CR10" i="9"/>
  <c r="CR18" i="13" s="1"/>
  <c r="CR9" i="9"/>
  <c r="CR60" i="9"/>
  <c r="CR96" i="13" s="1"/>
  <c r="CR172" i="13" s="1"/>
  <c r="CR62" i="9"/>
  <c r="CR98" i="13" s="1"/>
  <c r="CR173" i="13" s="1"/>
  <c r="CR63" i="9"/>
  <c r="CR99" i="13" s="1"/>
  <c r="CQ6" i="13"/>
  <c r="CQ7" i="13" s="1"/>
  <c r="CQ9" i="13"/>
  <c r="CQ10" i="13" s="1"/>
  <c r="CQ17" i="13"/>
  <c r="CQ92" i="13" s="1"/>
  <c r="CP21" i="13"/>
  <c r="CQ15" i="13"/>
  <c r="CQ91" i="13" s="1"/>
  <c r="CQ37" i="21" s="1"/>
  <c r="CS2" i="8"/>
  <c r="CR3" i="8"/>
  <c r="CP21" i="9"/>
  <c r="CP29" i="9" s="1"/>
  <c r="CQ25" i="9"/>
  <c r="CR4" i="13"/>
  <c r="CR3" i="13"/>
  <c r="CS2" i="13"/>
  <c r="CS12" i="13" s="1"/>
  <c r="CR2" i="6"/>
  <c r="CQ3" i="6"/>
  <c r="CS2" i="9"/>
  <c r="CR3" i="9"/>
  <c r="CS2" i="10"/>
  <c r="CR3" i="10"/>
  <c r="CO78" i="9"/>
  <c r="CO86" i="9" s="1"/>
  <c r="CO102" i="9" s="1"/>
  <c r="CP94" i="9" s="1"/>
  <c r="CO74" i="9"/>
  <c r="CO82" i="9" s="1"/>
  <c r="CO77" i="9"/>
  <c r="CO85" i="9" s="1"/>
  <c r="CO101" i="9" s="1"/>
  <c r="CP93" i="9" s="1"/>
  <c r="CP2" i="4"/>
  <c r="CO3" i="4"/>
  <c r="CP74" i="17" l="1"/>
  <c r="AY15" i="6"/>
  <c r="AY22" i="8"/>
  <c r="AZ21" i="8"/>
  <c r="AZ16" i="8"/>
  <c r="AZ57" i="9"/>
  <c r="CP43" i="17"/>
  <c r="CP42" i="17" s="1"/>
  <c r="CP41" i="17" s="1"/>
  <c r="CP55" i="17" s="1"/>
  <c r="CR125" i="13"/>
  <c r="CR143" i="13"/>
  <c r="CQ62" i="13"/>
  <c r="CQ44" i="13"/>
  <c r="CQ33" i="9"/>
  <c r="CQ49" i="9" s="1"/>
  <c r="CR41" i="9" s="1"/>
  <c r="CU2" i="21"/>
  <c r="CT3" i="21"/>
  <c r="CQ107" i="13"/>
  <c r="CP26" i="13"/>
  <c r="CS3" i="17"/>
  <c r="CT2" i="17"/>
  <c r="CR61" i="9"/>
  <c r="CR97" i="13" s="1"/>
  <c r="CR8" i="9"/>
  <c r="CR16" i="13" s="1"/>
  <c r="CR174" i="13"/>
  <c r="BH108" i="9"/>
  <c r="BH109" i="9"/>
  <c r="BM46" i="6"/>
  <c r="BM30" i="10"/>
  <c r="BM31" i="10" s="1"/>
  <c r="BM30" i="4" s="1"/>
  <c r="BN23" i="10"/>
  <c r="CS15" i="10"/>
  <c r="CS26" i="4" s="1"/>
  <c r="CR163" i="13"/>
  <c r="CR153" i="13"/>
  <c r="CQ82" i="13"/>
  <c r="CQ72" i="13"/>
  <c r="CR118" i="13"/>
  <c r="CR136" i="13"/>
  <c r="CQ55" i="13"/>
  <c r="CQ37" i="13"/>
  <c r="CS9" i="9"/>
  <c r="CS7" i="9"/>
  <c r="CS10" i="9"/>
  <c r="CS18" i="13" s="1"/>
  <c r="CS60" i="9"/>
  <c r="CS96" i="13" s="1"/>
  <c r="CS172" i="13" s="1"/>
  <c r="CS62" i="9"/>
  <c r="CS98" i="13" s="1"/>
  <c r="CS173" i="13" s="1"/>
  <c r="CS63" i="9"/>
  <c r="CS99" i="13" s="1"/>
  <c r="CR102" i="13"/>
  <c r="CR6" i="13"/>
  <c r="CR7" i="13" s="1"/>
  <c r="CR9" i="13"/>
  <c r="CR10" i="13" s="1"/>
  <c r="CR17" i="13"/>
  <c r="CR92" i="13" s="1"/>
  <c r="CR15" i="13"/>
  <c r="CR91" i="13" s="1"/>
  <c r="CR37" i="21" s="1"/>
  <c r="CQ21" i="13"/>
  <c r="CQ43" i="17" s="1"/>
  <c r="CS4" i="13"/>
  <c r="CT2" i="13"/>
  <c r="CT12" i="13" s="1"/>
  <c r="CS3" i="13"/>
  <c r="CS2" i="6"/>
  <c r="CR3" i="6"/>
  <c r="CS3" i="8"/>
  <c r="CT2" i="8"/>
  <c r="CT2" i="9"/>
  <c r="CS3" i="9"/>
  <c r="CR25" i="9"/>
  <c r="CS3" i="10"/>
  <c r="CT2" i="10"/>
  <c r="CQ21" i="9"/>
  <c r="CQ29" i="9" s="1"/>
  <c r="CP77" i="9"/>
  <c r="CP85" i="9" s="1"/>
  <c r="CP101" i="9" s="1"/>
  <c r="CQ93" i="9" s="1"/>
  <c r="CP74" i="9"/>
  <c r="CP82" i="9" s="1"/>
  <c r="CP78" i="9"/>
  <c r="CP86" i="9" s="1"/>
  <c r="CP102" i="9" s="1"/>
  <c r="CQ94" i="9" s="1"/>
  <c r="CQ2" i="4"/>
  <c r="CP3" i="4"/>
  <c r="AZ37" i="8" l="1"/>
  <c r="AZ70" i="17" s="1"/>
  <c r="AZ12" i="4"/>
  <c r="BA56" i="9"/>
  <c r="BA27" i="8" s="1"/>
  <c r="AZ17" i="8"/>
  <c r="AZ18" i="8" s="1"/>
  <c r="AZ20" i="8" s="1"/>
  <c r="BA55" i="9"/>
  <c r="CQ74" i="17"/>
  <c r="CS143" i="13"/>
  <c r="CS125" i="13"/>
  <c r="CR62" i="13"/>
  <c r="CR44" i="13"/>
  <c r="CR33" i="9"/>
  <c r="CR49" i="9" s="1"/>
  <c r="CS41" i="9" s="1"/>
  <c r="CV2" i="21"/>
  <c r="CU3" i="21"/>
  <c r="CR107" i="13"/>
  <c r="CU2" i="17"/>
  <c r="CT3" i="17"/>
  <c r="CQ26" i="13"/>
  <c r="CQ42" i="17"/>
  <c r="CQ41" i="17" s="1"/>
  <c r="CQ55" i="17" s="1"/>
  <c r="CS61" i="9"/>
  <c r="CS97" i="13" s="1"/>
  <c r="CS8" i="9"/>
  <c r="CS16" i="13" s="1"/>
  <c r="CS174" i="13"/>
  <c r="BH110" i="9"/>
  <c r="BN27" i="10"/>
  <c r="CT15" i="10"/>
  <c r="CT26" i="4" s="1"/>
  <c r="CS153" i="13"/>
  <c r="CS163" i="13"/>
  <c r="CR82" i="13"/>
  <c r="CS118" i="13"/>
  <c r="CS136" i="13"/>
  <c r="CR72" i="13"/>
  <c r="CR55" i="13"/>
  <c r="CR37" i="13"/>
  <c r="CR74" i="17" s="1"/>
  <c r="CT7" i="9"/>
  <c r="CT60" i="9"/>
  <c r="CT96" i="13" s="1"/>
  <c r="CT172" i="13" s="1"/>
  <c r="CT9" i="9"/>
  <c r="CT10" i="9"/>
  <c r="CT18" i="13" s="1"/>
  <c r="CT63" i="9"/>
  <c r="CT99" i="13" s="1"/>
  <c r="CT62" i="9"/>
  <c r="CT98" i="13" s="1"/>
  <c r="CT173" i="13" s="1"/>
  <c r="CS102" i="13"/>
  <c r="CS6" i="13"/>
  <c r="CS7" i="13" s="1"/>
  <c r="CS9" i="13"/>
  <c r="CS10" i="13" s="1"/>
  <c r="CS15" i="13"/>
  <c r="CS91" i="13" s="1"/>
  <c r="CS37" i="21" s="1"/>
  <c r="CR21" i="13"/>
  <c r="CS17" i="13"/>
  <c r="CS92" i="13" s="1"/>
  <c r="CU2" i="10"/>
  <c r="CT3" i="10"/>
  <c r="CS25" i="9"/>
  <c r="CT4" i="13"/>
  <c r="CT3" i="13"/>
  <c r="CU2" i="13"/>
  <c r="CU12" i="13" s="1"/>
  <c r="CT2" i="6"/>
  <c r="CS3" i="6"/>
  <c r="CR21" i="9"/>
  <c r="CR29" i="9" s="1"/>
  <c r="CT3" i="9"/>
  <c r="CU2" i="9"/>
  <c r="CT3" i="8"/>
  <c r="CU2" i="8"/>
  <c r="CQ74" i="9"/>
  <c r="CQ82" i="9" s="1"/>
  <c r="CQ78" i="9"/>
  <c r="CQ86" i="9" s="1"/>
  <c r="CQ102" i="9" s="1"/>
  <c r="CR94" i="9" s="1"/>
  <c r="CQ77" i="9"/>
  <c r="CQ85" i="9" s="1"/>
  <c r="CQ101" i="9" s="1"/>
  <c r="CR93" i="9" s="1"/>
  <c r="CQ3" i="4"/>
  <c r="CR2" i="4"/>
  <c r="AZ22" i="8" l="1"/>
  <c r="AZ15" i="6"/>
  <c r="BA21" i="8"/>
  <c r="BA16" i="8"/>
  <c r="BA57" i="9"/>
  <c r="CR43" i="17"/>
  <c r="CR42" i="17" s="1"/>
  <c r="CR41" i="17" s="1"/>
  <c r="CR55" i="17" s="1"/>
  <c r="CS62" i="13"/>
  <c r="CS44" i="13"/>
  <c r="CT143" i="13"/>
  <c r="CT125" i="13"/>
  <c r="CV3" i="21"/>
  <c r="CW2" i="21"/>
  <c r="CS107" i="13"/>
  <c r="CS33" i="9"/>
  <c r="CS49" i="9" s="1"/>
  <c r="CT41" i="9" s="1"/>
  <c r="CR26" i="13"/>
  <c r="CV2" i="17"/>
  <c r="CU3" i="17"/>
  <c r="CT61" i="9"/>
  <c r="CT97" i="13" s="1"/>
  <c r="CT8" i="9"/>
  <c r="CT16" i="13" s="1"/>
  <c r="BI109" i="9"/>
  <c r="BI108" i="9"/>
  <c r="BN46" i="6"/>
  <c r="BN30" i="10"/>
  <c r="BN31" i="10" s="1"/>
  <c r="BN30" i="4" s="1"/>
  <c r="BO23" i="10"/>
  <c r="CU15" i="10"/>
  <c r="CU26" i="4" s="1"/>
  <c r="CT153" i="13"/>
  <c r="CT163" i="13"/>
  <c r="CS82" i="13"/>
  <c r="CS55" i="13"/>
  <c r="CS37" i="13"/>
  <c r="CT136" i="13"/>
  <c r="CT118" i="13"/>
  <c r="CS72" i="13"/>
  <c r="CT102" i="13"/>
  <c r="CU9" i="9"/>
  <c r="CU7" i="9"/>
  <c r="CU10" i="9"/>
  <c r="CU18" i="13" s="1"/>
  <c r="CU60" i="9"/>
  <c r="CU96" i="13" s="1"/>
  <c r="CU172" i="13" s="1"/>
  <c r="CU62" i="9"/>
  <c r="CU98" i="13" s="1"/>
  <c r="CU173" i="13" s="1"/>
  <c r="CU63" i="9"/>
  <c r="CU99" i="13" s="1"/>
  <c r="CT6" i="13"/>
  <c r="CT7" i="13" s="1"/>
  <c r="CT9" i="13"/>
  <c r="CT10" i="13" s="1"/>
  <c r="CS21" i="13"/>
  <c r="CT15" i="13"/>
  <c r="CT91" i="13" s="1"/>
  <c r="CT37" i="21" s="1"/>
  <c r="CT17" i="13"/>
  <c r="CT92" i="13" s="1"/>
  <c r="CV2" i="9"/>
  <c r="CU3" i="9"/>
  <c r="CT3" i="6"/>
  <c r="CU2" i="6"/>
  <c r="CU3" i="8"/>
  <c r="CV2" i="8"/>
  <c r="CU4" i="13"/>
  <c r="CV2" i="13"/>
  <c r="CV12" i="13" s="1"/>
  <c r="CU3" i="13"/>
  <c r="CS21" i="9"/>
  <c r="CS29" i="9" s="1"/>
  <c r="CU3" i="10"/>
  <c r="CV2" i="10"/>
  <c r="CT25" i="9"/>
  <c r="CR78" i="9"/>
  <c r="CR86" i="9" s="1"/>
  <c r="CR102" i="9" s="1"/>
  <c r="CS94" i="9" s="1"/>
  <c r="CR77" i="9"/>
  <c r="CR85" i="9" s="1"/>
  <c r="CR101" i="9" s="1"/>
  <c r="CS93" i="9" s="1"/>
  <c r="CR74" i="9"/>
  <c r="CR82" i="9" s="1"/>
  <c r="CS2" i="4"/>
  <c r="CR3" i="4"/>
  <c r="CS43" i="17" l="1"/>
  <c r="BA17" i="8"/>
  <c r="BB55" i="9"/>
  <c r="BB56" i="9"/>
  <c r="BB27" i="8" s="1"/>
  <c r="BA18" i="8"/>
  <c r="BA20" i="8" s="1"/>
  <c r="BA37" i="8"/>
  <c r="BA70" i="17" s="1"/>
  <c r="BA12" i="4"/>
  <c r="BA22" i="8"/>
  <c r="CS74" i="17"/>
  <c r="CT174" i="13"/>
  <c r="CU125" i="13"/>
  <c r="CU143" i="13"/>
  <c r="CT62" i="13"/>
  <c r="CT44" i="13"/>
  <c r="CT33" i="9"/>
  <c r="CT49" i="9" s="1"/>
  <c r="CU41" i="9" s="1"/>
  <c r="CW3" i="21"/>
  <c r="CX2" i="21"/>
  <c r="CT107" i="13"/>
  <c r="CW2" i="17"/>
  <c r="CV3" i="17"/>
  <c r="CS26" i="13"/>
  <c r="CS42" i="17"/>
  <c r="CS41" i="17" s="1"/>
  <c r="CS55" i="17" s="1"/>
  <c r="CU61" i="9"/>
  <c r="CU97" i="13" s="1"/>
  <c r="CU8" i="9"/>
  <c r="CU16" i="13" s="1"/>
  <c r="CU174" i="13"/>
  <c r="BI110" i="9"/>
  <c r="BO27" i="10"/>
  <c r="CV15" i="10"/>
  <c r="CV26" i="4" s="1"/>
  <c r="CU153" i="13"/>
  <c r="CU163" i="13"/>
  <c r="CT82" i="13"/>
  <c r="CU118" i="13"/>
  <c r="CU136" i="13"/>
  <c r="CT55" i="13"/>
  <c r="CT37" i="13"/>
  <c r="CT72" i="13"/>
  <c r="CU102" i="13"/>
  <c r="CV7" i="9"/>
  <c r="CV9" i="9"/>
  <c r="CV10" i="9"/>
  <c r="CV18" i="13" s="1"/>
  <c r="CV60" i="9"/>
  <c r="CV96" i="13" s="1"/>
  <c r="CV172" i="13" s="1"/>
  <c r="CV62" i="9"/>
  <c r="CV98" i="13" s="1"/>
  <c r="CV173" i="13" s="1"/>
  <c r="CV63" i="9"/>
  <c r="CV99" i="13" s="1"/>
  <c r="CU6" i="13"/>
  <c r="CU7" i="13" s="1"/>
  <c r="CU9" i="13"/>
  <c r="CU10" i="13" s="1"/>
  <c r="CU15" i="13"/>
  <c r="CU91" i="13" s="1"/>
  <c r="CU37" i="21" s="1"/>
  <c r="CT21" i="13"/>
  <c r="CU17" i="13"/>
  <c r="CU92" i="13" s="1"/>
  <c r="CV4" i="13"/>
  <c r="CV3" i="13"/>
  <c r="CW2" i="13"/>
  <c r="CW12" i="13" s="1"/>
  <c r="CU3" i="6"/>
  <c r="CV2" i="6"/>
  <c r="CW2" i="10"/>
  <c r="CV3" i="10"/>
  <c r="CU25" i="9"/>
  <c r="CW2" i="8"/>
  <c r="CV3" i="8"/>
  <c r="CV3" i="9"/>
  <c r="CW2" i="9"/>
  <c r="CT21" i="9"/>
  <c r="CT29" i="9" s="1"/>
  <c r="CS74" i="9"/>
  <c r="CS82" i="9" s="1"/>
  <c r="CS77" i="9"/>
  <c r="CS85" i="9" s="1"/>
  <c r="CS101" i="9" s="1"/>
  <c r="CT93" i="9" s="1"/>
  <c r="CS78" i="9"/>
  <c r="CS86" i="9" s="1"/>
  <c r="CS102" i="9" s="1"/>
  <c r="CT94" i="9" s="1"/>
  <c r="CT2" i="4"/>
  <c r="CS3" i="4"/>
  <c r="CT43" i="17" l="1"/>
  <c r="CT74" i="17"/>
  <c r="BA15" i="6"/>
  <c r="BB21" i="8"/>
  <c r="BB16" i="8"/>
  <c r="BB57" i="9"/>
  <c r="CU44" i="13"/>
  <c r="CU62" i="13"/>
  <c r="CV174" i="13"/>
  <c r="CV143" i="13"/>
  <c r="CV125" i="13"/>
  <c r="CU33" i="9"/>
  <c r="CU49" i="9" s="1"/>
  <c r="CV41" i="9" s="1"/>
  <c r="CX3" i="21"/>
  <c r="CY2" i="21"/>
  <c r="CU107" i="13"/>
  <c r="CT26" i="13"/>
  <c r="CT42" i="17"/>
  <c r="CT41" i="17" s="1"/>
  <c r="CT55" i="17" s="1"/>
  <c r="CX2" i="17"/>
  <c r="CW3" i="17"/>
  <c r="CV61" i="9"/>
  <c r="CV97" i="13" s="1"/>
  <c r="CV8" i="9"/>
  <c r="CV16" i="13" s="1"/>
  <c r="BJ108" i="9"/>
  <c r="BJ109" i="9"/>
  <c r="BO46" i="6"/>
  <c r="BO30" i="10"/>
  <c r="BO31" i="10" s="1"/>
  <c r="BO30" i="4" s="1"/>
  <c r="BP23" i="10"/>
  <c r="CW15" i="10"/>
  <c r="CW26" i="4" s="1"/>
  <c r="CV153" i="13"/>
  <c r="CV163" i="13"/>
  <c r="CU82" i="13"/>
  <c r="CU55" i="13"/>
  <c r="CU37" i="13"/>
  <c r="CU74" i="17" s="1"/>
  <c r="CV118" i="13"/>
  <c r="CV136" i="13"/>
  <c r="CU72" i="13"/>
  <c r="CW7" i="9"/>
  <c r="CW9" i="9"/>
  <c r="CW17" i="13" s="1"/>
  <c r="CW92" i="13" s="1"/>
  <c r="CW10" i="9"/>
  <c r="CW18" i="13" s="1"/>
  <c r="CW60" i="9"/>
  <c r="CW96" i="13" s="1"/>
  <c r="CW172" i="13" s="1"/>
  <c r="CW62" i="9"/>
  <c r="CW98" i="13" s="1"/>
  <c r="CW173" i="13" s="1"/>
  <c r="CW63" i="9"/>
  <c r="CW99" i="13" s="1"/>
  <c r="CV102" i="13"/>
  <c r="CV6" i="13"/>
  <c r="CV7" i="13" s="1"/>
  <c r="CV9" i="13"/>
  <c r="CV10" i="13" s="1"/>
  <c r="CU21" i="13"/>
  <c r="CV15" i="13"/>
  <c r="CV91" i="13" s="1"/>
  <c r="CV37" i="21" s="1"/>
  <c r="CV17" i="13"/>
  <c r="CV92" i="13" s="1"/>
  <c r="CX2" i="9"/>
  <c r="CW3" i="9"/>
  <c r="CX2" i="10"/>
  <c r="CW3" i="10"/>
  <c r="CV3" i="6"/>
  <c r="CW2" i="6"/>
  <c r="CU21" i="9"/>
  <c r="CU29" i="9" s="1"/>
  <c r="CW4" i="13"/>
  <c r="CX2" i="13"/>
  <c r="CX12" i="13" s="1"/>
  <c r="CW3" i="13"/>
  <c r="CX2" i="8"/>
  <c r="CW3" i="8"/>
  <c r="CV25" i="9"/>
  <c r="CT74" i="9"/>
  <c r="CT82" i="9" s="1"/>
  <c r="CT78" i="9"/>
  <c r="CT86" i="9" s="1"/>
  <c r="CT102" i="9" s="1"/>
  <c r="CU94" i="9" s="1"/>
  <c r="CT77" i="9"/>
  <c r="CT85" i="9" s="1"/>
  <c r="CT101" i="9" s="1"/>
  <c r="CU93" i="9" s="1"/>
  <c r="CU2" i="4"/>
  <c r="CT3" i="4"/>
  <c r="CU43" i="17" l="1"/>
  <c r="BC56" i="9"/>
  <c r="BC27" i="8" s="1"/>
  <c r="BB17" i="8"/>
  <c r="BB18" i="8" s="1"/>
  <c r="BB20" i="8" s="1"/>
  <c r="BC55" i="9"/>
  <c r="BB37" i="8"/>
  <c r="BB70" i="17" s="1"/>
  <c r="BB12" i="4"/>
  <c r="CW62" i="13"/>
  <c r="CW44" i="13"/>
  <c r="CV62" i="13"/>
  <c r="CV44" i="13"/>
  <c r="CW143" i="13"/>
  <c r="CW125" i="13"/>
  <c r="CV33" i="9"/>
  <c r="CV49" i="9" s="1"/>
  <c r="CW41" i="9" s="1"/>
  <c r="CZ2" i="21"/>
  <c r="CY3" i="21"/>
  <c r="CV107" i="13"/>
  <c r="CX3" i="17"/>
  <c r="CY2" i="17"/>
  <c r="CU26" i="13"/>
  <c r="CU42" i="17"/>
  <c r="CU41" i="17" s="1"/>
  <c r="CU55" i="17" s="1"/>
  <c r="CW61" i="9"/>
  <c r="CW97" i="13" s="1"/>
  <c r="CW8" i="9"/>
  <c r="CW16" i="13" s="1"/>
  <c r="BJ110" i="9"/>
  <c r="BP27" i="10"/>
  <c r="CX15" i="10"/>
  <c r="CX26" i="4" s="1"/>
  <c r="CW153" i="13"/>
  <c r="CW163" i="13"/>
  <c r="CV82" i="13"/>
  <c r="CV55" i="13"/>
  <c r="CV37" i="13"/>
  <c r="CW55" i="13"/>
  <c r="CW37" i="13"/>
  <c r="CV72" i="13"/>
  <c r="CW136" i="13"/>
  <c r="CW118" i="13"/>
  <c r="CX10" i="9"/>
  <c r="CX18" i="13" s="1"/>
  <c r="CX9" i="9"/>
  <c r="CX7" i="9"/>
  <c r="CX60" i="9"/>
  <c r="CX96" i="13" s="1"/>
  <c r="CX172" i="13" s="1"/>
  <c r="CX62" i="9"/>
  <c r="CX98" i="13" s="1"/>
  <c r="CX173" i="13" s="1"/>
  <c r="CX63" i="9"/>
  <c r="CX99" i="13" s="1"/>
  <c r="CW102" i="13"/>
  <c r="CW6" i="13"/>
  <c r="CW7" i="13" s="1"/>
  <c r="CW9" i="13"/>
  <c r="CW10" i="13" s="1"/>
  <c r="CW21" i="13"/>
  <c r="CV21" i="13"/>
  <c r="CW15" i="13"/>
  <c r="CW91" i="13" s="1"/>
  <c r="CW37" i="21" s="1"/>
  <c r="CY2" i="8"/>
  <c r="CX3" i="8"/>
  <c r="CY2" i="10"/>
  <c r="CX3" i="10"/>
  <c r="CW3" i="6"/>
  <c r="CX2" i="6"/>
  <c r="CW25" i="9"/>
  <c r="CX4" i="13"/>
  <c r="CY2" i="13"/>
  <c r="CY12" i="13" s="1"/>
  <c r="CX3" i="13"/>
  <c r="CY2" i="9"/>
  <c r="CX3" i="9"/>
  <c r="CV21" i="9"/>
  <c r="CV29" i="9" s="1"/>
  <c r="CU74" i="9"/>
  <c r="CU82" i="9" s="1"/>
  <c r="CU77" i="9"/>
  <c r="CU85" i="9" s="1"/>
  <c r="CU101" i="9" s="1"/>
  <c r="CV93" i="9" s="1"/>
  <c r="CU78" i="9"/>
  <c r="CU86" i="9" s="1"/>
  <c r="CU102" i="9" s="1"/>
  <c r="CV94" i="9" s="1"/>
  <c r="CU3" i="4"/>
  <c r="CV2" i="4"/>
  <c r="CV43" i="17" l="1"/>
  <c r="BB22" i="8"/>
  <c r="BB15" i="6"/>
  <c r="BC21" i="8"/>
  <c r="BC16" i="8"/>
  <c r="BC57" i="9"/>
  <c r="CV74" i="17"/>
  <c r="CW174" i="13"/>
  <c r="CX174" i="13"/>
  <c r="CX125" i="13"/>
  <c r="CX143" i="13"/>
  <c r="DA2" i="21"/>
  <c r="CZ3" i="21"/>
  <c r="CW107" i="13"/>
  <c r="CW43" i="17" s="1"/>
  <c r="CW42" i="17" s="1"/>
  <c r="CW41" i="17" s="1"/>
  <c r="CW55" i="17" s="1"/>
  <c r="CW33" i="9"/>
  <c r="CW49" i="9" s="1"/>
  <c r="CX41" i="9" s="1"/>
  <c r="CV26" i="13"/>
  <c r="CV42" i="17"/>
  <c r="CV41" i="17" s="1"/>
  <c r="CV55" i="17" s="1"/>
  <c r="CZ2" i="17"/>
  <c r="CY3" i="17"/>
  <c r="CW26" i="13"/>
  <c r="CX61" i="9"/>
  <c r="CX97" i="13" s="1"/>
  <c r="CX8" i="9"/>
  <c r="CX16" i="13" s="1"/>
  <c r="BK109" i="9"/>
  <c r="BK108" i="9"/>
  <c r="BP46" i="6"/>
  <c r="BP30" i="10"/>
  <c r="BP31" i="10" s="1"/>
  <c r="BP30" i="4" s="1"/>
  <c r="BQ23" i="10"/>
  <c r="CY15" i="10"/>
  <c r="CY26" i="4" s="1"/>
  <c r="CX153" i="13"/>
  <c r="CX163" i="13"/>
  <c r="CW82" i="13"/>
  <c r="CW72" i="13"/>
  <c r="CW74" i="17" s="1"/>
  <c r="CX136" i="13"/>
  <c r="CX118" i="13"/>
  <c r="CX102" i="13"/>
  <c r="CY7" i="9"/>
  <c r="CY10" i="9"/>
  <c r="CY18" i="13" s="1"/>
  <c r="CY9" i="9"/>
  <c r="CY60" i="9"/>
  <c r="CY96" i="13" s="1"/>
  <c r="CY172" i="13" s="1"/>
  <c r="CY63" i="9"/>
  <c r="CY99" i="13" s="1"/>
  <c r="CY62" i="9"/>
  <c r="CY98" i="13" s="1"/>
  <c r="CY173" i="13" s="1"/>
  <c r="CX6" i="13"/>
  <c r="CX7" i="13" s="1"/>
  <c r="CX9" i="13"/>
  <c r="CX10" i="13" s="1"/>
  <c r="CX15" i="13"/>
  <c r="CX91" i="13" s="1"/>
  <c r="CX37" i="21" s="1"/>
  <c r="CX17" i="13"/>
  <c r="CX92" i="13" s="1"/>
  <c r="CX25" i="9"/>
  <c r="CZ2" i="9"/>
  <c r="CY3" i="9"/>
  <c r="CY3" i="8"/>
  <c r="CZ2" i="8"/>
  <c r="CY2" i="6"/>
  <c r="CX3" i="6"/>
  <c r="CW21" i="9"/>
  <c r="CW29" i="9" s="1"/>
  <c r="CY4" i="13"/>
  <c r="CY3" i="13"/>
  <c r="CZ2" i="13"/>
  <c r="CZ12" i="13" s="1"/>
  <c r="CY3" i="10"/>
  <c r="CZ2" i="10"/>
  <c r="CV78" i="9"/>
  <c r="CV86" i="9" s="1"/>
  <c r="CV102" i="9" s="1"/>
  <c r="CW94" i="9" s="1"/>
  <c r="CV74" i="9"/>
  <c r="CV82" i="9" s="1"/>
  <c r="CV77" i="9"/>
  <c r="CV85" i="9" s="1"/>
  <c r="CV101" i="9" s="1"/>
  <c r="CW93" i="9" s="1"/>
  <c r="CV3" i="4"/>
  <c r="CW2" i="4"/>
  <c r="BD56" i="9" l="1"/>
  <c r="BD27" i="8" s="1"/>
  <c r="BC17" i="8"/>
  <c r="BC18" i="8" s="1"/>
  <c r="BC20" i="8" s="1"/>
  <c r="BC22" i="8" s="1"/>
  <c r="BD55" i="9"/>
  <c r="BC12" i="4"/>
  <c r="BC37" i="8"/>
  <c r="BC70" i="17" s="1"/>
  <c r="CX62" i="13"/>
  <c r="CX44" i="13"/>
  <c r="CY143" i="13"/>
  <c r="CY125" i="13"/>
  <c r="DA3" i="21"/>
  <c r="DB2" i="21"/>
  <c r="CX107" i="13"/>
  <c r="CX33" i="9"/>
  <c r="CX49" i="9" s="1"/>
  <c r="CY41" i="9" s="1"/>
  <c r="DA2" i="17"/>
  <c r="CZ3" i="17"/>
  <c r="CY61" i="9"/>
  <c r="CY97" i="13" s="1"/>
  <c r="CY8" i="9"/>
  <c r="CY16" i="13" s="1"/>
  <c r="BK110" i="9"/>
  <c r="BQ27" i="10"/>
  <c r="CZ15" i="10"/>
  <c r="CZ26" i="4" s="1"/>
  <c r="CY153" i="13"/>
  <c r="CY163" i="13"/>
  <c r="CX82" i="13"/>
  <c r="CX72" i="13"/>
  <c r="CY118" i="13"/>
  <c r="CY136" i="13"/>
  <c r="CX55" i="13"/>
  <c r="CX37" i="13"/>
  <c r="CX74" i="17" s="1"/>
  <c r="CZ7" i="9"/>
  <c r="CZ10" i="9"/>
  <c r="CZ18" i="13" s="1"/>
  <c r="CZ9" i="9"/>
  <c r="CZ60" i="9"/>
  <c r="CZ96" i="13" s="1"/>
  <c r="CZ172" i="13" s="1"/>
  <c r="CZ62" i="9"/>
  <c r="CZ98" i="13" s="1"/>
  <c r="CZ173" i="13" s="1"/>
  <c r="CZ63" i="9"/>
  <c r="CZ99" i="13" s="1"/>
  <c r="CY102" i="13"/>
  <c r="CY6" i="13"/>
  <c r="CY7" i="13" s="1"/>
  <c r="CY9" i="13"/>
  <c r="CY10" i="13" s="1"/>
  <c r="CY15" i="13"/>
  <c r="CY91" i="13" s="1"/>
  <c r="CY37" i="21" s="1"/>
  <c r="CX21" i="13"/>
  <c r="CX43" i="17" s="1"/>
  <c r="CY17" i="13"/>
  <c r="CY92" i="13" s="1"/>
  <c r="DA2" i="8"/>
  <c r="CZ3" i="8"/>
  <c r="CZ2" i="6"/>
  <c r="CY3" i="6"/>
  <c r="DA2" i="9"/>
  <c r="CZ3" i="9"/>
  <c r="CZ4" i="13"/>
  <c r="CZ3" i="13"/>
  <c r="DA2" i="13"/>
  <c r="DA12" i="13" s="1"/>
  <c r="CY25" i="9"/>
  <c r="DA2" i="10"/>
  <c r="CZ3" i="10"/>
  <c r="CX21" i="9"/>
  <c r="CX29" i="9" s="1"/>
  <c r="CW77" i="9"/>
  <c r="CW85" i="9" s="1"/>
  <c r="CW101" i="9" s="1"/>
  <c r="CX93" i="9" s="1"/>
  <c r="CW74" i="9"/>
  <c r="CW82" i="9" s="1"/>
  <c r="CW78" i="9"/>
  <c r="CW86" i="9" s="1"/>
  <c r="CW102" i="9" s="1"/>
  <c r="CX94" i="9" s="1"/>
  <c r="CW3" i="4"/>
  <c r="CX2" i="4"/>
  <c r="BC15" i="6" l="1"/>
  <c r="BD21" i="8"/>
  <c r="BD16" i="8"/>
  <c r="BD57" i="9"/>
  <c r="CY174" i="13"/>
  <c r="CY33" i="9"/>
  <c r="CY49" i="9" s="1"/>
  <c r="CZ41" i="9" s="1"/>
  <c r="CY62" i="13"/>
  <c r="CY44" i="13"/>
  <c r="CZ143" i="13"/>
  <c r="CZ125" i="13"/>
  <c r="DC2" i="21"/>
  <c r="DB3" i="21"/>
  <c r="CY107" i="13"/>
  <c r="CX26" i="13"/>
  <c r="CX42" i="17"/>
  <c r="CX41" i="17" s="1"/>
  <c r="CX55" i="17" s="1"/>
  <c r="DB2" i="17"/>
  <c r="DA3" i="17"/>
  <c r="CZ61" i="9"/>
  <c r="CZ97" i="13" s="1"/>
  <c r="CZ8" i="9"/>
  <c r="CZ16" i="13" s="1"/>
  <c r="CZ174" i="13"/>
  <c r="BL109" i="9"/>
  <c r="BL108" i="9"/>
  <c r="BQ46" i="6"/>
  <c r="BQ30" i="10"/>
  <c r="BQ31" i="10" s="1"/>
  <c r="BQ30" i="4" s="1"/>
  <c r="BR23" i="10"/>
  <c r="DA15" i="10"/>
  <c r="DA26" i="4" s="1"/>
  <c r="CZ163" i="13"/>
  <c r="CZ153" i="13"/>
  <c r="CY82" i="13"/>
  <c r="CY55" i="13"/>
  <c r="CY37" i="13"/>
  <c r="CZ118" i="13"/>
  <c r="CZ136" i="13"/>
  <c r="CY72" i="13"/>
  <c r="DA9" i="9"/>
  <c r="DA10" i="9"/>
  <c r="DA18" i="13" s="1"/>
  <c r="DA7" i="9"/>
  <c r="DA60" i="9"/>
  <c r="DA96" i="13" s="1"/>
  <c r="DA172" i="13" s="1"/>
  <c r="DA62" i="9"/>
  <c r="DA98" i="13" s="1"/>
  <c r="DA173" i="13" s="1"/>
  <c r="DA63" i="9"/>
  <c r="DA99" i="13" s="1"/>
  <c r="CZ102" i="13"/>
  <c r="CZ6" i="13"/>
  <c r="CZ7" i="13" s="1"/>
  <c r="CZ9" i="13"/>
  <c r="CZ10" i="13" s="1"/>
  <c r="CY21" i="13"/>
  <c r="CZ17" i="13"/>
  <c r="CZ92" i="13" s="1"/>
  <c r="CZ15" i="13"/>
  <c r="CZ91" i="13" s="1"/>
  <c r="CZ37" i="21" s="1"/>
  <c r="DA2" i="6"/>
  <c r="CZ3" i="6"/>
  <c r="CZ25" i="9"/>
  <c r="CY21" i="9"/>
  <c r="CY29" i="9" s="1"/>
  <c r="DA4" i="13"/>
  <c r="DB2" i="13"/>
  <c r="DB12" i="13" s="1"/>
  <c r="DA3" i="13"/>
  <c r="DA3" i="10"/>
  <c r="DB2" i="10"/>
  <c r="DB2" i="9"/>
  <c r="DA3" i="9"/>
  <c r="DA3" i="8"/>
  <c r="DB2" i="8"/>
  <c r="CX78" i="9"/>
  <c r="CX86" i="9" s="1"/>
  <c r="CX102" i="9" s="1"/>
  <c r="CY94" i="9" s="1"/>
  <c r="CX74" i="9"/>
  <c r="CX82" i="9" s="1"/>
  <c r="CX77" i="9"/>
  <c r="CX85" i="9" s="1"/>
  <c r="CX101" i="9" s="1"/>
  <c r="CY93" i="9" s="1"/>
  <c r="CX3" i="4"/>
  <c r="CY2" i="4"/>
  <c r="CY74" i="17" l="1"/>
  <c r="BE56" i="9"/>
  <c r="BE27" i="8" s="1"/>
  <c r="BE55" i="9"/>
  <c r="BD17" i="8"/>
  <c r="BD18" i="8" s="1"/>
  <c r="BD20" i="8" s="1"/>
  <c r="BD37" i="8"/>
  <c r="BD70" i="17" s="1"/>
  <c r="BD12" i="4"/>
  <c r="CY43" i="17"/>
  <c r="CY42" i="17" s="1"/>
  <c r="CY41" i="17" s="1"/>
  <c r="CY55" i="17" s="1"/>
  <c r="DA143" i="13"/>
  <c r="DA125" i="13"/>
  <c r="CZ62" i="13"/>
  <c r="CZ44" i="13"/>
  <c r="CZ33" i="9"/>
  <c r="CZ49" i="9" s="1"/>
  <c r="DA41" i="9" s="1"/>
  <c r="DD2" i="21"/>
  <c r="DC3" i="21"/>
  <c r="CZ107" i="13"/>
  <c r="DC2" i="17"/>
  <c r="DB3" i="17"/>
  <c r="CY26" i="13"/>
  <c r="DA61" i="9"/>
  <c r="DA97" i="13" s="1"/>
  <c r="DA8" i="9"/>
  <c r="DA16" i="13" s="1"/>
  <c r="DA174" i="13"/>
  <c r="BL110" i="9"/>
  <c r="BR27" i="10"/>
  <c r="DB15" i="10"/>
  <c r="DB26" i="4" s="1"/>
  <c r="DA163" i="13"/>
  <c r="DA153" i="13"/>
  <c r="CZ82" i="13"/>
  <c r="CZ72" i="13"/>
  <c r="CZ55" i="13"/>
  <c r="CZ37" i="13"/>
  <c r="DA118" i="13"/>
  <c r="DA136" i="13"/>
  <c r="DB7" i="9"/>
  <c r="DB60" i="9"/>
  <c r="DB96" i="13" s="1"/>
  <c r="DB172" i="13" s="1"/>
  <c r="DB10" i="9"/>
  <c r="DB18" i="13" s="1"/>
  <c r="DB9" i="9"/>
  <c r="DB63" i="9"/>
  <c r="DB99" i="13" s="1"/>
  <c r="DB62" i="9"/>
  <c r="DB98" i="13" s="1"/>
  <c r="DB173" i="13" s="1"/>
  <c r="DA102" i="13"/>
  <c r="DA6" i="13"/>
  <c r="DA7" i="13" s="1"/>
  <c r="DA9" i="13"/>
  <c r="DA10" i="13" s="1"/>
  <c r="CZ21" i="13"/>
  <c r="DA15" i="13"/>
  <c r="DA91" i="13" s="1"/>
  <c r="DA37" i="21" s="1"/>
  <c r="DA17" i="13"/>
  <c r="DA92" i="13" s="1"/>
  <c r="CZ21" i="9"/>
  <c r="CZ29" i="9" s="1"/>
  <c r="DB4" i="13"/>
  <c r="DB3" i="13"/>
  <c r="DC2" i="13"/>
  <c r="DC12" i="13" s="1"/>
  <c r="DB2" i="6"/>
  <c r="DA3" i="6"/>
  <c r="DC2" i="10"/>
  <c r="DB3" i="10"/>
  <c r="DB3" i="8"/>
  <c r="DC2" i="8"/>
  <c r="DB3" i="9"/>
  <c r="DC2" i="9"/>
  <c r="DA25" i="9"/>
  <c r="CY77" i="9"/>
  <c r="CY85" i="9" s="1"/>
  <c r="CY101" i="9" s="1"/>
  <c r="CZ93" i="9" s="1"/>
  <c r="CY74" i="9"/>
  <c r="CY82" i="9" s="1"/>
  <c r="CY78" i="9"/>
  <c r="CY86" i="9" s="1"/>
  <c r="CY102" i="9" s="1"/>
  <c r="CZ94" i="9" s="1"/>
  <c r="CZ2" i="4"/>
  <c r="CY3" i="4"/>
  <c r="CZ43" i="17" l="1"/>
  <c r="CZ42" i="17" s="1"/>
  <c r="CZ41" i="17" s="1"/>
  <c r="CZ55" i="17" s="1"/>
  <c r="BD22" i="8"/>
  <c r="BD15" i="6"/>
  <c r="BE21" i="8"/>
  <c r="BE16" i="8"/>
  <c r="BE57" i="9"/>
  <c r="CZ74" i="17"/>
  <c r="DA62" i="13"/>
  <c r="DA44" i="13"/>
  <c r="DB174" i="13"/>
  <c r="DB143" i="13"/>
  <c r="DB125" i="13"/>
  <c r="DD3" i="21"/>
  <c r="DE2" i="21"/>
  <c r="DA107" i="13"/>
  <c r="DA33" i="9"/>
  <c r="DA49" i="9" s="1"/>
  <c r="DB41" i="9" s="1"/>
  <c r="CZ26" i="13"/>
  <c r="DD2" i="17"/>
  <c r="DC3" i="17"/>
  <c r="DB61" i="9"/>
  <c r="DB97" i="13" s="1"/>
  <c r="DB8" i="9"/>
  <c r="DB16" i="13" s="1"/>
  <c r="BM108" i="9"/>
  <c r="BM109" i="9"/>
  <c r="BR46" i="6"/>
  <c r="BR30" i="10"/>
  <c r="BR31" i="10" s="1"/>
  <c r="BR30" i="4" s="1"/>
  <c r="BS23" i="10"/>
  <c r="DC15" i="10"/>
  <c r="DC26" i="4" s="1"/>
  <c r="DB163" i="13"/>
  <c r="DB153" i="13"/>
  <c r="DA82" i="13"/>
  <c r="DB118" i="13"/>
  <c r="DB136" i="13"/>
  <c r="DA55" i="13"/>
  <c r="DA37" i="13"/>
  <c r="DA72" i="13"/>
  <c r="DC9" i="9"/>
  <c r="DC7" i="9"/>
  <c r="DC10" i="9"/>
  <c r="DC18" i="13" s="1"/>
  <c r="DC60" i="9"/>
  <c r="DC96" i="13" s="1"/>
  <c r="DC172" i="13" s="1"/>
  <c r="DC62" i="9"/>
  <c r="DC98" i="13" s="1"/>
  <c r="DC173" i="13" s="1"/>
  <c r="DC63" i="9"/>
  <c r="DC99" i="13" s="1"/>
  <c r="DB102" i="13"/>
  <c r="DB6" i="13"/>
  <c r="DB7" i="13" s="1"/>
  <c r="DB9" i="13"/>
  <c r="DB10" i="13" s="1"/>
  <c r="DB17" i="13"/>
  <c r="DB92" i="13" s="1"/>
  <c r="DA21" i="13"/>
  <c r="DA43" i="17" s="1"/>
  <c r="DB15" i="13"/>
  <c r="DB91" i="13" s="1"/>
  <c r="DB37" i="21" s="1"/>
  <c r="DC4" i="13"/>
  <c r="DD2" i="13"/>
  <c r="DD12" i="13" s="1"/>
  <c r="DC3" i="13"/>
  <c r="DC3" i="8"/>
  <c r="DD2" i="8"/>
  <c r="DC3" i="10"/>
  <c r="DD2" i="10"/>
  <c r="DB3" i="6"/>
  <c r="DC2" i="6"/>
  <c r="DB25" i="9"/>
  <c r="DD2" i="9"/>
  <c r="DC3" i="9"/>
  <c r="DA21" i="9"/>
  <c r="DA29" i="9" s="1"/>
  <c r="CZ78" i="9"/>
  <c r="CZ86" i="9" s="1"/>
  <c r="CZ102" i="9" s="1"/>
  <c r="DA94" i="9" s="1"/>
  <c r="CZ74" i="9"/>
  <c r="CZ82" i="9" s="1"/>
  <c r="CZ77" i="9"/>
  <c r="CZ85" i="9" s="1"/>
  <c r="CZ101" i="9" s="1"/>
  <c r="DA93" i="9" s="1"/>
  <c r="CZ3" i="4"/>
  <c r="DA2" i="4"/>
  <c r="BF55" i="9" l="1"/>
  <c r="BE17" i="8"/>
  <c r="BF56" i="9"/>
  <c r="BF27" i="8" s="1"/>
  <c r="BE37" i="8"/>
  <c r="BE70" i="17" s="1"/>
  <c r="BE12" i="4"/>
  <c r="BE18" i="8"/>
  <c r="BE20" i="8" s="1"/>
  <c r="BE22" i="8" s="1"/>
  <c r="DA74" i="17"/>
  <c r="DC143" i="13"/>
  <c r="DC125" i="13"/>
  <c r="DB62" i="13"/>
  <c r="DB44" i="13"/>
  <c r="DE3" i="21"/>
  <c r="DF2" i="21"/>
  <c r="DB107" i="13"/>
  <c r="DB33" i="9"/>
  <c r="DB49" i="9" s="1"/>
  <c r="DC41" i="9" s="1"/>
  <c r="DE2" i="17"/>
  <c r="DD3" i="17"/>
  <c r="DA26" i="13"/>
  <c r="DA42" i="17"/>
  <c r="DA41" i="17" s="1"/>
  <c r="DA55" i="17" s="1"/>
  <c r="DC61" i="9"/>
  <c r="DC97" i="13" s="1"/>
  <c r="DC8" i="9"/>
  <c r="DC16" i="13" s="1"/>
  <c r="DC174" i="13"/>
  <c r="BM110" i="9"/>
  <c r="BS27" i="10"/>
  <c r="DD15" i="10"/>
  <c r="DD26" i="4" s="1"/>
  <c r="DC163" i="13"/>
  <c r="DC153" i="13"/>
  <c r="DB82" i="13"/>
  <c r="DB72" i="13"/>
  <c r="DC118" i="13"/>
  <c r="DC136" i="13"/>
  <c r="DB55" i="13"/>
  <c r="DB37" i="13"/>
  <c r="DC102" i="13"/>
  <c r="DD7" i="9"/>
  <c r="DD9" i="9"/>
  <c r="DD60" i="9"/>
  <c r="DD96" i="13" s="1"/>
  <c r="DD172" i="13" s="1"/>
  <c r="DD62" i="9"/>
  <c r="DD98" i="13" s="1"/>
  <c r="DD173" i="13" s="1"/>
  <c r="DD10" i="9"/>
  <c r="DD18" i="13" s="1"/>
  <c r="DD63" i="9"/>
  <c r="DD99" i="13" s="1"/>
  <c r="DC6" i="13"/>
  <c r="DC7" i="13" s="1"/>
  <c r="DC9" i="13"/>
  <c r="DC10" i="13" s="1"/>
  <c r="DB21" i="13"/>
  <c r="DC17" i="13"/>
  <c r="DC92" i="13" s="1"/>
  <c r="DC15" i="13"/>
  <c r="DC91" i="13" s="1"/>
  <c r="DC37" i="21" s="1"/>
  <c r="DC25" i="9"/>
  <c r="DC3" i="6"/>
  <c r="DD2" i="6"/>
  <c r="DE2" i="8"/>
  <c r="DD3" i="8"/>
  <c r="DD4" i="13"/>
  <c r="DD3" i="13"/>
  <c r="DE2" i="13"/>
  <c r="DE12" i="13" s="1"/>
  <c r="DB21" i="9"/>
  <c r="DB29" i="9" s="1"/>
  <c r="DD3" i="9"/>
  <c r="DE2" i="9"/>
  <c r="DE2" i="10"/>
  <c r="DD3" i="10"/>
  <c r="DA77" i="9"/>
  <c r="DA85" i="9" s="1"/>
  <c r="DA101" i="9" s="1"/>
  <c r="DB93" i="9" s="1"/>
  <c r="DA78" i="9"/>
  <c r="DA86" i="9" s="1"/>
  <c r="DA102" i="9" s="1"/>
  <c r="DB94" i="9" s="1"/>
  <c r="DA74" i="9"/>
  <c r="DA82" i="9" s="1"/>
  <c r="DA3" i="4"/>
  <c r="DB2" i="4"/>
  <c r="DB43" i="17" l="1"/>
  <c r="DB74" i="17"/>
  <c r="BE15" i="6"/>
  <c r="BF21" i="8"/>
  <c r="BF16" i="8"/>
  <c r="BF57" i="9"/>
  <c r="DD174" i="13"/>
  <c r="DD143" i="13"/>
  <c r="DD125" i="13"/>
  <c r="DC44" i="13"/>
  <c r="DC62" i="13"/>
  <c r="DF3" i="21"/>
  <c r="DG2" i="21"/>
  <c r="DC107" i="13"/>
  <c r="DC33" i="9"/>
  <c r="DC49" i="9" s="1"/>
  <c r="DD41" i="9" s="1"/>
  <c r="DB26" i="13"/>
  <c r="DB42" i="17"/>
  <c r="DB41" i="17" s="1"/>
  <c r="DB55" i="17" s="1"/>
  <c r="DF2" i="17"/>
  <c r="DE3" i="17"/>
  <c r="DD61" i="9"/>
  <c r="DD97" i="13" s="1"/>
  <c r="DD8" i="9"/>
  <c r="DD16" i="13" s="1"/>
  <c r="BN108" i="9"/>
  <c r="BN109" i="9"/>
  <c r="BS46" i="6"/>
  <c r="BS30" i="10"/>
  <c r="BS31" i="10" s="1"/>
  <c r="BS30" i="4" s="1"/>
  <c r="BT23" i="10"/>
  <c r="DE15" i="10"/>
  <c r="DE26" i="4" s="1"/>
  <c r="DD153" i="13"/>
  <c r="DD163" i="13"/>
  <c r="DC82" i="13"/>
  <c r="DC72" i="13"/>
  <c r="DC55" i="13"/>
  <c r="DC37" i="13"/>
  <c r="DD118" i="13"/>
  <c r="DD136" i="13"/>
  <c r="DD102" i="13"/>
  <c r="DE7" i="9"/>
  <c r="DE10" i="9"/>
  <c r="DE18" i="13" s="1"/>
  <c r="DE9" i="9"/>
  <c r="DE62" i="9"/>
  <c r="DE98" i="13" s="1"/>
  <c r="DE173" i="13" s="1"/>
  <c r="DE60" i="9"/>
  <c r="DE96" i="13" s="1"/>
  <c r="DE172" i="13" s="1"/>
  <c r="DE63" i="9"/>
  <c r="DE99" i="13" s="1"/>
  <c r="DD6" i="13"/>
  <c r="DD7" i="13" s="1"/>
  <c r="DD9" i="13"/>
  <c r="DD10" i="13" s="1"/>
  <c r="DD15" i="13"/>
  <c r="DD91" i="13" s="1"/>
  <c r="DD37" i="21" s="1"/>
  <c r="DD17" i="13"/>
  <c r="DD92" i="13" s="1"/>
  <c r="DC21" i="13"/>
  <c r="DC43" i="17" s="1"/>
  <c r="DE4" i="13"/>
  <c r="DF2" i="13"/>
  <c r="DF12" i="13" s="1"/>
  <c r="DE3" i="13"/>
  <c r="DD25" i="9"/>
  <c r="DF2" i="9"/>
  <c r="DE3" i="9"/>
  <c r="DF2" i="8"/>
  <c r="DE3" i="8"/>
  <c r="DF2" i="10"/>
  <c r="DE3" i="10"/>
  <c r="DC21" i="9"/>
  <c r="DC29" i="9" s="1"/>
  <c r="DD3" i="6"/>
  <c r="DE2" i="6"/>
  <c r="DB77" i="9"/>
  <c r="DB85" i="9" s="1"/>
  <c r="DB101" i="9" s="1"/>
  <c r="DC93" i="9" s="1"/>
  <c r="DB78" i="9"/>
  <c r="DB86" i="9" s="1"/>
  <c r="DB102" i="9" s="1"/>
  <c r="DC94" i="9" s="1"/>
  <c r="DB74" i="9"/>
  <c r="DB82" i="9" s="1"/>
  <c r="DB3" i="4"/>
  <c r="DC2" i="4"/>
  <c r="BF17" i="8" l="1"/>
  <c r="BG56" i="9"/>
  <c r="BG27" i="8" s="1"/>
  <c r="BG55" i="9"/>
  <c r="BF18" i="8"/>
  <c r="BF20" i="8" s="1"/>
  <c r="BF37" i="8"/>
  <c r="BF70" i="17" s="1"/>
  <c r="BF12" i="4"/>
  <c r="DC74" i="17"/>
  <c r="DE143" i="13"/>
  <c r="DE125" i="13"/>
  <c r="DD62" i="13"/>
  <c r="DD44" i="13"/>
  <c r="DH2" i="21"/>
  <c r="DG3" i="21"/>
  <c r="DD107" i="13"/>
  <c r="DD33" i="9"/>
  <c r="DD49" i="9" s="1"/>
  <c r="DE41" i="9" s="1"/>
  <c r="DC26" i="13"/>
  <c r="DC42" i="17"/>
  <c r="DC41" i="17" s="1"/>
  <c r="DC55" i="17" s="1"/>
  <c r="DF3" i="17"/>
  <c r="DG2" i="17"/>
  <c r="DE8" i="9"/>
  <c r="DE16" i="13" s="1"/>
  <c r="DE61" i="9"/>
  <c r="DE97" i="13" s="1"/>
  <c r="DE174" i="13"/>
  <c r="BN110" i="9"/>
  <c r="BT27" i="10"/>
  <c r="DF15" i="10"/>
  <c r="DF26" i="4" s="1"/>
  <c r="DE163" i="13"/>
  <c r="DE153" i="13"/>
  <c r="DD82" i="13"/>
  <c r="DD55" i="13"/>
  <c r="DD37" i="13"/>
  <c r="DE118" i="13"/>
  <c r="DE136" i="13"/>
  <c r="DD72" i="13"/>
  <c r="DF10" i="9"/>
  <c r="DF18" i="13" s="1"/>
  <c r="DF60" i="9"/>
  <c r="DF96" i="13" s="1"/>
  <c r="DF172" i="13" s="1"/>
  <c r="DF9" i="9"/>
  <c r="DF17" i="13" s="1"/>
  <c r="DF92" i="13" s="1"/>
  <c r="DF62" i="9"/>
  <c r="DF98" i="13" s="1"/>
  <c r="DF173" i="13" s="1"/>
  <c r="DF7" i="9"/>
  <c r="DF63" i="9"/>
  <c r="DF99" i="13" s="1"/>
  <c r="DE102" i="13"/>
  <c r="DE6" i="13"/>
  <c r="DE7" i="13" s="1"/>
  <c r="DE9" i="13"/>
  <c r="DE10" i="13" s="1"/>
  <c r="DE17" i="13"/>
  <c r="DE92" i="13" s="1"/>
  <c r="DD21" i="13"/>
  <c r="DE15" i="13"/>
  <c r="DE91" i="13" s="1"/>
  <c r="DE37" i="21" s="1"/>
  <c r="DG2" i="8"/>
  <c r="DF3" i="8"/>
  <c r="DD21" i="9"/>
  <c r="DD29" i="9" s="1"/>
  <c r="DE3" i="6"/>
  <c r="DF2" i="6"/>
  <c r="DG2" i="9"/>
  <c r="DF3" i="9"/>
  <c r="DE25" i="9"/>
  <c r="DG2" i="10"/>
  <c r="DF3" i="10"/>
  <c r="DF4" i="13"/>
  <c r="DG2" i="13"/>
  <c r="DG12" i="13" s="1"/>
  <c r="DF3" i="13"/>
  <c r="DC78" i="9"/>
  <c r="DC86" i="9" s="1"/>
  <c r="DC102" i="9" s="1"/>
  <c r="DD94" i="9" s="1"/>
  <c r="DC74" i="9"/>
  <c r="DC82" i="9" s="1"/>
  <c r="DC77" i="9"/>
  <c r="DC85" i="9" s="1"/>
  <c r="DC101" i="9" s="1"/>
  <c r="DD93" i="9" s="1"/>
  <c r="DC3" i="4"/>
  <c r="DD2" i="4"/>
  <c r="DD43" i="17" l="1"/>
  <c r="BF22" i="8"/>
  <c r="BF15" i="6"/>
  <c r="BG21" i="8"/>
  <c r="BG16" i="8"/>
  <c r="BG57" i="9"/>
  <c r="DD74" i="17"/>
  <c r="DF125" i="13"/>
  <c r="DF143" i="13"/>
  <c r="DE62" i="13"/>
  <c r="DE44" i="13"/>
  <c r="DF62" i="13"/>
  <c r="DF44" i="13"/>
  <c r="DE33" i="9"/>
  <c r="DE49" i="9" s="1"/>
  <c r="DF41" i="9" s="1"/>
  <c r="DI2" i="21"/>
  <c r="DH3" i="21"/>
  <c r="DE107" i="13"/>
  <c r="DD26" i="13"/>
  <c r="DD42" i="17"/>
  <c r="DD41" i="17" s="1"/>
  <c r="DD55" i="17" s="1"/>
  <c r="DH2" i="17"/>
  <c r="DG3" i="17"/>
  <c r="DF61" i="9"/>
  <c r="DF97" i="13" s="1"/>
  <c r="DF8" i="9"/>
  <c r="DF16" i="13" s="1"/>
  <c r="DF174" i="13"/>
  <c r="BO109" i="9"/>
  <c r="BO108" i="9"/>
  <c r="BT46" i="6"/>
  <c r="BT30" i="10"/>
  <c r="BT31" i="10" s="1"/>
  <c r="BT30" i="4" s="1"/>
  <c r="BU23" i="10"/>
  <c r="DG15" i="10"/>
  <c r="DG26" i="4" s="1"/>
  <c r="DF163" i="13"/>
  <c r="DF153" i="13"/>
  <c r="DE82" i="13"/>
  <c r="DE72" i="13"/>
  <c r="DE55" i="13"/>
  <c r="DE37" i="13"/>
  <c r="DE74" i="17" s="1"/>
  <c r="DF55" i="13"/>
  <c r="DF37" i="13"/>
  <c r="DF136" i="13"/>
  <c r="DF118" i="13"/>
  <c r="DF102" i="13"/>
  <c r="DG7" i="9"/>
  <c r="DG9" i="9"/>
  <c r="DG10" i="9"/>
  <c r="DG18" i="13" s="1"/>
  <c r="DG62" i="9"/>
  <c r="DG98" i="13" s="1"/>
  <c r="DG173" i="13" s="1"/>
  <c r="DG63" i="9"/>
  <c r="DG99" i="13" s="1"/>
  <c r="DG60" i="9"/>
  <c r="DG96" i="13" s="1"/>
  <c r="DG172" i="13" s="1"/>
  <c r="DF6" i="13"/>
  <c r="DF7" i="13" s="1"/>
  <c r="DF9" i="13"/>
  <c r="DF10" i="13" s="1"/>
  <c r="DF15" i="13"/>
  <c r="DF91" i="13" s="1"/>
  <c r="DF37" i="21" s="1"/>
  <c r="DF21" i="13"/>
  <c r="DE21" i="13"/>
  <c r="DH2" i="9"/>
  <c r="DG3" i="9"/>
  <c r="DF25" i="9"/>
  <c r="DE21" i="9"/>
  <c r="DE29" i="9" s="1"/>
  <c r="DG2" i="6"/>
  <c r="DF3" i="6"/>
  <c r="DG4" i="13"/>
  <c r="DH2" i="13"/>
  <c r="DH12" i="13" s="1"/>
  <c r="DG3" i="13"/>
  <c r="DH2" i="8"/>
  <c r="DG3" i="8"/>
  <c r="DG3" i="10"/>
  <c r="DH2" i="10"/>
  <c r="DD74" i="9"/>
  <c r="DD82" i="9" s="1"/>
  <c r="DD77" i="9"/>
  <c r="DD85" i="9" s="1"/>
  <c r="DD101" i="9" s="1"/>
  <c r="DE93" i="9" s="1"/>
  <c r="DD78" i="9"/>
  <c r="DD86" i="9" s="1"/>
  <c r="DD102" i="9" s="1"/>
  <c r="DE94" i="9" s="1"/>
  <c r="DE2" i="4"/>
  <c r="DD3" i="4"/>
  <c r="BH56" i="9" l="1"/>
  <c r="BH27" i="8" s="1"/>
  <c r="BH55" i="9"/>
  <c r="BG17" i="8"/>
  <c r="BG18" i="8" s="1"/>
  <c r="BG20" i="8" s="1"/>
  <c r="BG37" i="8"/>
  <c r="BG70" i="17" s="1"/>
  <c r="BG12" i="4"/>
  <c r="DE43" i="17"/>
  <c r="DE42" i="17" s="1"/>
  <c r="DE41" i="17" s="1"/>
  <c r="DE55" i="17" s="1"/>
  <c r="DG143" i="13"/>
  <c r="DG125" i="13"/>
  <c r="DJ2" i="21"/>
  <c r="DI3" i="21"/>
  <c r="DF107" i="13"/>
  <c r="DF33" i="9"/>
  <c r="DF49" i="9" s="1"/>
  <c r="DG41" i="9" s="1"/>
  <c r="DE26" i="13"/>
  <c r="DF26" i="13"/>
  <c r="DI2" i="17"/>
  <c r="DH3" i="17"/>
  <c r="DG61" i="9"/>
  <c r="DG97" i="13" s="1"/>
  <c r="DG8" i="9"/>
  <c r="DG16" i="13" s="1"/>
  <c r="DG174" i="13"/>
  <c r="BO110" i="9"/>
  <c r="BU27" i="10"/>
  <c r="DH15" i="10"/>
  <c r="DH26" i="4" s="1"/>
  <c r="DG153" i="13"/>
  <c r="DG163" i="13"/>
  <c r="DF82" i="13"/>
  <c r="DG118" i="13"/>
  <c r="DG136" i="13"/>
  <c r="DF72" i="13"/>
  <c r="DF74" i="17" s="1"/>
  <c r="DG102" i="13"/>
  <c r="DH7" i="9"/>
  <c r="DH9" i="9"/>
  <c r="DH10" i="9"/>
  <c r="DH18" i="13" s="1"/>
  <c r="DH60" i="9"/>
  <c r="DH96" i="13" s="1"/>
  <c r="DH172" i="13" s="1"/>
  <c r="DH62" i="9"/>
  <c r="DH98" i="13" s="1"/>
  <c r="DH173" i="13" s="1"/>
  <c r="DH63" i="9"/>
  <c r="DH99" i="13" s="1"/>
  <c r="DG6" i="13"/>
  <c r="DG7" i="13" s="1"/>
  <c r="DG9" i="13"/>
  <c r="DG10" i="13" s="1"/>
  <c r="DG17" i="13"/>
  <c r="DG92" i="13" s="1"/>
  <c r="DG15" i="13"/>
  <c r="DG91" i="13" s="1"/>
  <c r="DG37" i="21" s="1"/>
  <c r="DI2" i="8"/>
  <c r="DH3" i="8"/>
  <c r="DF21" i="9"/>
  <c r="DF29" i="9" s="1"/>
  <c r="DI2" i="10"/>
  <c r="DH3" i="10"/>
  <c r="DH4" i="13"/>
  <c r="DH3" i="13"/>
  <c r="DI2" i="13"/>
  <c r="DI12" i="13" s="1"/>
  <c r="DG25" i="9"/>
  <c r="DH2" i="6"/>
  <c r="DG3" i="6"/>
  <c r="DH3" i="9"/>
  <c r="DI2" i="9"/>
  <c r="DE78" i="9"/>
  <c r="DE86" i="9" s="1"/>
  <c r="DE102" i="9" s="1"/>
  <c r="DF94" i="9" s="1"/>
  <c r="DE77" i="9"/>
  <c r="DE85" i="9" s="1"/>
  <c r="DE101" i="9" s="1"/>
  <c r="DF93" i="9" s="1"/>
  <c r="DE74" i="9"/>
  <c r="DE82" i="9" s="1"/>
  <c r="DE3" i="4"/>
  <c r="DF2" i="4"/>
  <c r="BG15" i="6" l="1"/>
  <c r="BH21" i="8"/>
  <c r="BG22" i="8"/>
  <c r="BH16" i="8"/>
  <c r="BH57" i="9"/>
  <c r="DF43" i="17"/>
  <c r="DF42" i="17" s="1"/>
  <c r="DF41" i="17" s="1"/>
  <c r="DF55" i="17" s="1"/>
  <c r="DH125" i="13"/>
  <c r="DH143" i="13"/>
  <c r="DG62" i="13"/>
  <c r="DG44" i="13"/>
  <c r="DK2" i="21"/>
  <c r="DJ3" i="21"/>
  <c r="DG107" i="13"/>
  <c r="DG33" i="9"/>
  <c r="DG49" i="9" s="1"/>
  <c r="DH41" i="9" s="1"/>
  <c r="DI3" i="17"/>
  <c r="DJ2" i="17"/>
  <c r="DH61" i="9"/>
  <c r="DH97" i="13" s="1"/>
  <c r="DH8" i="9"/>
  <c r="DH16" i="13" s="1"/>
  <c r="DH174" i="13"/>
  <c r="BP108" i="9"/>
  <c r="BP109" i="9"/>
  <c r="BU46" i="6"/>
  <c r="BU30" i="10"/>
  <c r="BU31" i="10" s="1"/>
  <c r="BU30" i="4" s="1"/>
  <c r="BV23" i="10"/>
  <c r="DI15" i="10"/>
  <c r="DI26" i="4" s="1"/>
  <c r="DH153" i="13"/>
  <c r="DH163" i="13"/>
  <c r="DG82" i="13"/>
  <c r="DG55" i="13"/>
  <c r="DG37" i="13"/>
  <c r="DH136" i="13"/>
  <c r="DH118" i="13"/>
  <c r="DG72" i="13"/>
  <c r="DI9" i="9"/>
  <c r="DI7" i="9"/>
  <c r="DI10" i="9"/>
  <c r="DI18" i="13" s="1"/>
  <c r="DI60" i="9"/>
  <c r="DI96" i="13" s="1"/>
  <c r="DI172" i="13" s="1"/>
  <c r="DI63" i="9"/>
  <c r="DI99" i="13" s="1"/>
  <c r="DI62" i="9"/>
  <c r="DI98" i="13" s="1"/>
  <c r="DI173" i="13" s="1"/>
  <c r="DH102" i="13"/>
  <c r="DH6" i="13"/>
  <c r="DH7" i="13" s="1"/>
  <c r="DH9" i="13"/>
  <c r="DH10" i="13" s="1"/>
  <c r="DH15" i="13"/>
  <c r="DH91" i="13" s="1"/>
  <c r="DH37" i="21" s="1"/>
  <c r="DG21" i="13"/>
  <c r="DH17" i="13"/>
  <c r="DH92" i="13" s="1"/>
  <c r="DH3" i="6"/>
  <c r="DI2" i="6"/>
  <c r="DG21" i="9"/>
  <c r="DG29" i="9" s="1"/>
  <c r="DI4" i="13"/>
  <c r="DJ2" i="13"/>
  <c r="DJ12" i="13" s="1"/>
  <c r="DI3" i="13"/>
  <c r="DI3" i="8"/>
  <c r="DJ2" i="8"/>
  <c r="DJ2" i="9"/>
  <c r="DI3" i="9"/>
  <c r="DH25" i="9"/>
  <c r="DI3" i="10"/>
  <c r="DJ2" i="10"/>
  <c r="DF74" i="9"/>
  <c r="DF82" i="9" s="1"/>
  <c r="DF77" i="9"/>
  <c r="DF85" i="9" s="1"/>
  <c r="DF101" i="9" s="1"/>
  <c r="DG93" i="9" s="1"/>
  <c r="DF78" i="9"/>
  <c r="DF86" i="9" s="1"/>
  <c r="DF102" i="9" s="1"/>
  <c r="DG94" i="9" s="1"/>
  <c r="DG2" i="4"/>
  <c r="DF3" i="4"/>
  <c r="BI56" i="9" l="1"/>
  <c r="BI27" i="8" s="1"/>
  <c r="BI55" i="9"/>
  <c r="BH17" i="8"/>
  <c r="BH18" i="8" s="1"/>
  <c r="BH20" i="8" s="1"/>
  <c r="DG43" i="17"/>
  <c r="DG42" i="17" s="1"/>
  <c r="DG41" i="17" s="1"/>
  <c r="DG55" i="17" s="1"/>
  <c r="BH12" i="4"/>
  <c r="BH37" i="8"/>
  <c r="BH70" i="17" s="1"/>
  <c r="DG74" i="17"/>
  <c r="DH62" i="13"/>
  <c r="DH44" i="13"/>
  <c r="DI125" i="13"/>
  <c r="DI143" i="13"/>
  <c r="DH33" i="9"/>
  <c r="DH49" i="9" s="1"/>
  <c r="DI41" i="9" s="1"/>
  <c r="DL2" i="21"/>
  <c r="DK3" i="21"/>
  <c r="DH107" i="13"/>
  <c r="DG26" i="13"/>
  <c r="DK2" i="17"/>
  <c r="DJ3" i="17"/>
  <c r="DI61" i="9"/>
  <c r="DI97" i="13" s="1"/>
  <c r="DI8" i="9"/>
  <c r="DI16" i="13" s="1"/>
  <c r="BP110" i="9"/>
  <c r="BV27" i="10"/>
  <c r="DJ15" i="10"/>
  <c r="DJ26" i="4" s="1"/>
  <c r="DI153" i="13"/>
  <c r="DI163" i="13"/>
  <c r="DH82" i="13"/>
  <c r="DH55" i="13"/>
  <c r="DH37" i="13"/>
  <c r="DI136" i="13"/>
  <c r="DI118" i="13"/>
  <c r="DH72" i="13"/>
  <c r="DJ7" i="9"/>
  <c r="DJ9" i="9"/>
  <c r="DJ60" i="9"/>
  <c r="DJ96" i="13" s="1"/>
  <c r="DJ172" i="13" s="1"/>
  <c r="DJ10" i="9"/>
  <c r="DJ18" i="13" s="1"/>
  <c r="DJ63" i="9"/>
  <c r="DJ99" i="13" s="1"/>
  <c r="DJ62" i="9"/>
  <c r="DJ98" i="13" s="1"/>
  <c r="DJ173" i="13" s="1"/>
  <c r="DI102" i="13"/>
  <c r="DI6" i="13"/>
  <c r="DI7" i="13" s="1"/>
  <c r="DI9" i="13"/>
  <c r="DI10" i="13" s="1"/>
  <c r="DI15" i="13"/>
  <c r="DI91" i="13" s="1"/>
  <c r="DI37" i="21" s="1"/>
  <c r="DH21" i="13"/>
  <c r="DI17" i="13"/>
  <c r="DI92" i="13" s="1"/>
  <c r="DJ3" i="9"/>
  <c r="DK2" i="9"/>
  <c r="DI25" i="9"/>
  <c r="DJ4" i="13"/>
  <c r="DJ3" i="13"/>
  <c r="DK2" i="13"/>
  <c r="DK12" i="13" s="1"/>
  <c r="DI3" i="6"/>
  <c r="DJ2" i="6"/>
  <c r="DJ3" i="8"/>
  <c r="DK2" i="8"/>
  <c r="DH21" i="9"/>
  <c r="DH29" i="9" s="1"/>
  <c r="DK2" i="10"/>
  <c r="DJ3" i="10"/>
  <c r="DG74" i="9"/>
  <c r="DG82" i="9" s="1"/>
  <c r="DG78" i="9"/>
  <c r="DG86" i="9" s="1"/>
  <c r="DG102" i="9" s="1"/>
  <c r="DH94" i="9" s="1"/>
  <c r="DG77" i="9"/>
  <c r="DG85" i="9" s="1"/>
  <c r="DG101" i="9" s="1"/>
  <c r="DH93" i="9" s="1"/>
  <c r="DH2" i="4"/>
  <c r="DG3" i="4"/>
  <c r="BH22" i="8" l="1"/>
  <c r="BH15" i="6"/>
  <c r="BI21" i="8"/>
  <c r="DH74" i="17"/>
  <c r="BI16" i="8"/>
  <c r="BI57" i="9"/>
  <c r="DH43" i="17"/>
  <c r="DH42" i="17" s="1"/>
  <c r="DH41" i="17" s="1"/>
  <c r="DH55" i="17" s="1"/>
  <c r="DI174" i="13"/>
  <c r="DI33" i="9"/>
  <c r="DI62" i="13"/>
  <c r="DI44" i="13"/>
  <c r="DJ174" i="13"/>
  <c r="DJ143" i="13"/>
  <c r="DJ125" i="13"/>
  <c r="DI49" i="9"/>
  <c r="DJ41" i="9" s="1"/>
  <c r="DL3" i="21"/>
  <c r="DM2" i="21"/>
  <c r="DI107" i="13"/>
  <c r="DH26" i="13"/>
  <c r="DL2" i="17"/>
  <c r="DK3" i="17"/>
  <c r="DJ61" i="9"/>
  <c r="DJ97" i="13" s="1"/>
  <c r="DJ8" i="9"/>
  <c r="DJ16" i="13" s="1"/>
  <c r="BQ109" i="9"/>
  <c r="BQ108" i="9"/>
  <c r="BV46" i="6"/>
  <c r="BV30" i="10"/>
  <c r="BV31" i="10" s="1"/>
  <c r="BV30" i="4" s="1"/>
  <c r="BW23" i="10"/>
  <c r="DK15" i="10"/>
  <c r="DK26" i="4" s="1"/>
  <c r="DJ163" i="13"/>
  <c r="DJ153" i="13"/>
  <c r="DI82" i="13"/>
  <c r="DI55" i="13"/>
  <c r="DI37" i="13"/>
  <c r="DJ136" i="13"/>
  <c r="DJ118" i="13"/>
  <c r="DI72" i="13"/>
  <c r="DJ102" i="13"/>
  <c r="DK7" i="9"/>
  <c r="DK9" i="9"/>
  <c r="DK10" i="9"/>
  <c r="DK18" i="13" s="1"/>
  <c r="DK60" i="9"/>
  <c r="DK96" i="13" s="1"/>
  <c r="DK172" i="13" s="1"/>
  <c r="DK62" i="9"/>
  <c r="DK98" i="13" s="1"/>
  <c r="DK173" i="13" s="1"/>
  <c r="DK63" i="9"/>
  <c r="DK99" i="13" s="1"/>
  <c r="DJ6" i="13"/>
  <c r="DJ7" i="13" s="1"/>
  <c r="DJ9" i="13"/>
  <c r="DJ10" i="13" s="1"/>
  <c r="DJ15" i="13"/>
  <c r="DJ91" i="13" s="1"/>
  <c r="DJ37" i="21" s="1"/>
  <c r="DI21" i="13"/>
  <c r="DI43" i="17" s="1"/>
  <c r="DJ17" i="13"/>
  <c r="DJ92" i="13" s="1"/>
  <c r="DK2" i="6"/>
  <c r="DJ3" i="6"/>
  <c r="DK3" i="9"/>
  <c r="DL2" i="9"/>
  <c r="DK3" i="10"/>
  <c r="DL2" i="10"/>
  <c r="DI21" i="9"/>
  <c r="DI29" i="9" s="1"/>
  <c r="DK3" i="8"/>
  <c r="DL2" i="8"/>
  <c r="DK4" i="13"/>
  <c r="DL2" i="13"/>
  <c r="DL12" i="13" s="1"/>
  <c r="DK3" i="13"/>
  <c r="DJ25" i="9"/>
  <c r="DH77" i="9"/>
  <c r="DH85" i="9" s="1"/>
  <c r="DH101" i="9" s="1"/>
  <c r="DI93" i="9" s="1"/>
  <c r="DH78" i="9"/>
  <c r="DH86" i="9" s="1"/>
  <c r="DH102" i="9" s="1"/>
  <c r="DI94" i="9" s="1"/>
  <c r="DH74" i="9"/>
  <c r="DH82" i="9" s="1"/>
  <c r="DH3" i="4"/>
  <c r="DI2" i="4"/>
  <c r="BI17" i="8" l="1"/>
  <c r="BJ55" i="9"/>
  <c r="BJ56" i="9"/>
  <c r="BJ27" i="8" s="1"/>
  <c r="DJ33" i="9"/>
  <c r="BI18" i="8"/>
  <c r="BI20" i="8" s="1"/>
  <c r="BI22" i="8" s="1"/>
  <c r="BI37" i="8"/>
  <c r="BI70" i="17" s="1"/>
  <c r="BI12" i="4"/>
  <c r="DI74" i="17"/>
  <c r="DK143" i="13"/>
  <c r="DK125" i="13"/>
  <c r="DJ62" i="13"/>
  <c r="DJ44" i="13"/>
  <c r="DJ49" i="9"/>
  <c r="DK41" i="9" s="1"/>
  <c r="DN2" i="21"/>
  <c r="DM3" i="21"/>
  <c r="DJ107" i="13"/>
  <c r="DM2" i="17"/>
  <c r="DL3" i="17"/>
  <c r="DI26" i="13"/>
  <c r="DI42" i="17"/>
  <c r="DI41" i="17" s="1"/>
  <c r="DI55" i="17" s="1"/>
  <c r="DK61" i="9"/>
  <c r="DK97" i="13" s="1"/>
  <c r="DK8" i="9"/>
  <c r="DK16" i="13" s="1"/>
  <c r="DK174" i="13"/>
  <c r="BQ110" i="9"/>
  <c r="BW27" i="10"/>
  <c r="DL15" i="10"/>
  <c r="DL26" i="4" s="1"/>
  <c r="DK153" i="13"/>
  <c r="DK163" i="13"/>
  <c r="DJ82" i="13"/>
  <c r="DJ55" i="13"/>
  <c r="DJ37" i="13"/>
  <c r="DK118" i="13"/>
  <c r="DK136" i="13"/>
  <c r="DJ72" i="13"/>
  <c r="DL7" i="9"/>
  <c r="DL9" i="9"/>
  <c r="DL10" i="9"/>
  <c r="DL18" i="13" s="1"/>
  <c r="DL60" i="9"/>
  <c r="DL96" i="13" s="1"/>
  <c r="DL172" i="13" s="1"/>
  <c r="DL62" i="9"/>
  <c r="DL98" i="13" s="1"/>
  <c r="DL173" i="13" s="1"/>
  <c r="DL63" i="9"/>
  <c r="DL99" i="13" s="1"/>
  <c r="DK102" i="13"/>
  <c r="DK6" i="13"/>
  <c r="DK7" i="13" s="1"/>
  <c r="DK9" i="13"/>
  <c r="DK10" i="13" s="1"/>
  <c r="DK15" i="13"/>
  <c r="DK91" i="13" s="1"/>
  <c r="DK37" i="21" s="1"/>
  <c r="DJ21" i="13"/>
  <c r="DK17" i="13"/>
  <c r="DK92" i="13" s="1"/>
  <c r="DM2" i="9"/>
  <c r="DL3" i="9"/>
  <c r="DL4" i="13"/>
  <c r="DL3" i="13"/>
  <c r="DM2" i="13"/>
  <c r="DM12" i="13" s="1"/>
  <c r="DK25" i="9"/>
  <c r="DM2" i="8"/>
  <c r="DL3" i="8"/>
  <c r="DK3" i="6"/>
  <c r="DL2" i="6"/>
  <c r="DM2" i="10"/>
  <c r="DL3" i="10"/>
  <c r="DJ21" i="9"/>
  <c r="DJ29" i="9" s="1"/>
  <c r="DI74" i="9"/>
  <c r="DI82" i="9" s="1"/>
  <c r="DI77" i="9"/>
  <c r="DI85" i="9" s="1"/>
  <c r="DI101" i="9" s="1"/>
  <c r="DJ93" i="9" s="1"/>
  <c r="DI78" i="9"/>
  <c r="DI86" i="9" s="1"/>
  <c r="DI102" i="9" s="1"/>
  <c r="DJ94" i="9" s="1"/>
  <c r="DI3" i="4"/>
  <c r="DJ2" i="4"/>
  <c r="BI15" i="6" l="1"/>
  <c r="BJ21" i="8"/>
  <c r="BJ16" i="8"/>
  <c r="BJ57" i="9"/>
  <c r="DJ43" i="17"/>
  <c r="DJ42" i="17" s="1"/>
  <c r="DJ41" i="17" s="1"/>
  <c r="DJ55" i="17" s="1"/>
  <c r="DJ74" i="17"/>
  <c r="DK44" i="13"/>
  <c r="DK62" i="13"/>
  <c r="DL143" i="13"/>
  <c r="DL125" i="13"/>
  <c r="DO2" i="21"/>
  <c r="DN3" i="21"/>
  <c r="DK107" i="13"/>
  <c r="DK33" i="9"/>
  <c r="DK49" i="9" s="1"/>
  <c r="DL41" i="9" s="1"/>
  <c r="DJ26" i="13"/>
  <c r="DN2" i="17"/>
  <c r="DM3" i="17"/>
  <c r="DL61" i="9"/>
  <c r="DL97" i="13" s="1"/>
  <c r="DL8" i="9"/>
  <c r="DL16" i="13" s="1"/>
  <c r="DL174" i="13"/>
  <c r="BR108" i="9"/>
  <c r="BR109" i="9"/>
  <c r="BW46" i="6"/>
  <c r="BW30" i="10"/>
  <c r="BW31" i="10" s="1"/>
  <c r="BW30" i="4" s="1"/>
  <c r="BX23" i="10"/>
  <c r="DM15" i="10"/>
  <c r="DM26" i="4" s="1"/>
  <c r="DL153" i="13"/>
  <c r="DL163" i="13"/>
  <c r="DK82" i="13"/>
  <c r="DK72" i="13"/>
  <c r="DL118" i="13"/>
  <c r="DL136" i="13"/>
  <c r="DK55" i="13"/>
  <c r="DK37" i="13"/>
  <c r="DM7" i="9"/>
  <c r="DM9" i="9"/>
  <c r="DM17" i="13" s="1"/>
  <c r="DM92" i="13" s="1"/>
  <c r="DM62" i="9"/>
  <c r="DM98" i="13" s="1"/>
  <c r="DM173" i="13" s="1"/>
  <c r="DM10" i="9"/>
  <c r="DM18" i="13" s="1"/>
  <c r="DM63" i="9"/>
  <c r="DM99" i="13" s="1"/>
  <c r="DM60" i="9"/>
  <c r="DM96" i="13" s="1"/>
  <c r="DM172" i="13" s="1"/>
  <c r="DL102" i="13"/>
  <c r="DL6" i="13"/>
  <c r="DL7" i="13" s="1"/>
  <c r="DL9" i="13"/>
  <c r="DL10" i="13" s="1"/>
  <c r="DL15" i="13"/>
  <c r="DL91" i="13" s="1"/>
  <c r="DL37" i="21" s="1"/>
  <c r="DK21" i="13"/>
  <c r="DL17" i="13"/>
  <c r="DL92" i="13" s="1"/>
  <c r="DN2" i="8"/>
  <c r="DM3" i="8"/>
  <c r="DM4" i="13"/>
  <c r="DN2" i="13"/>
  <c r="DN12" i="13" s="1"/>
  <c r="DM3" i="13"/>
  <c r="DL25" i="9"/>
  <c r="DN2" i="9"/>
  <c r="DM3" i="9"/>
  <c r="DK21" i="9"/>
  <c r="DK29" i="9" s="1"/>
  <c r="DN2" i="10"/>
  <c r="DM3" i="10"/>
  <c r="DL3" i="6"/>
  <c r="DM2" i="6"/>
  <c r="DJ78" i="9"/>
  <c r="DJ86" i="9" s="1"/>
  <c r="DJ102" i="9" s="1"/>
  <c r="DK94" i="9" s="1"/>
  <c r="DJ74" i="9"/>
  <c r="DJ82" i="9" s="1"/>
  <c r="DJ77" i="9"/>
  <c r="DJ85" i="9" s="1"/>
  <c r="DJ101" i="9" s="1"/>
  <c r="DK93" i="9" s="1"/>
  <c r="DJ3" i="4"/>
  <c r="DK2" i="4"/>
  <c r="BK56" i="9" l="1"/>
  <c r="BK27" i="8" s="1"/>
  <c r="BK55" i="9"/>
  <c r="BJ17" i="8"/>
  <c r="BJ18" i="8" s="1"/>
  <c r="BJ20" i="8" s="1"/>
  <c r="DK74" i="17"/>
  <c r="BJ12" i="4"/>
  <c r="BJ37" i="8"/>
  <c r="BJ70" i="17" s="1"/>
  <c r="DK43" i="17"/>
  <c r="DK42" i="17" s="1"/>
  <c r="DK41" i="17" s="1"/>
  <c r="DK55" i="17" s="1"/>
  <c r="DL33" i="9"/>
  <c r="DL49" i="9" s="1"/>
  <c r="DM41" i="9" s="1"/>
  <c r="DM44" i="13"/>
  <c r="DM62" i="13"/>
  <c r="DL62" i="13"/>
  <c r="DL44" i="13"/>
  <c r="DM174" i="13"/>
  <c r="DM143" i="13"/>
  <c r="DM125" i="13"/>
  <c r="DP2" i="21"/>
  <c r="DO3" i="21"/>
  <c r="DL107" i="13"/>
  <c r="DN3" i="17"/>
  <c r="DO2" i="17"/>
  <c r="DK26" i="13"/>
  <c r="DM61" i="9"/>
  <c r="DM97" i="13" s="1"/>
  <c r="DM8" i="9"/>
  <c r="DM16" i="13" s="1"/>
  <c r="BR110" i="9"/>
  <c r="BX27" i="10"/>
  <c r="DN15" i="10"/>
  <c r="DN26" i="4" s="1"/>
  <c r="DM153" i="13"/>
  <c r="DM163" i="13"/>
  <c r="DL82" i="13"/>
  <c r="DM118" i="13"/>
  <c r="DM136" i="13"/>
  <c r="DM55" i="13"/>
  <c r="DM37" i="13"/>
  <c r="DL55" i="13"/>
  <c r="DL37" i="13"/>
  <c r="DL72" i="13"/>
  <c r="DN7" i="9"/>
  <c r="DN10" i="9"/>
  <c r="DN18" i="13" s="1"/>
  <c r="DN9" i="9"/>
  <c r="DN60" i="9"/>
  <c r="DN96" i="13" s="1"/>
  <c r="DN172" i="13" s="1"/>
  <c r="DN62" i="9"/>
  <c r="DN98" i="13" s="1"/>
  <c r="DN173" i="13" s="1"/>
  <c r="DN63" i="9"/>
  <c r="DN99" i="13" s="1"/>
  <c r="DM102" i="13"/>
  <c r="DM6" i="13"/>
  <c r="DM7" i="13" s="1"/>
  <c r="DM9" i="13"/>
  <c r="DM10" i="13" s="1"/>
  <c r="DM15" i="13"/>
  <c r="DM91" i="13" s="1"/>
  <c r="DM37" i="21" s="1"/>
  <c r="DL21" i="13"/>
  <c r="DM21" i="13"/>
  <c r="DM3" i="6"/>
  <c r="DN2" i="6"/>
  <c r="DO2" i="10"/>
  <c r="DN3" i="10"/>
  <c r="DN4" i="13"/>
  <c r="DO2" i="13"/>
  <c r="DO12" i="13" s="1"/>
  <c r="DN3" i="13"/>
  <c r="DL21" i="9"/>
  <c r="DL29" i="9" s="1"/>
  <c r="DM25" i="9"/>
  <c r="DO2" i="9"/>
  <c r="DN3" i="9"/>
  <c r="DO2" i="8"/>
  <c r="DN3" i="8"/>
  <c r="DK74" i="9"/>
  <c r="DK82" i="9" s="1"/>
  <c r="DK77" i="9"/>
  <c r="DK85" i="9" s="1"/>
  <c r="DK101" i="9" s="1"/>
  <c r="DL93" i="9" s="1"/>
  <c r="DK78" i="9"/>
  <c r="DK86" i="9" s="1"/>
  <c r="DK102" i="9" s="1"/>
  <c r="DL94" i="9" s="1"/>
  <c r="DK3" i="4"/>
  <c r="DL2" i="4"/>
  <c r="BJ22" i="8" l="1"/>
  <c r="BJ15" i="6"/>
  <c r="BK21" i="8"/>
  <c r="DL43" i="17"/>
  <c r="DL42" i="17" s="1"/>
  <c r="DL41" i="17" s="1"/>
  <c r="DL55" i="17" s="1"/>
  <c r="BK16" i="8"/>
  <c r="BK57" i="9"/>
  <c r="DL74" i="17"/>
  <c r="DN125" i="13"/>
  <c r="DN143" i="13"/>
  <c r="DM33" i="9"/>
  <c r="DM49" i="9" s="1"/>
  <c r="DN41" i="9" s="1"/>
  <c r="DQ2" i="21"/>
  <c r="DP3" i="21"/>
  <c r="DM107" i="13"/>
  <c r="DM26" i="13"/>
  <c r="DP2" i="17"/>
  <c r="DO3" i="17"/>
  <c r="DL26" i="13"/>
  <c r="DN61" i="9"/>
  <c r="DN97" i="13" s="1"/>
  <c r="DN8" i="9"/>
  <c r="DN16" i="13" s="1"/>
  <c r="DN174" i="13"/>
  <c r="BS108" i="9"/>
  <c r="BS109" i="9"/>
  <c r="BX46" i="6"/>
  <c r="BX30" i="10"/>
  <c r="BX31" i="10" s="1"/>
  <c r="BX30" i="4" s="1"/>
  <c r="BY23" i="10"/>
  <c r="DO15" i="10"/>
  <c r="DO26" i="4" s="1"/>
  <c r="DN153" i="13"/>
  <c r="DN163" i="13"/>
  <c r="DM82" i="13"/>
  <c r="DM72" i="13"/>
  <c r="DM74" i="17" s="1"/>
  <c r="DN136" i="13"/>
  <c r="DN118" i="13"/>
  <c r="DN102" i="13"/>
  <c r="DO7" i="9"/>
  <c r="DO10" i="9"/>
  <c r="DO18" i="13" s="1"/>
  <c r="DO9" i="9"/>
  <c r="DO60" i="9"/>
  <c r="DO96" i="13" s="1"/>
  <c r="DO172" i="13" s="1"/>
  <c r="DO62" i="9"/>
  <c r="DO98" i="13" s="1"/>
  <c r="DO173" i="13" s="1"/>
  <c r="DO63" i="9"/>
  <c r="DO99" i="13" s="1"/>
  <c r="DN6" i="13"/>
  <c r="DN7" i="13" s="1"/>
  <c r="DN9" i="13"/>
  <c r="DN10" i="13" s="1"/>
  <c r="DN15" i="13"/>
  <c r="DN91" i="13" s="1"/>
  <c r="DN37" i="21" s="1"/>
  <c r="DN17" i="13"/>
  <c r="DN92" i="13" s="1"/>
  <c r="DP2" i="8"/>
  <c r="DO3" i="8"/>
  <c r="DO3" i="10"/>
  <c r="DP2" i="10"/>
  <c r="DM21" i="9"/>
  <c r="DM29" i="9" s="1"/>
  <c r="DO2" i="6"/>
  <c r="DN3" i="6"/>
  <c r="DO4" i="13"/>
  <c r="DP2" i="13"/>
  <c r="DP12" i="13" s="1"/>
  <c r="DO3" i="13"/>
  <c r="DN25" i="9"/>
  <c r="DP2" i="9"/>
  <c r="DO3" i="9"/>
  <c r="DL78" i="9"/>
  <c r="DL86" i="9" s="1"/>
  <c r="DL102" i="9" s="1"/>
  <c r="DM94" i="9" s="1"/>
  <c r="DL74" i="9"/>
  <c r="DL82" i="9" s="1"/>
  <c r="DL77" i="9"/>
  <c r="DL85" i="9" s="1"/>
  <c r="DL101" i="9" s="1"/>
  <c r="DM93" i="9" s="1"/>
  <c r="DM2" i="4"/>
  <c r="DL3" i="4"/>
  <c r="BL56" i="9" l="1"/>
  <c r="BL27" i="8" s="1"/>
  <c r="BL55" i="9"/>
  <c r="BK17" i="8"/>
  <c r="BK37" i="8"/>
  <c r="BK70" i="17" s="1"/>
  <c r="BK12" i="4"/>
  <c r="BK18" i="8"/>
  <c r="BK20" i="8" s="1"/>
  <c r="BK22" i="8" s="1"/>
  <c r="DM43" i="17"/>
  <c r="DM42" i="17" s="1"/>
  <c r="DM41" i="17" s="1"/>
  <c r="DM55" i="17" s="1"/>
  <c r="DN62" i="13"/>
  <c r="DN44" i="13"/>
  <c r="DO174" i="13"/>
  <c r="DO143" i="13"/>
  <c r="DO125" i="13"/>
  <c r="DN33" i="9"/>
  <c r="DN49" i="9" s="1"/>
  <c r="DO41" i="9" s="1"/>
  <c r="DQ3" i="21"/>
  <c r="DR2" i="21"/>
  <c r="DN107" i="13"/>
  <c r="DP3" i="17"/>
  <c r="DQ2" i="17"/>
  <c r="DO61" i="9"/>
  <c r="DO97" i="13" s="1"/>
  <c r="DO8" i="9"/>
  <c r="DO16" i="13" s="1"/>
  <c r="BS110" i="9"/>
  <c r="BY27" i="10"/>
  <c r="DP15" i="10"/>
  <c r="DP26" i="4" s="1"/>
  <c r="DO163" i="13"/>
  <c r="DO153" i="13"/>
  <c r="DN82" i="13"/>
  <c r="DN72" i="13"/>
  <c r="DO136" i="13"/>
  <c r="DO118" i="13"/>
  <c r="DN55" i="13"/>
  <c r="DN37" i="13"/>
  <c r="DP7" i="9"/>
  <c r="DP10" i="9"/>
  <c r="DP18" i="13" s="1"/>
  <c r="DP60" i="9"/>
  <c r="DP96" i="13" s="1"/>
  <c r="DP172" i="13" s="1"/>
  <c r="DP9" i="9"/>
  <c r="DP62" i="9"/>
  <c r="DP98" i="13" s="1"/>
  <c r="DP173" i="13" s="1"/>
  <c r="DP63" i="9"/>
  <c r="DP99" i="13" s="1"/>
  <c r="DO102" i="13"/>
  <c r="DO6" i="13"/>
  <c r="DO7" i="13" s="1"/>
  <c r="DO9" i="13"/>
  <c r="DO10" i="13" s="1"/>
  <c r="DN21" i="13"/>
  <c r="DO17" i="13"/>
  <c r="DO92" i="13" s="1"/>
  <c r="DO15" i="13"/>
  <c r="DO91" i="13" s="1"/>
  <c r="DO37" i="21" s="1"/>
  <c r="DO25" i="9"/>
  <c r="DQ2" i="10"/>
  <c r="DP3" i="10"/>
  <c r="DN21" i="9"/>
  <c r="DN29" i="9" s="1"/>
  <c r="DP2" i="6"/>
  <c r="DO3" i="6"/>
  <c r="DQ2" i="8"/>
  <c r="DP3" i="8"/>
  <c r="DQ2" i="9"/>
  <c r="DP3" i="9"/>
  <c r="DP4" i="13"/>
  <c r="DP3" i="13"/>
  <c r="DQ2" i="13"/>
  <c r="DQ12" i="13" s="1"/>
  <c r="DM78" i="9"/>
  <c r="DM86" i="9" s="1"/>
  <c r="DM102" i="9" s="1"/>
  <c r="DN94" i="9" s="1"/>
  <c r="DM77" i="9"/>
  <c r="DM85" i="9" s="1"/>
  <c r="DM101" i="9" s="1"/>
  <c r="DN93" i="9" s="1"/>
  <c r="DM74" i="9"/>
  <c r="DM82" i="9" s="1"/>
  <c r="DM3" i="4"/>
  <c r="DN2" i="4"/>
  <c r="DN43" i="17" l="1"/>
  <c r="BK15" i="6"/>
  <c r="BL21" i="8"/>
  <c r="BL16" i="8"/>
  <c r="BL57" i="9"/>
  <c r="DN74" i="17"/>
  <c r="DP125" i="13"/>
  <c r="DP143" i="13"/>
  <c r="DO62" i="13"/>
  <c r="DO44" i="13"/>
  <c r="DS2" i="21"/>
  <c r="DR3" i="21"/>
  <c r="DO107" i="13"/>
  <c r="DO33" i="9"/>
  <c r="DO49" i="9" s="1"/>
  <c r="DP41" i="9" s="1"/>
  <c r="DN26" i="13"/>
  <c r="DN42" i="17"/>
  <c r="DN41" i="17" s="1"/>
  <c r="DN55" i="17" s="1"/>
  <c r="DQ3" i="17"/>
  <c r="DR2" i="17"/>
  <c r="DP61" i="9"/>
  <c r="DP97" i="13" s="1"/>
  <c r="DP8" i="9"/>
  <c r="DP16" i="13" s="1"/>
  <c r="DP174" i="13"/>
  <c r="BT108" i="9"/>
  <c r="BT109" i="9"/>
  <c r="BY46" i="6"/>
  <c r="BY30" i="10"/>
  <c r="BY31" i="10" s="1"/>
  <c r="BY30" i="4" s="1"/>
  <c r="BZ23" i="10"/>
  <c r="DQ15" i="10"/>
  <c r="DQ26" i="4" s="1"/>
  <c r="DP163" i="13"/>
  <c r="DP153" i="13"/>
  <c r="DO82" i="13"/>
  <c r="DO72" i="13"/>
  <c r="DO55" i="13"/>
  <c r="DO37" i="13"/>
  <c r="DP118" i="13"/>
  <c r="DP136" i="13"/>
  <c r="DQ9" i="9"/>
  <c r="DQ7" i="9"/>
  <c r="DQ10" i="9"/>
  <c r="DQ18" i="13" s="1"/>
  <c r="DQ60" i="9"/>
  <c r="DQ96" i="13" s="1"/>
  <c r="DQ172" i="13" s="1"/>
  <c r="DQ63" i="9"/>
  <c r="DQ99" i="13" s="1"/>
  <c r="DQ62" i="9"/>
  <c r="DQ98" i="13" s="1"/>
  <c r="DQ173" i="13" s="1"/>
  <c r="DP102" i="13"/>
  <c r="DP6" i="13"/>
  <c r="DP7" i="13" s="1"/>
  <c r="DP9" i="13"/>
  <c r="DP10" i="13" s="1"/>
  <c r="DP15" i="13"/>
  <c r="DP91" i="13" s="1"/>
  <c r="DP37" i="21" s="1"/>
  <c r="DP17" i="13"/>
  <c r="DP92" i="13" s="1"/>
  <c r="DO21" i="13"/>
  <c r="DR2" i="9"/>
  <c r="DQ3" i="9"/>
  <c r="DQ2" i="6"/>
  <c r="DP3" i="6"/>
  <c r="DP25" i="9"/>
  <c r="DQ3" i="10"/>
  <c r="DR2" i="10"/>
  <c r="DO21" i="9"/>
  <c r="DO29" i="9" s="1"/>
  <c r="DQ4" i="13"/>
  <c r="DR2" i="13"/>
  <c r="DR12" i="13" s="1"/>
  <c r="DQ3" i="13"/>
  <c r="DQ3" i="8"/>
  <c r="DR2" i="8"/>
  <c r="DN78" i="9"/>
  <c r="DN86" i="9" s="1"/>
  <c r="DN102" i="9" s="1"/>
  <c r="DO94" i="9" s="1"/>
  <c r="DN77" i="9"/>
  <c r="DN85" i="9" s="1"/>
  <c r="DN101" i="9" s="1"/>
  <c r="DO93" i="9" s="1"/>
  <c r="DN74" i="9"/>
  <c r="DN82" i="9" s="1"/>
  <c r="DO2" i="4"/>
  <c r="DN3" i="4"/>
  <c r="BM56" i="9" l="1"/>
  <c r="BM27" i="8" s="1"/>
  <c r="BM55" i="9"/>
  <c r="BL17" i="8"/>
  <c r="BL18" i="8" s="1"/>
  <c r="BL20" i="8" s="1"/>
  <c r="BL37" i="8"/>
  <c r="BL70" i="17" s="1"/>
  <c r="BL12" i="4"/>
  <c r="DO74" i="17"/>
  <c r="DO43" i="17"/>
  <c r="DO42" i="17" s="1"/>
  <c r="DO41" i="17" s="1"/>
  <c r="DO55" i="17" s="1"/>
  <c r="DQ125" i="13"/>
  <c r="DQ143" i="13"/>
  <c r="DP62" i="13"/>
  <c r="DP44" i="13"/>
  <c r="DP33" i="9"/>
  <c r="DP49" i="9" s="1"/>
  <c r="DQ41" i="9" s="1"/>
  <c r="DT2" i="21"/>
  <c r="DS3" i="21"/>
  <c r="DP107" i="13"/>
  <c r="DO26" i="13"/>
  <c r="DS2" i="17"/>
  <c r="DR3" i="17"/>
  <c r="DQ61" i="9"/>
  <c r="DQ97" i="13" s="1"/>
  <c r="DQ8" i="9"/>
  <c r="DQ16" i="13" s="1"/>
  <c r="DQ174" i="13"/>
  <c r="BT110" i="9"/>
  <c r="BZ27" i="10"/>
  <c r="DR15" i="10"/>
  <c r="DR26" i="4" s="1"/>
  <c r="DQ153" i="13"/>
  <c r="DQ163" i="13"/>
  <c r="DP82" i="13"/>
  <c r="DQ136" i="13"/>
  <c r="DQ118" i="13"/>
  <c r="DP55" i="13"/>
  <c r="DP37" i="13"/>
  <c r="DP72" i="13"/>
  <c r="DR7" i="9"/>
  <c r="DR9" i="9"/>
  <c r="DR10" i="9"/>
  <c r="DR18" i="13" s="1"/>
  <c r="DR60" i="9"/>
  <c r="DR96" i="13" s="1"/>
  <c r="DR172" i="13" s="1"/>
  <c r="DR63" i="9"/>
  <c r="DR99" i="13" s="1"/>
  <c r="DR62" i="9"/>
  <c r="DR98" i="13" s="1"/>
  <c r="DR173" i="13" s="1"/>
  <c r="DQ102" i="13"/>
  <c r="DQ6" i="13"/>
  <c r="DQ7" i="13" s="1"/>
  <c r="DQ9" i="13"/>
  <c r="DQ10" i="13" s="1"/>
  <c r="DQ17" i="13"/>
  <c r="DQ92" i="13" s="1"/>
  <c r="DP21" i="13"/>
  <c r="DQ15" i="13"/>
  <c r="DQ91" i="13" s="1"/>
  <c r="DQ37" i="21" s="1"/>
  <c r="DQ3" i="6"/>
  <c r="DR2" i="6"/>
  <c r="DR3" i="8"/>
  <c r="DS2" i="8"/>
  <c r="DR4" i="13"/>
  <c r="DR3" i="13"/>
  <c r="DS2" i="13"/>
  <c r="DS12" i="13" s="1"/>
  <c r="DQ25" i="9"/>
  <c r="DS2" i="10"/>
  <c r="DR3" i="10"/>
  <c r="DP21" i="9"/>
  <c r="DP29" i="9" s="1"/>
  <c r="DR3" i="9"/>
  <c r="DS2" i="9"/>
  <c r="DO77" i="9"/>
  <c r="DO85" i="9" s="1"/>
  <c r="DO101" i="9" s="1"/>
  <c r="DP93" i="9" s="1"/>
  <c r="DO74" i="9"/>
  <c r="DO82" i="9" s="1"/>
  <c r="DO78" i="9"/>
  <c r="DO86" i="9" s="1"/>
  <c r="DO102" i="9" s="1"/>
  <c r="DP94" i="9" s="1"/>
  <c r="DP2" i="4"/>
  <c r="DO3" i="4"/>
  <c r="BL22" i="8" l="1"/>
  <c r="BL15" i="6"/>
  <c r="BM21" i="8"/>
  <c r="BM16" i="8"/>
  <c r="BM57" i="9"/>
  <c r="DP43" i="17"/>
  <c r="DP42" i="17" s="1"/>
  <c r="DP41" i="17" s="1"/>
  <c r="DP55" i="17" s="1"/>
  <c r="DP74" i="17"/>
  <c r="DQ62" i="13"/>
  <c r="DQ44" i="13"/>
  <c r="DR143" i="13"/>
  <c r="DR125" i="13"/>
  <c r="DT3" i="21"/>
  <c r="DU2" i="21"/>
  <c r="DQ107" i="13"/>
  <c r="DQ33" i="9"/>
  <c r="DQ49" i="9" s="1"/>
  <c r="DR41" i="9" s="1"/>
  <c r="DP26" i="13"/>
  <c r="DT2" i="17"/>
  <c r="DS3" i="17"/>
  <c r="DR61" i="9"/>
  <c r="DR97" i="13" s="1"/>
  <c r="DR8" i="9"/>
  <c r="DR16" i="13" s="1"/>
  <c r="BU108" i="9"/>
  <c r="BU109" i="9"/>
  <c r="BZ46" i="6"/>
  <c r="BZ30" i="10"/>
  <c r="BZ31" i="10" s="1"/>
  <c r="BZ30" i="4" s="1"/>
  <c r="CA23" i="10"/>
  <c r="DS15" i="10"/>
  <c r="DS26" i="4" s="1"/>
  <c r="DR163" i="13"/>
  <c r="DR153" i="13"/>
  <c r="DQ82" i="13"/>
  <c r="DQ72" i="13"/>
  <c r="DR118" i="13"/>
  <c r="DR136" i="13"/>
  <c r="DQ55" i="13"/>
  <c r="DQ37" i="13"/>
  <c r="DR102" i="13"/>
  <c r="DS7" i="9"/>
  <c r="DS9" i="9"/>
  <c r="DS10" i="9"/>
  <c r="DS18" i="13" s="1"/>
  <c r="DS60" i="9"/>
  <c r="DS96" i="13" s="1"/>
  <c r="DS172" i="13" s="1"/>
  <c r="DS62" i="9"/>
  <c r="DS98" i="13" s="1"/>
  <c r="DS173" i="13" s="1"/>
  <c r="DS63" i="9"/>
  <c r="DS99" i="13" s="1"/>
  <c r="DR6" i="13"/>
  <c r="DR7" i="13" s="1"/>
  <c r="DR9" i="13"/>
  <c r="DR10" i="13" s="1"/>
  <c r="DR17" i="13"/>
  <c r="DR92" i="13" s="1"/>
  <c r="DR15" i="13"/>
  <c r="DR91" i="13" s="1"/>
  <c r="DR37" i="21" s="1"/>
  <c r="DQ21" i="13"/>
  <c r="DR25" i="9"/>
  <c r="DQ21" i="9"/>
  <c r="DQ29" i="9" s="1"/>
  <c r="DS4" i="13"/>
  <c r="DT2" i="13"/>
  <c r="DT12" i="13" s="1"/>
  <c r="DS3" i="13"/>
  <c r="DS3" i="10"/>
  <c r="DT2" i="10"/>
  <c r="DS2" i="6"/>
  <c r="DR3" i="6"/>
  <c r="DS3" i="9"/>
  <c r="DT2" i="9"/>
  <c r="DS3" i="8"/>
  <c r="DT2" i="8"/>
  <c r="DP74" i="9"/>
  <c r="DP82" i="9" s="1"/>
  <c r="DP77" i="9"/>
  <c r="DP85" i="9" s="1"/>
  <c r="DP101" i="9" s="1"/>
  <c r="DQ93" i="9" s="1"/>
  <c r="DP78" i="9"/>
  <c r="DP86" i="9" s="1"/>
  <c r="DP102" i="9" s="1"/>
  <c r="DQ94" i="9" s="1"/>
  <c r="DQ2" i="4"/>
  <c r="DP3" i="4"/>
  <c r="BN56" i="9" l="1"/>
  <c r="BN27" i="8" s="1"/>
  <c r="BN55" i="9"/>
  <c r="BM17" i="8"/>
  <c r="BM12" i="4"/>
  <c r="BM37" i="8"/>
  <c r="BM70" i="17" s="1"/>
  <c r="BM18" i="8"/>
  <c r="BM20" i="8" s="1"/>
  <c r="BM22" i="8" s="1"/>
  <c r="DQ43" i="17"/>
  <c r="DQ42" i="17" s="1"/>
  <c r="DQ41" i="17" s="1"/>
  <c r="DQ55" i="17" s="1"/>
  <c r="DQ74" i="17"/>
  <c r="DR174" i="13"/>
  <c r="DS143" i="13"/>
  <c r="DS125" i="13"/>
  <c r="DR44" i="13"/>
  <c r="DR62" i="13"/>
  <c r="DU3" i="21"/>
  <c r="DV2" i="21"/>
  <c r="DR107" i="13"/>
  <c r="DR33" i="9"/>
  <c r="DR49" i="9" s="1"/>
  <c r="DS41" i="9" s="1"/>
  <c r="DQ26" i="13"/>
  <c r="DU2" i="17"/>
  <c r="DT3" i="17"/>
  <c r="DS61" i="9"/>
  <c r="DS97" i="13" s="1"/>
  <c r="DS8" i="9"/>
  <c r="DS16" i="13" s="1"/>
  <c r="DS174" i="13"/>
  <c r="BU110" i="9"/>
  <c r="CA27" i="10"/>
  <c r="DT15" i="10"/>
  <c r="DT26" i="4" s="1"/>
  <c r="DS163" i="13"/>
  <c r="DS153" i="13"/>
  <c r="DR82" i="13"/>
  <c r="DR72" i="13"/>
  <c r="DS118" i="13"/>
  <c r="DS136" i="13"/>
  <c r="DR55" i="13"/>
  <c r="DR37" i="13"/>
  <c r="DT9" i="9"/>
  <c r="DT7" i="9"/>
  <c r="DT10" i="9"/>
  <c r="DT18" i="13" s="1"/>
  <c r="DT60" i="9"/>
  <c r="DT96" i="13" s="1"/>
  <c r="DT172" i="13" s="1"/>
  <c r="DT62" i="9"/>
  <c r="DT98" i="13" s="1"/>
  <c r="DT173" i="13" s="1"/>
  <c r="DT63" i="9"/>
  <c r="DT99" i="13" s="1"/>
  <c r="DS102" i="13"/>
  <c r="DS6" i="13"/>
  <c r="DS7" i="13" s="1"/>
  <c r="DS9" i="13"/>
  <c r="DS10" i="13" s="1"/>
  <c r="DS17" i="13"/>
  <c r="DS92" i="13" s="1"/>
  <c r="DS15" i="13"/>
  <c r="DS91" i="13" s="1"/>
  <c r="DS37" i="21" s="1"/>
  <c r="DR21" i="13"/>
  <c r="DR21" i="9"/>
  <c r="DR29" i="9" s="1"/>
  <c r="DT3" i="9"/>
  <c r="DU2" i="9"/>
  <c r="DT4" i="13"/>
  <c r="DT3" i="13"/>
  <c r="DU2" i="13"/>
  <c r="DU12" i="13" s="1"/>
  <c r="DS25" i="9"/>
  <c r="DT2" i="6"/>
  <c r="DS3" i="6"/>
  <c r="DU2" i="8"/>
  <c r="DT3" i="8"/>
  <c r="DU2" i="10"/>
  <c r="DT3" i="10"/>
  <c r="DQ78" i="9"/>
  <c r="DQ86" i="9" s="1"/>
  <c r="DQ102" i="9" s="1"/>
  <c r="DR94" i="9" s="1"/>
  <c r="DQ77" i="9"/>
  <c r="DQ85" i="9" s="1"/>
  <c r="DQ101" i="9" s="1"/>
  <c r="DR93" i="9" s="1"/>
  <c r="DQ74" i="9"/>
  <c r="DQ82" i="9" s="1"/>
  <c r="DR2" i="4"/>
  <c r="DQ3" i="4"/>
  <c r="DR43" i="17" l="1"/>
  <c r="DR42" i="17" s="1"/>
  <c r="DR41" i="17" s="1"/>
  <c r="DR55" i="17" s="1"/>
  <c r="BM15" i="6"/>
  <c r="BN21" i="8"/>
  <c r="BN16" i="8"/>
  <c r="BN57" i="9"/>
  <c r="DR74" i="17"/>
  <c r="DT125" i="13"/>
  <c r="DT143" i="13"/>
  <c r="DS44" i="13"/>
  <c r="DS62" i="13"/>
  <c r="DV3" i="21"/>
  <c r="DW2" i="21"/>
  <c r="DS107" i="13"/>
  <c r="DS33" i="9"/>
  <c r="DS49" i="9" s="1"/>
  <c r="DT41" i="9" s="1"/>
  <c r="DV2" i="17"/>
  <c r="DU3" i="17"/>
  <c r="DR26" i="13"/>
  <c r="DT61" i="9"/>
  <c r="DT97" i="13" s="1"/>
  <c r="DT8" i="9"/>
  <c r="DT16" i="13" s="1"/>
  <c r="DT174" i="13"/>
  <c r="BV109" i="9"/>
  <c r="BV108" i="9"/>
  <c r="CA46" i="6"/>
  <c r="CA30" i="10"/>
  <c r="CA31" i="10" s="1"/>
  <c r="CA30" i="4" s="1"/>
  <c r="CB23" i="10"/>
  <c r="DU15" i="10"/>
  <c r="DU26" i="4" s="1"/>
  <c r="DT153" i="13"/>
  <c r="DT163" i="13"/>
  <c r="DS82" i="13"/>
  <c r="DT118" i="13"/>
  <c r="DT136" i="13"/>
  <c r="DS72" i="13"/>
  <c r="DS55" i="13"/>
  <c r="DS37" i="13"/>
  <c r="DT102" i="13"/>
  <c r="DU7" i="9"/>
  <c r="DU9" i="9"/>
  <c r="DU10" i="9"/>
  <c r="DU18" i="13" s="1"/>
  <c r="DU60" i="9"/>
  <c r="DU96" i="13" s="1"/>
  <c r="DU172" i="13" s="1"/>
  <c r="DU62" i="9"/>
  <c r="DU98" i="13" s="1"/>
  <c r="DU173" i="13" s="1"/>
  <c r="DU63" i="9"/>
  <c r="DU99" i="13" s="1"/>
  <c r="DT6" i="13"/>
  <c r="DT7" i="13" s="1"/>
  <c r="DT9" i="13"/>
  <c r="DT10" i="13" s="1"/>
  <c r="DT17" i="13"/>
  <c r="DT92" i="13" s="1"/>
  <c r="DT15" i="13"/>
  <c r="DT91" i="13" s="1"/>
  <c r="DT37" i="21" s="1"/>
  <c r="DS21" i="13"/>
  <c r="DS43" i="17" s="1"/>
  <c r="DV2" i="9"/>
  <c r="DU3" i="9"/>
  <c r="DV2" i="10"/>
  <c r="DU3" i="10"/>
  <c r="DS21" i="9"/>
  <c r="DS29" i="9" s="1"/>
  <c r="DU2" i="6"/>
  <c r="DT3" i="6"/>
  <c r="DV2" i="8"/>
  <c r="DU3" i="8"/>
  <c r="DT25" i="9"/>
  <c r="DU4" i="13"/>
  <c r="DV2" i="13"/>
  <c r="DV12" i="13" s="1"/>
  <c r="DU3" i="13"/>
  <c r="DR74" i="9"/>
  <c r="DR82" i="9" s="1"/>
  <c r="DR77" i="9"/>
  <c r="DR85" i="9" s="1"/>
  <c r="DR101" i="9" s="1"/>
  <c r="DS93" i="9" s="1"/>
  <c r="DR78" i="9"/>
  <c r="DR86" i="9" s="1"/>
  <c r="DR102" i="9" s="1"/>
  <c r="DS94" i="9" s="1"/>
  <c r="DR3" i="4"/>
  <c r="DS2" i="4"/>
  <c r="BN17" i="8" l="1"/>
  <c r="BN18" i="8" s="1"/>
  <c r="BN20" i="8" s="1"/>
  <c r="BO56" i="9"/>
  <c r="BO27" i="8" s="1"/>
  <c r="BO55" i="9"/>
  <c r="BN12" i="4"/>
  <c r="BN37" i="8"/>
  <c r="BN70" i="17" s="1"/>
  <c r="DS74" i="17"/>
  <c r="DU143" i="13"/>
  <c r="DU125" i="13"/>
  <c r="DT62" i="13"/>
  <c r="DT44" i="13"/>
  <c r="DX2" i="21"/>
  <c r="DW3" i="21"/>
  <c r="DT107" i="13"/>
  <c r="DT33" i="9"/>
  <c r="DT49" i="9" s="1"/>
  <c r="DU41" i="9" s="1"/>
  <c r="DS26" i="13"/>
  <c r="DS42" i="17"/>
  <c r="DS41" i="17" s="1"/>
  <c r="DS55" i="17" s="1"/>
  <c r="DV3" i="17"/>
  <c r="DW2" i="17"/>
  <c r="DU61" i="9"/>
  <c r="DU97" i="13" s="1"/>
  <c r="DU8" i="9"/>
  <c r="DU16" i="13" s="1"/>
  <c r="DU174" i="13"/>
  <c r="BV110" i="9"/>
  <c r="CB27" i="10"/>
  <c r="DV15" i="10"/>
  <c r="DV26" i="4" s="1"/>
  <c r="DU153" i="13"/>
  <c r="DU163" i="13"/>
  <c r="DT82" i="13"/>
  <c r="DU118" i="13"/>
  <c r="DU136" i="13"/>
  <c r="DT72" i="13"/>
  <c r="DT55" i="13"/>
  <c r="DT37" i="13"/>
  <c r="DV10" i="9"/>
  <c r="DV18" i="13" s="1"/>
  <c r="DV7" i="9"/>
  <c r="DV9" i="9"/>
  <c r="DV60" i="9"/>
  <c r="DV96" i="13" s="1"/>
  <c r="DV172" i="13" s="1"/>
  <c r="DV62" i="9"/>
  <c r="DV98" i="13" s="1"/>
  <c r="DV173" i="13" s="1"/>
  <c r="DV63" i="9"/>
  <c r="DV99" i="13" s="1"/>
  <c r="DU102" i="13"/>
  <c r="DU6" i="13"/>
  <c r="DU7" i="13" s="1"/>
  <c r="DU9" i="13"/>
  <c r="DU10" i="13" s="1"/>
  <c r="DU17" i="13"/>
  <c r="DU92" i="13" s="1"/>
  <c r="DU15" i="13"/>
  <c r="DU91" i="13" s="1"/>
  <c r="DU37" i="21" s="1"/>
  <c r="DT21" i="13"/>
  <c r="DT43" i="17" s="1"/>
  <c r="DT21" i="9"/>
  <c r="DT29" i="9" s="1"/>
  <c r="DV4" i="13"/>
  <c r="DW2" i="13"/>
  <c r="DW12" i="13" s="1"/>
  <c r="DV3" i="13"/>
  <c r="DU25" i="9"/>
  <c r="DW2" i="8"/>
  <c r="DV3" i="8"/>
  <c r="DW2" i="9"/>
  <c r="DV3" i="9"/>
  <c r="DW2" i="10"/>
  <c r="DV3" i="10"/>
  <c r="DV2" i="6"/>
  <c r="DU3" i="6"/>
  <c r="DS78" i="9"/>
  <c r="DS86" i="9" s="1"/>
  <c r="DS102" i="9" s="1"/>
  <c r="DT94" i="9" s="1"/>
  <c r="DS74" i="9"/>
  <c r="DS82" i="9" s="1"/>
  <c r="DS77" i="9"/>
  <c r="DS85" i="9" s="1"/>
  <c r="DS101" i="9" s="1"/>
  <c r="DT93" i="9" s="1"/>
  <c r="DS3" i="4"/>
  <c r="DT2" i="4"/>
  <c r="BN22" i="8" l="1"/>
  <c r="BN15" i="6"/>
  <c r="BO21" i="8"/>
  <c r="DT74" i="17"/>
  <c r="BO16" i="8"/>
  <c r="BO57" i="9"/>
  <c r="DU62" i="13"/>
  <c r="DU44" i="13"/>
  <c r="DV125" i="13"/>
  <c r="DV143" i="13"/>
  <c r="DY2" i="21"/>
  <c r="DX3" i="21"/>
  <c r="DU107" i="13"/>
  <c r="DU33" i="9"/>
  <c r="DU49" i="9" s="1"/>
  <c r="DV41" i="9" s="1"/>
  <c r="DT26" i="13"/>
  <c r="DT42" i="17"/>
  <c r="DT41" i="17" s="1"/>
  <c r="DT55" i="17" s="1"/>
  <c r="DX2" i="17"/>
  <c r="DW3" i="17"/>
  <c r="DV61" i="9"/>
  <c r="DV97" i="13" s="1"/>
  <c r="DV8" i="9"/>
  <c r="DV16" i="13" s="1"/>
  <c r="DV174" i="13"/>
  <c r="BW108" i="9"/>
  <c r="BW109" i="9"/>
  <c r="CB46" i="6"/>
  <c r="CB30" i="10"/>
  <c r="CB31" i="10" s="1"/>
  <c r="CB30" i="4" s="1"/>
  <c r="CC23" i="10"/>
  <c r="DW15" i="10"/>
  <c r="DW26" i="4" s="1"/>
  <c r="DV153" i="13"/>
  <c r="DV163" i="13"/>
  <c r="DU82" i="13"/>
  <c r="DV136" i="13"/>
  <c r="DV118" i="13"/>
  <c r="DU72" i="13"/>
  <c r="DU55" i="13"/>
  <c r="DU37" i="13"/>
  <c r="DU74" i="17" s="1"/>
  <c r="DV102" i="13"/>
  <c r="DW7" i="9"/>
  <c r="DW10" i="9"/>
  <c r="DW18" i="13" s="1"/>
  <c r="DW9" i="9"/>
  <c r="DW60" i="9"/>
  <c r="DW96" i="13" s="1"/>
  <c r="DW172" i="13" s="1"/>
  <c r="DW62" i="9"/>
  <c r="DW98" i="13" s="1"/>
  <c r="DW173" i="13" s="1"/>
  <c r="DW63" i="9"/>
  <c r="DW99" i="13" s="1"/>
  <c r="DV6" i="13"/>
  <c r="DV7" i="13" s="1"/>
  <c r="DV9" i="13"/>
  <c r="DV10" i="13" s="1"/>
  <c r="DV17" i="13"/>
  <c r="DV92" i="13" s="1"/>
  <c r="DV15" i="13"/>
  <c r="DV91" i="13" s="1"/>
  <c r="DV37" i="21" s="1"/>
  <c r="DU21" i="13"/>
  <c r="DU43" i="17" s="1"/>
  <c r="DX2" i="9"/>
  <c r="DW3" i="9"/>
  <c r="DW4" i="13"/>
  <c r="DX2" i="13"/>
  <c r="DX12" i="13" s="1"/>
  <c r="DW3" i="13"/>
  <c r="DX2" i="8"/>
  <c r="DW3" i="8"/>
  <c r="DW3" i="10"/>
  <c r="DX2" i="10"/>
  <c r="DV3" i="6"/>
  <c r="DW2" i="6"/>
  <c r="DV25" i="9"/>
  <c r="DU21" i="9"/>
  <c r="DU29" i="9" s="1"/>
  <c r="DT78" i="9"/>
  <c r="DT86" i="9" s="1"/>
  <c r="DT102" i="9" s="1"/>
  <c r="DU94" i="9" s="1"/>
  <c r="DT74" i="9"/>
  <c r="DT82" i="9" s="1"/>
  <c r="DT77" i="9"/>
  <c r="DT85" i="9" s="1"/>
  <c r="DT101" i="9" s="1"/>
  <c r="DU93" i="9" s="1"/>
  <c r="DT3" i="4"/>
  <c r="DU2" i="4"/>
  <c r="BP56" i="9" l="1"/>
  <c r="BP27" i="8" s="1"/>
  <c r="BP55" i="9"/>
  <c r="BO17" i="8"/>
  <c r="BO12" i="4"/>
  <c r="BO37" i="8"/>
  <c r="BO70" i="17" s="1"/>
  <c r="BO18" i="8"/>
  <c r="BO20" i="8" s="1"/>
  <c r="BO22" i="8" s="1"/>
  <c r="DW174" i="13"/>
  <c r="DW143" i="13"/>
  <c r="DW125" i="13"/>
  <c r="DV62" i="13"/>
  <c r="DV44" i="13"/>
  <c r="DV33" i="9"/>
  <c r="DV49" i="9" s="1"/>
  <c r="DW41" i="9" s="1"/>
  <c r="DY3" i="21"/>
  <c r="DZ2" i="21"/>
  <c r="DV107" i="13"/>
  <c r="DU26" i="13"/>
  <c r="DU42" i="17"/>
  <c r="DU41" i="17" s="1"/>
  <c r="DU55" i="17" s="1"/>
  <c r="DY2" i="17"/>
  <c r="DX3" i="17"/>
  <c r="DW61" i="9"/>
  <c r="DW97" i="13" s="1"/>
  <c r="DW8" i="9"/>
  <c r="DW16" i="13" s="1"/>
  <c r="BW110" i="9"/>
  <c r="CC27" i="10"/>
  <c r="DX15" i="10"/>
  <c r="DX26" i="4" s="1"/>
  <c r="DW163" i="13"/>
  <c r="DW153" i="13"/>
  <c r="DV82" i="13"/>
  <c r="DW118" i="13"/>
  <c r="DW136" i="13"/>
  <c r="DV72" i="13"/>
  <c r="DV55" i="13"/>
  <c r="DV37" i="13"/>
  <c r="DW102" i="13"/>
  <c r="DX7" i="9"/>
  <c r="DX10" i="9"/>
  <c r="DX18" i="13" s="1"/>
  <c r="DX9" i="9"/>
  <c r="DX60" i="9"/>
  <c r="DX96" i="13" s="1"/>
  <c r="DX172" i="13" s="1"/>
  <c r="DX62" i="9"/>
  <c r="DX98" i="13" s="1"/>
  <c r="DX173" i="13" s="1"/>
  <c r="DX63" i="9"/>
  <c r="DX99" i="13" s="1"/>
  <c r="DW6" i="13"/>
  <c r="DW7" i="13" s="1"/>
  <c r="DW9" i="13"/>
  <c r="DW10" i="13" s="1"/>
  <c r="DW17" i="13"/>
  <c r="DW92" i="13" s="1"/>
  <c r="DV21" i="13"/>
  <c r="DW15" i="13"/>
  <c r="DW91" i="13" s="1"/>
  <c r="DW37" i="21" s="1"/>
  <c r="DV21" i="9"/>
  <c r="DV29" i="9" s="1"/>
  <c r="DY2" i="8"/>
  <c r="DX3" i="8"/>
  <c r="DW25" i="9"/>
  <c r="DY2" i="10"/>
  <c r="DX3" i="10"/>
  <c r="DX4" i="13"/>
  <c r="DX3" i="13"/>
  <c r="DY2" i="13"/>
  <c r="DY12" i="13" s="1"/>
  <c r="DX3" i="9"/>
  <c r="DY2" i="9"/>
  <c r="DX2" i="6"/>
  <c r="DW3" i="6"/>
  <c r="DU78" i="9"/>
  <c r="DU86" i="9" s="1"/>
  <c r="DU102" i="9" s="1"/>
  <c r="DV94" i="9" s="1"/>
  <c r="DU77" i="9"/>
  <c r="DU85" i="9" s="1"/>
  <c r="DU101" i="9" s="1"/>
  <c r="DV93" i="9" s="1"/>
  <c r="DU74" i="9"/>
  <c r="DU82" i="9" s="1"/>
  <c r="DU3" i="4"/>
  <c r="DV2" i="4"/>
  <c r="DV43" i="17" l="1"/>
  <c r="DV74" i="17"/>
  <c r="BO15" i="6"/>
  <c r="BP21" i="8"/>
  <c r="BP16" i="8"/>
  <c r="BP57" i="9"/>
  <c r="DW62" i="13"/>
  <c r="DW44" i="13"/>
  <c r="DX143" i="13"/>
  <c r="DX125" i="13"/>
  <c r="EA2" i="21"/>
  <c r="DZ3" i="21"/>
  <c r="DW107" i="13"/>
  <c r="DW33" i="9"/>
  <c r="DW49" i="9" s="1"/>
  <c r="DX41" i="9" s="1"/>
  <c r="DV26" i="13"/>
  <c r="DV42" i="17"/>
  <c r="DV41" i="17" s="1"/>
  <c r="DV55" i="17" s="1"/>
  <c r="DY3" i="17"/>
  <c r="DZ2" i="17"/>
  <c r="DX61" i="9"/>
  <c r="DX97" i="13" s="1"/>
  <c r="DX8" i="9"/>
  <c r="DX16" i="13" s="1"/>
  <c r="DX174" i="13"/>
  <c r="BX108" i="9"/>
  <c r="BX109" i="9"/>
  <c r="CC46" i="6"/>
  <c r="CC30" i="10"/>
  <c r="CC31" i="10" s="1"/>
  <c r="CC30" i="4" s="1"/>
  <c r="CD23" i="10"/>
  <c r="DY15" i="10"/>
  <c r="DY26" i="4" s="1"/>
  <c r="DX153" i="13"/>
  <c r="DX163" i="13"/>
  <c r="DW82" i="13"/>
  <c r="DW72" i="13"/>
  <c r="DX118" i="13"/>
  <c r="DX136" i="13"/>
  <c r="DW55" i="13"/>
  <c r="DW37" i="13"/>
  <c r="DY7" i="9"/>
  <c r="DY10" i="9"/>
  <c r="DY18" i="13" s="1"/>
  <c r="DY9" i="9"/>
  <c r="DY60" i="9"/>
  <c r="DY96" i="13" s="1"/>
  <c r="DY172" i="13" s="1"/>
  <c r="DY62" i="9"/>
  <c r="DY98" i="13" s="1"/>
  <c r="DY173" i="13" s="1"/>
  <c r="DY63" i="9"/>
  <c r="DY99" i="13" s="1"/>
  <c r="DX102" i="13"/>
  <c r="DX6" i="13"/>
  <c r="DX7" i="13" s="1"/>
  <c r="DX9" i="13"/>
  <c r="DX10" i="13" s="1"/>
  <c r="DX17" i="13"/>
  <c r="DX92" i="13" s="1"/>
  <c r="DX15" i="13"/>
  <c r="DX91" i="13" s="1"/>
  <c r="DX37" i="21" s="1"/>
  <c r="DW21" i="13"/>
  <c r="DW43" i="17" s="1"/>
  <c r="DY2" i="6"/>
  <c r="DX3" i="6"/>
  <c r="DZ2" i="9"/>
  <c r="DY3" i="9"/>
  <c r="DY3" i="8"/>
  <c r="DZ2" i="8"/>
  <c r="DW21" i="9"/>
  <c r="DW29" i="9" s="1"/>
  <c r="DX25" i="9"/>
  <c r="DY4" i="13"/>
  <c r="DZ2" i="13"/>
  <c r="DZ12" i="13" s="1"/>
  <c r="DY3" i="13"/>
  <c r="DY3" i="10"/>
  <c r="DZ2" i="10"/>
  <c r="DV74" i="9"/>
  <c r="DV82" i="9" s="1"/>
  <c r="DV77" i="9"/>
  <c r="DV85" i="9" s="1"/>
  <c r="DV101" i="9" s="1"/>
  <c r="DW93" i="9" s="1"/>
  <c r="DV78" i="9"/>
  <c r="DV86" i="9" s="1"/>
  <c r="DV102" i="9" s="1"/>
  <c r="DW94" i="9" s="1"/>
  <c r="DW2" i="4"/>
  <c r="DV3" i="4"/>
  <c r="BP37" i="8" l="1"/>
  <c r="BP70" i="17" s="1"/>
  <c r="BP12" i="4"/>
  <c r="BP17" i="8"/>
  <c r="BP18" i="8" s="1"/>
  <c r="BP20" i="8" s="1"/>
  <c r="BQ56" i="9"/>
  <c r="BQ27" i="8" s="1"/>
  <c r="BQ55" i="9"/>
  <c r="DW74" i="17"/>
  <c r="DY143" i="13"/>
  <c r="DY125" i="13"/>
  <c r="DX62" i="13"/>
  <c r="DX44" i="13"/>
  <c r="EB2" i="21"/>
  <c r="EA3" i="21"/>
  <c r="DX107" i="13"/>
  <c r="DX33" i="9"/>
  <c r="DX49" i="9" s="1"/>
  <c r="DY41" i="9" s="1"/>
  <c r="EA2" i="17"/>
  <c r="DZ3" i="17"/>
  <c r="DW26" i="13"/>
  <c r="DW42" i="17"/>
  <c r="DW41" i="17" s="1"/>
  <c r="DW55" i="17" s="1"/>
  <c r="DY8" i="9"/>
  <c r="DY16" i="13" s="1"/>
  <c r="DY61" i="9"/>
  <c r="DY97" i="13" s="1"/>
  <c r="BX110" i="9"/>
  <c r="CD27" i="10"/>
  <c r="DZ15" i="10"/>
  <c r="DZ26" i="4" s="1"/>
  <c r="DY153" i="13"/>
  <c r="DY163" i="13"/>
  <c r="DX82" i="13"/>
  <c r="DY136" i="13"/>
  <c r="DY118" i="13"/>
  <c r="DX72" i="13"/>
  <c r="DX55" i="13"/>
  <c r="DX37" i="13"/>
  <c r="DZ7" i="9"/>
  <c r="DZ60" i="9"/>
  <c r="DZ96" i="13" s="1"/>
  <c r="DZ172" i="13" s="1"/>
  <c r="DZ9" i="9"/>
  <c r="DZ63" i="9"/>
  <c r="DZ99" i="13" s="1"/>
  <c r="DZ62" i="9"/>
  <c r="DZ98" i="13" s="1"/>
  <c r="DZ173" i="13" s="1"/>
  <c r="DZ10" i="9"/>
  <c r="DZ18" i="13" s="1"/>
  <c r="DY102" i="13"/>
  <c r="DY6" i="13"/>
  <c r="DY7" i="13" s="1"/>
  <c r="DY9" i="13"/>
  <c r="DY10" i="13" s="1"/>
  <c r="DY17" i="13"/>
  <c r="DY92" i="13" s="1"/>
  <c r="DY15" i="13"/>
  <c r="DY91" i="13" s="1"/>
  <c r="DY37" i="21" s="1"/>
  <c r="DX21" i="13"/>
  <c r="DY3" i="6"/>
  <c r="DZ2" i="6"/>
  <c r="DZ4" i="13"/>
  <c r="DZ3" i="13"/>
  <c r="EA2" i="13"/>
  <c r="EA12" i="13" s="1"/>
  <c r="DZ3" i="9"/>
  <c r="EA2" i="9"/>
  <c r="DX21" i="9"/>
  <c r="DX29" i="9" s="1"/>
  <c r="DZ3" i="8"/>
  <c r="EA2" i="8"/>
  <c r="DY25" i="9"/>
  <c r="EA2" i="10"/>
  <c r="DZ3" i="10"/>
  <c r="DW77" i="9"/>
  <c r="DW85" i="9" s="1"/>
  <c r="DW101" i="9" s="1"/>
  <c r="DX93" i="9" s="1"/>
  <c r="DW78" i="9"/>
  <c r="DW86" i="9" s="1"/>
  <c r="DW102" i="9" s="1"/>
  <c r="DX94" i="9" s="1"/>
  <c r="DW74" i="9"/>
  <c r="DW82" i="9" s="1"/>
  <c r="DX2" i="4"/>
  <c r="DW3" i="4"/>
  <c r="DX43" i="17" l="1"/>
  <c r="BP22" i="8"/>
  <c r="BP15" i="6"/>
  <c r="BQ21" i="8"/>
  <c r="BQ16" i="8"/>
  <c r="BQ57" i="9"/>
  <c r="DX74" i="17"/>
  <c r="DY174" i="13"/>
  <c r="DY62" i="13"/>
  <c r="DY44" i="13"/>
  <c r="DZ174" i="13"/>
  <c r="DZ143" i="13"/>
  <c r="DZ125" i="13"/>
  <c r="EB3" i="21"/>
  <c r="EC2" i="21"/>
  <c r="DY107" i="13"/>
  <c r="DY33" i="9"/>
  <c r="DY49" i="9" s="1"/>
  <c r="DZ41" i="9" s="1"/>
  <c r="DX26" i="13"/>
  <c r="DX42" i="17"/>
  <c r="DX41" i="17" s="1"/>
  <c r="DX55" i="17" s="1"/>
  <c r="EB2" i="17"/>
  <c r="EA3" i="17"/>
  <c r="DZ61" i="9"/>
  <c r="DZ97" i="13" s="1"/>
  <c r="DZ8" i="9"/>
  <c r="DZ16" i="13" s="1"/>
  <c r="BY109" i="9"/>
  <c r="BY108" i="9"/>
  <c r="CD46" i="6"/>
  <c r="CD30" i="10"/>
  <c r="CD31" i="10" s="1"/>
  <c r="CD30" i="4" s="1"/>
  <c r="CE23" i="10"/>
  <c r="EA15" i="10"/>
  <c r="EA26" i="4" s="1"/>
  <c r="DZ163" i="13"/>
  <c r="DZ153" i="13"/>
  <c r="DY82" i="13"/>
  <c r="DY72" i="13"/>
  <c r="DZ118" i="13"/>
  <c r="DZ136" i="13"/>
  <c r="DY55" i="13"/>
  <c r="DY37" i="13"/>
  <c r="EA7" i="9"/>
  <c r="EA9" i="9"/>
  <c r="EA10" i="9"/>
  <c r="EA18" i="13" s="1"/>
  <c r="EA60" i="9"/>
  <c r="EA96" i="13" s="1"/>
  <c r="EA172" i="13" s="1"/>
  <c r="EA62" i="9"/>
  <c r="EA98" i="13" s="1"/>
  <c r="EA173" i="13" s="1"/>
  <c r="EA63" i="9"/>
  <c r="EA99" i="13" s="1"/>
  <c r="DZ102" i="13"/>
  <c r="DZ6" i="13"/>
  <c r="DZ7" i="13" s="1"/>
  <c r="DZ9" i="13"/>
  <c r="DZ10" i="13" s="1"/>
  <c r="DZ17" i="13"/>
  <c r="DZ92" i="13" s="1"/>
  <c r="DZ15" i="13"/>
  <c r="DZ91" i="13" s="1"/>
  <c r="DZ37" i="21" s="1"/>
  <c r="DY21" i="13"/>
  <c r="EA3" i="10"/>
  <c r="EB2" i="10"/>
  <c r="DY21" i="9"/>
  <c r="DY29" i="9" s="1"/>
  <c r="EA2" i="6"/>
  <c r="DZ3" i="6"/>
  <c r="EA4" i="13"/>
  <c r="EB2" i="13"/>
  <c r="EB12" i="13" s="1"/>
  <c r="EA3" i="13"/>
  <c r="EA3" i="8"/>
  <c r="EB2" i="8"/>
  <c r="DZ25" i="9"/>
  <c r="EA3" i="9"/>
  <c r="EB2" i="9"/>
  <c r="DX74" i="9"/>
  <c r="DX82" i="9" s="1"/>
  <c r="DX78" i="9"/>
  <c r="DX86" i="9" s="1"/>
  <c r="DX102" i="9" s="1"/>
  <c r="DY94" i="9" s="1"/>
  <c r="DX77" i="9"/>
  <c r="DX85" i="9" s="1"/>
  <c r="DX101" i="9" s="1"/>
  <c r="DY93" i="9" s="1"/>
  <c r="DX3" i="4"/>
  <c r="DY2" i="4"/>
  <c r="BQ12" i="4" l="1"/>
  <c r="BQ37" i="8"/>
  <c r="BQ70" i="17" s="1"/>
  <c r="DY74" i="17"/>
  <c r="BR56" i="9"/>
  <c r="BR27" i="8" s="1"/>
  <c r="BQ17" i="8"/>
  <c r="BQ18" i="8" s="1"/>
  <c r="BQ20" i="8" s="1"/>
  <c r="BR55" i="9"/>
  <c r="DY43" i="17"/>
  <c r="DY42" i="17" s="1"/>
  <c r="DY41" i="17" s="1"/>
  <c r="DY55" i="17" s="1"/>
  <c r="EA143" i="13"/>
  <c r="EA125" i="13"/>
  <c r="DZ62" i="13"/>
  <c r="DZ44" i="13"/>
  <c r="EC3" i="21"/>
  <c r="ED2" i="21"/>
  <c r="DZ107" i="13"/>
  <c r="DZ33" i="9"/>
  <c r="DZ49" i="9" s="1"/>
  <c r="EA41" i="9" s="1"/>
  <c r="DY26" i="13"/>
  <c r="EC2" i="17"/>
  <c r="EB3" i="17"/>
  <c r="EA61" i="9"/>
  <c r="EA97" i="13" s="1"/>
  <c r="EA8" i="9"/>
  <c r="EA16" i="13" s="1"/>
  <c r="EA174" i="13"/>
  <c r="BY110" i="9"/>
  <c r="CE27" i="10"/>
  <c r="EB15" i="10"/>
  <c r="EB26" i="4" s="1"/>
  <c r="EA153" i="13"/>
  <c r="EA163" i="13"/>
  <c r="DZ82" i="13"/>
  <c r="EA136" i="13"/>
  <c r="EA118" i="13"/>
  <c r="DZ72" i="13"/>
  <c r="DZ55" i="13"/>
  <c r="DZ37" i="13"/>
  <c r="EB9" i="9"/>
  <c r="EB7" i="9"/>
  <c r="EB10" i="9"/>
  <c r="EB18" i="13" s="1"/>
  <c r="EB60" i="9"/>
  <c r="EB96" i="13" s="1"/>
  <c r="EB172" i="13" s="1"/>
  <c r="EB62" i="9"/>
  <c r="EB98" i="13" s="1"/>
  <c r="EB173" i="13" s="1"/>
  <c r="EB63" i="9"/>
  <c r="EB99" i="13" s="1"/>
  <c r="EA102" i="13"/>
  <c r="EA6" i="13"/>
  <c r="EA7" i="13" s="1"/>
  <c r="EA9" i="13"/>
  <c r="EA10" i="13" s="1"/>
  <c r="EA15" i="13"/>
  <c r="EA91" i="13" s="1"/>
  <c r="EA37" i="21" s="1"/>
  <c r="EA17" i="13"/>
  <c r="EA92" i="13" s="1"/>
  <c r="DZ21" i="13"/>
  <c r="EB3" i="9"/>
  <c r="EC2" i="9"/>
  <c r="EC2" i="8"/>
  <c r="EB3" i="8"/>
  <c r="EA3" i="6"/>
  <c r="EB2" i="6"/>
  <c r="DZ21" i="9"/>
  <c r="DZ29" i="9" s="1"/>
  <c r="EC2" i="10"/>
  <c r="EB3" i="10"/>
  <c r="EA25" i="9"/>
  <c r="EB4" i="13"/>
  <c r="EB3" i="13"/>
  <c r="EC2" i="13"/>
  <c r="EC12" i="13" s="1"/>
  <c r="DY74" i="9"/>
  <c r="DY82" i="9" s="1"/>
  <c r="DY77" i="9"/>
  <c r="DY85" i="9" s="1"/>
  <c r="DY101" i="9" s="1"/>
  <c r="DZ93" i="9" s="1"/>
  <c r="DY78" i="9"/>
  <c r="DY86" i="9" s="1"/>
  <c r="DY102" i="9" s="1"/>
  <c r="DZ94" i="9" s="1"/>
  <c r="DY3" i="4"/>
  <c r="DZ2" i="4"/>
  <c r="DZ43" i="17" l="1"/>
  <c r="DZ42" i="17" s="1"/>
  <c r="DZ41" i="17" s="1"/>
  <c r="DZ55" i="17" s="1"/>
  <c r="DZ74" i="17"/>
  <c r="BQ15" i="6"/>
  <c r="BR21" i="8"/>
  <c r="BQ22" i="8"/>
  <c r="BR16" i="8"/>
  <c r="BR57" i="9"/>
  <c r="EB174" i="13"/>
  <c r="EB125" i="13"/>
  <c r="EB143" i="13"/>
  <c r="EA44" i="13"/>
  <c r="EA62" i="13"/>
  <c r="ED3" i="21"/>
  <c r="EE2" i="21"/>
  <c r="EA107" i="13"/>
  <c r="EA33" i="9"/>
  <c r="EA49" i="9" s="1"/>
  <c r="EB41" i="9" s="1"/>
  <c r="DZ26" i="13"/>
  <c r="ED2" i="17"/>
  <c r="EC3" i="17"/>
  <c r="EB61" i="9"/>
  <c r="EB97" i="13" s="1"/>
  <c r="EB8" i="9"/>
  <c r="EB16" i="13" s="1"/>
  <c r="BZ108" i="9"/>
  <c r="BZ109" i="9"/>
  <c r="CE46" i="6"/>
  <c r="CE30" i="10"/>
  <c r="CE31" i="10" s="1"/>
  <c r="CE30" i="4" s="1"/>
  <c r="CF23" i="10"/>
  <c r="EC15" i="10"/>
  <c r="EC26" i="4" s="1"/>
  <c r="EB153" i="13"/>
  <c r="EB163" i="13"/>
  <c r="EA82" i="13"/>
  <c r="EA55" i="13"/>
  <c r="EA37" i="13"/>
  <c r="EA72" i="13"/>
  <c r="EB118" i="13"/>
  <c r="EB136" i="13"/>
  <c r="EC7" i="9"/>
  <c r="EC9" i="9"/>
  <c r="EC10" i="9"/>
  <c r="EC18" i="13" s="1"/>
  <c r="EC62" i="9"/>
  <c r="EC98" i="13" s="1"/>
  <c r="EC173" i="13" s="1"/>
  <c r="EC60" i="9"/>
  <c r="EC96" i="13" s="1"/>
  <c r="EC172" i="13" s="1"/>
  <c r="EC63" i="9"/>
  <c r="EC99" i="13" s="1"/>
  <c r="EB102" i="13"/>
  <c r="EB6" i="13"/>
  <c r="EB7" i="13" s="1"/>
  <c r="EB9" i="13"/>
  <c r="EB10" i="13" s="1"/>
  <c r="EB15" i="13"/>
  <c r="EB91" i="13" s="1"/>
  <c r="EB37" i="21" s="1"/>
  <c r="EB17" i="13"/>
  <c r="EB92" i="13" s="1"/>
  <c r="EA21" i="13"/>
  <c r="EA43" i="17" s="1"/>
  <c r="EB25" i="9"/>
  <c r="ED2" i="8"/>
  <c r="EC3" i="8"/>
  <c r="ED2" i="9"/>
  <c r="EC3" i="9"/>
  <c r="ED2" i="10"/>
  <c r="EC3" i="10"/>
  <c r="EC4" i="13"/>
  <c r="ED2" i="13"/>
  <c r="ED12" i="13" s="1"/>
  <c r="EC3" i="13"/>
  <c r="EA21" i="9"/>
  <c r="EA29" i="9" s="1"/>
  <c r="EC2" i="6"/>
  <c r="EB3" i="6"/>
  <c r="DZ77" i="9"/>
  <c r="DZ85" i="9" s="1"/>
  <c r="DZ101" i="9" s="1"/>
  <c r="EA93" i="9" s="1"/>
  <c r="DZ78" i="9"/>
  <c r="DZ86" i="9" s="1"/>
  <c r="DZ102" i="9" s="1"/>
  <c r="EA94" i="9" s="1"/>
  <c r="DZ74" i="9"/>
  <c r="DZ82" i="9" s="1"/>
  <c r="DZ3" i="4"/>
  <c r="EA2" i="4"/>
  <c r="EA74" i="17" l="1"/>
  <c r="BS56" i="9"/>
  <c r="BS27" i="8" s="1"/>
  <c r="BR17" i="8"/>
  <c r="BR18" i="8" s="1"/>
  <c r="BR20" i="8" s="1"/>
  <c r="BS55" i="9"/>
  <c r="BR37" i="8"/>
  <c r="BR70" i="17" s="1"/>
  <c r="BR12" i="4"/>
  <c r="EB62" i="13"/>
  <c r="EB44" i="13"/>
  <c r="EC174" i="13"/>
  <c r="EC143" i="13"/>
  <c r="EC125" i="13"/>
  <c r="EF2" i="21"/>
  <c r="EE3" i="21"/>
  <c r="EB107" i="13"/>
  <c r="EB33" i="9"/>
  <c r="EB49" i="9" s="1"/>
  <c r="EC41" i="9" s="1"/>
  <c r="EA26" i="13"/>
  <c r="EA42" i="17"/>
  <c r="EA41" i="17" s="1"/>
  <c r="EA55" i="17" s="1"/>
  <c r="ED3" i="17"/>
  <c r="EE2" i="17"/>
  <c r="EC8" i="9"/>
  <c r="EC16" i="13" s="1"/>
  <c r="EC61" i="9"/>
  <c r="EC97" i="13" s="1"/>
  <c r="BZ110" i="9"/>
  <c r="CF27" i="10"/>
  <c r="ED15" i="10"/>
  <c r="ED26" i="4" s="1"/>
  <c r="EC153" i="13"/>
  <c r="EC163" i="13"/>
  <c r="EB82" i="13"/>
  <c r="EB55" i="13"/>
  <c r="EB37" i="13"/>
  <c r="EB72" i="13"/>
  <c r="EC118" i="13"/>
  <c r="EC136" i="13"/>
  <c r="ED10" i="9"/>
  <c r="ED18" i="13" s="1"/>
  <c r="ED9" i="9"/>
  <c r="ED7" i="9"/>
  <c r="ED60" i="9"/>
  <c r="ED96" i="13" s="1"/>
  <c r="ED172" i="13" s="1"/>
  <c r="ED62" i="9"/>
  <c r="ED98" i="13" s="1"/>
  <c r="ED173" i="13" s="1"/>
  <c r="ED63" i="9"/>
  <c r="ED99" i="13" s="1"/>
  <c r="EC102" i="13"/>
  <c r="EC6" i="13"/>
  <c r="EC7" i="13" s="1"/>
  <c r="EC9" i="13"/>
  <c r="EC10" i="13" s="1"/>
  <c r="EC15" i="13"/>
  <c r="EC91" i="13" s="1"/>
  <c r="EC37" i="21" s="1"/>
  <c r="EB21" i="13"/>
  <c r="EC17" i="13"/>
  <c r="EC92" i="13" s="1"/>
  <c r="EE2" i="10"/>
  <c r="ED3" i="10"/>
  <c r="EC3" i="6"/>
  <c r="ED2" i="6"/>
  <c r="EE2" i="8"/>
  <c r="ED3" i="8"/>
  <c r="EB21" i="9"/>
  <c r="EB29" i="9" s="1"/>
  <c r="EC25" i="9"/>
  <c r="EE2" i="9"/>
  <c r="ED3" i="9"/>
  <c r="ED4" i="13"/>
  <c r="EE2" i="13"/>
  <c r="EE12" i="13" s="1"/>
  <c r="ED3" i="13"/>
  <c r="EA74" i="9"/>
  <c r="EA82" i="9" s="1"/>
  <c r="EA78" i="9"/>
  <c r="EA86" i="9" s="1"/>
  <c r="EA102" i="9" s="1"/>
  <c r="EB94" i="9" s="1"/>
  <c r="EA77" i="9"/>
  <c r="EA85" i="9" s="1"/>
  <c r="EA101" i="9" s="1"/>
  <c r="EB93" i="9" s="1"/>
  <c r="EA3" i="4"/>
  <c r="EB2" i="4"/>
  <c r="EB43" i="17" l="1"/>
  <c r="BR22" i="8"/>
  <c r="BR15" i="6"/>
  <c r="BS21" i="8"/>
  <c r="BS16" i="8"/>
  <c r="BS57" i="9"/>
  <c r="EB74" i="17"/>
  <c r="ED125" i="13"/>
  <c r="ED143" i="13"/>
  <c r="EC44" i="13"/>
  <c r="EC62" i="13"/>
  <c r="EG2" i="21"/>
  <c r="EF3" i="21"/>
  <c r="EC107" i="13"/>
  <c r="EC33" i="9"/>
  <c r="EC49" i="9" s="1"/>
  <c r="ED41" i="9" s="1"/>
  <c r="EB26" i="13"/>
  <c r="EB42" i="17"/>
  <c r="EB41" i="17" s="1"/>
  <c r="EB55" i="17" s="1"/>
  <c r="EF2" i="17"/>
  <c r="EE3" i="17"/>
  <c r="ED61" i="9"/>
  <c r="ED97" i="13" s="1"/>
  <c r="ED8" i="9"/>
  <c r="ED16" i="13" s="1"/>
  <c r="ED174" i="13"/>
  <c r="CA109" i="9"/>
  <c r="CA108" i="9"/>
  <c r="CF46" i="6"/>
  <c r="CF30" i="10"/>
  <c r="CF31" i="10" s="1"/>
  <c r="CF30" i="4" s="1"/>
  <c r="CG23" i="10"/>
  <c r="EE15" i="10"/>
  <c r="EE26" i="4" s="1"/>
  <c r="ED153" i="13"/>
  <c r="ED163" i="13"/>
  <c r="EC82" i="13"/>
  <c r="EC55" i="13"/>
  <c r="EC37" i="13"/>
  <c r="ED118" i="13"/>
  <c r="ED136" i="13"/>
  <c r="EC72" i="13"/>
  <c r="ED102" i="13"/>
  <c r="EE7" i="9"/>
  <c r="EE10" i="9"/>
  <c r="EE18" i="13" s="1"/>
  <c r="EE9" i="9"/>
  <c r="EE60" i="9"/>
  <c r="EE96" i="13" s="1"/>
  <c r="EE172" i="13" s="1"/>
  <c r="EE62" i="9"/>
  <c r="EE98" i="13" s="1"/>
  <c r="EE173" i="13" s="1"/>
  <c r="EE63" i="9"/>
  <c r="EE99" i="13" s="1"/>
  <c r="ED6" i="13"/>
  <c r="ED7" i="13" s="1"/>
  <c r="ED9" i="13"/>
  <c r="ED10" i="13" s="1"/>
  <c r="ED15" i="13"/>
  <c r="ED91" i="13" s="1"/>
  <c r="ED37" i="21" s="1"/>
  <c r="EC21" i="13"/>
  <c r="ED17" i="13"/>
  <c r="ED92" i="13" s="1"/>
  <c r="EC21" i="9"/>
  <c r="EC29" i="9" s="1"/>
  <c r="EE3" i="10"/>
  <c r="EF2" i="10"/>
  <c r="ED25" i="9"/>
  <c r="EF2" i="8"/>
  <c r="EE3" i="8"/>
  <c r="EE2" i="6"/>
  <c r="ED3" i="6"/>
  <c r="EF2" i="9"/>
  <c r="EE3" i="9"/>
  <c r="EE4" i="13"/>
  <c r="EF2" i="13"/>
  <c r="EF12" i="13" s="1"/>
  <c r="EE3" i="13"/>
  <c r="EB78" i="9"/>
  <c r="EB86" i="9" s="1"/>
  <c r="EB102" i="9" s="1"/>
  <c r="EC94" i="9" s="1"/>
  <c r="EB74" i="9"/>
  <c r="EB82" i="9" s="1"/>
  <c r="EB77" i="9"/>
  <c r="EB85" i="9" s="1"/>
  <c r="EB101" i="9" s="1"/>
  <c r="EC93" i="9" s="1"/>
  <c r="EB3" i="4"/>
  <c r="EC2" i="4"/>
  <c r="EC43" i="17" l="1"/>
  <c r="EC42" i="17" s="1"/>
  <c r="EC41" i="17" s="1"/>
  <c r="EC55" i="17" s="1"/>
  <c r="BT55" i="9"/>
  <c r="BS17" i="8"/>
  <c r="BS18" i="8" s="1"/>
  <c r="BS20" i="8" s="1"/>
  <c r="BS22" i="8" s="1"/>
  <c r="BT56" i="9"/>
  <c r="BT27" i="8" s="1"/>
  <c r="BS37" i="8"/>
  <c r="BS70" i="17" s="1"/>
  <c r="BS12" i="4"/>
  <c r="EC74" i="17"/>
  <c r="EE174" i="13"/>
  <c r="EE143" i="13"/>
  <c r="EE125" i="13"/>
  <c r="ED62" i="13"/>
  <c r="ED44" i="13"/>
  <c r="EG3" i="21"/>
  <c r="EH2" i="21"/>
  <c r="ED107" i="13"/>
  <c r="ED33" i="9"/>
  <c r="ED49" i="9" s="1"/>
  <c r="EE41" i="9" s="1"/>
  <c r="EC26" i="13"/>
  <c r="EF3" i="17"/>
  <c r="EG2" i="17"/>
  <c r="EE61" i="9"/>
  <c r="EE97" i="13" s="1"/>
  <c r="EE8" i="9"/>
  <c r="EE16" i="13" s="1"/>
  <c r="CA110" i="9"/>
  <c r="CG27" i="10"/>
  <c r="EF15" i="10"/>
  <c r="EF26" i="4" s="1"/>
  <c r="EE153" i="13"/>
  <c r="EE163" i="13"/>
  <c r="ED82" i="13"/>
  <c r="EE136" i="13"/>
  <c r="EE118" i="13"/>
  <c r="ED55" i="13"/>
  <c r="ED37" i="13"/>
  <c r="ED72" i="13"/>
  <c r="EF7" i="9"/>
  <c r="EF10" i="9"/>
  <c r="EF18" i="13" s="1"/>
  <c r="EF9" i="9"/>
  <c r="EF60" i="9"/>
  <c r="EF96" i="13" s="1"/>
  <c r="EF172" i="13" s="1"/>
  <c r="EF62" i="9"/>
  <c r="EF98" i="13" s="1"/>
  <c r="EF173" i="13" s="1"/>
  <c r="EF63" i="9"/>
  <c r="EF99" i="13" s="1"/>
  <c r="EE102" i="13"/>
  <c r="EE6" i="13"/>
  <c r="EE7" i="13" s="1"/>
  <c r="EE9" i="13"/>
  <c r="EE10" i="13" s="1"/>
  <c r="EE15" i="13"/>
  <c r="EE91" i="13" s="1"/>
  <c r="EE37" i="21" s="1"/>
  <c r="ED21" i="13"/>
  <c r="EE17" i="13"/>
  <c r="EE92" i="13" s="1"/>
  <c r="EF4" i="13"/>
  <c r="EF3" i="13"/>
  <c r="EG2" i="13"/>
  <c r="EG12" i="13" s="1"/>
  <c r="ED21" i="9"/>
  <c r="ED29" i="9" s="1"/>
  <c r="EE25" i="9"/>
  <c r="EG2" i="10"/>
  <c r="EF3" i="10"/>
  <c r="EF3" i="9"/>
  <c r="EG2" i="9"/>
  <c r="EG2" i="8"/>
  <c r="EF3" i="8"/>
  <c r="EE3" i="6"/>
  <c r="EF2" i="6"/>
  <c r="EC78" i="9"/>
  <c r="EC86" i="9" s="1"/>
  <c r="EC102" i="9" s="1"/>
  <c r="ED94" i="9" s="1"/>
  <c r="EC77" i="9"/>
  <c r="EC85" i="9" s="1"/>
  <c r="EC101" i="9" s="1"/>
  <c r="ED93" i="9" s="1"/>
  <c r="EC74" i="9"/>
  <c r="EC82" i="9" s="1"/>
  <c r="EC3" i="4"/>
  <c r="ED2" i="4"/>
  <c r="ED74" i="17" l="1"/>
  <c r="BS15" i="6"/>
  <c r="BT21" i="8"/>
  <c r="BT16" i="8"/>
  <c r="BT57" i="9"/>
  <c r="ED43" i="17"/>
  <c r="ED42" i="17" s="1"/>
  <c r="ED41" i="17" s="1"/>
  <c r="ED55" i="17" s="1"/>
  <c r="EE62" i="13"/>
  <c r="EE44" i="13"/>
  <c r="EF143" i="13"/>
  <c r="EF125" i="13"/>
  <c r="EI2" i="21"/>
  <c r="EH3" i="21"/>
  <c r="EE107" i="13"/>
  <c r="EE33" i="9"/>
  <c r="EE49" i="9" s="1"/>
  <c r="EF41" i="9" s="1"/>
  <c r="ED26" i="13"/>
  <c r="EG3" i="17"/>
  <c r="EH2" i="17"/>
  <c r="EF61" i="9"/>
  <c r="EF97" i="13" s="1"/>
  <c r="EF8" i="9"/>
  <c r="EF16" i="13" s="1"/>
  <c r="EF174" i="13"/>
  <c r="CB109" i="9"/>
  <c r="CB108" i="9"/>
  <c r="CG46" i="6"/>
  <c r="CG30" i="10"/>
  <c r="CG31" i="10" s="1"/>
  <c r="CG30" i="4" s="1"/>
  <c r="CH23" i="10"/>
  <c r="EG15" i="10"/>
  <c r="EG26" i="4" s="1"/>
  <c r="EF163" i="13"/>
  <c r="EF153" i="13"/>
  <c r="EE82" i="13"/>
  <c r="EE55" i="13"/>
  <c r="EE37" i="13"/>
  <c r="EF118" i="13"/>
  <c r="EF136" i="13"/>
  <c r="EE72" i="13"/>
  <c r="EG10" i="9"/>
  <c r="EG18" i="13" s="1"/>
  <c r="EG7" i="9"/>
  <c r="EG9" i="9"/>
  <c r="EG60" i="9"/>
  <c r="EG96" i="13" s="1"/>
  <c r="EG172" i="13" s="1"/>
  <c r="EG62" i="9"/>
  <c r="EG98" i="13" s="1"/>
  <c r="EG173" i="13" s="1"/>
  <c r="EG63" i="9"/>
  <c r="EG99" i="13" s="1"/>
  <c r="EF102" i="13"/>
  <c r="EF6" i="13"/>
  <c r="EF7" i="13" s="1"/>
  <c r="EF9" i="13"/>
  <c r="EF10" i="13" s="1"/>
  <c r="EF15" i="13"/>
  <c r="EF91" i="13" s="1"/>
  <c r="EF37" i="21" s="1"/>
  <c r="EE21" i="13"/>
  <c r="EE43" i="17" s="1"/>
  <c r="EF17" i="13"/>
  <c r="EF92" i="13" s="1"/>
  <c r="EH2" i="9"/>
  <c r="EG3" i="9"/>
  <c r="EF25" i="9"/>
  <c r="EG4" i="13"/>
  <c r="EH2" i="13"/>
  <c r="EH12" i="13" s="1"/>
  <c r="EG3" i="13"/>
  <c r="EF3" i="6"/>
  <c r="EG2" i="6"/>
  <c r="EG3" i="10"/>
  <c r="EH2" i="10"/>
  <c r="EG3" i="8"/>
  <c r="EH2" i="8"/>
  <c r="EE21" i="9"/>
  <c r="EE29" i="9" s="1"/>
  <c r="ED74" i="9"/>
  <c r="ED82" i="9" s="1"/>
  <c r="ED77" i="9"/>
  <c r="ED85" i="9" s="1"/>
  <c r="ED101" i="9" s="1"/>
  <c r="EE93" i="9" s="1"/>
  <c r="ED78" i="9"/>
  <c r="ED86" i="9" s="1"/>
  <c r="ED102" i="9" s="1"/>
  <c r="EE94" i="9" s="1"/>
  <c r="EE2" i="4"/>
  <c r="ED3" i="4"/>
  <c r="BT17" i="8" l="1"/>
  <c r="BU56" i="9"/>
  <c r="BU27" i="8" s="1"/>
  <c r="BU55" i="9"/>
  <c r="BT18" i="8"/>
  <c r="BT20" i="8" s="1"/>
  <c r="BT37" i="8"/>
  <c r="BT70" i="17" s="1"/>
  <c r="BT12" i="4"/>
  <c r="EE74" i="17"/>
  <c r="EF62" i="13"/>
  <c r="EF44" i="13"/>
  <c r="EG174" i="13"/>
  <c r="EG143" i="13"/>
  <c r="EG125" i="13"/>
  <c r="EJ2" i="21"/>
  <c r="EI3" i="21"/>
  <c r="EF107" i="13"/>
  <c r="EF33" i="9"/>
  <c r="EF49" i="9" s="1"/>
  <c r="EG41" i="9" s="1"/>
  <c r="EI2" i="17"/>
  <c r="EH3" i="17"/>
  <c r="EE26" i="13"/>
  <c r="EE42" i="17"/>
  <c r="EE41" i="17" s="1"/>
  <c r="EE55" i="17" s="1"/>
  <c r="EG61" i="9"/>
  <c r="EG97" i="13" s="1"/>
  <c r="EG8" i="9"/>
  <c r="EG16" i="13" s="1"/>
  <c r="CB110" i="9"/>
  <c r="CH27" i="10"/>
  <c r="EH15" i="10"/>
  <c r="EH26" i="4" s="1"/>
  <c r="EG163" i="13"/>
  <c r="EG153" i="13"/>
  <c r="EF82" i="13"/>
  <c r="EF55" i="13"/>
  <c r="EF37" i="13"/>
  <c r="EG136" i="13"/>
  <c r="EG118" i="13"/>
  <c r="EF72" i="13"/>
  <c r="EG102" i="13"/>
  <c r="EH7" i="9"/>
  <c r="EH10" i="9"/>
  <c r="EH18" i="13" s="1"/>
  <c r="EH9" i="9"/>
  <c r="EH60" i="9"/>
  <c r="EH96" i="13" s="1"/>
  <c r="EH172" i="13" s="1"/>
  <c r="EH63" i="9"/>
  <c r="EH99" i="13" s="1"/>
  <c r="EH62" i="9"/>
  <c r="EH98" i="13" s="1"/>
  <c r="EH173" i="13" s="1"/>
  <c r="EG6" i="13"/>
  <c r="EG7" i="13" s="1"/>
  <c r="EG9" i="13"/>
  <c r="EG10" i="13" s="1"/>
  <c r="EG17" i="13"/>
  <c r="EG92" i="13" s="1"/>
  <c r="EF21" i="13"/>
  <c r="EG15" i="13"/>
  <c r="EG91" i="13" s="1"/>
  <c r="EG37" i="21" s="1"/>
  <c r="EF21" i="9"/>
  <c r="EF29" i="9" s="1"/>
  <c r="EI2" i="10"/>
  <c r="EH3" i="10"/>
  <c r="EH3" i="8"/>
  <c r="EI2" i="8"/>
  <c r="EH4" i="13"/>
  <c r="EH3" i="13"/>
  <c r="EI2" i="13"/>
  <c r="EI12" i="13" s="1"/>
  <c r="EG3" i="6"/>
  <c r="EH2" i="6"/>
  <c r="EG25" i="9"/>
  <c r="EG33" i="9" s="1"/>
  <c r="EG49" i="9" s="1"/>
  <c r="EH41" i="9" s="1"/>
  <c r="EH3" i="9"/>
  <c r="EI2" i="9"/>
  <c r="EE74" i="9"/>
  <c r="EE82" i="9" s="1"/>
  <c r="EE78" i="9"/>
  <c r="EE86" i="9" s="1"/>
  <c r="EE102" i="9" s="1"/>
  <c r="EF94" i="9" s="1"/>
  <c r="EE77" i="9"/>
  <c r="EE85" i="9" s="1"/>
  <c r="EE101" i="9" s="1"/>
  <c r="EF93" i="9" s="1"/>
  <c r="EF2" i="4"/>
  <c r="EE3" i="4"/>
  <c r="BT22" i="8" l="1"/>
  <c r="BT15" i="6"/>
  <c r="BU21" i="8"/>
  <c r="BU16" i="8"/>
  <c r="BU57" i="9"/>
  <c r="EF43" i="17"/>
  <c r="EF42" i="17" s="1"/>
  <c r="EF41" i="17" s="1"/>
  <c r="EF55" i="17" s="1"/>
  <c r="EF74" i="17"/>
  <c r="EG62" i="13"/>
  <c r="EG44" i="13"/>
  <c r="EH174" i="13"/>
  <c r="EH143" i="13"/>
  <c r="EH125" i="13"/>
  <c r="EJ3" i="21"/>
  <c r="EK2" i="21"/>
  <c r="EG107" i="13"/>
  <c r="EF26" i="13"/>
  <c r="EJ2" i="17"/>
  <c r="EI3" i="17"/>
  <c r="EH61" i="9"/>
  <c r="EH97" i="13" s="1"/>
  <c r="EH8" i="9"/>
  <c r="EH16" i="13" s="1"/>
  <c r="CC108" i="9"/>
  <c r="CC109" i="9"/>
  <c r="CH46" i="6"/>
  <c r="CH30" i="10"/>
  <c r="CH31" i="10" s="1"/>
  <c r="CH30" i="4" s="1"/>
  <c r="CI23" i="10"/>
  <c r="EI15" i="10"/>
  <c r="EI26" i="4" s="1"/>
  <c r="EH153" i="13"/>
  <c r="EH163" i="13"/>
  <c r="EG82" i="13"/>
  <c r="EH118" i="13"/>
  <c r="EH136" i="13"/>
  <c r="EG72" i="13"/>
  <c r="EG55" i="13"/>
  <c r="EG37" i="13"/>
  <c r="EI7" i="9"/>
  <c r="EI9" i="9"/>
  <c r="EI10" i="9"/>
  <c r="EI18" i="13" s="1"/>
  <c r="EI60" i="9"/>
  <c r="EI96" i="13" s="1"/>
  <c r="EI172" i="13" s="1"/>
  <c r="EI62" i="9"/>
  <c r="EI98" i="13" s="1"/>
  <c r="EI173" i="13" s="1"/>
  <c r="EI63" i="9"/>
  <c r="EI99" i="13" s="1"/>
  <c r="EH102" i="13"/>
  <c r="EH6" i="13"/>
  <c r="EH7" i="13" s="1"/>
  <c r="EH9" i="13"/>
  <c r="EH10" i="13" s="1"/>
  <c r="EH17" i="13"/>
  <c r="EH92" i="13" s="1"/>
  <c r="EH15" i="13"/>
  <c r="EH91" i="13" s="1"/>
  <c r="EH37" i="21" s="1"/>
  <c r="EG21" i="13"/>
  <c r="EG43" i="17" s="1"/>
  <c r="EI3" i="9"/>
  <c r="EJ2" i="9"/>
  <c r="EI3" i="10"/>
  <c r="EJ2" i="10"/>
  <c r="EG21" i="9"/>
  <c r="EG29" i="9" s="1"/>
  <c r="EI2" i="6"/>
  <c r="EH3" i="6"/>
  <c r="EH25" i="9"/>
  <c r="EI3" i="8"/>
  <c r="EJ2" i="8"/>
  <c r="EI4" i="13"/>
  <c r="EJ2" i="13"/>
  <c r="EJ12" i="13" s="1"/>
  <c r="EI3" i="13"/>
  <c r="EF78" i="9"/>
  <c r="EF86" i="9" s="1"/>
  <c r="EF102" i="9" s="1"/>
  <c r="EG94" i="9" s="1"/>
  <c r="EF74" i="9"/>
  <c r="EF82" i="9" s="1"/>
  <c r="EF77" i="9"/>
  <c r="EF85" i="9" s="1"/>
  <c r="EF101" i="9" s="1"/>
  <c r="EG93" i="9" s="1"/>
  <c r="EF3" i="4"/>
  <c r="EG2" i="4"/>
  <c r="BV56" i="9" l="1"/>
  <c r="BV27" i="8" s="1"/>
  <c r="BV55" i="9"/>
  <c r="BU17" i="8"/>
  <c r="BU37" i="8"/>
  <c r="BU70" i="17" s="1"/>
  <c r="BU12" i="4"/>
  <c r="BU18" i="8"/>
  <c r="BU20" i="8" s="1"/>
  <c r="BU22" i="8" s="1"/>
  <c r="EG74" i="17"/>
  <c r="EH44" i="13"/>
  <c r="EH62" i="13"/>
  <c r="EI174" i="13"/>
  <c r="EI143" i="13"/>
  <c r="EI125" i="13"/>
  <c r="EK3" i="21"/>
  <c r="EL2" i="21"/>
  <c r="EH107" i="13"/>
  <c r="EH33" i="9"/>
  <c r="EH49" i="9" s="1"/>
  <c r="EI41" i="9" s="1"/>
  <c r="EG26" i="13"/>
  <c r="EG42" i="17"/>
  <c r="EG41" i="17" s="1"/>
  <c r="EG55" i="17" s="1"/>
  <c r="EK2" i="17"/>
  <c r="EJ3" i="17"/>
  <c r="EI61" i="9"/>
  <c r="EI97" i="13" s="1"/>
  <c r="EI8" i="9"/>
  <c r="EI16" i="13" s="1"/>
  <c r="CC110" i="9"/>
  <c r="CI27" i="10"/>
  <c r="EJ15" i="10"/>
  <c r="EJ26" i="4" s="1"/>
  <c r="EI153" i="13"/>
  <c r="EI163" i="13"/>
  <c r="EH82" i="13"/>
  <c r="EH72" i="13"/>
  <c r="EI118" i="13"/>
  <c r="EI136" i="13"/>
  <c r="EH55" i="13"/>
  <c r="EH37" i="13"/>
  <c r="EI102" i="13"/>
  <c r="EJ7" i="9"/>
  <c r="EJ9" i="9"/>
  <c r="EJ60" i="9"/>
  <c r="EJ96" i="13" s="1"/>
  <c r="EJ172" i="13" s="1"/>
  <c r="EJ10" i="9"/>
  <c r="EJ18" i="13" s="1"/>
  <c r="EJ62" i="9"/>
  <c r="EJ98" i="13" s="1"/>
  <c r="EJ173" i="13" s="1"/>
  <c r="EJ63" i="9"/>
  <c r="EJ99" i="13" s="1"/>
  <c r="EI6" i="13"/>
  <c r="EI7" i="13" s="1"/>
  <c r="EI9" i="13"/>
  <c r="EI10" i="13" s="1"/>
  <c r="EI15" i="13"/>
  <c r="EI91" i="13" s="1"/>
  <c r="EI37" i="21" s="1"/>
  <c r="EH21" i="13"/>
  <c r="EI17" i="13"/>
  <c r="EI92" i="13" s="1"/>
  <c r="EJ4" i="13"/>
  <c r="EJ3" i="13"/>
  <c r="EK2" i="13"/>
  <c r="EK12" i="13" s="1"/>
  <c r="EK2" i="8"/>
  <c r="EJ3" i="8"/>
  <c r="EH21" i="9"/>
  <c r="EH29" i="9" s="1"/>
  <c r="EJ3" i="9"/>
  <c r="EK2" i="9"/>
  <c r="EI25" i="9"/>
  <c r="EK2" i="10"/>
  <c r="EJ3" i="10"/>
  <c r="EJ2" i="6"/>
  <c r="EI3" i="6"/>
  <c r="EG77" i="9"/>
  <c r="EG85" i="9" s="1"/>
  <c r="EG101" i="9" s="1"/>
  <c r="EH93" i="9" s="1"/>
  <c r="EG74" i="9"/>
  <c r="EG82" i="9" s="1"/>
  <c r="EG78" i="9"/>
  <c r="EG86" i="9" s="1"/>
  <c r="EG102" i="9" s="1"/>
  <c r="EH94" i="9" s="1"/>
  <c r="EG3" i="4"/>
  <c r="EH2" i="4"/>
  <c r="EH74" i="17" l="1"/>
  <c r="BU15" i="6"/>
  <c r="BV21" i="8"/>
  <c r="BV16" i="8"/>
  <c r="BV57" i="9"/>
  <c r="EH43" i="17"/>
  <c r="EH42" i="17" s="1"/>
  <c r="EH41" i="17" s="1"/>
  <c r="EH55" i="17" s="1"/>
  <c r="EI44" i="13"/>
  <c r="EI62" i="13"/>
  <c r="EJ174" i="13"/>
  <c r="EJ143" i="13"/>
  <c r="EJ125" i="13"/>
  <c r="EM2" i="21"/>
  <c r="EL3" i="21"/>
  <c r="EI33" i="9"/>
  <c r="EI49" i="9" s="1"/>
  <c r="EJ41" i="9" s="1"/>
  <c r="EI107" i="13"/>
  <c r="EH26" i="13"/>
  <c r="EL2" i="17"/>
  <c r="EK3" i="17"/>
  <c r="EJ61" i="9"/>
  <c r="EJ97" i="13" s="1"/>
  <c r="EJ8" i="9"/>
  <c r="EJ16" i="13" s="1"/>
  <c r="CD108" i="9"/>
  <c r="CD109" i="9"/>
  <c r="CI46" i="6"/>
  <c r="CI30" i="10"/>
  <c r="CI31" i="10" s="1"/>
  <c r="CI30" i="4" s="1"/>
  <c r="CJ23" i="10"/>
  <c r="EK15" i="10"/>
  <c r="EK26" i="4" s="1"/>
  <c r="EJ153" i="13"/>
  <c r="EJ163" i="13"/>
  <c r="EI82" i="13"/>
  <c r="EI72" i="13"/>
  <c r="EI55" i="13"/>
  <c r="EI37" i="13"/>
  <c r="EJ118" i="13"/>
  <c r="EJ136" i="13"/>
  <c r="EJ102" i="13"/>
  <c r="EK7" i="9"/>
  <c r="EK9" i="9"/>
  <c r="EK10" i="9"/>
  <c r="EK18" i="13" s="1"/>
  <c r="EK62" i="9"/>
  <c r="EK98" i="13" s="1"/>
  <c r="EK173" i="13" s="1"/>
  <c r="EK60" i="9"/>
  <c r="EK96" i="13" s="1"/>
  <c r="EK172" i="13" s="1"/>
  <c r="EK63" i="9"/>
  <c r="EK99" i="13" s="1"/>
  <c r="EJ6" i="13"/>
  <c r="EJ7" i="13" s="1"/>
  <c r="EJ9" i="13"/>
  <c r="EJ10" i="13" s="1"/>
  <c r="EJ15" i="13"/>
  <c r="EJ91" i="13" s="1"/>
  <c r="EJ37" i="21" s="1"/>
  <c r="EI21" i="13"/>
  <c r="EJ17" i="13"/>
  <c r="EJ92" i="13" s="1"/>
  <c r="EL2" i="9"/>
  <c r="EK3" i="9"/>
  <c r="EI21" i="9"/>
  <c r="EI29" i="9" s="1"/>
  <c r="EK2" i="6"/>
  <c r="EJ3" i="6"/>
  <c r="EK4" i="13"/>
  <c r="EL2" i="13"/>
  <c r="EL12" i="13" s="1"/>
  <c r="EK3" i="13"/>
  <c r="EL2" i="10"/>
  <c r="EK3" i="10"/>
  <c r="EJ25" i="9"/>
  <c r="EJ33" i="9" s="1"/>
  <c r="EL2" i="8"/>
  <c r="EK3" i="8"/>
  <c r="EH78" i="9"/>
  <c r="EH86" i="9" s="1"/>
  <c r="EH102" i="9" s="1"/>
  <c r="EI94" i="9" s="1"/>
  <c r="EH74" i="9"/>
  <c r="EH82" i="9" s="1"/>
  <c r="EH77" i="9"/>
  <c r="EH85" i="9" s="1"/>
  <c r="EH101" i="9" s="1"/>
  <c r="EI93" i="9" s="1"/>
  <c r="EH3" i="4"/>
  <c r="EI2" i="4"/>
  <c r="EI43" i="17" l="1"/>
  <c r="BW56" i="9"/>
  <c r="BW27" i="8" s="1"/>
  <c r="BW55" i="9"/>
  <c r="BV17" i="8"/>
  <c r="BV18" i="8" s="1"/>
  <c r="BV20" i="8" s="1"/>
  <c r="BV12" i="4"/>
  <c r="BV37" i="8"/>
  <c r="BV70" i="17" s="1"/>
  <c r="EI74" i="17"/>
  <c r="EJ62" i="13"/>
  <c r="EJ44" i="13"/>
  <c r="EK174" i="13"/>
  <c r="EK143" i="13"/>
  <c r="EK125" i="13"/>
  <c r="EJ49" i="9"/>
  <c r="EK41" i="9" s="1"/>
  <c r="EN2" i="21"/>
  <c r="EM3" i="21"/>
  <c r="EJ107" i="13"/>
  <c r="EL3" i="17"/>
  <c r="EM2" i="17"/>
  <c r="EI26" i="13"/>
  <c r="EI42" i="17"/>
  <c r="EI41" i="17" s="1"/>
  <c r="EI55" i="17" s="1"/>
  <c r="EK8" i="9"/>
  <c r="EK16" i="13" s="1"/>
  <c r="EK61" i="9"/>
  <c r="EK97" i="13" s="1"/>
  <c r="CD110" i="9"/>
  <c r="CJ27" i="10"/>
  <c r="EL15" i="10"/>
  <c r="EL26" i="4" s="1"/>
  <c r="EK163" i="13"/>
  <c r="EK153" i="13"/>
  <c r="EJ82" i="13"/>
  <c r="EJ55" i="13"/>
  <c r="EJ37" i="13"/>
  <c r="EJ72" i="13"/>
  <c r="EK136" i="13"/>
  <c r="EK118" i="13"/>
  <c r="EK102" i="13"/>
  <c r="EL7" i="9"/>
  <c r="EL10" i="9"/>
  <c r="EL18" i="13" s="1"/>
  <c r="EL9" i="9"/>
  <c r="EL60" i="9"/>
  <c r="EL96" i="13" s="1"/>
  <c r="EL172" i="13" s="1"/>
  <c r="EL62" i="9"/>
  <c r="EL98" i="13" s="1"/>
  <c r="EL173" i="13" s="1"/>
  <c r="EL63" i="9"/>
  <c r="EL99" i="13" s="1"/>
  <c r="EK6" i="13"/>
  <c r="EK7" i="13" s="1"/>
  <c r="EK9" i="13"/>
  <c r="EK10" i="13" s="1"/>
  <c r="EJ21" i="13"/>
  <c r="EK15" i="13"/>
  <c r="EK91" i="13" s="1"/>
  <c r="EK37" i="21" s="1"/>
  <c r="EK17" i="13"/>
  <c r="EK92" i="13" s="1"/>
  <c r="EL2" i="6"/>
  <c r="EK3" i="6"/>
  <c r="EM2" i="8"/>
  <c r="EL3" i="8"/>
  <c r="EL4" i="13"/>
  <c r="EM2" i="13"/>
  <c r="EM12" i="13" s="1"/>
  <c r="EL3" i="13"/>
  <c r="EJ21" i="9"/>
  <c r="EJ29" i="9" s="1"/>
  <c r="EM2" i="10"/>
  <c r="EL3" i="10"/>
  <c r="EK25" i="9"/>
  <c r="EM2" i="9"/>
  <c r="EL3" i="9"/>
  <c r="EI74" i="9"/>
  <c r="EI82" i="9" s="1"/>
  <c r="EI78" i="9"/>
  <c r="EI86" i="9" s="1"/>
  <c r="EI102" i="9" s="1"/>
  <c r="EJ94" i="9" s="1"/>
  <c r="EI77" i="9"/>
  <c r="EI85" i="9" s="1"/>
  <c r="EI101" i="9" s="1"/>
  <c r="EJ93" i="9" s="1"/>
  <c r="EI3" i="4"/>
  <c r="EJ2" i="4"/>
  <c r="EJ74" i="17" l="1"/>
  <c r="BV22" i="8"/>
  <c r="BV15" i="6"/>
  <c r="BW21" i="8"/>
  <c r="BW16" i="8"/>
  <c r="BW57" i="9"/>
  <c r="EJ43" i="17"/>
  <c r="EJ42" i="17" s="1"/>
  <c r="EJ41" i="17" s="1"/>
  <c r="EJ55" i="17" s="1"/>
  <c r="EK44" i="13"/>
  <c r="EK62" i="13"/>
  <c r="EL174" i="13"/>
  <c r="EL125" i="13"/>
  <c r="EL143" i="13"/>
  <c r="EO2" i="21"/>
  <c r="EN3" i="21"/>
  <c r="EK33" i="9"/>
  <c r="EK49" i="9" s="1"/>
  <c r="EL41" i="9" s="1"/>
  <c r="EK107" i="13"/>
  <c r="EJ26" i="13"/>
  <c r="EN2" i="17"/>
  <c r="EM3" i="17"/>
  <c r="EL61" i="9"/>
  <c r="EL97" i="13" s="1"/>
  <c r="EL8" i="9"/>
  <c r="EL16" i="13" s="1"/>
  <c r="CE109" i="9"/>
  <c r="CE108" i="9"/>
  <c r="CJ46" i="6"/>
  <c r="CJ30" i="10"/>
  <c r="CJ31" i="10" s="1"/>
  <c r="CJ30" i="4" s="1"/>
  <c r="CK23" i="10"/>
  <c r="EM15" i="10"/>
  <c r="EM26" i="4" s="1"/>
  <c r="EL153" i="13"/>
  <c r="EL163" i="13"/>
  <c r="EK82" i="13"/>
  <c r="EL136" i="13"/>
  <c r="EL118" i="13"/>
  <c r="EK72" i="13"/>
  <c r="EK55" i="13"/>
  <c r="EK37" i="13"/>
  <c r="EM7" i="9"/>
  <c r="EM10" i="9"/>
  <c r="EM18" i="13" s="1"/>
  <c r="EM9" i="9"/>
  <c r="EM60" i="9"/>
  <c r="EM96" i="13" s="1"/>
  <c r="EM172" i="13" s="1"/>
  <c r="EM63" i="9"/>
  <c r="EM99" i="13" s="1"/>
  <c r="EM62" i="9"/>
  <c r="EM98" i="13" s="1"/>
  <c r="EM173" i="13" s="1"/>
  <c r="EL102" i="13"/>
  <c r="EL6" i="13"/>
  <c r="EL7" i="13" s="1"/>
  <c r="EL9" i="13"/>
  <c r="EL10" i="13" s="1"/>
  <c r="EK21" i="13"/>
  <c r="EL17" i="13"/>
  <c r="EL92" i="13" s="1"/>
  <c r="EL15" i="13"/>
  <c r="EL91" i="13" s="1"/>
  <c r="EL37" i="21" s="1"/>
  <c r="EL3" i="6"/>
  <c r="EM2" i="6"/>
  <c r="EM4" i="13"/>
  <c r="EN2" i="13"/>
  <c r="EN12" i="13" s="1"/>
  <c r="EM3" i="13"/>
  <c r="EL25" i="9"/>
  <c r="EM3" i="10"/>
  <c r="EN2" i="10"/>
  <c r="EM3" i="9"/>
  <c r="EN2" i="9"/>
  <c r="EK21" i="9"/>
  <c r="EK29" i="9" s="1"/>
  <c r="EN2" i="8"/>
  <c r="EM3" i="8"/>
  <c r="EJ78" i="9"/>
  <c r="EJ86" i="9" s="1"/>
  <c r="EJ102" i="9" s="1"/>
  <c r="EK94" i="9" s="1"/>
  <c r="EJ77" i="9"/>
  <c r="EJ85" i="9" s="1"/>
  <c r="EJ101" i="9" s="1"/>
  <c r="EK93" i="9" s="1"/>
  <c r="EJ74" i="9"/>
  <c r="EJ82" i="9" s="1"/>
  <c r="EJ3" i="4"/>
  <c r="EK2" i="4"/>
  <c r="EK43" i="17" l="1"/>
  <c r="BX56" i="9"/>
  <c r="BX27" i="8" s="1"/>
  <c r="BX55" i="9"/>
  <c r="BW17" i="8"/>
  <c r="BW12" i="4"/>
  <c r="BW37" i="8"/>
  <c r="BW70" i="17" s="1"/>
  <c r="BW18" i="8"/>
  <c r="BW20" i="8" s="1"/>
  <c r="BW22" i="8" s="1"/>
  <c r="EK74" i="17"/>
  <c r="EM143" i="13"/>
  <c r="EM125" i="13"/>
  <c r="EL62" i="13"/>
  <c r="EL44" i="13"/>
  <c r="EP2" i="21"/>
  <c r="EO3" i="21"/>
  <c r="EL107" i="13"/>
  <c r="EL33" i="9"/>
  <c r="EL49" i="9" s="1"/>
  <c r="EM41" i="9" s="1"/>
  <c r="EO2" i="17"/>
  <c r="EN3" i="17"/>
  <c r="EK26" i="13"/>
  <c r="EK42" i="17"/>
  <c r="EK41" i="17" s="1"/>
  <c r="EK55" i="17" s="1"/>
  <c r="EM61" i="9"/>
  <c r="EM97" i="13" s="1"/>
  <c r="EM8" i="9"/>
  <c r="EM16" i="13" s="1"/>
  <c r="CE110" i="9"/>
  <c r="CK27" i="10"/>
  <c r="EN15" i="10"/>
  <c r="EN26" i="4" s="1"/>
  <c r="EM163" i="13"/>
  <c r="EM153" i="13"/>
  <c r="EL82" i="13"/>
  <c r="EL72" i="13"/>
  <c r="EM118" i="13"/>
  <c r="EM136" i="13"/>
  <c r="EL55" i="13"/>
  <c r="EL37" i="13"/>
  <c r="EN7" i="9"/>
  <c r="EN10" i="9"/>
  <c r="EN18" i="13" s="1"/>
  <c r="EN9" i="9"/>
  <c r="EN60" i="9"/>
  <c r="EN96" i="13" s="1"/>
  <c r="EN172" i="13" s="1"/>
  <c r="EN62" i="9"/>
  <c r="EN98" i="13" s="1"/>
  <c r="EN173" i="13" s="1"/>
  <c r="EN63" i="9"/>
  <c r="EN99" i="13" s="1"/>
  <c r="EM102" i="13"/>
  <c r="EM6" i="13"/>
  <c r="EM7" i="13" s="1"/>
  <c r="EM9" i="13"/>
  <c r="EM10" i="13" s="1"/>
  <c r="EM15" i="13"/>
  <c r="EM91" i="13" s="1"/>
  <c r="EM37" i="21" s="1"/>
  <c r="EM17" i="13"/>
  <c r="EM92" i="13" s="1"/>
  <c r="EL21" i="13"/>
  <c r="EO2" i="8"/>
  <c r="EN3" i="8"/>
  <c r="EL21" i="9"/>
  <c r="EL29" i="9" s="1"/>
  <c r="EO2" i="10"/>
  <c r="EN3" i="10"/>
  <c r="EN2" i="6"/>
  <c r="EM3" i="6"/>
  <c r="EM25" i="9"/>
  <c r="EN4" i="13"/>
  <c r="EN3" i="13"/>
  <c r="EO2" i="13"/>
  <c r="EO12" i="13" s="1"/>
  <c r="EN3" i="9"/>
  <c r="EO2" i="9"/>
  <c r="EK74" i="9"/>
  <c r="EK82" i="9" s="1"/>
  <c r="EK77" i="9"/>
  <c r="EK85" i="9" s="1"/>
  <c r="EK101" i="9" s="1"/>
  <c r="EL93" i="9" s="1"/>
  <c r="EK78" i="9"/>
  <c r="EK86" i="9" s="1"/>
  <c r="EK102" i="9" s="1"/>
  <c r="EL94" i="9" s="1"/>
  <c r="EK3" i="4"/>
  <c r="EL2" i="4"/>
  <c r="EL43" i="17" l="1"/>
  <c r="BW15" i="6"/>
  <c r="BX21" i="8"/>
  <c r="EL74" i="17"/>
  <c r="BX16" i="8"/>
  <c r="BX57" i="9"/>
  <c r="EM174" i="13"/>
  <c r="EN125" i="13"/>
  <c r="EN143" i="13"/>
  <c r="EM62" i="13"/>
  <c r="EM44" i="13"/>
  <c r="EQ2" i="21"/>
  <c r="EP3" i="21"/>
  <c r="EM107" i="13"/>
  <c r="EM33" i="9"/>
  <c r="EM49" i="9" s="1"/>
  <c r="EN41" i="9" s="1"/>
  <c r="EP2" i="17"/>
  <c r="EO3" i="17"/>
  <c r="EL26" i="13"/>
  <c r="EL42" i="17"/>
  <c r="EL41" i="17" s="1"/>
  <c r="EL55" i="17" s="1"/>
  <c r="EN61" i="9"/>
  <c r="EN97" i="13" s="1"/>
  <c r="EN8" i="9"/>
  <c r="EN16" i="13" s="1"/>
  <c r="EN174" i="13"/>
  <c r="CF108" i="9"/>
  <c r="CF109" i="9"/>
  <c r="CK46" i="6"/>
  <c r="CK30" i="10"/>
  <c r="CK31" i="10" s="1"/>
  <c r="CK30" i="4" s="1"/>
  <c r="CL23" i="10"/>
  <c r="EO15" i="10"/>
  <c r="EO26" i="4" s="1"/>
  <c r="EN153" i="13"/>
  <c r="EN163" i="13"/>
  <c r="EM82" i="13"/>
  <c r="EM55" i="13"/>
  <c r="EM37" i="13"/>
  <c r="EN118" i="13"/>
  <c r="EN136" i="13"/>
  <c r="EM72" i="13"/>
  <c r="EN102" i="13"/>
  <c r="EO7" i="9"/>
  <c r="EO10" i="9"/>
  <c r="EO18" i="13" s="1"/>
  <c r="EO9" i="9"/>
  <c r="EO60" i="9"/>
  <c r="EO96" i="13" s="1"/>
  <c r="EO172" i="13" s="1"/>
  <c r="EO62" i="9"/>
  <c r="EO98" i="13" s="1"/>
  <c r="EO173" i="13" s="1"/>
  <c r="EO63" i="9"/>
  <c r="EO99" i="13" s="1"/>
  <c r="EN6" i="13"/>
  <c r="EN7" i="13" s="1"/>
  <c r="EN9" i="13"/>
  <c r="EN10" i="13" s="1"/>
  <c r="EN17" i="13"/>
  <c r="EN92" i="13" s="1"/>
  <c r="EN15" i="13"/>
  <c r="EN91" i="13" s="1"/>
  <c r="EN37" i="21" s="1"/>
  <c r="EM21" i="13"/>
  <c r="EM43" i="17" s="1"/>
  <c r="EM21" i="9"/>
  <c r="EM29" i="9" s="1"/>
  <c r="EN25" i="9"/>
  <c r="EN33" i="9" s="1"/>
  <c r="EO3" i="9"/>
  <c r="EP2" i="9"/>
  <c r="EO3" i="8"/>
  <c r="EP2" i="8"/>
  <c r="EO3" i="10"/>
  <c r="EP2" i="10"/>
  <c r="EO4" i="13"/>
  <c r="EP2" i="13"/>
  <c r="EP12" i="13" s="1"/>
  <c r="EO3" i="13"/>
  <c r="EN3" i="6"/>
  <c r="EO2" i="6"/>
  <c r="EL78" i="9"/>
  <c r="EL86" i="9" s="1"/>
  <c r="EL102" i="9" s="1"/>
  <c r="EM94" i="9" s="1"/>
  <c r="EL74" i="9"/>
  <c r="EL82" i="9" s="1"/>
  <c r="EL77" i="9"/>
  <c r="EL85" i="9" s="1"/>
  <c r="EL101" i="9" s="1"/>
  <c r="EM93" i="9" s="1"/>
  <c r="EM2" i="4"/>
  <c r="EL3" i="4"/>
  <c r="BX37" i="8" l="1"/>
  <c r="BX70" i="17" s="1"/>
  <c r="BX12" i="4"/>
  <c r="BY56" i="9"/>
  <c r="BY27" i="8" s="1"/>
  <c r="BY55" i="9"/>
  <c r="BX17" i="8"/>
  <c r="BX18" i="8" s="1"/>
  <c r="BX20" i="8" s="1"/>
  <c r="EM74" i="17"/>
  <c r="EO174" i="13"/>
  <c r="EO125" i="13"/>
  <c r="EO143" i="13"/>
  <c r="EN62" i="13"/>
  <c r="EN44" i="13"/>
  <c r="ER2" i="21"/>
  <c r="EQ3" i="21"/>
  <c r="EN107" i="13"/>
  <c r="EN49" i="9"/>
  <c r="EO41" i="9" s="1"/>
  <c r="EM26" i="13"/>
  <c r="EM42" i="17"/>
  <c r="EM41" i="17" s="1"/>
  <c r="EM55" i="17" s="1"/>
  <c r="EQ2" i="17"/>
  <c r="EP3" i="17"/>
  <c r="EO8" i="9"/>
  <c r="EO16" i="13" s="1"/>
  <c r="EO61" i="9"/>
  <c r="EO97" i="13" s="1"/>
  <c r="CF110" i="9"/>
  <c r="CL27" i="10"/>
  <c r="EP15" i="10"/>
  <c r="EP26" i="4" s="1"/>
  <c r="EO153" i="13"/>
  <c r="EO163" i="13"/>
  <c r="EN82" i="13"/>
  <c r="EN72" i="13"/>
  <c r="EO136" i="13"/>
  <c r="EO118" i="13"/>
  <c r="EN55" i="13"/>
  <c r="EN37" i="13"/>
  <c r="EN74" i="17" s="1"/>
  <c r="EP7" i="9"/>
  <c r="EP60" i="9"/>
  <c r="EP96" i="13" s="1"/>
  <c r="EP172" i="13" s="1"/>
  <c r="EP10" i="9"/>
  <c r="EP18" i="13" s="1"/>
  <c r="EP9" i="9"/>
  <c r="EP62" i="9"/>
  <c r="EP98" i="13" s="1"/>
  <c r="EP173" i="13" s="1"/>
  <c r="EP63" i="9"/>
  <c r="EP99" i="13" s="1"/>
  <c r="EO102" i="13"/>
  <c r="EO6" i="13"/>
  <c r="EO7" i="13" s="1"/>
  <c r="EO9" i="13"/>
  <c r="EO10" i="13" s="1"/>
  <c r="EO15" i="13"/>
  <c r="EO91" i="13" s="1"/>
  <c r="EO37" i="21" s="1"/>
  <c r="EN21" i="13"/>
  <c r="EO17" i="13"/>
  <c r="EO92" i="13" s="1"/>
  <c r="EN21" i="9"/>
  <c r="EN29" i="9" s="1"/>
  <c r="EP4" i="13"/>
  <c r="EP3" i="13"/>
  <c r="EQ2" i="13"/>
  <c r="EQ12" i="13" s="1"/>
  <c r="EO25" i="9"/>
  <c r="EQ2" i="10"/>
  <c r="EP3" i="10"/>
  <c r="EP3" i="9"/>
  <c r="EQ2" i="9"/>
  <c r="EP3" i="8"/>
  <c r="EQ2" i="8"/>
  <c r="EP2" i="6"/>
  <c r="EO3" i="6"/>
  <c r="EM74" i="9"/>
  <c r="EM82" i="9" s="1"/>
  <c r="EM78" i="9"/>
  <c r="EM86" i="9" s="1"/>
  <c r="EM102" i="9" s="1"/>
  <c r="EN94" i="9" s="1"/>
  <c r="EM77" i="9"/>
  <c r="EM85" i="9" s="1"/>
  <c r="EM101" i="9" s="1"/>
  <c r="EN93" i="9" s="1"/>
  <c r="EM3" i="4"/>
  <c r="EN2" i="4"/>
  <c r="EN43" i="17" l="1"/>
  <c r="BX22" i="8"/>
  <c r="BX15" i="6"/>
  <c r="BY21" i="8"/>
  <c r="BY16" i="8"/>
  <c r="BY57" i="9"/>
  <c r="EO62" i="13"/>
  <c r="EO44" i="13"/>
  <c r="EP143" i="13"/>
  <c r="EP125" i="13"/>
  <c r="ER3" i="21"/>
  <c r="ES2" i="21"/>
  <c r="EO107" i="13"/>
  <c r="EO33" i="9"/>
  <c r="EO49" i="9" s="1"/>
  <c r="EP41" i="9" s="1"/>
  <c r="EN26" i="13"/>
  <c r="EN42" i="17"/>
  <c r="EN41" i="17" s="1"/>
  <c r="EN55" i="17" s="1"/>
  <c r="ER2" i="17"/>
  <c r="EQ3" i="17"/>
  <c r="EP61" i="9"/>
  <c r="EP97" i="13" s="1"/>
  <c r="EP8" i="9"/>
  <c r="EP16" i="13" s="1"/>
  <c r="EP174" i="13"/>
  <c r="CG109" i="9"/>
  <c r="CG108" i="9"/>
  <c r="CL46" i="6"/>
  <c r="CL30" i="10"/>
  <c r="CL31" i="10" s="1"/>
  <c r="CL30" i="4" s="1"/>
  <c r="CM23" i="10"/>
  <c r="EQ15" i="10"/>
  <c r="EQ26" i="4" s="1"/>
  <c r="EP153" i="13"/>
  <c r="EP163" i="13"/>
  <c r="EO82" i="13"/>
  <c r="EO55" i="13"/>
  <c r="EO37" i="13"/>
  <c r="EP118" i="13"/>
  <c r="EP136" i="13"/>
  <c r="EO72" i="13"/>
  <c r="EP102" i="13"/>
  <c r="EQ7" i="9"/>
  <c r="EQ9" i="9"/>
  <c r="EQ10" i="9"/>
  <c r="EQ18" i="13" s="1"/>
  <c r="EQ60" i="9"/>
  <c r="EQ96" i="13" s="1"/>
  <c r="EQ172" i="13" s="1"/>
  <c r="EQ62" i="9"/>
  <c r="EQ98" i="13" s="1"/>
  <c r="EQ173" i="13" s="1"/>
  <c r="EQ63" i="9"/>
  <c r="EQ99" i="13" s="1"/>
  <c r="EP6" i="13"/>
  <c r="EP7" i="13" s="1"/>
  <c r="EP9" i="13"/>
  <c r="EP10" i="13" s="1"/>
  <c r="EO21" i="13"/>
  <c r="EO43" i="17" s="1"/>
  <c r="EP15" i="13"/>
  <c r="EP91" i="13" s="1"/>
  <c r="EP37" i="21" s="1"/>
  <c r="EP17" i="13"/>
  <c r="EP92" i="13" s="1"/>
  <c r="EO21" i="9"/>
  <c r="EO29" i="9" s="1"/>
  <c r="EQ3" i="9"/>
  <c r="ER2" i="9"/>
  <c r="EQ3" i="8"/>
  <c r="ER2" i="8"/>
  <c r="EP25" i="9"/>
  <c r="EQ4" i="13"/>
  <c r="ER2" i="13"/>
  <c r="ER12" i="13" s="1"/>
  <c r="EQ3" i="13"/>
  <c r="EP3" i="6"/>
  <c r="EQ2" i="6"/>
  <c r="EQ3" i="10"/>
  <c r="ER2" i="10"/>
  <c r="EN77" i="9"/>
  <c r="EN85" i="9" s="1"/>
  <c r="EN101" i="9" s="1"/>
  <c r="EO93" i="9" s="1"/>
  <c r="EN74" i="9"/>
  <c r="EN82" i="9" s="1"/>
  <c r="EN78" i="9"/>
  <c r="EN86" i="9" s="1"/>
  <c r="EN102" i="9" s="1"/>
  <c r="EO94" i="9" s="1"/>
  <c r="EO2" i="4"/>
  <c r="EN3" i="4"/>
  <c r="BZ56" i="9" l="1"/>
  <c r="BZ27" i="8" s="1"/>
  <c r="BZ55" i="9"/>
  <c r="BY17" i="8"/>
  <c r="BY12" i="4"/>
  <c r="BY37" i="8"/>
  <c r="BY70" i="17" s="1"/>
  <c r="BY18" i="8"/>
  <c r="BY20" i="8" s="1"/>
  <c r="BY22" i="8" s="1"/>
  <c r="EO74" i="17"/>
  <c r="EQ143" i="13"/>
  <c r="EQ125" i="13"/>
  <c r="EP62" i="13"/>
  <c r="EP44" i="13"/>
  <c r="ES3" i="21"/>
  <c r="ET2" i="21"/>
  <c r="EP107" i="13"/>
  <c r="EP33" i="9"/>
  <c r="EP49" i="9" s="1"/>
  <c r="EQ41" i="9" s="1"/>
  <c r="ES2" i="17"/>
  <c r="ER3" i="17"/>
  <c r="EO26" i="13"/>
  <c r="EO42" i="17"/>
  <c r="EO41" i="17" s="1"/>
  <c r="EO55" i="17" s="1"/>
  <c r="EQ61" i="9"/>
  <c r="EQ97" i="13" s="1"/>
  <c r="EQ8" i="9"/>
  <c r="EQ16" i="13" s="1"/>
  <c r="EQ174" i="13"/>
  <c r="CG110" i="9"/>
  <c r="CM27" i="10"/>
  <c r="ER15" i="10"/>
  <c r="ER26" i="4" s="1"/>
  <c r="EQ153" i="13"/>
  <c r="EQ163" i="13"/>
  <c r="EP82" i="13"/>
  <c r="EQ118" i="13"/>
  <c r="EQ136" i="13"/>
  <c r="EP55" i="13"/>
  <c r="EP37" i="13"/>
  <c r="EP72" i="13"/>
  <c r="ER7" i="9"/>
  <c r="ER9" i="9"/>
  <c r="ER10" i="9"/>
  <c r="ER18" i="13" s="1"/>
  <c r="ER60" i="9"/>
  <c r="ER96" i="13" s="1"/>
  <c r="ER172" i="13" s="1"/>
  <c r="ER62" i="9"/>
  <c r="ER98" i="13" s="1"/>
  <c r="ER173" i="13" s="1"/>
  <c r="ER63" i="9"/>
  <c r="ER99" i="13" s="1"/>
  <c r="EQ102" i="13"/>
  <c r="EQ6" i="13"/>
  <c r="EQ7" i="13" s="1"/>
  <c r="EQ9" i="13"/>
  <c r="EQ10" i="13" s="1"/>
  <c r="EQ17" i="13"/>
  <c r="EQ92" i="13" s="1"/>
  <c r="EQ15" i="13"/>
  <c r="EQ91" i="13" s="1"/>
  <c r="EQ37" i="21" s="1"/>
  <c r="EP21" i="13"/>
  <c r="EQ3" i="6"/>
  <c r="ER2" i="6"/>
  <c r="ER3" i="9"/>
  <c r="ES2" i="9"/>
  <c r="EP21" i="9"/>
  <c r="EP29" i="9" s="1"/>
  <c r="ER4" i="13"/>
  <c r="ER3" i="13"/>
  <c r="ES2" i="13"/>
  <c r="ES12" i="13" s="1"/>
  <c r="ES2" i="8"/>
  <c r="ER3" i="8"/>
  <c r="ES2" i="10"/>
  <c r="ER3" i="10"/>
  <c r="EQ25" i="9"/>
  <c r="EO74" i="9"/>
  <c r="EO82" i="9" s="1"/>
  <c r="EO77" i="9"/>
  <c r="EO85" i="9" s="1"/>
  <c r="EO101" i="9" s="1"/>
  <c r="EP93" i="9" s="1"/>
  <c r="EO78" i="9"/>
  <c r="EO86" i="9" s="1"/>
  <c r="EO102" i="9" s="1"/>
  <c r="EP94" i="9" s="1"/>
  <c r="EO3" i="4"/>
  <c r="EP2" i="4"/>
  <c r="EP43" i="17" l="1"/>
  <c r="EP42" i="17" s="1"/>
  <c r="EP41" i="17" s="1"/>
  <c r="EP55" i="17" s="1"/>
  <c r="BY15" i="6"/>
  <c r="BZ21" i="8"/>
  <c r="BZ16" i="8"/>
  <c r="BZ57" i="9"/>
  <c r="EP74" i="17"/>
  <c r="ER174" i="13"/>
  <c r="ER143" i="13"/>
  <c r="ER125" i="13"/>
  <c r="EQ44" i="13"/>
  <c r="EQ62" i="13"/>
  <c r="ET3" i="21"/>
  <c r="EU2" i="21"/>
  <c r="EQ107" i="13"/>
  <c r="EQ33" i="9"/>
  <c r="EQ49" i="9" s="1"/>
  <c r="ER41" i="9" s="1"/>
  <c r="ET2" i="17"/>
  <c r="ES3" i="17"/>
  <c r="EP26" i="13"/>
  <c r="ER61" i="9"/>
  <c r="ER97" i="13" s="1"/>
  <c r="ER8" i="9"/>
  <c r="ER16" i="13" s="1"/>
  <c r="CH108" i="9"/>
  <c r="CH109" i="9"/>
  <c r="CM46" i="6"/>
  <c r="CM30" i="10"/>
  <c r="CM31" i="10" s="1"/>
  <c r="CM30" i="4" s="1"/>
  <c r="CN23" i="10"/>
  <c r="ES15" i="10"/>
  <c r="ES26" i="4" s="1"/>
  <c r="ER153" i="13"/>
  <c r="ER163" i="13"/>
  <c r="EQ82" i="13"/>
  <c r="EQ72" i="13"/>
  <c r="EQ55" i="13"/>
  <c r="EQ37" i="13"/>
  <c r="ER118" i="13"/>
  <c r="ER136" i="13"/>
  <c r="ES7" i="9"/>
  <c r="ES9" i="9"/>
  <c r="ES17" i="13" s="1"/>
  <c r="ES92" i="13" s="1"/>
  <c r="ES10" i="9"/>
  <c r="ES18" i="13" s="1"/>
  <c r="ES60" i="9"/>
  <c r="ES96" i="13" s="1"/>
  <c r="ES172" i="13" s="1"/>
  <c r="ES62" i="9"/>
  <c r="ES98" i="13" s="1"/>
  <c r="ES173" i="13" s="1"/>
  <c r="ES63" i="9"/>
  <c r="ES99" i="13" s="1"/>
  <c r="ER102" i="13"/>
  <c r="ER6" i="13"/>
  <c r="ER7" i="13" s="1"/>
  <c r="ER9" i="13"/>
  <c r="ER10" i="13" s="1"/>
  <c r="ER17" i="13"/>
  <c r="ER92" i="13" s="1"/>
  <c r="ER15" i="13"/>
  <c r="ER91" i="13" s="1"/>
  <c r="ER37" i="21" s="1"/>
  <c r="EQ21" i="13"/>
  <c r="EQ43" i="17" s="1"/>
  <c r="ER25" i="9"/>
  <c r="EQ21" i="9"/>
  <c r="EQ29" i="9" s="1"/>
  <c r="ES4" i="13"/>
  <c r="ET2" i="13"/>
  <c r="ET12" i="13" s="1"/>
  <c r="ES3" i="13"/>
  <c r="ES3" i="9"/>
  <c r="ET2" i="9"/>
  <c r="ES2" i="6"/>
  <c r="ER3" i="6"/>
  <c r="ET2" i="10"/>
  <c r="ES3" i="10"/>
  <c r="ES3" i="8"/>
  <c r="ET2" i="8"/>
  <c r="EP77" i="9"/>
  <c r="EP85" i="9" s="1"/>
  <c r="EP101" i="9" s="1"/>
  <c r="EQ93" i="9" s="1"/>
  <c r="EP78" i="9"/>
  <c r="EP86" i="9" s="1"/>
  <c r="EP102" i="9" s="1"/>
  <c r="EQ94" i="9" s="1"/>
  <c r="EP74" i="9"/>
  <c r="EP82" i="9" s="1"/>
  <c r="EP3" i="4"/>
  <c r="EQ2" i="4"/>
  <c r="BZ37" i="8" l="1"/>
  <c r="BZ70" i="17" s="1"/>
  <c r="BZ12" i="4"/>
  <c r="BZ17" i="8"/>
  <c r="BZ18" i="8" s="1"/>
  <c r="BZ20" i="8" s="1"/>
  <c r="CA55" i="9"/>
  <c r="CA56" i="9"/>
  <c r="CA27" i="8" s="1"/>
  <c r="EQ74" i="17"/>
  <c r="ES44" i="13"/>
  <c r="ES62" i="13"/>
  <c r="ES174" i="13"/>
  <c r="ES143" i="13"/>
  <c r="ES125" i="13"/>
  <c r="ER62" i="13"/>
  <c r="ER44" i="13"/>
  <c r="EV2" i="21"/>
  <c r="EU3" i="21"/>
  <c r="ER107" i="13"/>
  <c r="ER33" i="9"/>
  <c r="ER49" i="9" s="1"/>
  <c r="ES41" i="9" s="1"/>
  <c r="EQ26" i="13"/>
  <c r="EQ42" i="17"/>
  <c r="EQ41" i="17" s="1"/>
  <c r="EQ55" i="17" s="1"/>
  <c r="ET3" i="17"/>
  <c r="EU2" i="17"/>
  <c r="ES8" i="9"/>
  <c r="ES16" i="13" s="1"/>
  <c r="ES61" i="9"/>
  <c r="ES97" i="13" s="1"/>
  <c r="CH110" i="9"/>
  <c r="CN27" i="10"/>
  <c r="ET15" i="10"/>
  <c r="ET26" i="4" s="1"/>
  <c r="ES153" i="13"/>
  <c r="ES163" i="13"/>
  <c r="ER82" i="13"/>
  <c r="ES55" i="13"/>
  <c r="ES37" i="13"/>
  <c r="ER72" i="13"/>
  <c r="ER55" i="13"/>
  <c r="ER37" i="13"/>
  <c r="ES118" i="13"/>
  <c r="ES136" i="13"/>
  <c r="ET7" i="9"/>
  <c r="ET10" i="9"/>
  <c r="ET18" i="13" s="1"/>
  <c r="ET9" i="9"/>
  <c r="ET60" i="9"/>
  <c r="ET96" i="13" s="1"/>
  <c r="ET172" i="13" s="1"/>
  <c r="ET62" i="9"/>
  <c r="ET98" i="13" s="1"/>
  <c r="ET173" i="13" s="1"/>
  <c r="ET63" i="9"/>
  <c r="ET99" i="13" s="1"/>
  <c r="ES102" i="13"/>
  <c r="ES6" i="13"/>
  <c r="ES7" i="13" s="1"/>
  <c r="ES9" i="13"/>
  <c r="ES10" i="13" s="1"/>
  <c r="ES21" i="13"/>
  <c r="ES15" i="13"/>
  <c r="ES91" i="13" s="1"/>
  <c r="ES37" i="21" s="1"/>
  <c r="ER21" i="13"/>
  <c r="ER43" i="17" s="1"/>
  <c r="ER21" i="9"/>
  <c r="ER29" i="9" s="1"/>
  <c r="EU2" i="8"/>
  <c r="ET3" i="8"/>
  <c r="ET4" i="13"/>
  <c r="EU2" i="13"/>
  <c r="EU12" i="13" s="1"/>
  <c r="ET3" i="13"/>
  <c r="ES25" i="9"/>
  <c r="EU2" i="10"/>
  <c r="ET3" i="10"/>
  <c r="ES3" i="6"/>
  <c r="ET2" i="6"/>
  <c r="EU2" i="9"/>
  <c r="ET3" i="9"/>
  <c r="EQ74" i="9"/>
  <c r="EQ82" i="9" s="1"/>
  <c r="EQ77" i="9"/>
  <c r="EQ85" i="9" s="1"/>
  <c r="EQ101" i="9" s="1"/>
  <c r="ER93" i="9" s="1"/>
  <c r="EQ78" i="9"/>
  <c r="EQ86" i="9" s="1"/>
  <c r="EQ102" i="9" s="1"/>
  <c r="ER94" i="9" s="1"/>
  <c r="EQ3" i="4"/>
  <c r="ER2" i="4"/>
  <c r="ER74" i="17" l="1"/>
  <c r="BZ22" i="8"/>
  <c r="BZ15" i="6"/>
  <c r="CA21" i="8"/>
  <c r="CA16" i="8"/>
  <c r="CA57" i="9"/>
  <c r="ET174" i="13"/>
  <c r="ET125" i="13"/>
  <c r="ET143" i="13"/>
  <c r="EW2" i="21"/>
  <c r="EV3" i="21"/>
  <c r="ES107" i="13"/>
  <c r="ES33" i="9"/>
  <c r="ES49" i="9" s="1"/>
  <c r="ET41" i="9" s="1"/>
  <c r="ES26" i="13"/>
  <c r="EV2" i="17"/>
  <c r="EU3" i="17"/>
  <c r="ER26" i="13"/>
  <c r="ER42" i="17"/>
  <c r="ER41" i="17" s="1"/>
  <c r="ER55" i="17" s="1"/>
  <c r="ET61" i="9"/>
  <c r="ET97" i="13" s="1"/>
  <c r="ET8" i="9"/>
  <c r="ET16" i="13" s="1"/>
  <c r="CI109" i="9"/>
  <c r="CI108" i="9"/>
  <c r="CN46" i="6"/>
  <c r="CN30" i="10"/>
  <c r="CN31" i="10" s="1"/>
  <c r="CN30" i="4" s="1"/>
  <c r="CO23" i="10"/>
  <c r="EU15" i="10"/>
  <c r="EU26" i="4" s="1"/>
  <c r="ET153" i="13"/>
  <c r="ET163" i="13"/>
  <c r="ES82" i="13"/>
  <c r="ES72" i="13"/>
  <c r="ES74" i="17" s="1"/>
  <c r="ET118" i="13"/>
  <c r="ET136" i="13"/>
  <c r="EU7" i="9"/>
  <c r="EU10" i="9"/>
  <c r="EU18" i="13" s="1"/>
  <c r="EU9" i="9"/>
  <c r="EU60" i="9"/>
  <c r="EU96" i="13" s="1"/>
  <c r="EU172" i="13" s="1"/>
  <c r="EU62" i="9"/>
  <c r="EU98" i="13" s="1"/>
  <c r="EU173" i="13" s="1"/>
  <c r="EU63" i="9"/>
  <c r="EU99" i="13" s="1"/>
  <c r="ET102" i="13"/>
  <c r="ET6" i="13"/>
  <c r="ET7" i="13" s="1"/>
  <c r="ET9" i="13"/>
  <c r="ET10" i="13" s="1"/>
  <c r="ET15" i="13"/>
  <c r="ET91" i="13" s="1"/>
  <c r="ET37" i="21" s="1"/>
  <c r="ET17" i="13"/>
  <c r="ET92" i="13" s="1"/>
  <c r="EV2" i="9"/>
  <c r="EU3" i="9"/>
  <c r="EU3" i="10"/>
  <c r="EV2" i="10"/>
  <c r="ES21" i="9"/>
  <c r="ES29" i="9" s="1"/>
  <c r="ET25" i="9"/>
  <c r="EU4" i="13"/>
  <c r="EV2" i="13"/>
  <c r="EV12" i="13" s="1"/>
  <c r="EU3" i="13"/>
  <c r="ET3" i="6"/>
  <c r="EU2" i="6"/>
  <c r="EU3" i="8"/>
  <c r="EV2" i="8"/>
  <c r="ER74" i="9"/>
  <c r="ER82" i="9" s="1"/>
  <c r="ER77" i="9"/>
  <c r="ER85" i="9" s="1"/>
  <c r="ER101" i="9" s="1"/>
  <c r="ES93" i="9" s="1"/>
  <c r="ER78" i="9"/>
  <c r="ER86" i="9" s="1"/>
  <c r="ER102" i="9" s="1"/>
  <c r="ES94" i="9" s="1"/>
  <c r="ER3" i="4"/>
  <c r="ES2" i="4"/>
  <c r="CB56" i="9" l="1"/>
  <c r="CB27" i="8" s="1"/>
  <c r="CA17" i="8"/>
  <c r="CA18" i="8" s="1"/>
  <c r="CA20" i="8" s="1"/>
  <c r="CA22" i="8" s="1"/>
  <c r="CB55" i="9"/>
  <c r="CA12" i="4"/>
  <c r="CA37" i="8"/>
  <c r="CA70" i="17" s="1"/>
  <c r="ES43" i="17"/>
  <c r="ES42" i="17" s="1"/>
  <c r="ES41" i="17" s="1"/>
  <c r="ES55" i="17" s="1"/>
  <c r="EU174" i="13"/>
  <c r="EU143" i="13"/>
  <c r="EU125" i="13"/>
  <c r="ET62" i="13"/>
  <c r="ET44" i="13"/>
  <c r="ET33" i="9"/>
  <c r="ET49" i="9" s="1"/>
  <c r="EU41" i="9" s="1"/>
  <c r="EW3" i="21"/>
  <c r="EX2" i="21"/>
  <c r="ET107" i="13"/>
  <c r="EW2" i="17"/>
  <c r="EV3" i="17"/>
  <c r="EU61" i="9"/>
  <c r="EU97" i="13" s="1"/>
  <c r="EU8" i="9"/>
  <c r="EU16" i="13" s="1"/>
  <c r="CI110" i="9"/>
  <c r="CO27" i="10"/>
  <c r="EV15" i="10"/>
  <c r="EV26" i="4" s="1"/>
  <c r="EU163" i="13"/>
  <c r="EU153" i="13"/>
  <c r="ET82" i="13"/>
  <c r="ET72" i="13"/>
  <c r="EU118" i="13"/>
  <c r="EU136" i="13"/>
  <c r="ET55" i="13"/>
  <c r="ET37" i="13"/>
  <c r="EV7" i="9"/>
  <c r="EV10" i="9"/>
  <c r="EV18" i="13" s="1"/>
  <c r="EV9" i="9"/>
  <c r="EV60" i="9"/>
  <c r="EV96" i="13" s="1"/>
  <c r="EV172" i="13" s="1"/>
  <c r="EV62" i="9"/>
  <c r="EV98" i="13" s="1"/>
  <c r="EV173" i="13" s="1"/>
  <c r="EV63" i="9"/>
  <c r="EV99" i="13" s="1"/>
  <c r="EU102" i="13"/>
  <c r="EU6" i="13"/>
  <c r="EU7" i="13" s="1"/>
  <c r="EU9" i="13"/>
  <c r="EU10" i="13" s="1"/>
  <c r="EU17" i="13"/>
  <c r="EU92" i="13" s="1"/>
  <c r="ET21" i="13"/>
  <c r="EU15" i="13"/>
  <c r="EU91" i="13" s="1"/>
  <c r="EU37" i="21" s="1"/>
  <c r="EU25" i="9"/>
  <c r="EU3" i="6"/>
  <c r="EV2" i="6"/>
  <c r="EV4" i="13"/>
  <c r="EV3" i="13"/>
  <c r="EW2" i="13"/>
  <c r="EW12" i="13" s="1"/>
  <c r="EW2" i="9"/>
  <c r="EV3" i="9"/>
  <c r="ET21" i="9"/>
  <c r="ET29" i="9" s="1"/>
  <c r="EW2" i="8"/>
  <c r="EV3" i="8"/>
  <c r="EW2" i="10"/>
  <c r="EV3" i="10"/>
  <c r="ES74" i="9"/>
  <c r="ES82" i="9" s="1"/>
  <c r="ES78" i="9"/>
  <c r="ES86" i="9" s="1"/>
  <c r="ES102" i="9" s="1"/>
  <c r="ET94" i="9" s="1"/>
  <c r="ES77" i="9"/>
  <c r="ES85" i="9" s="1"/>
  <c r="ES101" i="9" s="1"/>
  <c r="ET93" i="9" s="1"/>
  <c r="ET2" i="4"/>
  <c r="ES3" i="4"/>
  <c r="ET43" i="17" l="1"/>
  <c r="CA15" i="6"/>
  <c r="CB21" i="8"/>
  <c r="CB16" i="8"/>
  <c r="CB57" i="9"/>
  <c r="ET74" i="17"/>
  <c r="EV125" i="13"/>
  <c r="EV143" i="13"/>
  <c r="EU62" i="13"/>
  <c r="EU44" i="13"/>
  <c r="EY2" i="21"/>
  <c r="EX3" i="21"/>
  <c r="EU33" i="9"/>
  <c r="EU49" i="9" s="1"/>
  <c r="EV41" i="9" s="1"/>
  <c r="EU107" i="13"/>
  <c r="ET26" i="13"/>
  <c r="ET42" i="17"/>
  <c r="ET41" i="17" s="1"/>
  <c r="ET55" i="17" s="1"/>
  <c r="EX2" i="17"/>
  <c r="EW3" i="17"/>
  <c r="EV61" i="9"/>
  <c r="EV97" i="13" s="1"/>
  <c r="EV8" i="9"/>
  <c r="EV16" i="13" s="1"/>
  <c r="CJ109" i="9"/>
  <c r="CJ108" i="9"/>
  <c r="CO46" i="6"/>
  <c r="CO30" i="10"/>
  <c r="CO31" i="10" s="1"/>
  <c r="CO30" i="4" s="1"/>
  <c r="CP23" i="10"/>
  <c r="EW15" i="10"/>
  <c r="EW26" i="4" s="1"/>
  <c r="EV153" i="13"/>
  <c r="EV163" i="13"/>
  <c r="EU82" i="13"/>
  <c r="EU72" i="13"/>
  <c r="EU55" i="13"/>
  <c r="EU37" i="13"/>
  <c r="EV118" i="13"/>
  <c r="EV136" i="13"/>
  <c r="EV102" i="13"/>
  <c r="EW7" i="9"/>
  <c r="EW10" i="9"/>
  <c r="EW18" i="13" s="1"/>
  <c r="EW9" i="9"/>
  <c r="EW62" i="9"/>
  <c r="EW98" i="13" s="1"/>
  <c r="EW173" i="13" s="1"/>
  <c r="EW60" i="9"/>
  <c r="EW96" i="13" s="1"/>
  <c r="EW172" i="13" s="1"/>
  <c r="EW63" i="9"/>
  <c r="EW99" i="13" s="1"/>
  <c r="EV6" i="13"/>
  <c r="EV7" i="13" s="1"/>
  <c r="EV9" i="13"/>
  <c r="EV10" i="13" s="1"/>
  <c r="EV17" i="13"/>
  <c r="EV92" i="13" s="1"/>
  <c r="EV15" i="13"/>
  <c r="EV91" i="13" s="1"/>
  <c r="EV37" i="21" s="1"/>
  <c r="EU21" i="13"/>
  <c r="EU43" i="17" s="1"/>
  <c r="EW3" i="10"/>
  <c r="EX2" i="10"/>
  <c r="EW3" i="8"/>
  <c r="EX2" i="8"/>
  <c r="EW4" i="13"/>
  <c r="EX2" i="13"/>
  <c r="EX12" i="13" s="1"/>
  <c r="EW3" i="13"/>
  <c r="EV3" i="6"/>
  <c r="EW2" i="6"/>
  <c r="EX2" i="9"/>
  <c r="EW3" i="9"/>
  <c r="EV25" i="9"/>
  <c r="EU21" i="9"/>
  <c r="EU29" i="9" s="1"/>
  <c r="ET78" i="9"/>
  <c r="ET86" i="9" s="1"/>
  <c r="ET102" i="9" s="1"/>
  <c r="EU94" i="9" s="1"/>
  <c r="ET77" i="9"/>
  <c r="ET85" i="9" s="1"/>
  <c r="ET101" i="9" s="1"/>
  <c r="EU93" i="9" s="1"/>
  <c r="ET74" i="9"/>
  <c r="ET82" i="9" s="1"/>
  <c r="ET3" i="4"/>
  <c r="EU2" i="4"/>
  <c r="CB17" i="8" l="1"/>
  <c r="CC56" i="9"/>
  <c r="CC27" i="8" s="1"/>
  <c r="CC55" i="9"/>
  <c r="CB18" i="8"/>
  <c r="CB20" i="8" s="1"/>
  <c r="CB12" i="4"/>
  <c r="CB37" i="8"/>
  <c r="CB70" i="17" s="1"/>
  <c r="EU74" i="17"/>
  <c r="EV174" i="13"/>
  <c r="EW125" i="13"/>
  <c r="EW143" i="13"/>
  <c r="EV62" i="13"/>
  <c r="EV44" i="13"/>
  <c r="EV33" i="9"/>
  <c r="EV49" i="9" s="1"/>
  <c r="EW41" i="9" s="1"/>
  <c r="EZ2" i="21"/>
  <c r="EY3" i="21"/>
  <c r="EV107" i="13"/>
  <c r="EU26" i="13"/>
  <c r="EU42" i="17"/>
  <c r="EU41" i="17" s="1"/>
  <c r="EU55" i="17" s="1"/>
  <c r="EY2" i="17"/>
  <c r="EX3" i="17"/>
  <c r="EW61" i="9"/>
  <c r="EW97" i="13" s="1"/>
  <c r="EW8" i="9"/>
  <c r="EW16" i="13" s="1"/>
  <c r="EW174" i="13"/>
  <c r="CJ110" i="9"/>
  <c r="CP27" i="10"/>
  <c r="EX15" i="10"/>
  <c r="EX26" i="4" s="1"/>
  <c r="EW163" i="13"/>
  <c r="EW153" i="13"/>
  <c r="EV82" i="13"/>
  <c r="EW136" i="13"/>
  <c r="EW118" i="13"/>
  <c r="EV72" i="13"/>
  <c r="EV55" i="13"/>
  <c r="EV37" i="13"/>
  <c r="EX7" i="9"/>
  <c r="EX10" i="9"/>
  <c r="EX18" i="13" s="1"/>
  <c r="EX9" i="9"/>
  <c r="EX60" i="9"/>
  <c r="EX96" i="13" s="1"/>
  <c r="EX172" i="13" s="1"/>
  <c r="EX63" i="9"/>
  <c r="EX99" i="13" s="1"/>
  <c r="EX62" i="9"/>
  <c r="EX98" i="13" s="1"/>
  <c r="EX173" i="13" s="1"/>
  <c r="EW102" i="13"/>
  <c r="EW6" i="13"/>
  <c r="EW7" i="13" s="1"/>
  <c r="EW9" i="13"/>
  <c r="EW10" i="13" s="1"/>
  <c r="EW17" i="13"/>
  <c r="EW92" i="13" s="1"/>
  <c r="EW15" i="13"/>
  <c r="EW91" i="13" s="1"/>
  <c r="EW37" i="21" s="1"/>
  <c r="EV21" i="13"/>
  <c r="EX3" i="9"/>
  <c r="EY2" i="9"/>
  <c r="EX3" i="8"/>
  <c r="EY2" i="8"/>
  <c r="EX4" i="13"/>
  <c r="EX3" i="13"/>
  <c r="EY2" i="13"/>
  <c r="EY12" i="13" s="1"/>
  <c r="EY2" i="10"/>
  <c r="EX3" i="10"/>
  <c r="EV21" i="9"/>
  <c r="EV29" i="9" s="1"/>
  <c r="EW25" i="9"/>
  <c r="EX2" i="6"/>
  <c r="EW3" i="6"/>
  <c r="EU78" i="9"/>
  <c r="EU86" i="9" s="1"/>
  <c r="EU102" i="9" s="1"/>
  <c r="EV94" i="9" s="1"/>
  <c r="EU77" i="9"/>
  <c r="EU85" i="9" s="1"/>
  <c r="EU101" i="9" s="1"/>
  <c r="EV93" i="9" s="1"/>
  <c r="EU74" i="9"/>
  <c r="EU82" i="9" s="1"/>
  <c r="EV2" i="4"/>
  <c r="EU3" i="4"/>
  <c r="CB22" i="8" l="1"/>
  <c r="CB15" i="6"/>
  <c r="CC21" i="8"/>
  <c r="CC16" i="8"/>
  <c r="CC57" i="9"/>
  <c r="EV43" i="17"/>
  <c r="EV42" i="17" s="1"/>
  <c r="EV41" i="17" s="1"/>
  <c r="EV55" i="17" s="1"/>
  <c r="EV74" i="17"/>
  <c r="EW33" i="9"/>
  <c r="EW49" i="9" s="1"/>
  <c r="EX41" i="9" s="1"/>
  <c r="EW62" i="13"/>
  <c r="EW44" i="13"/>
  <c r="EX174" i="13"/>
  <c r="EX143" i="13"/>
  <c r="EX125" i="13"/>
  <c r="EZ3" i="21"/>
  <c r="FA2" i="21"/>
  <c r="EW107" i="13"/>
  <c r="EV26" i="13"/>
  <c r="EZ2" i="17"/>
  <c r="EY3" i="17"/>
  <c r="EX61" i="9"/>
  <c r="EX97" i="13" s="1"/>
  <c r="EX8" i="9"/>
  <c r="EX16" i="13" s="1"/>
  <c r="CK108" i="9"/>
  <c r="CK109" i="9"/>
  <c r="CP46" i="6"/>
  <c r="CP30" i="10"/>
  <c r="CP31" i="10" s="1"/>
  <c r="CP30" i="4" s="1"/>
  <c r="CQ23" i="10"/>
  <c r="EY15" i="10"/>
  <c r="EY26" i="4" s="1"/>
  <c r="EX163" i="13"/>
  <c r="EX153" i="13"/>
  <c r="EW82" i="13"/>
  <c r="EX118" i="13"/>
  <c r="EX136" i="13"/>
  <c r="EW72" i="13"/>
  <c r="EW55" i="13"/>
  <c r="EW37" i="13"/>
  <c r="EY7" i="9"/>
  <c r="EY9" i="9"/>
  <c r="EY10" i="9"/>
  <c r="EY18" i="13" s="1"/>
  <c r="EY60" i="9"/>
  <c r="EY96" i="13" s="1"/>
  <c r="EY172" i="13" s="1"/>
  <c r="EY62" i="9"/>
  <c r="EY98" i="13" s="1"/>
  <c r="EY173" i="13" s="1"/>
  <c r="EY63" i="9"/>
  <c r="EY99" i="13" s="1"/>
  <c r="EX102" i="13"/>
  <c r="EX6" i="13"/>
  <c r="EX7" i="13" s="1"/>
  <c r="EX9" i="13"/>
  <c r="EX10" i="13" s="1"/>
  <c r="EX17" i="13"/>
  <c r="EX92" i="13" s="1"/>
  <c r="EX15" i="13"/>
  <c r="EX91" i="13" s="1"/>
  <c r="EX37" i="21" s="1"/>
  <c r="EW21" i="13"/>
  <c r="EX25" i="9"/>
  <c r="EW21" i="9"/>
  <c r="EW29" i="9" s="1"/>
  <c r="EX3" i="6"/>
  <c r="EY2" i="6"/>
  <c r="EY3" i="10"/>
  <c r="EZ2" i="10"/>
  <c r="EZ2" i="9"/>
  <c r="EY3" i="9"/>
  <c r="EY4" i="13"/>
  <c r="EZ2" i="13"/>
  <c r="EZ12" i="13" s="1"/>
  <c r="EY3" i="13"/>
  <c r="EY3" i="8"/>
  <c r="EZ2" i="8"/>
  <c r="EV77" i="9"/>
  <c r="EV85" i="9" s="1"/>
  <c r="EV101" i="9" s="1"/>
  <c r="EW93" i="9" s="1"/>
  <c r="EV74" i="9"/>
  <c r="EV82" i="9" s="1"/>
  <c r="EV78" i="9"/>
  <c r="EV86" i="9" s="1"/>
  <c r="EV102" i="9" s="1"/>
  <c r="EW94" i="9" s="1"/>
  <c r="EV3" i="4"/>
  <c r="EW2" i="4"/>
  <c r="EW43" i="17" l="1"/>
  <c r="CC37" i="8"/>
  <c r="CC70" i="17" s="1"/>
  <c r="CC12" i="4"/>
  <c r="CD56" i="9"/>
  <c r="CD27" i="8" s="1"/>
  <c r="CD55" i="9"/>
  <c r="CC17" i="8"/>
  <c r="CC18" i="8" s="1"/>
  <c r="CC20" i="8" s="1"/>
  <c r="EW74" i="17"/>
  <c r="EY143" i="13"/>
  <c r="EY125" i="13"/>
  <c r="EX44" i="13"/>
  <c r="EX62" i="13"/>
  <c r="FA3" i="21"/>
  <c r="FB2" i="21"/>
  <c r="EX107" i="13"/>
  <c r="EX33" i="9"/>
  <c r="EX49" i="9" s="1"/>
  <c r="EY41" i="9" s="1"/>
  <c r="EW26" i="13"/>
  <c r="EW42" i="17"/>
  <c r="EW41" i="17" s="1"/>
  <c r="EW55" i="17" s="1"/>
  <c r="FA2" i="17"/>
  <c r="EZ3" i="17"/>
  <c r="EY61" i="9"/>
  <c r="EY97" i="13" s="1"/>
  <c r="EY8" i="9"/>
  <c r="EY16" i="13" s="1"/>
  <c r="EY174" i="13"/>
  <c r="CK110" i="9"/>
  <c r="CQ27" i="10"/>
  <c r="EZ15" i="10"/>
  <c r="EZ26" i="4" s="1"/>
  <c r="EY153" i="13"/>
  <c r="EY163" i="13"/>
  <c r="EX82" i="13"/>
  <c r="EY118" i="13"/>
  <c r="EY136" i="13"/>
  <c r="EX72" i="13"/>
  <c r="EX55" i="13"/>
  <c r="EX37" i="13"/>
  <c r="EZ9" i="9"/>
  <c r="EZ7" i="9"/>
  <c r="EZ60" i="9"/>
  <c r="EZ96" i="13" s="1"/>
  <c r="EZ172" i="13" s="1"/>
  <c r="EZ62" i="9"/>
  <c r="EZ98" i="13" s="1"/>
  <c r="EZ173" i="13" s="1"/>
  <c r="EZ10" i="9"/>
  <c r="EZ18" i="13" s="1"/>
  <c r="EZ63" i="9"/>
  <c r="EZ99" i="13" s="1"/>
  <c r="EY102" i="13"/>
  <c r="EY6" i="13"/>
  <c r="EY7" i="13" s="1"/>
  <c r="EY9" i="13"/>
  <c r="EY10" i="13" s="1"/>
  <c r="EY17" i="13"/>
  <c r="EY92" i="13" s="1"/>
  <c r="EY15" i="13"/>
  <c r="EY91" i="13" s="1"/>
  <c r="EY37" i="21" s="1"/>
  <c r="EX21" i="13"/>
  <c r="EZ4" i="13"/>
  <c r="EZ3" i="13"/>
  <c r="FA2" i="13"/>
  <c r="FA12" i="13" s="1"/>
  <c r="EX21" i="9"/>
  <c r="EX29" i="9" s="1"/>
  <c r="EY3" i="6"/>
  <c r="EZ2" i="6"/>
  <c r="FA2" i="10"/>
  <c r="EZ3" i="10"/>
  <c r="EY25" i="9"/>
  <c r="FA2" i="8"/>
  <c r="EZ3" i="8"/>
  <c r="EZ3" i="9"/>
  <c r="FA2" i="9"/>
  <c r="EW74" i="9"/>
  <c r="EW82" i="9" s="1"/>
  <c r="EW78" i="9"/>
  <c r="EW86" i="9" s="1"/>
  <c r="EW102" i="9" s="1"/>
  <c r="EX94" i="9" s="1"/>
  <c r="EW77" i="9"/>
  <c r="EW85" i="9" s="1"/>
  <c r="EW101" i="9" s="1"/>
  <c r="EX93" i="9" s="1"/>
  <c r="EW3" i="4"/>
  <c r="EX2" i="4"/>
  <c r="EX43" i="17" l="1"/>
  <c r="CC15" i="6"/>
  <c r="CD21" i="8"/>
  <c r="CC22" i="8"/>
  <c r="CD16" i="8"/>
  <c r="CD57" i="9"/>
  <c r="EX74" i="17"/>
  <c r="EZ125" i="13"/>
  <c r="EZ143" i="13"/>
  <c r="EY44" i="13"/>
  <c r="EY62" i="13"/>
  <c r="FC2" i="21"/>
  <c r="FB3" i="21"/>
  <c r="EY107" i="13"/>
  <c r="EY33" i="9"/>
  <c r="EY49" i="9" s="1"/>
  <c r="EZ41" i="9" s="1"/>
  <c r="EX26" i="13"/>
  <c r="EX42" i="17"/>
  <c r="EX41" i="17" s="1"/>
  <c r="EX55" i="17" s="1"/>
  <c r="FB2" i="17"/>
  <c r="FA3" i="17"/>
  <c r="EZ61" i="9"/>
  <c r="EZ97" i="13" s="1"/>
  <c r="EZ8" i="9"/>
  <c r="EZ16" i="13" s="1"/>
  <c r="EZ174" i="13"/>
  <c r="CL108" i="9"/>
  <c r="CL109" i="9"/>
  <c r="CQ46" i="6"/>
  <c r="CQ30" i="10"/>
  <c r="CQ31" i="10" s="1"/>
  <c r="CQ30" i="4" s="1"/>
  <c r="CR23" i="10"/>
  <c r="FA15" i="10"/>
  <c r="FA26" i="4" s="1"/>
  <c r="EZ153" i="13"/>
  <c r="EZ163" i="13"/>
  <c r="EY82" i="13"/>
  <c r="EY72" i="13"/>
  <c r="EY55" i="13"/>
  <c r="EY37" i="13"/>
  <c r="EZ118" i="13"/>
  <c r="EZ136" i="13"/>
  <c r="EZ102" i="13"/>
  <c r="FA7" i="9"/>
  <c r="FA9" i="9"/>
  <c r="FA10" i="9"/>
  <c r="FA18" i="13" s="1"/>
  <c r="FA62" i="9"/>
  <c r="FA98" i="13" s="1"/>
  <c r="FA173" i="13" s="1"/>
  <c r="FA60" i="9"/>
  <c r="FA96" i="13" s="1"/>
  <c r="FA172" i="13" s="1"/>
  <c r="FA63" i="9"/>
  <c r="FA99" i="13" s="1"/>
  <c r="EZ6" i="13"/>
  <c r="EZ7" i="13" s="1"/>
  <c r="EZ9" i="13"/>
  <c r="EZ10" i="13" s="1"/>
  <c r="EZ15" i="13"/>
  <c r="EZ91" i="13" s="1"/>
  <c r="EZ37" i="21" s="1"/>
  <c r="EZ17" i="13"/>
  <c r="EZ92" i="13" s="1"/>
  <c r="EY21" i="13"/>
  <c r="FB2" i="8"/>
  <c r="FA3" i="8"/>
  <c r="FA4" i="13"/>
  <c r="FB2" i="13"/>
  <c r="FB12" i="13" s="1"/>
  <c r="FA3" i="13"/>
  <c r="FB2" i="10"/>
  <c r="FA3" i="10"/>
  <c r="EY21" i="9"/>
  <c r="EY29" i="9" s="1"/>
  <c r="EZ25" i="9"/>
  <c r="FB2" i="9"/>
  <c r="FA3" i="9"/>
  <c r="EZ3" i="6"/>
  <c r="FA2" i="6"/>
  <c r="EX78" i="9"/>
  <c r="EX86" i="9" s="1"/>
  <c r="EX102" i="9" s="1"/>
  <c r="EY94" i="9" s="1"/>
  <c r="EX74" i="9"/>
  <c r="EX82" i="9" s="1"/>
  <c r="EX77" i="9"/>
  <c r="EX85" i="9" s="1"/>
  <c r="EX101" i="9" s="1"/>
  <c r="EY93" i="9" s="1"/>
  <c r="EX3" i="4"/>
  <c r="EY2" i="4"/>
  <c r="EY43" i="17" l="1"/>
  <c r="EY42" i="17" s="1"/>
  <c r="EY41" i="17" s="1"/>
  <c r="EY55" i="17" s="1"/>
  <c r="EY74" i="17"/>
  <c r="CE56" i="9"/>
  <c r="CE27" i="8" s="1"/>
  <c r="CE55" i="9"/>
  <c r="CD17" i="8"/>
  <c r="CD18" i="8" s="1"/>
  <c r="CD20" i="8" s="1"/>
  <c r="CD37" i="8"/>
  <c r="CD70" i="17" s="1"/>
  <c r="CD12" i="4"/>
  <c r="EZ62" i="13"/>
  <c r="EZ44" i="13"/>
  <c r="FA174" i="13"/>
  <c r="FA143" i="13"/>
  <c r="FA125" i="13"/>
  <c r="FD2" i="21"/>
  <c r="FC3" i="21"/>
  <c r="EZ107" i="13"/>
  <c r="EZ33" i="9"/>
  <c r="EZ49" i="9" s="1"/>
  <c r="FA41" i="9" s="1"/>
  <c r="EY26" i="13"/>
  <c r="FB3" i="17"/>
  <c r="FC2" i="17"/>
  <c r="FA61" i="9"/>
  <c r="FA97" i="13" s="1"/>
  <c r="FA8" i="9"/>
  <c r="FA16" i="13" s="1"/>
  <c r="CL110" i="9"/>
  <c r="CR27" i="10"/>
  <c r="FB15" i="10"/>
  <c r="FB26" i="4" s="1"/>
  <c r="FA153" i="13"/>
  <c r="FA163" i="13"/>
  <c r="EZ82" i="13"/>
  <c r="FA118" i="13"/>
  <c r="FA136" i="13"/>
  <c r="EZ55" i="13"/>
  <c r="EZ37" i="13"/>
  <c r="EZ72" i="13"/>
  <c r="FB10" i="9"/>
  <c r="FB18" i="13" s="1"/>
  <c r="FB9" i="9"/>
  <c r="FB7" i="9"/>
  <c r="FB60" i="9"/>
  <c r="FB96" i="13" s="1"/>
  <c r="FB172" i="13" s="1"/>
  <c r="FB62" i="9"/>
  <c r="FB98" i="13" s="1"/>
  <c r="FB173" i="13" s="1"/>
  <c r="FB63" i="9"/>
  <c r="FB99" i="13" s="1"/>
  <c r="FA102" i="13"/>
  <c r="FA6" i="13"/>
  <c r="FA7" i="13" s="1"/>
  <c r="FA9" i="13"/>
  <c r="FA10" i="13" s="1"/>
  <c r="FA15" i="13"/>
  <c r="FA91" i="13" s="1"/>
  <c r="FA37" i="21" s="1"/>
  <c r="FA17" i="13"/>
  <c r="FA92" i="13" s="1"/>
  <c r="EZ21" i="13"/>
  <c r="FC2" i="10"/>
  <c r="FB3" i="10"/>
  <c r="FB4" i="13"/>
  <c r="FC2" i="13"/>
  <c r="FC12" i="13" s="1"/>
  <c r="FB3" i="13"/>
  <c r="FA25" i="9"/>
  <c r="FB2" i="6"/>
  <c r="FA3" i="6"/>
  <c r="EZ21" i="9"/>
  <c r="EZ29" i="9" s="1"/>
  <c r="FC2" i="8"/>
  <c r="FB3" i="8"/>
  <c r="FC2" i="9"/>
  <c r="FB3" i="9"/>
  <c r="EY78" i="9"/>
  <c r="EY86" i="9" s="1"/>
  <c r="EY102" i="9" s="1"/>
  <c r="EZ94" i="9" s="1"/>
  <c r="EY77" i="9"/>
  <c r="EY85" i="9" s="1"/>
  <c r="EY101" i="9" s="1"/>
  <c r="EZ93" i="9" s="1"/>
  <c r="EY74" i="9"/>
  <c r="EY82" i="9" s="1"/>
  <c r="EY3" i="4"/>
  <c r="EZ2" i="4"/>
  <c r="EZ43" i="17" l="1"/>
  <c r="EZ74" i="17"/>
  <c r="CD22" i="8"/>
  <c r="CD15" i="6"/>
  <c r="CE21" i="8"/>
  <c r="CE16" i="8"/>
  <c r="CE57" i="9"/>
  <c r="FB125" i="13"/>
  <c r="FB143" i="13"/>
  <c r="FA62" i="13"/>
  <c r="FA44" i="13"/>
  <c r="FA33" i="9"/>
  <c r="FA49" i="9"/>
  <c r="FB41" i="9" s="1"/>
  <c r="FE2" i="21"/>
  <c r="FD3" i="21"/>
  <c r="FA107" i="13"/>
  <c r="FD2" i="17"/>
  <c r="FC3" i="17"/>
  <c r="EZ26" i="13"/>
  <c r="EZ42" i="17"/>
  <c r="EZ41" i="17" s="1"/>
  <c r="EZ55" i="17" s="1"/>
  <c r="FB61" i="9"/>
  <c r="FB97" i="13" s="1"/>
  <c r="FB8" i="9"/>
  <c r="FB16" i="13" s="1"/>
  <c r="FB174" i="13"/>
  <c r="CM109" i="9"/>
  <c r="CM108" i="9"/>
  <c r="CR46" i="6"/>
  <c r="CR30" i="10"/>
  <c r="CR31" i="10" s="1"/>
  <c r="CR30" i="4" s="1"/>
  <c r="CS23" i="10"/>
  <c r="FC15" i="10"/>
  <c r="FC26" i="4" s="1"/>
  <c r="FB163" i="13"/>
  <c r="FB153" i="13"/>
  <c r="FA82" i="13"/>
  <c r="FB118" i="13"/>
  <c r="FB136" i="13"/>
  <c r="FA55" i="13"/>
  <c r="FA37" i="13"/>
  <c r="FA72" i="13"/>
  <c r="FB102" i="13"/>
  <c r="FC7" i="9"/>
  <c r="FC10" i="9"/>
  <c r="FC18" i="13" s="1"/>
  <c r="FC9" i="9"/>
  <c r="FC62" i="9"/>
  <c r="FC98" i="13" s="1"/>
  <c r="FC173" i="13" s="1"/>
  <c r="FC60" i="9"/>
  <c r="FC96" i="13" s="1"/>
  <c r="FC172" i="13" s="1"/>
  <c r="FC63" i="9"/>
  <c r="FC99" i="13" s="1"/>
  <c r="FB6" i="13"/>
  <c r="FB7" i="13" s="1"/>
  <c r="FB9" i="13"/>
  <c r="FB10" i="13" s="1"/>
  <c r="FB15" i="13"/>
  <c r="FB91" i="13" s="1"/>
  <c r="FB37" i="21" s="1"/>
  <c r="FA21" i="13"/>
  <c r="FA43" i="17" s="1"/>
  <c r="FB17" i="13"/>
  <c r="FB92" i="13" s="1"/>
  <c r="FD2" i="9"/>
  <c r="FC3" i="9"/>
  <c r="FB25" i="9"/>
  <c r="FD2" i="8"/>
  <c r="FC3" i="8"/>
  <c r="FC2" i="6"/>
  <c r="FB3" i="6"/>
  <c r="FC3" i="10"/>
  <c r="FD2" i="10"/>
  <c r="FC4" i="13"/>
  <c r="FD2" i="13"/>
  <c r="FD12" i="13" s="1"/>
  <c r="FC3" i="13"/>
  <c r="FA21" i="9"/>
  <c r="FA29" i="9" s="1"/>
  <c r="EZ74" i="9"/>
  <c r="EZ82" i="9" s="1"/>
  <c r="EZ77" i="9"/>
  <c r="EZ85" i="9" s="1"/>
  <c r="EZ101" i="9" s="1"/>
  <c r="FA93" i="9" s="1"/>
  <c r="EZ78" i="9"/>
  <c r="EZ86" i="9" s="1"/>
  <c r="EZ102" i="9" s="1"/>
  <c r="FA94" i="9" s="1"/>
  <c r="FA2" i="4"/>
  <c r="EZ3" i="4"/>
  <c r="CE17" i="8" l="1"/>
  <c r="CF55" i="9"/>
  <c r="CF56" i="9"/>
  <c r="CF27" i="8" s="1"/>
  <c r="CE18" i="8"/>
  <c r="CE20" i="8" s="1"/>
  <c r="CE22" i="8" s="1"/>
  <c r="CE12" i="4"/>
  <c r="CE37" i="8"/>
  <c r="CE70" i="17" s="1"/>
  <c r="FA74" i="17"/>
  <c r="FB62" i="13"/>
  <c r="FB44" i="13"/>
  <c r="FC174" i="13"/>
  <c r="FC143" i="13"/>
  <c r="FC125" i="13"/>
  <c r="FB33" i="9"/>
  <c r="FB49" i="9" s="1"/>
  <c r="FC41" i="9" s="1"/>
  <c r="FE3" i="21"/>
  <c r="FF2" i="21"/>
  <c r="FB107" i="13"/>
  <c r="FA26" i="13"/>
  <c r="FA42" i="17"/>
  <c r="FA41" i="17" s="1"/>
  <c r="FA55" i="17" s="1"/>
  <c r="FE2" i="17"/>
  <c r="FD3" i="17"/>
  <c r="FC61" i="9"/>
  <c r="FC97" i="13" s="1"/>
  <c r="FC8" i="9"/>
  <c r="FC16" i="13" s="1"/>
  <c r="CM110" i="9"/>
  <c r="CS27" i="10"/>
  <c r="FD15" i="10"/>
  <c r="FD26" i="4" s="1"/>
  <c r="FC153" i="13"/>
  <c r="FC163" i="13"/>
  <c r="FB82" i="13"/>
  <c r="FC118" i="13"/>
  <c r="FC136" i="13"/>
  <c r="FB55" i="13"/>
  <c r="FB37" i="13"/>
  <c r="FB72" i="13"/>
  <c r="FD7" i="9"/>
  <c r="FD10" i="9"/>
  <c r="FD18" i="13" s="1"/>
  <c r="FD9" i="9"/>
  <c r="FD60" i="9"/>
  <c r="FD96" i="13" s="1"/>
  <c r="FD172" i="13" s="1"/>
  <c r="FD62" i="9"/>
  <c r="FD98" i="13" s="1"/>
  <c r="FD173" i="13" s="1"/>
  <c r="FD63" i="9"/>
  <c r="FD99" i="13" s="1"/>
  <c r="FC102" i="13"/>
  <c r="FC6" i="13"/>
  <c r="FC7" i="13" s="1"/>
  <c r="FC9" i="13"/>
  <c r="FC10" i="13" s="1"/>
  <c r="FB21" i="13"/>
  <c r="FC15" i="13"/>
  <c r="FC91" i="13" s="1"/>
  <c r="FC37" i="21" s="1"/>
  <c r="FC17" i="13"/>
  <c r="FC92" i="13" s="1"/>
  <c r="FC3" i="6"/>
  <c r="FD2" i="6"/>
  <c r="FE2" i="8"/>
  <c r="FD3" i="8"/>
  <c r="FD4" i="13"/>
  <c r="FD3" i="13"/>
  <c r="FE2" i="13"/>
  <c r="FE12" i="13" s="1"/>
  <c r="FE2" i="9"/>
  <c r="FD3" i="9"/>
  <c r="FB21" i="9"/>
  <c r="FB29" i="9" s="1"/>
  <c r="FE2" i="10"/>
  <c r="FD3" i="10"/>
  <c r="FC25" i="9"/>
  <c r="FA78" i="9"/>
  <c r="FA86" i="9" s="1"/>
  <c r="FA102" i="9" s="1"/>
  <c r="FB94" i="9" s="1"/>
  <c r="FA74" i="9"/>
  <c r="FA82" i="9" s="1"/>
  <c r="FA77" i="9"/>
  <c r="FA85" i="9" s="1"/>
  <c r="FA101" i="9" s="1"/>
  <c r="FB93" i="9" s="1"/>
  <c r="FA3" i="4"/>
  <c r="FB2" i="4"/>
  <c r="FB43" i="17" l="1"/>
  <c r="CE15" i="6"/>
  <c r="CF21" i="8"/>
  <c r="CF16" i="8"/>
  <c r="CF57" i="9"/>
  <c r="FB74" i="17"/>
  <c r="FC62" i="13"/>
  <c r="FC44" i="13"/>
  <c r="FD143" i="13"/>
  <c r="FD125" i="13"/>
  <c r="FC33" i="9"/>
  <c r="FC49" i="9" s="1"/>
  <c r="FD41" i="9" s="1"/>
  <c r="FG2" i="21"/>
  <c r="FF3" i="21"/>
  <c r="FC107" i="13"/>
  <c r="FB26" i="13"/>
  <c r="FB42" i="17"/>
  <c r="FB41" i="17" s="1"/>
  <c r="FB55" i="17" s="1"/>
  <c r="FE3" i="17"/>
  <c r="FF2" i="17"/>
  <c r="FD61" i="9"/>
  <c r="FD97" i="13" s="1"/>
  <c r="FD8" i="9"/>
  <c r="FD16" i="13" s="1"/>
  <c r="CN108" i="9"/>
  <c r="CN109" i="9"/>
  <c r="CS46" i="6"/>
  <c r="CS30" i="10"/>
  <c r="CS31" i="10" s="1"/>
  <c r="CS30" i="4" s="1"/>
  <c r="CT23" i="10"/>
  <c r="FE15" i="10"/>
  <c r="FE26" i="4" s="1"/>
  <c r="FD153" i="13"/>
  <c r="FD163" i="13"/>
  <c r="FC82" i="13"/>
  <c r="FC55" i="13"/>
  <c r="FC37" i="13"/>
  <c r="FD118" i="13"/>
  <c r="FD136" i="13"/>
  <c r="FC72" i="13"/>
  <c r="FE7" i="9"/>
  <c r="FE10" i="9"/>
  <c r="FE18" i="13" s="1"/>
  <c r="FE9" i="9"/>
  <c r="FE63" i="9"/>
  <c r="FE99" i="13" s="1"/>
  <c r="FE62" i="9"/>
  <c r="FE98" i="13" s="1"/>
  <c r="FE173" i="13" s="1"/>
  <c r="FE60" i="9"/>
  <c r="FE96" i="13" s="1"/>
  <c r="FE172" i="13" s="1"/>
  <c r="FD102" i="13"/>
  <c r="FD6" i="13"/>
  <c r="FD7" i="13" s="1"/>
  <c r="FD9" i="13"/>
  <c r="FD10" i="13" s="1"/>
  <c r="FD15" i="13"/>
  <c r="FD91" i="13" s="1"/>
  <c r="FD37" i="21" s="1"/>
  <c r="FD17" i="13"/>
  <c r="FD92" i="13" s="1"/>
  <c r="FC21" i="13"/>
  <c r="FD25" i="9"/>
  <c r="FF2" i="9"/>
  <c r="FE3" i="9"/>
  <c r="FE3" i="10"/>
  <c r="FF2" i="10"/>
  <c r="FE3" i="8"/>
  <c r="FF2" i="8"/>
  <c r="FC21" i="9"/>
  <c r="FC29" i="9" s="1"/>
  <c r="FE4" i="13"/>
  <c r="FF2" i="13"/>
  <c r="FF12" i="13" s="1"/>
  <c r="FE3" i="13"/>
  <c r="FD3" i="6"/>
  <c r="FE2" i="6"/>
  <c r="FB77" i="9"/>
  <c r="FB85" i="9" s="1"/>
  <c r="FB101" i="9" s="1"/>
  <c r="FC93" i="9" s="1"/>
  <c r="FB78" i="9"/>
  <c r="FB86" i="9" s="1"/>
  <c r="FB102" i="9" s="1"/>
  <c r="FC94" i="9" s="1"/>
  <c r="FB74" i="9"/>
  <c r="FB82" i="9" s="1"/>
  <c r="FC2" i="4"/>
  <c r="FB3" i="4"/>
  <c r="CF12" i="4" l="1"/>
  <c r="CF37" i="8"/>
  <c r="CF70" i="17" s="1"/>
  <c r="CG56" i="9"/>
  <c r="CG27" i="8" s="1"/>
  <c r="CG55" i="9"/>
  <c r="CF17" i="8"/>
  <c r="CF18" i="8" s="1"/>
  <c r="CF20" i="8" s="1"/>
  <c r="FC74" i="17"/>
  <c r="FC43" i="17"/>
  <c r="FC42" i="17" s="1"/>
  <c r="FC41" i="17" s="1"/>
  <c r="FC55" i="17" s="1"/>
  <c r="FD174" i="13"/>
  <c r="FE143" i="13"/>
  <c r="FE125" i="13"/>
  <c r="FD62" i="13"/>
  <c r="FD44" i="13"/>
  <c r="FH2" i="21"/>
  <c r="FG3" i="21"/>
  <c r="FD107" i="13"/>
  <c r="FD33" i="9"/>
  <c r="FD49" i="9" s="1"/>
  <c r="FE41" i="9" s="1"/>
  <c r="FG2" i="17"/>
  <c r="FF3" i="17"/>
  <c r="FC26" i="13"/>
  <c r="FE61" i="9"/>
  <c r="FE97" i="13" s="1"/>
  <c r="FE8" i="9"/>
  <c r="FE16" i="13" s="1"/>
  <c r="FE174" i="13"/>
  <c r="CN110" i="9"/>
  <c r="CT27" i="10"/>
  <c r="FF15" i="10"/>
  <c r="FF26" i="4" s="1"/>
  <c r="FE163" i="13"/>
  <c r="FE153" i="13"/>
  <c r="FD82" i="13"/>
  <c r="FD55" i="13"/>
  <c r="FD37" i="13"/>
  <c r="FE136" i="13"/>
  <c r="FE118" i="13"/>
  <c r="FD72" i="13"/>
  <c r="FE102" i="13"/>
  <c r="FF7" i="9"/>
  <c r="FF60" i="9"/>
  <c r="FF96" i="13" s="1"/>
  <c r="FF172" i="13" s="1"/>
  <c r="FF9" i="9"/>
  <c r="FF10" i="9"/>
  <c r="FF18" i="13" s="1"/>
  <c r="FF63" i="9"/>
  <c r="FF99" i="13" s="1"/>
  <c r="FF62" i="9"/>
  <c r="FF98" i="13" s="1"/>
  <c r="FF173" i="13" s="1"/>
  <c r="FE6" i="13"/>
  <c r="FE7" i="13" s="1"/>
  <c r="FE9" i="13"/>
  <c r="FE10" i="13" s="1"/>
  <c r="FE17" i="13"/>
  <c r="FE92" i="13" s="1"/>
  <c r="FE15" i="13"/>
  <c r="FE91" i="13" s="1"/>
  <c r="FE37" i="21" s="1"/>
  <c r="FD21" i="13"/>
  <c r="FF3" i="8"/>
  <c r="FG2" i="8"/>
  <c r="FF4" i="13"/>
  <c r="FF3" i="13"/>
  <c r="FG2" i="13"/>
  <c r="FG12" i="13" s="1"/>
  <c r="FG2" i="10"/>
  <c r="FF3" i="10"/>
  <c r="FF3" i="9"/>
  <c r="FG2" i="9"/>
  <c r="FD21" i="9"/>
  <c r="FD29" i="9" s="1"/>
  <c r="FF2" i="6"/>
  <c r="FE3" i="6"/>
  <c r="FE25" i="9"/>
  <c r="FC78" i="9"/>
  <c r="FC86" i="9" s="1"/>
  <c r="FC102" i="9" s="1"/>
  <c r="FD94" i="9" s="1"/>
  <c r="FC77" i="9"/>
  <c r="FC85" i="9" s="1"/>
  <c r="FC101" i="9" s="1"/>
  <c r="FD93" i="9" s="1"/>
  <c r="FC74" i="9"/>
  <c r="FC82" i="9" s="1"/>
  <c r="FD2" i="4"/>
  <c r="FC3" i="4"/>
  <c r="CF22" i="8" l="1"/>
  <c r="CF15" i="6"/>
  <c r="CG21" i="8"/>
  <c r="CG16" i="8"/>
  <c r="CG57" i="9"/>
  <c r="FD43" i="17"/>
  <c r="FD42" i="17" s="1"/>
  <c r="FD41" i="17" s="1"/>
  <c r="FD55" i="17" s="1"/>
  <c r="FD74" i="17"/>
  <c r="FE62" i="13"/>
  <c r="FE44" i="13"/>
  <c r="FF143" i="13"/>
  <c r="FF125" i="13"/>
  <c r="FI2" i="21"/>
  <c r="FH3" i="21"/>
  <c r="FE107" i="13"/>
  <c r="FE33" i="9"/>
  <c r="FE49" i="9" s="1"/>
  <c r="FF41" i="9" s="1"/>
  <c r="FD26" i="13"/>
  <c r="FH2" i="17"/>
  <c r="FG3" i="17"/>
  <c r="FF61" i="9"/>
  <c r="FF97" i="13" s="1"/>
  <c r="FF8" i="9"/>
  <c r="FF16" i="13" s="1"/>
  <c r="FF174" i="13"/>
  <c r="CO109" i="9"/>
  <c r="CO108" i="9"/>
  <c r="CT46" i="6"/>
  <c r="CT30" i="10"/>
  <c r="CT31" i="10" s="1"/>
  <c r="CT30" i="4" s="1"/>
  <c r="CU23" i="10"/>
  <c r="FG15" i="10"/>
  <c r="FG26" i="4" s="1"/>
  <c r="FF153" i="13"/>
  <c r="FF163" i="13"/>
  <c r="FE82" i="13"/>
  <c r="FF118" i="13"/>
  <c r="FF136" i="13"/>
  <c r="FE72" i="13"/>
  <c r="FE55" i="13"/>
  <c r="FE37" i="13"/>
  <c r="FG7" i="9"/>
  <c r="FG9" i="9"/>
  <c r="FG10" i="9"/>
  <c r="FG18" i="13" s="1"/>
  <c r="FG60" i="9"/>
  <c r="FG96" i="13" s="1"/>
  <c r="FG172" i="13" s="1"/>
  <c r="FG62" i="9"/>
  <c r="FG98" i="13" s="1"/>
  <c r="FG173" i="13" s="1"/>
  <c r="FG63" i="9"/>
  <c r="FG99" i="13" s="1"/>
  <c r="FF102" i="13"/>
  <c r="FF6" i="13"/>
  <c r="FF7" i="13" s="1"/>
  <c r="FF9" i="13"/>
  <c r="FF10" i="13" s="1"/>
  <c r="FF15" i="13"/>
  <c r="FF91" i="13" s="1"/>
  <c r="FF37" i="21" s="1"/>
  <c r="FF17" i="13"/>
  <c r="FF92" i="13" s="1"/>
  <c r="FE21" i="13"/>
  <c r="FG4" i="13"/>
  <c r="FH2" i="13"/>
  <c r="FH12" i="13" s="1"/>
  <c r="FG3" i="13"/>
  <c r="FH2" i="9"/>
  <c r="FG3" i="9"/>
  <c r="FF3" i="6"/>
  <c r="FG2" i="6"/>
  <c r="FF25" i="9"/>
  <c r="FG3" i="8"/>
  <c r="FH2" i="8"/>
  <c r="FE21" i="9"/>
  <c r="FE29" i="9" s="1"/>
  <c r="FG3" i="10"/>
  <c r="FH2" i="10"/>
  <c r="FD77" i="9"/>
  <c r="FD85" i="9" s="1"/>
  <c r="FD101" i="9" s="1"/>
  <c r="FE93" i="9" s="1"/>
  <c r="FD78" i="9"/>
  <c r="FD86" i="9" s="1"/>
  <c r="FD102" i="9" s="1"/>
  <c r="FE94" i="9" s="1"/>
  <c r="FD74" i="9"/>
  <c r="FD82" i="9" s="1"/>
  <c r="FD3" i="4"/>
  <c r="FE2" i="4"/>
  <c r="CH56" i="9" l="1"/>
  <c r="CH27" i="8" s="1"/>
  <c r="CG17" i="8"/>
  <c r="CH55" i="9"/>
  <c r="CG37" i="8"/>
  <c r="CG70" i="17" s="1"/>
  <c r="CG12" i="4"/>
  <c r="CG18" i="8"/>
  <c r="CG20" i="8" s="1"/>
  <c r="CG22" i="8" s="1"/>
  <c r="FE43" i="17"/>
  <c r="FE42" i="17" s="1"/>
  <c r="FE41" i="17" s="1"/>
  <c r="FE55" i="17" s="1"/>
  <c r="FE74" i="17"/>
  <c r="FF33" i="9"/>
  <c r="FF49" i="9" s="1"/>
  <c r="FG41" i="9" s="1"/>
  <c r="FG174" i="13"/>
  <c r="FG143" i="13"/>
  <c r="FG125" i="13"/>
  <c r="FF62" i="13"/>
  <c r="FF44" i="13"/>
  <c r="FJ2" i="21"/>
  <c r="FI3" i="21"/>
  <c r="FF107" i="13"/>
  <c r="FE26" i="13"/>
  <c r="FI2" i="17"/>
  <c r="FH3" i="17"/>
  <c r="FG61" i="9"/>
  <c r="FG97" i="13" s="1"/>
  <c r="FG8" i="9"/>
  <c r="FG16" i="13" s="1"/>
  <c r="CO110" i="9"/>
  <c r="CU27" i="10"/>
  <c r="FH15" i="10"/>
  <c r="FH26" i="4" s="1"/>
  <c r="FG153" i="13"/>
  <c r="FG163" i="13"/>
  <c r="FF82" i="13"/>
  <c r="FF55" i="13"/>
  <c r="FF37" i="13"/>
  <c r="FG118" i="13"/>
  <c r="FG136" i="13"/>
  <c r="FF72" i="13"/>
  <c r="FG102" i="13"/>
  <c r="FH9" i="9"/>
  <c r="FH7" i="9"/>
  <c r="FH10" i="9"/>
  <c r="FH18" i="13" s="1"/>
  <c r="FH60" i="9"/>
  <c r="FH96" i="13" s="1"/>
  <c r="FH172" i="13" s="1"/>
  <c r="FH62" i="9"/>
  <c r="FH98" i="13" s="1"/>
  <c r="FH173" i="13" s="1"/>
  <c r="FH63" i="9"/>
  <c r="FH99" i="13" s="1"/>
  <c r="FG6" i="13"/>
  <c r="FG7" i="13" s="1"/>
  <c r="FG9" i="13"/>
  <c r="FG10" i="13" s="1"/>
  <c r="FG15" i="13"/>
  <c r="FG91" i="13" s="1"/>
  <c r="FG37" i="21" s="1"/>
  <c r="FG17" i="13"/>
  <c r="FG92" i="13" s="1"/>
  <c r="FF21" i="13"/>
  <c r="FG3" i="6"/>
  <c r="FH2" i="6"/>
  <c r="FF21" i="9"/>
  <c r="FF29" i="9" s="1"/>
  <c r="FH4" i="13"/>
  <c r="FH3" i="13"/>
  <c r="FI2" i="13"/>
  <c r="FI12" i="13" s="1"/>
  <c r="FG25" i="9"/>
  <c r="FI2" i="10"/>
  <c r="FH3" i="10"/>
  <c r="FI2" i="8"/>
  <c r="FH3" i="8"/>
  <c r="FH3" i="9"/>
  <c r="FI2" i="9"/>
  <c r="FE74" i="9"/>
  <c r="FE82" i="9" s="1"/>
  <c r="FE77" i="9"/>
  <c r="FE85" i="9" s="1"/>
  <c r="FE101" i="9" s="1"/>
  <c r="FF93" i="9" s="1"/>
  <c r="FE78" i="9"/>
  <c r="FE86" i="9" s="1"/>
  <c r="FE102" i="9" s="1"/>
  <c r="FF94" i="9" s="1"/>
  <c r="FE3" i="4"/>
  <c r="FF2" i="4"/>
  <c r="CG15" i="6" l="1"/>
  <c r="CH21" i="8"/>
  <c r="CH16" i="8"/>
  <c r="CH57" i="9"/>
  <c r="FF43" i="17"/>
  <c r="FF42" i="17" s="1"/>
  <c r="FF41" i="17" s="1"/>
  <c r="FF55" i="17" s="1"/>
  <c r="FF74" i="17"/>
  <c r="FH174" i="13"/>
  <c r="FH125" i="13"/>
  <c r="FH143" i="13"/>
  <c r="FG44" i="13"/>
  <c r="FG62" i="13"/>
  <c r="FJ3" i="21"/>
  <c r="FK2" i="21"/>
  <c r="FG107" i="13"/>
  <c r="FG33" i="9"/>
  <c r="FG49" i="9" s="1"/>
  <c r="FH41" i="9" s="1"/>
  <c r="FF26" i="13"/>
  <c r="FJ2" i="17"/>
  <c r="FI3" i="17"/>
  <c r="FH61" i="9"/>
  <c r="FH97" i="13" s="1"/>
  <c r="FH8" i="9"/>
  <c r="FH16" i="13" s="1"/>
  <c r="CP108" i="9"/>
  <c r="CP109" i="9"/>
  <c r="CU46" i="6"/>
  <c r="CU30" i="10"/>
  <c r="CU31" i="10" s="1"/>
  <c r="CU30" i="4" s="1"/>
  <c r="CV23" i="10"/>
  <c r="FI15" i="10"/>
  <c r="FI26" i="4" s="1"/>
  <c r="FH153" i="13"/>
  <c r="FH163" i="13"/>
  <c r="FG82" i="13"/>
  <c r="FH118" i="13"/>
  <c r="FH136" i="13"/>
  <c r="FG55" i="13"/>
  <c r="FG37" i="13"/>
  <c r="FG72" i="13"/>
  <c r="FI7" i="9"/>
  <c r="FI9" i="9"/>
  <c r="FI10" i="9"/>
  <c r="FI18" i="13" s="1"/>
  <c r="FI60" i="9"/>
  <c r="FI96" i="13" s="1"/>
  <c r="FI172" i="13" s="1"/>
  <c r="FI62" i="9"/>
  <c r="FI98" i="13" s="1"/>
  <c r="FI173" i="13" s="1"/>
  <c r="FI63" i="9"/>
  <c r="FI99" i="13" s="1"/>
  <c r="FH102" i="13"/>
  <c r="FH6" i="13"/>
  <c r="FH7" i="13" s="1"/>
  <c r="FH9" i="13"/>
  <c r="FH10" i="13" s="1"/>
  <c r="FH15" i="13"/>
  <c r="FH91" i="13" s="1"/>
  <c r="FH37" i="21" s="1"/>
  <c r="FG21" i="13"/>
  <c r="FG43" i="17" s="1"/>
  <c r="FH17" i="13"/>
  <c r="FH92" i="13" s="1"/>
  <c r="FH3" i="6"/>
  <c r="FI2" i="6"/>
  <c r="FJ2" i="10"/>
  <c r="FI3" i="10"/>
  <c r="FH25" i="9"/>
  <c r="FI4" i="13"/>
  <c r="FJ2" i="13"/>
  <c r="FJ12" i="13" s="1"/>
  <c r="FI3" i="13"/>
  <c r="FG21" i="9"/>
  <c r="FG29" i="9" s="1"/>
  <c r="FJ2" i="9"/>
  <c r="FI3" i="9"/>
  <c r="FJ2" i="8"/>
  <c r="FI3" i="8"/>
  <c r="FF77" i="9"/>
  <c r="FF85" i="9" s="1"/>
  <c r="FF101" i="9" s="1"/>
  <c r="FG93" i="9" s="1"/>
  <c r="FF78" i="9"/>
  <c r="FF86" i="9" s="1"/>
  <c r="FF102" i="9" s="1"/>
  <c r="FG94" i="9" s="1"/>
  <c r="FF74" i="9"/>
  <c r="FF82" i="9" s="1"/>
  <c r="FF3" i="4"/>
  <c r="FG2" i="4"/>
  <c r="CH12" i="4" l="1"/>
  <c r="CH37" i="8"/>
  <c r="CH70" i="17" s="1"/>
  <c r="CI56" i="9"/>
  <c r="CI27" i="8" s="1"/>
  <c r="CI55" i="9"/>
  <c r="CH17" i="8"/>
  <c r="CH18" i="8" s="1"/>
  <c r="CH20" i="8" s="1"/>
  <c r="FG74" i="17"/>
  <c r="FH62" i="13"/>
  <c r="FH44" i="13"/>
  <c r="FI143" i="13"/>
  <c r="FI125" i="13"/>
  <c r="FL2" i="21"/>
  <c r="FK3" i="21"/>
  <c r="FH107" i="13"/>
  <c r="FH33" i="9"/>
  <c r="FH49" i="9" s="1"/>
  <c r="FI41" i="9" s="1"/>
  <c r="FJ3" i="17"/>
  <c r="FK2" i="17"/>
  <c r="FG26" i="13"/>
  <c r="FG42" i="17"/>
  <c r="FG41" i="17" s="1"/>
  <c r="FG55" i="17" s="1"/>
  <c r="FI61" i="9"/>
  <c r="FI97" i="13" s="1"/>
  <c r="FI8" i="9"/>
  <c r="FI16" i="13" s="1"/>
  <c r="CP110" i="9"/>
  <c r="CV27" i="10"/>
  <c r="FJ15" i="10"/>
  <c r="FJ26" i="4" s="1"/>
  <c r="FI153" i="13"/>
  <c r="FI163" i="13"/>
  <c r="FH82" i="13"/>
  <c r="FH55" i="13"/>
  <c r="FH37" i="13"/>
  <c r="FH72" i="13"/>
  <c r="FI118" i="13"/>
  <c r="FI136" i="13"/>
  <c r="FJ10" i="9"/>
  <c r="FJ18" i="13" s="1"/>
  <c r="FJ9" i="9"/>
  <c r="FJ60" i="9"/>
  <c r="FJ96" i="13" s="1"/>
  <c r="FJ172" i="13" s="1"/>
  <c r="FJ7" i="9"/>
  <c r="FJ62" i="9"/>
  <c r="FJ98" i="13" s="1"/>
  <c r="FJ173" i="13" s="1"/>
  <c r="FJ63" i="9"/>
  <c r="FJ99" i="13" s="1"/>
  <c r="FI102" i="13"/>
  <c r="FI6" i="13"/>
  <c r="FI7" i="13" s="1"/>
  <c r="FI9" i="13"/>
  <c r="FI10" i="13" s="1"/>
  <c r="FI17" i="13"/>
  <c r="FI92" i="13" s="1"/>
  <c r="FH21" i="13"/>
  <c r="FI15" i="13"/>
  <c r="FI91" i="13" s="1"/>
  <c r="FI37" i="21" s="1"/>
  <c r="FK2" i="8"/>
  <c r="FJ3" i="8"/>
  <c r="FJ4" i="13"/>
  <c r="FK2" i="13"/>
  <c r="FK12" i="13" s="1"/>
  <c r="FJ3" i="13"/>
  <c r="FK2" i="10"/>
  <c r="FJ3" i="10"/>
  <c r="FK2" i="9"/>
  <c r="FJ3" i="9"/>
  <c r="FH21" i="9"/>
  <c r="FH29" i="9" s="1"/>
  <c r="FI25" i="9"/>
  <c r="FI3" i="6"/>
  <c r="FJ2" i="6"/>
  <c r="FG74" i="9"/>
  <c r="FG82" i="9" s="1"/>
  <c r="FG78" i="9"/>
  <c r="FG86" i="9" s="1"/>
  <c r="FG102" i="9" s="1"/>
  <c r="FH94" i="9" s="1"/>
  <c r="FG77" i="9"/>
  <c r="FG85" i="9" s="1"/>
  <c r="FG101" i="9" s="1"/>
  <c r="FH93" i="9" s="1"/>
  <c r="FG3" i="4"/>
  <c r="FH2" i="4"/>
  <c r="FH43" i="17" l="1"/>
  <c r="FH42" i="17" s="1"/>
  <c r="FH41" i="17" s="1"/>
  <c r="FH55" i="17" s="1"/>
  <c r="CH22" i="8"/>
  <c r="CH15" i="6"/>
  <c r="CI21" i="8"/>
  <c r="CI16" i="8"/>
  <c r="CI57" i="9"/>
  <c r="FH74" i="17"/>
  <c r="FI62" i="13"/>
  <c r="FI44" i="13"/>
  <c r="FI174" i="13"/>
  <c r="FJ174" i="13"/>
  <c r="FJ125" i="13"/>
  <c r="FJ143" i="13"/>
  <c r="FM2" i="21"/>
  <c r="FL3" i="21"/>
  <c r="FI107" i="13"/>
  <c r="FI33" i="9"/>
  <c r="FI49" i="9" s="1"/>
  <c r="FJ41" i="9" s="1"/>
  <c r="FH26" i="13"/>
  <c r="FL2" i="17"/>
  <c r="FK3" i="17"/>
  <c r="FJ61" i="9"/>
  <c r="FJ97" i="13" s="1"/>
  <c r="FJ8" i="9"/>
  <c r="FJ16" i="13" s="1"/>
  <c r="CQ109" i="9"/>
  <c r="CQ108" i="9"/>
  <c r="CV46" i="6"/>
  <c r="CV30" i="10"/>
  <c r="CV31" i="10" s="1"/>
  <c r="CV30" i="4" s="1"/>
  <c r="CW23" i="10"/>
  <c r="FK15" i="10"/>
  <c r="FK26" i="4" s="1"/>
  <c r="FJ163" i="13"/>
  <c r="FJ153" i="13"/>
  <c r="FI82" i="13"/>
  <c r="FI72" i="13"/>
  <c r="FJ136" i="13"/>
  <c r="FJ118" i="13"/>
  <c r="FI55" i="13"/>
  <c r="FI37" i="13"/>
  <c r="FK7" i="9"/>
  <c r="FK10" i="9"/>
  <c r="FK18" i="13" s="1"/>
  <c r="FK9" i="9"/>
  <c r="FK60" i="9"/>
  <c r="FK96" i="13" s="1"/>
  <c r="FK172" i="13" s="1"/>
  <c r="FK62" i="9"/>
  <c r="FK98" i="13" s="1"/>
  <c r="FK173" i="13" s="1"/>
  <c r="FK63" i="9"/>
  <c r="FK99" i="13" s="1"/>
  <c r="FJ102" i="13"/>
  <c r="FJ6" i="13"/>
  <c r="FJ7" i="13" s="1"/>
  <c r="FJ9" i="13"/>
  <c r="FJ10" i="13" s="1"/>
  <c r="FJ17" i="13"/>
  <c r="FJ92" i="13" s="1"/>
  <c r="FJ15" i="13"/>
  <c r="FJ91" i="13" s="1"/>
  <c r="FJ37" i="21" s="1"/>
  <c r="FI21" i="13"/>
  <c r="FL2" i="8"/>
  <c r="FK3" i="8"/>
  <c r="FK3" i="10"/>
  <c r="FL2" i="10"/>
  <c r="FK2" i="6"/>
  <c r="FJ3" i="6"/>
  <c r="FJ25" i="9"/>
  <c r="FK4" i="13"/>
  <c r="FL2" i="13"/>
  <c r="FL12" i="13" s="1"/>
  <c r="FK3" i="13"/>
  <c r="FI21" i="9"/>
  <c r="FI29" i="9" s="1"/>
  <c r="FL2" i="9"/>
  <c r="FK3" i="9"/>
  <c r="FH77" i="9"/>
  <c r="FH85" i="9" s="1"/>
  <c r="FH101" i="9" s="1"/>
  <c r="FI93" i="9" s="1"/>
  <c r="FH78" i="9"/>
  <c r="FH86" i="9" s="1"/>
  <c r="FH102" i="9" s="1"/>
  <c r="FI94" i="9" s="1"/>
  <c r="FH74" i="9"/>
  <c r="FH82" i="9" s="1"/>
  <c r="FH3" i="4"/>
  <c r="FI2" i="4"/>
  <c r="CJ56" i="9" l="1"/>
  <c r="CJ27" i="8" s="1"/>
  <c r="CI17" i="8"/>
  <c r="CJ55" i="9"/>
  <c r="CI37" i="8"/>
  <c r="CI70" i="17" s="1"/>
  <c r="CI12" i="4"/>
  <c r="CI18" i="8"/>
  <c r="CI20" i="8" s="1"/>
  <c r="CI22" i="8" s="1"/>
  <c r="FI43" i="17"/>
  <c r="FI42" i="17" s="1"/>
  <c r="FI41" i="17" s="1"/>
  <c r="FI55" i="17" s="1"/>
  <c r="FI74" i="17"/>
  <c r="FK143" i="13"/>
  <c r="FK125" i="13"/>
  <c r="FJ62" i="13"/>
  <c r="FJ44" i="13"/>
  <c r="FN2" i="21"/>
  <c r="FM3" i="21"/>
  <c r="FJ107" i="13"/>
  <c r="FJ33" i="9"/>
  <c r="FJ49" i="9" s="1"/>
  <c r="FK41" i="9" s="1"/>
  <c r="FI26" i="13"/>
  <c r="FL3" i="17"/>
  <c r="FM2" i="17"/>
  <c r="FK61" i="9"/>
  <c r="FK97" i="13" s="1"/>
  <c r="FK8" i="9"/>
  <c r="FK16" i="13" s="1"/>
  <c r="CQ110" i="9"/>
  <c r="CW27" i="10"/>
  <c r="FL15" i="10"/>
  <c r="FL26" i="4" s="1"/>
  <c r="FK163" i="13"/>
  <c r="FK153" i="13"/>
  <c r="FJ82" i="13"/>
  <c r="FJ72" i="13"/>
  <c r="FK136" i="13"/>
  <c r="FK118" i="13"/>
  <c r="FJ55" i="13"/>
  <c r="FJ37" i="13"/>
  <c r="FK102" i="13"/>
  <c r="FL7" i="9"/>
  <c r="FL10" i="9"/>
  <c r="FL18" i="13" s="1"/>
  <c r="FL9" i="9"/>
  <c r="FL60" i="9"/>
  <c r="FL96" i="13" s="1"/>
  <c r="FL172" i="13" s="1"/>
  <c r="FL62" i="9"/>
  <c r="FL98" i="13" s="1"/>
  <c r="FL173" i="13" s="1"/>
  <c r="FL63" i="9"/>
  <c r="FL99" i="13" s="1"/>
  <c r="FK6" i="13"/>
  <c r="FK7" i="13" s="1"/>
  <c r="FK9" i="13"/>
  <c r="FK10" i="13" s="1"/>
  <c r="FK15" i="13"/>
  <c r="FK91" i="13" s="1"/>
  <c r="FK37" i="21" s="1"/>
  <c r="FK17" i="13"/>
  <c r="FK92" i="13" s="1"/>
  <c r="FJ21" i="13"/>
  <c r="FL3" i="9"/>
  <c r="FM2" i="9"/>
  <c r="FJ21" i="9"/>
  <c r="FJ29" i="9" s="1"/>
  <c r="FM2" i="10"/>
  <c r="FL3" i="10"/>
  <c r="FK25" i="9"/>
  <c r="FM2" i="8"/>
  <c r="FL3" i="8"/>
  <c r="FL4" i="13"/>
  <c r="FL3" i="13"/>
  <c r="FM2" i="13"/>
  <c r="FM12" i="13" s="1"/>
  <c r="FL2" i="6"/>
  <c r="FK3" i="6"/>
  <c r="FI78" i="9"/>
  <c r="FI86" i="9" s="1"/>
  <c r="FI102" i="9"/>
  <c r="FJ94" i="9" s="1"/>
  <c r="FI74" i="9"/>
  <c r="FI82" i="9" s="1"/>
  <c r="FI77" i="9"/>
  <c r="FI85" i="9" s="1"/>
  <c r="FI101" i="9" s="1"/>
  <c r="FJ93" i="9" s="1"/>
  <c r="FI3" i="4"/>
  <c r="FJ2" i="4"/>
  <c r="FJ43" i="17" l="1"/>
  <c r="FJ42" i="17" s="1"/>
  <c r="FJ41" i="17" s="1"/>
  <c r="FJ55" i="17" s="1"/>
  <c r="FJ74" i="17"/>
  <c r="CI15" i="6"/>
  <c r="CJ21" i="8"/>
  <c r="CJ16" i="8"/>
  <c r="CJ57" i="9"/>
  <c r="FK174" i="13"/>
  <c r="FL174" i="13"/>
  <c r="FL143" i="13"/>
  <c r="FL125" i="13"/>
  <c r="FK62" i="13"/>
  <c r="FK44" i="13"/>
  <c r="FO2" i="21"/>
  <c r="FN3" i="21"/>
  <c r="FK107" i="13"/>
  <c r="FK33" i="9"/>
  <c r="FK49" i="9" s="1"/>
  <c r="FL41" i="9" s="1"/>
  <c r="FJ26" i="13"/>
  <c r="FM3" i="17"/>
  <c r="FN2" i="17"/>
  <c r="FL61" i="9"/>
  <c r="FL97" i="13" s="1"/>
  <c r="FL8" i="9"/>
  <c r="FL16" i="13" s="1"/>
  <c r="CR109" i="9"/>
  <c r="CR108" i="9"/>
  <c r="CW46" i="6"/>
  <c r="CW30" i="10"/>
  <c r="CW31" i="10" s="1"/>
  <c r="CW30" i="4" s="1"/>
  <c r="CX23" i="10"/>
  <c r="FM15" i="10"/>
  <c r="FM26" i="4" s="1"/>
  <c r="FL153" i="13"/>
  <c r="FL163" i="13"/>
  <c r="FK82" i="13"/>
  <c r="FL118" i="13"/>
  <c r="FL136" i="13"/>
  <c r="FK55" i="13"/>
  <c r="FK37" i="13"/>
  <c r="FK72" i="13"/>
  <c r="FM7" i="9"/>
  <c r="FM10" i="9"/>
  <c r="FM18" i="13" s="1"/>
  <c r="FM9" i="9"/>
  <c r="FM60" i="9"/>
  <c r="FM96" i="13" s="1"/>
  <c r="FM172" i="13" s="1"/>
  <c r="FM62" i="9"/>
  <c r="FM98" i="13" s="1"/>
  <c r="FM173" i="13" s="1"/>
  <c r="FM63" i="9"/>
  <c r="FM99" i="13" s="1"/>
  <c r="FL102" i="13"/>
  <c r="FL6" i="13"/>
  <c r="FL7" i="13" s="1"/>
  <c r="FL9" i="13"/>
  <c r="FL10" i="13" s="1"/>
  <c r="FL15" i="13"/>
  <c r="FL91" i="13" s="1"/>
  <c r="FL37" i="21" s="1"/>
  <c r="FL17" i="13"/>
  <c r="FL92" i="13" s="1"/>
  <c r="FK21" i="13"/>
  <c r="FN2" i="9"/>
  <c r="FM3" i="9"/>
  <c r="FM3" i="10"/>
  <c r="FN2" i="10"/>
  <c r="FK21" i="9"/>
  <c r="FK29" i="9" s="1"/>
  <c r="FM4" i="13"/>
  <c r="FN2" i="13"/>
  <c r="FN12" i="13" s="1"/>
  <c r="FM3" i="13"/>
  <c r="FL25" i="9"/>
  <c r="FM3" i="8"/>
  <c r="FN2" i="8"/>
  <c r="FL3" i="6"/>
  <c r="FM2" i="6"/>
  <c r="FJ78" i="9"/>
  <c r="FJ86" i="9" s="1"/>
  <c r="FJ102" i="9" s="1"/>
  <c r="FK94" i="9" s="1"/>
  <c r="FJ77" i="9"/>
  <c r="FJ85" i="9" s="1"/>
  <c r="FJ101" i="9" s="1"/>
  <c r="FK93" i="9" s="1"/>
  <c r="FJ74" i="9"/>
  <c r="FJ82" i="9" s="1"/>
  <c r="FK2" i="4"/>
  <c r="FJ3" i="4"/>
  <c r="FK43" i="17" l="1"/>
  <c r="CJ37" i="8"/>
  <c r="CJ70" i="17" s="1"/>
  <c r="CJ12" i="4"/>
  <c r="CK56" i="9"/>
  <c r="CK27" i="8" s="1"/>
  <c r="CJ17" i="8"/>
  <c r="CJ18" i="8" s="1"/>
  <c r="CJ20" i="8" s="1"/>
  <c r="CK55" i="9"/>
  <c r="FK74" i="17"/>
  <c r="FM143" i="13"/>
  <c r="FM125" i="13"/>
  <c r="FL62" i="13"/>
  <c r="FL44" i="13"/>
  <c r="FP2" i="21"/>
  <c r="FO3" i="21"/>
  <c r="FL107" i="13"/>
  <c r="FL33" i="9"/>
  <c r="FL49" i="9" s="1"/>
  <c r="FM41" i="9" s="1"/>
  <c r="FK26" i="13"/>
  <c r="FK42" i="17"/>
  <c r="FK41" i="17" s="1"/>
  <c r="FK55" i="17" s="1"/>
  <c r="FO2" i="17"/>
  <c r="FN3" i="17"/>
  <c r="FM61" i="9"/>
  <c r="FM97" i="13" s="1"/>
  <c r="FM8" i="9"/>
  <c r="FM16" i="13" s="1"/>
  <c r="FM174" i="13"/>
  <c r="CR110" i="9"/>
  <c r="CX27" i="10"/>
  <c r="FN15" i="10"/>
  <c r="FN26" i="4" s="1"/>
  <c r="FM153" i="13"/>
  <c r="FM163" i="13"/>
  <c r="FL82" i="13"/>
  <c r="FL55" i="13"/>
  <c r="FL37" i="13"/>
  <c r="FM118" i="13"/>
  <c r="FM136" i="13"/>
  <c r="FL72" i="13"/>
  <c r="FM102" i="13"/>
  <c r="FN7" i="9"/>
  <c r="FN9" i="9"/>
  <c r="FN60" i="9"/>
  <c r="FN96" i="13" s="1"/>
  <c r="FN172" i="13" s="1"/>
  <c r="FN10" i="9"/>
  <c r="FN18" i="13" s="1"/>
  <c r="FN63" i="9"/>
  <c r="FN99" i="13" s="1"/>
  <c r="FN62" i="9"/>
  <c r="FN98" i="13" s="1"/>
  <c r="FN173" i="13" s="1"/>
  <c r="FM6" i="13"/>
  <c r="FM7" i="13" s="1"/>
  <c r="FM9" i="13"/>
  <c r="FM10" i="13" s="1"/>
  <c r="FM15" i="13"/>
  <c r="FM91" i="13" s="1"/>
  <c r="FM37" i="21" s="1"/>
  <c r="FL21" i="13"/>
  <c r="FM17" i="13"/>
  <c r="FM92" i="13" s="1"/>
  <c r="FN3" i="8"/>
  <c r="FO2" i="8"/>
  <c r="FN3" i="9"/>
  <c r="FO2" i="9"/>
  <c r="FN4" i="13"/>
  <c r="FN3" i="13"/>
  <c r="FO2" i="13"/>
  <c r="FO12" i="13" s="1"/>
  <c r="FL21" i="9"/>
  <c r="FL29" i="9" s="1"/>
  <c r="FM3" i="6"/>
  <c r="FN2" i="6"/>
  <c r="FM25" i="9"/>
  <c r="FO2" i="10"/>
  <c r="FN3" i="10"/>
  <c r="FK74" i="9"/>
  <c r="FK82" i="9" s="1"/>
  <c r="FK77" i="9"/>
  <c r="FK85" i="9" s="1"/>
  <c r="FK101" i="9" s="1"/>
  <c r="FL93" i="9" s="1"/>
  <c r="FK78" i="9"/>
  <c r="FK86" i="9" s="1"/>
  <c r="FK102" i="9" s="1"/>
  <c r="FL94" i="9" s="1"/>
  <c r="FL2" i="4"/>
  <c r="FK3" i="4"/>
  <c r="CJ22" i="8" l="1"/>
  <c r="CJ15" i="6"/>
  <c r="CK21" i="8"/>
  <c r="CK16" i="8"/>
  <c r="CK57" i="9"/>
  <c r="FL43" i="17"/>
  <c r="FL42" i="17" s="1"/>
  <c r="FL41" i="17" s="1"/>
  <c r="FL55" i="17" s="1"/>
  <c r="FL74" i="17"/>
  <c r="FM62" i="13"/>
  <c r="FM44" i="13"/>
  <c r="FN174" i="13"/>
  <c r="FN143" i="13"/>
  <c r="FN125" i="13"/>
  <c r="FQ2" i="21"/>
  <c r="FP3" i="21"/>
  <c r="FM107" i="13"/>
  <c r="FM33" i="9"/>
  <c r="FM49" i="9" s="1"/>
  <c r="FN41" i="9" s="1"/>
  <c r="FL26" i="13"/>
  <c r="FP2" i="17"/>
  <c r="FO3" i="17"/>
  <c r="FN61" i="9"/>
  <c r="FN97" i="13" s="1"/>
  <c r="FN8" i="9"/>
  <c r="FN16" i="13" s="1"/>
  <c r="CS108" i="9"/>
  <c r="CS109" i="9"/>
  <c r="CX46" i="6"/>
  <c r="CX30" i="10"/>
  <c r="CX31" i="10" s="1"/>
  <c r="CX30" i="4" s="1"/>
  <c r="CY23" i="10"/>
  <c r="FO15" i="10"/>
  <c r="FO26" i="4" s="1"/>
  <c r="FN163" i="13"/>
  <c r="FN153" i="13"/>
  <c r="FM82" i="13"/>
  <c r="FN118" i="13"/>
  <c r="FN136" i="13"/>
  <c r="FM55" i="13"/>
  <c r="FM37" i="13"/>
  <c r="FM72" i="13"/>
  <c r="FO7" i="9"/>
  <c r="FO9" i="9"/>
  <c r="FO10" i="9"/>
  <c r="FO18" i="13" s="1"/>
  <c r="FO60" i="9"/>
  <c r="FO96" i="13" s="1"/>
  <c r="FO172" i="13" s="1"/>
  <c r="FO62" i="9"/>
  <c r="FO98" i="13" s="1"/>
  <c r="FO173" i="13" s="1"/>
  <c r="FO63" i="9"/>
  <c r="FO99" i="13" s="1"/>
  <c r="FN102" i="13"/>
  <c r="FN6" i="13"/>
  <c r="FN7" i="13" s="1"/>
  <c r="FN9" i="13"/>
  <c r="FN10" i="13" s="1"/>
  <c r="FN15" i="13"/>
  <c r="FN91" i="13" s="1"/>
  <c r="FN37" i="21" s="1"/>
  <c r="FM21" i="13"/>
  <c r="FM43" i="17" s="1"/>
  <c r="FN17" i="13"/>
  <c r="FN92" i="13" s="1"/>
  <c r="FO3" i="9"/>
  <c r="FP2" i="9"/>
  <c r="FO3" i="8"/>
  <c r="FP2" i="8"/>
  <c r="FM21" i="9"/>
  <c r="FM29" i="9" s="1"/>
  <c r="FO4" i="13"/>
  <c r="FP2" i="13"/>
  <c r="FP12" i="13" s="1"/>
  <c r="FO3" i="13"/>
  <c r="FN25" i="9"/>
  <c r="FO3" i="10"/>
  <c r="FP2" i="10"/>
  <c r="FN3" i="6"/>
  <c r="FO2" i="6"/>
  <c r="FL74" i="9"/>
  <c r="FL82" i="9" s="1"/>
  <c r="FL78" i="9"/>
  <c r="FL86" i="9" s="1"/>
  <c r="FL102" i="9" s="1"/>
  <c r="FM94" i="9" s="1"/>
  <c r="FL77" i="9"/>
  <c r="FL85" i="9" s="1"/>
  <c r="FL101" i="9" s="1"/>
  <c r="FM93" i="9" s="1"/>
  <c r="FL3" i="4"/>
  <c r="FM2" i="4"/>
  <c r="CK17" i="8" l="1"/>
  <c r="CL55" i="9"/>
  <c r="CL56" i="9"/>
  <c r="CL27" i="8" s="1"/>
  <c r="CK37" i="8"/>
  <c r="CK70" i="17" s="1"/>
  <c r="CK12" i="4"/>
  <c r="CK18" i="8"/>
  <c r="CK20" i="8" s="1"/>
  <c r="CK22" i="8" s="1"/>
  <c r="FM74" i="17"/>
  <c r="FN62" i="13"/>
  <c r="FN44" i="13"/>
  <c r="FO174" i="13"/>
  <c r="FO143" i="13"/>
  <c r="FO125" i="13"/>
  <c r="FQ3" i="21"/>
  <c r="FR2" i="21"/>
  <c r="FN107" i="13"/>
  <c r="FN33" i="9"/>
  <c r="FN49" i="9" s="1"/>
  <c r="FO41" i="9" s="1"/>
  <c r="FM26" i="13"/>
  <c r="FM42" i="17"/>
  <c r="FM41" i="17" s="1"/>
  <c r="FM55" i="17" s="1"/>
  <c r="FQ2" i="17"/>
  <c r="FP3" i="17"/>
  <c r="FO61" i="9"/>
  <c r="FO97" i="13" s="1"/>
  <c r="FO8" i="9"/>
  <c r="FO16" i="13" s="1"/>
  <c r="CS110" i="9"/>
  <c r="CY27" i="10"/>
  <c r="FP15" i="10"/>
  <c r="FP26" i="4" s="1"/>
  <c r="FO153" i="13"/>
  <c r="FO163" i="13"/>
  <c r="FN82" i="13"/>
  <c r="FN55" i="13"/>
  <c r="FN37" i="13"/>
  <c r="FO118" i="13"/>
  <c r="FO136" i="13"/>
  <c r="FN72" i="13"/>
  <c r="FP7" i="9"/>
  <c r="FP9" i="9"/>
  <c r="FP60" i="9"/>
  <c r="FP96" i="13" s="1"/>
  <c r="FP172" i="13" s="1"/>
  <c r="FP62" i="9"/>
  <c r="FP98" i="13" s="1"/>
  <c r="FP173" i="13" s="1"/>
  <c r="FP10" i="9"/>
  <c r="FP18" i="13" s="1"/>
  <c r="FP63" i="9"/>
  <c r="FP99" i="13" s="1"/>
  <c r="FO102" i="13"/>
  <c r="FO6" i="13"/>
  <c r="FO7" i="13" s="1"/>
  <c r="FO9" i="13"/>
  <c r="FO10" i="13" s="1"/>
  <c r="FO17" i="13"/>
  <c r="FO92" i="13" s="1"/>
  <c r="FN21" i="13"/>
  <c r="FO15" i="13"/>
  <c r="FO91" i="13" s="1"/>
  <c r="FO37" i="21" s="1"/>
  <c r="FP3" i="9"/>
  <c r="FQ2" i="9"/>
  <c r="FO3" i="6"/>
  <c r="FP2" i="6"/>
  <c r="FO25" i="9"/>
  <c r="FN21" i="9"/>
  <c r="FN29" i="9" s="1"/>
  <c r="FQ2" i="10"/>
  <c r="FP3" i="10"/>
  <c r="FP4" i="13"/>
  <c r="FP3" i="13"/>
  <c r="FQ2" i="13"/>
  <c r="FQ12" i="13" s="1"/>
  <c r="FQ2" i="8"/>
  <c r="FP3" i="8"/>
  <c r="FM78" i="9"/>
  <c r="FM86" i="9" s="1"/>
  <c r="FM102" i="9" s="1"/>
  <c r="FN94" i="9" s="1"/>
  <c r="FM74" i="9"/>
  <c r="FM82" i="9" s="1"/>
  <c r="FM77" i="9"/>
  <c r="FM85" i="9" s="1"/>
  <c r="FM101" i="9" s="1"/>
  <c r="FN93" i="9" s="1"/>
  <c r="FM3" i="4"/>
  <c r="FN2" i="4"/>
  <c r="FN43" i="17" l="1"/>
  <c r="CK15" i="6"/>
  <c r="CL21" i="8"/>
  <c r="CL16" i="8"/>
  <c r="CL57" i="9"/>
  <c r="FN74" i="17"/>
  <c r="FP143" i="13"/>
  <c r="FP125" i="13"/>
  <c r="FO44" i="13"/>
  <c r="FO62" i="13"/>
  <c r="FR3" i="21"/>
  <c r="FS2" i="21"/>
  <c r="FO107" i="13"/>
  <c r="FO33" i="9"/>
  <c r="FO49" i="9" s="1"/>
  <c r="FP41" i="9" s="1"/>
  <c r="FN26" i="13"/>
  <c r="FN42" i="17"/>
  <c r="FN41" i="17" s="1"/>
  <c r="FN55" i="17" s="1"/>
  <c r="FR2" i="17"/>
  <c r="FQ3" i="17"/>
  <c r="FP61" i="9"/>
  <c r="FP97" i="13" s="1"/>
  <c r="FP8" i="9"/>
  <c r="FP16" i="13" s="1"/>
  <c r="FP174" i="13"/>
  <c r="CT108" i="9"/>
  <c r="CT109" i="9"/>
  <c r="CY46" i="6"/>
  <c r="CY30" i="10"/>
  <c r="CY31" i="10" s="1"/>
  <c r="CY30" i="4" s="1"/>
  <c r="CZ23" i="10"/>
  <c r="FQ15" i="10"/>
  <c r="FQ26" i="4" s="1"/>
  <c r="FP153" i="13"/>
  <c r="FP163" i="13"/>
  <c r="FO82" i="13"/>
  <c r="FP118" i="13"/>
  <c r="FP136" i="13"/>
  <c r="FO72" i="13"/>
  <c r="FO55" i="13"/>
  <c r="FO37" i="13"/>
  <c r="FP102" i="13"/>
  <c r="FQ7" i="9"/>
  <c r="FQ9" i="9"/>
  <c r="FQ10" i="9"/>
  <c r="FQ18" i="13" s="1"/>
  <c r="FQ62" i="9"/>
  <c r="FQ98" i="13" s="1"/>
  <c r="FQ173" i="13" s="1"/>
  <c r="FQ60" i="9"/>
  <c r="FQ96" i="13" s="1"/>
  <c r="FQ172" i="13" s="1"/>
  <c r="FQ63" i="9"/>
  <c r="FQ99" i="13" s="1"/>
  <c r="FP6" i="13"/>
  <c r="FP7" i="13" s="1"/>
  <c r="FP9" i="13"/>
  <c r="FP10" i="13" s="1"/>
  <c r="FP15" i="13"/>
  <c r="FP91" i="13" s="1"/>
  <c r="FP37" i="21" s="1"/>
  <c r="FP17" i="13"/>
  <c r="FP92" i="13" s="1"/>
  <c r="FO21" i="13"/>
  <c r="FR2" i="10"/>
  <c r="FQ3" i="10"/>
  <c r="FQ2" i="6"/>
  <c r="FP3" i="6"/>
  <c r="FR2" i="9"/>
  <c r="FQ3" i="9"/>
  <c r="FP25" i="9"/>
  <c r="FP33" i="9" s="1"/>
  <c r="FR2" i="8"/>
  <c r="FQ3" i="8"/>
  <c r="FO21" i="9"/>
  <c r="FO29" i="9" s="1"/>
  <c r="FQ4" i="13"/>
  <c r="FR2" i="13"/>
  <c r="FR12" i="13" s="1"/>
  <c r="FQ3" i="13"/>
  <c r="FN77" i="9"/>
  <c r="FN85" i="9" s="1"/>
  <c r="FN101" i="9" s="1"/>
  <c r="FO93" i="9" s="1"/>
  <c r="FN74" i="9"/>
  <c r="FN82" i="9" s="1"/>
  <c r="FN78" i="9"/>
  <c r="FN86" i="9" s="1"/>
  <c r="FN102" i="9" s="1"/>
  <c r="FO94" i="9" s="1"/>
  <c r="FN3" i="4"/>
  <c r="FO2" i="4"/>
  <c r="FO43" i="17" l="1"/>
  <c r="CL37" i="8"/>
  <c r="CL70" i="17" s="1"/>
  <c r="CL12" i="4"/>
  <c r="CM56" i="9"/>
  <c r="CM27" i="8" s="1"/>
  <c r="CM55" i="9"/>
  <c r="CL17" i="8"/>
  <c r="CL18" i="8" s="1"/>
  <c r="CL20" i="8" s="1"/>
  <c r="FO74" i="17"/>
  <c r="FQ143" i="13"/>
  <c r="FQ125" i="13"/>
  <c r="FP62" i="13"/>
  <c r="FP44" i="13"/>
  <c r="FP49" i="9"/>
  <c r="FQ41" i="9" s="1"/>
  <c r="FT2" i="21"/>
  <c r="FS3" i="21"/>
  <c r="FP107" i="13"/>
  <c r="FO26" i="13"/>
  <c r="FO42" i="17"/>
  <c r="FO41" i="17" s="1"/>
  <c r="FO55" i="17" s="1"/>
  <c r="FR3" i="17"/>
  <c r="FS2" i="17"/>
  <c r="FQ8" i="9"/>
  <c r="FQ16" i="13" s="1"/>
  <c r="FQ61" i="9"/>
  <c r="FQ97" i="13" s="1"/>
  <c r="CT110" i="9"/>
  <c r="CZ27" i="10"/>
  <c r="FR15" i="10"/>
  <c r="FR26" i="4" s="1"/>
  <c r="FQ153" i="13"/>
  <c r="FQ163" i="13"/>
  <c r="FP82" i="13"/>
  <c r="FP55" i="13"/>
  <c r="FP37" i="13"/>
  <c r="FQ118" i="13"/>
  <c r="FQ136" i="13"/>
  <c r="FP72" i="13"/>
  <c r="FQ102" i="13"/>
  <c r="FR7" i="9"/>
  <c r="FR10" i="9"/>
  <c r="FR18" i="13" s="1"/>
  <c r="FR9" i="9"/>
  <c r="FR60" i="9"/>
  <c r="FR96" i="13" s="1"/>
  <c r="FR172" i="13" s="1"/>
  <c r="FR62" i="9"/>
  <c r="FR98" i="13" s="1"/>
  <c r="FR173" i="13" s="1"/>
  <c r="FR63" i="9"/>
  <c r="FR99" i="13" s="1"/>
  <c r="FQ6" i="13"/>
  <c r="FQ7" i="13" s="1"/>
  <c r="FQ9" i="13"/>
  <c r="FQ10" i="13" s="1"/>
  <c r="FQ17" i="13"/>
  <c r="FQ92" i="13" s="1"/>
  <c r="FQ15" i="13"/>
  <c r="FQ91" i="13" s="1"/>
  <c r="FQ37" i="21" s="1"/>
  <c r="FP21" i="13"/>
  <c r="FP21" i="9"/>
  <c r="FP29" i="9" s="1"/>
  <c r="FR4" i="13"/>
  <c r="FS2" i="13"/>
  <c r="FS12" i="13" s="1"/>
  <c r="FR3" i="13"/>
  <c r="FS2" i="9"/>
  <c r="FR3" i="9"/>
  <c r="FQ25" i="9"/>
  <c r="FR2" i="6"/>
  <c r="FQ3" i="6"/>
  <c r="FS2" i="8"/>
  <c r="FR3" i="8"/>
  <c r="FS2" i="10"/>
  <c r="FR3" i="10"/>
  <c r="FO74" i="9"/>
  <c r="FO82" i="9" s="1"/>
  <c r="FO77" i="9"/>
  <c r="FO85" i="9" s="1"/>
  <c r="FO101" i="9" s="1"/>
  <c r="FP93" i="9" s="1"/>
  <c r="FO78" i="9"/>
  <c r="FO86" i="9" s="1"/>
  <c r="FO102" i="9" s="1"/>
  <c r="FP94" i="9" s="1"/>
  <c r="FO3" i="4"/>
  <c r="FP2" i="4"/>
  <c r="CL22" i="8" l="1"/>
  <c r="CL15" i="6"/>
  <c r="CM21" i="8"/>
  <c r="CM16" i="8"/>
  <c r="CM57" i="9"/>
  <c r="FP43" i="17"/>
  <c r="FP42" i="17" s="1"/>
  <c r="FP41" i="17" s="1"/>
  <c r="FP55" i="17" s="1"/>
  <c r="FP74" i="17"/>
  <c r="FQ174" i="13"/>
  <c r="FQ62" i="13"/>
  <c r="FQ44" i="13"/>
  <c r="FR174" i="13"/>
  <c r="FR125" i="13"/>
  <c r="FR143" i="13"/>
  <c r="FQ33" i="9"/>
  <c r="FQ49" i="9" s="1"/>
  <c r="FR41" i="9" s="1"/>
  <c r="FU2" i="21"/>
  <c r="FT3" i="21"/>
  <c r="FQ107" i="13"/>
  <c r="FP26" i="13"/>
  <c r="FT2" i="17"/>
  <c r="FS3" i="17"/>
  <c r="FR61" i="9"/>
  <c r="FR97" i="13" s="1"/>
  <c r="FR8" i="9"/>
  <c r="FR16" i="13" s="1"/>
  <c r="CU109" i="9"/>
  <c r="CU108" i="9"/>
  <c r="CZ46" i="6"/>
  <c r="CZ30" i="10"/>
  <c r="CZ31" i="10" s="1"/>
  <c r="CZ30" i="4" s="1"/>
  <c r="DA23" i="10"/>
  <c r="FS15" i="10"/>
  <c r="FS26" i="4" s="1"/>
  <c r="FR153" i="13"/>
  <c r="FR163" i="13"/>
  <c r="FQ82" i="13"/>
  <c r="FR118" i="13"/>
  <c r="FR136" i="13"/>
  <c r="FQ72" i="13"/>
  <c r="FQ55" i="13"/>
  <c r="FQ37" i="13"/>
  <c r="FR102" i="13"/>
  <c r="FS7" i="9"/>
  <c r="FS10" i="9"/>
  <c r="FS18" i="13" s="1"/>
  <c r="FS9" i="9"/>
  <c r="FS62" i="9"/>
  <c r="FS98" i="13" s="1"/>
  <c r="FS173" i="13" s="1"/>
  <c r="FS63" i="9"/>
  <c r="FS99" i="13" s="1"/>
  <c r="FS60" i="9"/>
  <c r="FS96" i="13" s="1"/>
  <c r="FS172" i="13" s="1"/>
  <c r="FR6" i="13"/>
  <c r="FR7" i="13" s="1"/>
  <c r="FR9" i="13"/>
  <c r="FR10" i="13" s="1"/>
  <c r="FR15" i="13"/>
  <c r="FR91" i="13" s="1"/>
  <c r="FR37" i="21" s="1"/>
  <c r="FR17" i="13"/>
  <c r="FR92" i="13" s="1"/>
  <c r="FQ21" i="13"/>
  <c r="FQ43" i="17" s="1"/>
  <c r="FS4" i="13"/>
  <c r="FT2" i="13"/>
  <c r="FT12" i="13" s="1"/>
  <c r="FS3" i="13"/>
  <c r="FQ21" i="9"/>
  <c r="FQ29" i="9" s="1"/>
  <c r="FS2" i="6"/>
  <c r="FR3" i="6"/>
  <c r="FT2" i="8"/>
  <c r="FS3" i="8"/>
  <c r="FR25" i="9"/>
  <c r="FT2" i="9"/>
  <c r="FS3" i="9"/>
  <c r="FS3" i="10"/>
  <c r="FT2" i="10"/>
  <c r="FP78" i="9"/>
  <c r="FP86" i="9" s="1"/>
  <c r="FP102" i="9" s="1"/>
  <c r="FQ94" i="9" s="1"/>
  <c r="FP77" i="9"/>
  <c r="FP85" i="9" s="1"/>
  <c r="FP101" i="9" s="1"/>
  <c r="FQ93" i="9" s="1"/>
  <c r="FP74" i="9"/>
  <c r="FP82" i="9" s="1"/>
  <c r="FP3" i="4"/>
  <c r="FQ2" i="4"/>
  <c r="CN56" i="9" l="1"/>
  <c r="CN27" i="8" s="1"/>
  <c r="CN55" i="9"/>
  <c r="CM17" i="8"/>
  <c r="CM12" i="4"/>
  <c r="CM37" i="8"/>
  <c r="CM70" i="17" s="1"/>
  <c r="CM18" i="8"/>
  <c r="CM20" i="8" s="1"/>
  <c r="CM22" i="8" s="1"/>
  <c r="FQ74" i="17"/>
  <c r="FS143" i="13"/>
  <c r="FS125" i="13"/>
  <c r="FR62" i="13"/>
  <c r="FR44" i="13"/>
  <c r="FR33" i="9"/>
  <c r="FR49" i="9" s="1"/>
  <c r="FS41" i="9" s="1"/>
  <c r="FU3" i="21"/>
  <c r="FV2" i="21"/>
  <c r="FR107" i="13"/>
  <c r="FQ26" i="13"/>
  <c r="FQ42" i="17"/>
  <c r="FQ41" i="17" s="1"/>
  <c r="FQ55" i="17" s="1"/>
  <c r="FU2" i="17"/>
  <c r="FT3" i="17"/>
  <c r="FS61" i="9"/>
  <c r="FS97" i="13" s="1"/>
  <c r="FS8" i="9"/>
  <c r="FS16" i="13" s="1"/>
  <c r="FS174" i="13"/>
  <c r="CU110" i="9"/>
  <c r="DA27" i="10"/>
  <c r="FT15" i="10"/>
  <c r="FT26" i="4" s="1"/>
  <c r="FS153" i="13"/>
  <c r="FS163" i="13"/>
  <c r="FR82" i="13"/>
  <c r="FR55" i="13"/>
  <c r="FR37" i="13"/>
  <c r="FS118" i="13"/>
  <c r="FS136" i="13"/>
  <c r="FR72" i="13"/>
  <c r="FT7" i="9"/>
  <c r="FT10" i="9"/>
  <c r="FT18" i="13" s="1"/>
  <c r="FT9" i="9"/>
  <c r="FT60" i="9"/>
  <c r="FT96" i="13" s="1"/>
  <c r="FT172" i="13" s="1"/>
  <c r="FT62" i="9"/>
  <c r="FT98" i="13" s="1"/>
  <c r="FT173" i="13" s="1"/>
  <c r="FT63" i="9"/>
  <c r="FT99" i="13" s="1"/>
  <c r="FS102" i="13"/>
  <c r="FS6" i="13"/>
  <c r="FS7" i="13" s="1"/>
  <c r="FS9" i="13"/>
  <c r="FS10" i="13" s="1"/>
  <c r="FS15" i="13"/>
  <c r="FS91" i="13" s="1"/>
  <c r="FS37" i="21" s="1"/>
  <c r="FR21" i="13"/>
  <c r="FS17" i="13"/>
  <c r="FS92" i="13" s="1"/>
  <c r="FT3" i="9"/>
  <c r="FU2" i="9"/>
  <c r="FS25" i="9"/>
  <c r="FU2" i="8"/>
  <c r="FT3" i="8"/>
  <c r="FR21" i="9"/>
  <c r="FR29" i="9" s="1"/>
  <c r="FT2" i="6"/>
  <c r="FS3" i="6"/>
  <c r="FU2" i="10"/>
  <c r="FT3" i="10"/>
  <c r="FT4" i="13"/>
  <c r="FT3" i="13"/>
  <c r="FU2" i="13"/>
  <c r="FU12" i="13" s="1"/>
  <c r="FQ74" i="9"/>
  <c r="FQ82" i="9" s="1"/>
  <c r="FQ78" i="9"/>
  <c r="FQ86" i="9" s="1"/>
  <c r="FQ102" i="9" s="1"/>
  <c r="FR94" i="9" s="1"/>
  <c r="FQ77" i="9"/>
  <c r="FQ85" i="9" s="1"/>
  <c r="FQ101" i="9" s="1"/>
  <c r="FR93" i="9" s="1"/>
  <c r="FQ3" i="4"/>
  <c r="FR2" i="4"/>
  <c r="FR43" i="17" l="1"/>
  <c r="CM15" i="6"/>
  <c r="CN21" i="8"/>
  <c r="CN16" i="8"/>
  <c r="CN57" i="9"/>
  <c r="FR74" i="17"/>
  <c r="FS62" i="13"/>
  <c r="FS44" i="13"/>
  <c r="FT174" i="13"/>
  <c r="FT125" i="13"/>
  <c r="FT143" i="13"/>
  <c r="FS33" i="9"/>
  <c r="FS49" i="9" s="1"/>
  <c r="FT41" i="9" s="1"/>
  <c r="FW2" i="21"/>
  <c r="FV3" i="21"/>
  <c r="FS107" i="13"/>
  <c r="FR26" i="13"/>
  <c r="FR42" i="17"/>
  <c r="FR41" i="17" s="1"/>
  <c r="FR55" i="17" s="1"/>
  <c r="FU3" i="17"/>
  <c r="FV2" i="17"/>
  <c r="FT61" i="9"/>
  <c r="FT97" i="13" s="1"/>
  <c r="FT8" i="9"/>
  <c r="FT16" i="13" s="1"/>
  <c r="CV108" i="9"/>
  <c r="CV109" i="9"/>
  <c r="DA46" i="6"/>
  <c r="DA30" i="10"/>
  <c r="DA31" i="10" s="1"/>
  <c r="DA30" i="4" s="1"/>
  <c r="DB23" i="10"/>
  <c r="FU15" i="10"/>
  <c r="FU26" i="4" s="1"/>
  <c r="FT153" i="13"/>
  <c r="FT163" i="13"/>
  <c r="FS82" i="13"/>
  <c r="FS55" i="13"/>
  <c r="FS37" i="13"/>
  <c r="FS72" i="13"/>
  <c r="FT136" i="13"/>
  <c r="FT118" i="13"/>
  <c r="FU7" i="9"/>
  <c r="FU10" i="9"/>
  <c r="FU18" i="13" s="1"/>
  <c r="FU9" i="9"/>
  <c r="FU60" i="9"/>
  <c r="FU96" i="13" s="1"/>
  <c r="FU172" i="13" s="1"/>
  <c r="FU62" i="9"/>
  <c r="FU98" i="13" s="1"/>
  <c r="FU173" i="13" s="1"/>
  <c r="FU63" i="9"/>
  <c r="FU99" i="13" s="1"/>
  <c r="FT102" i="13"/>
  <c r="FT6" i="13"/>
  <c r="FT7" i="13" s="1"/>
  <c r="FT9" i="13"/>
  <c r="FT10" i="13" s="1"/>
  <c r="FS21" i="13"/>
  <c r="FT17" i="13"/>
  <c r="FT92" i="13" s="1"/>
  <c r="FT15" i="13"/>
  <c r="FT91" i="13" s="1"/>
  <c r="FT37" i="21" s="1"/>
  <c r="FT25" i="9"/>
  <c r="FU3" i="10"/>
  <c r="FV2" i="10"/>
  <c r="FS21" i="9"/>
  <c r="FS29" i="9" s="1"/>
  <c r="FU4" i="13"/>
  <c r="FV2" i="13"/>
  <c r="FV12" i="13" s="1"/>
  <c r="FU3" i="13"/>
  <c r="FV2" i="9"/>
  <c r="FU3" i="9"/>
  <c r="FU2" i="6"/>
  <c r="FT3" i="6"/>
  <c r="FU3" i="8"/>
  <c r="FV2" i="8"/>
  <c r="FR78" i="9"/>
  <c r="FR86" i="9" s="1"/>
  <c r="FR102" i="9" s="1"/>
  <c r="FS94" i="9" s="1"/>
  <c r="FR77" i="9"/>
  <c r="FR85" i="9" s="1"/>
  <c r="FR101" i="9" s="1"/>
  <c r="FS93" i="9" s="1"/>
  <c r="FR74" i="9"/>
  <c r="FR82" i="9" s="1"/>
  <c r="FS2" i="4"/>
  <c r="FR3" i="4"/>
  <c r="CO56" i="9" l="1"/>
  <c r="CO27" i="8" s="1"/>
  <c r="CO55" i="9"/>
  <c r="CN17" i="8"/>
  <c r="CN18" i="8" s="1"/>
  <c r="CN20" i="8" s="1"/>
  <c r="CN12" i="4"/>
  <c r="CN37" i="8"/>
  <c r="CN70" i="17" s="1"/>
  <c r="FS43" i="17"/>
  <c r="FS42" i="17" s="1"/>
  <c r="FS41" i="17" s="1"/>
  <c r="FS55" i="17" s="1"/>
  <c r="FS74" i="17"/>
  <c r="FU174" i="13"/>
  <c r="FU125" i="13"/>
  <c r="FU143" i="13"/>
  <c r="FT62" i="13"/>
  <c r="FT44" i="13"/>
  <c r="FT33" i="9"/>
  <c r="FT49" i="9" s="1"/>
  <c r="FU41" i="9" s="1"/>
  <c r="FX2" i="21"/>
  <c r="FW3" i="21"/>
  <c r="FT107" i="13"/>
  <c r="FW2" i="17"/>
  <c r="FV3" i="17"/>
  <c r="FS26" i="13"/>
  <c r="FU61" i="9"/>
  <c r="FU97" i="13" s="1"/>
  <c r="FU8" i="9"/>
  <c r="FU16" i="13" s="1"/>
  <c r="CV110" i="9"/>
  <c r="DB27" i="10"/>
  <c r="FV15" i="10"/>
  <c r="FV26" i="4" s="1"/>
  <c r="FU163" i="13"/>
  <c r="FU153" i="13"/>
  <c r="FT82" i="13"/>
  <c r="FU118" i="13"/>
  <c r="FU136" i="13"/>
  <c r="FT72" i="13"/>
  <c r="FT55" i="13"/>
  <c r="FT37" i="13"/>
  <c r="FV7" i="9"/>
  <c r="FV60" i="9"/>
  <c r="FV96" i="13" s="1"/>
  <c r="FV172" i="13" s="1"/>
  <c r="FV9" i="9"/>
  <c r="FV10" i="9"/>
  <c r="FV18" i="13" s="1"/>
  <c r="FV63" i="9"/>
  <c r="FV99" i="13" s="1"/>
  <c r="FV62" i="9"/>
  <c r="FV98" i="13" s="1"/>
  <c r="FV173" i="13" s="1"/>
  <c r="FU102" i="13"/>
  <c r="FU6" i="13"/>
  <c r="FU7" i="13" s="1"/>
  <c r="FU9" i="13"/>
  <c r="FU10" i="13" s="1"/>
  <c r="FU17" i="13"/>
  <c r="FU92" i="13" s="1"/>
  <c r="FT21" i="13"/>
  <c r="FU15" i="13"/>
  <c r="FU91" i="13" s="1"/>
  <c r="FU37" i="21" s="1"/>
  <c r="FW2" i="10"/>
  <c r="FV3" i="10"/>
  <c r="FV4" i="13"/>
  <c r="FV3" i="13"/>
  <c r="FW2" i="13"/>
  <c r="FW12" i="13" s="1"/>
  <c r="FV3" i="9"/>
  <c r="FW2" i="9"/>
  <c r="FV2" i="6"/>
  <c r="FU3" i="6"/>
  <c r="FU25" i="9"/>
  <c r="FU33" i="9" s="1"/>
  <c r="FV3" i="8"/>
  <c r="FW2" i="8"/>
  <c r="FT21" i="9"/>
  <c r="FT29" i="9" s="1"/>
  <c r="FS74" i="9"/>
  <c r="FS82" i="9" s="1"/>
  <c r="FS77" i="9"/>
  <c r="FS85" i="9" s="1"/>
  <c r="FS101" i="9" s="1"/>
  <c r="FT93" i="9" s="1"/>
  <c r="FS78" i="9"/>
  <c r="FS86" i="9" s="1"/>
  <c r="FS102" i="9" s="1"/>
  <c r="FT94" i="9" s="1"/>
  <c r="FS3" i="4"/>
  <c r="FT2" i="4"/>
  <c r="FT74" i="17" l="1"/>
  <c r="CN22" i="8"/>
  <c r="CN15" i="6"/>
  <c r="CO21" i="8"/>
  <c r="FU49" i="9"/>
  <c r="FV41" i="9" s="1"/>
  <c r="CO16" i="8"/>
  <c r="CO57" i="9"/>
  <c r="FT43" i="17"/>
  <c r="FT42" i="17" s="1"/>
  <c r="FT41" i="17" s="1"/>
  <c r="FT55" i="17" s="1"/>
  <c r="FU62" i="13"/>
  <c r="FU44" i="13"/>
  <c r="FV174" i="13"/>
  <c r="FV143" i="13"/>
  <c r="FV125" i="13"/>
  <c r="FY2" i="21"/>
  <c r="FX3" i="21"/>
  <c r="FU107" i="13"/>
  <c r="FT26" i="13"/>
  <c r="FX2" i="17"/>
  <c r="FW3" i="17"/>
  <c r="FV61" i="9"/>
  <c r="FV97" i="13" s="1"/>
  <c r="FV8" i="9"/>
  <c r="FV16" i="13" s="1"/>
  <c r="CW109" i="9"/>
  <c r="CW108" i="9"/>
  <c r="DB46" i="6"/>
  <c r="DB30" i="10"/>
  <c r="DB31" i="10" s="1"/>
  <c r="DB30" i="4" s="1"/>
  <c r="DC23" i="10"/>
  <c r="FW15" i="10"/>
  <c r="FW26" i="4" s="1"/>
  <c r="FV153" i="13"/>
  <c r="FV163" i="13"/>
  <c r="FU82" i="13"/>
  <c r="FU72" i="13"/>
  <c r="FV118" i="13"/>
  <c r="FV136" i="13"/>
  <c r="FU55" i="13"/>
  <c r="FU37" i="13"/>
  <c r="FV102" i="13"/>
  <c r="FW7" i="9"/>
  <c r="FW9" i="9"/>
  <c r="FW10" i="9"/>
  <c r="FW18" i="13" s="1"/>
  <c r="FW60" i="9"/>
  <c r="FW96" i="13" s="1"/>
  <c r="FW172" i="13" s="1"/>
  <c r="FW62" i="9"/>
  <c r="FW98" i="13" s="1"/>
  <c r="FW173" i="13" s="1"/>
  <c r="FW63" i="9"/>
  <c r="FW99" i="13" s="1"/>
  <c r="FV6" i="13"/>
  <c r="FV7" i="13" s="1"/>
  <c r="FV9" i="13"/>
  <c r="FV10" i="13" s="1"/>
  <c r="FV15" i="13"/>
  <c r="FV91" i="13" s="1"/>
  <c r="FV37" i="21" s="1"/>
  <c r="FV17" i="13"/>
  <c r="FV92" i="13" s="1"/>
  <c r="FU21" i="13"/>
  <c r="FW4" i="13"/>
  <c r="FX2" i="13"/>
  <c r="FX12" i="13" s="1"/>
  <c r="FW3" i="13"/>
  <c r="FW3" i="8"/>
  <c r="FX2" i="8"/>
  <c r="FV25" i="9"/>
  <c r="FW3" i="10"/>
  <c r="FX2" i="10"/>
  <c r="FV3" i="6"/>
  <c r="FW2" i="6"/>
  <c r="FU21" i="9"/>
  <c r="FU29" i="9" s="1"/>
  <c r="FW3" i="9"/>
  <c r="FX2" i="9"/>
  <c r="FT78" i="9"/>
  <c r="FT86" i="9" s="1"/>
  <c r="FT102" i="9" s="1"/>
  <c r="FU94" i="9" s="1"/>
  <c r="FT74" i="9"/>
  <c r="FT82" i="9" s="1"/>
  <c r="FT77" i="9"/>
  <c r="FT85" i="9" s="1"/>
  <c r="FT101" i="9" s="1"/>
  <c r="FU93" i="9" s="1"/>
  <c r="FU2" i="4"/>
  <c r="FT3" i="4"/>
  <c r="FU43" i="17" l="1"/>
  <c r="CP56" i="9"/>
  <c r="CP27" i="8" s="1"/>
  <c r="CO17" i="8"/>
  <c r="CO18" i="8" s="1"/>
  <c r="CO20" i="8" s="1"/>
  <c r="CO22" i="8" s="1"/>
  <c r="CP55" i="9"/>
  <c r="CO37" i="8"/>
  <c r="CO70" i="17" s="1"/>
  <c r="CO12" i="4"/>
  <c r="FU74" i="17"/>
  <c r="FW174" i="13"/>
  <c r="FW143" i="13"/>
  <c r="FW125" i="13"/>
  <c r="FV62" i="13"/>
  <c r="FV44" i="13"/>
  <c r="FV33" i="9"/>
  <c r="FV49" i="9" s="1"/>
  <c r="FW41" i="9" s="1"/>
  <c r="FY3" i="21"/>
  <c r="FZ2" i="21"/>
  <c r="FV107" i="13"/>
  <c r="FU26" i="13"/>
  <c r="FU42" i="17"/>
  <c r="FU41" i="17" s="1"/>
  <c r="FU55" i="17" s="1"/>
  <c r="FY2" i="17"/>
  <c r="FX3" i="17"/>
  <c r="FW61" i="9"/>
  <c r="FW97" i="13" s="1"/>
  <c r="FW8" i="9"/>
  <c r="FW16" i="13" s="1"/>
  <c r="CW110" i="9"/>
  <c r="DC27" i="10"/>
  <c r="FX15" i="10"/>
  <c r="FX26" i="4" s="1"/>
  <c r="FW163" i="13"/>
  <c r="FW153" i="13"/>
  <c r="FV82" i="13"/>
  <c r="FV55" i="13"/>
  <c r="FV37" i="13"/>
  <c r="FW118" i="13"/>
  <c r="FW136" i="13"/>
  <c r="FV72" i="13"/>
  <c r="FW102" i="13"/>
  <c r="FX9" i="9"/>
  <c r="FX7" i="9"/>
  <c r="FX10" i="9"/>
  <c r="FX18" i="13" s="1"/>
  <c r="FX60" i="9"/>
  <c r="FX96" i="13" s="1"/>
  <c r="FX172" i="13" s="1"/>
  <c r="FX62" i="9"/>
  <c r="FX98" i="13" s="1"/>
  <c r="FX173" i="13" s="1"/>
  <c r="FX63" i="9"/>
  <c r="FX99" i="13" s="1"/>
  <c r="FW6" i="13"/>
  <c r="FW7" i="13" s="1"/>
  <c r="FW9" i="13"/>
  <c r="FW10" i="13" s="1"/>
  <c r="FW17" i="13"/>
  <c r="FW92" i="13" s="1"/>
  <c r="FW15" i="13"/>
  <c r="FW91" i="13" s="1"/>
  <c r="FW37" i="21" s="1"/>
  <c r="FV21" i="13"/>
  <c r="FW25" i="9"/>
  <c r="FV21" i="9"/>
  <c r="FV29" i="9" s="1"/>
  <c r="FY2" i="8"/>
  <c r="FX3" i="8"/>
  <c r="FX4" i="13"/>
  <c r="FX3" i="13"/>
  <c r="FY2" i="13"/>
  <c r="FY12" i="13" s="1"/>
  <c r="FX2" i="6"/>
  <c r="FW3" i="6"/>
  <c r="FY2" i="10"/>
  <c r="FX3" i="10"/>
  <c r="FX3" i="9"/>
  <c r="FY2" i="9"/>
  <c r="FU77" i="9"/>
  <c r="FU85" i="9" s="1"/>
  <c r="FU101" i="9" s="1"/>
  <c r="FV93" i="9" s="1"/>
  <c r="FU74" i="9"/>
  <c r="FU82" i="9" s="1"/>
  <c r="FU78" i="9"/>
  <c r="FU86" i="9" s="1"/>
  <c r="FU102" i="9" s="1"/>
  <c r="FV94" i="9" s="1"/>
  <c r="FV2" i="4"/>
  <c r="FU3" i="4"/>
  <c r="FV43" i="17" l="1"/>
  <c r="FV42" i="17" s="1"/>
  <c r="FV41" i="17" s="1"/>
  <c r="FV55" i="17" s="1"/>
  <c r="CO15" i="6"/>
  <c r="CP21" i="8"/>
  <c r="CP16" i="8"/>
  <c r="CP57" i="9"/>
  <c r="FV74" i="17"/>
  <c r="FX143" i="13"/>
  <c r="FX125" i="13"/>
  <c r="FW44" i="13"/>
  <c r="FW62" i="13"/>
  <c r="FZ3" i="21"/>
  <c r="GA2" i="21"/>
  <c r="FW107" i="13"/>
  <c r="FZ2" i="17"/>
  <c r="FY3" i="17"/>
  <c r="FW33" i="9"/>
  <c r="FW49" i="9" s="1"/>
  <c r="FX41" i="9" s="1"/>
  <c r="FV26" i="13"/>
  <c r="FX61" i="9"/>
  <c r="FX97" i="13" s="1"/>
  <c r="FX8" i="9"/>
  <c r="FX16" i="13" s="1"/>
  <c r="FX174" i="13"/>
  <c r="CX108" i="9"/>
  <c r="CX109" i="9"/>
  <c r="DC46" i="6"/>
  <c r="DC30" i="10"/>
  <c r="DC31" i="10" s="1"/>
  <c r="DC30" i="4" s="1"/>
  <c r="DD23" i="10"/>
  <c r="FY15" i="10"/>
  <c r="FY26" i="4" s="1"/>
  <c r="FX153" i="13"/>
  <c r="FX163" i="13"/>
  <c r="FW82" i="13"/>
  <c r="FW72" i="13"/>
  <c r="FX118" i="13"/>
  <c r="FX136" i="13"/>
  <c r="FW55" i="13"/>
  <c r="FW37" i="13"/>
  <c r="FX102" i="13"/>
  <c r="FY7" i="9"/>
  <c r="FY9" i="9"/>
  <c r="FY62" i="9"/>
  <c r="FY98" i="13" s="1"/>
  <c r="FY173" i="13" s="1"/>
  <c r="FY60" i="9"/>
  <c r="FY96" i="13" s="1"/>
  <c r="FY172" i="13" s="1"/>
  <c r="FY63" i="9"/>
  <c r="FY99" i="13" s="1"/>
  <c r="FY10" i="9"/>
  <c r="FY18" i="13" s="1"/>
  <c r="FX6" i="13"/>
  <c r="FX7" i="13" s="1"/>
  <c r="FX9" i="13"/>
  <c r="FX10" i="13" s="1"/>
  <c r="FX15" i="13"/>
  <c r="FX91" i="13" s="1"/>
  <c r="FX37" i="21" s="1"/>
  <c r="FX17" i="13"/>
  <c r="FX92" i="13" s="1"/>
  <c r="FW21" i="13"/>
  <c r="FW43" i="17" s="1"/>
  <c r="FZ2" i="8"/>
  <c r="FY3" i="8"/>
  <c r="FZ2" i="9"/>
  <c r="FY3" i="9"/>
  <c r="FY2" i="6"/>
  <c r="FX3" i="6"/>
  <c r="FX25" i="9"/>
  <c r="FZ2" i="10"/>
  <c r="FY3" i="10"/>
  <c r="FY4" i="13"/>
  <c r="FZ2" i="13"/>
  <c r="FZ12" i="13" s="1"/>
  <c r="FY3" i="13"/>
  <c r="FW21" i="9"/>
  <c r="FW29" i="9" s="1"/>
  <c r="FV78" i="9"/>
  <c r="FV86" i="9" s="1"/>
  <c r="FV102" i="9" s="1"/>
  <c r="FW94" i="9" s="1"/>
  <c r="FV74" i="9"/>
  <c r="FV82" i="9" s="1"/>
  <c r="FV77" i="9"/>
  <c r="FV85" i="9" s="1"/>
  <c r="FV101" i="9" s="1"/>
  <c r="FW93" i="9" s="1"/>
  <c r="FV3" i="4"/>
  <c r="FW2" i="4"/>
  <c r="FW74" i="17" l="1"/>
  <c r="CP17" i="8"/>
  <c r="CQ55" i="9"/>
  <c r="CQ56" i="9"/>
  <c r="CQ27" i="8" s="1"/>
  <c r="CP18" i="8"/>
  <c r="CP20" i="8" s="1"/>
  <c r="CP37" i="8"/>
  <c r="CP70" i="17" s="1"/>
  <c r="CP12" i="4"/>
  <c r="FY143" i="13"/>
  <c r="FY125" i="13"/>
  <c r="FX62" i="13"/>
  <c r="FX44" i="13"/>
  <c r="GB2" i="21"/>
  <c r="GA3" i="21"/>
  <c r="FX107" i="13"/>
  <c r="FX33" i="9"/>
  <c r="FX49" i="9" s="1"/>
  <c r="FY41" i="9" s="1"/>
  <c r="FW26" i="13"/>
  <c r="FW42" i="17"/>
  <c r="FW41" i="17" s="1"/>
  <c r="FW55" i="17" s="1"/>
  <c r="FZ3" i="17"/>
  <c r="GA2" i="17"/>
  <c r="FY8" i="9"/>
  <c r="FY16" i="13" s="1"/>
  <c r="FY61" i="9"/>
  <c r="FY97" i="13" s="1"/>
  <c r="FY174" i="13"/>
  <c r="CX110" i="9"/>
  <c r="DD27" i="10"/>
  <c r="FZ15" i="10"/>
  <c r="FZ26" i="4" s="1"/>
  <c r="FY163" i="13"/>
  <c r="FY153" i="13"/>
  <c r="FX82" i="13"/>
  <c r="FX55" i="13"/>
  <c r="FX37" i="13"/>
  <c r="FX72" i="13"/>
  <c r="FY118" i="13"/>
  <c r="FY136" i="13"/>
  <c r="FY102" i="13"/>
  <c r="FZ7" i="9"/>
  <c r="FZ10" i="9"/>
  <c r="FZ18" i="13" s="1"/>
  <c r="FZ9" i="9"/>
  <c r="FZ60" i="9"/>
  <c r="FZ96" i="13" s="1"/>
  <c r="FZ172" i="13" s="1"/>
  <c r="FZ62" i="9"/>
  <c r="FZ98" i="13" s="1"/>
  <c r="FZ173" i="13" s="1"/>
  <c r="FZ63" i="9"/>
  <c r="FZ99" i="13" s="1"/>
  <c r="FY6" i="13"/>
  <c r="FY7" i="13" s="1"/>
  <c r="FY9" i="13"/>
  <c r="FY10" i="13" s="1"/>
  <c r="FY17" i="13"/>
  <c r="FY92" i="13" s="1"/>
  <c r="FX21" i="13"/>
  <c r="FY15" i="13"/>
  <c r="FY91" i="13" s="1"/>
  <c r="FY37" i="21" s="1"/>
  <c r="GA2" i="10"/>
  <c r="FZ3" i="10"/>
  <c r="FY25" i="9"/>
  <c r="GA2" i="8"/>
  <c r="FZ3" i="8"/>
  <c r="FZ2" i="6"/>
  <c r="FY3" i="6"/>
  <c r="FZ4" i="13"/>
  <c r="GA2" i="13"/>
  <c r="GA12" i="13" s="1"/>
  <c r="FZ3" i="13"/>
  <c r="FX21" i="9"/>
  <c r="FX29" i="9" s="1"/>
  <c r="GA2" i="9"/>
  <c r="FZ3" i="9"/>
  <c r="FW77" i="9"/>
  <c r="FW85" i="9" s="1"/>
  <c r="FW101" i="9" s="1"/>
  <c r="FX93" i="9" s="1"/>
  <c r="FW78" i="9"/>
  <c r="FW86" i="9" s="1"/>
  <c r="FW102" i="9" s="1"/>
  <c r="FX94" i="9" s="1"/>
  <c r="FW74" i="9"/>
  <c r="FW82" i="9" s="1"/>
  <c r="FW3" i="4"/>
  <c r="FX2" i="4"/>
  <c r="FX43" i="17" l="1"/>
  <c r="FX42" i="17" s="1"/>
  <c r="FX41" i="17" s="1"/>
  <c r="FX55" i="17" s="1"/>
  <c r="CP22" i="8"/>
  <c r="CP15" i="6"/>
  <c r="CQ21" i="8"/>
  <c r="CQ16" i="8"/>
  <c r="CQ57" i="9"/>
  <c r="FX74" i="17"/>
  <c r="FY44" i="13"/>
  <c r="FY62" i="13"/>
  <c r="FZ174" i="13"/>
  <c r="FZ125" i="13"/>
  <c r="FZ143" i="13"/>
  <c r="GC2" i="21"/>
  <c r="GB3" i="21"/>
  <c r="FY33" i="9"/>
  <c r="FY49" i="9" s="1"/>
  <c r="FZ41" i="9" s="1"/>
  <c r="FY107" i="13"/>
  <c r="FX26" i="13"/>
  <c r="GB2" i="17"/>
  <c r="GA3" i="17"/>
  <c r="FZ61" i="9"/>
  <c r="FZ97" i="13" s="1"/>
  <c r="FZ8" i="9"/>
  <c r="FZ16" i="13" s="1"/>
  <c r="CY109" i="9"/>
  <c r="CY108" i="9"/>
  <c r="DD46" i="6"/>
  <c r="DD30" i="10"/>
  <c r="DD31" i="10" s="1"/>
  <c r="DD30" i="4" s="1"/>
  <c r="DE23" i="10"/>
  <c r="GA15" i="10"/>
  <c r="GA26" i="4" s="1"/>
  <c r="FZ153" i="13"/>
  <c r="FZ163" i="13"/>
  <c r="FY82" i="13"/>
  <c r="FZ118" i="13"/>
  <c r="FZ136" i="13"/>
  <c r="FY72" i="13"/>
  <c r="FY55" i="13"/>
  <c r="FY37" i="13"/>
  <c r="GA7" i="9"/>
  <c r="GA10" i="9"/>
  <c r="GA18" i="13" s="1"/>
  <c r="GA9" i="9"/>
  <c r="GA60" i="9"/>
  <c r="GA96" i="13" s="1"/>
  <c r="GA172" i="13" s="1"/>
  <c r="GA62" i="9"/>
  <c r="GA98" i="13" s="1"/>
  <c r="GA173" i="13" s="1"/>
  <c r="GA63" i="9"/>
  <c r="GA99" i="13" s="1"/>
  <c r="FZ102" i="13"/>
  <c r="FZ6" i="13"/>
  <c r="FZ7" i="13" s="1"/>
  <c r="FZ9" i="13"/>
  <c r="FZ10" i="13" s="1"/>
  <c r="FZ17" i="13"/>
  <c r="FZ92" i="13" s="1"/>
  <c r="FZ15" i="13"/>
  <c r="FZ91" i="13" s="1"/>
  <c r="FZ37" i="21" s="1"/>
  <c r="FY21" i="13"/>
  <c r="GA3" i="10"/>
  <c r="GB2" i="10"/>
  <c r="GB2" i="8"/>
  <c r="GA3" i="8"/>
  <c r="FZ3" i="6"/>
  <c r="GA2" i="6"/>
  <c r="GB2" i="9"/>
  <c r="GA3" i="9"/>
  <c r="FY21" i="9"/>
  <c r="FY29" i="9" s="1"/>
  <c r="FZ25" i="9"/>
  <c r="GA4" i="13"/>
  <c r="GB2" i="13"/>
  <c r="GB12" i="13" s="1"/>
  <c r="GA3" i="13"/>
  <c r="FX78" i="9"/>
  <c r="FX86" i="9" s="1"/>
  <c r="FX102" i="9" s="1"/>
  <c r="FY94" i="9" s="1"/>
  <c r="FX74" i="9"/>
  <c r="FX82" i="9" s="1"/>
  <c r="FX77" i="9"/>
  <c r="FX85" i="9" s="1"/>
  <c r="FX101" i="9" s="1"/>
  <c r="FY93" i="9" s="1"/>
  <c r="FX3" i="4"/>
  <c r="FY2" i="4"/>
  <c r="FY43" i="17" l="1"/>
  <c r="CQ37" i="8"/>
  <c r="CQ70" i="17" s="1"/>
  <c r="CQ12" i="4"/>
  <c r="CR55" i="9"/>
  <c r="CQ17" i="8"/>
  <c r="CQ18" i="8" s="1"/>
  <c r="CQ20" i="8" s="1"/>
  <c r="CR56" i="9"/>
  <c r="CR27" i="8" s="1"/>
  <c r="FY74" i="17"/>
  <c r="GA143" i="13"/>
  <c r="GA125" i="13"/>
  <c r="FZ62" i="13"/>
  <c r="FZ44" i="13"/>
  <c r="FZ33" i="9"/>
  <c r="FZ49" i="9" s="1"/>
  <c r="GA41" i="9" s="1"/>
  <c r="GC3" i="21"/>
  <c r="GD2" i="21"/>
  <c r="FZ107" i="13"/>
  <c r="FY26" i="13"/>
  <c r="FY42" i="17"/>
  <c r="FY41" i="17" s="1"/>
  <c r="FY55" i="17" s="1"/>
  <c r="GC2" i="17"/>
  <c r="GB3" i="17"/>
  <c r="GA61" i="9"/>
  <c r="GA97" i="13" s="1"/>
  <c r="GA8" i="9"/>
  <c r="GA16" i="13" s="1"/>
  <c r="CY110" i="9"/>
  <c r="DE27" i="10"/>
  <c r="GB15" i="10"/>
  <c r="GB26" i="4" s="1"/>
  <c r="GA153" i="13"/>
  <c r="GA163" i="13"/>
  <c r="FZ82" i="13"/>
  <c r="FZ72" i="13"/>
  <c r="FZ55" i="13"/>
  <c r="FZ37" i="13"/>
  <c r="GA118" i="13"/>
  <c r="GA136" i="13"/>
  <c r="GA102" i="13"/>
  <c r="GB7" i="9"/>
  <c r="GB10" i="9"/>
  <c r="GB18" i="13" s="1"/>
  <c r="GB9" i="9"/>
  <c r="GB60" i="9"/>
  <c r="GB96" i="13" s="1"/>
  <c r="GB172" i="13" s="1"/>
  <c r="GB62" i="9"/>
  <c r="GB98" i="13" s="1"/>
  <c r="GB173" i="13" s="1"/>
  <c r="GB63" i="9"/>
  <c r="GB99" i="13" s="1"/>
  <c r="GA6" i="13"/>
  <c r="GA7" i="13" s="1"/>
  <c r="GA9" i="13"/>
  <c r="GA10" i="13" s="1"/>
  <c r="GA15" i="13"/>
  <c r="GA91" i="13" s="1"/>
  <c r="GA37" i="21" s="1"/>
  <c r="GA17" i="13"/>
  <c r="GA92" i="13" s="1"/>
  <c r="FZ21" i="13"/>
  <c r="GB4" i="13"/>
  <c r="GB3" i="13"/>
  <c r="GC2" i="13"/>
  <c r="GC12" i="13" s="1"/>
  <c r="GC2" i="10"/>
  <c r="GB3" i="10"/>
  <c r="GB2" i="6"/>
  <c r="GA3" i="6"/>
  <c r="GA25" i="9"/>
  <c r="FZ21" i="9"/>
  <c r="FZ29" i="9" s="1"/>
  <c r="GC2" i="9"/>
  <c r="GB3" i="9"/>
  <c r="GC2" i="8"/>
  <c r="GB3" i="8"/>
  <c r="FY74" i="9"/>
  <c r="FY82" i="9" s="1"/>
  <c r="FY77" i="9"/>
  <c r="FY85" i="9" s="1"/>
  <c r="FY101" i="9" s="1"/>
  <c r="FZ93" i="9" s="1"/>
  <c r="FY78" i="9"/>
  <c r="FY86" i="9" s="1"/>
  <c r="FY102" i="9" s="1"/>
  <c r="FZ94" i="9" s="1"/>
  <c r="FY3" i="4"/>
  <c r="FZ2" i="4"/>
  <c r="CQ15" i="6" l="1"/>
  <c r="CR21" i="8"/>
  <c r="CQ22" i="8"/>
  <c r="CR16" i="8"/>
  <c r="CR57" i="9"/>
  <c r="FZ74" i="17"/>
  <c r="FZ43" i="17"/>
  <c r="FZ42" i="17" s="1"/>
  <c r="FZ41" i="17" s="1"/>
  <c r="FZ55" i="17" s="1"/>
  <c r="GA174" i="13"/>
  <c r="GB125" i="13"/>
  <c r="GB143" i="13"/>
  <c r="GA62" i="13"/>
  <c r="GA44" i="13"/>
  <c r="GE2" i="21"/>
  <c r="GD3" i="21"/>
  <c r="GA107" i="13"/>
  <c r="GA33" i="9"/>
  <c r="GA49" i="9" s="1"/>
  <c r="GB41" i="9" s="1"/>
  <c r="FZ26" i="13"/>
  <c r="GC3" i="17"/>
  <c r="GD2" i="17"/>
  <c r="GB61" i="9"/>
  <c r="GB97" i="13" s="1"/>
  <c r="GB8" i="9"/>
  <c r="GB16" i="13" s="1"/>
  <c r="GB174" i="13"/>
  <c r="CZ109" i="9"/>
  <c r="CZ108" i="9"/>
  <c r="DE46" i="6"/>
  <c r="DE30" i="10"/>
  <c r="DE31" i="10" s="1"/>
  <c r="DE30" i="4" s="1"/>
  <c r="DF23" i="10"/>
  <c r="GC15" i="10"/>
  <c r="GC26" i="4" s="1"/>
  <c r="GB163" i="13"/>
  <c r="GB153" i="13"/>
  <c r="GA82" i="13"/>
  <c r="GB118" i="13"/>
  <c r="GB136" i="13"/>
  <c r="GA55" i="13"/>
  <c r="GA37" i="13"/>
  <c r="GA72" i="13"/>
  <c r="GC7" i="9"/>
  <c r="GC10" i="9"/>
  <c r="GC18" i="13" s="1"/>
  <c r="GC9" i="9"/>
  <c r="GC60" i="9"/>
  <c r="GC96" i="13" s="1"/>
  <c r="GC172" i="13" s="1"/>
  <c r="GC63" i="9"/>
  <c r="GC99" i="13" s="1"/>
  <c r="GC62" i="9"/>
  <c r="GC98" i="13" s="1"/>
  <c r="GC173" i="13" s="1"/>
  <c r="GB102" i="13"/>
  <c r="GB6" i="13"/>
  <c r="GB7" i="13" s="1"/>
  <c r="GB9" i="13"/>
  <c r="GB10" i="13" s="1"/>
  <c r="GB15" i="13"/>
  <c r="GB91" i="13" s="1"/>
  <c r="GB37" i="21" s="1"/>
  <c r="GA21" i="13"/>
  <c r="GB17" i="13"/>
  <c r="GB92" i="13" s="1"/>
  <c r="GC4" i="13"/>
  <c r="GD2" i="13"/>
  <c r="GD12" i="13" s="1"/>
  <c r="GC3" i="13"/>
  <c r="GB25" i="9"/>
  <c r="GD2" i="9"/>
  <c r="GC3" i="9"/>
  <c r="GC2" i="6"/>
  <c r="GB3" i="6"/>
  <c r="GC3" i="8"/>
  <c r="GD2" i="8"/>
  <c r="GA21" i="9"/>
  <c r="GA29" i="9" s="1"/>
  <c r="GC3" i="10"/>
  <c r="GD2" i="10"/>
  <c r="FZ78" i="9"/>
  <c r="FZ86" i="9" s="1"/>
  <c r="FZ102" i="9" s="1"/>
  <c r="GA94" i="9" s="1"/>
  <c r="FZ74" i="9"/>
  <c r="FZ82" i="9" s="1"/>
  <c r="FZ77" i="9"/>
  <c r="FZ85" i="9" s="1"/>
  <c r="FZ101" i="9" s="1"/>
  <c r="GA93" i="9" s="1"/>
  <c r="FZ3" i="4"/>
  <c r="GA2" i="4"/>
  <c r="CR17" i="8" l="1"/>
  <c r="CS56" i="9"/>
  <c r="CS27" i="8" s="1"/>
  <c r="CS55" i="9"/>
  <c r="CR18" i="8"/>
  <c r="CR20" i="8" s="1"/>
  <c r="CR37" i="8"/>
  <c r="CR70" i="17" s="1"/>
  <c r="CR12" i="4"/>
  <c r="GA43" i="17"/>
  <c r="GA42" i="17" s="1"/>
  <c r="GA41" i="17" s="1"/>
  <c r="GA55" i="17" s="1"/>
  <c r="GA74" i="17"/>
  <c r="GC125" i="13"/>
  <c r="GC143" i="13"/>
  <c r="GB62" i="13"/>
  <c r="GB44" i="13"/>
  <c r="GF2" i="21"/>
  <c r="GE3" i="21"/>
  <c r="GB107" i="13"/>
  <c r="GB33" i="9"/>
  <c r="GB49" i="9" s="1"/>
  <c r="GC41" i="9" s="1"/>
  <c r="GE2" i="17"/>
  <c r="GD3" i="17"/>
  <c r="GA26" i="13"/>
  <c r="GC61" i="9"/>
  <c r="GC97" i="13" s="1"/>
  <c r="GC8" i="9"/>
  <c r="GC16" i="13" s="1"/>
  <c r="GC174" i="13"/>
  <c r="CZ110" i="9"/>
  <c r="DF27" i="10"/>
  <c r="GD15" i="10"/>
  <c r="GD26" i="4" s="1"/>
  <c r="GC163" i="13"/>
  <c r="GC153" i="13"/>
  <c r="GB82" i="13"/>
  <c r="GB55" i="13"/>
  <c r="GB37" i="13"/>
  <c r="GC118" i="13"/>
  <c r="GC136" i="13"/>
  <c r="GB72" i="13"/>
  <c r="GC102" i="13"/>
  <c r="GD7" i="9"/>
  <c r="GD60" i="9"/>
  <c r="GD96" i="13" s="1"/>
  <c r="GD172" i="13" s="1"/>
  <c r="GD10" i="9"/>
  <c r="GD18" i="13" s="1"/>
  <c r="GD9" i="9"/>
  <c r="GD63" i="9"/>
  <c r="GD99" i="13" s="1"/>
  <c r="GD62" i="9"/>
  <c r="GD98" i="13" s="1"/>
  <c r="GD173" i="13" s="1"/>
  <c r="GC6" i="13"/>
  <c r="GC7" i="13" s="1"/>
  <c r="GC9" i="13"/>
  <c r="GC10" i="13" s="1"/>
  <c r="GB21" i="13"/>
  <c r="GC17" i="13"/>
  <c r="GC92" i="13" s="1"/>
  <c r="GC15" i="13"/>
  <c r="GC91" i="13" s="1"/>
  <c r="GC37" i="21" s="1"/>
  <c r="GB21" i="9"/>
  <c r="GB29" i="9" s="1"/>
  <c r="GD3" i="9"/>
  <c r="GE2" i="9"/>
  <c r="GD4" i="13"/>
  <c r="GD3" i="13"/>
  <c r="GE2" i="13"/>
  <c r="GE12" i="13" s="1"/>
  <c r="GD3" i="8"/>
  <c r="GE2" i="8"/>
  <c r="GC25" i="9"/>
  <c r="GC33" i="9" s="1"/>
  <c r="GE2" i="10"/>
  <c r="GD3" i="10"/>
  <c r="GD2" i="6"/>
  <c r="GC3" i="6"/>
  <c r="GA74" i="9"/>
  <c r="GA82" i="9" s="1"/>
  <c r="GA78" i="9"/>
  <c r="GA86" i="9" s="1"/>
  <c r="GA102" i="9" s="1"/>
  <c r="GB94" i="9" s="1"/>
  <c r="GA77" i="9"/>
  <c r="GA85" i="9" s="1"/>
  <c r="GA101" i="9" s="1"/>
  <c r="GB93" i="9" s="1"/>
  <c r="GB2" i="4"/>
  <c r="GA3" i="4"/>
  <c r="GB43" i="17" l="1"/>
  <c r="GB42" i="17" s="1"/>
  <c r="GB41" i="17" s="1"/>
  <c r="GB55" i="17" s="1"/>
  <c r="CR22" i="8"/>
  <c r="CR15" i="6"/>
  <c r="CS21" i="8"/>
  <c r="CS16" i="8"/>
  <c r="CS57" i="9"/>
  <c r="GB74" i="17"/>
  <c r="GC62" i="13"/>
  <c r="GC44" i="13"/>
  <c r="GD174" i="13"/>
  <c r="GD143" i="13"/>
  <c r="GD125" i="13"/>
  <c r="GC49" i="9"/>
  <c r="GD41" i="9" s="1"/>
  <c r="GG2" i="21"/>
  <c r="GF3" i="21"/>
  <c r="GC107" i="13"/>
  <c r="GB26" i="13"/>
  <c r="GF2" i="17"/>
  <c r="GE3" i="17"/>
  <c r="GD61" i="9"/>
  <c r="GD97" i="13" s="1"/>
  <c r="GD8" i="9"/>
  <c r="GD16" i="13" s="1"/>
  <c r="DA108" i="9"/>
  <c r="DA109" i="9"/>
  <c r="DF46" i="6"/>
  <c r="DF30" i="10"/>
  <c r="DF31" i="10" s="1"/>
  <c r="DF30" i="4" s="1"/>
  <c r="DG23" i="10"/>
  <c r="GE15" i="10"/>
  <c r="GE26" i="4" s="1"/>
  <c r="GD163" i="13"/>
  <c r="GD153" i="13"/>
  <c r="GC82" i="13"/>
  <c r="GD118" i="13"/>
  <c r="GD136" i="13"/>
  <c r="GC72" i="13"/>
  <c r="GC55" i="13"/>
  <c r="GC37" i="13"/>
  <c r="GE7" i="9"/>
  <c r="GE9" i="9"/>
  <c r="GE10" i="9"/>
  <c r="GE18" i="13" s="1"/>
  <c r="GE60" i="9"/>
  <c r="GE96" i="13" s="1"/>
  <c r="GE172" i="13" s="1"/>
  <c r="GE62" i="9"/>
  <c r="GE98" i="13" s="1"/>
  <c r="GE173" i="13" s="1"/>
  <c r="GE63" i="9"/>
  <c r="GE99" i="13" s="1"/>
  <c r="GD102" i="13"/>
  <c r="GD6" i="13"/>
  <c r="GD7" i="13" s="1"/>
  <c r="GD9" i="13"/>
  <c r="GD10" i="13" s="1"/>
  <c r="GD17" i="13"/>
  <c r="GD92" i="13" s="1"/>
  <c r="GD15" i="13"/>
  <c r="GD91" i="13" s="1"/>
  <c r="GD37" i="21" s="1"/>
  <c r="GC21" i="13"/>
  <c r="GE3" i="10"/>
  <c r="GF2" i="10"/>
  <c r="GE4" i="13"/>
  <c r="GF2" i="13"/>
  <c r="GF12" i="13" s="1"/>
  <c r="GE3" i="13"/>
  <c r="GD25" i="9"/>
  <c r="GE3" i="9"/>
  <c r="GF2" i="9"/>
  <c r="GD3" i="6"/>
  <c r="GE2" i="6"/>
  <c r="GE3" i="8"/>
  <c r="GF2" i="8"/>
  <c r="GC21" i="9"/>
  <c r="GC29" i="9" s="1"/>
  <c r="GB77" i="9"/>
  <c r="GB85" i="9" s="1"/>
  <c r="GB101" i="9" s="1"/>
  <c r="GC93" i="9" s="1"/>
  <c r="GB78" i="9"/>
  <c r="GB86" i="9" s="1"/>
  <c r="GB102" i="9" s="1"/>
  <c r="GC94" i="9" s="1"/>
  <c r="GB74" i="9"/>
  <c r="GB82" i="9" s="1"/>
  <c r="GC2" i="4"/>
  <c r="GB3" i="4"/>
  <c r="GC43" i="17" l="1"/>
  <c r="GC42" i="17" s="1"/>
  <c r="GC41" i="17" s="1"/>
  <c r="GC55" i="17" s="1"/>
  <c r="CT56" i="9"/>
  <c r="CT27" i="8" s="1"/>
  <c r="CS17" i="8"/>
  <c r="CT55" i="9"/>
  <c r="CS12" i="4"/>
  <c r="CS37" i="8"/>
  <c r="CS70" i="17" s="1"/>
  <c r="CS18" i="8"/>
  <c r="CS20" i="8" s="1"/>
  <c r="CS22" i="8" s="1"/>
  <c r="GC74" i="17"/>
  <c r="GE143" i="13"/>
  <c r="GE125" i="13"/>
  <c r="GD44" i="13"/>
  <c r="GD62" i="13"/>
  <c r="GD33" i="9"/>
  <c r="GD49" i="9" s="1"/>
  <c r="GE41" i="9" s="1"/>
  <c r="GG3" i="21"/>
  <c r="GH2" i="21"/>
  <c r="GD107" i="13"/>
  <c r="GC26" i="13"/>
  <c r="GG2" i="17"/>
  <c r="GF3" i="17"/>
  <c r="GE61" i="9"/>
  <c r="GE97" i="13" s="1"/>
  <c r="GE8" i="9"/>
  <c r="GE16" i="13" s="1"/>
  <c r="DA110" i="9"/>
  <c r="DG27" i="10"/>
  <c r="GF15" i="10"/>
  <c r="GF26" i="4" s="1"/>
  <c r="GE163" i="13"/>
  <c r="GE153" i="13"/>
  <c r="GD82" i="13"/>
  <c r="GD72" i="13"/>
  <c r="GD55" i="13"/>
  <c r="GD37" i="13"/>
  <c r="GE118" i="13"/>
  <c r="GE136" i="13"/>
  <c r="GE102" i="13"/>
  <c r="GF9" i="9"/>
  <c r="GF7" i="9"/>
  <c r="GF10" i="9"/>
  <c r="GF18" i="13" s="1"/>
  <c r="GF60" i="9"/>
  <c r="GF96" i="13" s="1"/>
  <c r="GF172" i="13" s="1"/>
  <c r="GF62" i="9"/>
  <c r="GF98" i="13" s="1"/>
  <c r="GF173" i="13" s="1"/>
  <c r="GF63" i="9"/>
  <c r="GF99" i="13" s="1"/>
  <c r="GE6" i="13"/>
  <c r="GE7" i="13" s="1"/>
  <c r="GE9" i="13"/>
  <c r="GE10" i="13" s="1"/>
  <c r="GE17" i="13"/>
  <c r="GE92" i="13" s="1"/>
  <c r="GE15" i="13"/>
  <c r="GE91" i="13" s="1"/>
  <c r="GE37" i="21" s="1"/>
  <c r="GD21" i="13"/>
  <c r="GG2" i="10"/>
  <c r="GF3" i="10"/>
  <c r="GF3" i="9"/>
  <c r="GG2" i="9"/>
  <c r="GE25" i="9"/>
  <c r="GD21" i="9"/>
  <c r="GD29" i="9" s="1"/>
  <c r="GG2" i="8"/>
  <c r="GF3" i="8"/>
  <c r="GF4" i="13"/>
  <c r="GF3" i="13"/>
  <c r="GG2" i="13"/>
  <c r="GG12" i="13" s="1"/>
  <c r="GE3" i="6"/>
  <c r="GF2" i="6"/>
  <c r="GC78" i="9"/>
  <c r="GC86" i="9" s="1"/>
  <c r="GC102" i="9" s="1"/>
  <c r="GD94" i="9" s="1"/>
  <c r="GC74" i="9"/>
  <c r="GC82" i="9" s="1"/>
  <c r="GC77" i="9"/>
  <c r="GC85" i="9" s="1"/>
  <c r="GC101" i="9" s="1"/>
  <c r="GD93" i="9" s="1"/>
  <c r="GC3" i="4"/>
  <c r="GD2" i="4"/>
  <c r="CS15" i="6" l="1"/>
  <c r="CT21" i="8"/>
  <c r="CT16" i="8"/>
  <c r="CT57" i="9"/>
  <c r="GD43" i="17"/>
  <c r="GD42" i="17" s="1"/>
  <c r="GD41" i="17" s="1"/>
  <c r="GD55" i="17" s="1"/>
  <c r="GD74" i="17"/>
  <c r="GE174" i="13"/>
  <c r="GF174" i="13"/>
  <c r="GF125" i="13"/>
  <c r="GF143" i="13"/>
  <c r="GE44" i="13"/>
  <c r="GE62" i="13"/>
  <c r="GI2" i="21"/>
  <c r="GH3" i="21"/>
  <c r="GE107" i="13"/>
  <c r="GE33" i="9"/>
  <c r="GE49" i="9" s="1"/>
  <c r="GF41" i="9" s="1"/>
  <c r="GH2" i="17"/>
  <c r="GG3" i="17"/>
  <c r="GD26" i="13"/>
  <c r="GF61" i="9"/>
  <c r="GF97" i="13" s="1"/>
  <c r="GF8" i="9"/>
  <c r="GF16" i="13" s="1"/>
  <c r="DB108" i="9"/>
  <c r="DB109" i="9"/>
  <c r="DG46" i="6"/>
  <c r="DG30" i="10"/>
  <c r="DG31" i="10" s="1"/>
  <c r="DG30" i="4" s="1"/>
  <c r="DH23" i="10"/>
  <c r="GG15" i="10"/>
  <c r="GG26" i="4" s="1"/>
  <c r="GF153" i="13"/>
  <c r="GF163" i="13"/>
  <c r="GE82" i="13"/>
  <c r="GF118" i="13"/>
  <c r="GF136" i="13"/>
  <c r="GE72" i="13"/>
  <c r="GE55" i="13"/>
  <c r="GE37" i="13"/>
  <c r="GG7" i="9"/>
  <c r="GG9" i="9"/>
  <c r="GG10" i="9"/>
  <c r="GG18" i="13" s="1"/>
  <c r="GG60" i="9"/>
  <c r="GG96" i="13" s="1"/>
  <c r="GG172" i="13" s="1"/>
  <c r="GG62" i="9"/>
  <c r="GG98" i="13" s="1"/>
  <c r="GG173" i="13" s="1"/>
  <c r="GG63" i="9"/>
  <c r="GG99" i="13" s="1"/>
  <c r="GF102" i="13"/>
  <c r="GF6" i="13"/>
  <c r="GF7" i="13" s="1"/>
  <c r="GF9" i="13"/>
  <c r="GF10" i="13" s="1"/>
  <c r="GF17" i="13"/>
  <c r="GF92" i="13" s="1"/>
  <c r="GF15" i="13"/>
  <c r="GF91" i="13" s="1"/>
  <c r="GF37" i="21" s="1"/>
  <c r="GE21" i="13"/>
  <c r="GE43" i="17" s="1"/>
  <c r="GG4" i="13"/>
  <c r="GH2" i="13"/>
  <c r="GH12" i="13" s="1"/>
  <c r="GG3" i="13"/>
  <c r="GH2" i="9"/>
  <c r="GG3" i="9"/>
  <c r="GF25" i="9"/>
  <c r="GH2" i="10"/>
  <c r="GG3" i="10"/>
  <c r="GG2" i="6"/>
  <c r="GF3" i="6"/>
  <c r="GH2" i="8"/>
  <c r="GG3" i="8"/>
  <c r="GE21" i="9"/>
  <c r="GE29" i="9" s="1"/>
  <c r="GD74" i="9"/>
  <c r="GD82" i="9" s="1"/>
  <c r="GD77" i="9"/>
  <c r="GD85" i="9" s="1"/>
  <c r="GD101" i="9" s="1"/>
  <c r="GE93" i="9" s="1"/>
  <c r="GD78" i="9"/>
  <c r="GD86" i="9" s="1"/>
  <c r="GD102" i="9" s="1"/>
  <c r="GE94" i="9" s="1"/>
  <c r="GD3" i="4"/>
  <c r="GE2" i="4"/>
  <c r="CT17" i="8" l="1"/>
  <c r="CT18" i="8" s="1"/>
  <c r="CT20" i="8" s="1"/>
  <c r="CU55" i="9"/>
  <c r="CU56" i="9"/>
  <c r="CU27" i="8" s="1"/>
  <c r="CT12" i="4"/>
  <c r="CT37" i="8"/>
  <c r="CT70" i="17" s="1"/>
  <c r="GE74" i="17"/>
  <c r="GG174" i="13"/>
  <c r="GG143" i="13"/>
  <c r="GG125" i="13"/>
  <c r="GF62" i="13"/>
  <c r="GF44" i="13"/>
  <c r="GJ2" i="21"/>
  <c r="GI3" i="21"/>
  <c r="GF107" i="13"/>
  <c r="GF33" i="9"/>
  <c r="GF49" i="9" s="1"/>
  <c r="GG41" i="9" s="1"/>
  <c r="GE26" i="13"/>
  <c r="GE42" i="17"/>
  <c r="GE41" i="17" s="1"/>
  <c r="GE55" i="17" s="1"/>
  <c r="GH3" i="17"/>
  <c r="GI2" i="17"/>
  <c r="GG8" i="9"/>
  <c r="GG16" i="13" s="1"/>
  <c r="GG61" i="9"/>
  <c r="GG97" i="13" s="1"/>
  <c r="DB110" i="9"/>
  <c r="DH27" i="10"/>
  <c r="GH15" i="10"/>
  <c r="GH26" i="4" s="1"/>
  <c r="GG153" i="13"/>
  <c r="GG163" i="13"/>
  <c r="GF82" i="13"/>
  <c r="GF72" i="13"/>
  <c r="GF55" i="13"/>
  <c r="GF37" i="13"/>
  <c r="GG118" i="13"/>
  <c r="GG136" i="13"/>
  <c r="GG102" i="13"/>
  <c r="GH10" i="9"/>
  <c r="GH18" i="13" s="1"/>
  <c r="GH9" i="9"/>
  <c r="GH7" i="9"/>
  <c r="GH60" i="9"/>
  <c r="GH96" i="13" s="1"/>
  <c r="GH172" i="13" s="1"/>
  <c r="GH62" i="9"/>
  <c r="GH98" i="13" s="1"/>
  <c r="GH173" i="13" s="1"/>
  <c r="GH63" i="9"/>
  <c r="GH99" i="13" s="1"/>
  <c r="GG6" i="13"/>
  <c r="GG7" i="13" s="1"/>
  <c r="GG9" i="13"/>
  <c r="GG10" i="13" s="1"/>
  <c r="GG15" i="13"/>
  <c r="GG91" i="13" s="1"/>
  <c r="GG37" i="21" s="1"/>
  <c r="GG17" i="13"/>
  <c r="GG92" i="13" s="1"/>
  <c r="GF21" i="13"/>
  <c r="GI2" i="8"/>
  <c r="GH3" i="8"/>
  <c r="GI2" i="9"/>
  <c r="GH3" i="9"/>
  <c r="GH2" i="6"/>
  <c r="GG3" i="6"/>
  <c r="GH4" i="13"/>
  <c r="GI2" i="13"/>
  <c r="GI12" i="13" s="1"/>
  <c r="GH3" i="13"/>
  <c r="GI2" i="10"/>
  <c r="GH3" i="10"/>
  <c r="GF21" i="9"/>
  <c r="GF29" i="9" s="1"/>
  <c r="GG25" i="9"/>
  <c r="GE77" i="9"/>
  <c r="GE85" i="9" s="1"/>
  <c r="GE101" i="9" s="1"/>
  <c r="GF93" i="9" s="1"/>
  <c r="GE78" i="9"/>
  <c r="GE86" i="9" s="1"/>
  <c r="GE102" i="9" s="1"/>
  <c r="GF94" i="9" s="1"/>
  <c r="GE74" i="9"/>
  <c r="GE82" i="9" s="1"/>
  <c r="GE3" i="4"/>
  <c r="GF2" i="4"/>
  <c r="GF43" i="17" l="1"/>
  <c r="CT22" i="8"/>
  <c r="CT15" i="6"/>
  <c r="CU21" i="8"/>
  <c r="CU16" i="8"/>
  <c r="CU57" i="9"/>
  <c r="GF74" i="17"/>
  <c r="GH125" i="13"/>
  <c r="GH143" i="13"/>
  <c r="GG62" i="13"/>
  <c r="GG44" i="13"/>
  <c r="GG33" i="9"/>
  <c r="GG49" i="9" s="1"/>
  <c r="GH41" i="9" s="1"/>
  <c r="GK2" i="21"/>
  <c r="GJ3" i="21"/>
  <c r="GG107" i="13"/>
  <c r="GF26" i="13"/>
  <c r="GF42" i="17"/>
  <c r="GF41" i="17" s="1"/>
  <c r="GF55" i="17" s="1"/>
  <c r="GJ2" i="17"/>
  <c r="GI3" i="17"/>
  <c r="GH61" i="9"/>
  <c r="GH97" i="13" s="1"/>
  <c r="GH8" i="9"/>
  <c r="GH16" i="13" s="1"/>
  <c r="GH174" i="13"/>
  <c r="DC109" i="9"/>
  <c r="DC108" i="9"/>
  <c r="DH46" i="6"/>
  <c r="DH30" i="10"/>
  <c r="DH31" i="10" s="1"/>
  <c r="DH30" i="4" s="1"/>
  <c r="DI23" i="10"/>
  <c r="GI15" i="10"/>
  <c r="GI26" i="4" s="1"/>
  <c r="GH153" i="13"/>
  <c r="GH163" i="13"/>
  <c r="GG82" i="13"/>
  <c r="GH118" i="13"/>
  <c r="GH136" i="13"/>
  <c r="GG55" i="13"/>
  <c r="GG37" i="13"/>
  <c r="GG72" i="13"/>
  <c r="GH102" i="13"/>
  <c r="GI7" i="9"/>
  <c r="GI10" i="9"/>
  <c r="GI18" i="13" s="1"/>
  <c r="GI60" i="9"/>
  <c r="GI96" i="13" s="1"/>
  <c r="GI172" i="13" s="1"/>
  <c r="GI9" i="9"/>
  <c r="GI62" i="9"/>
  <c r="GI98" i="13" s="1"/>
  <c r="GI173" i="13" s="1"/>
  <c r="GI63" i="9"/>
  <c r="GI99" i="13" s="1"/>
  <c r="GH6" i="13"/>
  <c r="GH7" i="13" s="1"/>
  <c r="GH9" i="13"/>
  <c r="GH10" i="13" s="1"/>
  <c r="GH15" i="13"/>
  <c r="GH91" i="13" s="1"/>
  <c r="GH37" i="21" s="1"/>
  <c r="GG21" i="13"/>
  <c r="GG43" i="17" s="1"/>
  <c r="GH17" i="13"/>
  <c r="GH92" i="13" s="1"/>
  <c r="GJ2" i="8"/>
  <c r="GI3" i="8"/>
  <c r="GI3" i="10"/>
  <c r="GJ2" i="10"/>
  <c r="GI4" i="13"/>
  <c r="GJ2" i="13"/>
  <c r="GJ12" i="13" s="1"/>
  <c r="GI3" i="13"/>
  <c r="GI3" i="9"/>
  <c r="GJ2" i="9"/>
  <c r="GI2" i="6"/>
  <c r="GH3" i="6"/>
  <c r="GH25" i="9"/>
  <c r="GG21" i="9"/>
  <c r="GG29" i="9" s="1"/>
  <c r="GF74" i="9"/>
  <c r="GF82" i="9" s="1"/>
  <c r="GF78" i="9"/>
  <c r="GF86" i="9" s="1"/>
  <c r="GF102" i="9" s="1"/>
  <c r="GG94" i="9" s="1"/>
  <c r="GF77" i="9"/>
  <c r="GF85" i="9" s="1"/>
  <c r="GF101" i="9" s="1"/>
  <c r="GG93" i="9" s="1"/>
  <c r="GF3" i="4"/>
  <c r="GG2" i="4"/>
  <c r="CU12" i="4" l="1"/>
  <c r="CU37" i="8"/>
  <c r="CU70" i="17" s="1"/>
  <c r="CV56" i="9"/>
  <c r="CV27" i="8" s="1"/>
  <c r="CU17" i="8"/>
  <c r="CU18" i="8" s="1"/>
  <c r="CU20" i="8" s="1"/>
  <c r="CV55" i="9"/>
  <c r="GG74" i="17"/>
  <c r="GI174" i="13"/>
  <c r="GI143" i="13"/>
  <c r="GI125" i="13"/>
  <c r="GH62" i="13"/>
  <c r="GH44" i="13"/>
  <c r="GH33" i="9"/>
  <c r="GH49" i="9" s="1"/>
  <c r="GI41" i="9" s="1"/>
  <c r="GL2" i="21"/>
  <c r="GK3" i="21"/>
  <c r="GH107" i="13"/>
  <c r="GG26" i="13"/>
  <c r="GG42" i="17"/>
  <c r="GG41" i="17" s="1"/>
  <c r="GG55" i="17" s="1"/>
  <c r="GK2" i="17"/>
  <c r="GJ3" i="17"/>
  <c r="GI61" i="9"/>
  <c r="GI97" i="13" s="1"/>
  <c r="GI8" i="9"/>
  <c r="GI16" i="13" s="1"/>
  <c r="DC110" i="9"/>
  <c r="DI27" i="10"/>
  <c r="GJ15" i="10"/>
  <c r="GJ26" i="4" s="1"/>
  <c r="GI163" i="13"/>
  <c r="GI153" i="13"/>
  <c r="GH82" i="13"/>
  <c r="GH55" i="13"/>
  <c r="GH37" i="13"/>
  <c r="GI136" i="13"/>
  <c r="GI118" i="13"/>
  <c r="GH72" i="13"/>
  <c r="GI102" i="13"/>
  <c r="GJ7" i="9"/>
  <c r="GJ10" i="9"/>
  <c r="GJ18" i="13" s="1"/>
  <c r="GJ9" i="9"/>
  <c r="GJ60" i="9"/>
  <c r="GJ96" i="13" s="1"/>
  <c r="GJ172" i="13" s="1"/>
  <c r="GJ62" i="9"/>
  <c r="GJ98" i="13" s="1"/>
  <c r="GJ173" i="13" s="1"/>
  <c r="GJ63" i="9"/>
  <c r="GJ99" i="13" s="1"/>
  <c r="GI6" i="13"/>
  <c r="GI7" i="13" s="1"/>
  <c r="GI9" i="13"/>
  <c r="GI10" i="13" s="1"/>
  <c r="GH21" i="13"/>
  <c r="GI15" i="13"/>
  <c r="GI91" i="13" s="1"/>
  <c r="GI37" i="21" s="1"/>
  <c r="GI17" i="13"/>
  <c r="GI92" i="13" s="1"/>
  <c r="GJ3" i="9"/>
  <c r="GK2" i="9"/>
  <c r="GK2" i="10"/>
  <c r="GJ3" i="10"/>
  <c r="GI25" i="9"/>
  <c r="GJ2" i="6"/>
  <c r="GI3" i="6"/>
  <c r="GK2" i="8"/>
  <c r="GJ3" i="8"/>
  <c r="GH21" i="9"/>
  <c r="GH29" i="9" s="1"/>
  <c r="GJ4" i="13"/>
  <c r="GJ3" i="13"/>
  <c r="GK2" i="13"/>
  <c r="GK12" i="13" s="1"/>
  <c r="GG77" i="9"/>
  <c r="GG85" i="9" s="1"/>
  <c r="GG101" i="9" s="1"/>
  <c r="GH93" i="9" s="1"/>
  <c r="GG74" i="9"/>
  <c r="GG82" i="9" s="1"/>
  <c r="GG78" i="9"/>
  <c r="GG86" i="9" s="1"/>
  <c r="GG102" i="9" s="1"/>
  <c r="GH94" i="9" s="1"/>
  <c r="GG3" i="4"/>
  <c r="GH2" i="4"/>
  <c r="GH43" i="17" l="1"/>
  <c r="CU15" i="6"/>
  <c r="CV21" i="8"/>
  <c r="CU22" i="8"/>
  <c r="CV16" i="8"/>
  <c r="CV57" i="9"/>
  <c r="GH74" i="17"/>
  <c r="GJ143" i="13"/>
  <c r="GJ125" i="13"/>
  <c r="GI62" i="13"/>
  <c r="GI44" i="13"/>
  <c r="GM2" i="21"/>
  <c r="GL3" i="21"/>
  <c r="GI107" i="13"/>
  <c r="GI33" i="9"/>
  <c r="GI49" i="9" s="1"/>
  <c r="GJ41" i="9" s="1"/>
  <c r="GH26" i="13"/>
  <c r="GH42" i="17"/>
  <c r="GH41" i="17" s="1"/>
  <c r="GH55" i="17" s="1"/>
  <c r="GK3" i="17"/>
  <c r="GL2" i="17"/>
  <c r="GJ61" i="9"/>
  <c r="GJ97" i="13" s="1"/>
  <c r="GJ8" i="9"/>
  <c r="GJ16" i="13" s="1"/>
  <c r="GJ174" i="13"/>
  <c r="DD108" i="9"/>
  <c r="DD109" i="9"/>
  <c r="DI46" i="6"/>
  <c r="DI30" i="10"/>
  <c r="DI31" i="10" s="1"/>
  <c r="DI30" i="4" s="1"/>
  <c r="DJ23" i="10"/>
  <c r="GK15" i="10"/>
  <c r="GK26" i="4" s="1"/>
  <c r="GJ163" i="13"/>
  <c r="GJ153" i="13"/>
  <c r="GI82" i="13"/>
  <c r="GJ118" i="13"/>
  <c r="GJ136" i="13"/>
  <c r="GI55" i="13"/>
  <c r="GI37" i="13"/>
  <c r="GI72" i="13"/>
  <c r="GJ102" i="13"/>
  <c r="GK7" i="9"/>
  <c r="GK9" i="9"/>
  <c r="GK10" i="9"/>
  <c r="GK18" i="13" s="1"/>
  <c r="GK60" i="9"/>
  <c r="GK96" i="13" s="1"/>
  <c r="GK172" i="13" s="1"/>
  <c r="GK62" i="9"/>
  <c r="GK98" i="13" s="1"/>
  <c r="GK173" i="13" s="1"/>
  <c r="GK63" i="9"/>
  <c r="GK99" i="13" s="1"/>
  <c r="GJ6" i="13"/>
  <c r="GJ7" i="13" s="1"/>
  <c r="GJ9" i="13"/>
  <c r="GJ10" i="13" s="1"/>
  <c r="GJ17" i="13"/>
  <c r="GJ92" i="13" s="1"/>
  <c r="GI21" i="13"/>
  <c r="GI43" i="17" s="1"/>
  <c r="GJ15" i="13"/>
  <c r="GJ91" i="13" s="1"/>
  <c r="GJ37" i="21" s="1"/>
  <c r="GK3" i="8"/>
  <c r="GL2" i="8"/>
  <c r="GJ25" i="9"/>
  <c r="GI21" i="9"/>
  <c r="GI29" i="9" s="1"/>
  <c r="GK2" i="6"/>
  <c r="GJ3" i="6"/>
  <c r="GK4" i="13"/>
  <c r="GL2" i="13"/>
  <c r="GL12" i="13" s="1"/>
  <c r="GK3" i="13"/>
  <c r="GK3" i="10"/>
  <c r="GL2" i="10"/>
  <c r="GL2" i="9"/>
  <c r="GK3" i="9"/>
  <c r="GH74" i="9"/>
  <c r="GH82" i="9" s="1"/>
  <c r="GH77" i="9"/>
  <c r="GH85" i="9" s="1"/>
  <c r="GH101" i="9" s="1"/>
  <c r="GI93" i="9" s="1"/>
  <c r="GH78" i="9"/>
  <c r="GH86" i="9" s="1"/>
  <c r="GH102" i="9" s="1"/>
  <c r="GI94" i="9" s="1"/>
  <c r="GI2" i="4"/>
  <c r="GH3" i="4"/>
  <c r="CW56" i="9" l="1"/>
  <c r="CW27" i="8" s="1"/>
  <c r="CW55" i="9"/>
  <c r="CV17" i="8"/>
  <c r="CV18" i="8" s="1"/>
  <c r="CV20" i="8" s="1"/>
  <c r="CV37" i="8"/>
  <c r="CV70" i="17" s="1"/>
  <c r="CV12" i="4"/>
  <c r="GI74" i="17"/>
  <c r="GK143" i="13"/>
  <c r="GK125" i="13"/>
  <c r="GJ62" i="13"/>
  <c r="GJ44" i="13"/>
  <c r="GN2" i="21"/>
  <c r="GM3" i="21"/>
  <c r="GJ107" i="13"/>
  <c r="GJ33" i="9"/>
  <c r="GJ49" i="9" s="1"/>
  <c r="GK41" i="9" s="1"/>
  <c r="GM2" i="17"/>
  <c r="GL3" i="17"/>
  <c r="GI26" i="13"/>
  <c r="GI42" i="17"/>
  <c r="GI41" i="17" s="1"/>
  <c r="GI55" i="17" s="1"/>
  <c r="GK61" i="9"/>
  <c r="GK97" i="13" s="1"/>
  <c r="GK8" i="9"/>
  <c r="GK16" i="13" s="1"/>
  <c r="GK174" i="13"/>
  <c r="DD110" i="9"/>
  <c r="DJ27" i="10"/>
  <c r="GL15" i="10"/>
  <c r="GL26" i="4" s="1"/>
  <c r="GK153" i="13"/>
  <c r="GK163" i="13"/>
  <c r="GJ82" i="13"/>
  <c r="GK118" i="13"/>
  <c r="GK136" i="13"/>
  <c r="GJ72" i="13"/>
  <c r="GJ55" i="13"/>
  <c r="GJ37" i="13"/>
  <c r="GL7" i="9"/>
  <c r="GL60" i="9"/>
  <c r="GL96" i="13" s="1"/>
  <c r="GL172" i="13" s="1"/>
  <c r="GL10" i="9"/>
  <c r="GL18" i="13" s="1"/>
  <c r="GL9" i="9"/>
  <c r="GL63" i="9"/>
  <c r="GL99" i="13" s="1"/>
  <c r="GL62" i="9"/>
  <c r="GL98" i="13" s="1"/>
  <c r="GL173" i="13" s="1"/>
  <c r="GK102" i="13"/>
  <c r="GK6" i="13"/>
  <c r="GK7" i="13" s="1"/>
  <c r="GK9" i="13"/>
  <c r="GK10" i="13" s="1"/>
  <c r="GK15" i="13"/>
  <c r="GK91" i="13" s="1"/>
  <c r="GK37" i="21" s="1"/>
  <c r="GK17" i="13"/>
  <c r="GK92" i="13" s="1"/>
  <c r="GJ21" i="13"/>
  <c r="GL4" i="13"/>
  <c r="GL3" i="13"/>
  <c r="GM2" i="13"/>
  <c r="GM12" i="13" s="1"/>
  <c r="GJ21" i="9"/>
  <c r="GJ29" i="9" s="1"/>
  <c r="GL3" i="9"/>
  <c r="GM2" i="9"/>
  <c r="GL3" i="8"/>
  <c r="GM2" i="8"/>
  <c r="GM2" i="10"/>
  <c r="GL3" i="10"/>
  <c r="GK25" i="9"/>
  <c r="GL2" i="6"/>
  <c r="GK3" i="6"/>
  <c r="GI77" i="9"/>
  <c r="GI85" i="9" s="1"/>
  <c r="GI101" i="9" s="1"/>
  <c r="GJ93" i="9" s="1"/>
  <c r="GI74" i="9"/>
  <c r="GI82" i="9" s="1"/>
  <c r="GI78" i="9"/>
  <c r="GI86" i="9" s="1"/>
  <c r="GI102" i="9" s="1"/>
  <c r="GJ94" i="9" s="1"/>
  <c r="GJ2" i="4"/>
  <c r="GI3" i="4"/>
  <c r="CV22" i="8" l="1"/>
  <c r="CV15" i="6"/>
  <c r="CW21" i="8"/>
  <c r="CW16" i="8"/>
  <c r="CW57" i="9"/>
  <c r="GJ43" i="17"/>
  <c r="GJ42" i="17" s="1"/>
  <c r="GJ41" i="17" s="1"/>
  <c r="GJ55" i="17" s="1"/>
  <c r="GJ74" i="17"/>
  <c r="GK62" i="13"/>
  <c r="GK44" i="13"/>
  <c r="GL174" i="13"/>
  <c r="GL143" i="13"/>
  <c r="GL125" i="13"/>
  <c r="GO2" i="21"/>
  <c r="GN3" i="21"/>
  <c r="GK107" i="13"/>
  <c r="GK33" i="9"/>
  <c r="GK49" i="9" s="1"/>
  <c r="GL41" i="9" s="1"/>
  <c r="GJ26" i="13"/>
  <c r="GN2" i="17"/>
  <c r="GM3" i="17"/>
  <c r="GL61" i="9"/>
  <c r="GL97" i="13" s="1"/>
  <c r="GL8" i="9"/>
  <c r="GL16" i="13" s="1"/>
  <c r="DE109" i="9"/>
  <c r="DE108" i="9"/>
  <c r="DJ46" i="6"/>
  <c r="DJ30" i="10"/>
  <c r="DJ31" i="10" s="1"/>
  <c r="DJ30" i="4" s="1"/>
  <c r="DK23" i="10"/>
  <c r="GM15" i="10"/>
  <c r="GM26" i="4" s="1"/>
  <c r="GL163" i="13"/>
  <c r="GL153" i="13"/>
  <c r="GK82" i="13"/>
  <c r="GL118" i="13"/>
  <c r="GL136" i="13"/>
  <c r="GK55" i="13"/>
  <c r="GK37" i="13"/>
  <c r="GK72" i="13"/>
  <c r="GL102" i="13"/>
  <c r="GM7" i="9"/>
  <c r="GM9" i="9"/>
  <c r="GM10" i="9"/>
  <c r="GM18" i="13" s="1"/>
  <c r="GM60" i="9"/>
  <c r="GM96" i="13" s="1"/>
  <c r="GM172" i="13" s="1"/>
  <c r="GM62" i="9"/>
  <c r="GM98" i="13" s="1"/>
  <c r="GM173" i="13" s="1"/>
  <c r="GM63" i="9"/>
  <c r="GM99" i="13" s="1"/>
  <c r="GL6" i="13"/>
  <c r="GL7" i="13" s="1"/>
  <c r="GL9" i="13"/>
  <c r="GL10" i="13" s="1"/>
  <c r="GL17" i="13"/>
  <c r="GL92" i="13" s="1"/>
  <c r="GL15" i="13"/>
  <c r="GL91" i="13" s="1"/>
  <c r="GL37" i="21" s="1"/>
  <c r="GK21" i="13"/>
  <c r="GL3" i="6"/>
  <c r="GM2" i="6"/>
  <c r="GK21" i="9"/>
  <c r="GK29" i="9" s="1"/>
  <c r="GM3" i="8"/>
  <c r="GN2" i="8"/>
  <c r="GM4" i="13"/>
  <c r="GN2" i="13"/>
  <c r="GN12" i="13" s="1"/>
  <c r="GM3" i="13"/>
  <c r="GL25" i="9"/>
  <c r="GL33" i="9" s="1"/>
  <c r="GM3" i="10"/>
  <c r="GN2" i="10"/>
  <c r="GN2" i="9"/>
  <c r="GM3" i="9"/>
  <c r="GJ78" i="9"/>
  <c r="GJ86" i="9" s="1"/>
  <c r="GJ102" i="9" s="1"/>
  <c r="GK94" i="9" s="1"/>
  <c r="GJ74" i="9"/>
  <c r="GJ82" i="9" s="1"/>
  <c r="GJ77" i="9"/>
  <c r="GJ85" i="9" s="1"/>
  <c r="GJ101" i="9" s="1"/>
  <c r="GK93" i="9" s="1"/>
  <c r="GK2" i="4"/>
  <c r="GJ3" i="4"/>
  <c r="CW12" i="4" l="1"/>
  <c r="CW37" i="8"/>
  <c r="CW70" i="17" s="1"/>
  <c r="CW17" i="8"/>
  <c r="CW18" i="8" s="1"/>
  <c r="CW20" i="8" s="1"/>
  <c r="CX55" i="9"/>
  <c r="CX56" i="9"/>
  <c r="CX27" i="8" s="1"/>
  <c r="GK43" i="17"/>
  <c r="GK42" i="17" s="1"/>
  <c r="GK41" i="17" s="1"/>
  <c r="GK55" i="17" s="1"/>
  <c r="GK74" i="17"/>
  <c r="GM174" i="13"/>
  <c r="GM143" i="13"/>
  <c r="GM125" i="13"/>
  <c r="GL62" i="13"/>
  <c r="GL44" i="13"/>
  <c r="GL49" i="9"/>
  <c r="GM41" i="9" s="1"/>
  <c r="GO3" i="21"/>
  <c r="GP2" i="21"/>
  <c r="GL107" i="13"/>
  <c r="GK26" i="13"/>
  <c r="GO2" i="17"/>
  <c r="GN3" i="17"/>
  <c r="GM61" i="9"/>
  <c r="GM97" i="13" s="1"/>
  <c r="GM8" i="9"/>
  <c r="GM16" i="13" s="1"/>
  <c r="DE110" i="9"/>
  <c r="DK27" i="10"/>
  <c r="GN15" i="10"/>
  <c r="GN26" i="4" s="1"/>
  <c r="GM163" i="13"/>
  <c r="GM153" i="13"/>
  <c r="GL82" i="13"/>
  <c r="GL72" i="13"/>
  <c r="GM118" i="13"/>
  <c r="GM136" i="13"/>
  <c r="GL55" i="13"/>
  <c r="GL37" i="13"/>
  <c r="GL74" i="17" s="1"/>
  <c r="GN7" i="9"/>
  <c r="GN9" i="9"/>
  <c r="GN60" i="9"/>
  <c r="GN96" i="13" s="1"/>
  <c r="GN172" i="13" s="1"/>
  <c r="GN10" i="9"/>
  <c r="GN18" i="13" s="1"/>
  <c r="GN62" i="9"/>
  <c r="GN98" i="13" s="1"/>
  <c r="GN173" i="13" s="1"/>
  <c r="GN63" i="9"/>
  <c r="GN99" i="13" s="1"/>
  <c r="GM102" i="13"/>
  <c r="GM6" i="13"/>
  <c r="GM7" i="13" s="1"/>
  <c r="GM9" i="13"/>
  <c r="GM10" i="13" s="1"/>
  <c r="GM17" i="13"/>
  <c r="GM92" i="13" s="1"/>
  <c r="GM15" i="13"/>
  <c r="GM91" i="13" s="1"/>
  <c r="GM37" i="21" s="1"/>
  <c r="GL21" i="13"/>
  <c r="GN4" i="13"/>
  <c r="GN3" i="13"/>
  <c r="GO2" i="13"/>
  <c r="GO12" i="13" s="1"/>
  <c r="GO2" i="10"/>
  <c r="GN3" i="10"/>
  <c r="GM25" i="9"/>
  <c r="GO2" i="8"/>
  <c r="GN3" i="8"/>
  <c r="GM3" i="6"/>
  <c r="GN2" i="6"/>
  <c r="GN3" i="9"/>
  <c r="GO2" i="9"/>
  <c r="GL21" i="9"/>
  <c r="GL29" i="9" s="1"/>
  <c r="GK77" i="9"/>
  <c r="GK85" i="9" s="1"/>
  <c r="GK101" i="9" s="1"/>
  <c r="GL93" i="9" s="1"/>
  <c r="GK78" i="9"/>
  <c r="GK86" i="9" s="1"/>
  <c r="GK102" i="9" s="1"/>
  <c r="GL94" i="9" s="1"/>
  <c r="GK74" i="9"/>
  <c r="GK82" i="9" s="1"/>
  <c r="GL2" i="4"/>
  <c r="GK3" i="4"/>
  <c r="CW15" i="6" l="1"/>
  <c r="CX21" i="8"/>
  <c r="CW22" i="8"/>
  <c r="CX16" i="8"/>
  <c r="CX57" i="9"/>
  <c r="GL43" i="17"/>
  <c r="GL42" i="17" s="1"/>
  <c r="GL41" i="17" s="1"/>
  <c r="GL55" i="17" s="1"/>
  <c r="GN125" i="13"/>
  <c r="GN143" i="13"/>
  <c r="GM44" i="13"/>
  <c r="GM62" i="13"/>
  <c r="GP3" i="21"/>
  <c r="GQ2" i="21"/>
  <c r="GM107" i="13"/>
  <c r="GM33" i="9"/>
  <c r="GM49" i="9" s="1"/>
  <c r="GN41" i="9" s="1"/>
  <c r="GP2" i="17"/>
  <c r="GO3" i="17"/>
  <c r="GL26" i="13"/>
  <c r="GN61" i="9"/>
  <c r="GN97" i="13" s="1"/>
  <c r="GN8" i="9"/>
  <c r="GN16" i="13" s="1"/>
  <c r="DF108" i="9"/>
  <c r="DF109" i="9"/>
  <c r="DK46" i="6"/>
  <c r="DK30" i="10"/>
  <c r="DK31" i="10" s="1"/>
  <c r="DK30" i="4" s="1"/>
  <c r="DL23" i="10"/>
  <c r="GO15" i="10"/>
  <c r="GO26" i="4" s="1"/>
  <c r="GN153" i="13"/>
  <c r="GN163" i="13"/>
  <c r="GM82" i="13"/>
  <c r="GM72" i="13"/>
  <c r="GM55" i="13"/>
  <c r="GM37" i="13"/>
  <c r="GN118" i="13"/>
  <c r="GN136" i="13"/>
  <c r="GN102" i="13"/>
  <c r="GO7" i="9"/>
  <c r="GO9" i="9"/>
  <c r="GO10" i="9"/>
  <c r="GO18" i="13" s="1"/>
  <c r="GO62" i="9"/>
  <c r="GO98" i="13" s="1"/>
  <c r="GO173" i="13" s="1"/>
  <c r="GO60" i="9"/>
  <c r="GO96" i="13" s="1"/>
  <c r="GO172" i="13" s="1"/>
  <c r="GO63" i="9"/>
  <c r="GO99" i="13" s="1"/>
  <c r="GN6" i="13"/>
  <c r="GN7" i="13" s="1"/>
  <c r="GN9" i="13"/>
  <c r="GN10" i="13" s="1"/>
  <c r="GN17" i="13"/>
  <c r="GN92" i="13" s="1"/>
  <c r="GN15" i="13"/>
  <c r="GN91" i="13" s="1"/>
  <c r="GN37" i="21" s="1"/>
  <c r="GM21" i="13"/>
  <c r="GM43" i="17" s="1"/>
  <c r="GO4" i="13"/>
  <c r="GP2" i="13"/>
  <c r="GP12" i="13" s="1"/>
  <c r="GO3" i="13"/>
  <c r="GP2" i="8"/>
  <c r="GO3" i="8"/>
  <c r="GN25" i="9"/>
  <c r="GP2" i="10"/>
  <c r="GO3" i="10"/>
  <c r="GO2" i="6"/>
  <c r="GN3" i="6"/>
  <c r="GM21" i="9"/>
  <c r="GM29" i="9" s="1"/>
  <c r="GP2" i="9"/>
  <c r="GO3" i="9"/>
  <c r="GL78" i="9"/>
  <c r="GL86" i="9" s="1"/>
  <c r="GL102" i="9" s="1"/>
  <c r="GM94" i="9" s="1"/>
  <c r="GL74" i="9"/>
  <c r="GL82" i="9" s="1"/>
  <c r="GL77" i="9"/>
  <c r="GL85" i="9" s="1"/>
  <c r="GL101" i="9" s="1"/>
  <c r="GM93" i="9" s="1"/>
  <c r="GM2" i="4"/>
  <c r="GL3" i="4"/>
  <c r="CY56" i="9" l="1"/>
  <c r="CY27" i="8" s="1"/>
  <c r="CY55" i="9"/>
  <c r="CX17" i="8"/>
  <c r="CX18" i="8" s="1"/>
  <c r="CX20" i="8" s="1"/>
  <c r="CX37" i="8"/>
  <c r="CX70" i="17" s="1"/>
  <c r="CX12" i="4"/>
  <c r="GM74" i="17"/>
  <c r="GN174" i="13"/>
  <c r="GO143" i="13"/>
  <c r="GO125" i="13"/>
  <c r="GN62" i="13"/>
  <c r="GN44" i="13"/>
  <c r="GR2" i="21"/>
  <c r="GQ3" i="21"/>
  <c r="GN107" i="13"/>
  <c r="GN33" i="9"/>
  <c r="GN49" i="9" s="1"/>
  <c r="GO41" i="9" s="1"/>
  <c r="GM26" i="13"/>
  <c r="GM42" i="17"/>
  <c r="GM41" i="17" s="1"/>
  <c r="GM55" i="17" s="1"/>
  <c r="GP3" i="17"/>
  <c r="GQ2" i="17"/>
  <c r="GO61" i="9"/>
  <c r="GO97" i="13" s="1"/>
  <c r="GO8" i="9"/>
  <c r="GO16" i="13" s="1"/>
  <c r="GO174" i="13"/>
  <c r="DF110" i="9"/>
  <c r="DL27" i="10"/>
  <c r="GP15" i="10"/>
  <c r="GP26" i="4" s="1"/>
  <c r="GO153" i="13"/>
  <c r="GO163" i="13"/>
  <c r="GN82" i="13"/>
  <c r="GN72" i="13"/>
  <c r="GN55" i="13"/>
  <c r="GN37" i="13"/>
  <c r="GO118" i="13"/>
  <c r="GO136" i="13"/>
  <c r="GO102" i="13"/>
  <c r="GP7" i="9"/>
  <c r="GP10" i="9"/>
  <c r="GP18" i="13" s="1"/>
  <c r="GP9" i="9"/>
  <c r="GP60" i="9"/>
  <c r="GP96" i="13" s="1"/>
  <c r="GP172" i="13" s="1"/>
  <c r="GP62" i="9"/>
  <c r="GP98" i="13" s="1"/>
  <c r="GP173" i="13" s="1"/>
  <c r="GP63" i="9"/>
  <c r="GP99" i="13" s="1"/>
  <c r="GO6" i="13"/>
  <c r="GO7" i="13" s="1"/>
  <c r="GO9" i="13"/>
  <c r="GO10" i="13" s="1"/>
  <c r="GO15" i="13"/>
  <c r="GO91" i="13" s="1"/>
  <c r="GO37" i="21" s="1"/>
  <c r="GO17" i="13"/>
  <c r="GO92" i="13" s="1"/>
  <c r="GN21" i="13"/>
  <c r="GP2" i="6"/>
  <c r="GO3" i="6"/>
  <c r="GP4" i="13"/>
  <c r="GQ2" i="13"/>
  <c r="GQ12" i="13" s="1"/>
  <c r="GP3" i="13"/>
  <c r="GQ2" i="10"/>
  <c r="GP3" i="10"/>
  <c r="GQ2" i="8"/>
  <c r="GP3" i="8"/>
  <c r="GO25" i="9"/>
  <c r="GN21" i="9"/>
  <c r="GN29" i="9" s="1"/>
  <c r="GQ2" i="9"/>
  <c r="GP3" i="9"/>
  <c r="GM77" i="9"/>
  <c r="GM85" i="9" s="1"/>
  <c r="GM101" i="9" s="1"/>
  <c r="GN93" i="9" s="1"/>
  <c r="GM78" i="9"/>
  <c r="GM86" i="9" s="1"/>
  <c r="GM102" i="9" s="1"/>
  <c r="GN94" i="9" s="1"/>
  <c r="GM74" i="9"/>
  <c r="GM82" i="9" s="1"/>
  <c r="GM3" i="4"/>
  <c r="GN2" i="4"/>
  <c r="GN74" i="17" l="1"/>
  <c r="GN43" i="17"/>
  <c r="GN42" i="17" s="1"/>
  <c r="GN41" i="17" s="1"/>
  <c r="GN55" i="17" s="1"/>
  <c r="CX22" i="8"/>
  <c r="CX15" i="6"/>
  <c r="CY21" i="8"/>
  <c r="CY16" i="8"/>
  <c r="CY57" i="9"/>
  <c r="GO44" i="13"/>
  <c r="GO62" i="13"/>
  <c r="GP174" i="13"/>
  <c r="GP125" i="13"/>
  <c r="GP143" i="13"/>
  <c r="GS2" i="21"/>
  <c r="GR3" i="21"/>
  <c r="GO107" i="13"/>
  <c r="GO33" i="9"/>
  <c r="GO49" i="9" s="1"/>
  <c r="GP41" i="9" s="1"/>
  <c r="GR2" i="17"/>
  <c r="GQ3" i="17"/>
  <c r="GN26" i="13"/>
  <c r="GP61" i="9"/>
  <c r="GP97" i="13" s="1"/>
  <c r="GP8" i="9"/>
  <c r="GP16" i="13" s="1"/>
  <c r="DG109" i="9"/>
  <c r="DG108" i="9"/>
  <c r="DL46" i="6"/>
  <c r="DL30" i="10"/>
  <c r="DL31" i="10" s="1"/>
  <c r="DL30" i="4" s="1"/>
  <c r="DM23" i="10"/>
  <c r="GQ15" i="10"/>
  <c r="GQ26" i="4" s="1"/>
  <c r="GP163" i="13"/>
  <c r="GP153" i="13"/>
  <c r="GO82" i="13"/>
  <c r="GO55" i="13"/>
  <c r="GO37" i="13"/>
  <c r="GP118" i="13"/>
  <c r="GP136" i="13"/>
  <c r="GO72" i="13"/>
  <c r="GQ7" i="9"/>
  <c r="GQ10" i="9"/>
  <c r="GQ18" i="13" s="1"/>
  <c r="GQ9" i="9"/>
  <c r="GQ60" i="9"/>
  <c r="GQ96" i="13" s="1"/>
  <c r="GQ172" i="13" s="1"/>
  <c r="GQ62" i="9"/>
  <c r="GQ98" i="13" s="1"/>
  <c r="GQ173" i="13" s="1"/>
  <c r="GQ63" i="9"/>
  <c r="GQ99" i="13" s="1"/>
  <c r="GP102" i="13"/>
  <c r="GP6" i="13"/>
  <c r="GP7" i="13" s="1"/>
  <c r="GP9" i="13"/>
  <c r="GP10" i="13" s="1"/>
  <c r="GP15" i="13"/>
  <c r="GP91" i="13" s="1"/>
  <c r="GP37" i="21" s="1"/>
  <c r="GP17" i="13"/>
  <c r="GP92" i="13" s="1"/>
  <c r="GO21" i="13"/>
  <c r="GO43" i="17" s="1"/>
  <c r="GR2" i="9"/>
  <c r="GQ3" i="9"/>
  <c r="GQ3" i="10"/>
  <c r="GR2" i="10"/>
  <c r="GP25" i="9"/>
  <c r="GO21" i="9"/>
  <c r="GO29" i="9" s="1"/>
  <c r="GQ2" i="6"/>
  <c r="GP3" i="6"/>
  <c r="GQ4" i="13"/>
  <c r="GR2" i="13"/>
  <c r="GR12" i="13" s="1"/>
  <c r="GQ3" i="13"/>
  <c r="GR2" i="8"/>
  <c r="GQ3" i="8"/>
  <c r="GN78" i="9"/>
  <c r="GN86" i="9" s="1"/>
  <c r="GN102" i="9" s="1"/>
  <c r="GO94" i="9" s="1"/>
  <c r="GN74" i="9"/>
  <c r="GN82" i="9" s="1"/>
  <c r="GN77" i="9"/>
  <c r="GN85" i="9" s="1"/>
  <c r="GN101" i="9" s="1"/>
  <c r="GO93" i="9" s="1"/>
  <c r="GN3" i="4"/>
  <c r="GO2" i="4"/>
  <c r="GO74" i="17" l="1"/>
  <c r="CY37" i="8"/>
  <c r="CY70" i="17" s="1"/>
  <c r="CY12" i="4"/>
  <c r="CZ56" i="9"/>
  <c r="CZ27" i="8" s="1"/>
  <c r="CZ55" i="9"/>
  <c r="CY17" i="8"/>
  <c r="CY18" i="8" s="1"/>
  <c r="CY20" i="8" s="1"/>
  <c r="GQ174" i="13"/>
  <c r="GQ143" i="13"/>
  <c r="GQ125" i="13"/>
  <c r="GP62" i="13"/>
  <c r="GP44" i="13"/>
  <c r="GS3" i="21"/>
  <c r="GT2" i="21"/>
  <c r="GP107" i="13"/>
  <c r="GP33" i="9"/>
  <c r="GP49" i="9" s="1"/>
  <c r="GQ41" i="9" s="1"/>
  <c r="GO26" i="13"/>
  <c r="GO42" i="17"/>
  <c r="GO41" i="17" s="1"/>
  <c r="GO55" i="17" s="1"/>
  <c r="GR3" i="17"/>
  <c r="GS2" i="17"/>
  <c r="GQ61" i="9"/>
  <c r="GQ97" i="13" s="1"/>
  <c r="GQ8" i="9"/>
  <c r="GQ16" i="13" s="1"/>
  <c r="DG110" i="9"/>
  <c r="DM27" i="10"/>
  <c r="GR15" i="10"/>
  <c r="GR26" i="4" s="1"/>
  <c r="GQ153" i="13"/>
  <c r="GQ163" i="13"/>
  <c r="GP82" i="13"/>
  <c r="GP55" i="13"/>
  <c r="GP37" i="13"/>
  <c r="GP72" i="13"/>
  <c r="GQ118" i="13"/>
  <c r="GQ136" i="13"/>
  <c r="GQ102" i="13"/>
  <c r="GR7" i="9"/>
  <c r="GR9" i="9"/>
  <c r="GR60" i="9"/>
  <c r="GR96" i="13" s="1"/>
  <c r="GR172" i="13" s="1"/>
  <c r="GR10" i="9"/>
  <c r="GR18" i="13" s="1"/>
  <c r="GR62" i="9"/>
  <c r="GR98" i="13" s="1"/>
  <c r="GR173" i="13" s="1"/>
  <c r="GR63" i="9"/>
  <c r="GR99" i="13" s="1"/>
  <c r="GQ6" i="13"/>
  <c r="GQ7" i="13" s="1"/>
  <c r="GQ9" i="13"/>
  <c r="GQ10" i="13" s="1"/>
  <c r="GQ17" i="13"/>
  <c r="GQ92" i="13" s="1"/>
  <c r="GP21" i="13"/>
  <c r="GQ15" i="13"/>
  <c r="GQ91" i="13" s="1"/>
  <c r="GQ37" i="21" s="1"/>
  <c r="GS2" i="8"/>
  <c r="GR3" i="8"/>
  <c r="GP21" i="9"/>
  <c r="GP29" i="9" s="1"/>
  <c r="GS2" i="10"/>
  <c r="GR3" i="10"/>
  <c r="GR3" i="9"/>
  <c r="GS2" i="9"/>
  <c r="GQ3" i="6"/>
  <c r="GR2" i="6"/>
  <c r="GR4" i="13"/>
  <c r="GR3" i="13"/>
  <c r="GS2" i="13"/>
  <c r="GS12" i="13" s="1"/>
  <c r="GQ25" i="9"/>
  <c r="GO77" i="9"/>
  <c r="GO85" i="9" s="1"/>
  <c r="GO101" i="9" s="1"/>
  <c r="GP93" i="9" s="1"/>
  <c r="GO78" i="9"/>
  <c r="GO86" i="9" s="1"/>
  <c r="GO102" i="9" s="1"/>
  <c r="GP94" i="9" s="1"/>
  <c r="GO74" i="9"/>
  <c r="GO82" i="9" s="1"/>
  <c r="GO3" i="4"/>
  <c r="GP2" i="4"/>
  <c r="GP43" i="17" l="1"/>
  <c r="GP42" i="17" s="1"/>
  <c r="GP41" i="17" s="1"/>
  <c r="GP55" i="17" s="1"/>
  <c r="GP74" i="17"/>
  <c r="CY15" i="6"/>
  <c r="CZ21" i="8"/>
  <c r="CY22" i="8"/>
  <c r="CZ16" i="8"/>
  <c r="CZ57" i="9"/>
  <c r="GR174" i="13"/>
  <c r="GR143" i="13"/>
  <c r="GR125" i="13"/>
  <c r="GQ62" i="13"/>
  <c r="GQ44" i="13"/>
  <c r="GU2" i="21"/>
  <c r="GT3" i="21"/>
  <c r="GQ107" i="13"/>
  <c r="GQ33" i="9"/>
  <c r="GQ49" i="9" s="1"/>
  <c r="GR41" i="9" s="1"/>
  <c r="GP26" i="13"/>
  <c r="GT2" i="17"/>
  <c r="GS3" i="17"/>
  <c r="GR61" i="9"/>
  <c r="GR97" i="13" s="1"/>
  <c r="GR8" i="9"/>
  <c r="GR16" i="13" s="1"/>
  <c r="DH109" i="9"/>
  <c r="DH108" i="9"/>
  <c r="DM46" i="6"/>
  <c r="DM30" i="10"/>
  <c r="DM31" i="10" s="1"/>
  <c r="DM30" i="4" s="1"/>
  <c r="DN23" i="10"/>
  <c r="GS15" i="10"/>
  <c r="GS26" i="4" s="1"/>
  <c r="GR163" i="13"/>
  <c r="GR153" i="13"/>
  <c r="GQ82" i="13"/>
  <c r="GR118" i="13"/>
  <c r="GR136" i="13"/>
  <c r="GQ72" i="13"/>
  <c r="GQ55" i="13"/>
  <c r="GQ37" i="13"/>
  <c r="GS7" i="9"/>
  <c r="GS10" i="9"/>
  <c r="GS18" i="13" s="1"/>
  <c r="GS9" i="9"/>
  <c r="GS60" i="9"/>
  <c r="GS96" i="13" s="1"/>
  <c r="GS172" i="13" s="1"/>
  <c r="GS62" i="9"/>
  <c r="GS98" i="13" s="1"/>
  <c r="GS173" i="13" s="1"/>
  <c r="GS63" i="9"/>
  <c r="GS99" i="13" s="1"/>
  <c r="GR102" i="13"/>
  <c r="GR6" i="13"/>
  <c r="GR7" i="13" s="1"/>
  <c r="GR9" i="13"/>
  <c r="GR10" i="13" s="1"/>
  <c r="GR15" i="13"/>
  <c r="GR91" i="13" s="1"/>
  <c r="GR37" i="21" s="1"/>
  <c r="GR17" i="13"/>
  <c r="GR92" i="13" s="1"/>
  <c r="GQ21" i="13"/>
  <c r="GQ43" i="17" s="1"/>
  <c r="GS2" i="6"/>
  <c r="GR3" i="6"/>
  <c r="GR25" i="9"/>
  <c r="GT2" i="9"/>
  <c r="GS3" i="9"/>
  <c r="GS3" i="10"/>
  <c r="GT2" i="10"/>
  <c r="GS3" i="8"/>
  <c r="GT2" i="8"/>
  <c r="GS4" i="13"/>
  <c r="GT2" i="13"/>
  <c r="GT12" i="13" s="1"/>
  <c r="GS3" i="13"/>
  <c r="GQ21" i="9"/>
  <c r="GQ29" i="9" s="1"/>
  <c r="GP74" i="9"/>
  <c r="GP82" i="9" s="1"/>
  <c r="GP78" i="9"/>
  <c r="GP86" i="9" s="1"/>
  <c r="GP102" i="9" s="1"/>
  <c r="GQ94" i="9" s="1"/>
  <c r="GP77" i="9"/>
  <c r="GP85" i="9" s="1"/>
  <c r="GP101" i="9" s="1"/>
  <c r="GQ93" i="9" s="1"/>
  <c r="GP3" i="4"/>
  <c r="GQ2" i="4"/>
  <c r="CZ37" i="8" l="1"/>
  <c r="CZ70" i="17" s="1"/>
  <c r="CZ12" i="4"/>
  <c r="DA56" i="9"/>
  <c r="DA27" i="8" s="1"/>
  <c r="CZ17" i="8"/>
  <c r="CZ18" i="8" s="1"/>
  <c r="CZ20" i="8" s="1"/>
  <c r="DA55" i="9"/>
  <c r="GQ74" i="17"/>
  <c r="GS174" i="13"/>
  <c r="GS143" i="13"/>
  <c r="GS125" i="13"/>
  <c r="GR62" i="13"/>
  <c r="GR44" i="13"/>
  <c r="GV2" i="21"/>
  <c r="GU3" i="21"/>
  <c r="GR107" i="13"/>
  <c r="GR33" i="9"/>
  <c r="GR49" i="9" s="1"/>
  <c r="GS41" i="9" s="1"/>
  <c r="GQ26" i="13"/>
  <c r="GQ42" i="17"/>
  <c r="GQ41" i="17" s="1"/>
  <c r="GQ55" i="17" s="1"/>
  <c r="GU2" i="17"/>
  <c r="GT3" i="17"/>
  <c r="GS8" i="9"/>
  <c r="GS16" i="13" s="1"/>
  <c r="GS61" i="9"/>
  <c r="GS97" i="13" s="1"/>
  <c r="DH110" i="9"/>
  <c r="DN27" i="10"/>
  <c r="GT15" i="10"/>
  <c r="GT26" i="4" s="1"/>
  <c r="GS153" i="13"/>
  <c r="GS163" i="13"/>
  <c r="GR82" i="13"/>
  <c r="GR55" i="13"/>
  <c r="GR37" i="13"/>
  <c r="GS118" i="13"/>
  <c r="GS136" i="13"/>
  <c r="GR72" i="13"/>
  <c r="GS102" i="13"/>
  <c r="GT7" i="9"/>
  <c r="GT9" i="9"/>
  <c r="GT60" i="9"/>
  <c r="GT96" i="13" s="1"/>
  <c r="GT172" i="13" s="1"/>
  <c r="GT10" i="9"/>
  <c r="GT18" i="13" s="1"/>
  <c r="GT63" i="9"/>
  <c r="GT99" i="13" s="1"/>
  <c r="GT62" i="9"/>
  <c r="GT98" i="13" s="1"/>
  <c r="GT173" i="13" s="1"/>
  <c r="GS6" i="13"/>
  <c r="GS7" i="13" s="1"/>
  <c r="GS9" i="13"/>
  <c r="GS10" i="13" s="1"/>
  <c r="GS17" i="13"/>
  <c r="GS92" i="13" s="1"/>
  <c r="GR21" i="13"/>
  <c r="GS15" i="13"/>
  <c r="GS91" i="13" s="1"/>
  <c r="GS37" i="21" s="1"/>
  <c r="GU2" i="10"/>
  <c r="GT3" i="10"/>
  <c r="GT3" i="9"/>
  <c r="GU2" i="9"/>
  <c r="GT3" i="8"/>
  <c r="GU2" i="8"/>
  <c r="GT4" i="13"/>
  <c r="GT3" i="13"/>
  <c r="GU2" i="13"/>
  <c r="GU12" i="13" s="1"/>
  <c r="GT2" i="6"/>
  <c r="GS3" i="6"/>
  <c r="GR21" i="9"/>
  <c r="GR29" i="9" s="1"/>
  <c r="GS25" i="9"/>
  <c r="GQ74" i="9"/>
  <c r="GQ82" i="9" s="1"/>
  <c r="GQ78" i="9"/>
  <c r="GQ86" i="9" s="1"/>
  <c r="GQ102" i="9" s="1"/>
  <c r="GR94" i="9" s="1"/>
  <c r="GQ77" i="9"/>
  <c r="GQ85" i="9" s="1"/>
  <c r="GQ101" i="9" s="1"/>
  <c r="GR93" i="9" s="1"/>
  <c r="GR2" i="4"/>
  <c r="GQ3" i="4"/>
  <c r="CZ22" i="8" l="1"/>
  <c r="CZ15" i="6"/>
  <c r="DA21" i="8"/>
  <c r="DA16" i="8"/>
  <c r="DA57" i="9"/>
  <c r="GR43" i="17"/>
  <c r="GR42" i="17" s="1"/>
  <c r="GR41" i="17" s="1"/>
  <c r="GR55" i="17" s="1"/>
  <c r="GR74" i="17"/>
  <c r="GS62" i="13"/>
  <c r="GS44" i="13"/>
  <c r="GT174" i="13"/>
  <c r="GT143" i="13"/>
  <c r="GT125" i="13"/>
  <c r="GW2" i="21"/>
  <c r="GV3" i="21"/>
  <c r="GS107" i="13"/>
  <c r="GS33" i="9"/>
  <c r="GS49" i="9" s="1"/>
  <c r="GT41" i="9" s="1"/>
  <c r="GR26" i="13"/>
  <c r="GV2" i="17"/>
  <c r="GU3" i="17"/>
  <c r="GT61" i="9"/>
  <c r="GT97" i="13" s="1"/>
  <c r="GT8" i="9"/>
  <c r="GT16" i="13" s="1"/>
  <c r="DI108" i="9"/>
  <c r="DI109" i="9"/>
  <c r="DN46" i="6"/>
  <c r="DN30" i="10"/>
  <c r="DN31" i="10" s="1"/>
  <c r="DN30" i="4" s="1"/>
  <c r="DO23" i="10"/>
  <c r="GU15" i="10"/>
  <c r="GU26" i="4" s="1"/>
  <c r="GT153" i="13"/>
  <c r="GT163" i="13"/>
  <c r="GS82" i="13"/>
  <c r="GT118" i="13"/>
  <c r="GT136" i="13"/>
  <c r="GS72" i="13"/>
  <c r="GS55" i="13"/>
  <c r="GS37" i="13"/>
  <c r="GU7" i="9"/>
  <c r="GU9" i="9"/>
  <c r="GU10" i="9"/>
  <c r="GU18" i="13" s="1"/>
  <c r="GU60" i="9"/>
  <c r="GU96" i="13" s="1"/>
  <c r="GU172" i="13" s="1"/>
  <c r="GU62" i="9"/>
  <c r="GU98" i="13" s="1"/>
  <c r="GU173" i="13" s="1"/>
  <c r="GU63" i="9"/>
  <c r="GU99" i="13" s="1"/>
  <c r="GT102" i="13"/>
  <c r="GT6" i="13"/>
  <c r="GT7" i="13" s="1"/>
  <c r="GT9" i="13"/>
  <c r="GT10" i="13" s="1"/>
  <c r="GT15" i="13"/>
  <c r="GT91" i="13" s="1"/>
  <c r="GT37" i="21" s="1"/>
  <c r="GT17" i="13"/>
  <c r="GT92" i="13" s="1"/>
  <c r="GS21" i="13"/>
  <c r="GT25" i="9"/>
  <c r="GU3" i="9"/>
  <c r="GV2" i="9"/>
  <c r="GU3" i="8"/>
  <c r="GV2" i="8"/>
  <c r="GS21" i="9"/>
  <c r="GS29" i="9" s="1"/>
  <c r="GU3" i="10"/>
  <c r="GV2" i="10"/>
  <c r="GU4" i="13"/>
  <c r="GV2" i="13"/>
  <c r="GV12" i="13" s="1"/>
  <c r="GU3" i="13"/>
  <c r="GU2" i="6"/>
  <c r="GT3" i="6"/>
  <c r="GR78" i="9"/>
  <c r="GR86" i="9" s="1"/>
  <c r="GR102" i="9" s="1"/>
  <c r="GS94" i="9" s="1"/>
  <c r="GR77" i="9"/>
  <c r="GR85" i="9" s="1"/>
  <c r="GR101" i="9" s="1"/>
  <c r="GS93" i="9" s="1"/>
  <c r="GR74" i="9"/>
  <c r="GR82" i="9" s="1"/>
  <c r="GS2" i="4"/>
  <c r="GR3" i="4"/>
  <c r="DB56" i="9" l="1"/>
  <c r="DB27" i="8" s="1"/>
  <c r="DA17" i="8"/>
  <c r="DA18" i="8" s="1"/>
  <c r="DA20" i="8" s="1"/>
  <c r="DA22" i="8" s="1"/>
  <c r="DB55" i="9"/>
  <c r="DA37" i="8"/>
  <c r="DA70" i="17" s="1"/>
  <c r="DA12" i="4"/>
  <c r="GS43" i="17"/>
  <c r="GS42" i="17" s="1"/>
  <c r="GS41" i="17" s="1"/>
  <c r="GS55" i="17" s="1"/>
  <c r="GS74" i="17"/>
  <c r="GU174" i="13"/>
  <c r="GU143" i="13"/>
  <c r="GU125" i="13"/>
  <c r="GT44" i="13"/>
  <c r="GT62" i="13"/>
  <c r="GW3" i="21"/>
  <c r="GX2" i="21"/>
  <c r="GT107" i="13"/>
  <c r="GT33" i="9"/>
  <c r="GT49" i="9" s="1"/>
  <c r="GU41" i="9" s="1"/>
  <c r="GS26" i="13"/>
  <c r="GW2" i="17"/>
  <c r="GV3" i="17"/>
  <c r="GU61" i="9"/>
  <c r="GU97" i="13" s="1"/>
  <c r="GU8" i="9"/>
  <c r="GU16" i="13" s="1"/>
  <c r="DI110" i="9"/>
  <c r="DO27" i="10"/>
  <c r="GV15" i="10"/>
  <c r="GV26" i="4" s="1"/>
  <c r="GU163" i="13"/>
  <c r="GU153" i="13"/>
  <c r="GT82" i="13"/>
  <c r="GT55" i="13"/>
  <c r="GT37" i="13"/>
  <c r="GT72" i="13"/>
  <c r="GU118" i="13"/>
  <c r="GU136" i="13"/>
  <c r="GU102" i="13"/>
  <c r="GV9" i="9"/>
  <c r="GV7" i="9"/>
  <c r="GV60" i="9"/>
  <c r="GV96" i="13" s="1"/>
  <c r="GV172" i="13" s="1"/>
  <c r="GV62" i="9"/>
  <c r="GV98" i="13" s="1"/>
  <c r="GV173" i="13" s="1"/>
  <c r="GV10" i="9"/>
  <c r="GV18" i="13" s="1"/>
  <c r="GV63" i="9"/>
  <c r="GV99" i="13" s="1"/>
  <c r="GU6" i="13"/>
  <c r="GU7" i="13" s="1"/>
  <c r="GU9" i="13"/>
  <c r="GU10" i="13" s="1"/>
  <c r="GU17" i="13"/>
  <c r="GU92" i="13" s="1"/>
  <c r="GU15" i="13"/>
  <c r="GU91" i="13" s="1"/>
  <c r="GU37" i="21" s="1"/>
  <c r="GT21" i="13"/>
  <c r="GT21" i="9"/>
  <c r="GT29" i="9" s="1"/>
  <c r="GV4" i="13"/>
  <c r="GV3" i="13"/>
  <c r="GW2" i="13"/>
  <c r="GW12" i="13" s="1"/>
  <c r="GW2" i="8"/>
  <c r="GV3" i="8"/>
  <c r="GV3" i="10"/>
  <c r="GW2" i="10"/>
  <c r="GV3" i="9"/>
  <c r="GW2" i="9"/>
  <c r="GU25" i="9"/>
  <c r="GV2" i="6"/>
  <c r="GU3" i="6"/>
  <c r="GS77" i="9"/>
  <c r="GS85" i="9" s="1"/>
  <c r="GS101" i="9" s="1"/>
  <c r="GT93" i="9" s="1"/>
  <c r="GS74" i="9"/>
  <c r="GS82" i="9" s="1"/>
  <c r="GS78" i="9"/>
  <c r="GS86" i="9" s="1"/>
  <c r="GS102" i="9" s="1"/>
  <c r="GT94" i="9" s="1"/>
  <c r="GT2" i="4"/>
  <c r="GS3" i="4"/>
  <c r="GT43" i="17" l="1"/>
  <c r="GT74" i="17"/>
  <c r="DA15" i="6"/>
  <c r="DB21" i="8"/>
  <c r="DB16" i="8"/>
  <c r="DB57" i="9"/>
  <c r="GV143" i="13"/>
  <c r="GV125" i="13"/>
  <c r="GU44" i="13"/>
  <c r="GU62" i="13"/>
  <c r="GX3" i="21"/>
  <c r="GY2" i="21"/>
  <c r="GU107" i="13"/>
  <c r="GU33" i="9"/>
  <c r="GU49" i="9" s="1"/>
  <c r="GV41" i="9" s="1"/>
  <c r="GT26" i="13"/>
  <c r="GT42" i="17"/>
  <c r="GT41" i="17" s="1"/>
  <c r="GT55" i="17" s="1"/>
  <c r="GX2" i="17"/>
  <c r="GW3" i="17"/>
  <c r="GV61" i="9"/>
  <c r="GV97" i="13" s="1"/>
  <c r="GV8" i="9"/>
  <c r="GV16" i="13" s="1"/>
  <c r="DJ108" i="9"/>
  <c r="DJ109" i="9"/>
  <c r="DO46" i="6"/>
  <c r="DO30" i="10"/>
  <c r="DO31" i="10" s="1"/>
  <c r="DO30" i="4" s="1"/>
  <c r="DP23" i="10"/>
  <c r="GW15" i="10"/>
  <c r="GW26" i="4" s="1"/>
  <c r="GV153" i="13"/>
  <c r="GV163" i="13"/>
  <c r="GU82" i="13"/>
  <c r="GU72" i="13"/>
  <c r="GV118" i="13"/>
  <c r="GV136" i="13"/>
  <c r="GU55" i="13"/>
  <c r="GU37" i="13"/>
  <c r="GW7" i="9"/>
  <c r="GW9" i="9"/>
  <c r="GW10" i="9"/>
  <c r="GW18" i="13" s="1"/>
  <c r="GW62" i="9"/>
  <c r="GW98" i="13" s="1"/>
  <c r="GW173" i="13" s="1"/>
  <c r="GW63" i="9"/>
  <c r="GW99" i="13" s="1"/>
  <c r="GW60" i="9"/>
  <c r="GW96" i="13" s="1"/>
  <c r="GW172" i="13" s="1"/>
  <c r="GV102" i="13"/>
  <c r="GV6" i="13"/>
  <c r="GV7" i="13" s="1"/>
  <c r="GV9" i="13"/>
  <c r="GV10" i="13" s="1"/>
  <c r="GV15" i="13"/>
  <c r="GV91" i="13" s="1"/>
  <c r="GV37" i="21" s="1"/>
  <c r="GV17" i="13"/>
  <c r="GV92" i="13" s="1"/>
  <c r="GU21" i="13"/>
  <c r="GU43" i="17" s="1"/>
  <c r="GX2" i="9"/>
  <c r="GW3" i="9"/>
  <c r="GX2" i="10"/>
  <c r="GW3" i="10"/>
  <c r="GV25" i="9"/>
  <c r="GU21" i="9"/>
  <c r="GU29" i="9" s="1"/>
  <c r="GV3" i="6"/>
  <c r="GW2" i="6"/>
  <c r="GX2" i="8"/>
  <c r="GW3" i="8"/>
  <c r="GW4" i="13"/>
  <c r="GX2" i="13"/>
  <c r="GX12" i="13" s="1"/>
  <c r="GW3" i="13"/>
  <c r="GT78" i="9"/>
  <c r="GT86" i="9" s="1"/>
  <c r="GT102" i="9" s="1"/>
  <c r="GU94" i="9" s="1"/>
  <c r="GT77" i="9"/>
  <c r="GT85" i="9" s="1"/>
  <c r="GT101" i="9" s="1"/>
  <c r="GU93" i="9" s="1"/>
  <c r="GT74" i="9"/>
  <c r="GT82" i="9" s="1"/>
  <c r="GT3" i="4"/>
  <c r="GU2" i="4"/>
  <c r="DC56" i="9" l="1"/>
  <c r="DC27" i="8" s="1"/>
  <c r="DC55" i="9"/>
  <c r="DB17" i="8"/>
  <c r="DB18" i="8" s="1"/>
  <c r="DB20" i="8" s="1"/>
  <c r="DB12" i="4"/>
  <c r="DB37" i="8"/>
  <c r="DB70" i="17" s="1"/>
  <c r="GU74" i="17"/>
  <c r="GV33" i="9"/>
  <c r="GV49" i="9" s="1"/>
  <c r="GW41" i="9" s="1"/>
  <c r="GV174" i="13"/>
  <c r="GV62" i="13"/>
  <c r="GV44" i="13"/>
  <c r="GW174" i="13"/>
  <c r="GW143" i="13"/>
  <c r="GW125" i="13"/>
  <c r="GZ2" i="21"/>
  <c r="GY3" i="21"/>
  <c r="GV107" i="13"/>
  <c r="GU26" i="13"/>
  <c r="GU42" i="17"/>
  <c r="GU41" i="17" s="1"/>
  <c r="GU55" i="17" s="1"/>
  <c r="GX3" i="17"/>
  <c r="GY2" i="17"/>
  <c r="GW8" i="9"/>
  <c r="GW16" i="13" s="1"/>
  <c r="GW61" i="9"/>
  <c r="GW97" i="13" s="1"/>
  <c r="DJ110" i="9"/>
  <c r="DP27" i="10"/>
  <c r="GX15" i="10"/>
  <c r="GX26" i="4" s="1"/>
  <c r="GW153" i="13"/>
  <c r="GW163" i="13"/>
  <c r="GV82" i="13"/>
  <c r="GV55" i="13"/>
  <c r="GV37" i="13"/>
  <c r="GV72" i="13"/>
  <c r="GW118" i="13"/>
  <c r="GW136" i="13"/>
  <c r="GW102" i="13"/>
  <c r="GX10" i="9"/>
  <c r="GX18" i="13" s="1"/>
  <c r="GX7" i="9"/>
  <c r="GX9" i="9"/>
  <c r="GX60" i="9"/>
  <c r="GX96" i="13" s="1"/>
  <c r="GX172" i="13" s="1"/>
  <c r="GX62" i="9"/>
  <c r="GX98" i="13" s="1"/>
  <c r="GX173" i="13" s="1"/>
  <c r="GX63" i="9"/>
  <c r="GX99" i="13" s="1"/>
  <c r="GW6" i="13"/>
  <c r="GW7" i="13" s="1"/>
  <c r="GW9" i="13"/>
  <c r="GW10" i="13" s="1"/>
  <c r="GW15" i="13"/>
  <c r="GW91" i="13" s="1"/>
  <c r="GW37" i="21" s="1"/>
  <c r="GV21" i="13"/>
  <c r="GW17" i="13"/>
  <c r="GW92" i="13" s="1"/>
  <c r="GY2" i="8"/>
  <c r="GX3" i="8"/>
  <c r="GX4" i="13"/>
  <c r="GY2" i="13"/>
  <c r="GY12" i="13" s="1"/>
  <c r="GX3" i="13"/>
  <c r="GV21" i="9"/>
  <c r="GV29" i="9" s="1"/>
  <c r="GY2" i="10"/>
  <c r="GX3" i="10"/>
  <c r="GX2" i="6"/>
  <c r="GW3" i="6"/>
  <c r="GW25" i="9"/>
  <c r="GY2" i="9"/>
  <c r="GX3" i="9"/>
  <c r="GU77" i="9"/>
  <c r="GU85" i="9" s="1"/>
  <c r="GU101" i="9" s="1"/>
  <c r="GV93" i="9" s="1"/>
  <c r="GU74" i="9"/>
  <c r="GU82" i="9" s="1"/>
  <c r="GU78" i="9"/>
  <c r="GU86" i="9" s="1"/>
  <c r="GU102" i="9" s="1"/>
  <c r="GV94" i="9" s="1"/>
  <c r="GU3" i="4"/>
  <c r="GV2" i="4"/>
  <c r="DB22" i="8" l="1"/>
  <c r="DB15" i="6"/>
  <c r="DC21" i="8"/>
  <c r="DC16" i="8"/>
  <c r="DC57" i="9"/>
  <c r="GV74" i="17"/>
  <c r="GV43" i="17"/>
  <c r="GV42" i="17" s="1"/>
  <c r="GV41" i="17" s="1"/>
  <c r="GV55" i="17" s="1"/>
  <c r="GX125" i="13"/>
  <c r="GX143" i="13"/>
  <c r="GW44" i="13"/>
  <c r="GW62" i="13"/>
  <c r="GW33" i="9"/>
  <c r="GW49" i="9" s="1"/>
  <c r="GX41" i="9" s="1"/>
  <c r="HA2" i="21"/>
  <c r="GZ3" i="21"/>
  <c r="GW107" i="13"/>
  <c r="GV26" i="13"/>
  <c r="GZ2" i="17"/>
  <c r="GY3" i="17"/>
  <c r="GX61" i="9"/>
  <c r="GX97" i="13" s="1"/>
  <c r="GX8" i="9"/>
  <c r="GX16" i="13" s="1"/>
  <c r="GX174" i="13"/>
  <c r="DK109" i="9"/>
  <c r="DK108" i="9"/>
  <c r="DP46" i="6"/>
  <c r="DP30" i="10"/>
  <c r="DP31" i="10" s="1"/>
  <c r="DP30" i="4" s="1"/>
  <c r="DQ23" i="10"/>
  <c r="GY15" i="10"/>
  <c r="GY26" i="4" s="1"/>
  <c r="GX153" i="13"/>
  <c r="GX163" i="13"/>
  <c r="GW82" i="13"/>
  <c r="GW55" i="13"/>
  <c r="GW37" i="13"/>
  <c r="GX136" i="13"/>
  <c r="GX118" i="13"/>
  <c r="GW72" i="13"/>
  <c r="GX102" i="13"/>
  <c r="GY7" i="9"/>
  <c r="GY10" i="9"/>
  <c r="GY18" i="13" s="1"/>
  <c r="GY9" i="9"/>
  <c r="GY60" i="9"/>
  <c r="GY96" i="13" s="1"/>
  <c r="GY172" i="13" s="1"/>
  <c r="GY63" i="9"/>
  <c r="GY99" i="13" s="1"/>
  <c r="GY62" i="9"/>
  <c r="GY98" i="13" s="1"/>
  <c r="GY173" i="13" s="1"/>
  <c r="GX6" i="13"/>
  <c r="GX7" i="13" s="1"/>
  <c r="GX9" i="13"/>
  <c r="GX10" i="13" s="1"/>
  <c r="GW21" i="13"/>
  <c r="GX17" i="13"/>
  <c r="GX92" i="13" s="1"/>
  <c r="GX15" i="13"/>
  <c r="GX91" i="13" s="1"/>
  <c r="GX37" i="21" s="1"/>
  <c r="GZ2" i="9"/>
  <c r="GY3" i="9"/>
  <c r="GY4" i="13"/>
  <c r="GZ2" i="13"/>
  <c r="GZ12" i="13" s="1"/>
  <c r="GY3" i="13"/>
  <c r="GX25" i="9"/>
  <c r="GY3" i="10"/>
  <c r="GZ2" i="10"/>
  <c r="GX3" i="6"/>
  <c r="GY2" i="6"/>
  <c r="GW21" i="9"/>
  <c r="GW29" i="9" s="1"/>
  <c r="GZ2" i="8"/>
  <c r="GY3" i="8"/>
  <c r="GV77" i="9"/>
  <c r="GV85" i="9" s="1"/>
  <c r="GV101" i="9" s="1"/>
  <c r="GW93" i="9" s="1"/>
  <c r="GV78" i="9"/>
  <c r="GV86" i="9" s="1"/>
  <c r="GV102" i="9" s="1"/>
  <c r="GW94" i="9" s="1"/>
  <c r="GV74" i="9"/>
  <c r="GV82" i="9" s="1"/>
  <c r="GV3" i="4"/>
  <c r="GW2" i="4"/>
  <c r="DD56" i="9" l="1"/>
  <c r="DD27" i="8" s="1"/>
  <c r="DD55" i="9"/>
  <c r="DC17" i="8"/>
  <c r="DC12" i="4"/>
  <c r="DC37" i="8"/>
  <c r="DC70" i="17" s="1"/>
  <c r="DC18" i="8"/>
  <c r="DC20" i="8" s="1"/>
  <c r="DC22" i="8" s="1"/>
  <c r="GW74" i="17"/>
  <c r="GX33" i="9"/>
  <c r="GX49" i="9" s="1"/>
  <c r="GY41" i="9" s="1"/>
  <c r="GW43" i="17"/>
  <c r="GW42" i="17" s="1"/>
  <c r="GW41" i="17" s="1"/>
  <c r="GW55" i="17" s="1"/>
  <c r="GY174" i="13"/>
  <c r="GY143" i="13"/>
  <c r="GY125" i="13"/>
  <c r="GX62" i="13"/>
  <c r="GX44" i="13"/>
  <c r="HB2" i="21"/>
  <c r="HA3" i="21"/>
  <c r="GX107" i="13"/>
  <c r="HA2" i="17"/>
  <c r="GZ3" i="17"/>
  <c r="GW26" i="13"/>
  <c r="GY61" i="9"/>
  <c r="GY97" i="13" s="1"/>
  <c r="GY8" i="9"/>
  <c r="GY16" i="13" s="1"/>
  <c r="DK110" i="9"/>
  <c r="DQ27" i="10"/>
  <c r="GZ15" i="10"/>
  <c r="GZ26" i="4" s="1"/>
  <c r="GY153" i="13"/>
  <c r="GY163" i="13"/>
  <c r="GX82" i="13"/>
  <c r="GY118" i="13"/>
  <c r="GY136" i="13"/>
  <c r="GX72" i="13"/>
  <c r="GX55" i="13"/>
  <c r="GX37" i="13"/>
  <c r="GZ7" i="9"/>
  <c r="GZ9" i="9"/>
  <c r="GZ60" i="9"/>
  <c r="GZ96" i="13" s="1"/>
  <c r="GZ172" i="13" s="1"/>
  <c r="GZ10" i="9"/>
  <c r="GZ18" i="13" s="1"/>
  <c r="GZ62" i="9"/>
  <c r="GZ98" i="13" s="1"/>
  <c r="GZ173" i="13" s="1"/>
  <c r="GZ63" i="9"/>
  <c r="GZ99" i="13" s="1"/>
  <c r="GY102" i="13"/>
  <c r="GY6" i="13"/>
  <c r="GY7" i="13" s="1"/>
  <c r="GY9" i="13"/>
  <c r="GY10" i="13" s="1"/>
  <c r="GY17" i="13"/>
  <c r="GY92" i="13" s="1"/>
  <c r="GX21" i="13"/>
  <c r="GY15" i="13"/>
  <c r="GY91" i="13" s="1"/>
  <c r="GY37" i="21" s="1"/>
  <c r="HA2" i="8"/>
  <c r="GZ3" i="8"/>
  <c r="HA2" i="10"/>
  <c r="GZ3" i="10"/>
  <c r="GZ4" i="13"/>
  <c r="GZ3" i="13"/>
  <c r="HA2" i="13"/>
  <c r="HA12" i="13" s="1"/>
  <c r="GX21" i="9"/>
  <c r="GX29" i="9" s="1"/>
  <c r="GY25" i="9"/>
  <c r="GZ3" i="9"/>
  <c r="HA2" i="9"/>
  <c r="GZ2" i="6"/>
  <c r="GY3" i="6"/>
  <c r="GW78" i="9"/>
  <c r="GW86" i="9" s="1"/>
  <c r="GW102" i="9" s="1"/>
  <c r="GX94" i="9" s="1"/>
  <c r="GW74" i="9"/>
  <c r="GW82" i="9" s="1"/>
  <c r="GW77" i="9"/>
  <c r="GW85" i="9" s="1"/>
  <c r="GW101" i="9" s="1"/>
  <c r="GX93" i="9" s="1"/>
  <c r="GW3" i="4"/>
  <c r="GX2" i="4"/>
  <c r="GX74" i="17" l="1"/>
  <c r="DC15" i="6"/>
  <c r="DD21" i="8"/>
  <c r="DD16" i="8"/>
  <c r="DD57" i="9"/>
  <c r="GX43" i="17"/>
  <c r="GX42" i="17" s="1"/>
  <c r="GX41" i="17" s="1"/>
  <c r="GX55" i="17" s="1"/>
  <c r="GZ125" i="13"/>
  <c r="GZ143" i="13"/>
  <c r="GY62" i="13"/>
  <c r="GY44" i="13"/>
  <c r="HC2" i="21"/>
  <c r="HB3" i="21"/>
  <c r="GY107" i="13"/>
  <c r="GX26" i="13"/>
  <c r="GY33" i="9"/>
  <c r="GY49" i="9" s="1"/>
  <c r="GZ41" i="9" s="1"/>
  <c r="HA3" i="17"/>
  <c r="HB2" i="17"/>
  <c r="GZ61" i="9"/>
  <c r="GZ97" i="13" s="1"/>
  <c r="GZ8" i="9"/>
  <c r="GZ16" i="13" s="1"/>
  <c r="GZ174" i="13"/>
  <c r="DL108" i="9"/>
  <c r="DL109" i="9"/>
  <c r="DQ46" i="6"/>
  <c r="DQ30" i="10"/>
  <c r="DQ31" i="10" s="1"/>
  <c r="DQ30" i="4" s="1"/>
  <c r="DR23" i="10"/>
  <c r="HA15" i="10"/>
  <c r="HA26" i="4" s="1"/>
  <c r="GZ153" i="13"/>
  <c r="GZ163" i="13"/>
  <c r="GY82" i="13"/>
  <c r="GY72" i="13"/>
  <c r="GZ118" i="13"/>
  <c r="GZ136" i="13"/>
  <c r="GY55" i="13"/>
  <c r="GY37" i="13"/>
  <c r="GZ102" i="13"/>
  <c r="HA7" i="9"/>
  <c r="HA10" i="9"/>
  <c r="HA18" i="13" s="1"/>
  <c r="HA9" i="9"/>
  <c r="HA60" i="9"/>
  <c r="HA96" i="13" s="1"/>
  <c r="HA172" i="13" s="1"/>
  <c r="HA62" i="9"/>
  <c r="HA98" i="13" s="1"/>
  <c r="HA173" i="13" s="1"/>
  <c r="HA63" i="9"/>
  <c r="HA99" i="13" s="1"/>
  <c r="GZ6" i="13"/>
  <c r="GZ7" i="13" s="1"/>
  <c r="GZ9" i="13"/>
  <c r="GZ10" i="13" s="1"/>
  <c r="GZ17" i="13"/>
  <c r="GZ92" i="13" s="1"/>
  <c r="GZ15" i="13"/>
  <c r="GZ91" i="13" s="1"/>
  <c r="GZ37" i="21" s="1"/>
  <c r="GY21" i="13"/>
  <c r="GY21" i="9"/>
  <c r="GY29" i="9" s="1"/>
  <c r="HA3" i="10"/>
  <c r="HB2" i="10"/>
  <c r="HB2" i="9"/>
  <c r="HA3" i="9"/>
  <c r="GZ25" i="9"/>
  <c r="HA3" i="8"/>
  <c r="HB2" i="8"/>
  <c r="HA2" i="6"/>
  <c r="GZ3" i="6"/>
  <c r="HA4" i="13"/>
  <c r="HB2" i="13"/>
  <c r="HB12" i="13" s="1"/>
  <c r="HA3" i="13"/>
  <c r="GX78" i="9"/>
  <c r="GX86" i="9" s="1"/>
  <c r="GX102" i="9" s="1"/>
  <c r="GY94" i="9" s="1"/>
  <c r="GX77" i="9"/>
  <c r="GX85" i="9" s="1"/>
  <c r="GX101" i="9" s="1"/>
  <c r="GY93" i="9" s="1"/>
  <c r="GX74" i="9"/>
  <c r="GX82" i="9" s="1"/>
  <c r="GY2" i="4"/>
  <c r="GX3" i="4"/>
  <c r="DD12" i="4" l="1"/>
  <c r="DD37" i="8"/>
  <c r="DD70" i="17" s="1"/>
  <c r="DE56" i="9"/>
  <c r="DE27" i="8" s="1"/>
  <c r="DE55" i="9"/>
  <c r="DD17" i="8"/>
  <c r="DD18" i="8" s="1"/>
  <c r="DD20" i="8" s="1"/>
  <c r="GY74" i="17"/>
  <c r="GY43" i="17"/>
  <c r="GY42" i="17" s="1"/>
  <c r="GY41" i="17" s="1"/>
  <c r="GY55" i="17" s="1"/>
  <c r="HA174" i="13"/>
  <c r="HA125" i="13"/>
  <c r="HA143" i="13"/>
  <c r="GZ62" i="13"/>
  <c r="GZ44" i="13"/>
  <c r="GZ33" i="9"/>
  <c r="GZ49" i="9" s="1"/>
  <c r="HA41" i="9" s="1"/>
  <c r="HD2" i="21"/>
  <c r="HC3" i="21"/>
  <c r="GZ107" i="13"/>
  <c r="HC2" i="17"/>
  <c r="HB3" i="17"/>
  <c r="GY26" i="13"/>
  <c r="HA61" i="9"/>
  <c r="HA97" i="13" s="1"/>
  <c r="HA8" i="9"/>
  <c r="HA16" i="13" s="1"/>
  <c r="DL110" i="9"/>
  <c r="DR27" i="10"/>
  <c r="HB15" i="10"/>
  <c r="HB26" i="4" s="1"/>
  <c r="HA153" i="13"/>
  <c r="HA163" i="13"/>
  <c r="GZ82" i="13"/>
  <c r="HA136" i="13"/>
  <c r="HA118" i="13"/>
  <c r="GZ72" i="13"/>
  <c r="GZ55" i="13"/>
  <c r="GZ37" i="13"/>
  <c r="HB7" i="9"/>
  <c r="HB60" i="9"/>
  <c r="HB96" i="13" s="1"/>
  <c r="HB172" i="13" s="1"/>
  <c r="HB10" i="9"/>
  <c r="HB18" i="13" s="1"/>
  <c r="HB62" i="9"/>
  <c r="HB98" i="13" s="1"/>
  <c r="HB173" i="13" s="1"/>
  <c r="HB63" i="9"/>
  <c r="HB99" i="13" s="1"/>
  <c r="HB9" i="9"/>
  <c r="HA102" i="13"/>
  <c r="HA6" i="13"/>
  <c r="HA7" i="13" s="1"/>
  <c r="HA9" i="13"/>
  <c r="HA10" i="13" s="1"/>
  <c r="HA15" i="13"/>
  <c r="HA91" i="13" s="1"/>
  <c r="HA37" i="21" s="1"/>
  <c r="HA17" i="13"/>
  <c r="HA92" i="13" s="1"/>
  <c r="GZ21" i="13"/>
  <c r="HB2" i="6"/>
  <c r="HA3" i="6"/>
  <c r="HB3" i="9"/>
  <c r="HC2" i="9"/>
  <c r="GZ21" i="9"/>
  <c r="GZ29" i="9" s="1"/>
  <c r="HC2" i="10"/>
  <c r="HB3" i="10"/>
  <c r="HB3" i="8"/>
  <c r="HC2" i="8"/>
  <c r="HB4" i="13"/>
  <c r="HB3" i="13"/>
  <c r="HC2" i="13"/>
  <c r="HC12" i="13" s="1"/>
  <c r="HA25" i="9"/>
  <c r="GY77" i="9"/>
  <c r="GY85" i="9" s="1"/>
  <c r="GY101" i="9" s="1"/>
  <c r="GZ93" i="9" s="1"/>
  <c r="GY74" i="9"/>
  <c r="GY82" i="9" s="1"/>
  <c r="GY78" i="9"/>
  <c r="GY86" i="9" s="1"/>
  <c r="GY102" i="9"/>
  <c r="GZ94" i="9" s="1"/>
  <c r="GY3" i="4"/>
  <c r="GZ2" i="4"/>
  <c r="GZ74" i="17" l="1"/>
  <c r="DD22" i="8"/>
  <c r="DD15" i="6"/>
  <c r="DE21" i="8"/>
  <c r="DE16" i="8"/>
  <c r="DE57" i="9"/>
  <c r="GZ43" i="17"/>
  <c r="GZ42" i="17" s="1"/>
  <c r="GZ41" i="17" s="1"/>
  <c r="GZ55" i="17" s="1"/>
  <c r="HB174" i="13"/>
  <c r="HB143" i="13"/>
  <c r="HB125" i="13"/>
  <c r="HA62" i="13"/>
  <c r="HA44" i="13"/>
  <c r="HE2" i="21"/>
  <c r="HD3" i="21"/>
  <c r="HA107" i="13"/>
  <c r="HA33" i="9"/>
  <c r="HA49" i="9" s="1"/>
  <c r="HB41" i="9" s="1"/>
  <c r="GZ26" i="13"/>
  <c r="HD2" i="17"/>
  <c r="HC3" i="17"/>
  <c r="HB61" i="9"/>
  <c r="HB97" i="13" s="1"/>
  <c r="HB8" i="9"/>
  <c r="HB16" i="13" s="1"/>
  <c r="DM109" i="9"/>
  <c r="DM108" i="9"/>
  <c r="DR46" i="6"/>
  <c r="DR30" i="10"/>
  <c r="DR31" i="10" s="1"/>
  <c r="DR30" i="4" s="1"/>
  <c r="DS23" i="10"/>
  <c r="HC15" i="10"/>
  <c r="HC26" i="4" s="1"/>
  <c r="HB153" i="13"/>
  <c r="HB163" i="13"/>
  <c r="HA82" i="13"/>
  <c r="HA55" i="13"/>
  <c r="HA37" i="13"/>
  <c r="HA74" i="17" s="1"/>
  <c r="HB118" i="13"/>
  <c r="HB136" i="13"/>
  <c r="HA72" i="13"/>
  <c r="HC7" i="9"/>
  <c r="HC9" i="9"/>
  <c r="HC60" i="9"/>
  <c r="HC96" i="13" s="1"/>
  <c r="HC172" i="13" s="1"/>
  <c r="HC10" i="9"/>
  <c r="HC18" i="13" s="1"/>
  <c r="HC62" i="9"/>
  <c r="HC98" i="13" s="1"/>
  <c r="HC173" i="13" s="1"/>
  <c r="HC63" i="9"/>
  <c r="HC99" i="13" s="1"/>
  <c r="HB102" i="13"/>
  <c r="HB6" i="13"/>
  <c r="HB7" i="13" s="1"/>
  <c r="HB9" i="13"/>
  <c r="HB10" i="13" s="1"/>
  <c r="HB15" i="13"/>
  <c r="HB91" i="13" s="1"/>
  <c r="HB37" i="21" s="1"/>
  <c r="HB17" i="13"/>
  <c r="HB92" i="13" s="1"/>
  <c r="HA21" i="13"/>
  <c r="HA43" i="17" s="1"/>
  <c r="HC3" i="8"/>
  <c r="HD2" i="8"/>
  <c r="HC4" i="13"/>
  <c r="HD2" i="13"/>
  <c r="HD12" i="13" s="1"/>
  <c r="HC3" i="13"/>
  <c r="HC3" i="10"/>
  <c r="HD2" i="10"/>
  <c r="HC3" i="9"/>
  <c r="HD2" i="9"/>
  <c r="HC2" i="6"/>
  <c r="HB3" i="6"/>
  <c r="HB25" i="9"/>
  <c r="HA21" i="9"/>
  <c r="HA29" i="9" s="1"/>
  <c r="GZ78" i="9"/>
  <c r="GZ86" i="9" s="1"/>
  <c r="GZ102" i="9" s="1"/>
  <c r="HA94" i="9" s="1"/>
  <c r="GZ74" i="9"/>
  <c r="GZ82" i="9" s="1"/>
  <c r="GZ77" i="9"/>
  <c r="GZ85" i="9" s="1"/>
  <c r="GZ101" i="9" s="1"/>
  <c r="HA93" i="9" s="1"/>
  <c r="HA2" i="4"/>
  <c r="GZ3" i="4"/>
  <c r="DF56" i="9" l="1"/>
  <c r="DF27" i="8" s="1"/>
  <c r="DE17" i="8"/>
  <c r="DE18" i="8" s="1"/>
  <c r="DE20" i="8" s="1"/>
  <c r="DF55" i="9"/>
  <c r="DE12" i="4"/>
  <c r="DE37" i="8"/>
  <c r="DE70" i="17" s="1"/>
  <c r="HC174" i="13"/>
  <c r="HC143" i="13"/>
  <c r="HC125" i="13"/>
  <c r="HB62" i="13"/>
  <c r="HB44" i="13"/>
  <c r="HE3" i="21"/>
  <c r="HF2" i="21"/>
  <c r="HB107" i="13"/>
  <c r="HB33" i="9"/>
  <c r="HB49" i="9" s="1"/>
  <c r="HC41" i="9" s="1"/>
  <c r="HA26" i="13"/>
  <c r="HA42" i="17"/>
  <c r="HA41" i="17" s="1"/>
  <c r="HA55" i="17" s="1"/>
  <c r="HE2" i="17"/>
  <c r="HD3" i="17"/>
  <c r="HC61" i="9"/>
  <c r="HC97" i="13" s="1"/>
  <c r="HC8" i="9"/>
  <c r="HC16" i="13" s="1"/>
  <c r="DM110" i="9"/>
  <c r="DS27" i="10"/>
  <c r="HD15" i="10"/>
  <c r="HD26" i="4" s="1"/>
  <c r="HC163" i="13"/>
  <c r="HC153" i="13"/>
  <c r="HB82" i="13"/>
  <c r="HB55" i="13"/>
  <c r="HB37" i="13"/>
  <c r="HB74" i="17" s="1"/>
  <c r="HB72" i="13"/>
  <c r="HC118" i="13"/>
  <c r="HC136" i="13"/>
  <c r="HC102" i="13"/>
  <c r="HD9" i="9"/>
  <c r="HD7" i="9"/>
  <c r="HD60" i="9"/>
  <c r="HD96" i="13" s="1"/>
  <c r="HD172" i="13" s="1"/>
  <c r="HD62" i="9"/>
  <c r="HD98" i="13" s="1"/>
  <c r="HD173" i="13" s="1"/>
  <c r="HD10" i="9"/>
  <c r="HD18" i="13" s="1"/>
  <c r="HD63" i="9"/>
  <c r="HD99" i="13" s="1"/>
  <c r="HC6" i="13"/>
  <c r="HC7" i="13" s="1"/>
  <c r="HC9" i="13"/>
  <c r="HC10" i="13" s="1"/>
  <c r="HC17" i="13"/>
  <c r="HC92" i="13" s="1"/>
  <c r="HC15" i="13"/>
  <c r="HC91" i="13" s="1"/>
  <c r="HC37" i="21" s="1"/>
  <c r="HB21" i="13"/>
  <c r="HD3" i="9"/>
  <c r="HE2" i="9"/>
  <c r="HB21" i="9"/>
  <c r="HB29" i="9" s="1"/>
  <c r="HC25" i="9"/>
  <c r="HE2" i="8"/>
  <c r="HD3" i="8"/>
  <c r="HD4" i="13"/>
  <c r="HD3" i="13"/>
  <c r="HE2" i="13"/>
  <c r="HE12" i="13" s="1"/>
  <c r="HC3" i="6"/>
  <c r="HD2" i="6"/>
  <c r="HE2" i="10"/>
  <c r="HD3" i="10"/>
  <c r="HA74" i="9"/>
  <c r="HA82" i="9" s="1"/>
  <c r="HA78" i="9"/>
  <c r="HA86" i="9" s="1"/>
  <c r="HA102" i="9" s="1"/>
  <c r="HB94" i="9" s="1"/>
  <c r="HA77" i="9"/>
  <c r="HA85" i="9" s="1"/>
  <c r="HA101" i="9" s="1"/>
  <c r="HB93" i="9" s="1"/>
  <c r="HB2" i="4"/>
  <c r="HA3" i="4"/>
  <c r="HB43" i="17" l="1"/>
  <c r="HB42" i="17" s="1"/>
  <c r="HB41" i="17" s="1"/>
  <c r="HB55" i="17" s="1"/>
  <c r="DE15" i="6"/>
  <c r="DF21" i="8"/>
  <c r="DE22" i="8"/>
  <c r="DF16" i="8"/>
  <c r="DF57" i="9"/>
  <c r="HD143" i="13"/>
  <c r="HD125" i="13"/>
  <c r="HC44" i="13"/>
  <c r="HC62" i="13"/>
  <c r="HG2" i="21"/>
  <c r="HF3" i="21"/>
  <c r="HC107" i="13"/>
  <c r="HF2" i="17"/>
  <c r="HE3" i="17"/>
  <c r="HC33" i="9"/>
  <c r="HC49" i="9" s="1"/>
  <c r="HD41" i="9" s="1"/>
  <c r="HB26" i="13"/>
  <c r="HD61" i="9"/>
  <c r="HD97" i="13" s="1"/>
  <c r="HD8" i="9"/>
  <c r="HD16" i="13" s="1"/>
  <c r="HD174" i="13"/>
  <c r="DN108" i="9"/>
  <c r="DN109" i="9"/>
  <c r="DS46" i="6"/>
  <c r="DS30" i="10"/>
  <c r="DS31" i="10" s="1"/>
  <c r="DS30" i="4" s="1"/>
  <c r="DT23" i="10"/>
  <c r="HE15" i="10"/>
  <c r="HE26" i="4" s="1"/>
  <c r="HD153" i="13"/>
  <c r="HD163" i="13"/>
  <c r="HC82" i="13"/>
  <c r="HC72" i="13"/>
  <c r="HD118" i="13"/>
  <c r="HD136" i="13"/>
  <c r="HC55" i="13"/>
  <c r="HC37" i="13"/>
  <c r="HE7" i="9"/>
  <c r="HE9" i="9"/>
  <c r="HE10" i="9"/>
  <c r="HE18" i="13" s="1"/>
  <c r="HE60" i="9"/>
  <c r="HE96" i="13" s="1"/>
  <c r="HE172" i="13" s="1"/>
  <c r="HE62" i="9"/>
  <c r="HE98" i="13" s="1"/>
  <c r="HE173" i="13" s="1"/>
  <c r="HE63" i="9"/>
  <c r="HE99" i="13" s="1"/>
  <c r="HD102" i="13"/>
  <c r="HD6" i="13"/>
  <c r="HD7" i="13" s="1"/>
  <c r="HD9" i="13"/>
  <c r="HD10" i="13" s="1"/>
  <c r="HD15" i="13"/>
  <c r="HD91" i="13" s="1"/>
  <c r="HD37" i="21" s="1"/>
  <c r="HC21" i="13"/>
  <c r="HD17" i="13"/>
  <c r="HD92" i="13" s="1"/>
  <c r="HD25" i="9"/>
  <c r="HE4" i="13"/>
  <c r="HF2" i="13"/>
  <c r="HF12" i="13" s="1"/>
  <c r="HE3" i="13"/>
  <c r="HD3" i="6"/>
  <c r="HE2" i="6"/>
  <c r="HF2" i="8"/>
  <c r="HE3" i="8"/>
  <c r="HC21" i="9"/>
  <c r="HC29" i="9" s="1"/>
  <c r="HF2" i="9"/>
  <c r="HE3" i="9"/>
  <c r="HF2" i="10"/>
  <c r="HE3" i="10"/>
  <c r="HB77" i="9"/>
  <c r="HB85" i="9" s="1"/>
  <c r="HB101" i="9" s="1"/>
  <c r="HC93" i="9" s="1"/>
  <c r="HB78" i="9"/>
  <c r="HB86" i="9" s="1"/>
  <c r="HB102" i="9" s="1"/>
  <c r="HC94" i="9" s="1"/>
  <c r="HB74" i="9"/>
  <c r="HB82" i="9" s="1"/>
  <c r="HB3" i="4"/>
  <c r="HC2" i="4"/>
  <c r="DF17" i="8" l="1"/>
  <c r="DF18" i="8" s="1"/>
  <c r="DF20" i="8" s="1"/>
  <c r="DG55" i="9"/>
  <c r="DG56" i="9"/>
  <c r="DG27" i="8" s="1"/>
  <c r="DF37" i="8"/>
  <c r="DF70" i="17" s="1"/>
  <c r="DF12" i="4"/>
  <c r="HC43" i="17"/>
  <c r="HC42" i="17" s="1"/>
  <c r="HC41" i="17" s="1"/>
  <c r="HC55" i="17" s="1"/>
  <c r="HC74" i="17"/>
  <c r="HD62" i="13"/>
  <c r="HD44" i="13"/>
  <c r="HE143" i="13"/>
  <c r="HE125" i="13"/>
  <c r="HH2" i="21"/>
  <c r="HG3" i="21"/>
  <c r="HD107" i="13"/>
  <c r="HD33" i="9"/>
  <c r="HD49" i="9" s="1"/>
  <c r="HE41" i="9" s="1"/>
  <c r="HC26" i="13"/>
  <c r="HF3" i="17"/>
  <c r="HG2" i="17"/>
  <c r="HE61" i="9"/>
  <c r="HE97" i="13" s="1"/>
  <c r="HE8" i="9"/>
  <c r="HE16" i="13" s="1"/>
  <c r="DN110" i="9"/>
  <c r="DT27" i="10"/>
  <c r="HF15" i="10"/>
  <c r="HF26" i="4" s="1"/>
  <c r="HE153" i="13"/>
  <c r="HE163" i="13"/>
  <c r="HD82" i="13"/>
  <c r="HD55" i="13"/>
  <c r="HD37" i="13"/>
  <c r="HD72" i="13"/>
  <c r="HE118" i="13"/>
  <c r="HE136" i="13"/>
  <c r="HE102" i="13"/>
  <c r="HF10" i="9"/>
  <c r="HF18" i="13" s="1"/>
  <c r="HF9" i="9"/>
  <c r="HF60" i="9"/>
  <c r="HF96" i="13" s="1"/>
  <c r="HF172" i="13" s="1"/>
  <c r="HF7" i="9"/>
  <c r="HF62" i="9"/>
  <c r="HF98" i="13" s="1"/>
  <c r="HF173" i="13" s="1"/>
  <c r="HF63" i="9"/>
  <c r="HF99" i="13" s="1"/>
  <c r="HE6" i="13"/>
  <c r="HE7" i="13" s="1"/>
  <c r="HE9" i="13"/>
  <c r="HE10" i="13" s="1"/>
  <c r="HE15" i="13"/>
  <c r="HE91" i="13" s="1"/>
  <c r="HE37" i="21" s="1"/>
  <c r="HE17" i="13"/>
  <c r="HE92" i="13" s="1"/>
  <c r="HD21" i="13"/>
  <c r="HG2" i="8"/>
  <c r="HF3" i="8"/>
  <c r="HD21" i="9"/>
  <c r="HD29" i="9" s="1"/>
  <c r="HE25" i="9"/>
  <c r="HG2" i="10"/>
  <c r="HF3" i="10"/>
  <c r="HE3" i="6"/>
  <c r="HF2" i="6"/>
  <c r="HG2" i="9"/>
  <c r="HF3" i="9"/>
  <c r="HF4" i="13"/>
  <c r="HG2" i="13"/>
  <c r="HG12" i="13" s="1"/>
  <c r="HF3" i="13"/>
  <c r="HC78" i="9"/>
  <c r="HC86" i="9" s="1"/>
  <c r="HC102" i="9" s="1"/>
  <c r="HD94" i="9" s="1"/>
  <c r="HC77" i="9"/>
  <c r="HC85" i="9" s="1"/>
  <c r="HC101" i="9" s="1"/>
  <c r="HD93" i="9" s="1"/>
  <c r="HC74" i="9"/>
  <c r="HC82" i="9" s="1"/>
  <c r="HC3" i="4"/>
  <c r="HD2" i="4"/>
  <c r="DF22" i="8" l="1"/>
  <c r="DF15" i="6"/>
  <c r="DG21" i="8"/>
  <c r="DG16" i="8"/>
  <c r="DG57" i="9"/>
  <c r="HD43" i="17"/>
  <c r="HD42" i="17" s="1"/>
  <c r="HD41" i="17" s="1"/>
  <c r="HD55" i="17" s="1"/>
  <c r="HD74" i="17"/>
  <c r="HE174" i="13"/>
  <c r="HE44" i="13"/>
  <c r="HE62" i="13"/>
  <c r="HF174" i="13"/>
  <c r="HF143" i="13"/>
  <c r="HF125" i="13"/>
  <c r="HI2" i="21"/>
  <c r="HH3" i="21"/>
  <c r="HE107" i="13"/>
  <c r="HE33" i="9"/>
  <c r="HE49" i="9" s="1"/>
  <c r="HF41" i="9" s="1"/>
  <c r="HD26" i="13"/>
  <c r="HH2" i="17"/>
  <c r="HG3" i="17"/>
  <c r="HF8" i="9"/>
  <c r="HF16" i="13" s="1"/>
  <c r="HF61" i="9"/>
  <c r="HF97" i="13" s="1"/>
  <c r="DO109" i="9"/>
  <c r="DO108" i="9"/>
  <c r="DT46" i="6"/>
  <c r="DT30" i="10"/>
  <c r="DT31" i="10" s="1"/>
  <c r="DT30" i="4" s="1"/>
  <c r="DU23" i="10"/>
  <c r="HG15" i="10"/>
  <c r="HG26" i="4" s="1"/>
  <c r="HF153" i="13"/>
  <c r="HF163" i="13"/>
  <c r="HE82" i="13"/>
  <c r="HF118" i="13"/>
  <c r="HF136" i="13"/>
  <c r="HE55" i="13"/>
  <c r="HE37" i="13"/>
  <c r="HE72" i="13"/>
  <c r="HF102" i="13"/>
  <c r="HG7" i="9"/>
  <c r="HG10" i="9"/>
  <c r="HG18" i="13" s="1"/>
  <c r="HG9" i="9"/>
  <c r="HG17" i="13" s="1"/>
  <c r="HG92" i="13" s="1"/>
  <c r="HG60" i="9"/>
  <c r="HG96" i="13" s="1"/>
  <c r="HG172" i="13" s="1"/>
  <c r="HG62" i="9"/>
  <c r="HG98" i="13" s="1"/>
  <c r="HG173" i="13" s="1"/>
  <c r="HG63" i="9"/>
  <c r="HG99" i="13" s="1"/>
  <c r="HF6" i="13"/>
  <c r="HF7" i="13" s="1"/>
  <c r="HF9" i="13"/>
  <c r="HF10" i="13" s="1"/>
  <c r="HF17" i="13"/>
  <c r="HF92" i="13" s="1"/>
  <c r="HE21" i="13"/>
  <c r="HF15" i="13"/>
  <c r="HF91" i="13" s="1"/>
  <c r="HF37" i="21" s="1"/>
  <c r="HH2" i="9"/>
  <c r="HG3" i="9"/>
  <c r="HG3" i="10"/>
  <c r="HH2" i="10"/>
  <c r="HE21" i="9"/>
  <c r="HE29" i="9" s="1"/>
  <c r="HF25" i="9"/>
  <c r="HF3" i="6"/>
  <c r="HG2" i="6"/>
  <c r="HH2" i="8"/>
  <c r="HG3" i="8"/>
  <c r="HG4" i="13"/>
  <c r="HH2" i="13"/>
  <c r="HH12" i="13" s="1"/>
  <c r="HG3" i="13"/>
  <c r="HD74" i="9"/>
  <c r="HD82" i="9" s="1"/>
  <c r="HD77" i="9"/>
  <c r="HD85" i="9" s="1"/>
  <c r="HD101" i="9" s="1"/>
  <c r="HE93" i="9" s="1"/>
  <c r="HD78" i="9"/>
  <c r="HD86" i="9" s="1"/>
  <c r="HD102" i="9" s="1"/>
  <c r="HE94" i="9" s="1"/>
  <c r="HD3" i="4"/>
  <c r="HE2" i="4"/>
  <c r="HE43" i="17" l="1"/>
  <c r="DH55" i="9"/>
  <c r="DH56" i="9"/>
  <c r="DH27" i="8" s="1"/>
  <c r="DG17" i="8"/>
  <c r="DG37" i="8"/>
  <c r="DG70" i="17" s="1"/>
  <c r="DG12" i="4"/>
  <c r="DG18" i="8"/>
  <c r="DG20" i="8" s="1"/>
  <c r="DG22" i="8" s="1"/>
  <c r="HE74" i="17"/>
  <c r="HG125" i="13"/>
  <c r="HG143" i="13"/>
  <c r="HG62" i="13"/>
  <c r="HG44" i="13"/>
  <c r="HF62" i="13"/>
  <c r="HF44" i="13"/>
  <c r="HI3" i="21"/>
  <c r="HJ2" i="21"/>
  <c r="HF33" i="9"/>
  <c r="HF49" i="9" s="1"/>
  <c r="HG41" i="9" s="1"/>
  <c r="HF107" i="13"/>
  <c r="HI2" i="17"/>
  <c r="HH3" i="17"/>
  <c r="HE26" i="13"/>
  <c r="HE42" i="17"/>
  <c r="HE41" i="17" s="1"/>
  <c r="HE55" i="17" s="1"/>
  <c r="HG61" i="9"/>
  <c r="HG97" i="13" s="1"/>
  <c r="HG8" i="9"/>
  <c r="HG16" i="13" s="1"/>
  <c r="HG174" i="13"/>
  <c r="DO110" i="9"/>
  <c r="DU27" i="10"/>
  <c r="HH15" i="10"/>
  <c r="HH26" i="4" s="1"/>
  <c r="HG153" i="13"/>
  <c r="HG163" i="13"/>
  <c r="HF82" i="13"/>
  <c r="HG136" i="13"/>
  <c r="HG118" i="13"/>
  <c r="HF72" i="13"/>
  <c r="HF55" i="13"/>
  <c r="HF37" i="13"/>
  <c r="HF74" i="17" s="1"/>
  <c r="HG55" i="13"/>
  <c r="HG37" i="13"/>
  <c r="HH7" i="9"/>
  <c r="HH9" i="9"/>
  <c r="HH60" i="9"/>
  <c r="HH96" i="13" s="1"/>
  <c r="HH172" i="13" s="1"/>
  <c r="HH62" i="9"/>
  <c r="HH98" i="13" s="1"/>
  <c r="HH173" i="13" s="1"/>
  <c r="HH10" i="9"/>
  <c r="HH18" i="13" s="1"/>
  <c r="HH63" i="9"/>
  <c r="HH99" i="13" s="1"/>
  <c r="HG102" i="13"/>
  <c r="HG6" i="13"/>
  <c r="HG7" i="13" s="1"/>
  <c r="HG9" i="13"/>
  <c r="HG10" i="13" s="1"/>
  <c r="HG21" i="13"/>
  <c r="HG15" i="13"/>
  <c r="HG91" i="13" s="1"/>
  <c r="HG37" i="21" s="1"/>
  <c r="HF21" i="13"/>
  <c r="HI2" i="8"/>
  <c r="HH3" i="8"/>
  <c r="HH2" i="6"/>
  <c r="HG3" i="6"/>
  <c r="HG25" i="9"/>
  <c r="HF21" i="9"/>
  <c r="HF29" i="9" s="1"/>
  <c r="HI2" i="10"/>
  <c r="HH3" i="10"/>
  <c r="HI2" i="9"/>
  <c r="HH3" i="9"/>
  <c r="HH4" i="13"/>
  <c r="HH3" i="13"/>
  <c r="HI2" i="13"/>
  <c r="HI12" i="13" s="1"/>
  <c r="HE78" i="9"/>
  <c r="HE86" i="9" s="1"/>
  <c r="HE102" i="9" s="1"/>
  <c r="HF94" i="9" s="1"/>
  <c r="HE74" i="9"/>
  <c r="HE82" i="9" s="1"/>
  <c r="HE77" i="9"/>
  <c r="HE85" i="9" s="1"/>
  <c r="HE101" i="9" s="1"/>
  <c r="HF93" i="9" s="1"/>
  <c r="HF2" i="4"/>
  <c r="HE3" i="4"/>
  <c r="HF43" i="17" l="1"/>
  <c r="DG15" i="6"/>
  <c r="DH21" i="8"/>
  <c r="DH16" i="8"/>
  <c r="DH57" i="9"/>
  <c r="HH174" i="13"/>
  <c r="HH125" i="13"/>
  <c r="HH143" i="13"/>
  <c r="HG33" i="9"/>
  <c r="HG49" i="9" s="1"/>
  <c r="HH41" i="9" s="1"/>
  <c r="HK2" i="21"/>
  <c r="HJ3" i="21"/>
  <c r="HG107" i="13"/>
  <c r="HG26" i="13"/>
  <c r="HF26" i="13"/>
  <c r="HF42" i="17"/>
  <c r="HF41" i="17" s="1"/>
  <c r="HF55" i="17" s="1"/>
  <c r="HJ2" i="17"/>
  <c r="HI3" i="17"/>
  <c r="HH61" i="9"/>
  <c r="HH97" i="13" s="1"/>
  <c r="HH8" i="9"/>
  <c r="HH16" i="13" s="1"/>
  <c r="DP109" i="9"/>
  <c r="DP108" i="9"/>
  <c r="DU46" i="6"/>
  <c r="DU30" i="10"/>
  <c r="DU31" i="10" s="1"/>
  <c r="DU30" i="4" s="1"/>
  <c r="DV23" i="10"/>
  <c r="HI15" i="10"/>
  <c r="HI26" i="4" s="1"/>
  <c r="HH153" i="13"/>
  <c r="HH163" i="13"/>
  <c r="HG82" i="13"/>
  <c r="HG72" i="13"/>
  <c r="HG74" i="17" s="1"/>
  <c r="HH118" i="13"/>
  <c r="HH136" i="13"/>
  <c r="HI7" i="9"/>
  <c r="HI10" i="9"/>
  <c r="HI18" i="13" s="1"/>
  <c r="HI9" i="9"/>
  <c r="HI62" i="9"/>
  <c r="HI98" i="13" s="1"/>
  <c r="HI173" i="13" s="1"/>
  <c r="HI63" i="9"/>
  <c r="HI99" i="13" s="1"/>
  <c r="HI60" i="9"/>
  <c r="HI96" i="13" s="1"/>
  <c r="HI172" i="13" s="1"/>
  <c r="HH102" i="13"/>
  <c r="HH6" i="13"/>
  <c r="HH7" i="13" s="1"/>
  <c r="HH9" i="13"/>
  <c r="HH10" i="13" s="1"/>
  <c r="HH17" i="13"/>
  <c r="HH92" i="13" s="1"/>
  <c r="HH15" i="13"/>
  <c r="HH91" i="13" s="1"/>
  <c r="HH37" i="21" s="1"/>
  <c r="HI3" i="10"/>
  <c r="HJ2" i="10"/>
  <c r="HG21" i="9"/>
  <c r="HG29" i="9" s="1"/>
  <c r="HI2" i="6"/>
  <c r="HH3" i="6"/>
  <c r="HI3" i="8"/>
  <c r="HJ2" i="8"/>
  <c r="HH25" i="9"/>
  <c r="HI4" i="13"/>
  <c r="HJ2" i="13"/>
  <c r="HJ12" i="13" s="1"/>
  <c r="HI3" i="13"/>
  <c r="HJ2" i="9"/>
  <c r="HI3" i="9"/>
  <c r="HF74" i="9"/>
  <c r="HF82" i="9" s="1"/>
  <c r="HF77" i="9"/>
  <c r="HF85" i="9" s="1"/>
  <c r="HF101" i="9" s="1"/>
  <c r="HG93" i="9" s="1"/>
  <c r="HF78" i="9"/>
  <c r="HF86" i="9" s="1"/>
  <c r="HF102" i="9" s="1"/>
  <c r="HG94" i="9" s="1"/>
  <c r="HF3" i="4"/>
  <c r="HG2" i="4"/>
  <c r="DI56" i="9" l="1"/>
  <c r="DI27" i="8" s="1"/>
  <c r="DI55" i="9"/>
  <c r="DH17" i="8"/>
  <c r="DH18" i="8" s="1"/>
  <c r="DH20" i="8" s="1"/>
  <c r="DH12" i="4"/>
  <c r="DH37" i="8"/>
  <c r="DH70" i="17" s="1"/>
  <c r="HG43" i="17"/>
  <c r="HG42" i="17" s="1"/>
  <c r="HG41" i="17" s="1"/>
  <c r="HG55" i="17" s="1"/>
  <c r="HI125" i="13"/>
  <c r="HI143" i="13"/>
  <c r="HH62" i="13"/>
  <c r="HH44" i="13"/>
  <c r="HH33" i="9"/>
  <c r="HH49" i="9" s="1"/>
  <c r="HI41" i="9" s="1"/>
  <c r="HL2" i="21"/>
  <c r="HK3" i="21"/>
  <c r="HH107" i="13"/>
  <c r="HK2" i="17"/>
  <c r="HJ3" i="17"/>
  <c r="HI61" i="9"/>
  <c r="HI97" i="13" s="1"/>
  <c r="HI8" i="9"/>
  <c r="HI16" i="13" s="1"/>
  <c r="HI174" i="13"/>
  <c r="DP110" i="9"/>
  <c r="DV27" i="10"/>
  <c r="HJ15" i="10"/>
  <c r="HJ26" i="4" s="1"/>
  <c r="HI163" i="13"/>
  <c r="HI153" i="13"/>
  <c r="HH82" i="13"/>
  <c r="HH55" i="13"/>
  <c r="HH37" i="13"/>
  <c r="HI118" i="13"/>
  <c r="HI136" i="13"/>
  <c r="HH72" i="13"/>
  <c r="HI102" i="13"/>
  <c r="HJ7" i="9"/>
  <c r="HJ9" i="9"/>
  <c r="HJ60" i="9"/>
  <c r="HJ96" i="13" s="1"/>
  <c r="HJ172" i="13" s="1"/>
  <c r="HJ10" i="9"/>
  <c r="HJ18" i="13" s="1"/>
  <c r="HJ63" i="9"/>
  <c r="HJ99" i="13" s="1"/>
  <c r="HJ62" i="9"/>
  <c r="HJ98" i="13" s="1"/>
  <c r="HJ173" i="13" s="1"/>
  <c r="HI6" i="13"/>
  <c r="HI7" i="13" s="1"/>
  <c r="HI9" i="13"/>
  <c r="HI10" i="13" s="1"/>
  <c r="HI15" i="13"/>
  <c r="HI91" i="13" s="1"/>
  <c r="HI37" i="21" s="1"/>
  <c r="HI17" i="13"/>
  <c r="HI92" i="13" s="1"/>
  <c r="HH21" i="13"/>
  <c r="HI25" i="9"/>
  <c r="HK2" i="10"/>
  <c r="HJ3" i="10"/>
  <c r="HJ2" i="6"/>
  <c r="HI3" i="6"/>
  <c r="HH21" i="9"/>
  <c r="HH29" i="9" s="1"/>
  <c r="HJ3" i="9"/>
  <c r="HK2" i="9"/>
  <c r="HJ4" i="13"/>
  <c r="HJ3" i="13"/>
  <c r="HK2" i="13"/>
  <c r="HK12" i="13" s="1"/>
  <c r="HJ3" i="8"/>
  <c r="HK2" i="8"/>
  <c r="HG74" i="9"/>
  <c r="HG82" i="9" s="1"/>
  <c r="HG78" i="9"/>
  <c r="HG86" i="9" s="1"/>
  <c r="HG102" i="9" s="1"/>
  <c r="HH94" i="9" s="1"/>
  <c r="HG77" i="9"/>
  <c r="HG85" i="9" s="1"/>
  <c r="HG101" i="9" s="1"/>
  <c r="HH93" i="9" s="1"/>
  <c r="HH2" i="4"/>
  <c r="HG3" i="4"/>
  <c r="DH22" i="8" l="1"/>
  <c r="DH15" i="6"/>
  <c r="DI21" i="8"/>
  <c r="DI16" i="8"/>
  <c r="DI57" i="9"/>
  <c r="HH74" i="17"/>
  <c r="HH43" i="17"/>
  <c r="HH42" i="17" s="1"/>
  <c r="HH41" i="17" s="1"/>
  <c r="HH55" i="17" s="1"/>
  <c r="HJ174" i="13"/>
  <c r="HJ143" i="13"/>
  <c r="HJ125" i="13"/>
  <c r="HI62" i="13"/>
  <c r="HI44" i="13"/>
  <c r="HI33" i="9"/>
  <c r="HI49" i="9" s="1"/>
  <c r="HJ41" i="9" s="1"/>
  <c r="HM2" i="21"/>
  <c r="HL3" i="21"/>
  <c r="HI107" i="13"/>
  <c r="HH26" i="13"/>
  <c r="HL2" i="17"/>
  <c r="HK3" i="17"/>
  <c r="HJ61" i="9"/>
  <c r="HJ97" i="13" s="1"/>
  <c r="HJ8" i="9"/>
  <c r="HJ16" i="13" s="1"/>
  <c r="DQ108" i="9"/>
  <c r="DQ109" i="9"/>
  <c r="DV46" i="6"/>
  <c r="DV30" i="10"/>
  <c r="DV31" i="10" s="1"/>
  <c r="DV30" i="4" s="1"/>
  <c r="DW23" i="10"/>
  <c r="HK15" i="10"/>
  <c r="HK26" i="4" s="1"/>
  <c r="HJ163" i="13"/>
  <c r="HJ153" i="13"/>
  <c r="HI82" i="13"/>
  <c r="HJ118" i="13"/>
  <c r="HJ136" i="13"/>
  <c r="HI55" i="13"/>
  <c r="HI37" i="13"/>
  <c r="HI72" i="13"/>
  <c r="HJ102" i="13"/>
  <c r="HK7" i="9"/>
  <c r="HK9" i="9"/>
  <c r="HK10" i="9"/>
  <c r="HK18" i="13" s="1"/>
  <c r="HK60" i="9"/>
  <c r="HK96" i="13" s="1"/>
  <c r="HK172" i="13" s="1"/>
  <c r="HK62" i="9"/>
  <c r="HK98" i="13" s="1"/>
  <c r="HK173" i="13" s="1"/>
  <c r="HK63" i="9"/>
  <c r="HK99" i="13" s="1"/>
  <c r="HJ6" i="13"/>
  <c r="HJ7" i="13" s="1"/>
  <c r="HJ9" i="13"/>
  <c r="HJ10" i="13" s="1"/>
  <c r="HJ15" i="13"/>
  <c r="HJ91" i="13" s="1"/>
  <c r="HJ37" i="21" s="1"/>
  <c r="HJ17" i="13"/>
  <c r="HJ92" i="13" s="1"/>
  <c r="HI21" i="13"/>
  <c r="HK3" i="10"/>
  <c r="HL2" i="10"/>
  <c r="HK2" i="6"/>
  <c r="HJ3" i="6"/>
  <c r="HI21" i="9"/>
  <c r="HI29" i="9" s="1"/>
  <c r="HJ25" i="9"/>
  <c r="HK3" i="8"/>
  <c r="HL2" i="8"/>
  <c r="HK4" i="13"/>
  <c r="HL2" i="13"/>
  <c r="HL12" i="13" s="1"/>
  <c r="HK3" i="13"/>
  <c r="HK3" i="9"/>
  <c r="HL2" i="9"/>
  <c r="HH78" i="9"/>
  <c r="HH86" i="9" s="1"/>
  <c r="HH102" i="9" s="1"/>
  <c r="HI94" i="9" s="1"/>
  <c r="HH74" i="9"/>
  <c r="HH82" i="9" s="1"/>
  <c r="HH77" i="9"/>
  <c r="HH85" i="9" s="1"/>
  <c r="HH101" i="9" s="1"/>
  <c r="HI93" i="9" s="1"/>
  <c r="HI2" i="4"/>
  <c r="HH3" i="4"/>
  <c r="HI43" i="17" l="1"/>
  <c r="DJ55" i="9"/>
  <c r="DI17" i="8"/>
  <c r="DJ56" i="9"/>
  <c r="DJ27" i="8" s="1"/>
  <c r="DI37" i="8"/>
  <c r="DI70" i="17" s="1"/>
  <c r="DI12" i="4"/>
  <c r="DI18" i="8"/>
  <c r="DI20" i="8" s="1"/>
  <c r="DI22" i="8" s="1"/>
  <c r="HI74" i="17"/>
  <c r="HK174" i="13"/>
  <c r="HK143" i="13"/>
  <c r="HK125" i="13"/>
  <c r="HJ44" i="13"/>
  <c r="HJ62" i="13"/>
  <c r="HM3" i="21"/>
  <c r="HN2" i="21"/>
  <c r="HJ33" i="9"/>
  <c r="HJ49" i="9" s="1"/>
  <c r="HK41" i="9" s="1"/>
  <c r="HJ107" i="13"/>
  <c r="HI26" i="13"/>
  <c r="HI42" i="17"/>
  <c r="HI41" i="17" s="1"/>
  <c r="HI55" i="17" s="1"/>
  <c r="HM2" i="17"/>
  <c r="HL3" i="17"/>
  <c r="HK8" i="9"/>
  <c r="HK16" i="13" s="1"/>
  <c r="HK61" i="9"/>
  <c r="HK97" i="13" s="1"/>
  <c r="DQ110" i="9"/>
  <c r="DW27" i="10"/>
  <c r="HL15" i="10"/>
  <c r="HL26" i="4" s="1"/>
  <c r="HK153" i="13"/>
  <c r="HK163" i="13"/>
  <c r="HJ82" i="13"/>
  <c r="HK118" i="13"/>
  <c r="HK136" i="13"/>
  <c r="HJ55" i="13"/>
  <c r="HJ37" i="13"/>
  <c r="HJ72" i="13"/>
  <c r="HL7" i="9"/>
  <c r="HL9" i="9"/>
  <c r="HL10" i="9"/>
  <c r="HL18" i="13" s="1"/>
  <c r="HL60" i="9"/>
  <c r="HL96" i="13" s="1"/>
  <c r="HL172" i="13" s="1"/>
  <c r="HL62" i="9"/>
  <c r="HL98" i="13" s="1"/>
  <c r="HL173" i="13" s="1"/>
  <c r="HL63" i="9"/>
  <c r="HL99" i="13" s="1"/>
  <c r="HK102" i="13"/>
  <c r="HK6" i="13"/>
  <c r="HK7" i="13" s="1"/>
  <c r="HK9" i="13"/>
  <c r="HK10" i="13" s="1"/>
  <c r="HJ21" i="13"/>
  <c r="HK15" i="13"/>
  <c r="HK91" i="13" s="1"/>
  <c r="HK37" i="21" s="1"/>
  <c r="HK17" i="13"/>
  <c r="HK92" i="13" s="1"/>
  <c r="HJ21" i="9"/>
  <c r="HJ29" i="9" s="1"/>
  <c r="HM2" i="8"/>
  <c r="HL3" i="8"/>
  <c r="HL3" i="10"/>
  <c r="HM2" i="10"/>
  <c r="HL3" i="9"/>
  <c r="HM2" i="9"/>
  <c r="HK25" i="9"/>
  <c r="HL4" i="13"/>
  <c r="HL3" i="13"/>
  <c r="HM2" i="13"/>
  <c r="HM12" i="13" s="1"/>
  <c r="HL2" i="6"/>
  <c r="HK3" i="6"/>
  <c r="HI74" i="9"/>
  <c r="HI82" i="9" s="1"/>
  <c r="HI77" i="9"/>
  <c r="HI85" i="9" s="1"/>
  <c r="HI101" i="9" s="1"/>
  <c r="HJ93" i="9" s="1"/>
  <c r="HI78" i="9"/>
  <c r="HI86" i="9" s="1"/>
  <c r="HI102" i="9" s="1"/>
  <c r="HJ94" i="9" s="1"/>
  <c r="HJ2" i="4"/>
  <c r="HI3" i="4"/>
  <c r="DI15" i="6" l="1"/>
  <c r="DJ21" i="8"/>
  <c r="DJ16" i="8"/>
  <c r="DJ57" i="9"/>
  <c r="HJ43" i="17"/>
  <c r="HJ42" i="17" s="1"/>
  <c r="HJ41" i="17" s="1"/>
  <c r="HJ55" i="17" s="1"/>
  <c r="HJ74" i="17"/>
  <c r="HK44" i="13"/>
  <c r="HK62" i="13"/>
  <c r="HL174" i="13"/>
  <c r="HL143" i="13"/>
  <c r="HL125" i="13"/>
  <c r="HN3" i="21"/>
  <c r="HO2" i="21"/>
  <c r="HK33" i="9"/>
  <c r="HK49" i="9" s="1"/>
  <c r="HL41" i="9" s="1"/>
  <c r="HK107" i="13"/>
  <c r="HJ26" i="13"/>
  <c r="HN2" i="17"/>
  <c r="HM3" i="17"/>
  <c r="HL61" i="9"/>
  <c r="HL97" i="13" s="1"/>
  <c r="HL8" i="9"/>
  <c r="HL16" i="13" s="1"/>
  <c r="DR108" i="9"/>
  <c r="DR109" i="9"/>
  <c r="DW46" i="6"/>
  <c r="DW30" i="10"/>
  <c r="DW31" i="10" s="1"/>
  <c r="DW30" i="4" s="1"/>
  <c r="DX23" i="10"/>
  <c r="HM15" i="10"/>
  <c r="HM26" i="4" s="1"/>
  <c r="HL153" i="13"/>
  <c r="HL163" i="13"/>
  <c r="HK82" i="13"/>
  <c r="HK55" i="13"/>
  <c r="HK37" i="13"/>
  <c r="HK72" i="13"/>
  <c r="HL118" i="13"/>
  <c r="HL136" i="13"/>
  <c r="HM7" i="9"/>
  <c r="HM9" i="9"/>
  <c r="HM10" i="9"/>
  <c r="HM18" i="13" s="1"/>
  <c r="HM62" i="9"/>
  <c r="HM98" i="13" s="1"/>
  <c r="HM173" i="13" s="1"/>
  <c r="HM60" i="9"/>
  <c r="HM96" i="13" s="1"/>
  <c r="HM172" i="13" s="1"/>
  <c r="HM63" i="9"/>
  <c r="HM99" i="13" s="1"/>
  <c r="HL102" i="13"/>
  <c r="HL6" i="13"/>
  <c r="HL7" i="13" s="1"/>
  <c r="HL9" i="13"/>
  <c r="HL10" i="13" s="1"/>
  <c r="HK21" i="13"/>
  <c r="HL15" i="13"/>
  <c r="HL91" i="13" s="1"/>
  <c r="HL37" i="21" s="1"/>
  <c r="HL17" i="13"/>
  <c r="HL92" i="13" s="1"/>
  <c r="HK21" i="9"/>
  <c r="HK29" i="9" s="1"/>
  <c r="HM4" i="13"/>
  <c r="HN2" i="13"/>
  <c r="HN12" i="13" s="1"/>
  <c r="HM3" i="13"/>
  <c r="HN2" i="10"/>
  <c r="HM3" i="10"/>
  <c r="HN2" i="8"/>
  <c r="HM3" i="8"/>
  <c r="HL3" i="6"/>
  <c r="HM2" i="6"/>
  <c r="HL25" i="9"/>
  <c r="HN2" i="9"/>
  <c r="HM3" i="9"/>
  <c r="HJ78" i="9"/>
  <c r="HJ86" i="9" s="1"/>
  <c r="HJ102" i="9" s="1"/>
  <c r="HK94" i="9" s="1"/>
  <c r="HJ77" i="9"/>
  <c r="HJ85" i="9" s="1"/>
  <c r="HJ101" i="9" s="1"/>
  <c r="HK93" i="9" s="1"/>
  <c r="HJ74" i="9"/>
  <c r="HJ82" i="9" s="1"/>
  <c r="HJ3" i="4"/>
  <c r="HK2" i="4"/>
  <c r="DJ37" i="8" l="1"/>
  <c r="DJ70" i="17" s="1"/>
  <c r="DJ12" i="4"/>
  <c r="DJ17" i="8"/>
  <c r="DJ18" i="8" s="1"/>
  <c r="DJ20" i="8" s="1"/>
  <c r="DK56" i="9"/>
  <c r="DK27" i="8" s="1"/>
  <c r="DK55" i="9"/>
  <c r="HK43" i="17"/>
  <c r="HK42" i="17" s="1"/>
  <c r="HK41" i="17" s="1"/>
  <c r="HK55" i="17" s="1"/>
  <c r="HK74" i="17"/>
  <c r="HL62" i="13"/>
  <c r="HL44" i="13"/>
  <c r="HM143" i="13"/>
  <c r="HM125" i="13"/>
  <c r="HL33" i="9"/>
  <c r="HL49" i="9" s="1"/>
  <c r="HM41" i="9" s="1"/>
  <c r="HP2" i="21"/>
  <c r="HO3" i="21"/>
  <c r="HL107" i="13"/>
  <c r="HN3" i="17"/>
  <c r="HO2" i="17"/>
  <c r="HK26" i="13"/>
  <c r="HM61" i="9"/>
  <c r="HM97" i="13" s="1"/>
  <c r="HM8" i="9"/>
  <c r="HM16" i="13" s="1"/>
  <c r="DR110" i="9"/>
  <c r="DX27" i="10"/>
  <c r="HN15" i="10"/>
  <c r="HN26" i="4" s="1"/>
  <c r="HM163" i="13"/>
  <c r="HM153" i="13"/>
  <c r="HL82" i="13"/>
  <c r="HL55" i="13"/>
  <c r="HL37" i="13"/>
  <c r="HL72" i="13"/>
  <c r="HM118" i="13"/>
  <c r="HM136" i="13"/>
  <c r="HM102" i="13"/>
  <c r="HN10" i="9"/>
  <c r="HN18" i="13" s="1"/>
  <c r="HN7" i="9"/>
  <c r="HN9" i="9"/>
  <c r="HN60" i="9"/>
  <c r="HN96" i="13" s="1"/>
  <c r="HN172" i="13" s="1"/>
  <c r="HN62" i="9"/>
  <c r="HN98" i="13" s="1"/>
  <c r="HN173" i="13" s="1"/>
  <c r="HN63" i="9"/>
  <c r="HN99" i="13" s="1"/>
  <c r="HM6" i="13"/>
  <c r="HM7" i="13" s="1"/>
  <c r="HM9" i="13"/>
  <c r="HM10" i="13" s="1"/>
  <c r="HM15" i="13"/>
  <c r="HM91" i="13" s="1"/>
  <c r="HM37" i="21" s="1"/>
  <c r="HL21" i="13"/>
  <c r="HM17" i="13"/>
  <c r="HM92" i="13" s="1"/>
  <c r="HM3" i="6"/>
  <c r="HN2" i="6"/>
  <c r="HO2" i="8"/>
  <c r="HN3" i="8"/>
  <c r="HN4" i="13"/>
  <c r="HO2" i="13"/>
  <c r="HO12" i="13" s="1"/>
  <c r="HN3" i="13"/>
  <c r="HO2" i="10"/>
  <c r="HN3" i="10"/>
  <c r="HM25" i="9"/>
  <c r="HL21" i="9"/>
  <c r="HL29" i="9" s="1"/>
  <c r="HO2" i="9"/>
  <c r="HN3" i="9"/>
  <c r="HK77" i="9"/>
  <c r="HK85" i="9" s="1"/>
  <c r="HK101" i="9" s="1"/>
  <c r="HL93" i="9" s="1"/>
  <c r="HK74" i="9"/>
  <c r="HK82" i="9" s="1"/>
  <c r="HK78" i="9"/>
  <c r="HK86" i="9" s="1"/>
  <c r="HK102" i="9" s="1"/>
  <c r="HL94" i="9" s="1"/>
  <c r="HK3" i="4"/>
  <c r="HL2" i="4"/>
  <c r="DJ22" i="8" l="1"/>
  <c r="DJ15" i="6"/>
  <c r="DK21" i="8"/>
  <c r="DK16" i="8"/>
  <c r="DK57" i="9"/>
  <c r="HL74" i="17"/>
  <c r="HL43" i="17"/>
  <c r="HL42" i="17" s="1"/>
  <c r="HL41" i="17" s="1"/>
  <c r="HL55" i="17" s="1"/>
  <c r="HM174" i="13"/>
  <c r="HN143" i="13"/>
  <c r="HN125" i="13"/>
  <c r="HM62" i="13"/>
  <c r="HM44" i="13"/>
  <c r="HQ2" i="21"/>
  <c r="HP3" i="21"/>
  <c r="HM107" i="13"/>
  <c r="HM33" i="9"/>
  <c r="HM49" i="9" s="1"/>
  <c r="HN41" i="9" s="1"/>
  <c r="HL26" i="13"/>
  <c r="HP2" i="17"/>
  <c r="HO3" i="17"/>
  <c r="HN61" i="9"/>
  <c r="HN97" i="13" s="1"/>
  <c r="HN8" i="9"/>
  <c r="HN16" i="13" s="1"/>
  <c r="HN174" i="13"/>
  <c r="DS109" i="9"/>
  <c r="DS108" i="9"/>
  <c r="DX46" i="6"/>
  <c r="DX30" i="10"/>
  <c r="DX31" i="10" s="1"/>
  <c r="DX30" i="4" s="1"/>
  <c r="DY23" i="10"/>
  <c r="HO15" i="10"/>
  <c r="HO26" i="4" s="1"/>
  <c r="HN153" i="13"/>
  <c r="HN163" i="13"/>
  <c r="HM82" i="13"/>
  <c r="HM55" i="13"/>
  <c r="HM37" i="13"/>
  <c r="HN118" i="13"/>
  <c r="HN136" i="13"/>
  <c r="HM72" i="13"/>
  <c r="HO7" i="9"/>
  <c r="HO10" i="9"/>
  <c r="HO18" i="13" s="1"/>
  <c r="HO9" i="9"/>
  <c r="HO62" i="9"/>
  <c r="HO98" i="13" s="1"/>
  <c r="HO173" i="13" s="1"/>
  <c r="HO63" i="9"/>
  <c r="HO99" i="13" s="1"/>
  <c r="HO60" i="9"/>
  <c r="HO96" i="13" s="1"/>
  <c r="HO172" i="13" s="1"/>
  <c r="HN102" i="13"/>
  <c r="HN6" i="13"/>
  <c r="HN7" i="13" s="1"/>
  <c r="HN9" i="13"/>
  <c r="HN10" i="13" s="1"/>
  <c r="HM21" i="13"/>
  <c r="HM43" i="17" s="1"/>
  <c r="HN17" i="13"/>
  <c r="HN92" i="13" s="1"/>
  <c r="HN15" i="13"/>
  <c r="HN91" i="13" s="1"/>
  <c r="HN37" i="21" s="1"/>
  <c r="HP2" i="9"/>
  <c r="HO3" i="9"/>
  <c r="HM21" i="9"/>
  <c r="HM29" i="9" s="1"/>
  <c r="HP2" i="8"/>
  <c r="HO3" i="8"/>
  <c r="HO3" i="10"/>
  <c r="HP2" i="10"/>
  <c r="HO2" i="6"/>
  <c r="HN3" i="6"/>
  <c r="HO4" i="13"/>
  <c r="HP2" i="13"/>
  <c r="HP12" i="13" s="1"/>
  <c r="HO3" i="13"/>
  <c r="HN25" i="9"/>
  <c r="HL78" i="9"/>
  <c r="HL86" i="9" s="1"/>
  <c r="HL102" i="9" s="1"/>
  <c r="HM94" i="9" s="1"/>
  <c r="HL74" i="9"/>
  <c r="HL82" i="9" s="1"/>
  <c r="HL77" i="9"/>
  <c r="HL85" i="9" s="1"/>
  <c r="HL101" i="9" s="1"/>
  <c r="HM93" i="9" s="1"/>
  <c r="HL3" i="4"/>
  <c r="HM2" i="4"/>
  <c r="DL56" i="9" l="1"/>
  <c r="DL27" i="8" s="1"/>
  <c r="DL55" i="9"/>
  <c r="DK17" i="8"/>
  <c r="DK12" i="4"/>
  <c r="DK37" i="8"/>
  <c r="DK70" i="17" s="1"/>
  <c r="DK18" i="8"/>
  <c r="DK20" i="8" s="1"/>
  <c r="DK22" i="8" s="1"/>
  <c r="HM74" i="17"/>
  <c r="HN62" i="13"/>
  <c r="HN44" i="13"/>
  <c r="HO174" i="13"/>
  <c r="HO143" i="13"/>
  <c r="HO125" i="13"/>
  <c r="HQ3" i="21"/>
  <c r="HR2" i="21"/>
  <c r="HN107" i="13"/>
  <c r="HN33" i="9"/>
  <c r="HN49" i="9" s="1"/>
  <c r="HO41" i="9" s="1"/>
  <c r="HQ2" i="17"/>
  <c r="HP3" i="17"/>
  <c r="HM26" i="13"/>
  <c r="HM42" i="17"/>
  <c r="HM41" i="17" s="1"/>
  <c r="HM55" i="17" s="1"/>
  <c r="HO61" i="9"/>
  <c r="HO97" i="13" s="1"/>
  <c r="HO8" i="9"/>
  <c r="HO16" i="13" s="1"/>
  <c r="DS110" i="9"/>
  <c r="DY27" i="10"/>
  <c r="HP15" i="10"/>
  <c r="HP26" i="4" s="1"/>
  <c r="HO153" i="13"/>
  <c r="HO163" i="13"/>
  <c r="HN82" i="13"/>
  <c r="HN55" i="13"/>
  <c r="HN37" i="13"/>
  <c r="HO118" i="13"/>
  <c r="HO136" i="13"/>
  <c r="HN72" i="13"/>
  <c r="HO102" i="13"/>
  <c r="HP7" i="9"/>
  <c r="HP9" i="9"/>
  <c r="HP60" i="9"/>
  <c r="HP96" i="13" s="1"/>
  <c r="HP172" i="13" s="1"/>
  <c r="HP10" i="9"/>
  <c r="HP18" i="13" s="1"/>
  <c r="HP62" i="9"/>
  <c r="HP98" i="13" s="1"/>
  <c r="HP173" i="13" s="1"/>
  <c r="HP63" i="9"/>
  <c r="HP99" i="13" s="1"/>
  <c r="HO6" i="13"/>
  <c r="HO7" i="13" s="1"/>
  <c r="HO9" i="13"/>
  <c r="HO10" i="13" s="1"/>
  <c r="HO15" i="13"/>
  <c r="HO91" i="13" s="1"/>
  <c r="HO37" i="21" s="1"/>
  <c r="HN21" i="13"/>
  <c r="HO17" i="13"/>
  <c r="HO92" i="13" s="1"/>
  <c r="HP4" i="13"/>
  <c r="HP3" i="13"/>
  <c r="HQ2" i="13"/>
  <c r="HQ12" i="13" s="1"/>
  <c r="HQ2" i="10"/>
  <c r="HP3" i="10"/>
  <c r="HN21" i="9"/>
  <c r="HN29" i="9" s="1"/>
  <c r="HQ2" i="9"/>
  <c r="HP3" i="9"/>
  <c r="HO25" i="9"/>
  <c r="HP2" i="6"/>
  <c r="HO3" i="6"/>
  <c r="HQ2" i="8"/>
  <c r="HP3" i="8"/>
  <c r="HM74" i="9"/>
  <c r="HM82" i="9" s="1"/>
  <c r="HM77" i="9"/>
  <c r="HM85" i="9" s="1"/>
  <c r="HM101" i="9" s="1"/>
  <c r="HN93" i="9" s="1"/>
  <c r="HM78" i="9"/>
  <c r="HM86" i="9" s="1"/>
  <c r="HM102" i="9" s="1"/>
  <c r="HN94" i="9" s="1"/>
  <c r="HM3" i="4"/>
  <c r="HN2" i="4"/>
  <c r="DK15" i="6" l="1"/>
  <c r="DL21" i="8"/>
  <c r="DL16" i="8"/>
  <c r="DL57" i="9"/>
  <c r="HN43" i="17"/>
  <c r="HN42" i="17" s="1"/>
  <c r="HN41" i="17" s="1"/>
  <c r="HN55" i="17" s="1"/>
  <c r="HN74" i="17"/>
  <c r="HO62" i="13"/>
  <c r="HO44" i="13"/>
  <c r="HP174" i="13"/>
  <c r="HP125" i="13"/>
  <c r="HP143" i="13"/>
  <c r="HS2" i="21"/>
  <c r="HR3" i="21"/>
  <c r="HO107" i="13"/>
  <c r="HO33" i="9"/>
  <c r="HO49" i="9" s="1"/>
  <c r="HP41" i="9" s="1"/>
  <c r="HN26" i="13"/>
  <c r="HQ3" i="17"/>
  <c r="HR2" i="17"/>
  <c r="HP61" i="9"/>
  <c r="HP97" i="13" s="1"/>
  <c r="HP8" i="9"/>
  <c r="HP16" i="13" s="1"/>
  <c r="DT108" i="9"/>
  <c r="DT109" i="9"/>
  <c r="DY46" i="6"/>
  <c r="DY30" i="10"/>
  <c r="DY31" i="10" s="1"/>
  <c r="DY30" i="4" s="1"/>
  <c r="DZ23" i="10"/>
  <c r="HQ15" i="10"/>
  <c r="HQ26" i="4" s="1"/>
  <c r="HP153" i="13"/>
  <c r="HP163" i="13"/>
  <c r="HO82" i="13"/>
  <c r="HP118" i="13"/>
  <c r="HP136" i="13"/>
  <c r="HO55" i="13"/>
  <c r="HO37" i="13"/>
  <c r="HO72" i="13"/>
  <c r="HQ7" i="9"/>
  <c r="HQ10" i="9"/>
  <c r="HQ18" i="13" s="1"/>
  <c r="HQ9" i="9"/>
  <c r="HQ62" i="9"/>
  <c r="HQ98" i="13" s="1"/>
  <c r="HQ173" i="13" s="1"/>
  <c r="HQ60" i="9"/>
  <c r="HQ96" i="13" s="1"/>
  <c r="HQ172" i="13" s="1"/>
  <c r="HQ63" i="9"/>
  <c r="HQ99" i="13" s="1"/>
  <c r="HP102" i="13"/>
  <c r="HP6" i="13"/>
  <c r="HP7" i="13" s="1"/>
  <c r="HP9" i="13"/>
  <c r="HP10" i="13" s="1"/>
  <c r="HP17" i="13"/>
  <c r="HP92" i="13" s="1"/>
  <c r="HO21" i="13"/>
  <c r="HP15" i="13"/>
  <c r="HP91" i="13" s="1"/>
  <c r="HP37" i="21" s="1"/>
  <c r="HQ2" i="6"/>
  <c r="HP3" i="6"/>
  <c r="HP25" i="9"/>
  <c r="HO21" i="9"/>
  <c r="HO29" i="9" s="1"/>
  <c r="HR2" i="9"/>
  <c r="HQ3" i="9"/>
  <c r="HQ3" i="10"/>
  <c r="HR2" i="10"/>
  <c r="HQ3" i="8"/>
  <c r="HR2" i="8"/>
  <c r="HQ4" i="13"/>
  <c r="HR2" i="13"/>
  <c r="HR12" i="13" s="1"/>
  <c r="HQ3" i="13"/>
  <c r="HN78" i="9"/>
  <c r="HN86" i="9" s="1"/>
  <c r="HN102" i="9" s="1"/>
  <c r="HO94" i="9" s="1"/>
  <c r="HN74" i="9"/>
  <c r="HN82" i="9" s="1"/>
  <c r="HN77" i="9"/>
  <c r="HN85" i="9" s="1"/>
  <c r="HN101" i="9" s="1"/>
  <c r="HO93" i="9" s="1"/>
  <c r="HN3" i="4"/>
  <c r="HO2" i="4"/>
  <c r="HO43" i="17" l="1"/>
  <c r="HO42" i="17" s="1"/>
  <c r="HO41" i="17" s="1"/>
  <c r="HO55" i="17" s="1"/>
  <c r="DL17" i="8"/>
  <c r="DM56" i="9"/>
  <c r="DM27" i="8" s="1"/>
  <c r="DM55" i="9"/>
  <c r="DL18" i="8"/>
  <c r="DL20" i="8" s="1"/>
  <c r="DL37" i="8"/>
  <c r="DL70" i="17" s="1"/>
  <c r="DL12" i="4"/>
  <c r="HO74" i="17"/>
  <c r="HP62" i="13"/>
  <c r="HP44" i="13"/>
  <c r="HQ125" i="13"/>
  <c r="HQ143" i="13"/>
  <c r="HT2" i="21"/>
  <c r="HS3" i="21"/>
  <c r="HP107" i="13"/>
  <c r="HP33" i="9"/>
  <c r="HP49" i="9" s="1"/>
  <c r="HQ41" i="9" s="1"/>
  <c r="HS2" i="17"/>
  <c r="HR3" i="17"/>
  <c r="HO26" i="13"/>
  <c r="HQ61" i="9"/>
  <c r="HQ97" i="13" s="1"/>
  <c r="HQ8" i="9"/>
  <c r="HQ16" i="13" s="1"/>
  <c r="DT110" i="9"/>
  <c r="DZ27" i="10"/>
  <c r="HR15" i="10"/>
  <c r="HR26" i="4" s="1"/>
  <c r="HQ153" i="13"/>
  <c r="HQ163" i="13"/>
  <c r="HP82" i="13"/>
  <c r="HP72" i="13"/>
  <c r="HP55" i="13"/>
  <c r="HP37" i="13"/>
  <c r="HQ118" i="13"/>
  <c r="HQ136" i="13"/>
  <c r="HQ102" i="13"/>
  <c r="HR7" i="9"/>
  <c r="HR60" i="9"/>
  <c r="HR96" i="13" s="1"/>
  <c r="HR172" i="13" s="1"/>
  <c r="HR9" i="9"/>
  <c r="HR10" i="9"/>
  <c r="HR18" i="13" s="1"/>
  <c r="HR63" i="9"/>
  <c r="HR99" i="13" s="1"/>
  <c r="HR62" i="9"/>
  <c r="HR98" i="13" s="1"/>
  <c r="HR173" i="13" s="1"/>
  <c r="HQ6" i="13"/>
  <c r="HQ7" i="13" s="1"/>
  <c r="HQ9" i="13"/>
  <c r="HQ10" i="13" s="1"/>
  <c r="HQ15" i="13"/>
  <c r="HQ91" i="13" s="1"/>
  <c r="HQ37" i="21" s="1"/>
  <c r="HQ17" i="13"/>
  <c r="HQ92" i="13" s="1"/>
  <c r="HP21" i="13"/>
  <c r="HR3" i="9"/>
  <c r="HS2" i="9"/>
  <c r="HQ25" i="9"/>
  <c r="HS2" i="10"/>
  <c r="HR3" i="10"/>
  <c r="HR3" i="8"/>
  <c r="HS2" i="8"/>
  <c r="HP21" i="9"/>
  <c r="HP29" i="9" s="1"/>
  <c r="HQ3" i="6"/>
  <c r="HR2" i="6"/>
  <c r="HR4" i="13"/>
  <c r="HR3" i="13"/>
  <c r="HS2" i="13"/>
  <c r="HS12" i="13" s="1"/>
  <c r="HO74" i="9"/>
  <c r="HO82" i="9" s="1"/>
  <c r="HO77" i="9"/>
  <c r="HO85" i="9" s="1"/>
  <c r="HO101" i="9" s="1"/>
  <c r="HP93" i="9" s="1"/>
  <c r="HO78" i="9"/>
  <c r="HO86" i="9" s="1"/>
  <c r="HO102" i="9" s="1"/>
  <c r="HP94" i="9" s="1"/>
  <c r="HP2" i="4"/>
  <c r="HO3" i="4"/>
  <c r="DL22" i="8" l="1"/>
  <c r="DL15" i="6"/>
  <c r="DM21" i="8"/>
  <c r="DM16" i="8"/>
  <c r="DM57" i="9"/>
  <c r="HP74" i="17"/>
  <c r="HP43" i="17"/>
  <c r="HP42" i="17" s="1"/>
  <c r="HP41" i="17" s="1"/>
  <c r="HP55" i="17" s="1"/>
  <c r="HQ174" i="13"/>
  <c r="HQ62" i="13"/>
  <c r="HQ44" i="13"/>
  <c r="HR174" i="13"/>
  <c r="HR143" i="13"/>
  <c r="HR125" i="13"/>
  <c r="HU2" i="21"/>
  <c r="HT3" i="21"/>
  <c r="HQ107" i="13"/>
  <c r="HQ33" i="9"/>
  <c r="HQ49" i="9" s="1"/>
  <c r="HR41" i="9" s="1"/>
  <c r="HP26" i="13"/>
  <c r="HT2" i="17"/>
  <c r="HS3" i="17"/>
  <c r="HR8" i="9"/>
  <c r="HR16" i="13" s="1"/>
  <c r="HR61" i="9"/>
  <c r="HR97" i="13" s="1"/>
  <c r="DU109" i="9"/>
  <c r="DU108" i="9"/>
  <c r="DZ46" i="6"/>
  <c r="DZ30" i="10"/>
  <c r="DZ31" i="10" s="1"/>
  <c r="DZ30" i="4" s="1"/>
  <c r="EA23" i="10"/>
  <c r="HS15" i="10"/>
  <c r="HS26" i="4" s="1"/>
  <c r="HR153" i="13"/>
  <c r="HR163" i="13"/>
  <c r="HQ82" i="13"/>
  <c r="HQ72" i="13"/>
  <c r="HR118" i="13"/>
  <c r="HR136" i="13"/>
  <c r="HQ55" i="13"/>
  <c r="HQ37" i="13"/>
  <c r="HS7" i="9"/>
  <c r="HS9" i="9"/>
  <c r="HS10" i="9"/>
  <c r="HS18" i="13" s="1"/>
  <c r="HS60" i="9"/>
  <c r="HS96" i="13" s="1"/>
  <c r="HS172" i="13" s="1"/>
  <c r="HS62" i="9"/>
  <c r="HS98" i="13" s="1"/>
  <c r="HS173" i="13" s="1"/>
  <c r="HS63" i="9"/>
  <c r="HS99" i="13" s="1"/>
  <c r="HR102" i="13"/>
  <c r="HR6" i="13"/>
  <c r="HR7" i="13" s="1"/>
  <c r="HR9" i="13"/>
  <c r="HR10" i="13" s="1"/>
  <c r="HQ21" i="13"/>
  <c r="HR17" i="13"/>
  <c r="HR92" i="13" s="1"/>
  <c r="HR15" i="13"/>
  <c r="HR91" i="13" s="1"/>
  <c r="HR37" i="21" s="1"/>
  <c r="HS4" i="13"/>
  <c r="HT2" i="13"/>
  <c r="HT12" i="13" s="1"/>
  <c r="HS3" i="13"/>
  <c r="HS3" i="10"/>
  <c r="HT2" i="10"/>
  <c r="HS3" i="9"/>
  <c r="HT2" i="9"/>
  <c r="HQ21" i="9"/>
  <c r="HQ29" i="9" s="1"/>
  <c r="HS3" i="8"/>
  <c r="HT2" i="8"/>
  <c r="HR25" i="9"/>
  <c r="HS2" i="6"/>
  <c r="HR3" i="6"/>
  <c r="HP78" i="9"/>
  <c r="HP86" i="9" s="1"/>
  <c r="HP102" i="9" s="1"/>
  <c r="HQ94" i="9" s="1"/>
  <c r="HP77" i="9"/>
  <c r="HP85" i="9" s="1"/>
  <c r="HP101" i="9" s="1"/>
  <c r="HQ93" i="9" s="1"/>
  <c r="HP74" i="9"/>
  <c r="HP82" i="9" s="1"/>
  <c r="HQ2" i="4"/>
  <c r="HP3" i="4"/>
  <c r="DM12" i="4" l="1"/>
  <c r="DM37" i="8"/>
  <c r="DM70" i="17" s="1"/>
  <c r="DN56" i="9"/>
  <c r="DN27" i="8" s="1"/>
  <c r="DN55" i="9"/>
  <c r="DM17" i="8"/>
  <c r="DM18" i="8" s="1"/>
  <c r="DM20" i="8" s="1"/>
  <c r="HQ43" i="17"/>
  <c r="HQ42" i="17" s="1"/>
  <c r="HQ41" i="17" s="1"/>
  <c r="HQ55" i="17" s="1"/>
  <c r="HQ74" i="17"/>
  <c r="HS174" i="13"/>
  <c r="HS143" i="13"/>
  <c r="HS125" i="13"/>
  <c r="HR62" i="13"/>
  <c r="HR44" i="13"/>
  <c r="HR33" i="9"/>
  <c r="HR49" i="9"/>
  <c r="HS41" i="9" s="1"/>
  <c r="HU3" i="21"/>
  <c r="HV2" i="21"/>
  <c r="HR107" i="13"/>
  <c r="HU2" i="17"/>
  <c r="HT3" i="17"/>
  <c r="HQ26" i="13"/>
  <c r="HS61" i="9"/>
  <c r="HS97" i="13" s="1"/>
  <c r="HS8" i="9"/>
  <c r="HS16" i="13" s="1"/>
  <c r="DU110" i="9"/>
  <c r="EA27" i="10"/>
  <c r="HT15" i="10"/>
  <c r="HT26" i="4" s="1"/>
  <c r="HS153" i="13"/>
  <c r="HS163" i="13"/>
  <c r="HR82" i="13"/>
  <c r="HR72" i="13"/>
  <c r="HR55" i="13"/>
  <c r="HR37" i="13"/>
  <c r="HS118" i="13"/>
  <c r="HS136" i="13"/>
  <c r="HT9" i="9"/>
  <c r="HT7" i="9"/>
  <c r="HT60" i="9"/>
  <c r="HT96" i="13" s="1"/>
  <c r="HT172" i="13" s="1"/>
  <c r="HT62" i="9"/>
  <c r="HT98" i="13" s="1"/>
  <c r="HT173" i="13" s="1"/>
  <c r="HT10" i="9"/>
  <c r="HT18" i="13" s="1"/>
  <c r="HT63" i="9"/>
  <c r="HT99" i="13" s="1"/>
  <c r="HS102" i="13"/>
  <c r="HS6" i="13"/>
  <c r="HS7" i="13" s="1"/>
  <c r="HS9" i="13"/>
  <c r="HS10" i="13" s="1"/>
  <c r="HR21" i="13"/>
  <c r="HS17" i="13"/>
  <c r="HS92" i="13" s="1"/>
  <c r="HS15" i="13"/>
  <c r="HS91" i="13" s="1"/>
  <c r="HS37" i="21" s="1"/>
  <c r="HU2" i="8"/>
  <c r="HT3" i="8"/>
  <c r="HT3" i="9"/>
  <c r="HU2" i="9"/>
  <c r="HU2" i="10"/>
  <c r="HT3" i="10"/>
  <c r="HT4" i="13"/>
  <c r="HT3" i="13"/>
  <c r="HU2" i="13"/>
  <c r="HU12" i="13" s="1"/>
  <c r="HS25" i="9"/>
  <c r="HT2" i="6"/>
  <c r="HS3" i="6"/>
  <c r="HR21" i="9"/>
  <c r="HR29" i="9" s="1"/>
  <c r="HQ77" i="9"/>
  <c r="HQ85" i="9" s="1"/>
  <c r="HQ101" i="9" s="1"/>
  <c r="HR93" i="9" s="1"/>
  <c r="HQ74" i="9"/>
  <c r="HQ82" i="9" s="1"/>
  <c r="HQ78" i="9"/>
  <c r="HQ86" i="9" s="1"/>
  <c r="HQ102" i="9" s="1"/>
  <c r="HR94" i="9" s="1"/>
  <c r="HQ3" i="4"/>
  <c r="HR2" i="4"/>
  <c r="DM15" i="6" l="1"/>
  <c r="DN21" i="8"/>
  <c r="DM22" i="8"/>
  <c r="DN16" i="8"/>
  <c r="DN57" i="9"/>
  <c r="HR43" i="17"/>
  <c r="HR42" i="17" s="1"/>
  <c r="HR41" i="17" s="1"/>
  <c r="HR55" i="17" s="1"/>
  <c r="HR74" i="17"/>
  <c r="HS33" i="9"/>
  <c r="HS49" i="9" s="1"/>
  <c r="HT41" i="9" s="1"/>
  <c r="HS44" i="13"/>
  <c r="HS62" i="13"/>
  <c r="HT174" i="13"/>
  <c r="HT143" i="13"/>
  <c r="HT125" i="13"/>
  <c r="HV3" i="21"/>
  <c r="HW2" i="21"/>
  <c r="HS107" i="13"/>
  <c r="HR26" i="13"/>
  <c r="HV2" i="17"/>
  <c r="HU3" i="17"/>
  <c r="HT61" i="9"/>
  <c r="HT97" i="13" s="1"/>
  <c r="HT8" i="9"/>
  <c r="HT16" i="13" s="1"/>
  <c r="DV108" i="9"/>
  <c r="DV109" i="9"/>
  <c r="EA46" i="6"/>
  <c r="EA30" i="10"/>
  <c r="EA31" i="10" s="1"/>
  <c r="EA30" i="4" s="1"/>
  <c r="EB23" i="10"/>
  <c r="HU15" i="10"/>
  <c r="HU26" i="4" s="1"/>
  <c r="HT153" i="13"/>
  <c r="HT163" i="13"/>
  <c r="HS82" i="13"/>
  <c r="HS72" i="13"/>
  <c r="HS55" i="13"/>
  <c r="HS37" i="13"/>
  <c r="HT118" i="13"/>
  <c r="HT136" i="13"/>
  <c r="HT102" i="13"/>
  <c r="HU7" i="9"/>
  <c r="HU9" i="9"/>
  <c r="HU10" i="9"/>
  <c r="HU18" i="13" s="1"/>
  <c r="HU60" i="9"/>
  <c r="HU96" i="13" s="1"/>
  <c r="HU172" i="13" s="1"/>
  <c r="HU62" i="9"/>
  <c r="HU98" i="13" s="1"/>
  <c r="HU173" i="13" s="1"/>
  <c r="HU63" i="9"/>
  <c r="HU99" i="13" s="1"/>
  <c r="HT6" i="13"/>
  <c r="HT7" i="13" s="1"/>
  <c r="HT9" i="13"/>
  <c r="HT10" i="13" s="1"/>
  <c r="HT17" i="13"/>
  <c r="HT92" i="13" s="1"/>
  <c r="HS21" i="13"/>
  <c r="HT15" i="13"/>
  <c r="HT91" i="13" s="1"/>
  <c r="HT37" i="21" s="1"/>
  <c r="HU4" i="13"/>
  <c r="HV2" i="13"/>
  <c r="HV12" i="13" s="1"/>
  <c r="HU3" i="13"/>
  <c r="HV2" i="10"/>
  <c r="HU3" i="10"/>
  <c r="HT3" i="6"/>
  <c r="HU2" i="6"/>
  <c r="HV2" i="8"/>
  <c r="HU3" i="8"/>
  <c r="HS21" i="9"/>
  <c r="HS29" i="9" s="1"/>
  <c r="HT25" i="9"/>
  <c r="HV2" i="9"/>
  <c r="HU3" i="9"/>
  <c r="HR78" i="9"/>
  <c r="HR86" i="9" s="1"/>
  <c r="HR102" i="9" s="1"/>
  <c r="HS94" i="9" s="1"/>
  <c r="HR74" i="9"/>
  <c r="HR82" i="9" s="1"/>
  <c r="HR77" i="9"/>
  <c r="HR85" i="9" s="1"/>
  <c r="HR101" i="9" s="1"/>
  <c r="HS93" i="9" s="1"/>
  <c r="HR3" i="4"/>
  <c r="HS2" i="4"/>
  <c r="DO56" i="9" l="1"/>
  <c r="DO27" i="8" s="1"/>
  <c r="DO55" i="9"/>
  <c r="DN17" i="8"/>
  <c r="DN37" i="8"/>
  <c r="DN70" i="17" s="1"/>
  <c r="DN12" i="4"/>
  <c r="DN18" i="8"/>
  <c r="DN20" i="8" s="1"/>
  <c r="HS74" i="17"/>
  <c r="HS43" i="17"/>
  <c r="HS42" i="17" s="1"/>
  <c r="HS41" i="17" s="1"/>
  <c r="HS55" i="17" s="1"/>
  <c r="HT62" i="13"/>
  <c r="HT44" i="13"/>
  <c r="HU143" i="13"/>
  <c r="HU125" i="13"/>
  <c r="HT33" i="9"/>
  <c r="HT49" i="9" s="1"/>
  <c r="HU41" i="9" s="1"/>
  <c r="HX2" i="21"/>
  <c r="HW3" i="21"/>
  <c r="HT107" i="13"/>
  <c r="HV3" i="17"/>
  <c r="HW2" i="17"/>
  <c r="HS26" i="13"/>
  <c r="HU61" i="9"/>
  <c r="HU97" i="13" s="1"/>
  <c r="HU8" i="9"/>
  <c r="HU16" i="13" s="1"/>
  <c r="HU174" i="13"/>
  <c r="DV110" i="9"/>
  <c r="EB27" i="10"/>
  <c r="HV15" i="10"/>
  <c r="HV26" i="4" s="1"/>
  <c r="HU153" i="13"/>
  <c r="HU163" i="13"/>
  <c r="HT82" i="13"/>
  <c r="HT72" i="13"/>
  <c r="HU118" i="13"/>
  <c r="HU136" i="13"/>
  <c r="HT55" i="13"/>
  <c r="HT37" i="13"/>
  <c r="HV10" i="9"/>
  <c r="HV18" i="13" s="1"/>
  <c r="HV9" i="9"/>
  <c r="HV7" i="9"/>
  <c r="HV60" i="9"/>
  <c r="HV96" i="13" s="1"/>
  <c r="HV172" i="13" s="1"/>
  <c r="HV62" i="9"/>
  <c r="HV98" i="13" s="1"/>
  <c r="HV173" i="13" s="1"/>
  <c r="HV63" i="9"/>
  <c r="HV99" i="13" s="1"/>
  <c r="HU102" i="13"/>
  <c r="HU6" i="13"/>
  <c r="HU7" i="13" s="1"/>
  <c r="HU9" i="13"/>
  <c r="HU10" i="13" s="1"/>
  <c r="HU17" i="13"/>
  <c r="HU92" i="13" s="1"/>
  <c r="HT21" i="13"/>
  <c r="HU15" i="13"/>
  <c r="HU91" i="13" s="1"/>
  <c r="HU37" i="21" s="1"/>
  <c r="HV4" i="13"/>
  <c r="HW2" i="13"/>
  <c r="HW12" i="13" s="1"/>
  <c r="HV3" i="13"/>
  <c r="HU3" i="6"/>
  <c r="HV2" i="6"/>
  <c r="HW2" i="9"/>
  <c r="HV3" i="9"/>
  <c r="HW2" i="8"/>
  <c r="HV3" i="8"/>
  <c r="HW2" i="10"/>
  <c r="HV3" i="10"/>
  <c r="HU25" i="9"/>
  <c r="HT21" i="9"/>
  <c r="HT29" i="9" s="1"/>
  <c r="HS74" i="9"/>
  <c r="HS82" i="9" s="1"/>
  <c r="HS77" i="9"/>
  <c r="HS85" i="9" s="1"/>
  <c r="HS101" i="9" s="1"/>
  <c r="HT93" i="9" s="1"/>
  <c r="HS78" i="9"/>
  <c r="HS86" i="9" s="1"/>
  <c r="HS102" i="9" s="1"/>
  <c r="HT94" i="9" s="1"/>
  <c r="HS3" i="4"/>
  <c r="HT2" i="4"/>
  <c r="HT43" i="17" l="1"/>
  <c r="DN22" i="8"/>
  <c r="DN15" i="6"/>
  <c r="DO21" i="8"/>
  <c r="DO16" i="8"/>
  <c r="DO57" i="9"/>
  <c r="HT74" i="17"/>
  <c r="HV143" i="13"/>
  <c r="HV125" i="13"/>
  <c r="HU62" i="13"/>
  <c r="HU44" i="13"/>
  <c r="HY2" i="21"/>
  <c r="HX3" i="21"/>
  <c r="HU107" i="13"/>
  <c r="HU33" i="9"/>
  <c r="HU49" i="9" s="1"/>
  <c r="HV41" i="9" s="1"/>
  <c r="HT26" i="13"/>
  <c r="HT42" i="17"/>
  <c r="HT41" i="17" s="1"/>
  <c r="HT55" i="17" s="1"/>
  <c r="HX2" i="17"/>
  <c r="HW3" i="17"/>
  <c r="HV61" i="9"/>
  <c r="HV97" i="13" s="1"/>
  <c r="HV8" i="9"/>
  <c r="HV16" i="13" s="1"/>
  <c r="HV174" i="13"/>
  <c r="DW109" i="9"/>
  <c r="DW108" i="9"/>
  <c r="EB46" i="6"/>
  <c r="EB30" i="10"/>
  <c r="EB31" i="10" s="1"/>
  <c r="EB30" i="4" s="1"/>
  <c r="EC23" i="10"/>
  <c r="HW15" i="10"/>
  <c r="HW26" i="4" s="1"/>
  <c r="HV153" i="13"/>
  <c r="HV163" i="13"/>
  <c r="HU82" i="13"/>
  <c r="HU72" i="13"/>
  <c r="HU55" i="13"/>
  <c r="HU37" i="13"/>
  <c r="HV118" i="13"/>
  <c r="HV136" i="13"/>
  <c r="HV102" i="13"/>
  <c r="HW7" i="9"/>
  <c r="HW10" i="9"/>
  <c r="HW18" i="13" s="1"/>
  <c r="HW9" i="9"/>
  <c r="HW60" i="9"/>
  <c r="HW96" i="13" s="1"/>
  <c r="HW172" i="13" s="1"/>
  <c r="HW63" i="9"/>
  <c r="HW99" i="13" s="1"/>
  <c r="HW62" i="9"/>
  <c r="HW98" i="13" s="1"/>
  <c r="HW173" i="13" s="1"/>
  <c r="HV6" i="13"/>
  <c r="HV7" i="13" s="1"/>
  <c r="HV9" i="13"/>
  <c r="HV10" i="13" s="1"/>
  <c r="HV17" i="13"/>
  <c r="HV92" i="13" s="1"/>
  <c r="HV15" i="13"/>
  <c r="HV91" i="13" s="1"/>
  <c r="HV37" i="21" s="1"/>
  <c r="HU21" i="13"/>
  <c r="HU21" i="9"/>
  <c r="HU29" i="9" s="1"/>
  <c r="HW4" i="13"/>
  <c r="HX2" i="13"/>
  <c r="HX12" i="13" s="1"/>
  <c r="HW3" i="13"/>
  <c r="HV25" i="9"/>
  <c r="HX2" i="8"/>
  <c r="HW3" i="8"/>
  <c r="HV3" i="6"/>
  <c r="HW2" i="6"/>
  <c r="HW3" i="10"/>
  <c r="HX2" i="10"/>
  <c r="HX2" i="9"/>
  <c r="HW3" i="9"/>
  <c r="HT78" i="9"/>
  <c r="HT86" i="9" s="1"/>
  <c r="HT102" i="9" s="1"/>
  <c r="HU94" i="9" s="1"/>
  <c r="HT74" i="9"/>
  <c r="HT82" i="9" s="1"/>
  <c r="HT77" i="9"/>
  <c r="HT85" i="9" s="1"/>
  <c r="HT101" i="9" s="1"/>
  <c r="HU93" i="9" s="1"/>
  <c r="HT3" i="4"/>
  <c r="HU2" i="4"/>
  <c r="DO17" i="8" l="1"/>
  <c r="DO18" i="8" s="1"/>
  <c r="DO20" i="8" s="1"/>
  <c r="DP56" i="9"/>
  <c r="DP27" i="8" s="1"/>
  <c r="DP55" i="9"/>
  <c r="DO12" i="4"/>
  <c r="DO37" i="8"/>
  <c r="DO70" i="17" s="1"/>
  <c r="HU74" i="17"/>
  <c r="HU43" i="17"/>
  <c r="HU42" i="17" s="1"/>
  <c r="HU41" i="17" s="1"/>
  <c r="HU55" i="17" s="1"/>
  <c r="HW174" i="13"/>
  <c r="HW143" i="13"/>
  <c r="HW125" i="13"/>
  <c r="HV62" i="13"/>
  <c r="HV44" i="13"/>
  <c r="HZ2" i="21"/>
  <c r="HY3" i="21"/>
  <c r="HV107" i="13"/>
  <c r="HV33" i="9"/>
  <c r="HV49" i="9" s="1"/>
  <c r="HW41" i="9" s="1"/>
  <c r="HU26" i="13"/>
  <c r="HX3" i="17"/>
  <c r="HY2" i="17"/>
  <c r="HW61" i="9"/>
  <c r="HW97" i="13" s="1"/>
  <c r="HW8" i="9"/>
  <c r="HW16" i="13" s="1"/>
  <c r="DW110" i="9"/>
  <c r="EC27" i="10"/>
  <c r="HX15" i="10"/>
  <c r="HX26" i="4" s="1"/>
  <c r="HW153" i="13"/>
  <c r="HW163" i="13"/>
  <c r="HV82" i="13"/>
  <c r="HV55" i="13"/>
  <c r="HV37" i="13"/>
  <c r="HW118" i="13"/>
  <c r="HW136" i="13"/>
  <c r="HV72" i="13"/>
  <c r="HW102" i="13"/>
  <c r="HX7" i="9"/>
  <c r="HX9" i="9"/>
  <c r="HX60" i="9"/>
  <c r="HX96" i="13" s="1"/>
  <c r="HX172" i="13" s="1"/>
  <c r="HX10" i="9"/>
  <c r="HX18" i="13" s="1"/>
  <c r="HX62" i="9"/>
  <c r="HX98" i="13" s="1"/>
  <c r="HX173" i="13" s="1"/>
  <c r="HX63" i="9"/>
  <c r="HX99" i="13" s="1"/>
  <c r="HW6" i="13"/>
  <c r="HW7" i="13" s="1"/>
  <c r="HW9" i="13"/>
  <c r="HW10" i="13" s="1"/>
  <c r="HW15" i="13"/>
  <c r="HW91" i="13" s="1"/>
  <c r="HW37" i="21" s="1"/>
  <c r="HW17" i="13"/>
  <c r="HW92" i="13" s="1"/>
  <c r="HV21" i="13"/>
  <c r="HX3" i="9"/>
  <c r="HY2" i="9"/>
  <c r="HY2" i="10"/>
  <c r="HX3" i="10"/>
  <c r="HY2" i="8"/>
  <c r="HX3" i="8"/>
  <c r="HW25" i="9"/>
  <c r="HV21" i="9"/>
  <c r="HV29" i="9" s="1"/>
  <c r="HW3" i="6"/>
  <c r="HX2" i="6"/>
  <c r="HX4" i="13"/>
  <c r="HX3" i="13"/>
  <c r="HY2" i="13"/>
  <c r="HY12" i="13" s="1"/>
  <c r="HU74" i="9"/>
  <c r="HU82" i="9" s="1"/>
  <c r="HU78" i="9"/>
  <c r="HU86" i="9" s="1"/>
  <c r="HU102" i="9" s="1"/>
  <c r="HV94" i="9" s="1"/>
  <c r="HU77" i="9"/>
  <c r="HU85" i="9" s="1"/>
  <c r="HU101" i="9" s="1"/>
  <c r="HV93" i="9" s="1"/>
  <c r="HV2" i="4"/>
  <c r="HU3" i="4"/>
  <c r="DO15" i="6" l="1"/>
  <c r="DP21" i="8"/>
  <c r="DO22" i="8"/>
  <c r="DP16" i="8"/>
  <c r="DP57" i="9"/>
  <c r="HV43" i="17"/>
  <c r="HV42" i="17" s="1"/>
  <c r="HV41" i="17" s="1"/>
  <c r="HV55" i="17" s="1"/>
  <c r="HV74" i="17"/>
  <c r="HX125" i="13"/>
  <c r="HX143" i="13"/>
  <c r="HW62" i="13"/>
  <c r="HW44" i="13"/>
  <c r="IA2" i="21"/>
  <c r="HZ3" i="21"/>
  <c r="HW33" i="9"/>
  <c r="HW49" i="9" s="1"/>
  <c r="HX41" i="9" s="1"/>
  <c r="HW107" i="13"/>
  <c r="HV26" i="13"/>
  <c r="HY3" i="17"/>
  <c r="HZ2" i="17"/>
  <c r="HX61" i="9"/>
  <c r="HX97" i="13" s="1"/>
  <c r="HX8" i="9"/>
  <c r="HX16" i="13" s="1"/>
  <c r="DX109" i="9"/>
  <c r="DX108" i="9"/>
  <c r="EC46" i="6"/>
  <c r="EC30" i="10"/>
  <c r="EC31" i="10" s="1"/>
  <c r="EC30" i="4" s="1"/>
  <c r="ED23" i="10"/>
  <c r="HY15" i="10"/>
  <c r="HY26" i="4" s="1"/>
  <c r="HX153" i="13"/>
  <c r="HX163" i="13"/>
  <c r="HW82" i="13"/>
  <c r="HX118" i="13"/>
  <c r="HX136" i="13"/>
  <c r="HW55" i="13"/>
  <c r="HW37" i="13"/>
  <c r="HW72" i="13"/>
  <c r="HX102" i="13"/>
  <c r="HY7" i="9"/>
  <c r="HY10" i="9"/>
  <c r="HY18" i="13" s="1"/>
  <c r="HY9" i="9"/>
  <c r="HY60" i="9"/>
  <c r="HY96" i="13" s="1"/>
  <c r="HY172" i="13" s="1"/>
  <c r="HY62" i="9"/>
  <c r="HY98" i="13" s="1"/>
  <c r="HY173" i="13" s="1"/>
  <c r="HY63" i="9"/>
  <c r="HY99" i="13" s="1"/>
  <c r="HX6" i="13"/>
  <c r="HX7" i="13" s="1"/>
  <c r="HX9" i="13"/>
  <c r="HX10" i="13" s="1"/>
  <c r="HX17" i="13"/>
  <c r="HX92" i="13" s="1"/>
  <c r="HW21" i="13"/>
  <c r="HX15" i="13"/>
  <c r="HX91" i="13" s="1"/>
  <c r="HX37" i="21" s="1"/>
  <c r="HX3" i="6"/>
  <c r="HY2" i="6"/>
  <c r="HY3" i="8"/>
  <c r="HZ2" i="8"/>
  <c r="HX25" i="9"/>
  <c r="HY3" i="10"/>
  <c r="HZ2" i="10"/>
  <c r="HW21" i="9"/>
  <c r="HW29" i="9" s="1"/>
  <c r="HY4" i="13"/>
  <c r="HZ2" i="13"/>
  <c r="HZ12" i="13" s="1"/>
  <c r="HY3" i="13"/>
  <c r="HZ2" i="9"/>
  <c r="HY3" i="9"/>
  <c r="HV77" i="9"/>
  <c r="HV85" i="9" s="1"/>
  <c r="HV101" i="9" s="1"/>
  <c r="HW93" i="9" s="1"/>
  <c r="HV78" i="9"/>
  <c r="HV86" i="9" s="1"/>
  <c r="HV102" i="9" s="1"/>
  <c r="HW94" i="9" s="1"/>
  <c r="HV74" i="9"/>
  <c r="HV82" i="9" s="1"/>
  <c r="HW2" i="4"/>
  <c r="HV3" i="4"/>
  <c r="HW43" i="17" l="1"/>
  <c r="DP17" i="8"/>
  <c r="DQ55" i="9"/>
  <c r="DQ56" i="9"/>
  <c r="DQ27" i="8" s="1"/>
  <c r="DP37" i="8"/>
  <c r="DP70" i="17" s="1"/>
  <c r="DP12" i="4"/>
  <c r="DP18" i="8"/>
  <c r="DP20" i="8" s="1"/>
  <c r="HW74" i="17"/>
  <c r="HX62" i="13"/>
  <c r="HX44" i="13"/>
  <c r="HY174" i="13"/>
  <c r="HY143" i="13"/>
  <c r="HY125" i="13"/>
  <c r="HX174" i="13"/>
  <c r="IB2" i="21"/>
  <c r="IA3" i="21"/>
  <c r="HX107" i="13"/>
  <c r="HX33" i="9"/>
  <c r="HX49" i="9" s="1"/>
  <c r="HY41" i="9" s="1"/>
  <c r="IA2" i="17"/>
  <c r="HZ3" i="17"/>
  <c r="HW26" i="13"/>
  <c r="HW42" i="17"/>
  <c r="HW41" i="17" s="1"/>
  <c r="HW55" i="17" s="1"/>
  <c r="HY61" i="9"/>
  <c r="HY97" i="13" s="1"/>
  <c r="HY8" i="9"/>
  <c r="HY16" i="13" s="1"/>
  <c r="DX110" i="9"/>
  <c r="ED27" i="10"/>
  <c r="HZ15" i="10"/>
  <c r="HZ26" i="4" s="1"/>
  <c r="HY163" i="13"/>
  <c r="HY153" i="13"/>
  <c r="HX82" i="13"/>
  <c r="HY118" i="13"/>
  <c r="HY136" i="13"/>
  <c r="HX72" i="13"/>
  <c r="HX55" i="13"/>
  <c r="HX37" i="13"/>
  <c r="HX74" i="17" s="1"/>
  <c r="HZ7" i="9"/>
  <c r="HZ9" i="9"/>
  <c r="HZ60" i="9"/>
  <c r="HZ96" i="13" s="1"/>
  <c r="HZ172" i="13" s="1"/>
  <c r="HZ10" i="9"/>
  <c r="HZ18" i="13" s="1"/>
  <c r="HZ63" i="9"/>
  <c r="HZ99" i="13" s="1"/>
  <c r="HZ62" i="9"/>
  <c r="HZ98" i="13" s="1"/>
  <c r="HZ173" i="13" s="1"/>
  <c r="HY102" i="13"/>
  <c r="HY6" i="13"/>
  <c r="HY7" i="13" s="1"/>
  <c r="HY9" i="13"/>
  <c r="HY10" i="13" s="1"/>
  <c r="HY15" i="13"/>
  <c r="HY91" i="13" s="1"/>
  <c r="HY37" i="21" s="1"/>
  <c r="HX21" i="13"/>
  <c r="HY17" i="13"/>
  <c r="HY92" i="13" s="1"/>
  <c r="IA2" i="10"/>
  <c r="HZ3" i="10"/>
  <c r="HZ3" i="8"/>
  <c r="IA2" i="8"/>
  <c r="HZ4" i="13"/>
  <c r="HZ3" i="13"/>
  <c r="IA2" i="13"/>
  <c r="IA12" i="13" s="1"/>
  <c r="HY25" i="9"/>
  <c r="HZ2" i="6"/>
  <c r="HY3" i="6"/>
  <c r="HZ3" i="9"/>
  <c r="IA2" i="9"/>
  <c r="HX21" i="9"/>
  <c r="HX29" i="9" s="1"/>
  <c r="HW78" i="9"/>
  <c r="HW86" i="9" s="1"/>
  <c r="HW102" i="9" s="1"/>
  <c r="HX94" i="9" s="1"/>
  <c r="HW74" i="9"/>
  <c r="HW82" i="9" s="1"/>
  <c r="HW77" i="9"/>
  <c r="HW85" i="9" s="1"/>
  <c r="HW101" i="9" s="1"/>
  <c r="HX93" i="9" s="1"/>
  <c r="HX2" i="4"/>
  <c r="HW3" i="4"/>
  <c r="DP22" i="8" l="1"/>
  <c r="DP15" i="6"/>
  <c r="DQ21" i="8"/>
  <c r="DQ16" i="8"/>
  <c r="DQ57" i="9"/>
  <c r="HX43" i="17"/>
  <c r="HX42" i="17" s="1"/>
  <c r="HX41" i="17" s="1"/>
  <c r="HX55" i="17" s="1"/>
  <c r="HZ174" i="13"/>
  <c r="HZ143" i="13"/>
  <c r="HZ125" i="13"/>
  <c r="HY62" i="13"/>
  <c r="HY44" i="13"/>
  <c r="IC2" i="21"/>
  <c r="IB3" i="21"/>
  <c r="HY107" i="13"/>
  <c r="HY33" i="9"/>
  <c r="HY49" i="9" s="1"/>
  <c r="HZ41" i="9" s="1"/>
  <c r="HX26" i="13"/>
  <c r="IB2" i="17"/>
  <c r="IA3" i="17"/>
  <c r="HZ61" i="9"/>
  <c r="HZ97" i="13" s="1"/>
  <c r="HZ8" i="9"/>
  <c r="HZ16" i="13" s="1"/>
  <c r="DY108" i="9"/>
  <c r="DY109" i="9"/>
  <c r="ED46" i="6"/>
  <c r="ED30" i="10"/>
  <c r="ED31" i="10" s="1"/>
  <c r="ED30" i="4" s="1"/>
  <c r="EE23" i="10"/>
  <c r="IA15" i="10"/>
  <c r="IA26" i="4" s="1"/>
  <c r="HZ163" i="13"/>
  <c r="HZ153" i="13"/>
  <c r="HY82" i="13"/>
  <c r="HZ118" i="13"/>
  <c r="HZ136" i="13"/>
  <c r="HY55" i="13"/>
  <c r="HY37" i="13"/>
  <c r="HY72" i="13"/>
  <c r="IA7" i="9"/>
  <c r="IA9" i="9"/>
  <c r="IA10" i="9"/>
  <c r="IA18" i="13" s="1"/>
  <c r="IA60" i="9"/>
  <c r="IA96" i="13" s="1"/>
  <c r="IA172" i="13" s="1"/>
  <c r="IA62" i="9"/>
  <c r="IA98" i="13" s="1"/>
  <c r="IA173" i="13" s="1"/>
  <c r="IA63" i="9"/>
  <c r="IA99" i="13" s="1"/>
  <c r="HZ102" i="13"/>
  <c r="HZ6" i="13"/>
  <c r="HZ7" i="13" s="1"/>
  <c r="HZ9" i="13"/>
  <c r="HZ10" i="13" s="1"/>
  <c r="HZ17" i="13"/>
  <c r="HZ92" i="13" s="1"/>
  <c r="HY21" i="13"/>
  <c r="HZ15" i="13"/>
  <c r="HZ91" i="13" s="1"/>
  <c r="HZ37" i="21" s="1"/>
  <c r="HY21" i="9"/>
  <c r="HY29" i="9" s="1"/>
  <c r="HZ3" i="6"/>
  <c r="IA2" i="6"/>
  <c r="HZ25" i="9"/>
  <c r="IB2" i="9"/>
  <c r="IA3" i="9"/>
  <c r="IA4" i="13"/>
  <c r="IB2" i="13"/>
  <c r="IB12" i="13" s="1"/>
  <c r="IA3" i="13"/>
  <c r="IA3" i="10"/>
  <c r="IB2" i="10"/>
  <c r="IA3" i="8"/>
  <c r="IB2" i="8"/>
  <c r="HX78" i="9"/>
  <c r="HX86" i="9" s="1"/>
  <c r="HX102" i="9" s="1"/>
  <c r="HY94" i="9" s="1"/>
  <c r="HX77" i="9"/>
  <c r="HX85" i="9" s="1"/>
  <c r="HX101" i="9" s="1"/>
  <c r="HY93" i="9" s="1"/>
  <c r="HX74" i="9"/>
  <c r="HX82" i="9" s="1"/>
  <c r="HY2" i="4"/>
  <c r="HX3" i="4"/>
  <c r="DR56" i="9" l="1"/>
  <c r="DR27" i="8" s="1"/>
  <c r="DR55" i="9"/>
  <c r="DQ17" i="8"/>
  <c r="DQ18" i="8" s="1"/>
  <c r="DQ20" i="8" s="1"/>
  <c r="HY43" i="17"/>
  <c r="HY42" i="17" s="1"/>
  <c r="HY41" i="17" s="1"/>
  <c r="HY55" i="17" s="1"/>
  <c r="DQ37" i="8"/>
  <c r="DQ70" i="17" s="1"/>
  <c r="DQ12" i="4"/>
  <c r="HY74" i="17"/>
  <c r="HZ33" i="9"/>
  <c r="HZ49" i="9" s="1"/>
  <c r="IA41" i="9" s="1"/>
  <c r="HZ62" i="13"/>
  <c r="HZ44" i="13"/>
  <c r="IA174" i="13"/>
  <c r="IA143" i="13"/>
  <c r="IA125" i="13"/>
  <c r="ID2" i="21"/>
  <c r="IC3" i="21"/>
  <c r="HZ107" i="13"/>
  <c r="IC2" i="17"/>
  <c r="IB3" i="17"/>
  <c r="HY26" i="13"/>
  <c r="IA8" i="9"/>
  <c r="IA16" i="13" s="1"/>
  <c r="IA61" i="9"/>
  <c r="IA97" i="13" s="1"/>
  <c r="DY110" i="9"/>
  <c r="EE27" i="10"/>
  <c r="IB15" i="10"/>
  <c r="IB26" i="4" s="1"/>
  <c r="IA163" i="13"/>
  <c r="IA153" i="13"/>
  <c r="HZ82" i="13"/>
  <c r="HZ72" i="13"/>
  <c r="HZ55" i="13"/>
  <c r="HZ37" i="13"/>
  <c r="IA118" i="13"/>
  <c r="IA136" i="13"/>
  <c r="IA102" i="13"/>
  <c r="IB9" i="9"/>
  <c r="IB7" i="9"/>
  <c r="IB60" i="9"/>
  <c r="IB96" i="13" s="1"/>
  <c r="IB172" i="13" s="1"/>
  <c r="IB62" i="9"/>
  <c r="IB98" i="13" s="1"/>
  <c r="IB173" i="13" s="1"/>
  <c r="IB10" i="9"/>
  <c r="IB18" i="13" s="1"/>
  <c r="IB63" i="9"/>
  <c r="IB99" i="13" s="1"/>
  <c r="IA6" i="13"/>
  <c r="IA7" i="13" s="1"/>
  <c r="IA9" i="13"/>
  <c r="IA10" i="13" s="1"/>
  <c r="IA17" i="13"/>
  <c r="IA92" i="13" s="1"/>
  <c r="IA15" i="13"/>
  <c r="IA91" i="13" s="1"/>
  <c r="IA37" i="21" s="1"/>
  <c r="HZ21" i="13"/>
  <c r="IA25" i="9"/>
  <c r="IB2" i="6"/>
  <c r="IA3" i="6"/>
  <c r="IB3" i="9"/>
  <c r="IC2" i="9"/>
  <c r="HZ21" i="9"/>
  <c r="HZ29" i="9" s="1"/>
  <c r="IB4" i="13"/>
  <c r="IB3" i="13"/>
  <c r="IC2" i="13"/>
  <c r="IC12" i="13" s="1"/>
  <c r="IC2" i="8"/>
  <c r="IB3" i="8"/>
  <c r="IC2" i="10"/>
  <c r="IB3" i="10"/>
  <c r="HY77" i="9"/>
  <c r="HY85" i="9" s="1"/>
  <c r="HY101" i="9" s="1"/>
  <c r="HZ93" i="9" s="1"/>
  <c r="HY74" i="9"/>
  <c r="HY82" i="9" s="1"/>
  <c r="HY78" i="9"/>
  <c r="HY86" i="9" s="1"/>
  <c r="HY102" i="9" s="1"/>
  <c r="HZ94" i="9" s="1"/>
  <c r="HY3" i="4"/>
  <c r="HZ2" i="4"/>
  <c r="HZ43" i="17" l="1"/>
  <c r="HZ42" i="17" s="1"/>
  <c r="HZ41" i="17" s="1"/>
  <c r="HZ55" i="17" s="1"/>
  <c r="DQ15" i="6"/>
  <c r="DR21" i="8"/>
  <c r="DQ22" i="8"/>
  <c r="DR16" i="8"/>
  <c r="DR57" i="9"/>
  <c r="HZ74" i="17"/>
  <c r="IB143" i="13"/>
  <c r="IB125" i="13"/>
  <c r="IA44" i="13"/>
  <c r="IA62" i="13"/>
  <c r="ID3" i="21"/>
  <c r="IE2" i="21"/>
  <c r="IA33" i="9"/>
  <c r="IA49" i="9" s="1"/>
  <c r="IB41" i="9" s="1"/>
  <c r="IA107" i="13"/>
  <c r="ID2" i="17"/>
  <c r="IC3" i="17"/>
  <c r="HZ26" i="13"/>
  <c r="IB61" i="9"/>
  <c r="IB97" i="13" s="1"/>
  <c r="IB8" i="9"/>
  <c r="IB16" i="13" s="1"/>
  <c r="IB174" i="13"/>
  <c r="DZ108" i="9"/>
  <c r="DZ109" i="9"/>
  <c r="EE46" i="6"/>
  <c r="EE30" i="10"/>
  <c r="EE31" i="10" s="1"/>
  <c r="EE30" i="4" s="1"/>
  <c r="EF23" i="10"/>
  <c r="IC15" i="10"/>
  <c r="IC26" i="4" s="1"/>
  <c r="IB153" i="13"/>
  <c r="IB163" i="13"/>
  <c r="IA82" i="13"/>
  <c r="IA72" i="13"/>
  <c r="IB118" i="13"/>
  <c r="IB136" i="13"/>
  <c r="IA55" i="13"/>
  <c r="IA37" i="13"/>
  <c r="IC7" i="9"/>
  <c r="IC9" i="9"/>
  <c r="IC10" i="9"/>
  <c r="IC18" i="13" s="1"/>
  <c r="IC62" i="9"/>
  <c r="IC98" i="13" s="1"/>
  <c r="IC173" i="13" s="1"/>
  <c r="IC60" i="9"/>
  <c r="IC96" i="13" s="1"/>
  <c r="IC172" i="13" s="1"/>
  <c r="IC63" i="9"/>
  <c r="IC99" i="13" s="1"/>
  <c r="IB102" i="13"/>
  <c r="IB6" i="13"/>
  <c r="IB7" i="13" s="1"/>
  <c r="IB9" i="13"/>
  <c r="IB10" i="13" s="1"/>
  <c r="IB17" i="13"/>
  <c r="IB92" i="13" s="1"/>
  <c r="IB15" i="13"/>
  <c r="IB91" i="13" s="1"/>
  <c r="IB37" i="21" s="1"/>
  <c r="IA21" i="13"/>
  <c r="ID2" i="9"/>
  <c r="IC3" i="9"/>
  <c r="IC2" i="6"/>
  <c r="IB3" i="6"/>
  <c r="IA21" i="9"/>
  <c r="IA29" i="9" s="1"/>
  <c r="IB25" i="9"/>
  <c r="ID2" i="8"/>
  <c r="IC3" i="8"/>
  <c r="ID2" i="10"/>
  <c r="IC3" i="10"/>
  <c r="IC4" i="13"/>
  <c r="ID2" i="13"/>
  <c r="ID12" i="13" s="1"/>
  <c r="IC3" i="13"/>
  <c r="HZ74" i="9"/>
  <c r="HZ82" i="9" s="1"/>
  <c r="HZ78" i="9"/>
  <c r="HZ86" i="9" s="1"/>
  <c r="HZ102" i="9" s="1"/>
  <c r="IA94" i="9" s="1"/>
  <c r="HZ77" i="9"/>
  <c r="HZ85" i="9" s="1"/>
  <c r="HZ101" i="9" s="1"/>
  <c r="IA93" i="9" s="1"/>
  <c r="HZ3" i="4"/>
  <c r="IA2" i="4"/>
  <c r="DR37" i="8" l="1"/>
  <c r="DR70" i="17" s="1"/>
  <c r="DR12" i="4"/>
  <c r="DR17" i="8"/>
  <c r="DS56" i="9"/>
  <c r="DS27" i="8" s="1"/>
  <c r="DS55" i="9"/>
  <c r="DR18" i="8"/>
  <c r="DR20" i="8" s="1"/>
  <c r="IA74" i="17"/>
  <c r="IA43" i="17"/>
  <c r="IA42" i="17" s="1"/>
  <c r="IA41" i="17" s="1"/>
  <c r="IA55" i="17" s="1"/>
  <c r="IC143" i="13"/>
  <c r="IC125" i="13"/>
  <c r="IB62" i="13"/>
  <c r="IB44" i="13"/>
  <c r="IF2" i="21"/>
  <c r="IE3" i="21"/>
  <c r="IB107" i="13"/>
  <c r="IB33" i="9"/>
  <c r="IB49" i="9" s="1"/>
  <c r="IC41" i="9" s="1"/>
  <c r="IA26" i="13"/>
  <c r="ID3" i="17"/>
  <c r="IE2" i="17"/>
  <c r="IC8" i="9"/>
  <c r="IC16" i="13" s="1"/>
  <c r="IC61" i="9"/>
  <c r="IC97" i="13" s="1"/>
  <c r="IC174" i="13"/>
  <c r="DZ110" i="9"/>
  <c r="EF27" i="10"/>
  <c r="ID15" i="10"/>
  <c r="ID26" i="4" s="1"/>
  <c r="IC163" i="13"/>
  <c r="IC153" i="13"/>
  <c r="IB82" i="13"/>
  <c r="IB72" i="13"/>
  <c r="IB55" i="13"/>
  <c r="IB37" i="13"/>
  <c r="IC118" i="13"/>
  <c r="IC136" i="13"/>
  <c r="IC102" i="13"/>
  <c r="ID7" i="9"/>
  <c r="ID10" i="9"/>
  <c r="ID18" i="13" s="1"/>
  <c r="ID9" i="9"/>
  <c r="ID60" i="9"/>
  <c r="ID96" i="13" s="1"/>
  <c r="ID172" i="13" s="1"/>
  <c r="ID62" i="9"/>
  <c r="ID98" i="13" s="1"/>
  <c r="ID173" i="13" s="1"/>
  <c r="ID63" i="9"/>
  <c r="ID99" i="13" s="1"/>
  <c r="IC6" i="13"/>
  <c r="IC7" i="13" s="1"/>
  <c r="IC9" i="13"/>
  <c r="IC10" i="13" s="1"/>
  <c r="IC15" i="13"/>
  <c r="IC91" i="13" s="1"/>
  <c r="IC37" i="21" s="1"/>
  <c r="IC17" i="13"/>
  <c r="IC92" i="13" s="1"/>
  <c r="IB21" i="13"/>
  <c r="ID4" i="13"/>
  <c r="IE2" i="13"/>
  <c r="IE12" i="13" s="1"/>
  <c r="ID3" i="13"/>
  <c r="IC25" i="9"/>
  <c r="IB21" i="9"/>
  <c r="IB29" i="9" s="1"/>
  <c r="IE2" i="10"/>
  <c r="ID3" i="10"/>
  <c r="IC3" i="6"/>
  <c r="ID2" i="6"/>
  <c r="IE2" i="9"/>
  <c r="ID3" i="9"/>
  <c r="IE2" i="8"/>
  <c r="ID3" i="8"/>
  <c r="IA78" i="9"/>
  <c r="IA86" i="9" s="1"/>
  <c r="IA102" i="9" s="1"/>
  <c r="IB94" i="9" s="1"/>
  <c r="IA74" i="9"/>
  <c r="IA82" i="9" s="1"/>
  <c r="IA77" i="9"/>
  <c r="IA85" i="9" s="1"/>
  <c r="IA101" i="9" s="1"/>
  <c r="IB93" i="9" s="1"/>
  <c r="IB2" i="4"/>
  <c r="IA3" i="4"/>
  <c r="IB74" i="17" l="1"/>
  <c r="DR22" i="8"/>
  <c r="DR15" i="6"/>
  <c r="DS21" i="8"/>
  <c r="DS16" i="8"/>
  <c r="DS57" i="9"/>
  <c r="IB43" i="17"/>
  <c r="IB42" i="17" s="1"/>
  <c r="IB41" i="17" s="1"/>
  <c r="IB55" i="17" s="1"/>
  <c r="IC62" i="13"/>
  <c r="IC44" i="13"/>
  <c r="ID143" i="13"/>
  <c r="ID125" i="13"/>
  <c r="IG2" i="21"/>
  <c r="IF3" i="21"/>
  <c r="IC107" i="13"/>
  <c r="IC33" i="9"/>
  <c r="IC49" i="9" s="1"/>
  <c r="ID41" i="9" s="1"/>
  <c r="IB26" i="13"/>
  <c r="IF2" i="17"/>
  <c r="IE3" i="17"/>
  <c r="ID61" i="9"/>
  <c r="ID97" i="13" s="1"/>
  <c r="ID8" i="9"/>
  <c r="ID16" i="13" s="1"/>
  <c r="EA108" i="9"/>
  <c r="EA109" i="9"/>
  <c r="EF46" i="6"/>
  <c r="EF30" i="10"/>
  <c r="EF31" i="10" s="1"/>
  <c r="EF30" i="4" s="1"/>
  <c r="EG23" i="10"/>
  <c r="IE15" i="10"/>
  <c r="IE26" i="4" s="1"/>
  <c r="ID163" i="13"/>
  <c r="ID153" i="13"/>
  <c r="IC82" i="13"/>
  <c r="ID118" i="13"/>
  <c r="ID136" i="13"/>
  <c r="IC55" i="13"/>
  <c r="IC37" i="13"/>
  <c r="IC72" i="13"/>
  <c r="IE7" i="9"/>
  <c r="IE10" i="9"/>
  <c r="IE18" i="13" s="1"/>
  <c r="IE9" i="9"/>
  <c r="IE60" i="9"/>
  <c r="IE96" i="13" s="1"/>
  <c r="IE172" i="13" s="1"/>
  <c r="IE62" i="9"/>
  <c r="IE98" i="13" s="1"/>
  <c r="IE173" i="13" s="1"/>
  <c r="IE63" i="9"/>
  <c r="IE99" i="13" s="1"/>
  <c r="ID102" i="13"/>
  <c r="ID6" i="13"/>
  <c r="ID7" i="13" s="1"/>
  <c r="ID9" i="13"/>
  <c r="ID10" i="13" s="1"/>
  <c r="ID17" i="13"/>
  <c r="ID92" i="13" s="1"/>
  <c r="ID15" i="13"/>
  <c r="ID91" i="13" s="1"/>
  <c r="ID37" i="21" s="1"/>
  <c r="IC21" i="13"/>
  <c r="IE3" i="10"/>
  <c r="IF2" i="10"/>
  <c r="IF2" i="9"/>
  <c r="IE3" i="9"/>
  <c r="IF2" i="8"/>
  <c r="IE3" i="8"/>
  <c r="ID25" i="9"/>
  <c r="IC21" i="9"/>
  <c r="IC29" i="9" s="1"/>
  <c r="ID3" i="6"/>
  <c r="IE2" i="6"/>
  <c r="IE4" i="13"/>
  <c r="IF2" i="13"/>
  <c r="IF12" i="13" s="1"/>
  <c r="IE3" i="13"/>
  <c r="IB74" i="9"/>
  <c r="IB82" i="9" s="1"/>
  <c r="IB77" i="9"/>
  <c r="IB85" i="9" s="1"/>
  <c r="IB101" i="9" s="1"/>
  <c r="IC93" i="9" s="1"/>
  <c r="IB78" i="9"/>
  <c r="IB86" i="9" s="1"/>
  <c r="IB102" i="9" s="1"/>
  <c r="IC94" i="9" s="1"/>
  <c r="IC2" i="4"/>
  <c r="IB3" i="4"/>
  <c r="DS12" i="4" l="1"/>
  <c r="DS37" i="8"/>
  <c r="DS70" i="17" s="1"/>
  <c r="DT56" i="9"/>
  <c r="DT27" i="8" s="1"/>
  <c r="DT55" i="9"/>
  <c r="DS17" i="8"/>
  <c r="DS18" i="8" s="1"/>
  <c r="DS20" i="8" s="1"/>
  <c r="IC43" i="17"/>
  <c r="IC42" i="17" s="1"/>
  <c r="IC41" i="17" s="1"/>
  <c r="IC55" i="17" s="1"/>
  <c r="IC74" i="17"/>
  <c r="ID174" i="13"/>
  <c r="IE174" i="13"/>
  <c r="IE125" i="13"/>
  <c r="IE143" i="13"/>
  <c r="ID44" i="13"/>
  <c r="ID62" i="13"/>
  <c r="IG3" i="21"/>
  <c r="IH2" i="21"/>
  <c r="ID107" i="13"/>
  <c r="ID33" i="9"/>
  <c r="ID49" i="9" s="1"/>
  <c r="IE41" i="9" s="1"/>
  <c r="IC26" i="13"/>
  <c r="IG2" i="17"/>
  <c r="IF3" i="17"/>
  <c r="IE61" i="9"/>
  <c r="IE97" i="13" s="1"/>
  <c r="IE8" i="9"/>
  <c r="IE16" i="13" s="1"/>
  <c r="EA110" i="9"/>
  <c r="EG27" i="10"/>
  <c r="IF15" i="10"/>
  <c r="IF26" i="4" s="1"/>
  <c r="IE153" i="13"/>
  <c r="IE163" i="13"/>
  <c r="ID82" i="13"/>
  <c r="ID72" i="13"/>
  <c r="IE118" i="13"/>
  <c r="IE136" i="13"/>
  <c r="ID55" i="13"/>
  <c r="ID37" i="13"/>
  <c r="IF7" i="9"/>
  <c r="IF9" i="9"/>
  <c r="IF60" i="9"/>
  <c r="IF96" i="13" s="1"/>
  <c r="IF172" i="13" s="1"/>
  <c r="IF10" i="9"/>
  <c r="IF18" i="13" s="1"/>
  <c r="IF62" i="9"/>
  <c r="IF98" i="13" s="1"/>
  <c r="IF173" i="13" s="1"/>
  <c r="IF63" i="9"/>
  <c r="IF99" i="13" s="1"/>
  <c r="IE102" i="13"/>
  <c r="IE6" i="13"/>
  <c r="IE7" i="13" s="1"/>
  <c r="IE9" i="13"/>
  <c r="IE10" i="13" s="1"/>
  <c r="IE17" i="13"/>
  <c r="IE92" i="13" s="1"/>
  <c r="ID21" i="13"/>
  <c r="IE15" i="13"/>
  <c r="IE91" i="13" s="1"/>
  <c r="IE37" i="21" s="1"/>
  <c r="IE25" i="9"/>
  <c r="IG2" i="9"/>
  <c r="IF3" i="9"/>
  <c r="IF4" i="13"/>
  <c r="IF3" i="13"/>
  <c r="IG2" i="13"/>
  <c r="IG12" i="13" s="1"/>
  <c r="IG2" i="10"/>
  <c r="IF3" i="10"/>
  <c r="ID21" i="9"/>
  <c r="ID29" i="9" s="1"/>
  <c r="IF2" i="6"/>
  <c r="IE3" i="6"/>
  <c r="IG2" i="8"/>
  <c r="IF3" i="8"/>
  <c r="IC78" i="9"/>
  <c r="IC86" i="9" s="1"/>
  <c r="IC102" i="9" s="1"/>
  <c r="ID94" i="9" s="1"/>
  <c r="IC74" i="9"/>
  <c r="IC82" i="9" s="1"/>
  <c r="IC77" i="9"/>
  <c r="IC85" i="9" s="1"/>
  <c r="IC101" i="9" s="1"/>
  <c r="ID93" i="9" s="1"/>
  <c r="IC3" i="4"/>
  <c r="ID2" i="4"/>
  <c r="DS15" i="6" l="1"/>
  <c r="DT21" i="8"/>
  <c r="DS22" i="8"/>
  <c r="DT16" i="8"/>
  <c r="DT57" i="9"/>
  <c r="ID43" i="17"/>
  <c r="ID42" i="17" s="1"/>
  <c r="ID41" i="17" s="1"/>
  <c r="ID55" i="17" s="1"/>
  <c r="ID74" i="17"/>
  <c r="IF125" i="13"/>
  <c r="IF143" i="13"/>
  <c r="IE62" i="13"/>
  <c r="IE44" i="13"/>
  <c r="II2" i="21"/>
  <c r="IH3" i="21"/>
  <c r="IE107" i="13"/>
  <c r="ID26" i="13"/>
  <c r="IH2" i="17"/>
  <c r="IG3" i="17"/>
  <c r="IE33" i="9"/>
  <c r="IE49" i="9" s="1"/>
  <c r="IF41" i="9" s="1"/>
  <c r="IF61" i="9"/>
  <c r="IF97" i="13" s="1"/>
  <c r="IF8" i="9"/>
  <c r="IF16" i="13" s="1"/>
  <c r="IF174" i="13"/>
  <c r="EB108" i="9"/>
  <c r="EB109" i="9"/>
  <c r="EG46" i="6"/>
  <c r="EG30" i="10"/>
  <c r="EG31" i="10" s="1"/>
  <c r="EG30" i="4" s="1"/>
  <c r="EH23" i="10"/>
  <c r="IG15" i="10"/>
  <c r="IG26" i="4" s="1"/>
  <c r="IF153" i="13"/>
  <c r="IF163" i="13"/>
  <c r="IE82" i="13"/>
  <c r="IE72" i="13"/>
  <c r="IF118" i="13"/>
  <c r="IF136" i="13"/>
  <c r="IE55" i="13"/>
  <c r="IE37" i="13"/>
  <c r="IG7" i="9"/>
  <c r="IG9" i="9"/>
  <c r="IG10" i="9"/>
  <c r="IG18" i="13" s="1"/>
  <c r="IG60" i="9"/>
  <c r="IG96" i="13" s="1"/>
  <c r="IG172" i="13" s="1"/>
  <c r="IG62" i="9"/>
  <c r="IG98" i="13" s="1"/>
  <c r="IG173" i="13" s="1"/>
  <c r="IG63" i="9"/>
  <c r="IG99" i="13" s="1"/>
  <c r="IF102" i="13"/>
  <c r="IF6" i="13"/>
  <c r="IF7" i="13" s="1"/>
  <c r="IF9" i="13"/>
  <c r="IF10" i="13" s="1"/>
  <c r="IF15" i="13"/>
  <c r="IF91" i="13" s="1"/>
  <c r="IF37" i="21" s="1"/>
  <c r="IF17" i="13"/>
  <c r="IF92" i="13" s="1"/>
  <c r="IE21" i="13"/>
  <c r="IE21" i="9"/>
  <c r="IE29" i="9" s="1"/>
  <c r="IG3" i="10"/>
  <c r="IH2" i="10"/>
  <c r="IH2" i="9"/>
  <c r="IG3" i="9"/>
  <c r="IG3" i="8"/>
  <c r="IH2" i="8"/>
  <c r="IF25" i="9"/>
  <c r="IG2" i="6"/>
  <c r="IF3" i="6"/>
  <c r="IG4" i="13"/>
  <c r="IH2" i="13"/>
  <c r="IH12" i="13" s="1"/>
  <c r="IG3" i="13"/>
  <c r="ID77" i="9"/>
  <c r="ID85" i="9" s="1"/>
  <c r="ID101" i="9" s="1"/>
  <c r="IE93" i="9" s="1"/>
  <c r="ID78" i="9"/>
  <c r="ID86" i="9" s="1"/>
  <c r="ID102" i="9" s="1"/>
  <c r="IE94" i="9" s="1"/>
  <c r="ID74" i="9"/>
  <c r="ID82" i="9" s="1"/>
  <c r="ID3" i="4"/>
  <c r="IE2" i="4"/>
  <c r="DT37" i="8" l="1"/>
  <c r="DT70" i="17" s="1"/>
  <c r="DT12" i="4"/>
  <c r="DU56" i="9"/>
  <c r="DU27" i="8" s="1"/>
  <c r="DU55" i="9"/>
  <c r="DT17" i="8"/>
  <c r="DT18" i="8" s="1"/>
  <c r="DT20" i="8" s="1"/>
  <c r="IE43" i="17"/>
  <c r="IE42" i="17" s="1"/>
  <c r="IE41" i="17" s="1"/>
  <c r="IE55" i="17" s="1"/>
  <c r="IE74" i="17"/>
  <c r="IG125" i="13"/>
  <c r="IG143" i="13"/>
  <c r="IF62" i="13"/>
  <c r="IF44" i="13"/>
  <c r="IJ2" i="21"/>
  <c r="II3" i="21"/>
  <c r="IF107" i="13"/>
  <c r="IE26" i="13"/>
  <c r="II2" i="17"/>
  <c r="IH3" i="17"/>
  <c r="IF33" i="9"/>
  <c r="IF49" i="9" s="1"/>
  <c r="IG41" i="9" s="1"/>
  <c r="IG61" i="9"/>
  <c r="IG97" i="13" s="1"/>
  <c r="IG8" i="9"/>
  <c r="IG16" i="13" s="1"/>
  <c r="IG174" i="13"/>
  <c r="EB110" i="9"/>
  <c r="EH27" i="10"/>
  <c r="IH15" i="10"/>
  <c r="IH26" i="4" s="1"/>
  <c r="IG153" i="13"/>
  <c r="IG163" i="13"/>
  <c r="IF82" i="13"/>
  <c r="IG118" i="13"/>
  <c r="IG136" i="13"/>
  <c r="IF55" i="13"/>
  <c r="IF37" i="13"/>
  <c r="IF72" i="13"/>
  <c r="IH7" i="9"/>
  <c r="IH60" i="9"/>
  <c r="IH96" i="13" s="1"/>
  <c r="IH172" i="13" s="1"/>
  <c r="IH10" i="9"/>
  <c r="IH18" i="13" s="1"/>
  <c r="IH9" i="9"/>
  <c r="IH63" i="9"/>
  <c r="IH99" i="13" s="1"/>
  <c r="IH62" i="9"/>
  <c r="IH98" i="13" s="1"/>
  <c r="IH173" i="13" s="1"/>
  <c r="IG102" i="13"/>
  <c r="IG6" i="13"/>
  <c r="IG7" i="13" s="1"/>
  <c r="IG9" i="13"/>
  <c r="IG10" i="13" s="1"/>
  <c r="IG15" i="13"/>
  <c r="IG91" i="13" s="1"/>
  <c r="IG37" i="21" s="1"/>
  <c r="IG17" i="13"/>
  <c r="IG92" i="13" s="1"/>
  <c r="IF21" i="13"/>
  <c r="IG3" i="6"/>
  <c r="IH2" i="6"/>
  <c r="IG25" i="9"/>
  <c r="IH3" i="8"/>
  <c r="II2" i="8"/>
  <c r="IH3" i="9"/>
  <c r="II2" i="9"/>
  <c r="IF21" i="9"/>
  <c r="IF29" i="9" s="1"/>
  <c r="II2" i="10"/>
  <c r="IH3" i="10"/>
  <c r="IH4" i="13"/>
  <c r="IH3" i="13"/>
  <c r="II2" i="13"/>
  <c r="II12" i="13" s="1"/>
  <c r="IE78" i="9"/>
  <c r="IE86" i="9" s="1"/>
  <c r="IE102" i="9" s="1"/>
  <c r="IF94" i="9" s="1"/>
  <c r="IE74" i="9"/>
  <c r="IE82" i="9" s="1"/>
  <c r="IE77" i="9"/>
  <c r="IE85" i="9" s="1"/>
  <c r="IE101" i="9" s="1"/>
  <c r="IF93" i="9" s="1"/>
  <c r="IE3" i="4"/>
  <c r="IF2" i="4"/>
  <c r="DT22" i="8" l="1"/>
  <c r="DT15" i="6"/>
  <c r="DU21" i="8"/>
  <c r="DU16" i="8"/>
  <c r="DU57" i="9"/>
  <c r="IF74" i="17"/>
  <c r="IF43" i="17"/>
  <c r="IF42" i="17" s="1"/>
  <c r="IF41" i="17" s="1"/>
  <c r="IF55" i="17" s="1"/>
  <c r="IG62" i="13"/>
  <c r="IG44" i="13"/>
  <c r="IH143" i="13"/>
  <c r="IH125" i="13"/>
  <c r="IK2" i="21"/>
  <c r="IJ3" i="21"/>
  <c r="IG107" i="13"/>
  <c r="IG33" i="9"/>
  <c r="IG49" i="9" s="1"/>
  <c r="IH41" i="9" s="1"/>
  <c r="IJ2" i="17"/>
  <c r="II3" i="17"/>
  <c r="IF26" i="13"/>
  <c r="IH61" i="9"/>
  <c r="IH97" i="13" s="1"/>
  <c r="IH8" i="9"/>
  <c r="IH16" i="13" s="1"/>
  <c r="IH174" i="13"/>
  <c r="EC109" i="9"/>
  <c r="EC108" i="9"/>
  <c r="EH46" i="6"/>
  <c r="EH30" i="10"/>
  <c r="EH31" i="10" s="1"/>
  <c r="EH30" i="4" s="1"/>
  <c r="EI23" i="10"/>
  <c r="II15" i="10"/>
  <c r="II26" i="4" s="1"/>
  <c r="IH153" i="13"/>
  <c r="IH163" i="13"/>
  <c r="IG82" i="13"/>
  <c r="IG72" i="13"/>
  <c r="IH118" i="13"/>
  <c r="IH136" i="13"/>
  <c r="IG55" i="13"/>
  <c r="IG37" i="13"/>
  <c r="IH102" i="13"/>
  <c r="II7" i="9"/>
  <c r="II9" i="9"/>
  <c r="II60" i="9"/>
  <c r="II96" i="13" s="1"/>
  <c r="II172" i="13" s="1"/>
  <c r="II10" i="9"/>
  <c r="II18" i="13" s="1"/>
  <c r="II62" i="9"/>
  <c r="II98" i="13" s="1"/>
  <c r="II173" i="13" s="1"/>
  <c r="II63" i="9"/>
  <c r="II99" i="13" s="1"/>
  <c r="IH6" i="13"/>
  <c r="IH7" i="13" s="1"/>
  <c r="IH9" i="13"/>
  <c r="IH10" i="13" s="1"/>
  <c r="IG21" i="13"/>
  <c r="IH17" i="13"/>
  <c r="IH92" i="13" s="1"/>
  <c r="IH15" i="13"/>
  <c r="IH91" i="13" s="1"/>
  <c r="IH37" i="21" s="1"/>
  <c r="II3" i="10"/>
  <c r="IJ2" i="10"/>
  <c r="IH25" i="9"/>
  <c r="II2" i="6"/>
  <c r="IH3" i="6"/>
  <c r="IG21" i="9"/>
  <c r="IG29" i="9" s="1"/>
  <c r="II3" i="9"/>
  <c r="IJ2" i="9"/>
  <c r="II4" i="13"/>
  <c r="IJ2" i="13"/>
  <c r="IJ12" i="13" s="1"/>
  <c r="II3" i="13"/>
  <c r="II3" i="8"/>
  <c r="IJ2" i="8"/>
  <c r="IF78" i="9"/>
  <c r="IF86" i="9" s="1"/>
  <c r="IF102" i="9" s="1"/>
  <c r="IG94" i="9" s="1"/>
  <c r="IF77" i="9"/>
  <c r="IF85" i="9" s="1"/>
  <c r="IF101" i="9" s="1"/>
  <c r="IG93" i="9" s="1"/>
  <c r="IF74" i="9"/>
  <c r="IF82" i="9" s="1"/>
  <c r="IF3" i="4"/>
  <c r="IG2" i="4"/>
  <c r="DV56" i="9" l="1"/>
  <c r="DV27" i="8" s="1"/>
  <c r="DU17" i="8"/>
  <c r="DV55" i="9"/>
  <c r="DU37" i="8"/>
  <c r="DU70" i="17" s="1"/>
  <c r="DU12" i="4"/>
  <c r="DU18" i="8"/>
  <c r="DU20" i="8" s="1"/>
  <c r="DU22" i="8" s="1"/>
  <c r="IG43" i="17"/>
  <c r="IG42" i="17" s="1"/>
  <c r="IG41" i="17" s="1"/>
  <c r="IG55" i="17" s="1"/>
  <c r="IG74" i="17"/>
  <c r="II143" i="13"/>
  <c r="II125" i="13"/>
  <c r="IH62" i="13"/>
  <c r="IH44" i="13"/>
  <c r="IH33" i="9"/>
  <c r="IH49" i="9" s="1"/>
  <c r="II41" i="9" s="1"/>
  <c r="IK3" i="21"/>
  <c r="IL2" i="21"/>
  <c r="IL3" i="21" s="1"/>
  <c r="IH107" i="13"/>
  <c r="IG26" i="13"/>
  <c r="IK2" i="17"/>
  <c r="IJ3" i="17"/>
  <c r="II61" i="9"/>
  <c r="II97" i="13" s="1"/>
  <c r="II8" i="9"/>
  <c r="II16" i="13" s="1"/>
  <c r="II174" i="13"/>
  <c r="EC110" i="9"/>
  <c r="EI27" i="10"/>
  <c r="IJ15" i="10"/>
  <c r="IJ26" i="4" s="1"/>
  <c r="II153" i="13"/>
  <c r="II163" i="13"/>
  <c r="IH82" i="13"/>
  <c r="IH72" i="13"/>
  <c r="IH55" i="13"/>
  <c r="IH37" i="13"/>
  <c r="II118" i="13"/>
  <c r="II136" i="13"/>
  <c r="II102" i="13"/>
  <c r="IJ7" i="9"/>
  <c r="IJ9" i="9"/>
  <c r="IJ60" i="9"/>
  <c r="IJ96" i="13" s="1"/>
  <c r="IJ172" i="13" s="1"/>
  <c r="IJ62" i="9"/>
  <c r="IJ98" i="13" s="1"/>
  <c r="IJ173" i="13" s="1"/>
  <c r="IJ63" i="9"/>
  <c r="IJ99" i="13" s="1"/>
  <c r="IJ10" i="9"/>
  <c r="IJ18" i="13" s="1"/>
  <c r="II6" i="13"/>
  <c r="II7" i="13" s="1"/>
  <c r="II9" i="13"/>
  <c r="II10" i="13" s="1"/>
  <c r="IH21" i="13"/>
  <c r="II15" i="13"/>
  <c r="II91" i="13" s="1"/>
  <c r="II37" i="21" s="1"/>
  <c r="II17" i="13"/>
  <c r="II92" i="13" s="1"/>
  <c r="IJ2" i="6"/>
  <c r="IK2" i="6" s="1"/>
  <c r="II3" i="6"/>
  <c r="IK2" i="13"/>
  <c r="IK12" i="13" s="1"/>
  <c r="IJ3" i="13"/>
  <c r="IJ4" i="13"/>
  <c r="IK2" i="9"/>
  <c r="IJ3" i="9"/>
  <c r="IH21" i="9"/>
  <c r="IH29" i="9" s="1"/>
  <c r="IK2" i="8"/>
  <c r="IJ3" i="8"/>
  <c r="II25" i="9"/>
  <c r="IJ3" i="10"/>
  <c r="IK2" i="10"/>
  <c r="IG77" i="9"/>
  <c r="IG85" i="9" s="1"/>
  <c r="IG101" i="9" s="1"/>
  <c r="IH93" i="9" s="1"/>
  <c r="IG74" i="9"/>
  <c r="IG82" i="9" s="1"/>
  <c r="IG78" i="9"/>
  <c r="IG86" i="9" s="1"/>
  <c r="IG102" i="9" s="1"/>
  <c r="IH94" i="9" s="1"/>
  <c r="IH2" i="4"/>
  <c r="IG3" i="4"/>
  <c r="DU15" i="6" l="1"/>
  <c r="DV21" i="8"/>
  <c r="IH74" i="17"/>
  <c r="DV16" i="8"/>
  <c r="DV57" i="9"/>
  <c r="IH43" i="17"/>
  <c r="IH42" i="17" s="1"/>
  <c r="IH41" i="17" s="1"/>
  <c r="IH55" i="17" s="1"/>
  <c r="II44" i="13"/>
  <c r="II62" i="13"/>
  <c r="IJ174" i="13"/>
  <c r="IJ143" i="13"/>
  <c r="IJ125" i="13"/>
  <c r="II107" i="13"/>
  <c r="II33" i="9"/>
  <c r="II49" i="9" s="1"/>
  <c r="IJ41" i="9" s="1"/>
  <c r="IH26" i="13"/>
  <c r="IL2" i="17"/>
  <c r="IL3" i="17" s="1"/>
  <c r="IK3" i="17"/>
  <c r="IJ61" i="9"/>
  <c r="IJ97" i="13" s="1"/>
  <c r="IJ8" i="9"/>
  <c r="IJ16" i="13" s="1"/>
  <c r="ED108" i="9"/>
  <c r="ED109" i="9"/>
  <c r="IL2" i="6"/>
  <c r="IL3" i="6" s="1"/>
  <c r="IK3" i="6"/>
  <c r="AA46" i="5"/>
  <c r="AA47" i="5"/>
  <c r="AA31" i="5"/>
  <c r="EI46" i="6"/>
  <c r="EI30" i="10"/>
  <c r="EI31" i="10" s="1"/>
  <c r="EI30" i="4" s="1"/>
  <c r="EJ23" i="10"/>
  <c r="IK15" i="10"/>
  <c r="IK26" i="4" s="1"/>
  <c r="IJ153" i="13"/>
  <c r="IJ163" i="13"/>
  <c r="II82" i="13"/>
  <c r="IJ118" i="13"/>
  <c r="IJ136" i="13"/>
  <c r="II55" i="13"/>
  <c r="II37" i="13"/>
  <c r="II72" i="13"/>
  <c r="IK7" i="9"/>
  <c r="IK9" i="9"/>
  <c r="IK10" i="9"/>
  <c r="IK18" i="13" s="1"/>
  <c r="IK62" i="9"/>
  <c r="IK98" i="13" s="1"/>
  <c r="IK173" i="13" s="1"/>
  <c r="IK60" i="9"/>
  <c r="IK96" i="13" s="1"/>
  <c r="IK172" i="13" s="1"/>
  <c r="IK63" i="9"/>
  <c r="IK99" i="13" s="1"/>
  <c r="IJ102" i="13"/>
  <c r="IJ6" i="13"/>
  <c r="IJ7" i="13" s="1"/>
  <c r="IJ9" i="13"/>
  <c r="IJ10" i="13" s="1"/>
  <c r="IJ15" i="13"/>
  <c r="IJ91" i="13" s="1"/>
  <c r="IJ37" i="21" s="1"/>
  <c r="II21" i="13"/>
  <c r="II43" i="17" s="1"/>
  <c r="IJ17" i="13"/>
  <c r="IJ92" i="13" s="1"/>
  <c r="II21" i="9"/>
  <c r="II29" i="9" s="1"/>
  <c r="IJ25" i="9"/>
  <c r="IL2" i="8"/>
  <c r="IK3" i="8"/>
  <c r="IJ3" i="6"/>
  <c r="IL2" i="9"/>
  <c r="IK3" i="9"/>
  <c r="IK4" i="13"/>
  <c r="IL2" i="13"/>
  <c r="IL12" i="13" s="1"/>
  <c r="FR8" i="13" s="1"/>
  <c r="IK3" i="13"/>
  <c r="IL2" i="10"/>
  <c r="IK3" i="10"/>
  <c r="IH74" i="9"/>
  <c r="IH82" i="9" s="1"/>
  <c r="IH77" i="9"/>
  <c r="IH85" i="9" s="1"/>
  <c r="IH101" i="9" s="1"/>
  <c r="II93" i="9" s="1"/>
  <c r="IH78" i="9"/>
  <c r="IH86" i="9" s="1"/>
  <c r="IH102" i="9" s="1"/>
  <c r="II94" i="9" s="1"/>
  <c r="II2" i="4"/>
  <c r="IH3" i="4"/>
  <c r="FR113" i="13" l="1"/>
  <c r="FR131" i="13"/>
  <c r="FR32" i="13"/>
  <c r="FR50" i="13"/>
  <c r="DV17" i="8"/>
  <c r="DV18" i="8" s="1"/>
  <c r="DV20" i="8" s="1"/>
  <c r="DW56" i="9"/>
  <c r="DW27" i="8" s="1"/>
  <c r="DW55" i="9"/>
  <c r="DV12" i="4"/>
  <c r="DV37" i="8"/>
  <c r="DV70" i="17" s="1"/>
  <c r="Q46" i="5"/>
  <c r="AA36" i="5"/>
  <c r="AA55" i="5" s="1"/>
  <c r="O46" i="5"/>
  <c r="P47" i="5"/>
  <c r="T47" i="5"/>
  <c r="M46" i="5"/>
  <c r="N48" i="5"/>
  <c r="P46" i="5"/>
  <c r="L46" i="5"/>
  <c r="K47" i="5"/>
  <c r="II74" i="17"/>
  <c r="IJ62" i="13"/>
  <c r="IJ44" i="13"/>
  <c r="IK143" i="13"/>
  <c r="IK125" i="13"/>
  <c r="FR141" i="13"/>
  <c r="FR60" i="13"/>
  <c r="FR123" i="13"/>
  <c r="FR42" i="13"/>
  <c r="FR130" i="13"/>
  <c r="FR49" i="13"/>
  <c r="FR112" i="13"/>
  <c r="FR31" i="13"/>
  <c r="IJ107" i="13"/>
  <c r="IJ33" i="9"/>
  <c r="IJ49" i="9" s="1"/>
  <c r="IK41" i="9" s="1"/>
  <c r="N46" i="5"/>
  <c r="AA34" i="5"/>
  <c r="AA42" i="5"/>
  <c r="X47" i="5"/>
  <c r="U48" i="5"/>
  <c r="Q48" i="5"/>
  <c r="L48" i="5"/>
  <c r="H46" i="5"/>
  <c r="Z48" i="5"/>
  <c r="W48" i="5"/>
  <c r="S47" i="5"/>
  <c r="O48" i="5"/>
  <c r="K48" i="5"/>
  <c r="H48" i="5"/>
  <c r="AA32" i="5"/>
  <c r="AA33" i="5" s="1"/>
  <c r="W47" i="5"/>
  <c r="S48" i="5"/>
  <c r="P48" i="5"/>
  <c r="M47" i="5"/>
  <c r="G47" i="5"/>
  <c r="K46" i="5"/>
  <c r="AA45" i="5"/>
  <c r="Z47" i="5"/>
  <c r="Y47" i="5"/>
  <c r="R48" i="5"/>
  <c r="N47" i="5"/>
  <c r="J48" i="5"/>
  <c r="H47" i="5"/>
  <c r="J46" i="5"/>
  <c r="AA35" i="5"/>
  <c r="AA41" i="5"/>
  <c r="U47" i="5"/>
  <c r="R47" i="5"/>
  <c r="M48" i="5"/>
  <c r="J47" i="5"/>
  <c r="G46" i="5"/>
  <c r="I46" i="5"/>
  <c r="AA50" i="5"/>
  <c r="Y48" i="5"/>
  <c r="V47" i="5"/>
  <c r="T48" i="5"/>
  <c r="O47" i="5"/>
  <c r="I48" i="5"/>
  <c r="G48" i="5"/>
  <c r="AA48" i="5"/>
  <c r="AA43" i="5"/>
  <c r="X48" i="5"/>
  <c r="V48" i="5"/>
  <c r="Q47" i="5"/>
  <c r="L47" i="5"/>
  <c r="I47" i="5"/>
  <c r="II26" i="13"/>
  <c r="II42" i="17"/>
  <c r="II41" i="17" s="1"/>
  <c r="II55" i="17" s="1"/>
  <c r="FR108" i="13"/>
  <c r="FR109" i="13" s="1"/>
  <c r="FR27" i="13"/>
  <c r="IK61" i="9"/>
  <c r="IK97" i="13" s="1"/>
  <c r="IK8" i="9"/>
  <c r="IK16" i="13" s="1"/>
  <c r="ED110" i="9"/>
  <c r="EJ27" i="10"/>
  <c r="IL15" i="10"/>
  <c r="IL26" i="4" s="1"/>
  <c r="FR126" i="13"/>
  <c r="FR144" i="13"/>
  <c r="FR41" i="13"/>
  <c r="FR154" i="13"/>
  <c r="FR152" i="13" s="1"/>
  <c r="FR155" i="13" s="1"/>
  <c r="FR124" i="13"/>
  <c r="FR34" i="13"/>
  <c r="FR35" i="13" s="1"/>
  <c r="FR164" i="13"/>
  <c r="FR162" i="13" s="1"/>
  <c r="FR133" i="13"/>
  <c r="FR52" i="13"/>
  <c r="FR53" i="13" s="1"/>
  <c r="FR54" i="13" s="1"/>
  <c r="FR51" i="13" s="1"/>
  <c r="FR45" i="13"/>
  <c r="FR115" i="13"/>
  <c r="FR138" i="13"/>
  <c r="FR61" i="13"/>
  <c r="FR22" i="13"/>
  <c r="FR73" i="13"/>
  <c r="FR119" i="13"/>
  <c r="FR137" i="13"/>
  <c r="FR56" i="13"/>
  <c r="FR103" i="13"/>
  <c r="FR104" i="13" s="1"/>
  <c r="FR83" i="13"/>
  <c r="FR81" i="13" s="1"/>
  <c r="FR120" i="13"/>
  <c r="FR57" i="13"/>
  <c r="FR39" i="13"/>
  <c r="FR122" i="13"/>
  <c r="FR142" i="13"/>
  <c r="FR63" i="13"/>
  <c r="FR38" i="13"/>
  <c r="FR140" i="13"/>
  <c r="FR59" i="13"/>
  <c r="FR43" i="13"/>
  <c r="IK153" i="13"/>
  <c r="IK163" i="13"/>
  <c r="IJ82" i="13"/>
  <c r="IJ72" i="13"/>
  <c r="IK118" i="13"/>
  <c r="IK136" i="13"/>
  <c r="IJ55" i="13"/>
  <c r="IJ37" i="13"/>
  <c r="IK102" i="13"/>
  <c r="IL10" i="9"/>
  <c r="IL7" i="9"/>
  <c r="IL9" i="9"/>
  <c r="S37" i="9" s="1"/>
  <c r="S45" i="9" s="1"/>
  <c r="T37" i="9" s="1"/>
  <c r="IL60" i="9"/>
  <c r="IL96" i="13" s="1"/>
  <c r="IL62" i="9"/>
  <c r="IL98" i="13" s="1"/>
  <c r="IL173" i="13" s="1"/>
  <c r="IL63" i="9"/>
  <c r="IL99" i="13" s="1"/>
  <c r="IL97" i="13"/>
  <c r="BF11" i="13"/>
  <c r="Y11" i="13"/>
  <c r="V11" i="13"/>
  <c r="U11" i="13"/>
  <c r="HA11" i="13"/>
  <c r="FC11" i="13"/>
  <c r="BT11" i="13"/>
  <c r="GU11" i="13"/>
  <c r="GM11" i="13"/>
  <c r="GC11" i="13"/>
  <c r="H11" i="13"/>
  <c r="AT11" i="13"/>
  <c r="DO11" i="13"/>
  <c r="HV11" i="13"/>
  <c r="GA11" i="13"/>
  <c r="DB11" i="13"/>
  <c r="CC11" i="13"/>
  <c r="FW11" i="13"/>
  <c r="HS11" i="13"/>
  <c r="HO11" i="13"/>
  <c r="FY11" i="13"/>
  <c r="FZ11" i="13"/>
  <c r="CH11" i="13"/>
  <c r="CN11" i="13"/>
  <c r="FJ11" i="13"/>
  <c r="HL11" i="13"/>
  <c r="DM11" i="13"/>
  <c r="Q11" i="13"/>
  <c r="CE11" i="13"/>
  <c r="BD11" i="13"/>
  <c r="CO11" i="13"/>
  <c r="L11" i="13"/>
  <c r="ES11" i="13"/>
  <c r="EO11" i="13"/>
  <c r="HF11" i="13"/>
  <c r="AP11" i="13"/>
  <c r="DQ11" i="13"/>
  <c r="HM11" i="13"/>
  <c r="GB11" i="13"/>
  <c r="GQ11" i="13"/>
  <c r="AE11" i="13"/>
  <c r="CZ11" i="13"/>
  <c r="CU11" i="13"/>
  <c r="EZ11" i="13"/>
  <c r="HI11" i="13"/>
  <c r="BV11" i="13"/>
  <c r="AY11" i="13"/>
  <c r="CA11" i="13"/>
  <c r="EQ11" i="13"/>
  <c r="DP11" i="13"/>
  <c r="FB11" i="13"/>
  <c r="R11" i="13"/>
  <c r="GY11" i="13"/>
  <c r="DD11" i="13"/>
  <c r="BH11" i="13"/>
  <c r="FG11" i="13"/>
  <c r="BK11" i="13"/>
  <c r="FU11" i="13"/>
  <c r="EP11" i="13"/>
  <c r="BQ11" i="13"/>
  <c r="GW11" i="13"/>
  <c r="AO11" i="13"/>
  <c r="EH11" i="13"/>
  <c r="FL11" i="13"/>
  <c r="CK11" i="13"/>
  <c r="AM11" i="13"/>
  <c r="ID11" i="13"/>
  <c r="BC11" i="13"/>
  <c r="FE11" i="13"/>
  <c r="HW11" i="13"/>
  <c r="IF11" i="13"/>
  <c r="AK11" i="13"/>
  <c r="CJ11" i="13"/>
  <c r="AC11" i="13"/>
  <c r="FK11" i="13"/>
  <c r="GK11" i="13"/>
  <c r="EN11" i="13"/>
  <c r="DW11" i="13"/>
  <c r="HQ11" i="13"/>
  <c r="CD11" i="13"/>
  <c r="EA11" i="13"/>
  <c r="HG11" i="13"/>
  <c r="BI11" i="13"/>
  <c r="DL11" i="13"/>
  <c r="EW11" i="13"/>
  <c r="HB11" i="13"/>
  <c r="Z11" i="13"/>
  <c r="BS11" i="13"/>
  <c r="BL11" i="13"/>
  <c r="GR11" i="13"/>
  <c r="HN11" i="13"/>
  <c r="GI11" i="13"/>
  <c r="ED11" i="13"/>
  <c r="II11" i="13"/>
  <c r="DF11" i="13"/>
  <c r="GD11" i="13"/>
  <c r="FR11" i="13"/>
  <c r="DI11" i="13"/>
  <c r="CB11" i="13"/>
  <c r="FF11" i="13"/>
  <c r="DR11" i="13"/>
  <c r="AG11" i="13"/>
  <c r="HH11" i="13"/>
  <c r="HE11" i="13"/>
  <c r="HK11" i="13"/>
  <c r="BB11" i="13"/>
  <c r="BP11" i="13"/>
  <c r="CG11" i="13"/>
  <c r="BX11" i="13"/>
  <c r="HR11" i="13"/>
  <c r="AR11" i="13"/>
  <c r="GP11" i="13"/>
  <c r="GV11" i="13"/>
  <c r="AW11" i="13"/>
  <c r="BY11" i="13"/>
  <c r="EI11" i="13"/>
  <c r="I11" i="13"/>
  <c r="CX11" i="13"/>
  <c r="AB11" i="13"/>
  <c r="FM11" i="13"/>
  <c r="AV11" i="13"/>
  <c r="AH11" i="13"/>
  <c r="EL11" i="13"/>
  <c r="FT11" i="13"/>
  <c r="EK11" i="13"/>
  <c r="DE11" i="13"/>
  <c r="BM11" i="13"/>
  <c r="EJ11" i="13"/>
  <c r="BZ11" i="13"/>
  <c r="BR11" i="13"/>
  <c r="BO11" i="13"/>
  <c r="EX11" i="13"/>
  <c r="HJ11" i="13"/>
  <c r="AD11" i="13"/>
  <c r="FI11" i="13"/>
  <c r="FX11" i="13"/>
  <c r="CS11" i="13"/>
  <c r="CY11" i="13"/>
  <c r="HY11" i="13"/>
  <c r="W11" i="13"/>
  <c r="IB11" i="13"/>
  <c r="CL11" i="13"/>
  <c r="CM11" i="13"/>
  <c r="IJ11" i="13"/>
  <c r="GT11" i="13"/>
  <c r="FO11" i="13"/>
  <c r="BE11" i="13"/>
  <c r="T11" i="13"/>
  <c r="S11" i="13"/>
  <c r="DA11" i="13"/>
  <c r="BW11" i="13"/>
  <c r="M11" i="13"/>
  <c r="IH11" i="13"/>
  <c r="AU11" i="13"/>
  <c r="HC11" i="13"/>
  <c r="AZ11" i="13"/>
  <c r="X11" i="13"/>
  <c r="K11" i="13"/>
  <c r="EB11" i="13"/>
  <c r="DS11" i="13"/>
  <c r="GH11" i="13"/>
  <c r="DG11" i="13"/>
  <c r="AQ11" i="13"/>
  <c r="AS11" i="13"/>
  <c r="FQ11" i="13"/>
  <c r="DC11" i="13"/>
  <c r="ER11" i="13"/>
  <c r="CF11" i="13"/>
  <c r="HX11" i="13"/>
  <c r="EG11" i="13"/>
  <c r="GZ11" i="13"/>
  <c r="AI11" i="13"/>
  <c r="AN11" i="13"/>
  <c r="FV11" i="13"/>
  <c r="BG11" i="13"/>
  <c r="AJ11" i="13"/>
  <c r="GL11" i="13"/>
  <c r="BN11" i="13"/>
  <c r="CR11" i="13"/>
  <c r="AL11" i="13"/>
  <c r="AA11" i="13"/>
  <c r="CQ11" i="13"/>
  <c r="EC11" i="13"/>
  <c r="HP11" i="13"/>
  <c r="CI11" i="13"/>
  <c r="DN11" i="13"/>
  <c r="FP11" i="13"/>
  <c r="G11" i="13"/>
  <c r="G151" i="13" s="1"/>
  <c r="P11" i="13"/>
  <c r="DV11" i="13"/>
  <c r="HT11" i="13"/>
  <c r="CP11" i="13"/>
  <c r="N11" i="13"/>
  <c r="EV11" i="13"/>
  <c r="DZ11" i="13"/>
  <c r="AF11" i="13"/>
  <c r="CW11" i="13"/>
  <c r="DH11" i="13"/>
  <c r="HZ11" i="13"/>
  <c r="O11" i="13"/>
  <c r="DU11" i="13"/>
  <c r="ET11" i="13"/>
  <c r="AX11" i="13"/>
  <c r="FA11" i="13"/>
  <c r="GN11" i="13"/>
  <c r="EE11" i="13"/>
  <c r="DY11" i="13"/>
  <c r="HD11" i="13"/>
  <c r="GG11" i="13"/>
  <c r="CT11" i="13"/>
  <c r="EF11" i="13"/>
  <c r="GX11" i="13"/>
  <c r="J11" i="13"/>
  <c r="IA11" i="13"/>
  <c r="GJ11" i="13"/>
  <c r="DK11" i="13"/>
  <c r="BU11" i="13"/>
  <c r="EY11" i="13"/>
  <c r="FN11" i="13"/>
  <c r="DX11" i="13"/>
  <c r="FD11" i="13"/>
  <c r="GE11" i="13"/>
  <c r="EU11" i="13"/>
  <c r="HU11" i="13"/>
  <c r="DT11" i="13"/>
  <c r="GO11" i="13"/>
  <c r="FS11" i="13"/>
  <c r="BA11" i="13"/>
  <c r="IE11" i="13"/>
  <c r="EM11" i="13"/>
  <c r="CV11" i="13"/>
  <c r="DJ11" i="13"/>
  <c r="BJ11" i="13"/>
  <c r="IC11" i="13"/>
  <c r="FH11" i="13"/>
  <c r="GS11" i="13"/>
  <c r="IG11" i="13"/>
  <c r="GF11" i="13"/>
  <c r="IK6" i="13"/>
  <c r="IK7" i="13" s="1"/>
  <c r="IK8" i="13" s="1"/>
  <c r="IK9" i="13"/>
  <c r="IK10" i="13" s="1"/>
  <c r="GH8" i="13"/>
  <c r="EL8" i="13"/>
  <c r="J8" i="13"/>
  <c r="AG8" i="13"/>
  <c r="H8" i="13"/>
  <c r="AN8" i="13"/>
  <c r="FF8" i="13"/>
  <c r="GI8" i="13"/>
  <c r="AV8" i="13"/>
  <c r="HD8" i="13"/>
  <c r="ER8" i="13"/>
  <c r="FC8" i="13"/>
  <c r="BP8" i="13"/>
  <c r="AC8" i="13"/>
  <c r="BD8" i="13"/>
  <c r="HH8" i="13"/>
  <c r="AP8" i="13"/>
  <c r="DC8" i="13"/>
  <c r="EK8" i="13"/>
  <c r="L8" i="13"/>
  <c r="BI8" i="13"/>
  <c r="I8" i="13"/>
  <c r="EE8" i="13"/>
  <c r="FD8" i="13"/>
  <c r="AD8" i="13"/>
  <c r="BL8" i="13"/>
  <c r="T8" i="13"/>
  <c r="HG8" i="13"/>
  <c r="DK8" i="13"/>
  <c r="FP8" i="13"/>
  <c r="GK8" i="13"/>
  <c r="ED8" i="13"/>
  <c r="AL8" i="13"/>
  <c r="HL8" i="13"/>
  <c r="EX8" i="13"/>
  <c r="HZ8" i="13"/>
  <c r="AR8" i="13"/>
  <c r="FT8" i="13"/>
  <c r="HM8" i="13"/>
  <c r="EG8" i="13"/>
  <c r="N8" i="13"/>
  <c r="BG8" i="13"/>
  <c r="DL8" i="13"/>
  <c r="AM8" i="13"/>
  <c r="EZ8" i="13"/>
  <c r="DA8" i="13"/>
  <c r="HK8" i="13"/>
  <c r="GX8" i="13"/>
  <c r="FU8" i="13"/>
  <c r="DN8" i="13"/>
  <c r="HI8" i="13"/>
  <c r="AA8" i="13"/>
  <c r="HX8" i="13"/>
  <c r="CW8" i="13"/>
  <c r="AU8" i="13"/>
  <c r="CC8" i="13"/>
  <c r="CF8" i="13"/>
  <c r="GZ8" i="13"/>
  <c r="CL8" i="13"/>
  <c r="GC8" i="13"/>
  <c r="P8" i="13"/>
  <c r="GQ8" i="13"/>
  <c r="GG8" i="13"/>
  <c r="HJ8" i="13"/>
  <c r="AH8" i="13"/>
  <c r="EV8" i="13"/>
  <c r="HO8" i="13"/>
  <c r="DE8" i="13"/>
  <c r="BC8" i="13"/>
  <c r="DP8" i="13"/>
  <c r="EW8" i="13"/>
  <c r="DB8" i="13"/>
  <c r="EQ8" i="13"/>
  <c r="CQ8" i="13"/>
  <c r="FV8" i="13"/>
  <c r="DV8" i="13"/>
  <c r="EO8" i="13"/>
  <c r="BJ8" i="13"/>
  <c r="BZ8" i="13"/>
  <c r="DF8" i="13"/>
  <c r="DX8" i="13"/>
  <c r="CA8" i="13"/>
  <c r="AF8" i="13"/>
  <c r="DT8" i="13"/>
  <c r="ES8" i="13"/>
  <c r="K8" i="13"/>
  <c r="R8" i="13"/>
  <c r="S8" i="13"/>
  <c r="CJ8" i="13"/>
  <c r="BF8" i="13"/>
  <c r="GA8" i="13"/>
  <c r="GP8" i="13"/>
  <c r="BS8" i="13"/>
  <c r="FE8" i="13"/>
  <c r="GY8" i="13"/>
  <c r="W8" i="13"/>
  <c r="EB8" i="13"/>
  <c r="CO8" i="13"/>
  <c r="DH8" i="13"/>
  <c r="HN8" i="13"/>
  <c r="BQ8" i="13"/>
  <c r="EC8" i="13"/>
  <c r="FK8" i="13"/>
  <c r="BO8" i="13"/>
  <c r="GT8" i="13"/>
  <c r="EH8" i="13"/>
  <c r="HC8" i="13"/>
  <c r="AW8" i="13"/>
  <c r="FI8" i="13"/>
  <c r="DG8" i="13"/>
  <c r="HQ8" i="13"/>
  <c r="HT8" i="13"/>
  <c r="FZ8" i="13"/>
  <c r="GW8" i="13"/>
  <c r="CX8" i="13"/>
  <c r="HF8" i="13"/>
  <c r="DW8" i="13"/>
  <c r="DM8" i="13"/>
  <c r="BE8" i="13"/>
  <c r="FW8" i="13"/>
  <c r="IB8" i="13"/>
  <c r="DZ8" i="13"/>
  <c r="FJ8" i="13"/>
  <c r="G8" i="13"/>
  <c r="G131" i="13" s="1"/>
  <c r="AS8" i="13"/>
  <c r="DS8" i="13"/>
  <c r="FX8" i="13"/>
  <c r="ET8" i="13"/>
  <c r="EJ8" i="13"/>
  <c r="CB8" i="13"/>
  <c r="Z8" i="13"/>
  <c r="BB8" i="13"/>
  <c r="AX8" i="13"/>
  <c r="IC8" i="13"/>
  <c r="GJ8" i="13"/>
  <c r="AB8" i="13"/>
  <c r="CR8" i="13"/>
  <c r="FO8" i="13"/>
  <c r="CY8" i="13"/>
  <c r="BX8" i="13"/>
  <c r="EM8" i="13"/>
  <c r="HR8" i="13"/>
  <c r="M8" i="13"/>
  <c r="EI8" i="13"/>
  <c r="GR8" i="13"/>
  <c r="EF8" i="13"/>
  <c r="BK8" i="13"/>
  <c r="CZ8" i="13"/>
  <c r="CH8" i="13"/>
  <c r="U8" i="13"/>
  <c r="DY8" i="13"/>
  <c r="FH8" i="13"/>
  <c r="CM8" i="13"/>
  <c r="GS8" i="13"/>
  <c r="GO8" i="13"/>
  <c r="CD8" i="13"/>
  <c r="AJ8" i="13"/>
  <c r="HW8" i="13"/>
  <c r="EA8" i="13"/>
  <c r="CU8" i="13"/>
  <c r="AI8" i="13"/>
  <c r="CV8" i="13"/>
  <c r="DI8" i="13"/>
  <c r="HU8" i="13"/>
  <c r="GB8" i="13"/>
  <c r="BA8" i="13"/>
  <c r="FM8" i="13"/>
  <c r="II8" i="13"/>
  <c r="BR8" i="13"/>
  <c r="CE8" i="13"/>
  <c r="HP8" i="13"/>
  <c r="FG8" i="13"/>
  <c r="Y8" i="13"/>
  <c r="DR8" i="13"/>
  <c r="GF8" i="13"/>
  <c r="HE8" i="13"/>
  <c r="BW8" i="13"/>
  <c r="EU8" i="13"/>
  <c r="AY8" i="13"/>
  <c r="DD8" i="13"/>
  <c r="FL8" i="13"/>
  <c r="FQ8" i="13"/>
  <c r="DO8" i="13"/>
  <c r="BN8" i="13"/>
  <c r="GV8" i="13"/>
  <c r="HY8" i="13"/>
  <c r="ID8" i="13"/>
  <c r="AE8" i="13"/>
  <c r="DJ8" i="13"/>
  <c r="FB8" i="13"/>
  <c r="HV8" i="13"/>
  <c r="BV8" i="13"/>
  <c r="FN8" i="13"/>
  <c r="IA8" i="13"/>
  <c r="IE8" i="13"/>
  <c r="BT8" i="13"/>
  <c r="IG8" i="13"/>
  <c r="AQ8" i="13"/>
  <c r="BY8" i="13"/>
  <c r="GU8" i="13"/>
  <c r="CK8" i="13"/>
  <c r="X8" i="13"/>
  <c r="AT8" i="13"/>
  <c r="DQ8" i="13"/>
  <c r="AK8" i="13"/>
  <c r="CP8" i="13"/>
  <c r="EN8" i="13"/>
  <c r="EY8" i="13"/>
  <c r="CT8" i="13"/>
  <c r="V8" i="13"/>
  <c r="IF8" i="13"/>
  <c r="GN8" i="13"/>
  <c r="FA8" i="13"/>
  <c r="BM8" i="13"/>
  <c r="GM8" i="13"/>
  <c r="Q8" i="13"/>
  <c r="HB8" i="13"/>
  <c r="CI8" i="13"/>
  <c r="GE8" i="13"/>
  <c r="IJ8" i="13"/>
  <c r="IJ131" i="13" s="1"/>
  <c r="BU8" i="13"/>
  <c r="FY8" i="13"/>
  <c r="IH8" i="13"/>
  <c r="AZ8" i="13"/>
  <c r="O8" i="13"/>
  <c r="HS8" i="13"/>
  <c r="AO8" i="13"/>
  <c r="CN8" i="13"/>
  <c r="HA8" i="13"/>
  <c r="GD8" i="13"/>
  <c r="CS8" i="13"/>
  <c r="FS8" i="13"/>
  <c r="EP8" i="13"/>
  <c r="DU8" i="13"/>
  <c r="BH8" i="13"/>
  <c r="CG8" i="13"/>
  <c r="GL8" i="13"/>
  <c r="IJ21" i="13"/>
  <c r="IK15" i="13"/>
  <c r="IK91" i="13" s="1"/>
  <c r="IK37" i="21" s="1"/>
  <c r="IK17" i="13"/>
  <c r="IK92" i="13" s="1"/>
  <c r="G15" i="5"/>
  <c r="G13" i="5"/>
  <c r="G16" i="5"/>
  <c r="H16" i="5"/>
  <c r="H17" i="5"/>
  <c r="H22" i="5"/>
  <c r="H23" i="5"/>
  <c r="H21" i="5"/>
  <c r="G17" i="5"/>
  <c r="G23" i="5"/>
  <c r="G21" i="5"/>
  <c r="G22" i="5"/>
  <c r="H13" i="5"/>
  <c r="H7" i="5"/>
  <c r="H15" i="5"/>
  <c r="G7" i="5"/>
  <c r="K23" i="5"/>
  <c r="I21" i="5"/>
  <c r="I7" i="5"/>
  <c r="I17" i="5"/>
  <c r="I15" i="5"/>
  <c r="I23" i="5"/>
  <c r="I22" i="5"/>
  <c r="I16" i="5"/>
  <c r="I13" i="5"/>
  <c r="J13" i="5"/>
  <c r="K17" i="5"/>
  <c r="J17" i="5"/>
  <c r="K16" i="5"/>
  <c r="J15" i="5"/>
  <c r="J21" i="5"/>
  <c r="K15" i="5"/>
  <c r="J22" i="5"/>
  <c r="J23" i="5"/>
  <c r="K21" i="5"/>
  <c r="K22" i="5"/>
  <c r="J7" i="5"/>
  <c r="L22" i="5"/>
  <c r="J16" i="5"/>
  <c r="K13" i="5"/>
  <c r="L17" i="5"/>
  <c r="L16" i="5"/>
  <c r="L13" i="5"/>
  <c r="M15" i="5"/>
  <c r="N16" i="5"/>
  <c r="M16" i="5"/>
  <c r="L23" i="5"/>
  <c r="L15" i="5"/>
  <c r="M22" i="5"/>
  <c r="K7" i="5"/>
  <c r="M7" i="5"/>
  <c r="M17" i="5"/>
  <c r="N17" i="5"/>
  <c r="N21" i="5"/>
  <c r="L21" i="5"/>
  <c r="M21" i="5"/>
  <c r="M23" i="5"/>
  <c r="N22" i="5"/>
  <c r="M13" i="5"/>
  <c r="L7" i="5"/>
  <c r="N23" i="5"/>
  <c r="O17" i="5"/>
  <c r="N13" i="5"/>
  <c r="N15" i="5"/>
  <c r="O23" i="5"/>
  <c r="O16" i="5"/>
  <c r="O22" i="5"/>
  <c r="O13" i="5"/>
  <c r="O15" i="5"/>
  <c r="O7" i="5"/>
  <c r="N7" i="5"/>
  <c r="O21" i="5"/>
  <c r="P15" i="5"/>
  <c r="P13" i="5"/>
  <c r="P17" i="5"/>
  <c r="P22" i="5"/>
  <c r="P21" i="5"/>
  <c r="P7" i="5"/>
  <c r="Q7" i="5"/>
  <c r="P23" i="5"/>
  <c r="P16" i="5"/>
  <c r="Q17" i="5"/>
  <c r="Q21" i="5"/>
  <c r="Q23" i="5"/>
  <c r="R23" i="5"/>
  <c r="Q16" i="5"/>
  <c r="S21" i="5"/>
  <c r="Q13" i="5"/>
  <c r="Q22" i="5"/>
  <c r="R7" i="5"/>
  <c r="R22" i="5"/>
  <c r="R16" i="5"/>
  <c r="S22" i="5"/>
  <c r="T21" i="5"/>
  <c r="R17" i="5"/>
  <c r="S13" i="5"/>
  <c r="S16" i="5"/>
  <c r="R13" i="5"/>
  <c r="S7" i="5"/>
  <c r="R21" i="5"/>
  <c r="T7" i="5"/>
  <c r="S23" i="5"/>
  <c r="S17" i="5"/>
  <c r="T23" i="5"/>
  <c r="T17" i="5"/>
  <c r="U17" i="5"/>
  <c r="U23" i="5"/>
  <c r="T22" i="5"/>
  <c r="U21" i="5"/>
  <c r="U16" i="5"/>
  <c r="U22" i="5"/>
  <c r="T13" i="5"/>
  <c r="T16" i="5"/>
  <c r="V21" i="5"/>
  <c r="V17" i="5"/>
  <c r="U7" i="5"/>
  <c r="U13" i="5"/>
  <c r="V22" i="5"/>
  <c r="V13" i="5"/>
  <c r="V23" i="5"/>
  <c r="W22" i="5"/>
  <c r="V16" i="5"/>
  <c r="X17" i="5"/>
  <c r="X21" i="5"/>
  <c r="W13" i="5"/>
  <c r="X22" i="5"/>
  <c r="V7" i="5"/>
  <c r="W17" i="5"/>
  <c r="X16" i="5"/>
  <c r="W21" i="5"/>
  <c r="Y13" i="5"/>
  <c r="W7" i="5"/>
  <c r="W16" i="5"/>
  <c r="W23" i="5"/>
  <c r="Y21" i="5"/>
  <c r="Y17" i="5"/>
  <c r="X7" i="5"/>
  <c r="X13" i="5"/>
  <c r="Y22" i="5"/>
  <c r="Y7" i="5"/>
  <c r="Y23" i="5"/>
  <c r="Y16" i="5"/>
  <c r="X23" i="5"/>
  <c r="Z16" i="5"/>
  <c r="Z22" i="5"/>
  <c r="AA23" i="5"/>
  <c r="Z7" i="5"/>
  <c r="AA21" i="5"/>
  <c r="AA17" i="5"/>
  <c r="AA13" i="5"/>
  <c r="Z17" i="5"/>
  <c r="AA22" i="5"/>
  <c r="Z21" i="5"/>
  <c r="Z13" i="5"/>
  <c r="Z23" i="5"/>
  <c r="AA7" i="5"/>
  <c r="AA16" i="5"/>
  <c r="IL3" i="8"/>
  <c r="IL3" i="9"/>
  <c r="IL16" i="13"/>
  <c r="IL18" i="13"/>
  <c r="IK25" i="9"/>
  <c r="IJ21" i="9"/>
  <c r="IJ29" i="9" s="1"/>
  <c r="IL3" i="10"/>
  <c r="IL3" i="13"/>
  <c r="IL4" i="13"/>
  <c r="II78" i="9"/>
  <c r="II86" i="9" s="1"/>
  <c r="II102" i="9" s="1"/>
  <c r="IJ94" i="9" s="1"/>
  <c r="II74" i="9"/>
  <c r="II82" i="9" s="1"/>
  <c r="II77" i="9"/>
  <c r="II85" i="9" s="1"/>
  <c r="II101" i="9" s="1"/>
  <c r="IJ93" i="9" s="1"/>
  <c r="IJ2" i="4"/>
  <c r="II3" i="4"/>
  <c r="HS113" i="13" l="1"/>
  <c r="HS131" i="13"/>
  <c r="CI113" i="13"/>
  <c r="CI131" i="13"/>
  <c r="V113" i="13"/>
  <c r="V131" i="13"/>
  <c r="X113" i="13"/>
  <c r="X131" i="13"/>
  <c r="IA113" i="13"/>
  <c r="IA131" i="13"/>
  <c r="HY113" i="13"/>
  <c r="HY131" i="13"/>
  <c r="EU113" i="13"/>
  <c r="EU131" i="13"/>
  <c r="CE113" i="13"/>
  <c r="CE131" i="13"/>
  <c r="CV113" i="13"/>
  <c r="CV131" i="13"/>
  <c r="GS113" i="13"/>
  <c r="GS131" i="13"/>
  <c r="EF113" i="13"/>
  <c r="EF131" i="13"/>
  <c r="FO113" i="13"/>
  <c r="FO131" i="13"/>
  <c r="CB113" i="13"/>
  <c r="CB131" i="13"/>
  <c r="DZ113" i="13"/>
  <c r="DZ131" i="13"/>
  <c r="GW113" i="13"/>
  <c r="GW131" i="13"/>
  <c r="EH113" i="13"/>
  <c r="EH131" i="13"/>
  <c r="CO113" i="13"/>
  <c r="CO131" i="13"/>
  <c r="BF113" i="13"/>
  <c r="BF131" i="13"/>
  <c r="CA113" i="13"/>
  <c r="CA131" i="13"/>
  <c r="CQ113" i="13"/>
  <c r="CQ131" i="13"/>
  <c r="EV113" i="13"/>
  <c r="EV131" i="13"/>
  <c r="GZ113" i="13"/>
  <c r="GZ131" i="13"/>
  <c r="DN113" i="13"/>
  <c r="DN131" i="13"/>
  <c r="BG113" i="13"/>
  <c r="BG131" i="13"/>
  <c r="HL113" i="13"/>
  <c r="HL131" i="13"/>
  <c r="BL113" i="13"/>
  <c r="BL131" i="13"/>
  <c r="DC113" i="13"/>
  <c r="DC131" i="13"/>
  <c r="HD113" i="13"/>
  <c r="HD131" i="13"/>
  <c r="EL113" i="13"/>
  <c r="EL131" i="13"/>
  <c r="AO113" i="13"/>
  <c r="AO131" i="13"/>
  <c r="EP113" i="13"/>
  <c r="EP131" i="13"/>
  <c r="O113" i="13"/>
  <c r="O131" i="13"/>
  <c r="HB113" i="13"/>
  <c r="HB131" i="13"/>
  <c r="CT113" i="13"/>
  <c r="CT131" i="13"/>
  <c r="CK113" i="13"/>
  <c r="CK131" i="13"/>
  <c r="FN113" i="13"/>
  <c r="FN131" i="13"/>
  <c r="GV113" i="13"/>
  <c r="GV131" i="13"/>
  <c r="BW113" i="13"/>
  <c r="BW131" i="13"/>
  <c r="BR113" i="13"/>
  <c r="BR131" i="13"/>
  <c r="AI113" i="13"/>
  <c r="AI131" i="13"/>
  <c r="CM113" i="13"/>
  <c r="CM131" i="13"/>
  <c r="GR113" i="13"/>
  <c r="GR131" i="13"/>
  <c r="CR113" i="13"/>
  <c r="CR131" i="13"/>
  <c r="EJ113" i="13"/>
  <c r="EJ131" i="13"/>
  <c r="IB113" i="13"/>
  <c r="IB131" i="13"/>
  <c r="FZ113" i="13"/>
  <c r="FZ131" i="13"/>
  <c r="GT113" i="13"/>
  <c r="GT131" i="13"/>
  <c r="EB113" i="13"/>
  <c r="EB131" i="13"/>
  <c r="CJ113" i="13"/>
  <c r="CJ131" i="13"/>
  <c r="DX113" i="13"/>
  <c r="DX131" i="13"/>
  <c r="EQ113" i="13"/>
  <c r="EQ131" i="13"/>
  <c r="AH113" i="13"/>
  <c r="AH131" i="13"/>
  <c r="CF113" i="13"/>
  <c r="CF131" i="13"/>
  <c r="FU113" i="13"/>
  <c r="FU131" i="13"/>
  <c r="N113" i="13"/>
  <c r="N131" i="13"/>
  <c r="AL113" i="13"/>
  <c r="AL131" i="13"/>
  <c r="AD113" i="13"/>
  <c r="AD131" i="13"/>
  <c r="AP113" i="13"/>
  <c r="AP131" i="13"/>
  <c r="AV113" i="13"/>
  <c r="AV131" i="13"/>
  <c r="GH113" i="13"/>
  <c r="GH131" i="13"/>
  <c r="DU113" i="13"/>
  <c r="DU131" i="13"/>
  <c r="FS113" i="13"/>
  <c r="FS131" i="13"/>
  <c r="AZ113" i="13"/>
  <c r="AZ131" i="13"/>
  <c r="Q113" i="13"/>
  <c r="Q131" i="13"/>
  <c r="EY113" i="13"/>
  <c r="EY131" i="13"/>
  <c r="GU113" i="13"/>
  <c r="GU131" i="13"/>
  <c r="BV113" i="13"/>
  <c r="BV131" i="13"/>
  <c r="BN113" i="13"/>
  <c r="BN131" i="13"/>
  <c r="HE113" i="13"/>
  <c r="HE131" i="13"/>
  <c r="II113" i="13"/>
  <c r="II131" i="13"/>
  <c r="CU113" i="13"/>
  <c r="CU131" i="13"/>
  <c r="FH113" i="13"/>
  <c r="FH131" i="13"/>
  <c r="EI113" i="13"/>
  <c r="EI131" i="13"/>
  <c r="AB113" i="13"/>
  <c r="AB131" i="13"/>
  <c r="ET113" i="13"/>
  <c r="ET131" i="13"/>
  <c r="FW113" i="13"/>
  <c r="FW131" i="13"/>
  <c r="HT113" i="13"/>
  <c r="HT131" i="13"/>
  <c r="BO113" i="13"/>
  <c r="BO131" i="13"/>
  <c r="W113" i="13"/>
  <c r="W131" i="13"/>
  <c r="S113" i="13"/>
  <c r="S131" i="13"/>
  <c r="DF113" i="13"/>
  <c r="DF131" i="13"/>
  <c r="DB113" i="13"/>
  <c r="DB131" i="13"/>
  <c r="HJ113" i="13"/>
  <c r="HJ131" i="13"/>
  <c r="CC113" i="13"/>
  <c r="CC131" i="13"/>
  <c r="GX113" i="13"/>
  <c r="GX131" i="13"/>
  <c r="EG113" i="13"/>
  <c r="EG131" i="13"/>
  <c r="ED113" i="13"/>
  <c r="ED131" i="13"/>
  <c r="FD113" i="13"/>
  <c r="FD131" i="13"/>
  <c r="HH113" i="13"/>
  <c r="HH131" i="13"/>
  <c r="GI113" i="13"/>
  <c r="GI131" i="13"/>
  <c r="CS113" i="13"/>
  <c r="CS131" i="13"/>
  <c r="EN113" i="13"/>
  <c r="EN131" i="13"/>
  <c r="BY113" i="13"/>
  <c r="BY131" i="13"/>
  <c r="HV113" i="13"/>
  <c r="HV131" i="13"/>
  <c r="DO113" i="13"/>
  <c r="DO131" i="13"/>
  <c r="GF113" i="13"/>
  <c r="GF131" i="13"/>
  <c r="FM113" i="13"/>
  <c r="FM131" i="13"/>
  <c r="EA113" i="13"/>
  <c r="EA131" i="13"/>
  <c r="DY113" i="13"/>
  <c r="DY131" i="13"/>
  <c r="M113" i="13"/>
  <c r="M131" i="13"/>
  <c r="GJ113" i="13"/>
  <c r="GJ131" i="13"/>
  <c r="FX113" i="13"/>
  <c r="FX131" i="13"/>
  <c r="BE113" i="13"/>
  <c r="BE131" i="13"/>
  <c r="HQ113" i="13"/>
  <c r="HQ131" i="13"/>
  <c r="FK113" i="13"/>
  <c r="FK131" i="13"/>
  <c r="GY113" i="13"/>
  <c r="GY131" i="13"/>
  <c r="R113" i="13"/>
  <c r="R131" i="13"/>
  <c r="BZ113" i="13"/>
  <c r="BZ131" i="13"/>
  <c r="EW113" i="13"/>
  <c r="EW131" i="13"/>
  <c r="GG113" i="13"/>
  <c r="GG131" i="13"/>
  <c r="AU113" i="13"/>
  <c r="AU131" i="13"/>
  <c r="HK113" i="13"/>
  <c r="HK131" i="13"/>
  <c r="HM113" i="13"/>
  <c r="HM131" i="13"/>
  <c r="GK113" i="13"/>
  <c r="GK131" i="13"/>
  <c r="EE113" i="13"/>
  <c r="EE131" i="13"/>
  <c r="BD113" i="13"/>
  <c r="BD131" i="13"/>
  <c r="FF113" i="13"/>
  <c r="FF131" i="13"/>
  <c r="IK113" i="13"/>
  <c r="GD113" i="13"/>
  <c r="GD131" i="13"/>
  <c r="FY113" i="13"/>
  <c r="FY131" i="13"/>
  <c r="BM113" i="13"/>
  <c r="BM131" i="13"/>
  <c r="CP113" i="13"/>
  <c r="CP131" i="13"/>
  <c r="AQ113" i="13"/>
  <c r="AQ131" i="13"/>
  <c r="FB113" i="13"/>
  <c r="FB131" i="13"/>
  <c r="FQ113" i="13"/>
  <c r="FQ131" i="13"/>
  <c r="DR113" i="13"/>
  <c r="DR131" i="13"/>
  <c r="BA113" i="13"/>
  <c r="BA131" i="13"/>
  <c r="HW113" i="13"/>
  <c r="HW131" i="13"/>
  <c r="U113" i="13"/>
  <c r="U131" i="13"/>
  <c r="HR113" i="13"/>
  <c r="HR131" i="13"/>
  <c r="IC113" i="13"/>
  <c r="IC131" i="13"/>
  <c r="DS113" i="13"/>
  <c r="DS131" i="13"/>
  <c r="DM113" i="13"/>
  <c r="DM131" i="13"/>
  <c r="DG113" i="13"/>
  <c r="DG131" i="13"/>
  <c r="EC113" i="13"/>
  <c r="EC131" i="13"/>
  <c r="FE113" i="13"/>
  <c r="FE131" i="13"/>
  <c r="K113" i="13"/>
  <c r="K131" i="13"/>
  <c r="BJ113" i="13"/>
  <c r="BJ131" i="13"/>
  <c r="DP113" i="13"/>
  <c r="DP131" i="13"/>
  <c r="GQ113" i="13"/>
  <c r="GQ131" i="13"/>
  <c r="CW113" i="13"/>
  <c r="CW131" i="13"/>
  <c r="DA113" i="13"/>
  <c r="DA131" i="13"/>
  <c r="FT113" i="13"/>
  <c r="FT131" i="13"/>
  <c r="FP113" i="13"/>
  <c r="FP131" i="13"/>
  <c r="I113" i="13"/>
  <c r="I131" i="13"/>
  <c r="AC113" i="13"/>
  <c r="AC131" i="13"/>
  <c r="AN113" i="13"/>
  <c r="AN131" i="13"/>
  <c r="GM113" i="13"/>
  <c r="GM131" i="13"/>
  <c r="HA113" i="13"/>
  <c r="HA131" i="13"/>
  <c r="BU113" i="13"/>
  <c r="BU131" i="13"/>
  <c r="FA113" i="13"/>
  <c r="FA131" i="13"/>
  <c r="AK113" i="13"/>
  <c r="AK131" i="13"/>
  <c r="IG113" i="13"/>
  <c r="IG131" i="13"/>
  <c r="DJ113" i="13"/>
  <c r="DJ131" i="13"/>
  <c r="FL113" i="13"/>
  <c r="FL131" i="13"/>
  <c r="Y113" i="13"/>
  <c r="Y131" i="13"/>
  <c r="GB113" i="13"/>
  <c r="GB131" i="13"/>
  <c r="AJ113" i="13"/>
  <c r="AJ131" i="13"/>
  <c r="CH113" i="13"/>
  <c r="CH131" i="13"/>
  <c r="EM113" i="13"/>
  <c r="EM131" i="13"/>
  <c r="AX113" i="13"/>
  <c r="AX131" i="13"/>
  <c r="AS113" i="13"/>
  <c r="AS131" i="13"/>
  <c r="DW113" i="13"/>
  <c r="DW131" i="13"/>
  <c r="FI113" i="13"/>
  <c r="FI131" i="13"/>
  <c r="BQ113" i="13"/>
  <c r="BQ131" i="13"/>
  <c r="BS113" i="13"/>
  <c r="BS131" i="13"/>
  <c r="ES113" i="13"/>
  <c r="ES131" i="13"/>
  <c r="EO113" i="13"/>
  <c r="EO131" i="13"/>
  <c r="BC113" i="13"/>
  <c r="BC131" i="13"/>
  <c r="P113" i="13"/>
  <c r="P131" i="13"/>
  <c r="HX113" i="13"/>
  <c r="HX131" i="13"/>
  <c r="EZ113" i="13"/>
  <c r="EZ131" i="13"/>
  <c r="AR113" i="13"/>
  <c r="AR131" i="13"/>
  <c r="DK113" i="13"/>
  <c r="DK131" i="13"/>
  <c r="BI113" i="13"/>
  <c r="BI131" i="13"/>
  <c r="BP113" i="13"/>
  <c r="BP131" i="13"/>
  <c r="H113" i="13"/>
  <c r="H131" i="13"/>
  <c r="IH113" i="13"/>
  <c r="IH131" i="13"/>
  <c r="GL113" i="13"/>
  <c r="GL131" i="13"/>
  <c r="CG113" i="13"/>
  <c r="CG131" i="13"/>
  <c r="CN113" i="13"/>
  <c r="CN131" i="13"/>
  <c r="GN113" i="13"/>
  <c r="GN131" i="13"/>
  <c r="DQ113" i="13"/>
  <c r="DQ131" i="13"/>
  <c r="BT113" i="13"/>
  <c r="BT131" i="13"/>
  <c r="AE113" i="13"/>
  <c r="AE131" i="13"/>
  <c r="DD113" i="13"/>
  <c r="DD131" i="13"/>
  <c r="FG113" i="13"/>
  <c r="FG131" i="13"/>
  <c r="HU113" i="13"/>
  <c r="HU131" i="13"/>
  <c r="CD113" i="13"/>
  <c r="CD131" i="13"/>
  <c r="CZ113" i="13"/>
  <c r="CZ131" i="13"/>
  <c r="BX113" i="13"/>
  <c r="BX131" i="13"/>
  <c r="BB113" i="13"/>
  <c r="BB131" i="13"/>
  <c r="HF113" i="13"/>
  <c r="HF131" i="13"/>
  <c r="AW113" i="13"/>
  <c r="AW131" i="13"/>
  <c r="HN113" i="13"/>
  <c r="HN131" i="13"/>
  <c r="GP113" i="13"/>
  <c r="GP131" i="13"/>
  <c r="DT113" i="13"/>
  <c r="DT131" i="13"/>
  <c r="DV113" i="13"/>
  <c r="DV131" i="13"/>
  <c r="DE113" i="13"/>
  <c r="DE131" i="13"/>
  <c r="GC113" i="13"/>
  <c r="GC131" i="13"/>
  <c r="AA113" i="13"/>
  <c r="AA131" i="13"/>
  <c r="AM113" i="13"/>
  <c r="AM131" i="13"/>
  <c r="HZ113" i="13"/>
  <c r="HZ131" i="13"/>
  <c r="HG113" i="13"/>
  <c r="HG131" i="13"/>
  <c r="L113" i="13"/>
  <c r="L131" i="13"/>
  <c r="FC113" i="13"/>
  <c r="FC131" i="13"/>
  <c r="AG113" i="13"/>
  <c r="AG131" i="13"/>
  <c r="BH113" i="13"/>
  <c r="BH131" i="13"/>
  <c r="GE113" i="13"/>
  <c r="GE131" i="13"/>
  <c r="IF113" i="13"/>
  <c r="IF131" i="13"/>
  <c r="AT113" i="13"/>
  <c r="AT131" i="13"/>
  <c r="IE113" i="13"/>
  <c r="IE131" i="13"/>
  <c r="ID113" i="13"/>
  <c r="ID131" i="13"/>
  <c r="AY113" i="13"/>
  <c r="AY131" i="13"/>
  <c r="HP113" i="13"/>
  <c r="HP131" i="13"/>
  <c r="DI113" i="13"/>
  <c r="DI131" i="13"/>
  <c r="GO113" i="13"/>
  <c r="GO131" i="13"/>
  <c r="BK113" i="13"/>
  <c r="BK131" i="13"/>
  <c r="CY113" i="13"/>
  <c r="CY131" i="13"/>
  <c r="Z113" i="13"/>
  <c r="Z131" i="13"/>
  <c r="FJ113" i="13"/>
  <c r="FJ131" i="13"/>
  <c r="CX113" i="13"/>
  <c r="CX131" i="13"/>
  <c r="HC113" i="13"/>
  <c r="HC131" i="13"/>
  <c r="DH113" i="13"/>
  <c r="DH131" i="13"/>
  <c r="GA113" i="13"/>
  <c r="GA131" i="13"/>
  <c r="AF113" i="13"/>
  <c r="AF131" i="13"/>
  <c r="FV113" i="13"/>
  <c r="FV131" i="13"/>
  <c r="HO113" i="13"/>
  <c r="HO131" i="13"/>
  <c r="CL113" i="13"/>
  <c r="CL131" i="13"/>
  <c r="HI113" i="13"/>
  <c r="HI131" i="13"/>
  <c r="DL113" i="13"/>
  <c r="DL131" i="13"/>
  <c r="EX113" i="13"/>
  <c r="EX131" i="13"/>
  <c r="T113" i="13"/>
  <c r="T131" i="13"/>
  <c r="EK113" i="13"/>
  <c r="EK131" i="13"/>
  <c r="ER113" i="13"/>
  <c r="ER131" i="13"/>
  <c r="J113" i="13"/>
  <c r="J131" i="13"/>
  <c r="G113" i="13"/>
  <c r="IJ50" i="13"/>
  <c r="IJ113" i="13"/>
  <c r="G50" i="13"/>
  <c r="G112" i="13"/>
  <c r="GM32" i="13"/>
  <c r="GM50" i="13"/>
  <c r="DY32" i="13"/>
  <c r="DY50" i="13"/>
  <c r="BE32" i="13"/>
  <c r="BE50" i="13"/>
  <c r="R32" i="13"/>
  <c r="R50" i="13"/>
  <c r="AU32" i="13"/>
  <c r="AU50" i="13"/>
  <c r="CG32" i="13"/>
  <c r="CG50" i="13"/>
  <c r="CN32" i="13"/>
  <c r="CN50" i="13"/>
  <c r="GN32" i="13"/>
  <c r="GN50" i="13"/>
  <c r="DQ32" i="13"/>
  <c r="DQ50" i="13"/>
  <c r="BT32" i="13"/>
  <c r="BT50" i="13"/>
  <c r="AE32" i="13"/>
  <c r="AE50" i="13"/>
  <c r="DD32" i="13"/>
  <c r="DD50" i="13"/>
  <c r="FG32" i="13"/>
  <c r="FG50" i="13"/>
  <c r="HU32" i="13"/>
  <c r="HU50" i="13"/>
  <c r="CD32" i="13"/>
  <c r="CD50" i="13"/>
  <c r="CZ32" i="13"/>
  <c r="CZ50" i="13"/>
  <c r="BX32" i="13"/>
  <c r="BX50" i="13"/>
  <c r="BB32" i="13"/>
  <c r="BB50" i="13"/>
  <c r="HF32" i="13"/>
  <c r="HF50" i="13"/>
  <c r="AW32" i="13"/>
  <c r="AW50" i="13"/>
  <c r="HN32" i="13"/>
  <c r="HN50" i="13"/>
  <c r="GP32" i="13"/>
  <c r="GP50" i="13"/>
  <c r="DT32" i="13"/>
  <c r="DT50" i="13"/>
  <c r="DV32" i="13"/>
  <c r="DV50" i="13"/>
  <c r="DE32" i="13"/>
  <c r="DE50" i="13"/>
  <c r="GC32" i="13"/>
  <c r="GC50" i="13"/>
  <c r="AA32" i="13"/>
  <c r="AA50" i="13"/>
  <c r="AM32" i="13"/>
  <c r="AM50" i="13"/>
  <c r="HZ32" i="13"/>
  <c r="HZ50" i="13"/>
  <c r="HG32" i="13"/>
  <c r="HG50" i="13"/>
  <c r="L32" i="13"/>
  <c r="L50" i="13"/>
  <c r="FC32" i="13"/>
  <c r="FC50" i="13"/>
  <c r="AG32" i="13"/>
  <c r="AG50" i="13"/>
  <c r="DO32" i="13"/>
  <c r="DO50" i="13"/>
  <c r="FK32" i="13"/>
  <c r="FK50" i="13"/>
  <c r="AO32" i="13"/>
  <c r="AO50" i="13"/>
  <c r="GE32" i="13"/>
  <c r="GE50" i="13"/>
  <c r="IF32" i="13"/>
  <c r="IF50" i="13"/>
  <c r="AT32" i="13"/>
  <c r="AT50" i="13"/>
  <c r="IE32" i="13"/>
  <c r="IE50" i="13"/>
  <c r="ID32" i="13"/>
  <c r="ID50" i="13"/>
  <c r="AY32" i="13"/>
  <c r="AY50" i="13"/>
  <c r="HP32" i="13"/>
  <c r="HP50" i="13"/>
  <c r="DI32" i="13"/>
  <c r="DI50" i="13"/>
  <c r="GO32" i="13"/>
  <c r="GO50" i="13"/>
  <c r="BK32" i="13"/>
  <c r="BK50" i="13"/>
  <c r="CY32" i="13"/>
  <c r="CY50" i="13"/>
  <c r="Z32" i="13"/>
  <c r="Z50" i="13"/>
  <c r="FJ32" i="13"/>
  <c r="FJ50" i="13"/>
  <c r="CX32" i="13"/>
  <c r="CX50" i="13"/>
  <c r="HC32" i="13"/>
  <c r="HC50" i="13"/>
  <c r="DH32" i="13"/>
  <c r="DH50" i="13"/>
  <c r="GA32" i="13"/>
  <c r="GA50" i="13"/>
  <c r="AF32" i="13"/>
  <c r="AF50" i="13"/>
  <c r="FV32" i="13"/>
  <c r="FV50" i="13"/>
  <c r="HO32" i="13"/>
  <c r="HO50" i="13"/>
  <c r="CL32" i="13"/>
  <c r="CL50" i="13"/>
  <c r="HI32" i="13"/>
  <c r="HI50" i="13"/>
  <c r="DL32" i="13"/>
  <c r="DL50" i="13"/>
  <c r="EX32" i="13"/>
  <c r="EX50" i="13"/>
  <c r="T32" i="13"/>
  <c r="T50" i="13"/>
  <c r="EK32" i="13"/>
  <c r="EK50" i="13"/>
  <c r="ER32" i="13"/>
  <c r="ER50" i="13"/>
  <c r="J32" i="13"/>
  <c r="J50" i="13"/>
  <c r="CS32" i="13"/>
  <c r="CS50" i="13"/>
  <c r="FM32" i="13"/>
  <c r="FM50" i="13"/>
  <c r="EW32" i="13"/>
  <c r="EW50" i="13"/>
  <c r="BH32" i="13"/>
  <c r="BH50" i="13"/>
  <c r="DU32" i="13"/>
  <c r="DU50" i="13"/>
  <c r="HS32" i="13"/>
  <c r="HS50" i="13"/>
  <c r="CI32" i="13"/>
  <c r="CI50" i="13"/>
  <c r="V32" i="13"/>
  <c r="V50" i="13"/>
  <c r="X32" i="13"/>
  <c r="X50" i="13"/>
  <c r="IA32" i="13"/>
  <c r="IA50" i="13"/>
  <c r="HY32" i="13"/>
  <c r="HY50" i="13"/>
  <c r="EU32" i="13"/>
  <c r="EU50" i="13"/>
  <c r="CE32" i="13"/>
  <c r="CE50" i="13"/>
  <c r="CV32" i="13"/>
  <c r="CV50" i="13"/>
  <c r="GS32" i="13"/>
  <c r="GS50" i="13"/>
  <c r="EF32" i="13"/>
  <c r="EF50" i="13"/>
  <c r="FO32" i="13"/>
  <c r="FO50" i="13"/>
  <c r="CB32" i="13"/>
  <c r="CB50" i="13"/>
  <c r="DZ32" i="13"/>
  <c r="DZ50" i="13"/>
  <c r="GW32" i="13"/>
  <c r="GW50" i="13"/>
  <c r="EH32" i="13"/>
  <c r="EH50" i="13"/>
  <c r="CO32" i="13"/>
  <c r="CO50" i="13"/>
  <c r="BF32" i="13"/>
  <c r="BF50" i="13"/>
  <c r="CA32" i="13"/>
  <c r="CA50" i="13"/>
  <c r="CQ32" i="13"/>
  <c r="CQ50" i="13"/>
  <c r="EV32" i="13"/>
  <c r="EV50" i="13"/>
  <c r="GZ32" i="13"/>
  <c r="GZ50" i="13"/>
  <c r="DN32" i="13"/>
  <c r="DN50" i="13"/>
  <c r="BG32" i="13"/>
  <c r="BG50" i="13"/>
  <c r="HL32" i="13"/>
  <c r="HL50" i="13"/>
  <c r="BL32" i="13"/>
  <c r="BL50" i="13"/>
  <c r="DC32" i="13"/>
  <c r="DC50" i="13"/>
  <c r="HD32" i="13"/>
  <c r="HD50" i="13"/>
  <c r="EL32" i="13"/>
  <c r="EL50" i="13"/>
  <c r="BY32" i="13"/>
  <c r="BY50" i="13"/>
  <c r="HQ32" i="13"/>
  <c r="HQ50" i="13"/>
  <c r="HB32" i="13"/>
  <c r="HB50" i="13"/>
  <c r="CK32" i="13"/>
  <c r="CK50" i="13"/>
  <c r="GV32" i="13"/>
  <c r="GV50" i="13"/>
  <c r="BW32" i="13"/>
  <c r="BW50" i="13"/>
  <c r="BR32" i="13"/>
  <c r="BR50" i="13"/>
  <c r="AI32" i="13"/>
  <c r="AI50" i="13"/>
  <c r="CM32" i="13"/>
  <c r="CM50" i="13"/>
  <c r="GR32" i="13"/>
  <c r="GR50" i="13"/>
  <c r="CR32" i="13"/>
  <c r="CR50" i="13"/>
  <c r="EJ32" i="13"/>
  <c r="EJ50" i="13"/>
  <c r="IB32" i="13"/>
  <c r="IB50" i="13"/>
  <c r="FZ32" i="13"/>
  <c r="FZ50" i="13"/>
  <c r="GT32" i="13"/>
  <c r="GT50" i="13"/>
  <c r="EB32" i="13"/>
  <c r="EB50" i="13"/>
  <c r="CJ32" i="13"/>
  <c r="CJ50" i="13"/>
  <c r="DX32" i="13"/>
  <c r="DX50" i="13"/>
  <c r="EQ32" i="13"/>
  <c r="EQ50" i="13"/>
  <c r="AH32" i="13"/>
  <c r="AH50" i="13"/>
  <c r="CF32" i="13"/>
  <c r="CF50" i="13"/>
  <c r="FU32" i="13"/>
  <c r="FU50" i="13"/>
  <c r="N32" i="13"/>
  <c r="N50" i="13"/>
  <c r="AL32" i="13"/>
  <c r="AL50" i="13"/>
  <c r="AD32" i="13"/>
  <c r="AD50" i="13"/>
  <c r="AP32" i="13"/>
  <c r="AP50" i="13"/>
  <c r="AV32" i="13"/>
  <c r="AV50" i="13"/>
  <c r="GH32" i="13"/>
  <c r="GH50" i="13"/>
  <c r="EN32" i="13"/>
  <c r="EN50" i="13"/>
  <c r="GJ32" i="13"/>
  <c r="GJ50" i="13"/>
  <c r="EP32" i="13"/>
  <c r="EP50" i="13"/>
  <c r="O32" i="13"/>
  <c r="O50" i="13"/>
  <c r="CT32" i="13"/>
  <c r="CT50" i="13"/>
  <c r="FN32" i="13"/>
  <c r="FN50" i="13"/>
  <c r="FS32" i="13"/>
  <c r="FS50" i="13"/>
  <c r="AZ32" i="13"/>
  <c r="AZ50" i="13"/>
  <c r="Q32" i="13"/>
  <c r="Q50" i="13"/>
  <c r="EY32" i="13"/>
  <c r="EY50" i="13"/>
  <c r="GU32" i="13"/>
  <c r="GU50" i="13"/>
  <c r="BV32" i="13"/>
  <c r="BV50" i="13"/>
  <c r="BN32" i="13"/>
  <c r="BN50" i="13"/>
  <c r="HE32" i="13"/>
  <c r="HE50" i="13"/>
  <c r="II32" i="13"/>
  <c r="II50" i="13"/>
  <c r="CU32" i="13"/>
  <c r="CU50" i="13"/>
  <c r="FH32" i="13"/>
  <c r="FH50" i="13"/>
  <c r="EI32" i="13"/>
  <c r="EI50" i="13"/>
  <c r="AB32" i="13"/>
  <c r="AB50" i="13"/>
  <c r="ET32" i="13"/>
  <c r="ET50" i="13"/>
  <c r="FW32" i="13"/>
  <c r="FW50" i="13"/>
  <c r="HT32" i="13"/>
  <c r="HT50" i="13"/>
  <c r="BO32" i="13"/>
  <c r="BO50" i="13"/>
  <c r="W32" i="13"/>
  <c r="W50" i="13"/>
  <c r="S32" i="13"/>
  <c r="S50" i="13"/>
  <c r="DF32" i="13"/>
  <c r="DF50" i="13"/>
  <c r="DB32" i="13"/>
  <c r="DB50" i="13"/>
  <c r="HJ32" i="13"/>
  <c r="HJ50" i="13"/>
  <c r="CC32" i="13"/>
  <c r="CC50" i="13"/>
  <c r="GX32" i="13"/>
  <c r="GX50" i="13"/>
  <c r="EG32" i="13"/>
  <c r="EG50" i="13"/>
  <c r="ED32" i="13"/>
  <c r="ED50" i="13"/>
  <c r="FD32" i="13"/>
  <c r="FD50" i="13"/>
  <c r="HH32" i="13"/>
  <c r="HH50" i="13"/>
  <c r="GI32" i="13"/>
  <c r="GI50" i="13"/>
  <c r="HV32" i="13"/>
  <c r="HV50" i="13"/>
  <c r="FX32" i="13"/>
  <c r="FX50" i="13"/>
  <c r="GG32" i="13"/>
  <c r="GG50" i="13"/>
  <c r="GK32" i="13"/>
  <c r="GK50" i="13"/>
  <c r="BD32" i="13"/>
  <c r="BD50" i="13"/>
  <c r="GF32" i="13"/>
  <c r="GF50" i="13"/>
  <c r="GY32" i="13"/>
  <c r="GY50" i="13"/>
  <c r="HK32" i="13"/>
  <c r="HK50" i="13"/>
  <c r="EE32" i="13"/>
  <c r="EE50" i="13"/>
  <c r="GD32" i="13"/>
  <c r="GD50" i="13"/>
  <c r="FY32" i="13"/>
  <c r="FY50" i="13"/>
  <c r="BM32" i="13"/>
  <c r="BM50" i="13"/>
  <c r="CP32" i="13"/>
  <c r="CP50" i="13"/>
  <c r="AQ32" i="13"/>
  <c r="AQ50" i="13"/>
  <c r="FB32" i="13"/>
  <c r="FB50" i="13"/>
  <c r="FQ32" i="13"/>
  <c r="FQ50" i="13"/>
  <c r="DR32" i="13"/>
  <c r="DR50" i="13"/>
  <c r="BA32" i="13"/>
  <c r="BA50" i="13"/>
  <c r="HW32" i="13"/>
  <c r="HW50" i="13"/>
  <c r="U32" i="13"/>
  <c r="U50" i="13"/>
  <c r="HR32" i="13"/>
  <c r="HR50" i="13"/>
  <c r="IC32" i="13"/>
  <c r="IC50" i="13"/>
  <c r="DS32" i="13"/>
  <c r="DS50" i="13"/>
  <c r="DM32" i="13"/>
  <c r="DM50" i="13"/>
  <c r="DG32" i="13"/>
  <c r="DG50" i="13"/>
  <c r="EC32" i="13"/>
  <c r="EC50" i="13"/>
  <c r="FE32" i="13"/>
  <c r="FE50" i="13"/>
  <c r="K32" i="13"/>
  <c r="K50" i="13"/>
  <c r="BJ32" i="13"/>
  <c r="BJ50" i="13"/>
  <c r="DP32" i="13"/>
  <c r="DP50" i="13"/>
  <c r="GQ32" i="13"/>
  <c r="GQ50" i="13"/>
  <c r="CW32" i="13"/>
  <c r="CW50" i="13"/>
  <c r="DA32" i="13"/>
  <c r="DA50" i="13"/>
  <c r="FT32" i="13"/>
  <c r="FT50" i="13"/>
  <c r="FP32" i="13"/>
  <c r="FP50" i="13"/>
  <c r="I32" i="13"/>
  <c r="I50" i="13"/>
  <c r="AC32" i="13"/>
  <c r="AC50" i="13"/>
  <c r="AN32" i="13"/>
  <c r="AN50" i="13"/>
  <c r="IH32" i="13"/>
  <c r="IH50" i="13"/>
  <c r="EA32" i="13"/>
  <c r="EA50" i="13"/>
  <c r="M32" i="13"/>
  <c r="M50" i="13"/>
  <c r="BZ32" i="13"/>
  <c r="BZ50" i="13"/>
  <c r="HM32" i="13"/>
  <c r="HM50" i="13"/>
  <c r="FF32" i="13"/>
  <c r="FF50" i="13"/>
  <c r="GL32" i="13"/>
  <c r="GL50" i="13"/>
  <c r="HA32" i="13"/>
  <c r="HA50" i="13"/>
  <c r="BU32" i="13"/>
  <c r="BU50" i="13"/>
  <c r="FA32" i="13"/>
  <c r="FA50" i="13"/>
  <c r="AK32" i="13"/>
  <c r="AK50" i="13"/>
  <c r="IG32" i="13"/>
  <c r="IG50" i="13"/>
  <c r="DJ32" i="13"/>
  <c r="DJ50" i="13"/>
  <c r="FL32" i="13"/>
  <c r="FL50" i="13"/>
  <c r="Y32" i="13"/>
  <c r="Y50" i="13"/>
  <c r="GB32" i="13"/>
  <c r="GB50" i="13"/>
  <c r="AJ32" i="13"/>
  <c r="AJ50" i="13"/>
  <c r="CH32" i="13"/>
  <c r="CH50" i="13"/>
  <c r="EM32" i="13"/>
  <c r="EM50" i="13"/>
  <c r="AX32" i="13"/>
  <c r="AX50" i="13"/>
  <c r="AS32" i="13"/>
  <c r="AS50" i="13"/>
  <c r="DW32" i="13"/>
  <c r="DW50" i="13"/>
  <c r="FI32" i="13"/>
  <c r="FI50" i="13"/>
  <c r="BQ32" i="13"/>
  <c r="BQ50" i="13"/>
  <c r="BS32" i="13"/>
  <c r="BS50" i="13"/>
  <c r="ES32" i="13"/>
  <c r="ES50" i="13"/>
  <c r="EO32" i="13"/>
  <c r="EO50" i="13"/>
  <c r="BC32" i="13"/>
  <c r="BC50" i="13"/>
  <c r="P32" i="13"/>
  <c r="P50" i="13"/>
  <c r="HX32" i="13"/>
  <c r="HX50" i="13"/>
  <c r="EZ32" i="13"/>
  <c r="EZ50" i="13"/>
  <c r="AR32" i="13"/>
  <c r="AR50" i="13"/>
  <c r="DK32" i="13"/>
  <c r="DK50" i="13"/>
  <c r="BI32" i="13"/>
  <c r="BI50" i="13"/>
  <c r="BP32" i="13"/>
  <c r="BP50" i="13"/>
  <c r="H32" i="13"/>
  <c r="H50" i="13"/>
  <c r="G32" i="13"/>
  <c r="G49" i="13"/>
  <c r="IJ32" i="13"/>
  <c r="G22" i="13"/>
  <c r="DV22" i="8"/>
  <c r="DV15" i="6"/>
  <c r="DW21" i="8"/>
  <c r="IL172" i="13"/>
  <c r="D172" i="13" s="1"/>
  <c r="DW16" i="8"/>
  <c r="DW57" i="9"/>
  <c r="FR35" i="21"/>
  <c r="IJ74" i="17"/>
  <c r="IJ43" i="17"/>
  <c r="FR34" i="17"/>
  <c r="FR40" i="17"/>
  <c r="FR37" i="17"/>
  <c r="FR39" i="17"/>
  <c r="FR35" i="17"/>
  <c r="IK33" i="9"/>
  <c r="IK49" i="9" s="1"/>
  <c r="IL41" i="9" s="1"/>
  <c r="IK174" i="13"/>
  <c r="IK44" i="13"/>
  <c r="IK62" i="13"/>
  <c r="D173" i="13"/>
  <c r="IL143" i="13"/>
  <c r="IL125" i="13"/>
  <c r="AA37" i="5"/>
  <c r="AA38" i="5" s="1"/>
  <c r="HS141" i="13"/>
  <c r="CI141" i="13"/>
  <c r="V141" i="13"/>
  <c r="X141" i="13"/>
  <c r="IA141" i="13"/>
  <c r="HY141" i="13"/>
  <c r="EU141" i="13"/>
  <c r="CE141" i="13"/>
  <c r="CV141" i="13"/>
  <c r="GS141" i="13"/>
  <c r="EF141" i="13"/>
  <c r="FO141" i="13"/>
  <c r="CB141" i="13"/>
  <c r="DZ141" i="13"/>
  <c r="GW141" i="13"/>
  <c r="EH141" i="13"/>
  <c r="CO141" i="13"/>
  <c r="BF141" i="13"/>
  <c r="CA141" i="13"/>
  <c r="CQ141" i="13"/>
  <c r="EV141" i="13"/>
  <c r="GZ141" i="13"/>
  <c r="DN141" i="13"/>
  <c r="BG141" i="13"/>
  <c r="HL141" i="13"/>
  <c r="BL141" i="13"/>
  <c r="DC141" i="13"/>
  <c r="HD141" i="13"/>
  <c r="EL141" i="13"/>
  <c r="DU141" i="13"/>
  <c r="EP141" i="13"/>
  <c r="O141" i="13"/>
  <c r="HB141" i="13"/>
  <c r="CT141" i="13"/>
  <c r="CK141" i="13"/>
  <c r="FN141" i="13"/>
  <c r="GV141" i="13"/>
  <c r="BW141" i="13"/>
  <c r="BR141" i="13"/>
  <c r="AI141" i="13"/>
  <c r="CM141" i="13"/>
  <c r="GR141" i="13"/>
  <c r="CR141" i="13"/>
  <c r="EJ141" i="13"/>
  <c r="IB141" i="13"/>
  <c r="FZ141" i="13"/>
  <c r="GT141" i="13"/>
  <c r="EB141" i="13"/>
  <c r="CJ141" i="13"/>
  <c r="DX141" i="13"/>
  <c r="EQ141" i="13"/>
  <c r="AH141" i="13"/>
  <c r="CF141" i="13"/>
  <c r="FU141" i="13"/>
  <c r="N141" i="13"/>
  <c r="AL141" i="13"/>
  <c r="AD141" i="13"/>
  <c r="AP141" i="13"/>
  <c r="AV141" i="13"/>
  <c r="GH141" i="13"/>
  <c r="GE141" i="13"/>
  <c r="FS141" i="13"/>
  <c r="AZ141" i="13"/>
  <c r="Q141" i="13"/>
  <c r="EY141" i="13"/>
  <c r="GU141" i="13"/>
  <c r="BV141" i="13"/>
  <c r="BN141" i="13"/>
  <c r="HE141" i="13"/>
  <c r="II141" i="13"/>
  <c r="CU141" i="13"/>
  <c r="FH141" i="13"/>
  <c r="EI141" i="13"/>
  <c r="AB141" i="13"/>
  <c r="ET141" i="13"/>
  <c r="FW141" i="13"/>
  <c r="HT141" i="13"/>
  <c r="BO141" i="13"/>
  <c r="W141" i="13"/>
  <c r="S141" i="13"/>
  <c r="DF141" i="13"/>
  <c r="DB141" i="13"/>
  <c r="HJ141" i="13"/>
  <c r="CC141" i="13"/>
  <c r="GX141" i="13"/>
  <c r="EG141" i="13"/>
  <c r="ED141" i="13"/>
  <c r="FD141" i="13"/>
  <c r="HH141" i="13"/>
  <c r="GI141" i="13"/>
  <c r="AO141" i="13"/>
  <c r="EN141" i="13"/>
  <c r="BY141" i="13"/>
  <c r="HV141" i="13"/>
  <c r="DO141" i="13"/>
  <c r="GF141" i="13"/>
  <c r="FM141" i="13"/>
  <c r="EA141" i="13"/>
  <c r="DY141" i="13"/>
  <c r="M141" i="13"/>
  <c r="GJ141" i="13"/>
  <c r="FX141" i="13"/>
  <c r="BE141" i="13"/>
  <c r="HQ141" i="13"/>
  <c r="FK141" i="13"/>
  <c r="GY141" i="13"/>
  <c r="R141" i="13"/>
  <c r="BZ141" i="13"/>
  <c r="EW141" i="13"/>
  <c r="GG141" i="13"/>
  <c r="AU141" i="13"/>
  <c r="HK141" i="13"/>
  <c r="HM141" i="13"/>
  <c r="GK141" i="13"/>
  <c r="EE141" i="13"/>
  <c r="BD141" i="13"/>
  <c r="FF141" i="13"/>
  <c r="CS141" i="13"/>
  <c r="FY141" i="13"/>
  <c r="BM141" i="13"/>
  <c r="CP141" i="13"/>
  <c r="AQ141" i="13"/>
  <c r="FB141" i="13"/>
  <c r="FQ141" i="13"/>
  <c r="DR141" i="13"/>
  <c r="BA141" i="13"/>
  <c r="HW141" i="13"/>
  <c r="U141" i="13"/>
  <c r="HR141" i="13"/>
  <c r="IC141" i="13"/>
  <c r="DS141" i="13"/>
  <c r="DM141" i="13"/>
  <c r="DG141" i="13"/>
  <c r="EC141" i="13"/>
  <c r="FE141" i="13"/>
  <c r="K141" i="13"/>
  <c r="BJ141" i="13"/>
  <c r="DP141" i="13"/>
  <c r="GQ141" i="13"/>
  <c r="CW141" i="13"/>
  <c r="DA141" i="13"/>
  <c r="FT141" i="13"/>
  <c r="FP141" i="13"/>
  <c r="I141" i="13"/>
  <c r="AC141" i="13"/>
  <c r="AN141" i="13"/>
  <c r="IH141" i="13"/>
  <c r="GD141" i="13"/>
  <c r="GL141" i="13"/>
  <c r="HA141" i="13"/>
  <c r="BU141" i="13"/>
  <c r="FA141" i="13"/>
  <c r="AK141" i="13"/>
  <c r="IG141" i="13"/>
  <c r="DJ141" i="13"/>
  <c r="FL141" i="13"/>
  <c r="Y141" i="13"/>
  <c r="GB141" i="13"/>
  <c r="AJ141" i="13"/>
  <c r="CH141" i="13"/>
  <c r="EM141" i="13"/>
  <c r="AX141" i="13"/>
  <c r="AS141" i="13"/>
  <c r="DW141" i="13"/>
  <c r="FI141" i="13"/>
  <c r="BQ141" i="13"/>
  <c r="BS141" i="13"/>
  <c r="ES141" i="13"/>
  <c r="EO141" i="13"/>
  <c r="BC141" i="13"/>
  <c r="P141" i="13"/>
  <c r="HX141" i="13"/>
  <c r="EZ141" i="13"/>
  <c r="AR141" i="13"/>
  <c r="DK141" i="13"/>
  <c r="BI141" i="13"/>
  <c r="BP141" i="13"/>
  <c r="H141" i="13"/>
  <c r="BH141" i="13"/>
  <c r="GM141" i="13"/>
  <c r="CG141" i="13"/>
  <c r="CN141" i="13"/>
  <c r="IJ141" i="13"/>
  <c r="GN141" i="13"/>
  <c r="DQ141" i="13"/>
  <c r="BT141" i="13"/>
  <c r="AE141" i="13"/>
  <c r="DD141" i="13"/>
  <c r="FG141" i="13"/>
  <c r="HU141" i="13"/>
  <c r="CD141" i="13"/>
  <c r="CZ141" i="13"/>
  <c r="BX141" i="13"/>
  <c r="BB141" i="13"/>
  <c r="HF141" i="13"/>
  <c r="AW141" i="13"/>
  <c r="HN141" i="13"/>
  <c r="GP141" i="13"/>
  <c r="DT141" i="13"/>
  <c r="DV141" i="13"/>
  <c r="DE141" i="13"/>
  <c r="GC141" i="13"/>
  <c r="AA141" i="13"/>
  <c r="AM141" i="13"/>
  <c r="HZ141" i="13"/>
  <c r="HG141" i="13"/>
  <c r="L141" i="13"/>
  <c r="FC141" i="13"/>
  <c r="AG141" i="13"/>
  <c r="IF141" i="13"/>
  <c r="AT141" i="13"/>
  <c r="IE141" i="13"/>
  <c r="ID141" i="13"/>
  <c r="AY141" i="13"/>
  <c r="HP141" i="13"/>
  <c r="DI141" i="13"/>
  <c r="GO141" i="13"/>
  <c r="BK141" i="13"/>
  <c r="CY141" i="13"/>
  <c r="Z141" i="13"/>
  <c r="FJ141" i="13"/>
  <c r="CX141" i="13"/>
  <c r="HC141" i="13"/>
  <c r="DH141" i="13"/>
  <c r="GA141" i="13"/>
  <c r="AF141" i="13"/>
  <c r="FV141" i="13"/>
  <c r="HO141" i="13"/>
  <c r="CL141" i="13"/>
  <c r="HI141" i="13"/>
  <c r="DL141" i="13"/>
  <c r="EX141" i="13"/>
  <c r="T141" i="13"/>
  <c r="EK141" i="13"/>
  <c r="ER141" i="13"/>
  <c r="J141" i="13"/>
  <c r="IK123" i="13"/>
  <c r="IK141" i="13"/>
  <c r="G123" i="13"/>
  <c r="G141" i="13"/>
  <c r="IF60" i="13"/>
  <c r="IF123" i="13"/>
  <c r="IE60" i="13"/>
  <c r="IE123" i="13"/>
  <c r="AY60" i="13"/>
  <c r="AY123" i="13"/>
  <c r="DU60" i="13"/>
  <c r="DU123" i="13"/>
  <c r="HS60" i="13"/>
  <c r="HS123" i="13"/>
  <c r="CI60" i="13"/>
  <c r="CI123" i="13"/>
  <c r="V60" i="13"/>
  <c r="V123" i="13"/>
  <c r="X60" i="13"/>
  <c r="X123" i="13"/>
  <c r="IA60" i="13"/>
  <c r="IA123" i="13"/>
  <c r="HY60" i="13"/>
  <c r="HY123" i="13"/>
  <c r="EU60" i="13"/>
  <c r="EU123" i="13"/>
  <c r="CE60" i="13"/>
  <c r="CE123" i="13"/>
  <c r="CV60" i="13"/>
  <c r="CV123" i="13"/>
  <c r="GS60" i="13"/>
  <c r="GS123" i="13"/>
  <c r="EF60" i="13"/>
  <c r="EF123" i="13"/>
  <c r="FO60" i="13"/>
  <c r="FO123" i="13"/>
  <c r="CB60" i="13"/>
  <c r="CB123" i="13"/>
  <c r="DZ60" i="13"/>
  <c r="DZ123" i="13"/>
  <c r="GW60" i="13"/>
  <c r="GW123" i="13"/>
  <c r="EH60" i="13"/>
  <c r="EH123" i="13"/>
  <c r="CO60" i="13"/>
  <c r="CO123" i="13"/>
  <c r="BF60" i="13"/>
  <c r="BF123" i="13"/>
  <c r="CA60" i="13"/>
  <c r="CA123" i="13"/>
  <c r="CQ60" i="13"/>
  <c r="CQ123" i="13"/>
  <c r="EV60" i="13"/>
  <c r="EV123" i="13"/>
  <c r="GZ60" i="13"/>
  <c r="GZ123" i="13"/>
  <c r="DN60" i="13"/>
  <c r="DN123" i="13"/>
  <c r="BG60" i="13"/>
  <c r="BG123" i="13"/>
  <c r="HL60" i="13"/>
  <c r="HL123" i="13"/>
  <c r="BL60" i="13"/>
  <c r="BL123" i="13"/>
  <c r="DC60" i="13"/>
  <c r="DC123" i="13"/>
  <c r="HD60" i="13"/>
  <c r="HD123" i="13"/>
  <c r="EL60" i="13"/>
  <c r="EL123" i="13"/>
  <c r="HB60" i="13"/>
  <c r="HB123" i="13"/>
  <c r="CK60" i="13"/>
  <c r="CK123" i="13"/>
  <c r="GV60" i="13"/>
  <c r="GV123" i="13"/>
  <c r="BR60" i="13"/>
  <c r="BR123" i="13"/>
  <c r="CM60" i="13"/>
  <c r="CM123" i="13"/>
  <c r="GR60" i="13"/>
  <c r="GR123" i="13"/>
  <c r="CR60" i="13"/>
  <c r="CR123" i="13"/>
  <c r="EJ60" i="13"/>
  <c r="EJ123" i="13"/>
  <c r="IB60" i="13"/>
  <c r="IB123" i="13"/>
  <c r="FZ60" i="13"/>
  <c r="FZ123" i="13"/>
  <c r="GT60" i="13"/>
  <c r="GT123" i="13"/>
  <c r="EB60" i="13"/>
  <c r="EB123" i="13"/>
  <c r="CJ60" i="13"/>
  <c r="CJ123" i="13"/>
  <c r="DX60" i="13"/>
  <c r="DX123" i="13"/>
  <c r="EQ60" i="13"/>
  <c r="EQ123" i="13"/>
  <c r="AH60" i="13"/>
  <c r="AH123" i="13"/>
  <c r="CF60" i="13"/>
  <c r="CF123" i="13"/>
  <c r="FU60" i="13"/>
  <c r="FU123" i="13"/>
  <c r="N60" i="13"/>
  <c r="N123" i="13"/>
  <c r="AL60" i="13"/>
  <c r="AL123" i="13"/>
  <c r="AD60" i="13"/>
  <c r="AD123" i="13"/>
  <c r="AP60" i="13"/>
  <c r="AP123" i="13"/>
  <c r="AV60" i="13"/>
  <c r="AV123" i="13"/>
  <c r="GH60" i="13"/>
  <c r="GH123" i="13"/>
  <c r="CT60" i="13"/>
  <c r="CT123" i="13"/>
  <c r="FN60" i="13"/>
  <c r="FN123" i="13"/>
  <c r="BW60" i="13"/>
  <c r="BW123" i="13"/>
  <c r="AI60" i="13"/>
  <c r="AI123" i="13"/>
  <c r="FS60" i="13"/>
  <c r="FS123" i="13"/>
  <c r="AZ60" i="13"/>
  <c r="AZ123" i="13"/>
  <c r="Q60" i="13"/>
  <c r="Q123" i="13"/>
  <c r="EY60" i="13"/>
  <c r="EY123" i="13"/>
  <c r="GU60" i="13"/>
  <c r="GU123" i="13"/>
  <c r="BV60" i="13"/>
  <c r="BV123" i="13"/>
  <c r="BN60" i="13"/>
  <c r="BN123" i="13"/>
  <c r="HE60" i="13"/>
  <c r="HE123" i="13"/>
  <c r="II60" i="13"/>
  <c r="II123" i="13"/>
  <c r="CU60" i="13"/>
  <c r="CU123" i="13"/>
  <c r="FH60" i="13"/>
  <c r="FH123" i="13"/>
  <c r="EI60" i="13"/>
  <c r="EI123" i="13"/>
  <c r="AB60" i="13"/>
  <c r="AB123" i="13"/>
  <c r="ET60" i="13"/>
  <c r="ET123" i="13"/>
  <c r="FW60" i="13"/>
  <c r="FW123" i="13"/>
  <c r="HT60" i="13"/>
  <c r="HT123" i="13"/>
  <c r="BO60" i="13"/>
  <c r="BO123" i="13"/>
  <c r="W60" i="13"/>
  <c r="W123" i="13"/>
  <c r="S60" i="13"/>
  <c r="S123" i="13"/>
  <c r="DF60" i="13"/>
  <c r="DF123" i="13"/>
  <c r="DB60" i="13"/>
  <c r="DB123" i="13"/>
  <c r="HJ60" i="13"/>
  <c r="HJ123" i="13"/>
  <c r="CC60" i="13"/>
  <c r="CC123" i="13"/>
  <c r="GX60" i="13"/>
  <c r="GX123" i="13"/>
  <c r="EG60" i="13"/>
  <c r="EG123" i="13"/>
  <c r="ED60" i="13"/>
  <c r="ED123" i="13"/>
  <c r="FD60" i="13"/>
  <c r="FD123" i="13"/>
  <c r="HH60" i="13"/>
  <c r="HH123" i="13"/>
  <c r="GI60" i="13"/>
  <c r="GI123" i="13"/>
  <c r="BH60" i="13"/>
  <c r="BH123" i="13"/>
  <c r="IH60" i="13"/>
  <c r="IH123" i="13"/>
  <c r="EN60" i="13"/>
  <c r="EN123" i="13"/>
  <c r="HV60" i="13"/>
  <c r="HV123" i="13"/>
  <c r="DO60" i="13"/>
  <c r="DO123" i="13"/>
  <c r="GF60" i="13"/>
  <c r="GF123" i="13"/>
  <c r="FM60" i="13"/>
  <c r="FM123" i="13"/>
  <c r="EA60" i="13"/>
  <c r="EA123" i="13"/>
  <c r="DY60" i="13"/>
  <c r="DY123" i="13"/>
  <c r="M60" i="13"/>
  <c r="M123" i="13"/>
  <c r="GJ60" i="13"/>
  <c r="GJ123" i="13"/>
  <c r="FX60" i="13"/>
  <c r="FX123" i="13"/>
  <c r="BE60" i="13"/>
  <c r="BE123" i="13"/>
  <c r="HQ60" i="13"/>
  <c r="HQ123" i="13"/>
  <c r="FK60" i="13"/>
  <c r="FK123" i="13"/>
  <c r="GY60" i="13"/>
  <c r="GY123" i="13"/>
  <c r="R60" i="13"/>
  <c r="R123" i="13"/>
  <c r="BZ60" i="13"/>
  <c r="BZ123" i="13"/>
  <c r="EW60" i="13"/>
  <c r="EW123" i="13"/>
  <c r="GG60" i="13"/>
  <c r="GG123" i="13"/>
  <c r="AU60" i="13"/>
  <c r="AU123" i="13"/>
  <c r="HK60" i="13"/>
  <c r="HK123" i="13"/>
  <c r="HM60" i="13"/>
  <c r="HM123" i="13"/>
  <c r="GK60" i="13"/>
  <c r="GK123" i="13"/>
  <c r="EE60" i="13"/>
  <c r="EE123" i="13"/>
  <c r="BD60" i="13"/>
  <c r="BD123" i="13"/>
  <c r="FF60" i="13"/>
  <c r="FF123" i="13"/>
  <c r="AO60" i="13"/>
  <c r="AO123" i="13"/>
  <c r="CS60" i="13"/>
  <c r="CS123" i="13"/>
  <c r="GM60" i="13"/>
  <c r="GM123" i="13"/>
  <c r="BY60" i="13"/>
  <c r="BY123" i="13"/>
  <c r="GD60" i="13"/>
  <c r="GD123" i="13"/>
  <c r="FY60" i="13"/>
  <c r="FY123" i="13"/>
  <c r="BM60" i="13"/>
  <c r="BM123" i="13"/>
  <c r="CP60" i="13"/>
  <c r="CP123" i="13"/>
  <c r="AQ60" i="13"/>
  <c r="AQ123" i="13"/>
  <c r="FB60" i="13"/>
  <c r="FB123" i="13"/>
  <c r="FQ60" i="13"/>
  <c r="FQ123" i="13"/>
  <c r="DR60" i="13"/>
  <c r="DR123" i="13"/>
  <c r="BA60" i="13"/>
  <c r="BA123" i="13"/>
  <c r="HW60" i="13"/>
  <c r="HW123" i="13"/>
  <c r="U60" i="13"/>
  <c r="U123" i="13"/>
  <c r="HR60" i="13"/>
  <c r="HR123" i="13"/>
  <c r="IC60" i="13"/>
  <c r="IC123" i="13"/>
  <c r="DS60" i="13"/>
  <c r="DS123" i="13"/>
  <c r="DM60" i="13"/>
  <c r="DM123" i="13"/>
  <c r="DG60" i="13"/>
  <c r="DG123" i="13"/>
  <c r="EC60" i="13"/>
  <c r="EC123" i="13"/>
  <c r="FE60" i="13"/>
  <c r="FE123" i="13"/>
  <c r="K60" i="13"/>
  <c r="K123" i="13"/>
  <c r="BJ60" i="13"/>
  <c r="BJ123" i="13"/>
  <c r="DP60" i="13"/>
  <c r="DP123" i="13"/>
  <c r="GQ60" i="13"/>
  <c r="GQ123" i="13"/>
  <c r="CW60" i="13"/>
  <c r="CW123" i="13"/>
  <c r="DA60" i="13"/>
  <c r="DA123" i="13"/>
  <c r="FT60" i="13"/>
  <c r="FT123" i="13"/>
  <c r="FP60" i="13"/>
  <c r="FP123" i="13"/>
  <c r="I60" i="13"/>
  <c r="I123" i="13"/>
  <c r="AC60" i="13"/>
  <c r="AC123" i="13"/>
  <c r="AN60" i="13"/>
  <c r="AN123" i="13"/>
  <c r="O60" i="13"/>
  <c r="O123" i="13"/>
  <c r="HA60" i="13"/>
  <c r="HA123" i="13"/>
  <c r="BU60" i="13"/>
  <c r="BU123" i="13"/>
  <c r="IG60" i="13"/>
  <c r="IG123" i="13"/>
  <c r="DJ60" i="13"/>
  <c r="DJ123" i="13"/>
  <c r="FL60" i="13"/>
  <c r="FL123" i="13"/>
  <c r="Y60" i="13"/>
  <c r="Y123" i="13"/>
  <c r="GB60" i="13"/>
  <c r="GB123" i="13"/>
  <c r="AJ60" i="13"/>
  <c r="AJ123" i="13"/>
  <c r="CH60" i="13"/>
  <c r="CH123" i="13"/>
  <c r="EM60" i="13"/>
  <c r="EM123" i="13"/>
  <c r="AX60" i="13"/>
  <c r="AX123" i="13"/>
  <c r="AS60" i="13"/>
  <c r="AS123" i="13"/>
  <c r="DW60" i="13"/>
  <c r="DW123" i="13"/>
  <c r="FI60" i="13"/>
  <c r="FI123" i="13"/>
  <c r="BQ60" i="13"/>
  <c r="BQ123" i="13"/>
  <c r="BS60" i="13"/>
  <c r="BS123" i="13"/>
  <c r="ES60" i="13"/>
  <c r="ES123" i="13"/>
  <c r="EO60" i="13"/>
  <c r="EO123" i="13"/>
  <c r="BC60" i="13"/>
  <c r="BC123" i="13"/>
  <c r="P60" i="13"/>
  <c r="P123" i="13"/>
  <c r="HX60" i="13"/>
  <c r="HX123" i="13"/>
  <c r="EZ60" i="13"/>
  <c r="EZ123" i="13"/>
  <c r="AR60" i="13"/>
  <c r="AR123" i="13"/>
  <c r="DK60" i="13"/>
  <c r="DK123" i="13"/>
  <c r="BI60" i="13"/>
  <c r="BI123" i="13"/>
  <c r="BP60" i="13"/>
  <c r="BP123" i="13"/>
  <c r="H60" i="13"/>
  <c r="H123" i="13"/>
  <c r="EP60" i="13"/>
  <c r="EP123" i="13"/>
  <c r="GL60" i="13"/>
  <c r="GL123" i="13"/>
  <c r="FA60" i="13"/>
  <c r="FA123" i="13"/>
  <c r="AK60" i="13"/>
  <c r="AK123" i="13"/>
  <c r="CG60" i="13"/>
  <c r="CG123" i="13"/>
  <c r="CN60" i="13"/>
  <c r="CN123" i="13"/>
  <c r="IJ60" i="13"/>
  <c r="IJ123" i="13"/>
  <c r="GN60" i="13"/>
  <c r="GN123" i="13"/>
  <c r="DQ60" i="13"/>
  <c r="DQ123" i="13"/>
  <c r="BT60" i="13"/>
  <c r="BT123" i="13"/>
  <c r="AE60" i="13"/>
  <c r="AE123" i="13"/>
  <c r="DD60" i="13"/>
  <c r="DD123" i="13"/>
  <c r="FG60" i="13"/>
  <c r="FG123" i="13"/>
  <c r="HU60" i="13"/>
  <c r="HU123" i="13"/>
  <c r="CD60" i="13"/>
  <c r="CD123" i="13"/>
  <c r="CZ60" i="13"/>
  <c r="CZ123" i="13"/>
  <c r="BX60" i="13"/>
  <c r="BX123" i="13"/>
  <c r="BB60" i="13"/>
  <c r="BB123" i="13"/>
  <c r="HF60" i="13"/>
  <c r="HF123" i="13"/>
  <c r="AW60" i="13"/>
  <c r="AW123" i="13"/>
  <c r="HN60" i="13"/>
  <c r="HN123" i="13"/>
  <c r="GP60" i="13"/>
  <c r="GP123" i="13"/>
  <c r="DT60" i="13"/>
  <c r="DT123" i="13"/>
  <c r="DV60" i="13"/>
  <c r="DV123" i="13"/>
  <c r="DE60" i="13"/>
  <c r="DE123" i="13"/>
  <c r="GC60" i="13"/>
  <c r="GC123" i="13"/>
  <c r="AA60" i="13"/>
  <c r="AA123" i="13"/>
  <c r="AM60" i="13"/>
  <c r="AM123" i="13"/>
  <c r="HZ60" i="13"/>
  <c r="HZ123" i="13"/>
  <c r="HG60" i="13"/>
  <c r="HG123" i="13"/>
  <c r="L60" i="13"/>
  <c r="L123" i="13"/>
  <c r="FC60" i="13"/>
  <c r="FC123" i="13"/>
  <c r="AG60" i="13"/>
  <c r="AG123" i="13"/>
  <c r="GE60" i="13"/>
  <c r="GE123" i="13"/>
  <c r="AT60" i="13"/>
  <c r="AT123" i="13"/>
  <c r="ID60" i="13"/>
  <c r="ID123" i="13"/>
  <c r="HP60" i="13"/>
  <c r="HP123" i="13"/>
  <c r="DI60" i="13"/>
  <c r="DI123" i="13"/>
  <c r="GO60" i="13"/>
  <c r="GO123" i="13"/>
  <c r="BK60" i="13"/>
  <c r="BK123" i="13"/>
  <c r="CY60" i="13"/>
  <c r="CY123" i="13"/>
  <c r="Z60" i="13"/>
  <c r="Z123" i="13"/>
  <c r="FJ60" i="13"/>
  <c r="FJ123" i="13"/>
  <c r="CX60" i="13"/>
  <c r="CX123" i="13"/>
  <c r="HC60" i="13"/>
  <c r="HC123" i="13"/>
  <c r="DH60" i="13"/>
  <c r="DH123" i="13"/>
  <c r="GA60" i="13"/>
  <c r="GA123" i="13"/>
  <c r="AF60" i="13"/>
  <c r="AF123" i="13"/>
  <c r="FV60" i="13"/>
  <c r="FV123" i="13"/>
  <c r="HO60" i="13"/>
  <c r="HO123" i="13"/>
  <c r="CL60" i="13"/>
  <c r="CL123" i="13"/>
  <c r="HI60" i="13"/>
  <c r="HI123" i="13"/>
  <c r="DL60" i="13"/>
  <c r="DL123" i="13"/>
  <c r="EX60" i="13"/>
  <c r="EX123" i="13"/>
  <c r="T60" i="13"/>
  <c r="T123" i="13"/>
  <c r="EK60" i="13"/>
  <c r="EK123" i="13"/>
  <c r="ER60" i="13"/>
  <c r="ER123" i="13"/>
  <c r="J60" i="13"/>
  <c r="J123" i="13"/>
  <c r="G42" i="13"/>
  <c r="G60" i="13"/>
  <c r="CI42" i="13"/>
  <c r="GS42" i="13"/>
  <c r="CO42" i="13"/>
  <c r="DN42" i="13"/>
  <c r="EP42" i="13"/>
  <c r="O42" i="13"/>
  <c r="HB42" i="13"/>
  <c r="CT42" i="13"/>
  <c r="CK42" i="13"/>
  <c r="FN42" i="13"/>
  <c r="GV42" i="13"/>
  <c r="BW42" i="13"/>
  <c r="BR42" i="13"/>
  <c r="AI42" i="13"/>
  <c r="CM42" i="13"/>
  <c r="GR42" i="13"/>
  <c r="CR42" i="13"/>
  <c r="EJ42" i="13"/>
  <c r="IB42" i="13"/>
  <c r="FZ42" i="13"/>
  <c r="GT42" i="13"/>
  <c r="EB42" i="13"/>
  <c r="CJ42" i="13"/>
  <c r="DX42" i="13"/>
  <c r="EQ42" i="13"/>
  <c r="AH42" i="13"/>
  <c r="CF42" i="13"/>
  <c r="FU42" i="13"/>
  <c r="N42" i="13"/>
  <c r="AL42" i="13"/>
  <c r="AD42" i="13"/>
  <c r="AP42" i="13"/>
  <c r="AV42" i="13"/>
  <c r="GH42" i="13"/>
  <c r="EU42" i="13"/>
  <c r="EH42" i="13"/>
  <c r="HL42" i="13"/>
  <c r="GU42" i="13"/>
  <c r="BV42" i="13"/>
  <c r="BN42" i="13"/>
  <c r="HE42" i="13"/>
  <c r="II42" i="13"/>
  <c r="CU42" i="13"/>
  <c r="FH42" i="13"/>
  <c r="EI42" i="13"/>
  <c r="AB42" i="13"/>
  <c r="ET42" i="13"/>
  <c r="FW42" i="13"/>
  <c r="HT42" i="13"/>
  <c r="BO42" i="13"/>
  <c r="W42" i="13"/>
  <c r="S42" i="13"/>
  <c r="DF42" i="13"/>
  <c r="DB42" i="13"/>
  <c r="HJ42" i="13"/>
  <c r="CC42" i="13"/>
  <c r="GX42" i="13"/>
  <c r="EG42" i="13"/>
  <c r="ED42" i="13"/>
  <c r="FD42" i="13"/>
  <c r="HH42" i="13"/>
  <c r="GI42" i="13"/>
  <c r="V42" i="13"/>
  <c r="CV42" i="13"/>
  <c r="DZ42" i="13"/>
  <c r="EV42" i="13"/>
  <c r="BL42" i="13"/>
  <c r="GM42" i="13"/>
  <c r="BY42" i="13"/>
  <c r="HV42" i="13"/>
  <c r="DO42" i="13"/>
  <c r="GF42" i="13"/>
  <c r="FM42" i="13"/>
  <c r="EA42" i="13"/>
  <c r="DY42" i="13"/>
  <c r="M42" i="13"/>
  <c r="GJ42" i="13"/>
  <c r="FX42" i="13"/>
  <c r="BE42" i="13"/>
  <c r="HQ42" i="13"/>
  <c r="FK42" i="13"/>
  <c r="GY42" i="13"/>
  <c r="R42" i="13"/>
  <c r="BZ42" i="13"/>
  <c r="EW42" i="13"/>
  <c r="GG42" i="13"/>
  <c r="AU42" i="13"/>
  <c r="HK42" i="13"/>
  <c r="HM42" i="13"/>
  <c r="GK42" i="13"/>
  <c r="EE42" i="13"/>
  <c r="BD42" i="13"/>
  <c r="FF42" i="13"/>
  <c r="HY42" i="13"/>
  <c r="GW42" i="13"/>
  <c r="CQ42" i="13"/>
  <c r="DC42" i="13"/>
  <c r="EY42" i="13"/>
  <c r="EN42" i="13"/>
  <c r="BM42" i="13"/>
  <c r="AQ42" i="13"/>
  <c r="FQ42" i="13"/>
  <c r="DR42" i="13"/>
  <c r="BA42" i="13"/>
  <c r="HW42" i="13"/>
  <c r="U42" i="13"/>
  <c r="HR42" i="13"/>
  <c r="IC42" i="13"/>
  <c r="DS42" i="13"/>
  <c r="DM42" i="13"/>
  <c r="DG42" i="13"/>
  <c r="EC42" i="13"/>
  <c r="FE42" i="13"/>
  <c r="K42" i="13"/>
  <c r="BJ42" i="13"/>
  <c r="DP42" i="13"/>
  <c r="GQ42" i="13"/>
  <c r="CW42" i="13"/>
  <c r="DA42" i="13"/>
  <c r="FT42" i="13"/>
  <c r="FP42" i="13"/>
  <c r="I42" i="13"/>
  <c r="AC42" i="13"/>
  <c r="AN42" i="13"/>
  <c r="IA42" i="13"/>
  <c r="EF42" i="13"/>
  <c r="CA42" i="13"/>
  <c r="BG42" i="13"/>
  <c r="FS42" i="13"/>
  <c r="IH42" i="13"/>
  <c r="GD42" i="13"/>
  <c r="CP42" i="13"/>
  <c r="GL42" i="13"/>
  <c r="HA42" i="13"/>
  <c r="BU42" i="13"/>
  <c r="FA42" i="13"/>
  <c r="AK42" i="13"/>
  <c r="IG42" i="13"/>
  <c r="DJ42" i="13"/>
  <c r="FL42" i="13"/>
  <c r="Y42" i="13"/>
  <c r="GB42" i="13"/>
  <c r="AJ42" i="13"/>
  <c r="CH42" i="13"/>
  <c r="EM42" i="13"/>
  <c r="AX42" i="13"/>
  <c r="AS42" i="13"/>
  <c r="DW42" i="13"/>
  <c r="FI42" i="13"/>
  <c r="BQ42" i="13"/>
  <c r="BS42" i="13"/>
  <c r="ES42" i="13"/>
  <c r="EO42" i="13"/>
  <c r="BC42" i="13"/>
  <c r="P42" i="13"/>
  <c r="HX42" i="13"/>
  <c r="EZ42" i="13"/>
  <c r="AR42" i="13"/>
  <c r="DK42" i="13"/>
  <c r="BI42" i="13"/>
  <c r="BP42" i="13"/>
  <c r="H42" i="13"/>
  <c r="HS42" i="13"/>
  <c r="CE42" i="13"/>
  <c r="CB42" i="13"/>
  <c r="BF42" i="13"/>
  <c r="HD42" i="13"/>
  <c r="AZ42" i="13"/>
  <c r="Q42" i="13"/>
  <c r="CS42" i="13"/>
  <c r="FY42" i="13"/>
  <c r="FB42" i="13"/>
  <c r="CG42" i="13"/>
  <c r="CN42" i="13"/>
  <c r="IJ42" i="13"/>
  <c r="GN42" i="13"/>
  <c r="DQ42" i="13"/>
  <c r="BT42" i="13"/>
  <c r="AE42" i="13"/>
  <c r="DD42" i="13"/>
  <c r="FG42" i="13"/>
  <c r="HU42" i="13"/>
  <c r="CD42" i="13"/>
  <c r="CZ42" i="13"/>
  <c r="BX42" i="13"/>
  <c r="BB42" i="13"/>
  <c r="HF42" i="13"/>
  <c r="AW42" i="13"/>
  <c r="HN42" i="13"/>
  <c r="GP42" i="13"/>
  <c r="DT42" i="13"/>
  <c r="DV42" i="13"/>
  <c r="DE42" i="13"/>
  <c r="GC42" i="13"/>
  <c r="AA42" i="13"/>
  <c r="AM42" i="13"/>
  <c r="HZ42" i="13"/>
  <c r="HG42" i="13"/>
  <c r="L42" i="13"/>
  <c r="FC42" i="13"/>
  <c r="AG42" i="13"/>
  <c r="DU42" i="13"/>
  <c r="X42" i="13"/>
  <c r="FO42" i="13"/>
  <c r="GZ42" i="13"/>
  <c r="EL42" i="13"/>
  <c r="BH42" i="13"/>
  <c r="AO42" i="13"/>
  <c r="GE42" i="13"/>
  <c r="IF42" i="13"/>
  <c r="AT42" i="13"/>
  <c r="IE42" i="13"/>
  <c r="ID42" i="13"/>
  <c r="AY42" i="13"/>
  <c r="HP42" i="13"/>
  <c r="DI42" i="13"/>
  <c r="GO42" i="13"/>
  <c r="BK42" i="13"/>
  <c r="CY42" i="13"/>
  <c r="Z42" i="13"/>
  <c r="FJ42" i="13"/>
  <c r="CX42" i="13"/>
  <c r="HC42" i="13"/>
  <c r="DH42" i="13"/>
  <c r="GA42" i="13"/>
  <c r="AF42" i="13"/>
  <c r="FV42" i="13"/>
  <c r="HO42" i="13"/>
  <c r="CL42" i="13"/>
  <c r="HI42" i="13"/>
  <c r="DL42" i="13"/>
  <c r="EX42" i="13"/>
  <c r="T42" i="13"/>
  <c r="EK42" i="13"/>
  <c r="ER42" i="13"/>
  <c r="J42" i="13"/>
  <c r="HY130" i="13"/>
  <c r="GW130" i="13"/>
  <c r="CQ130" i="13"/>
  <c r="EP130" i="13"/>
  <c r="O130" i="13"/>
  <c r="HB130" i="13"/>
  <c r="CT130" i="13"/>
  <c r="CK130" i="13"/>
  <c r="FN130" i="13"/>
  <c r="GV130" i="13"/>
  <c r="BW130" i="13"/>
  <c r="BR130" i="13"/>
  <c r="AI130" i="13"/>
  <c r="CM130" i="13"/>
  <c r="GR130" i="13"/>
  <c r="CR130" i="13"/>
  <c r="EJ130" i="13"/>
  <c r="IB130" i="13"/>
  <c r="FZ130" i="13"/>
  <c r="GT130" i="13"/>
  <c r="EB130" i="13"/>
  <c r="CJ130" i="13"/>
  <c r="DX130" i="13"/>
  <c r="EQ130" i="13"/>
  <c r="AH130" i="13"/>
  <c r="CF130" i="13"/>
  <c r="FU130" i="13"/>
  <c r="N130" i="13"/>
  <c r="AL130" i="13"/>
  <c r="AD130" i="13"/>
  <c r="AP130" i="13"/>
  <c r="AV130" i="13"/>
  <c r="GH130" i="13"/>
  <c r="HS130" i="13"/>
  <c r="GS130" i="13"/>
  <c r="CO130" i="13"/>
  <c r="HL130" i="13"/>
  <c r="AZ130" i="13"/>
  <c r="Q130" i="13"/>
  <c r="EY130" i="13"/>
  <c r="GU130" i="13"/>
  <c r="BV130" i="13"/>
  <c r="BN130" i="13"/>
  <c r="HE130" i="13"/>
  <c r="II130" i="13"/>
  <c r="CU130" i="13"/>
  <c r="FH130" i="13"/>
  <c r="EI130" i="13"/>
  <c r="AB130" i="13"/>
  <c r="ET130" i="13"/>
  <c r="FW130" i="13"/>
  <c r="HT130" i="13"/>
  <c r="BO130" i="13"/>
  <c r="W130" i="13"/>
  <c r="S130" i="13"/>
  <c r="DF130" i="13"/>
  <c r="DB130" i="13"/>
  <c r="HJ130" i="13"/>
  <c r="CC130" i="13"/>
  <c r="GX130" i="13"/>
  <c r="EG130" i="13"/>
  <c r="ED130" i="13"/>
  <c r="FD130" i="13"/>
  <c r="HH130" i="13"/>
  <c r="GI130" i="13"/>
  <c r="DU130" i="13"/>
  <c r="EU130" i="13"/>
  <c r="DZ130" i="13"/>
  <c r="EV130" i="13"/>
  <c r="DC130" i="13"/>
  <c r="IH130" i="13"/>
  <c r="EN130" i="13"/>
  <c r="BY130" i="13"/>
  <c r="HV130" i="13"/>
  <c r="DO130" i="13"/>
  <c r="GF130" i="13"/>
  <c r="FM130" i="13"/>
  <c r="EA130" i="13"/>
  <c r="DY130" i="13"/>
  <c r="M130" i="13"/>
  <c r="GJ130" i="13"/>
  <c r="FX130" i="13"/>
  <c r="BE130" i="13"/>
  <c r="HQ130" i="13"/>
  <c r="FK130" i="13"/>
  <c r="GY130" i="13"/>
  <c r="R130" i="13"/>
  <c r="BZ130" i="13"/>
  <c r="EW130" i="13"/>
  <c r="GG130" i="13"/>
  <c r="AU130" i="13"/>
  <c r="HK130" i="13"/>
  <c r="HM130" i="13"/>
  <c r="GK130" i="13"/>
  <c r="EE130" i="13"/>
  <c r="BD130" i="13"/>
  <c r="FF130" i="13"/>
  <c r="V130" i="13"/>
  <c r="CV130" i="13"/>
  <c r="EH130" i="13"/>
  <c r="CA130" i="13"/>
  <c r="HD130" i="13"/>
  <c r="FS130" i="13"/>
  <c r="CS130" i="13"/>
  <c r="GM130" i="13"/>
  <c r="GD130" i="13"/>
  <c r="FY130" i="13"/>
  <c r="BM130" i="13"/>
  <c r="CP130" i="13"/>
  <c r="AQ130" i="13"/>
  <c r="FB130" i="13"/>
  <c r="FQ130" i="13"/>
  <c r="DR130" i="13"/>
  <c r="BA130" i="13"/>
  <c r="HW130" i="13"/>
  <c r="U130" i="13"/>
  <c r="HR130" i="13"/>
  <c r="IC130" i="13"/>
  <c r="DS130" i="13"/>
  <c r="DM130" i="13"/>
  <c r="DG130" i="13"/>
  <c r="EC130" i="13"/>
  <c r="FE130" i="13"/>
  <c r="K130" i="13"/>
  <c r="BJ130" i="13"/>
  <c r="DP130" i="13"/>
  <c r="GQ130" i="13"/>
  <c r="CW130" i="13"/>
  <c r="DA130" i="13"/>
  <c r="FT130" i="13"/>
  <c r="FP130" i="13"/>
  <c r="I130" i="13"/>
  <c r="AC130" i="13"/>
  <c r="AN130" i="13"/>
  <c r="CI130" i="13"/>
  <c r="CE130" i="13"/>
  <c r="CB130" i="13"/>
  <c r="DN130" i="13"/>
  <c r="HA130" i="13"/>
  <c r="BU130" i="13"/>
  <c r="FA130" i="13"/>
  <c r="AK130" i="13"/>
  <c r="IG130" i="13"/>
  <c r="DJ130" i="13"/>
  <c r="FL130" i="13"/>
  <c r="Y130" i="13"/>
  <c r="GB130" i="13"/>
  <c r="AJ130" i="13"/>
  <c r="CH130" i="13"/>
  <c r="EM130" i="13"/>
  <c r="AX130" i="13"/>
  <c r="AS130" i="13"/>
  <c r="DW130" i="13"/>
  <c r="FI130" i="13"/>
  <c r="BQ130" i="13"/>
  <c r="BS130" i="13"/>
  <c r="ES130" i="13"/>
  <c r="EO130" i="13"/>
  <c r="BC130" i="13"/>
  <c r="P130" i="13"/>
  <c r="HX130" i="13"/>
  <c r="EZ130" i="13"/>
  <c r="AR130" i="13"/>
  <c r="DK130" i="13"/>
  <c r="BI130" i="13"/>
  <c r="BP130" i="13"/>
  <c r="H130" i="13"/>
  <c r="X130" i="13"/>
  <c r="FO130" i="13"/>
  <c r="GZ130" i="13"/>
  <c r="EL130" i="13"/>
  <c r="CN130" i="13"/>
  <c r="IJ130" i="13"/>
  <c r="GN130" i="13"/>
  <c r="DQ130" i="13"/>
  <c r="BT130" i="13"/>
  <c r="AE130" i="13"/>
  <c r="DD130" i="13"/>
  <c r="FG130" i="13"/>
  <c r="HU130" i="13"/>
  <c r="CD130" i="13"/>
  <c r="CZ130" i="13"/>
  <c r="BX130" i="13"/>
  <c r="BB130" i="13"/>
  <c r="HF130" i="13"/>
  <c r="AW130" i="13"/>
  <c r="HN130" i="13"/>
  <c r="GP130" i="13"/>
  <c r="DT130" i="13"/>
  <c r="DV130" i="13"/>
  <c r="DE130" i="13"/>
  <c r="GC130" i="13"/>
  <c r="AA130" i="13"/>
  <c r="AM130" i="13"/>
  <c r="HZ130" i="13"/>
  <c r="HG130" i="13"/>
  <c r="L130" i="13"/>
  <c r="FC130" i="13"/>
  <c r="AG130" i="13"/>
  <c r="IA130" i="13"/>
  <c r="EF130" i="13"/>
  <c r="BF130" i="13"/>
  <c r="BG130" i="13"/>
  <c r="BL130" i="13"/>
  <c r="GL130" i="13"/>
  <c r="CG130" i="13"/>
  <c r="BH130" i="13"/>
  <c r="AO130" i="13"/>
  <c r="GE130" i="13"/>
  <c r="IF130" i="13"/>
  <c r="AT130" i="13"/>
  <c r="IE130" i="13"/>
  <c r="ID130" i="13"/>
  <c r="AY130" i="13"/>
  <c r="HP130" i="13"/>
  <c r="DI130" i="13"/>
  <c r="GO130" i="13"/>
  <c r="BK130" i="13"/>
  <c r="CY130" i="13"/>
  <c r="Z130" i="13"/>
  <c r="FJ130" i="13"/>
  <c r="CX130" i="13"/>
  <c r="HC130" i="13"/>
  <c r="DH130" i="13"/>
  <c r="GA130" i="13"/>
  <c r="AF130" i="13"/>
  <c r="FV130" i="13"/>
  <c r="HO130" i="13"/>
  <c r="CL130" i="13"/>
  <c r="HI130" i="13"/>
  <c r="DL130" i="13"/>
  <c r="EX130" i="13"/>
  <c r="T130" i="13"/>
  <c r="EK130" i="13"/>
  <c r="ER130" i="13"/>
  <c r="J130" i="13"/>
  <c r="IK112" i="13"/>
  <c r="G130" i="13"/>
  <c r="AO49" i="13"/>
  <c r="AO112" i="13"/>
  <c r="GE49" i="13"/>
  <c r="GE112" i="13"/>
  <c r="IF49" i="13"/>
  <c r="IF112" i="13"/>
  <c r="AT49" i="13"/>
  <c r="AT112" i="13"/>
  <c r="IE49" i="13"/>
  <c r="IE112" i="13"/>
  <c r="ID49" i="13"/>
  <c r="ID112" i="13"/>
  <c r="AY49" i="13"/>
  <c r="AY112" i="13"/>
  <c r="HP49" i="13"/>
  <c r="HP112" i="13"/>
  <c r="DI49" i="13"/>
  <c r="DI112" i="13"/>
  <c r="GO49" i="13"/>
  <c r="GO112" i="13"/>
  <c r="BK49" i="13"/>
  <c r="BK112" i="13"/>
  <c r="CY49" i="13"/>
  <c r="CY112" i="13"/>
  <c r="Z49" i="13"/>
  <c r="Z112" i="13"/>
  <c r="FJ49" i="13"/>
  <c r="FJ112" i="13"/>
  <c r="CX49" i="13"/>
  <c r="CX112" i="13"/>
  <c r="HC49" i="13"/>
  <c r="HC112" i="13"/>
  <c r="DH49" i="13"/>
  <c r="DH112" i="13"/>
  <c r="GA49" i="13"/>
  <c r="GA112" i="13"/>
  <c r="AF49" i="13"/>
  <c r="AF112" i="13"/>
  <c r="FV49" i="13"/>
  <c r="FV112" i="13"/>
  <c r="HO49" i="13"/>
  <c r="HO112" i="13"/>
  <c r="CL49" i="13"/>
  <c r="CL112" i="13"/>
  <c r="HI49" i="13"/>
  <c r="HI112" i="13"/>
  <c r="DL49" i="13"/>
  <c r="DL112" i="13"/>
  <c r="EX49" i="13"/>
  <c r="EX112" i="13"/>
  <c r="T49" i="13"/>
  <c r="T112" i="13"/>
  <c r="EK49" i="13"/>
  <c r="EK112" i="13"/>
  <c r="ER49" i="13"/>
  <c r="ER112" i="13"/>
  <c r="J49" i="13"/>
  <c r="J112" i="13"/>
  <c r="BH49" i="13"/>
  <c r="BH112" i="13"/>
  <c r="HS49" i="13"/>
  <c r="HS112" i="13"/>
  <c r="CI49" i="13"/>
  <c r="CI112" i="13"/>
  <c r="V49" i="13"/>
  <c r="V112" i="13"/>
  <c r="X49" i="13"/>
  <c r="X112" i="13"/>
  <c r="IA49" i="13"/>
  <c r="IA112" i="13"/>
  <c r="HY49" i="13"/>
  <c r="HY112" i="13"/>
  <c r="EU49" i="13"/>
  <c r="EU112" i="13"/>
  <c r="CE49" i="13"/>
  <c r="CE112" i="13"/>
  <c r="CV49" i="13"/>
  <c r="CV112" i="13"/>
  <c r="GS49" i="13"/>
  <c r="GS112" i="13"/>
  <c r="EF49" i="13"/>
  <c r="EF112" i="13"/>
  <c r="FO49" i="13"/>
  <c r="FO112" i="13"/>
  <c r="CB49" i="13"/>
  <c r="CB112" i="13"/>
  <c r="DZ49" i="13"/>
  <c r="DZ112" i="13"/>
  <c r="GW49" i="13"/>
  <c r="GW112" i="13"/>
  <c r="EH49" i="13"/>
  <c r="EH112" i="13"/>
  <c r="CO49" i="13"/>
  <c r="CO112" i="13"/>
  <c r="BF49" i="13"/>
  <c r="BF112" i="13"/>
  <c r="CA49" i="13"/>
  <c r="CA112" i="13"/>
  <c r="CQ49" i="13"/>
  <c r="CQ112" i="13"/>
  <c r="EV49" i="13"/>
  <c r="EV112" i="13"/>
  <c r="GZ49" i="13"/>
  <c r="GZ112" i="13"/>
  <c r="DN49" i="13"/>
  <c r="DN112" i="13"/>
  <c r="BG49" i="13"/>
  <c r="BG112" i="13"/>
  <c r="HL49" i="13"/>
  <c r="HL112" i="13"/>
  <c r="BL49" i="13"/>
  <c r="BL112" i="13"/>
  <c r="DC49" i="13"/>
  <c r="DC112" i="13"/>
  <c r="HD49" i="13"/>
  <c r="HD112" i="13"/>
  <c r="EL49" i="13"/>
  <c r="EL112" i="13"/>
  <c r="EP49" i="13"/>
  <c r="EP112" i="13"/>
  <c r="O49" i="13"/>
  <c r="O112" i="13"/>
  <c r="HB49" i="13"/>
  <c r="HB112" i="13"/>
  <c r="CT49" i="13"/>
  <c r="CT112" i="13"/>
  <c r="CK49" i="13"/>
  <c r="CK112" i="13"/>
  <c r="FN49" i="13"/>
  <c r="FN112" i="13"/>
  <c r="GV49" i="13"/>
  <c r="GV112" i="13"/>
  <c r="BW49" i="13"/>
  <c r="BW112" i="13"/>
  <c r="BR49" i="13"/>
  <c r="BR112" i="13"/>
  <c r="AI49" i="13"/>
  <c r="AI112" i="13"/>
  <c r="CM49" i="13"/>
  <c r="CM112" i="13"/>
  <c r="GR49" i="13"/>
  <c r="GR112" i="13"/>
  <c r="CR49" i="13"/>
  <c r="CR112" i="13"/>
  <c r="EJ49" i="13"/>
  <c r="EJ112" i="13"/>
  <c r="IB49" i="13"/>
  <c r="IB112" i="13"/>
  <c r="FZ49" i="13"/>
  <c r="FZ112" i="13"/>
  <c r="GT49" i="13"/>
  <c r="GT112" i="13"/>
  <c r="EB49" i="13"/>
  <c r="EB112" i="13"/>
  <c r="CJ49" i="13"/>
  <c r="CJ112" i="13"/>
  <c r="DX49" i="13"/>
  <c r="DX112" i="13"/>
  <c r="EQ49" i="13"/>
  <c r="EQ112" i="13"/>
  <c r="AH49" i="13"/>
  <c r="AH112" i="13"/>
  <c r="CF49" i="13"/>
  <c r="CF112" i="13"/>
  <c r="FU49" i="13"/>
  <c r="FU112" i="13"/>
  <c r="N49" i="13"/>
  <c r="N112" i="13"/>
  <c r="AL49" i="13"/>
  <c r="AL112" i="13"/>
  <c r="AD49" i="13"/>
  <c r="AD112" i="13"/>
  <c r="AP49" i="13"/>
  <c r="AP112" i="13"/>
  <c r="AV49" i="13"/>
  <c r="AV112" i="13"/>
  <c r="GH49" i="13"/>
  <c r="GH112" i="13"/>
  <c r="DU49" i="13"/>
  <c r="DU112" i="13"/>
  <c r="FS49" i="13"/>
  <c r="FS112" i="13"/>
  <c r="AZ49" i="13"/>
  <c r="AZ112" i="13"/>
  <c r="Q49" i="13"/>
  <c r="Q112" i="13"/>
  <c r="EY49" i="13"/>
  <c r="EY112" i="13"/>
  <c r="GU49" i="13"/>
  <c r="GU112" i="13"/>
  <c r="BV49" i="13"/>
  <c r="BV112" i="13"/>
  <c r="BN49" i="13"/>
  <c r="BN112" i="13"/>
  <c r="HE49" i="13"/>
  <c r="HE112" i="13"/>
  <c r="II49" i="13"/>
  <c r="II112" i="13"/>
  <c r="CU49" i="13"/>
  <c r="CU112" i="13"/>
  <c r="FH49" i="13"/>
  <c r="FH112" i="13"/>
  <c r="EI49" i="13"/>
  <c r="EI112" i="13"/>
  <c r="AB49" i="13"/>
  <c r="AB112" i="13"/>
  <c r="ET49" i="13"/>
  <c r="ET112" i="13"/>
  <c r="FW49" i="13"/>
  <c r="FW112" i="13"/>
  <c r="HT49" i="13"/>
  <c r="HT112" i="13"/>
  <c r="BO49" i="13"/>
  <c r="BO112" i="13"/>
  <c r="W49" i="13"/>
  <c r="W112" i="13"/>
  <c r="S49" i="13"/>
  <c r="S112" i="13"/>
  <c r="DF49" i="13"/>
  <c r="DF112" i="13"/>
  <c r="DB49" i="13"/>
  <c r="DB112" i="13"/>
  <c r="HJ49" i="13"/>
  <c r="HJ112" i="13"/>
  <c r="CC49" i="13"/>
  <c r="CC112" i="13"/>
  <c r="GX49" i="13"/>
  <c r="GX112" i="13"/>
  <c r="EG49" i="13"/>
  <c r="EG112" i="13"/>
  <c r="ED49" i="13"/>
  <c r="ED112" i="13"/>
  <c r="FD49" i="13"/>
  <c r="FD112" i="13"/>
  <c r="HH49" i="13"/>
  <c r="HH112" i="13"/>
  <c r="GI49" i="13"/>
  <c r="GI112" i="13"/>
  <c r="CS49" i="13"/>
  <c r="CS112" i="13"/>
  <c r="IH49" i="13"/>
  <c r="IH112" i="13"/>
  <c r="GM49" i="13"/>
  <c r="GM112" i="13"/>
  <c r="EN49" i="13"/>
  <c r="EN112" i="13"/>
  <c r="BY49" i="13"/>
  <c r="BY112" i="13"/>
  <c r="HV49" i="13"/>
  <c r="HV112" i="13"/>
  <c r="DO49" i="13"/>
  <c r="DO112" i="13"/>
  <c r="GF49" i="13"/>
  <c r="GF112" i="13"/>
  <c r="FM49" i="13"/>
  <c r="FM112" i="13"/>
  <c r="EA49" i="13"/>
  <c r="EA112" i="13"/>
  <c r="DY49" i="13"/>
  <c r="DY112" i="13"/>
  <c r="M49" i="13"/>
  <c r="M112" i="13"/>
  <c r="GJ49" i="13"/>
  <c r="GJ112" i="13"/>
  <c r="FX49" i="13"/>
  <c r="FX112" i="13"/>
  <c r="BE49" i="13"/>
  <c r="BE112" i="13"/>
  <c r="HQ49" i="13"/>
  <c r="HQ112" i="13"/>
  <c r="FK49" i="13"/>
  <c r="FK112" i="13"/>
  <c r="GY49" i="13"/>
  <c r="GY112" i="13"/>
  <c r="R49" i="13"/>
  <c r="R112" i="13"/>
  <c r="BZ49" i="13"/>
  <c r="BZ112" i="13"/>
  <c r="EW49" i="13"/>
  <c r="EW112" i="13"/>
  <c r="GG49" i="13"/>
  <c r="GG112" i="13"/>
  <c r="AU49" i="13"/>
  <c r="AU112" i="13"/>
  <c r="HK49" i="13"/>
  <c r="HK112" i="13"/>
  <c r="HM49" i="13"/>
  <c r="HM112" i="13"/>
  <c r="GK49" i="13"/>
  <c r="GK112" i="13"/>
  <c r="EE49" i="13"/>
  <c r="EE112" i="13"/>
  <c r="BD49" i="13"/>
  <c r="BD112" i="13"/>
  <c r="FF49" i="13"/>
  <c r="FF112" i="13"/>
  <c r="FY49" i="13"/>
  <c r="FY112" i="13"/>
  <c r="BM49" i="13"/>
  <c r="BM112" i="13"/>
  <c r="CP49" i="13"/>
  <c r="CP112" i="13"/>
  <c r="AQ49" i="13"/>
  <c r="AQ112" i="13"/>
  <c r="FB49" i="13"/>
  <c r="FB112" i="13"/>
  <c r="FQ49" i="13"/>
  <c r="FQ112" i="13"/>
  <c r="DR49" i="13"/>
  <c r="DR112" i="13"/>
  <c r="BA49" i="13"/>
  <c r="BA112" i="13"/>
  <c r="HW49" i="13"/>
  <c r="HW112" i="13"/>
  <c r="U49" i="13"/>
  <c r="U112" i="13"/>
  <c r="HR49" i="13"/>
  <c r="HR112" i="13"/>
  <c r="IC49" i="13"/>
  <c r="IC112" i="13"/>
  <c r="DS49" i="13"/>
  <c r="DS112" i="13"/>
  <c r="DM49" i="13"/>
  <c r="DM112" i="13"/>
  <c r="DG49" i="13"/>
  <c r="DG112" i="13"/>
  <c r="EC49" i="13"/>
  <c r="EC112" i="13"/>
  <c r="FE49" i="13"/>
  <c r="FE112" i="13"/>
  <c r="K49" i="13"/>
  <c r="K112" i="13"/>
  <c r="BJ49" i="13"/>
  <c r="BJ112" i="13"/>
  <c r="DP49" i="13"/>
  <c r="DP112" i="13"/>
  <c r="GQ49" i="13"/>
  <c r="GQ112" i="13"/>
  <c r="CW49" i="13"/>
  <c r="CW112" i="13"/>
  <c r="DA49" i="13"/>
  <c r="DA112" i="13"/>
  <c r="FT49" i="13"/>
  <c r="FT112" i="13"/>
  <c r="FP49" i="13"/>
  <c r="FP112" i="13"/>
  <c r="I49" i="13"/>
  <c r="I112" i="13"/>
  <c r="AC49" i="13"/>
  <c r="AC112" i="13"/>
  <c r="AN49" i="13"/>
  <c r="AN112" i="13"/>
  <c r="GL49" i="13"/>
  <c r="GL112" i="13"/>
  <c r="HA49" i="13"/>
  <c r="HA112" i="13"/>
  <c r="BU49" i="13"/>
  <c r="BU112" i="13"/>
  <c r="FA49" i="13"/>
  <c r="FA112" i="13"/>
  <c r="AK49" i="13"/>
  <c r="AK112" i="13"/>
  <c r="IG49" i="13"/>
  <c r="IG112" i="13"/>
  <c r="DJ49" i="13"/>
  <c r="DJ112" i="13"/>
  <c r="FL49" i="13"/>
  <c r="FL112" i="13"/>
  <c r="Y49" i="13"/>
  <c r="Y112" i="13"/>
  <c r="GB49" i="13"/>
  <c r="GB112" i="13"/>
  <c r="AJ49" i="13"/>
  <c r="AJ112" i="13"/>
  <c r="CH49" i="13"/>
  <c r="CH112" i="13"/>
  <c r="EM49" i="13"/>
  <c r="EM112" i="13"/>
  <c r="AX49" i="13"/>
  <c r="AX112" i="13"/>
  <c r="AS49" i="13"/>
  <c r="AS112" i="13"/>
  <c r="DW49" i="13"/>
  <c r="DW112" i="13"/>
  <c r="FI49" i="13"/>
  <c r="FI112" i="13"/>
  <c r="BQ49" i="13"/>
  <c r="BQ112" i="13"/>
  <c r="BS49" i="13"/>
  <c r="BS112" i="13"/>
  <c r="ES49" i="13"/>
  <c r="ES112" i="13"/>
  <c r="EO49" i="13"/>
  <c r="EO112" i="13"/>
  <c r="BC49" i="13"/>
  <c r="BC112" i="13"/>
  <c r="P49" i="13"/>
  <c r="P112" i="13"/>
  <c r="HX49" i="13"/>
  <c r="HX112" i="13"/>
  <c r="EZ49" i="13"/>
  <c r="EZ112" i="13"/>
  <c r="AR49" i="13"/>
  <c r="AR112" i="13"/>
  <c r="DK49" i="13"/>
  <c r="DK112" i="13"/>
  <c r="BI49" i="13"/>
  <c r="BI112" i="13"/>
  <c r="BP49" i="13"/>
  <c r="BP112" i="13"/>
  <c r="H49" i="13"/>
  <c r="H112" i="13"/>
  <c r="GD49" i="13"/>
  <c r="GD112" i="13"/>
  <c r="CG49" i="13"/>
  <c r="CG112" i="13"/>
  <c r="CN49" i="13"/>
  <c r="CN112" i="13"/>
  <c r="IJ49" i="13"/>
  <c r="IJ112" i="13"/>
  <c r="GN49" i="13"/>
  <c r="GN112" i="13"/>
  <c r="DQ49" i="13"/>
  <c r="DQ112" i="13"/>
  <c r="BT49" i="13"/>
  <c r="BT112" i="13"/>
  <c r="AE49" i="13"/>
  <c r="AE112" i="13"/>
  <c r="DD49" i="13"/>
  <c r="DD112" i="13"/>
  <c r="FG49" i="13"/>
  <c r="FG112" i="13"/>
  <c r="HU49" i="13"/>
  <c r="HU112" i="13"/>
  <c r="CD49" i="13"/>
  <c r="CD112" i="13"/>
  <c r="CZ49" i="13"/>
  <c r="CZ112" i="13"/>
  <c r="BX49" i="13"/>
  <c r="BX112" i="13"/>
  <c r="BB49" i="13"/>
  <c r="BB112" i="13"/>
  <c r="HF49" i="13"/>
  <c r="HF112" i="13"/>
  <c r="AW49" i="13"/>
  <c r="AW112" i="13"/>
  <c r="HN49" i="13"/>
  <c r="HN112" i="13"/>
  <c r="GP49" i="13"/>
  <c r="GP112" i="13"/>
  <c r="DT49" i="13"/>
  <c r="DT112" i="13"/>
  <c r="DV49" i="13"/>
  <c r="DV112" i="13"/>
  <c r="DE49" i="13"/>
  <c r="DE112" i="13"/>
  <c r="GC49" i="13"/>
  <c r="GC112" i="13"/>
  <c r="AA49" i="13"/>
  <c r="AA112" i="13"/>
  <c r="AM49" i="13"/>
  <c r="AM112" i="13"/>
  <c r="HZ49" i="13"/>
  <c r="HZ112" i="13"/>
  <c r="HG49" i="13"/>
  <c r="HG112" i="13"/>
  <c r="L49" i="13"/>
  <c r="L112" i="13"/>
  <c r="FC49" i="13"/>
  <c r="FC112" i="13"/>
  <c r="AG49" i="13"/>
  <c r="AG112" i="13"/>
  <c r="G31" i="13"/>
  <c r="CG31" i="13"/>
  <c r="GE31" i="13"/>
  <c r="IF31" i="13"/>
  <c r="AT31" i="13"/>
  <c r="IE31" i="13"/>
  <c r="ID31" i="13"/>
  <c r="AY31" i="13"/>
  <c r="HP31" i="13"/>
  <c r="DI31" i="13"/>
  <c r="GO31" i="13"/>
  <c r="BK31" i="13"/>
  <c r="CY31" i="13"/>
  <c r="Z31" i="13"/>
  <c r="FJ31" i="13"/>
  <c r="CX31" i="13"/>
  <c r="HC31" i="13"/>
  <c r="DH31" i="13"/>
  <c r="GA31" i="13"/>
  <c r="AF31" i="13"/>
  <c r="FV31" i="13"/>
  <c r="HO31" i="13"/>
  <c r="CL31" i="13"/>
  <c r="HI31" i="13"/>
  <c r="DL31" i="13"/>
  <c r="EX31" i="13"/>
  <c r="T31" i="13"/>
  <c r="EK31" i="13"/>
  <c r="ER31" i="13"/>
  <c r="J31" i="13"/>
  <c r="AO31" i="13"/>
  <c r="DU31" i="13"/>
  <c r="HS31" i="13"/>
  <c r="CI31" i="13"/>
  <c r="V31" i="13"/>
  <c r="X31" i="13"/>
  <c r="IA31" i="13"/>
  <c r="HY31" i="13"/>
  <c r="EU31" i="13"/>
  <c r="CE31" i="13"/>
  <c r="CV31" i="13"/>
  <c r="GS31" i="13"/>
  <c r="EF31" i="13"/>
  <c r="FO31" i="13"/>
  <c r="CB31" i="13"/>
  <c r="DZ31" i="13"/>
  <c r="GW31" i="13"/>
  <c r="EH31" i="13"/>
  <c r="CO31" i="13"/>
  <c r="BF31" i="13"/>
  <c r="CA31" i="13"/>
  <c r="CQ31" i="13"/>
  <c r="EV31" i="13"/>
  <c r="GZ31" i="13"/>
  <c r="DN31" i="13"/>
  <c r="BG31" i="13"/>
  <c r="HL31" i="13"/>
  <c r="BL31" i="13"/>
  <c r="DC31" i="13"/>
  <c r="HD31" i="13"/>
  <c r="EL31" i="13"/>
  <c r="BH31" i="13"/>
  <c r="EP31" i="13"/>
  <c r="O31" i="13"/>
  <c r="HB31" i="13"/>
  <c r="CT31" i="13"/>
  <c r="CK31" i="13"/>
  <c r="FN31" i="13"/>
  <c r="GV31" i="13"/>
  <c r="BW31" i="13"/>
  <c r="BR31" i="13"/>
  <c r="AI31" i="13"/>
  <c r="CM31" i="13"/>
  <c r="GR31" i="13"/>
  <c r="CR31" i="13"/>
  <c r="EJ31" i="13"/>
  <c r="IB31" i="13"/>
  <c r="FZ31" i="13"/>
  <c r="GT31" i="13"/>
  <c r="EB31" i="13"/>
  <c r="CJ31" i="13"/>
  <c r="DX31" i="13"/>
  <c r="EQ31" i="13"/>
  <c r="AH31" i="13"/>
  <c r="CF31" i="13"/>
  <c r="FU31" i="13"/>
  <c r="N31" i="13"/>
  <c r="AL31" i="13"/>
  <c r="AD31" i="13"/>
  <c r="AP31" i="13"/>
  <c r="AV31" i="13"/>
  <c r="GH31" i="13"/>
  <c r="AZ31" i="13"/>
  <c r="Q31" i="13"/>
  <c r="EY31" i="13"/>
  <c r="GU31" i="13"/>
  <c r="BV31" i="13"/>
  <c r="BN31" i="13"/>
  <c r="HE31" i="13"/>
  <c r="II31" i="13"/>
  <c r="CU31" i="13"/>
  <c r="FH31" i="13"/>
  <c r="EI31" i="13"/>
  <c r="AB31" i="13"/>
  <c r="ET31" i="13"/>
  <c r="FW31" i="13"/>
  <c r="HT31" i="13"/>
  <c r="BO31" i="13"/>
  <c r="W31" i="13"/>
  <c r="S31" i="13"/>
  <c r="DF31" i="13"/>
  <c r="DB31" i="13"/>
  <c r="HJ31" i="13"/>
  <c r="CC31" i="13"/>
  <c r="GX31" i="13"/>
  <c r="EG31" i="13"/>
  <c r="ED31" i="13"/>
  <c r="FD31" i="13"/>
  <c r="HH31" i="13"/>
  <c r="GI31" i="13"/>
  <c r="IH31" i="13"/>
  <c r="GM31" i="13"/>
  <c r="EN31" i="13"/>
  <c r="BY31" i="13"/>
  <c r="HV31" i="13"/>
  <c r="DO31" i="13"/>
  <c r="GF31" i="13"/>
  <c r="FM31" i="13"/>
  <c r="EA31" i="13"/>
  <c r="DY31" i="13"/>
  <c r="M31" i="13"/>
  <c r="GJ31" i="13"/>
  <c r="FX31" i="13"/>
  <c r="BE31" i="13"/>
  <c r="HQ31" i="13"/>
  <c r="FK31" i="13"/>
  <c r="GY31" i="13"/>
  <c r="R31" i="13"/>
  <c r="BZ31" i="13"/>
  <c r="EW31" i="13"/>
  <c r="GG31" i="13"/>
  <c r="AU31" i="13"/>
  <c r="HK31" i="13"/>
  <c r="HM31" i="13"/>
  <c r="GK31" i="13"/>
  <c r="EE31" i="13"/>
  <c r="BD31" i="13"/>
  <c r="FF31" i="13"/>
  <c r="FS31" i="13"/>
  <c r="CS31" i="13"/>
  <c r="GD31" i="13"/>
  <c r="FY31" i="13"/>
  <c r="BM31" i="13"/>
  <c r="CP31" i="13"/>
  <c r="AQ31" i="13"/>
  <c r="FB31" i="13"/>
  <c r="FQ31" i="13"/>
  <c r="DR31" i="13"/>
  <c r="BA31" i="13"/>
  <c r="HW31" i="13"/>
  <c r="U31" i="13"/>
  <c r="HR31" i="13"/>
  <c r="IC31" i="13"/>
  <c r="DS31" i="13"/>
  <c r="DM31" i="13"/>
  <c r="DG31" i="13"/>
  <c r="EC31" i="13"/>
  <c r="FE31" i="13"/>
  <c r="K31" i="13"/>
  <c r="BJ31" i="13"/>
  <c r="DP31" i="13"/>
  <c r="GQ31" i="13"/>
  <c r="CW31" i="13"/>
  <c r="DA31" i="13"/>
  <c r="FT31" i="13"/>
  <c r="FP31" i="13"/>
  <c r="AC31" i="13"/>
  <c r="AN31" i="13"/>
  <c r="GL31" i="13"/>
  <c r="HA31" i="13"/>
  <c r="BU31" i="13"/>
  <c r="FA31" i="13"/>
  <c r="AK31" i="13"/>
  <c r="IG31" i="13"/>
  <c r="DJ31" i="13"/>
  <c r="FL31" i="13"/>
  <c r="Y31" i="13"/>
  <c r="GB31" i="13"/>
  <c r="AJ31" i="13"/>
  <c r="CH31" i="13"/>
  <c r="EM31" i="13"/>
  <c r="AX31" i="13"/>
  <c r="AS31" i="13"/>
  <c r="DW31" i="13"/>
  <c r="FI31" i="13"/>
  <c r="BQ31" i="13"/>
  <c r="BS31" i="13"/>
  <c r="ES31" i="13"/>
  <c r="EO31" i="13"/>
  <c r="BC31" i="13"/>
  <c r="P31" i="13"/>
  <c r="HX31" i="13"/>
  <c r="EZ31" i="13"/>
  <c r="AR31" i="13"/>
  <c r="DK31" i="13"/>
  <c r="BI31" i="13"/>
  <c r="BP31" i="13"/>
  <c r="CN31" i="13"/>
  <c r="IJ31" i="13"/>
  <c r="GN31" i="13"/>
  <c r="DQ31" i="13"/>
  <c r="BT31" i="13"/>
  <c r="AE31" i="13"/>
  <c r="DD31" i="13"/>
  <c r="FG31" i="13"/>
  <c r="HU31" i="13"/>
  <c r="CD31" i="13"/>
  <c r="CZ31" i="13"/>
  <c r="BX31" i="13"/>
  <c r="BB31" i="13"/>
  <c r="HF31" i="13"/>
  <c r="AW31" i="13"/>
  <c r="HN31" i="13"/>
  <c r="GP31" i="13"/>
  <c r="DT31" i="13"/>
  <c r="DV31" i="13"/>
  <c r="DE31" i="13"/>
  <c r="GC31" i="13"/>
  <c r="AA31" i="13"/>
  <c r="AM31" i="13"/>
  <c r="HZ31" i="13"/>
  <c r="HG31" i="13"/>
  <c r="L31" i="13"/>
  <c r="FC31" i="13"/>
  <c r="AG31" i="13"/>
  <c r="I31" i="13"/>
  <c r="H31" i="13"/>
  <c r="IK107" i="13"/>
  <c r="IK130" i="13" s="1"/>
  <c r="AA51" i="5"/>
  <c r="AA44" i="5"/>
  <c r="IJ26" i="13"/>
  <c r="IJ42" i="17"/>
  <c r="IJ41" i="17" s="1"/>
  <c r="IJ55" i="17" s="1"/>
  <c r="FR36" i="13"/>
  <c r="FR33" i="13" s="1"/>
  <c r="FR71" i="13"/>
  <c r="FR74" i="13" s="1"/>
  <c r="IK108" i="13"/>
  <c r="G108" i="13"/>
  <c r="G109" i="13" s="1"/>
  <c r="AT108" i="13"/>
  <c r="AT109" i="13" s="1"/>
  <c r="IH108" i="13"/>
  <c r="IH109" i="13" s="1"/>
  <c r="BY108" i="13"/>
  <c r="BY109" i="13" s="1"/>
  <c r="CG108" i="13"/>
  <c r="CG109" i="13" s="1"/>
  <c r="CN108" i="13"/>
  <c r="CN109" i="13" s="1"/>
  <c r="IJ108" i="13"/>
  <c r="IJ109" i="13" s="1"/>
  <c r="GN108" i="13"/>
  <c r="GN109" i="13" s="1"/>
  <c r="DQ108" i="13"/>
  <c r="DQ109" i="13" s="1"/>
  <c r="BT108" i="13"/>
  <c r="BT109" i="13" s="1"/>
  <c r="AE108" i="13"/>
  <c r="AE109" i="13" s="1"/>
  <c r="DD108" i="13"/>
  <c r="DD109" i="13" s="1"/>
  <c r="FG108" i="13"/>
  <c r="FG109" i="13" s="1"/>
  <c r="HU108" i="13"/>
  <c r="HU109" i="13" s="1"/>
  <c r="CD108" i="13"/>
  <c r="CD109" i="13" s="1"/>
  <c r="CZ108" i="13"/>
  <c r="CZ109" i="13" s="1"/>
  <c r="BX108" i="13"/>
  <c r="BX109" i="13" s="1"/>
  <c r="BB108" i="13"/>
  <c r="BB109" i="13" s="1"/>
  <c r="HF108" i="13"/>
  <c r="HF109" i="13" s="1"/>
  <c r="AW108" i="13"/>
  <c r="AW109" i="13" s="1"/>
  <c r="HN108" i="13"/>
  <c r="HN109" i="13" s="1"/>
  <c r="GP108" i="13"/>
  <c r="GP109" i="13" s="1"/>
  <c r="DT108" i="13"/>
  <c r="DT109" i="13" s="1"/>
  <c r="DV108" i="13"/>
  <c r="DV109" i="13" s="1"/>
  <c r="DE108" i="13"/>
  <c r="DE109" i="13" s="1"/>
  <c r="GC108" i="13"/>
  <c r="GC109" i="13" s="1"/>
  <c r="AA108" i="13"/>
  <c r="AA109" i="13" s="1"/>
  <c r="AM108" i="13"/>
  <c r="AM109" i="13" s="1"/>
  <c r="HZ108" i="13"/>
  <c r="HZ109" i="13" s="1"/>
  <c r="HG108" i="13"/>
  <c r="HG109" i="13" s="1"/>
  <c r="L108" i="13"/>
  <c r="L109" i="13" s="1"/>
  <c r="FC108" i="13"/>
  <c r="FC109" i="13" s="1"/>
  <c r="AG108" i="13"/>
  <c r="AG109" i="13" s="1"/>
  <c r="FR167" i="13"/>
  <c r="ID108" i="13"/>
  <c r="ID109" i="13" s="1"/>
  <c r="BK108" i="13"/>
  <c r="BK109" i="13" s="1"/>
  <c r="FJ108" i="13"/>
  <c r="FJ109" i="13" s="1"/>
  <c r="GA108" i="13"/>
  <c r="GA109" i="13" s="1"/>
  <c r="AF108" i="13"/>
  <c r="AF109" i="13" s="1"/>
  <c r="FV108" i="13"/>
  <c r="FV109" i="13" s="1"/>
  <c r="HO108" i="13"/>
  <c r="HO109" i="13" s="1"/>
  <c r="CL108" i="13"/>
  <c r="CL109" i="13" s="1"/>
  <c r="HI108" i="13"/>
  <c r="HI109" i="13" s="1"/>
  <c r="DL108" i="13"/>
  <c r="DL109" i="13" s="1"/>
  <c r="EX108" i="13"/>
  <c r="EX109" i="13" s="1"/>
  <c r="T108" i="13"/>
  <c r="T109" i="13" s="1"/>
  <c r="EK108" i="13"/>
  <c r="EK109" i="13" s="1"/>
  <c r="ER108" i="13"/>
  <c r="ER109" i="13" s="1"/>
  <c r="BH108" i="13"/>
  <c r="BH109" i="13" s="1"/>
  <c r="GO108" i="13"/>
  <c r="GO109" i="13" s="1"/>
  <c r="HC108" i="13"/>
  <c r="HC109" i="13" s="1"/>
  <c r="HS108" i="13"/>
  <c r="HS109" i="13" s="1"/>
  <c r="CI108" i="13"/>
  <c r="CI109" i="13" s="1"/>
  <c r="V108" i="13"/>
  <c r="V109" i="13" s="1"/>
  <c r="X108" i="13"/>
  <c r="X109" i="13" s="1"/>
  <c r="IA108" i="13"/>
  <c r="IA109" i="13" s="1"/>
  <c r="HY108" i="13"/>
  <c r="HY109" i="13" s="1"/>
  <c r="EU108" i="13"/>
  <c r="EU109" i="13" s="1"/>
  <c r="CE108" i="13"/>
  <c r="CE109" i="13" s="1"/>
  <c r="CV108" i="13"/>
  <c r="CV109" i="13" s="1"/>
  <c r="GS108" i="13"/>
  <c r="GS109" i="13" s="1"/>
  <c r="EF108" i="13"/>
  <c r="EF109" i="13" s="1"/>
  <c r="FO108" i="13"/>
  <c r="FO109" i="13" s="1"/>
  <c r="CB108" i="13"/>
  <c r="CB109" i="13" s="1"/>
  <c r="DZ108" i="13"/>
  <c r="DZ109" i="13" s="1"/>
  <c r="GW108" i="13"/>
  <c r="GW109" i="13" s="1"/>
  <c r="EH108" i="13"/>
  <c r="EH109" i="13" s="1"/>
  <c r="CO108" i="13"/>
  <c r="CO109" i="13" s="1"/>
  <c r="BF108" i="13"/>
  <c r="BF109" i="13" s="1"/>
  <c r="CA108" i="13"/>
  <c r="CA109" i="13" s="1"/>
  <c r="CQ108" i="13"/>
  <c r="CQ109" i="13" s="1"/>
  <c r="EV108" i="13"/>
  <c r="EV109" i="13" s="1"/>
  <c r="GZ108" i="13"/>
  <c r="GZ109" i="13" s="1"/>
  <c r="DN108" i="13"/>
  <c r="DN109" i="13" s="1"/>
  <c r="BG108" i="13"/>
  <c r="BG109" i="13" s="1"/>
  <c r="HL108" i="13"/>
  <c r="HL109" i="13" s="1"/>
  <c r="BL108" i="13"/>
  <c r="BL109" i="13" s="1"/>
  <c r="DC108" i="13"/>
  <c r="DC109" i="13" s="1"/>
  <c r="HD108" i="13"/>
  <c r="HD109" i="13" s="1"/>
  <c r="EL108" i="13"/>
  <c r="EL109" i="13" s="1"/>
  <c r="AO108" i="13"/>
  <c r="AO109" i="13" s="1"/>
  <c r="AY108" i="13"/>
  <c r="AY109" i="13" s="1"/>
  <c r="CY108" i="13"/>
  <c r="CY109" i="13" s="1"/>
  <c r="CX108" i="13"/>
  <c r="CX109" i="13" s="1"/>
  <c r="DU108" i="13"/>
  <c r="DU109" i="13" s="1"/>
  <c r="EP108" i="13"/>
  <c r="EP109" i="13" s="1"/>
  <c r="O108" i="13"/>
  <c r="O109" i="13" s="1"/>
  <c r="HB108" i="13"/>
  <c r="HB109" i="13" s="1"/>
  <c r="CT108" i="13"/>
  <c r="CT109" i="13" s="1"/>
  <c r="CK108" i="13"/>
  <c r="CK109" i="13" s="1"/>
  <c r="FN108" i="13"/>
  <c r="FN109" i="13" s="1"/>
  <c r="GV108" i="13"/>
  <c r="GV109" i="13" s="1"/>
  <c r="BW108" i="13"/>
  <c r="BW109" i="13" s="1"/>
  <c r="BR108" i="13"/>
  <c r="BR109" i="13" s="1"/>
  <c r="AI108" i="13"/>
  <c r="AI109" i="13" s="1"/>
  <c r="CM108" i="13"/>
  <c r="CM109" i="13" s="1"/>
  <c r="GR108" i="13"/>
  <c r="GR109" i="13" s="1"/>
  <c r="CR108" i="13"/>
  <c r="CR109" i="13" s="1"/>
  <c r="EJ108" i="13"/>
  <c r="EJ109" i="13" s="1"/>
  <c r="IB108" i="13"/>
  <c r="IB109" i="13" s="1"/>
  <c r="FZ108" i="13"/>
  <c r="FZ109" i="13" s="1"/>
  <c r="GT108" i="13"/>
  <c r="GT109" i="13" s="1"/>
  <c r="EB108" i="13"/>
  <c r="EB109" i="13" s="1"/>
  <c r="CJ108" i="13"/>
  <c r="CJ109" i="13" s="1"/>
  <c r="DX108" i="13"/>
  <c r="DX109" i="13" s="1"/>
  <c r="EQ108" i="13"/>
  <c r="EQ109" i="13" s="1"/>
  <c r="AH108" i="13"/>
  <c r="AH109" i="13" s="1"/>
  <c r="CF108" i="13"/>
  <c r="CF109" i="13" s="1"/>
  <c r="FU108" i="13"/>
  <c r="FU109" i="13" s="1"/>
  <c r="N108" i="13"/>
  <c r="N109" i="13" s="1"/>
  <c r="AL108" i="13"/>
  <c r="AL109" i="13" s="1"/>
  <c r="AD108" i="13"/>
  <c r="AD109" i="13" s="1"/>
  <c r="AP108" i="13"/>
  <c r="AP109" i="13" s="1"/>
  <c r="AV108" i="13"/>
  <c r="AV109" i="13" s="1"/>
  <c r="GH108" i="13"/>
  <c r="GH109" i="13" s="1"/>
  <c r="HP108" i="13"/>
  <c r="HP109" i="13" s="1"/>
  <c r="Z108" i="13"/>
  <c r="Z109" i="13" s="1"/>
  <c r="DH108" i="13"/>
  <c r="DH109" i="13" s="1"/>
  <c r="FS108" i="13"/>
  <c r="FS109" i="13" s="1"/>
  <c r="AZ108" i="13"/>
  <c r="AZ109" i="13" s="1"/>
  <c r="Q108" i="13"/>
  <c r="Q109" i="13" s="1"/>
  <c r="EY108" i="13"/>
  <c r="EY109" i="13" s="1"/>
  <c r="GU108" i="13"/>
  <c r="GU109" i="13" s="1"/>
  <c r="BV108" i="13"/>
  <c r="BV109" i="13" s="1"/>
  <c r="BN108" i="13"/>
  <c r="BN109" i="13" s="1"/>
  <c r="HE108" i="13"/>
  <c r="HE109" i="13" s="1"/>
  <c r="II108" i="13"/>
  <c r="II109" i="13" s="1"/>
  <c r="CU108" i="13"/>
  <c r="CU109" i="13" s="1"/>
  <c r="FH108" i="13"/>
  <c r="FH109" i="13" s="1"/>
  <c r="EI108" i="13"/>
  <c r="EI109" i="13" s="1"/>
  <c r="AB108" i="13"/>
  <c r="AB109" i="13" s="1"/>
  <c r="ET108" i="13"/>
  <c r="ET109" i="13" s="1"/>
  <c r="FW108" i="13"/>
  <c r="FW109" i="13" s="1"/>
  <c r="HT108" i="13"/>
  <c r="HT109" i="13" s="1"/>
  <c r="BO108" i="13"/>
  <c r="BO109" i="13" s="1"/>
  <c r="W108" i="13"/>
  <c r="W109" i="13" s="1"/>
  <c r="S108" i="13"/>
  <c r="S109" i="13" s="1"/>
  <c r="DF108" i="13"/>
  <c r="DF109" i="13" s="1"/>
  <c r="DB108" i="13"/>
  <c r="DB109" i="13" s="1"/>
  <c r="HJ108" i="13"/>
  <c r="HJ109" i="13" s="1"/>
  <c r="CC108" i="13"/>
  <c r="CC109" i="13" s="1"/>
  <c r="GX108" i="13"/>
  <c r="GX109" i="13" s="1"/>
  <c r="EG108" i="13"/>
  <c r="EG109" i="13" s="1"/>
  <c r="ED108" i="13"/>
  <c r="ED109" i="13" s="1"/>
  <c r="FD108" i="13"/>
  <c r="FD109" i="13" s="1"/>
  <c r="HH108" i="13"/>
  <c r="HH109" i="13" s="1"/>
  <c r="GI108" i="13"/>
  <c r="GI109" i="13" s="1"/>
  <c r="IE108" i="13"/>
  <c r="IE109" i="13" s="1"/>
  <c r="GM108" i="13"/>
  <c r="GM109" i="13" s="1"/>
  <c r="DO108" i="13"/>
  <c r="DO109" i="13" s="1"/>
  <c r="GF108" i="13"/>
  <c r="GF109" i="13" s="1"/>
  <c r="FM108" i="13"/>
  <c r="FM109" i="13" s="1"/>
  <c r="EA108" i="13"/>
  <c r="EA109" i="13" s="1"/>
  <c r="DY108" i="13"/>
  <c r="DY109" i="13" s="1"/>
  <c r="M108" i="13"/>
  <c r="M109" i="13" s="1"/>
  <c r="GJ108" i="13"/>
  <c r="GJ109" i="13" s="1"/>
  <c r="FX108" i="13"/>
  <c r="FX109" i="13" s="1"/>
  <c r="BE108" i="13"/>
  <c r="BE109" i="13" s="1"/>
  <c r="HQ108" i="13"/>
  <c r="HQ109" i="13" s="1"/>
  <c r="FK108" i="13"/>
  <c r="FK109" i="13" s="1"/>
  <c r="GY108" i="13"/>
  <c r="GY109" i="13" s="1"/>
  <c r="R108" i="13"/>
  <c r="R109" i="13" s="1"/>
  <c r="BZ108" i="13"/>
  <c r="BZ109" i="13" s="1"/>
  <c r="EW108" i="13"/>
  <c r="EW109" i="13" s="1"/>
  <c r="GG108" i="13"/>
  <c r="GG109" i="13" s="1"/>
  <c r="AU108" i="13"/>
  <c r="AU109" i="13" s="1"/>
  <c r="HK108" i="13"/>
  <c r="HK109" i="13" s="1"/>
  <c r="HM108" i="13"/>
  <c r="HM109" i="13" s="1"/>
  <c r="GK108" i="13"/>
  <c r="GK109" i="13" s="1"/>
  <c r="EE108" i="13"/>
  <c r="EE109" i="13" s="1"/>
  <c r="BD108" i="13"/>
  <c r="BD109" i="13" s="1"/>
  <c r="FF108" i="13"/>
  <c r="FF109" i="13" s="1"/>
  <c r="IF108" i="13"/>
  <c r="IF109" i="13" s="1"/>
  <c r="CS108" i="13"/>
  <c r="CS109" i="13" s="1"/>
  <c r="EN108" i="13"/>
  <c r="EN109" i="13" s="1"/>
  <c r="GD108" i="13"/>
  <c r="GD109" i="13" s="1"/>
  <c r="FY108" i="13"/>
  <c r="FY109" i="13" s="1"/>
  <c r="BM108" i="13"/>
  <c r="BM109" i="13" s="1"/>
  <c r="CP108" i="13"/>
  <c r="CP109" i="13" s="1"/>
  <c r="AQ108" i="13"/>
  <c r="AQ109" i="13" s="1"/>
  <c r="FB108" i="13"/>
  <c r="FB109" i="13" s="1"/>
  <c r="FQ108" i="13"/>
  <c r="FQ109" i="13" s="1"/>
  <c r="DR108" i="13"/>
  <c r="DR109" i="13" s="1"/>
  <c r="BA108" i="13"/>
  <c r="BA109" i="13" s="1"/>
  <c r="HW108" i="13"/>
  <c r="HW109" i="13" s="1"/>
  <c r="U108" i="13"/>
  <c r="U109" i="13" s="1"/>
  <c r="HR108" i="13"/>
  <c r="HR109" i="13" s="1"/>
  <c r="IC108" i="13"/>
  <c r="IC109" i="13" s="1"/>
  <c r="DS108" i="13"/>
  <c r="DS109" i="13" s="1"/>
  <c r="DM108" i="13"/>
  <c r="DM109" i="13" s="1"/>
  <c r="DG108" i="13"/>
  <c r="DG109" i="13" s="1"/>
  <c r="EC108" i="13"/>
  <c r="EC109" i="13" s="1"/>
  <c r="FE108" i="13"/>
  <c r="FE109" i="13" s="1"/>
  <c r="K108" i="13"/>
  <c r="K109" i="13" s="1"/>
  <c r="BJ108" i="13"/>
  <c r="BJ109" i="13" s="1"/>
  <c r="DP108" i="13"/>
  <c r="DP109" i="13" s="1"/>
  <c r="GQ108" i="13"/>
  <c r="GQ109" i="13" s="1"/>
  <c r="CW108" i="13"/>
  <c r="CW109" i="13" s="1"/>
  <c r="DA108" i="13"/>
  <c r="DA109" i="13" s="1"/>
  <c r="FT108" i="13"/>
  <c r="FT109" i="13" s="1"/>
  <c r="FP108" i="13"/>
  <c r="FP109" i="13" s="1"/>
  <c r="AC108" i="13"/>
  <c r="AC109" i="13" s="1"/>
  <c r="AN108" i="13"/>
  <c r="AN109" i="13" s="1"/>
  <c r="GE108" i="13"/>
  <c r="GE109" i="13" s="1"/>
  <c r="DI108" i="13"/>
  <c r="DI109" i="13" s="1"/>
  <c r="HV108" i="13"/>
  <c r="HV109" i="13" s="1"/>
  <c r="GL108" i="13"/>
  <c r="GL109" i="13" s="1"/>
  <c r="HA108" i="13"/>
  <c r="HA109" i="13" s="1"/>
  <c r="BU108" i="13"/>
  <c r="BU109" i="13" s="1"/>
  <c r="FA108" i="13"/>
  <c r="FA109" i="13" s="1"/>
  <c r="AK108" i="13"/>
  <c r="AK109" i="13" s="1"/>
  <c r="IG108" i="13"/>
  <c r="IG109" i="13" s="1"/>
  <c r="DJ108" i="13"/>
  <c r="DJ109" i="13" s="1"/>
  <c r="FL108" i="13"/>
  <c r="FL109" i="13" s="1"/>
  <c r="Y108" i="13"/>
  <c r="Y109" i="13" s="1"/>
  <c r="GB108" i="13"/>
  <c r="GB109" i="13" s="1"/>
  <c r="AJ108" i="13"/>
  <c r="AJ109" i="13" s="1"/>
  <c r="CH108" i="13"/>
  <c r="CH109" i="13" s="1"/>
  <c r="EM108" i="13"/>
  <c r="EM109" i="13" s="1"/>
  <c r="AX108" i="13"/>
  <c r="AX109" i="13" s="1"/>
  <c r="AS108" i="13"/>
  <c r="AS109" i="13" s="1"/>
  <c r="DW108" i="13"/>
  <c r="DW109" i="13" s="1"/>
  <c r="FI108" i="13"/>
  <c r="FI109" i="13" s="1"/>
  <c r="BQ108" i="13"/>
  <c r="BQ109" i="13" s="1"/>
  <c r="BS108" i="13"/>
  <c r="BS109" i="13" s="1"/>
  <c r="ES108" i="13"/>
  <c r="ES109" i="13" s="1"/>
  <c r="EO108" i="13"/>
  <c r="EO109" i="13" s="1"/>
  <c r="BC108" i="13"/>
  <c r="BC109" i="13" s="1"/>
  <c r="P108" i="13"/>
  <c r="P109" i="13" s="1"/>
  <c r="HX108" i="13"/>
  <c r="HX109" i="13" s="1"/>
  <c r="EZ108" i="13"/>
  <c r="EZ109" i="13" s="1"/>
  <c r="AR108" i="13"/>
  <c r="AR109" i="13" s="1"/>
  <c r="DK108" i="13"/>
  <c r="DK109" i="13" s="1"/>
  <c r="BI108" i="13"/>
  <c r="BI109" i="13" s="1"/>
  <c r="BP108" i="13"/>
  <c r="BP109" i="13" s="1"/>
  <c r="I108" i="13"/>
  <c r="I109" i="13" s="1"/>
  <c r="H108" i="13"/>
  <c r="H109" i="13" s="1"/>
  <c r="J108" i="13"/>
  <c r="J109" i="13" s="1"/>
  <c r="GL27" i="13"/>
  <c r="HA27" i="13"/>
  <c r="BU27" i="13"/>
  <c r="FA27" i="13"/>
  <c r="AK27" i="13"/>
  <c r="IG27" i="13"/>
  <c r="DJ27" i="13"/>
  <c r="FL27" i="13"/>
  <c r="Y27" i="13"/>
  <c r="GB27" i="13"/>
  <c r="AJ27" i="13"/>
  <c r="CH27" i="13"/>
  <c r="EM27" i="13"/>
  <c r="AX27" i="13"/>
  <c r="AS27" i="13"/>
  <c r="DW27" i="13"/>
  <c r="FI27" i="13"/>
  <c r="BQ27" i="13"/>
  <c r="BS27" i="13"/>
  <c r="ES27" i="13"/>
  <c r="EO27" i="13"/>
  <c r="BC27" i="13"/>
  <c r="P27" i="13"/>
  <c r="HX27" i="13"/>
  <c r="EZ27" i="13"/>
  <c r="AR27" i="13"/>
  <c r="DK27" i="13"/>
  <c r="BI27" i="13"/>
  <c r="BP27" i="13"/>
  <c r="H27" i="13"/>
  <c r="CS27" i="13"/>
  <c r="CG27" i="13"/>
  <c r="CN27" i="13"/>
  <c r="IJ27" i="13"/>
  <c r="GN27" i="13"/>
  <c r="DQ27" i="13"/>
  <c r="BT27" i="13"/>
  <c r="AE27" i="13"/>
  <c r="DD27" i="13"/>
  <c r="FG27" i="13"/>
  <c r="HU27" i="13"/>
  <c r="CD27" i="13"/>
  <c r="CZ27" i="13"/>
  <c r="BX27" i="13"/>
  <c r="BB27" i="13"/>
  <c r="HF27" i="13"/>
  <c r="AW27" i="13"/>
  <c r="HN27" i="13"/>
  <c r="GP27" i="13"/>
  <c r="DT27" i="13"/>
  <c r="DV27" i="13"/>
  <c r="DE27" i="13"/>
  <c r="GC27" i="13"/>
  <c r="AA27" i="13"/>
  <c r="AM27" i="13"/>
  <c r="HZ27" i="13"/>
  <c r="HG27" i="13"/>
  <c r="L27" i="13"/>
  <c r="FC27" i="13"/>
  <c r="AG27" i="13"/>
  <c r="AO27" i="13"/>
  <c r="GE27" i="13"/>
  <c r="IF27" i="13"/>
  <c r="AT27" i="13"/>
  <c r="IE27" i="13"/>
  <c r="ID27" i="13"/>
  <c r="AY27" i="13"/>
  <c r="HP27" i="13"/>
  <c r="DI27" i="13"/>
  <c r="GO27" i="13"/>
  <c r="BK27" i="13"/>
  <c r="CY27" i="13"/>
  <c r="Z27" i="13"/>
  <c r="FJ27" i="13"/>
  <c r="CX27" i="13"/>
  <c r="HC27" i="13"/>
  <c r="DH27" i="13"/>
  <c r="GA27" i="13"/>
  <c r="AF27" i="13"/>
  <c r="FV27" i="13"/>
  <c r="HO27" i="13"/>
  <c r="CL27" i="13"/>
  <c r="HI27" i="13"/>
  <c r="DL27" i="13"/>
  <c r="EX27" i="13"/>
  <c r="T27" i="13"/>
  <c r="EK27" i="13"/>
  <c r="ER27" i="13"/>
  <c r="J27" i="13"/>
  <c r="HS27" i="13"/>
  <c r="V27" i="13"/>
  <c r="X27" i="13"/>
  <c r="IA27" i="13"/>
  <c r="HY27" i="13"/>
  <c r="EU27" i="13"/>
  <c r="CE27" i="13"/>
  <c r="CV27" i="13"/>
  <c r="GS27" i="13"/>
  <c r="EF27" i="13"/>
  <c r="FO27" i="13"/>
  <c r="CB27" i="13"/>
  <c r="DZ27" i="13"/>
  <c r="GW27" i="13"/>
  <c r="EH27" i="13"/>
  <c r="CO27" i="13"/>
  <c r="BF27" i="13"/>
  <c r="CA27" i="13"/>
  <c r="CQ27" i="13"/>
  <c r="EV27" i="13"/>
  <c r="GZ27" i="13"/>
  <c r="DN27" i="13"/>
  <c r="BG27" i="13"/>
  <c r="HL27" i="13"/>
  <c r="BL27" i="13"/>
  <c r="DC27" i="13"/>
  <c r="HD27" i="13"/>
  <c r="EL27" i="13"/>
  <c r="BH27" i="13"/>
  <c r="DU27" i="13"/>
  <c r="CI27" i="13"/>
  <c r="EP27" i="13"/>
  <c r="O27" i="13"/>
  <c r="HB27" i="13"/>
  <c r="CT27" i="13"/>
  <c r="CK27" i="13"/>
  <c r="FN27" i="13"/>
  <c r="GV27" i="13"/>
  <c r="BW27" i="13"/>
  <c r="BR27" i="13"/>
  <c r="AI27" i="13"/>
  <c r="CM27" i="13"/>
  <c r="GR27" i="13"/>
  <c r="CR27" i="13"/>
  <c r="EJ27" i="13"/>
  <c r="IB27" i="13"/>
  <c r="FZ27" i="13"/>
  <c r="GT27" i="13"/>
  <c r="EB27" i="13"/>
  <c r="CJ27" i="13"/>
  <c r="DX27" i="13"/>
  <c r="EQ27" i="13"/>
  <c r="AH27" i="13"/>
  <c r="CF27" i="13"/>
  <c r="FU27" i="13"/>
  <c r="N27" i="13"/>
  <c r="AL27" i="13"/>
  <c r="AD27" i="13"/>
  <c r="AP27" i="13"/>
  <c r="AV27" i="13"/>
  <c r="GH27" i="13"/>
  <c r="FS27" i="13"/>
  <c r="AZ27" i="13"/>
  <c r="Q27" i="13"/>
  <c r="EY27" i="13"/>
  <c r="GU27" i="13"/>
  <c r="BV27" i="13"/>
  <c r="BN27" i="13"/>
  <c r="HE27" i="13"/>
  <c r="II27" i="13"/>
  <c r="CU27" i="13"/>
  <c r="FH27" i="13"/>
  <c r="EI27" i="13"/>
  <c r="AB27" i="13"/>
  <c r="ET27" i="13"/>
  <c r="FW27" i="13"/>
  <c r="HT27" i="13"/>
  <c r="BO27" i="13"/>
  <c r="W27" i="13"/>
  <c r="S27" i="13"/>
  <c r="DF27" i="13"/>
  <c r="DB27" i="13"/>
  <c r="HJ27" i="13"/>
  <c r="CC27" i="13"/>
  <c r="GX27" i="13"/>
  <c r="EG27" i="13"/>
  <c r="ED27" i="13"/>
  <c r="FD27" i="13"/>
  <c r="HH27" i="13"/>
  <c r="GI27" i="13"/>
  <c r="IH27" i="13"/>
  <c r="GM27" i="13"/>
  <c r="EN27" i="13"/>
  <c r="BY27" i="13"/>
  <c r="HV27" i="13"/>
  <c r="DO27" i="13"/>
  <c r="GF27" i="13"/>
  <c r="FM27" i="13"/>
  <c r="EA27" i="13"/>
  <c r="DY27" i="13"/>
  <c r="M27" i="13"/>
  <c r="GJ27" i="13"/>
  <c r="FX27" i="13"/>
  <c r="BE27" i="13"/>
  <c r="HQ27" i="13"/>
  <c r="FK27" i="13"/>
  <c r="GY27" i="13"/>
  <c r="R27" i="13"/>
  <c r="BZ27" i="13"/>
  <c r="EW27" i="13"/>
  <c r="GG27" i="13"/>
  <c r="AU27" i="13"/>
  <c r="HK27" i="13"/>
  <c r="HM27" i="13"/>
  <c r="GK27" i="13"/>
  <c r="EE27" i="13"/>
  <c r="BD27" i="13"/>
  <c r="FF27" i="13"/>
  <c r="GD27" i="13"/>
  <c r="FY27" i="13"/>
  <c r="BM27" i="13"/>
  <c r="CP27" i="13"/>
  <c r="AQ27" i="13"/>
  <c r="FB27" i="13"/>
  <c r="FQ27" i="13"/>
  <c r="DR27" i="13"/>
  <c r="BA27" i="13"/>
  <c r="HW27" i="13"/>
  <c r="U27" i="13"/>
  <c r="HR27" i="13"/>
  <c r="IC27" i="13"/>
  <c r="DS27" i="13"/>
  <c r="DM27" i="13"/>
  <c r="DG27" i="13"/>
  <c r="EC27" i="13"/>
  <c r="FE27" i="13"/>
  <c r="K27" i="13"/>
  <c r="BJ27" i="13"/>
  <c r="DP27" i="13"/>
  <c r="GQ27" i="13"/>
  <c r="CW27" i="13"/>
  <c r="DA27" i="13"/>
  <c r="FT27" i="13"/>
  <c r="FP27" i="13"/>
  <c r="I27" i="13"/>
  <c r="AC27" i="13"/>
  <c r="AN27" i="13"/>
  <c r="IK27" i="13"/>
  <c r="FR23" i="13"/>
  <c r="FR8" i="4" s="1"/>
  <c r="FR28" i="13"/>
  <c r="FR8" i="6" s="1"/>
  <c r="G27" i="13"/>
  <c r="IJ3" i="4"/>
  <c r="IK2" i="4"/>
  <c r="EE109" i="9"/>
  <c r="EE108" i="9"/>
  <c r="FR121" i="13"/>
  <c r="EJ46" i="6"/>
  <c r="EJ30" i="10"/>
  <c r="EJ31" i="10" s="1"/>
  <c r="EJ30" i="4" s="1"/>
  <c r="EK23" i="10"/>
  <c r="FR139" i="13"/>
  <c r="FR134" i="13"/>
  <c r="FR135" i="13" s="1"/>
  <c r="FR132" i="13" s="1"/>
  <c r="FR14" i="9"/>
  <c r="FR18" i="9" s="1"/>
  <c r="FR84" i="13"/>
  <c r="FR40" i="13"/>
  <c r="FR67" i="9"/>
  <c r="FR71" i="9" s="1"/>
  <c r="FR165" i="13"/>
  <c r="FR58" i="13"/>
  <c r="FR116" i="13"/>
  <c r="FR117" i="13" s="1"/>
  <c r="FR114" i="13" s="1"/>
  <c r="IL153" i="13"/>
  <c r="D153" i="13" s="1"/>
  <c r="IL163" i="13"/>
  <c r="D163" i="13" s="1"/>
  <c r="IF154" i="13"/>
  <c r="IF152" i="13" s="1"/>
  <c r="IF155" i="13" s="1"/>
  <c r="IF164" i="13"/>
  <c r="IF162" i="13" s="1"/>
  <c r="GM154" i="13"/>
  <c r="GM152" i="13" s="1"/>
  <c r="GM155" i="13" s="1"/>
  <c r="GM164" i="13"/>
  <c r="GM162" i="13" s="1"/>
  <c r="EN154" i="13"/>
  <c r="EN152" i="13" s="1"/>
  <c r="EN155" i="13" s="1"/>
  <c r="EN164" i="13"/>
  <c r="EN162" i="13" s="1"/>
  <c r="BY154" i="13"/>
  <c r="BY152" i="13" s="1"/>
  <c r="BY155" i="13" s="1"/>
  <c r="BY164" i="13"/>
  <c r="BY162" i="13" s="1"/>
  <c r="HV154" i="13"/>
  <c r="HV152" i="13" s="1"/>
  <c r="HV155" i="13" s="1"/>
  <c r="HV164" i="13"/>
  <c r="HV162" i="13" s="1"/>
  <c r="DO154" i="13"/>
  <c r="DO152" i="13" s="1"/>
  <c r="DO155" i="13" s="1"/>
  <c r="DO164" i="13"/>
  <c r="DO162" i="13" s="1"/>
  <c r="GF154" i="13"/>
  <c r="GF152" i="13" s="1"/>
  <c r="GF155" i="13" s="1"/>
  <c r="GF164" i="13"/>
  <c r="GF162" i="13" s="1"/>
  <c r="FM154" i="13"/>
  <c r="FM152" i="13" s="1"/>
  <c r="FM155" i="13" s="1"/>
  <c r="FM164" i="13"/>
  <c r="FM162" i="13" s="1"/>
  <c r="EA154" i="13"/>
  <c r="EA152" i="13" s="1"/>
  <c r="EA155" i="13" s="1"/>
  <c r="EA164" i="13"/>
  <c r="EA162" i="13" s="1"/>
  <c r="DY154" i="13"/>
  <c r="DY152" i="13" s="1"/>
  <c r="DY155" i="13" s="1"/>
  <c r="DY164" i="13"/>
  <c r="DY162" i="13" s="1"/>
  <c r="M154" i="13"/>
  <c r="M152" i="13" s="1"/>
  <c r="M164" i="13"/>
  <c r="M162" i="13" s="1"/>
  <c r="GJ154" i="13"/>
  <c r="GJ152" i="13" s="1"/>
  <c r="GJ155" i="13" s="1"/>
  <c r="GJ164" i="13"/>
  <c r="GJ162" i="13" s="1"/>
  <c r="FX154" i="13"/>
  <c r="FX152" i="13" s="1"/>
  <c r="FX155" i="13" s="1"/>
  <c r="FX164" i="13"/>
  <c r="FX162" i="13" s="1"/>
  <c r="BE154" i="13"/>
  <c r="BE152" i="13" s="1"/>
  <c r="BE155" i="13" s="1"/>
  <c r="BE164" i="13"/>
  <c r="BE162" i="13" s="1"/>
  <c r="HQ154" i="13"/>
  <c r="HQ152" i="13" s="1"/>
  <c r="HQ155" i="13" s="1"/>
  <c r="HQ164" i="13"/>
  <c r="HQ162" i="13" s="1"/>
  <c r="FK154" i="13"/>
  <c r="FK152" i="13" s="1"/>
  <c r="FK155" i="13" s="1"/>
  <c r="FK164" i="13"/>
  <c r="FK162" i="13" s="1"/>
  <c r="GY154" i="13"/>
  <c r="GY152" i="13" s="1"/>
  <c r="GY155" i="13" s="1"/>
  <c r="GY164" i="13"/>
  <c r="GY162" i="13" s="1"/>
  <c r="R154" i="13"/>
  <c r="R152" i="13" s="1"/>
  <c r="R164" i="13"/>
  <c r="R162" i="13" s="1"/>
  <c r="BZ154" i="13"/>
  <c r="BZ152" i="13" s="1"/>
  <c r="BZ155" i="13" s="1"/>
  <c r="BZ164" i="13"/>
  <c r="BZ162" i="13" s="1"/>
  <c r="EW154" i="13"/>
  <c r="EW152" i="13" s="1"/>
  <c r="EW155" i="13" s="1"/>
  <c r="EW164" i="13"/>
  <c r="EW162" i="13" s="1"/>
  <c r="GG154" i="13"/>
  <c r="GG152" i="13" s="1"/>
  <c r="GG155" i="13" s="1"/>
  <c r="GG164" i="13"/>
  <c r="GG162" i="13" s="1"/>
  <c r="AU154" i="13"/>
  <c r="AU152" i="13" s="1"/>
  <c r="AU155" i="13" s="1"/>
  <c r="AU164" i="13"/>
  <c r="AU162" i="13" s="1"/>
  <c r="HK154" i="13"/>
  <c r="HK152" i="13" s="1"/>
  <c r="HK155" i="13" s="1"/>
  <c r="HK164" i="13"/>
  <c r="HK162" i="13" s="1"/>
  <c r="HM154" i="13"/>
  <c r="HM152" i="13" s="1"/>
  <c r="HM155" i="13" s="1"/>
  <c r="HM164" i="13"/>
  <c r="HM162" i="13" s="1"/>
  <c r="GK154" i="13"/>
  <c r="GK152" i="13" s="1"/>
  <c r="GK155" i="13" s="1"/>
  <c r="GK164" i="13"/>
  <c r="GK162" i="13" s="1"/>
  <c r="EE154" i="13"/>
  <c r="EE152" i="13" s="1"/>
  <c r="EE155" i="13" s="1"/>
  <c r="EE164" i="13"/>
  <c r="EE162" i="13" s="1"/>
  <c r="BD154" i="13"/>
  <c r="BD152" i="13" s="1"/>
  <c r="BD155" i="13" s="1"/>
  <c r="BD164" i="13"/>
  <c r="BD162" i="13" s="1"/>
  <c r="FF154" i="13"/>
  <c r="FF152" i="13" s="1"/>
  <c r="FF155" i="13" s="1"/>
  <c r="FF164" i="13"/>
  <c r="FF162" i="13" s="1"/>
  <c r="IK154" i="13"/>
  <c r="IK152" i="13" s="1"/>
  <c r="IK155" i="13" s="1"/>
  <c r="IK164" i="13"/>
  <c r="IK162" i="13" s="1"/>
  <c r="DU154" i="13"/>
  <c r="DU152" i="13" s="1"/>
  <c r="DU155" i="13" s="1"/>
  <c r="DU164" i="13"/>
  <c r="DU162" i="13" s="1"/>
  <c r="CS154" i="13"/>
  <c r="CS152" i="13" s="1"/>
  <c r="CS155" i="13" s="1"/>
  <c r="CS164" i="13"/>
  <c r="CS162" i="13" s="1"/>
  <c r="FY154" i="13"/>
  <c r="FY152" i="13" s="1"/>
  <c r="FY155" i="13" s="1"/>
  <c r="FY164" i="13"/>
  <c r="FY162" i="13" s="1"/>
  <c r="BM154" i="13"/>
  <c r="BM152" i="13" s="1"/>
  <c r="BM155" i="13" s="1"/>
  <c r="BM164" i="13"/>
  <c r="BM162" i="13" s="1"/>
  <c r="CP154" i="13"/>
  <c r="CP152" i="13" s="1"/>
  <c r="CP155" i="13" s="1"/>
  <c r="CP164" i="13"/>
  <c r="CP162" i="13" s="1"/>
  <c r="AQ154" i="13"/>
  <c r="AQ152" i="13" s="1"/>
  <c r="AQ155" i="13" s="1"/>
  <c r="AQ164" i="13"/>
  <c r="AQ162" i="13" s="1"/>
  <c r="FB154" i="13"/>
  <c r="FB152" i="13" s="1"/>
  <c r="FB155" i="13" s="1"/>
  <c r="FB164" i="13"/>
  <c r="FB162" i="13" s="1"/>
  <c r="FQ154" i="13"/>
  <c r="FQ152" i="13" s="1"/>
  <c r="FQ155" i="13" s="1"/>
  <c r="FQ164" i="13"/>
  <c r="FQ162" i="13" s="1"/>
  <c r="DR154" i="13"/>
  <c r="DR152" i="13" s="1"/>
  <c r="DR155" i="13" s="1"/>
  <c r="DR164" i="13"/>
  <c r="DR162" i="13" s="1"/>
  <c r="BA154" i="13"/>
  <c r="BA152" i="13" s="1"/>
  <c r="BA155" i="13" s="1"/>
  <c r="BA164" i="13"/>
  <c r="BA162" i="13" s="1"/>
  <c r="HW154" i="13"/>
  <c r="HW152" i="13" s="1"/>
  <c r="HW155" i="13" s="1"/>
  <c r="HW164" i="13"/>
  <c r="HW162" i="13" s="1"/>
  <c r="U154" i="13"/>
  <c r="U152" i="13" s="1"/>
  <c r="U155" i="13" s="1"/>
  <c r="U164" i="13"/>
  <c r="U162" i="13" s="1"/>
  <c r="HR154" i="13"/>
  <c r="HR152" i="13" s="1"/>
  <c r="HR155" i="13" s="1"/>
  <c r="HR164" i="13"/>
  <c r="HR162" i="13" s="1"/>
  <c r="IC154" i="13"/>
  <c r="IC152" i="13" s="1"/>
  <c r="IC155" i="13" s="1"/>
  <c r="IC164" i="13"/>
  <c r="IC162" i="13" s="1"/>
  <c r="DS154" i="13"/>
  <c r="DS152" i="13" s="1"/>
  <c r="DS155" i="13" s="1"/>
  <c r="DS164" i="13"/>
  <c r="DS162" i="13" s="1"/>
  <c r="DM154" i="13"/>
  <c r="DM152" i="13" s="1"/>
  <c r="DM155" i="13" s="1"/>
  <c r="DM164" i="13"/>
  <c r="DM162" i="13" s="1"/>
  <c r="DG154" i="13"/>
  <c r="DG152" i="13" s="1"/>
  <c r="DG155" i="13" s="1"/>
  <c r="DG164" i="13"/>
  <c r="DG162" i="13" s="1"/>
  <c r="EC154" i="13"/>
  <c r="EC152" i="13" s="1"/>
  <c r="EC155" i="13" s="1"/>
  <c r="EC164" i="13"/>
  <c r="EC162" i="13" s="1"/>
  <c r="FE154" i="13"/>
  <c r="FE152" i="13" s="1"/>
  <c r="FE155" i="13" s="1"/>
  <c r="FE164" i="13"/>
  <c r="FE162" i="13" s="1"/>
  <c r="K154" i="13"/>
  <c r="K152" i="13" s="1"/>
  <c r="K164" i="13"/>
  <c r="K162" i="13" s="1"/>
  <c r="BJ154" i="13"/>
  <c r="BJ152" i="13" s="1"/>
  <c r="BJ155" i="13" s="1"/>
  <c r="BJ164" i="13"/>
  <c r="BJ162" i="13" s="1"/>
  <c r="DP154" i="13"/>
  <c r="DP152" i="13" s="1"/>
  <c r="DP155" i="13" s="1"/>
  <c r="DP164" i="13"/>
  <c r="DP162" i="13" s="1"/>
  <c r="GQ154" i="13"/>
  <c r="GQ152" i="13" s="1"/>
  <c r="GQ155" i="13" s="1"/>
  <c r="GQ164" i="13"/>
  <c r="GQ162" i="13" s="1"/>
  <c r="CW154" i="13"/>
  <c r="CW152" i="13" s="1"/>
  <c r="CW155" i="13" s="1"/>
  <c r="CW164" i="13"/>
  <c r="CW162" i="13" s="1"/>
  <c r="DA154" i="13"/>
  <c r="DA152" i="13" s="1"/>
  <c r="DA155" i="13" s="1"/>
  <c r="DA164" i="13"/>
  <c r="DA162" i="13" s="1"/>
  <c r="FT154" i="13"/>
  <c r="FT152" i="13" s="1"/>
  <c r="FT155" i="13" s="1"/>
  <c r="FT164" i="13"/>
  <c r="FT162" i="13" s="1"/>
  <c r="FP154" i="13"/>
  <c r="FP152" i="13" s="1"/>
  <c r="FP155" i="13" s="1"/>
  <c r="FP164" i="13"/>
  <c r="FP162" i="13" s="1"/>
  <c r="I154" i="13"/>
  <c r="I152" i="13" s="1"/>
  <c r="I164" i="13"/>
  <c r="I162" i="13" s="1"/>
  <c r="AC154" i="13"/>
  <c r="AC152" i="13" s="1"/>
  <c r="AC155" i="13" s="1"/>
  <c r="AC164" i="13"/>
  <c r="AC162" i="13" s="1"/>
  <c r="AN154" i="13"/>
  <c r="AN152" i="13" s="1"/>
  <c r="AN155" i="13" s="1"/>
  <c r="AN164" i="13"/>
  <c r="AN162" i="13" s="1"/>
  <c r="AT154" i="13"/>
  <c r="AT152" i="13" s="1"/>
  <c r="AT155" i="13" s="1"/>
  <c r="AT164" i="13"/>
  <c r="AT162" i="13" s="1"/>
  <c r="IH154" i="13"/>
  <c r="IH152" i="13" s="1"/>
  <c r="IH155" i="13" s="1"/>
  <c r="IH164" i="13"/>
  <c r="IH162" i="13" s="1"/>
  <c r="GL154" i="13"/>
  <c r="GL152" i="13" s="1"/>
  <c r="GL155" i="13" s="1"/>
  <c r="GL164" i="13"/>
  <c r="GL162" i="13" s="1"/>
  <c r="HA154" i="13"/>
  <c r="HA152" i="13" s="1"/>
  <c r="HA155" i="13" s="1"/>
  <c r="HA164" i="13"/>
  <c r="HA162" i="13" s="1"/>
  <c r="BU154" i="13"/>
  <c r="BU152" i="13" s="1"/>
  <c r="BU155" i="13" s="1"/>
  <c r="BU164" i="13"/>
  <c r="BU162" i="13" s="1"/>
  <c r="FA154" i="13"/>
  <c r="FA152" i="13" s="1"/>
  <c r="FA155" i="13" s="1"/>
  <c r="FA164" i="13"/>
  <c r="FA162" i="13" s="1"/>
  <c r="AK154" i="13"/>
  <c r="AK152" i="13" s="1"/>
  <c r="AK155" i="13" s="1"/>
  <c r="AK164" i="13"/>
  <c r="AK162" i="13" s="1"/>
  <c r="IG154" i="13"/>
  <c r="IG152" i="13" s="1"/>
  <c r="IG155" i="13" s="1"/>
  <c r="IG164" i="13"/>
  <c r="IG162" i="13" s="1"/>
  <c r="DJ154" i="13"/>
  <c r="DJ152" i="13" s="1"/>
  <c r="DJ155" i="13" s="1"/>
  <c r="DJ164" i="13"/>
  <c r="DJ162" i="13" s="1"/>
  <c r="FL154" i="13"/>
  <c r="FL152" i="13" s="1"/>
  <c r="FL155" i="13" s="1"/>
  <c r="FL164" i="13"/>
  <c r="FL162" i="13" s="1"/>
  <c r="Y154" i="13"/>
  <c r="Y152" i="13" s="1"/>
  <c r="Y155" i="13" s="1"/>
  <c r="Y164" i="13"/>
  <c r="Y162" i="13" s="1"/>
  <c r="GB154" i="13"/>
  <c r="GB152" i="13" s="1"/>
  <c r="GB155" i="13" s="1"/>
  <c r="GB164" i="13"/>
  <c r="GB162" i="13" s="1"/>
  <c r="AJ154" i="13"/>
  <c r="AJ152" i="13" s="1"/>
  <c r="AJ155" i="13" s="1"/>
  <c r="AJ164" i="13"/>
  <c r="AJ162" i="13" s="1"/>
  <c r="CH154" i="13"/>
  <c r="CH152" i="13" s="1"/>
  <c r="CH155" i="13" s="1"/>
  <c r="CH164" i="13"/>
  <c r="CH162" i="13" s="1"/>
  <c r="EM154" i="13"/>
  <c r="EM152" i="13" s="1"/>
  <c r="EM155" i="13" s="1"/>
  <c r="EM164" i="13"/>
  <c r="EM162" i="13" s="1"/>
  <c r="AX154" i="13"/>
  <c r="AX152" i="13" s="1"/>
  <c r="AX155" i="13" s="1"/>
  <c r="AX164" i="13"/>
  <c r="AX162" i="13" s="1"/>
  <c r="AS154" i="13"/>
  <c r="AS152" i="13" s="1"/>
  <c r="AS155" i="13" s="1"/>
  <c r="AS164" i="13"/>
  <c r="AS162" i="13" s="1"/>
  <c r="DW154" i="13"/>
  <c r="DW152" i="13" s="1"/>
  <c r="DW155" i="13" s="1"/>
  <c r="DW164" i="13"/>
  <c r="DW162" i="13" s="1"/>
  <c r="FI154" i="13"/>
  <c r="FI152" i="13" s="1"/>
  <c r="FI155" i="13" s="1"/>
  <c r="FI164" i="13"/>
  <c r="FI162" i="13" s="1"/>
  <c r="BQ154" i="13"/>
  <c r="BQ152" i="13" s="1"/>
  <c r="BQ155" i="13" s="1"/>
  <c r="BQ164" i="13"/>
  <c r="BQ162" i="13" s="1"/>
  <c r="BS154" i="13"/>
  <c r="BS152" i="13" s="1"/>
  <c r="BS155" i="13" s="1"/>
  <c r="BS164" i="13"/>
  <c r="BS162" i="13" s="1"/>
  <c r="ES154" i="13"/>
  <c r="ES152" i="13" s="1"/>
  <c r="ES155" i="13" s="1"/>
  <c r="ES164" i="13"/>
  <c r="ES162" i="13" s="1"/>
  <c r="EO154" i="13"/>
  <c r="EO152" i="13" s="1"/>
  <c r="EO155" i="13" s="1"/>
  <c r="EO164" i="13"/>
  <c r="EO162" i="13" s="1"/>
  <c r="BC154" i="13"/>
  <c r="BC152" i="13" s="1"/>
  <c r="BC155" i="13" s="1"/>
  <c r="BC164" i="13"/>
  <c r="BC162" i="13" s="1"/>
  <c r="P154" i="13"/>
  <c r="P152" i="13" s="1"/>
  <c r="P164" i="13"/>
  <c r="P162" i="13" s="1"/>
  <c r="HX154" i="13"/>
  <c r="HX152" i="13" s="1"/>
  <c r="HX155" i="13" s="1"/>
  <c r="HX164" i="13"/>
  <c r="HX162" i="13" s="1"/>
  <c r="EZ154" i="13"/>
  <c r="EZ152" i="13" s="1"/>
  <c r="EZ155" i="13" s="1"/>
  <c r="EZ164" i="13"/>
  <c r="EZ162" i="13" s="1"/>
  <c r="AR154" i="13"/>
  <c r="AR152" i="13" s="1"/>
  <c r="AR155" i="13" s="1"/>
  <c r="AR164" i="13"/>
  <c r="AR162" i="13" s="1"/>
  <c r="DK154" i="13"/>
  <c r="DK152" i="13" s="1"/>
  <c r="DK155" i="13" s="1"/>
  <c r="DK164" i="13"/>
  <c r="DK162" i="13" s="1"/>
  <c r="BI154" i="13"/>
  <c r="BI152" i="13" s="1"/>
  <c r="BI155" i="13" s="1"/>
  <c r="BI164" i="13"/>
  <c r="BI162" i="13" s="1"/>
  <c r="BP154" i="13"/>
  <c r="BP152" i="13" s="1"/>
  <c r="BP155" i="13" s="1"/>
  <c r="BP164" i="13"/>
  <c r="BP162" i="13" s="1"/>
  <c r="H154" i="13"/>
  <c r="H152" i="13" s="1"/>
  <c r="H164" i="13"/>
  <c r="H162" i="13" s="1"/>
  <c r="HS154" i="13"/>
  <c r="HS152" i="13" s="1"/>
  <c r="HS155" i="13" s="1"/>
  <c r="HS164" i="13"/>
  <c r="HS162" i="13" s="1"/>
  <c r="GD154" i="13"/>
  <c r="GD152" i="13" s="1"/>
  <c r="GD155" i="13" s="1"/>
  <c r="GD164" i="13"/>
  <c r="GD162" i="13" s="1"/>
  <c r="CG154" i="13"/>
  <c r="CG152" i="13" s="1"/>
  <c r="CG155" i="13" s="1"/>
  <c r="CG164" i="13"/>
  <c r="CG162" i="13" s="1"/>
  <c r="CN154" i="13"/>
  <c r="CN152" i="13" s="1"/>
  <c r="CN155" i="13" s="1"/>
  <c r="CN164" i="13"/>
  <c r="CN162" i="13" s="1"/>
  <c r="IJ154" i="13"/>
  <c r="IJ152" i="13" s="1"/>
  <c r="IJ155" i="13" s="1"/>
  <c r="IJ164" i="13"/>
  <c r="IJ162" i="13" s="1"/>
  <c r="GN154" i="13"/>
  <c r="GN152" i="13" s="1"/>
  <c r="GN155" i="13" s="1"/>
  <c r="GN164" i="13"/>
  <c r="GN162" i="13" s="1"/>
  <c r="DQ154" i="13"/>
  <c r="DQ152" i="13" s="1"/>
  <c r="DQ155" i="13" s="1"/>
  <c r="DQ164" i="13"/>
  <c r="DQ162" i="13" s="1"/>
  <c r="BT154" i="13"/>
  <c r="BT152" i="13" s="1"/>
  <c r="BT155" i="13" s="1"/>
  <c r="BT164" i="13"/>
  <c r="BT162" i="13" s="1"/>
  <c r="AE154" i="13"/>
  <c r="AE152" i="13" s="1"/>
  <c r="AE155" i="13" s="1"/>
  <c r="AE164" i="13"/>
  <c r="AE162" i="13" s="1"/>
  <c r="DD154" i="13"/>
  <c r="DD152" i="13" s="1"/>
  <c r="DD155" i="13" s="1"/>
  <c r="DD164" i="13"/>
  <c r="DD162" i="13" s="1"/>
  <c r="FG154" i="13"/>
  <c r="FG152" i="13" s="1"/>
  <c r="FG155" i="13" s="1"/>
  <c r="FG164" i="13"/>
  <c r="FG162" i="13" s="1"/>
  <c r="HU154" i="13"/>
  <c r="HU152" i="13" s="1"/>
  <c r="HU155" i="13" s="1"/>
  <c r="HU164" i="13"/>
  <c r="HU162" i="13" s="1"/>
  <c r="CD154" i="13"/>
  <c r="CD152" i="13" s="1"/>
  <c r="CD155" i="13" s="1"/>
  <c r="CD164" i="13"/>
  <c r="CD162" i="13" s="1"/>
  <c r="CZ154" i="13"/>
  <c r="CZ152" i="13" s="1"/>
  <c r="CZ155" i="13" s="1"/>
  <c r="CZ164" i="13"/>
  <c r="CZ162" i="13" s="1"/>
  <c r="BX154" i="13"/>
  <c r="BX152" i="13" s="1"/>
  <c r="BX155" i="13" s="1"/>
  <c r="BX164" i="13"/>
  <c r="BX162" i="13" s="1"/>
  <c r="BB154" i="13"/>
  <c r="BB152" i="13" s="1"/>
  <c r="BB155" i="13" s="1"/>
  <c r="BB164" i="13"/>
  <c r="BB162" i="13" s="1"/>
  <c r="HF154" i="13"/>
  <c r="HF152" i="13" s="1"/>
  <c r="HF155" i="13" s="1"/>
  <c r="HF164" i="13"/>
  <c r="HF162" i="13" s="1"/>
  <c r="AW154" i="13"/>
  <c r="AW152" i="13" s="1"/>
  <c r="AW155" i="13" s="1"/>
  <c r="AW164" i="13"/>
  <c r="AW162" i="13" s="1"/>
  <c r="HN154" i="13"/>
  <c r="HN152" i="13" s="1"/>
  <c r="HN155" i="13" s="1"/>
  <c r="HN164" i="13"/>
  <c r="HN162" i="13" s="1"/>
  <c r="GP154" i="13"/>
  <c r="GP152" i="13" s="1"/>
  <c r="GP155" i="13" s="1"/>
  <c r="GP164" i="13"/>
  <c r="GP162" i="13" s="1"/>
  <c r="DT154" i="13"/>
  <c r="DT152" i="13" s="1"/>
  <c r="DT155" i="13" s="1"/>
  <c r="DT164" i="13"/>
  <c r="DT162" i="13" s="1"/>
  <c r="DV154" i="13"/>
  <c r="DV152" i="13" s="1"/>
  <c r="DV155" i="13" s="1"/>
  <c r="DV164" i="13"/>
  <c r="DV162" i="13" s="1"/>
  <c r="DE154" i="13"/>
  <c r="DE152" i="13" s="1"/>
  <c r="DE155" i="13" s="1"/>
  <c r="DE164" i="13"/>
  <c r="DE162" i="13" s="1"/>
  <c r="GC154" i="13"/>
  <c r="GC152" i="13" s="1"/>
  <c r="GC155" i="13" s="1"/>
  <c r="GC164" i="13"/>
  <c r="GC162" i="13" s="1"/>
  <c r="AA154" i="13"/>
  <c r="AA152" i="13" s="1"/>
  <c r="AA155" i="13" s="1"/>
  <c r="AA164" i="13"/>
  <c r="AA162" i="13" s="1"/>
  <c r="AM154" i="13"/>
  <c r="AM152" i="13" s="1"/>
  <c r="AM155" i="13" s="1"/>
  <c r="AM164" i="13"/>
  <c r="AM162" i="13" s="1"/>
  <c r="HZ154" i="13"/>
  <c r="HZ152" i="13" s="1"/>
  <c r="HZ155" i="13" s="1"/>
  <c r="HZ164" i="13"/>
  <c r="HZ162" i="13" s="1"/>
  <c r="HG154" i="13"/>
  <c r="HG152" i="13" s="1"/>
  <c r="HG155" i="13" s="1"/>
  <c r="HG164" i="13"/>
  <c r="HG162" i="13" s="1"/>
  <c r="L154" i="13"/>
  <c r="L152" i="13" s="1"/>
  <c r="L164" i="13"/>
  <c r="L162" i="13" s="1"/>
  <c r="FC154" i="13"/>
  <c r="FC152" i="13" s="1"/>
  <c r="FC155" i="13" s="1"/>
  <c r="FC164" i="13"/>
  <c r="FC162" i="13" s="1"/>
  <c r="AG154" i="13"/>
  <c r="AG152" i="13" s="1"/>
  <c r="AG155" i="13" s="1"/>
  <c r="AG164" i="13"/>
  <c r="AG162" i="13" s="1"/>
  <c r="IE154" i="13"/>
  <c r="IE152" i="13" s="1"/>
  <c r="IE155" i="13" s="1"/>
  <c r="IE164" i="13"/>
  <c r="IE162" i="13" s="1"/>
  <c r="ID154" i="13"/>
  <c r="ID152" i="13" s="1"/>
  <c r="ID155" i="13" s="1"/>
  <c r="ID164" i="13"/>
  <c r="ID162" i="13" s="1"/>
  <c r="AY154" i="13"/>
  <c r="AY152" i="13" s="1"/>
  <c r="AY155" i="13" s="1"/>
  <c r="AY164" i="13"/>
  <c r="AY162" i="13" s="1"/>
  <c r="HP154" i="13"/>
  <c r="HP152" i="13" s="1"/>
  <c r="HP155" i="13" s="1"/>
  <c r="HP164" i="13"/>
  <c r="HP162" i="13" s="1"/>
  <c r="DI154" i="13"/>
  <c r="DI152" i="13" s="1"/>
  <c r="DI155" i="13" s="1"/>
  <c r="DI164" i="13"/>
  <c r="DI162" i="13" s="1"/>
  <c r="GO154" i="13"/>
  <c r="GO152" i="13" s="1"/>
  <c r="GO155" i="13" s="1"/>
  <c r="GO164" i="13"/>
  <c r="GO162" i="13" s="1"/>
  <c r="BK154" i="13"/>
  <c r="BK152" i="13" s="1"/>
  <c r="BK155" i="13" s="1"/>
  <c r="BK164" i="13"/>
  <c r="BK162" i="13" s="1"/>
  <c r="CY154" i="13"/>
  <c r="CY152" i="13" s="1"/>
  <c r="CY155" i="13" s="1"/>
  <c r="CY164" i="13"/>
  <c r="CY162" i="13" s="1"/>
  <c r="Z154" i="13"/>
  <c r="Z152" i="13" s="1"/>
  <c r="Z155" i="13" s="1"/>
  <c r="Z164" i="13"/>
  <c r="Z162" i="13" s="1"/>
  <c r="FJ154" i="13"/>
  <c r="FJ152" i="13" s="1"/>
  <c r="FJ155" i="13" s="1"/>
  <c r="FJ164" i="13"/>
  <c r="FJ162" i="13" s="1"/>
  <c r="CX154" i="13"/>
  <c r="CX152" i="13" s="1"/>
  <c r="CX155" i="13" s="1"/>
  <c r="CX164" i="13"/>
  <c r="CX162" i="13" s="1"/>
  <c r="HC154" i="13"/>
  <c r="HC152" i="13" s="1"/>
  <c r="HC155" i="13" s="1"/>
  <c r="HC164" i="13"/>
  <c r="HC162" i="13" s="1"/>
  <c r="DH154" i="13"/>
  <c r="DH152" i="13" s="1"/>
  <c r="DH155" i="13" s="1"/>
  <c r="DH164" i="13"/>
  <c r="DH162" i="13" s="1"/>
  <c r="GA154" i="13"/>
  <c r="GA152" i="13" s="1"/>
  <c r="GA155" i="13" s="1"/>
  <c r="GA164" i="13"/>
  <c r="GA162" i="13" s="1"/>
  <c r="AF154" i="13"/>
  <c r="AF152" i="13" s="1"/>
  <c r="AF155" i="13" s="1"/>
  <c r="AF164" i="13"/>
  <c r="AF162" i="13" s="1"/>
  <c r="FV154" i="13"/>
  <c r="FV152" i="13" s="1"/>
  <c r="FV155" i="13" s="1"/>
  <c r="FV164" i="13"/>
  <c r="FV162" i="13" s="1"/>
  <c r="HO154" i="13"/>
  <c r="HO152" i="13" s="1"/>
  <c r="HO155" i="13" s="1"/>
  <c r="HO164" i="13"/>
  <c r="HO162" i="13" s="1"/>
  <c r="CL154" i="13"/>
  <c r="CL152" i="13" s="1"/>
  <c r="CL155" i="13" s="1"/>
  <c r="CL164" i="13"/>
  <c r="CL162" i="13" s="1"/>
  <c r="HI154" i="13"/>
  <c r="HI152" i="13" s="1"/>
  <c r="HI155" i="13" s="1"/>
  <c r="HI164" i="13"/>
  <c r="HI162" i="13" s="1"/>
  <c r="DL154" i="13"/>
  <c r="DL152" i="13" s="1"/>
  <c r="DL155" i="13" s="1"/>
  <c r="DL164" i="13"/>
  <c r="DL162" i="13" s="1"/>
  <c r="EX154" i="13"/>
  <c r="EX152" i="13" s="1"/>
  <c r="EX155" i="13" s="1"/>
  <c r="EX164" i="13"/>
  <c r="EX162" i="13" s="1"/>
  <c r="T154" i="13"/>
  <c r="T152" i="13" s="1"/>
  <c r="T155" i="13" s="1"/>
  <c r="T164" i="13"/>
  <c r="T162" i="13" s="1"/>
  <c r="EK154" i="13"/>
  <c r="EK152" i="13" s="1"/>
  <c r="EK155" i="13" s="1"/>
  <c r="EK164" i="13"/>
  <c r="EK162" i="13" s="1"/>
  <c r="ER154" i="13"/>
  <c r="ER152" i="13" s="1"/>
  <c r="ER155" i="13" s="1"/>
  <c r="ER164" i="13"/>
  <c r="ER162" i="13" s="1"/>
  <c r="J154" i="13"/>
  <c r="J152" i="13" s="1"/>
  <c r="J164" i="13"/>
  <c r="J162" i="13" s="1"/>
  <c r="BH154" i="13"/>
  <c r="BH152" i="13" s="1"/>
  <c r="BH155" i="13" s="1"/>
  <c r="BH164" i="13"/>
  <c r="BH162" i="13" s="1"/>
  <c r="V154" i="13"/>
  <c r="V152" i="13" s="1"/>
  <c r="V155" i="13" s="1"/>
  <c r="V164" i="13"/>
  <c r="V162" i="13" s="1"/>
  <c r="HY154" i="13"/>
  <c r="HY152" i="13" s="1"/>
  <c r="HY155" i="13" s="1"/>
  <c r="HY164" i="13"/>
  <c r="HY162" i="13" s="1"/>
  <c r="EU154" i="13"/>
  <c r="EU152" i="13" s="1"/>
  <c r="EU155" i="13" s="1"/>
  <c r="EU164" i="13"/>
  <c r="EU162" i="13" s="1"/>
  <c r="CE154" i="13"/>
  <c r="CE152" i="13" s="1"/>
  <c r="CE155" i="13" s="1"/>
  <c r="CE164" i="13"/>
  <c r="CE162" i="13" s="1"/>
  <c r="CV154" i="13"/>
  <c r="CV152" i="13" s="1"/>
  <c r="CV155" i="13" s="1"/>
  <c r="CV164" i="13"/>
  <c r="CV162" i="13" s="1"/>
  <c r="GS154" i="13"/>
  <c r="GS152" i="13" s="1"/>
  <c r="GS155" i="13" s="1"/>
  <c r="GS164" i="13"/>
  <c r="GS162" i="13" s="1"/>
  <c r="EF154" i="13"/>
  <c r="EF152" i="13" s="1"/>
  <c r="EF155" i="13" s="1"/>
  <c r="EF164" i="13"/>
  <c r="EF162" i="13" s="1"/>
  <c r="FO154" i="13"/>
  <c r="FO152" i="13" s="1"/>
  <c r="FO155" i="13" s="1"/>
  <c r="FO164" i="13"/>
  <c r="FO162" i="13" s="1"/>
  <c r="CB154" i="13"/>
  <c r="CB152" i="13" s="1"/>
  <c r="CB155" i="13" s="1"/>
  <c r="CB164" i="13"/>
  <c r="CB162" i="13" s="1"/>
  <c r="DZ154" i="13"/>
  <c r="DZ152" i="13" s="1"/>
  <c r="DZ155" i="13" s="1"/>
  <c r="DZ164" i="13"/>
  <c r="DZ162" i="13" s="1"/>
  <c r="GW154" i="13"/>
  <c r="GW152" i="13" s="1"/>
  <c r="GW155" i="13" s="1"/>
  <c r="GW164" i="13"/>
  <c r="GW162" i="13" s="1"/>
  <c r="EH154" i="13"/>
  <c r="EH152" i="13" s="1"/>
  <c r="EH155" i="13" s="1"/>
  <c r="EH164" i="13"/>
  <c r="EH162" i="13" s="1"/>
  <c r="CO154" i="13"/>
  <c r="CO152" i="13" s="1"/>
  <c r="CO155" i="13" s="1"/>
  <c r="CO164" i="13"/>
  <c r="CO162" i="13" s="1"/>
  <c r="BF154" i="13"/>
  <c r="BF152" i="13" s="1"/>
  <c r="BF155" i="13" s="1"/>
  <c r="BF164" i="13"/>
  <c r="BF162" i="13" s="1"/>
  <c r="CA154" i="13"/>
  <c r="CA152" i="13" s="1"/>
  <c r="CA155" i="13" s="1"/>
  <c r="CA164" i="13"/>
  <c r="CA162" i="13" s="1"/>
  <c r="CQ154" i="13"/>
  <c r="CQ152" i="13" s="1"/>
  <c r="CQ155" i="13" s="1"/>
  <c r="CQ164" i="13"/>
  <c r="CQ162" i="13" s="1"/>
  <c r="EV154" i="13"/>
  <c r="EV152" i="13" s="1"/>
  <c r="EV155" i="13" s="1"/>
  <c r="EV164" i="13"/>
  <c r="EV162" i="13" s="1"/>
  <c r="GZ154" i="13"/>
  <c r="GZ152" i="13" s="1"/>
  <c r="GZ155" i="13" s="1"/>
  <c r="GZ164" i="13"/>
  <c r="GZ162" i="13" s="1"/>
  <c r="DN154" i="13"/>
  <c r="DN152" i="13" s="1"/>
  <c r="DN155" i="13" s="1"/>
  <c r="DN164" i="13"/>
  <c r="DN162" i="13" s="1"/>
  <c r="BG154" i="13"/>
  <c r="BG152" i="13" s="1"/>
  <c r="BG155" i="13" s="1"/>
  <c r="BG164" i="13"/>
  <c r="BG162" i="13" s="1"/>
  <c r="HL154" i="13"/>
  <c r="HL152" i="13" s="1"/>
  <c r="HL155" i="13" s="1"/>
  <c r="HL164" i="13"/>
  <c r="HL162" i="13" s="1"/>
  <c r="BL154" i="13"/>
  <c r="BL152" i="13" s="1"/>
  <c r="BL155" i="13" s="1"/>
  <c r="BL164" i="13"/>
  <c r="BL162" i="13" s="1"/>
  <c r="DC154" i="13"/>
  <c r="DC152" i="13" s="1"/>
  <c r="DC155" i="13" s="1"/>
  <c r="DC164" i="13"/>
  <c r="DC162" i="13" s="1"/>
  <c r="HD154" i="13"/>
  <c r="HD152" i="13" s="1"/>
  <c r="HD155" i="13" s="1"/>
  <c r="HD164" i="13"/>
  <c r="HD162" i="13" s="1"/>
  <c r="EL154" i="13"/>
  <c r="EL152" i="13" s="1"/>
  <c r="EL155" i="13" s="1"/>
  <c r="EL164" i="13"/>
  <c r="EL162" i="13" s="1"/>
  <c r="GE154" i="13"/>
  <c r="GE152" i="13" s="1"/>
  <c r="GE155" i="13" s="1"/>
  <c r="GE164" i="13"/>
  <c r="GE162" i="13" s="1"/>
  <c r="IA154" i="13"/>
  <c r="IA152" i="13" s="1"/>
  <c r="IA155" i="13" s="1"/>
  <c r="IA164" i="13"/>
  <c r="IA162" i="13" s="1"/>
  <c r="EP154" i="13"/>
  <c r="EP152" i="13" s="1"/>
  <c r="EP155" i="13" s="1"/>
  <c r="EP164" i="13"/>
  <c r="EP162" i="13" s="1"/>
  <c r="O154" i="13"/>
  <c r="O152" i="13" s="1"/>
  <c r="O164" i="13"/>
  <c r="O162" i="13" s="1"/>
  <c r="HB154" i="13"/>
  <c r="HB152" i="13" s="1"/>
  <c r="HB155" i="13" s="1"/>
  <c r="HB164" i="13"/>
  <c r="HB162" i="13" s="1"/>
  <c r="CT154" i="13"/>
  <c r="CT152" i="13" s="1"/>
  <c r="CT155" i="13" s="1"/>
  <c r="CT164" i="13"/>
  <c r="CT162" i="13" s="1"/>
  <c r="CK154" i="13"/>
  <c r="CK152" i="13" s="1"/>
  <c r="CK155" i="13" s="1"/>
  <c r="CK164" i="13"/>
  <c r="CK162" i="13" s="1"/>
  <c r="FN154" i="13"/>
  <c r="FN152" i="13" s="1"/>
  <c r="FN155" i="13" s="1"/>
  <c r="FN164" i="13"/>
  <c r="FN162" i="13" s="1"/>
  <c r="GV154" i="13"/>
  <c r="GV152" i="13" s="1"/>
  <c r="GV155" i="13" s="1"/>
  <c r="GV164" i="13"/>
  <c r="GV162" i="13" s="1"/>
  <c r="BW154" i="13"/>
  <c r="BW152" i="13" s="1"/>
  <c r="BW155" i="13" s="1"/>
  <c r="BW164" i="13"/>
  <c r="BW162" i="13" s="1"/>
  <c r="BR154" i="13"/>
  <c r="BR152" i="13" s="1"/>
  <c r="BR155" i="13" s="1"/>
  <c r="BR164" i="13"/>
  <c r="BR162" i="13" s="1"/>
  <c r="AI154" i="13"/>
  <c r="AI152" i="13" s="1"/>
  <c r="AI155" i="13" s="1"/>
  <c r="AI164" i="13"/>
  <c r="AI162" i="13" s="1"/>
  <c r="CM154" i="13"/>
  <c r="CM152" i="13" s="1"/>
  <c r="CM155" i="13" s="1"/>
  <c r="CM164" i="13"/>
  <c r="CM162" i="13" s="1"/>
  <c r="GR154" i="13"/>
  <c r="GR152" i="13" s="1"/>
  <c r="GR155" i="13" s="1"/>
  <c r="GR164" i="13"/>
  <c r="GR162" i="13" s="1"/>
  <c r="CR154" i="13"/>
  <c r="CR152" i="13" s="1"/>
  <c r="CR155" i="13" s="1"/>
  <c r="CR164" i="13"/>
  <c r="CR162" i="13" s="1"/>
  <c r="EJ154" i="13"/>
  <c r="EJ152" i="13" s="1"/>
  <c r="EJ155" i="13" s="1"/>
  <c r="EJ164" i="13"/>
  <c r="EJ162" i="13" s="1"/>
  <c r="IB154" i="13"/>
  <c r="IB152" i="13" s="1"/>
  <c r="IB155" i="13" s="1"/>
  <c r="IB164" i="13"/>
  <c r="IB162" i="13" s="1"/>
  <c r="FZ154" i="13"/>
  <c r="FZ152" i="13" s="1"/>
  <c r="FZ155" i="13" s="1"/>
  <c r="FZ164" i="13"/>
  <c r="FZ162" i="13" s="1"/>
  <c r="GT154" i="13"/>
  <c r="GT152" i="13" s="1"/>
  <c r="GT155" i="13" s="1"/>
  <c r="GT164" i="13"/>
  <c r="GT162" i="13" s="1"/>
  <c r="EB154" i="13"/>
  <c r="EB152" i="13" s="1"/>
  <c r="EB155" i="13" s="1"/>
  <c r="EB164" i="13"/>
  <c r="EB162" i="13" s="1"/>
  <c r="CJ154" i="13"/>
  <c r="CJ152" i="13" s="1"/>
  <c r="CJ155" i="13" s="1"/>
  <c r="CJ164" i="13"/>
  <c r="CJ162" i="13" s="1"/>
  <c r="DX154" i="13"/>
  <c r="DX152" i="13" s="1"/>
  <c r="DX155" i="13" s="1"/>
  <c r="DX164" i="13"/>
  <c r="DX162" i="13" s="1"/>
  <c r="EQ154" i="13"/>
  <c r="EQ152" i="13" s="1"/>
  <c r="EQ155" i="13" s="1"/>
  <c r="EQ164" i="13"/>
  <c r="EQ162" i="13" s="1"/>
  <c r="AH154" i="13"/>
  <c r="AH152" i="13" s="1"/>
  <c r="AH155" i="13" s="1"/>
  <c r="AH164" i="13"/>
  <c r="AH162" i="13" s="1"/>
  <c r="CF154" i="13"/>
  <c r="CF152" i="13" s="1"/>
  <c r="CF155" i="13" s="1"/>
  <c r="CF164" i="13"/>
  <c r="CF162" i="13" s="1"/>
  <c r="FU154" i="13"/>
  <c r="FU152" i="13" s="1"/>
  <c r="FU155" i="13" s="1"/>
  <c r="FU164" i="13"/>
  <c r="FU162" i="13" s="1"/>
  <c r="N154" i="13"/>
  <c r="N152" i="13" s="1"/>
  <c r="N164" i="13"/>
  <c r="N162" i="13" s="1"/>
  <c r="AL154" i="13"/>
  <c r="AL152" i="13" s="1"/>
  <c r="AL155" i="13" s="1"/>
  <c r="AL164" i="13"/>
  <c r="AL162" i="13" s="1"/>
  <c r="AD154" i="13"/>
  <c r="AD152" i="13" s="1"/>
  <c r="AD155" i="13" s="1"/>
  <c r="AD164" i="13"/>
  <c r="AD162" i="13" s="1"/>
  <c r="AP154" i="13"/>
  <c r="AP152" i="13" s="1"/>
  <c r="AP155" i="13" s="1"/>
  <c r="AP164" i="13"/>
  <c r="AP162" i="13" s="1"/>
  <c r="AV154" i="13"/>
  <c r="AV152" i="13" s="1"/>
  <c r="AV155" i="13" s="1"/>
  <c r="AV164" i="13"/>
  <c r="AV162" i="13" s="1"/>
  <c r="GH154" i="13"/>
  <c r="GH152" i="13" s="1"/>
  <c r="GH155" i="13" s="1"/>
  <c r="GH164" i="13"/>
  <c r="GH162" i="13" s="1"/>
  <c r="AO154" i="13"/>
  <c r="AO152" i="13" s="1"/>
  <c r="AO155" i="13" s="1"/>
  <c r="AO164" i="13"/>
  <c r="AO162" i="13" s="1"/>
  <c r="CI154" i="13"/>
  <c r="CI152" i="13" s="1"/>
  <c r="CI155" i="13" s="1"/>
  <c r="CI164" i="13"/>
  <c r="CI162" i="13" s="1"/>
  <c r="X154" i="13"/>
  <c r="X152" i="13" s="1"/>
  <c r="X155" i="13" s="1"/>
  <c r="X164" i="13"/>
  <c r="X162" i="13" s="1"/>
  <c r="FS154" i="13"/>
  <c r="FS152" i="13" s="1"/>
  <c r="FS155" i="13" s="1"/>
  <c r="FS164" i="13"/>
  <c r="FS162" i="13" s="1"/>
  <c r="AZ154" i="13"/>
  <c r="AZ152" i="13" s="1"/>
  <c r="AZ155" i="13" s="1"/>
  <c r="AZ164" i="13"/>
  <c r="AZ162" i="13" s="1"/>
  <c r="Q154" i="13"/>
  <c r="Q152" i="13" s="1"/>
  <c r="Q164" i="13"/>
  <c r="Q162" i="13" s="1"/>
  <c r="EY154" i="13"/>
  <c r="EY152" i="13" s="1"/>
  <c r="EY155" i="13" s="1"/>
  <c r="EY164" i="13"/>
  <c r="EY162" i="13" s="1"/>
  <c r="GU154" i="13"/>
  <c r="GU152" i="13" s="1"/>
  <c r="GU155" i="13" s="1"/>
  <c r="GU164" i="13"/>
  <c r="GU162" i="13" s="1"/>
  <c r="BV154" i="13"/>
  <c r="BV152" i="13" s="1"/>
  <c r="BV155" i="13" s="1"/>
  <c r="BV164" i="13"/>
  <c r="BV162" i="13" s="1"/>
  <c r="BN154" i="13"/>
  <c r="BN152" i="13" s="1"/>
  <c r="BN155" i="13" s="1"/>
  <c r="BN164" i="13"/>
  <c r="BN162" i="13" s="1"/>
  <c r="HE154" i="13"/>
  <c r="HE152" i="13" s="1"/>
  <c r="HE155" i="13" s="1"/>
  <c r="HE164" i="13"/>
  <c r="HE162" i="13" s="1"/>
  <c r="II154" i="13"/>
  <c r="II152" i="13" s="1"/>
  <c r="II155" i="13" s="1"/>
  <c r="II164" i="13"/>
  <c r="II162" i="13" s="1"/>
  <c r="CU154" i="13"/>
  <c r="CU152" i="13" s="1"/>
  <c r="CU155" i="13" s="1"/>
  <c r="CU164" i="13"/>
  <c r="CU162" i="13" s="1"/>
  <c r="FH154" i="13"/>
  <c r="FH152" i="13" s="1"/>
  <c r="FH155" i="13" s="1"/>
  <c r="FH164" i="13"/>
  <c r="FH162" i="13" s="1"/>
  <c r="EI154" i="13"/>
  <c r="EI152" i="13" s="1"/>
  <c r="EI155" i="13" s="1"/>
  <c r="EI164" i="13"/>
  <c r="EI162" i="13" s="1"/>
  <c r="AB154" i="13"/>
  <c r="AB152" i="13" s="1"/>
  <c r="AB155" i="13" s="1"/>
  <c r="AB164" i="13"/>
  <c r="AB162" i="13" s="1"/>
  <c r="ET154" i="13"/>
  <c r="ET152" i="13" s="1"/>
  <c r="ET155" i="13" s="1"/>
  <c r="ET164" i="13"/>
  <c r="ET162" i="13" s="1"/>
  <c r="FW154" i="13"/>
  <c r="FW152" i="13" s="1"/>
  <c r="FW155" i="13" s="1"/>
  <c r="FW164" i="13"/>
  <c r="FW162" i="13" s="1"/>
  <c r="HT154" i="13"/>
  <c r="HT152" i="13" s="1"/>
  <c r="HT155" i="13" s="1"/>
  <c r="HT164" i="13"/>
  <c r="HT162" i="13" s="1"/>
  <c r="BO154" i="13"/>
  <c r="BO152" i="13" s="1"/>
  <c r="BO155" i="13" s="1"/>
  <c r="BO164" i="13"/>
  <c r="BO162" i="13" s="1"/>
  <c r="W154" i="13"/>
  <c r="W152" i="13" s="1"/>
  <c r="W155" i="13" s="1"/>
  <c r="W164" i="13"/>
  <c r="W162" i="13" s="1"/>
  <c r="S154" i="13"/>
  <c r="S152" i="13" s="1"/>
  <c r="S155" i="13" s="1"/>
  <c r="S164" i="13"/>
  <c r="S162" i="13" s="1"/>
  <c r="DF154" i="13"/>
  <c r="DF152" i="13" s="1"/>
  <c r="DF155" i="13" s="1"/>
  <c r="DF164" i="13"/>
  <c r="DF162" i="13" s="1"/>
  <c r="DB154" i="13"/>
  <c r="DB152" i="13" s="1"/>
  <c r="DB155" i="13" s="1"/>
  <c r="DB164" i="13"/>
  <c r="DB162" i="13" s="1"/>
  <c r="HJ154" i="13"/>
  <c r="HJ152" i="13" s="1"/>
  <c r="HJ155" i="13" s="1"/>
  <c r="HJ164" i="13"/>
  <c r="HJ162" i="13" s="1"/>
  <c r="CC154" i="13"/>
  <c r="CC152" i="13" s="1"/>
  <c r="CC155" i="13" s="1"/>
  <c r="CC164" i="13"/>
  <c r="CC162" i="13" s="1"/>
  <c r="GX154" i="13"/>
  <c r="GX152" i="13" s="1"/>
  <c r="GX155" i="13" s="1"/>
  <c r="GX164" i="13"/>
  <c r="GX162" i="13" s="1"/>
  <c r="EG154" i="13"/>
  <c r="EG152" i="13" s="1"/>
  <c r="EG155" i="13" s="1"/>
  <c r="EG164" i="13"/>
  <c r="EG162" i="13" s="1"/>
  <c r="ED154" i="13"/>
  <c r="ED152" i="13" s="1"/>
  <c r="ED155" i="13" s="1"/>
  <c r="ED164" i="13"/>
  <c r="ED162" i="13" s="1"/>
  <c r="FD154" i="13"/>
  <c r="FD152" i="13" s="1"/>
  <c r="FD155" i="13" s="1"/>
  <c r="FD164" i="13"/>
  <c r="FD162" i="13" s="1"/>
  <c r="HH154" i="13"/>
  <c r="HH152" i="13" s="1"/>
  <c r="HH155" i="13" s="1"/>
  <c r="HH164" i="13"/>
  <c r="HH162" i="13" s="1"/>
  <c r="GI154" i="13"/>
  <c r="GI152" i="13" s="1"/>
  <c r="GI155" i="13" s="1"/>
  <c r="GI164" i="13"/>
  <c r="GI162" i="13" s="1"/>
  <c r="G154" i="13"/>
  <c r="G164" i="13"/>
  <c r="IK83" i="13"/>
  <c r="IK82" i="13"/>
  <c r="AO73" i="13"/>
  <c r="AO83" i="13"/>
  <c r="AO81" i="13" s="1"/>
  <c r="IF73" i="13"/>
  <c r="IF40" i="17" s="1"/>
  <c r="IF83" i="13"/>
  <c r="IF81" i="13" s="1"/>
  <c r="IF35" i="21" s="1"/>
  <c r="AT73" i="13"/>
  <c r="AT83" i="13"/>
  <c r="AT81" i="13" s="1"/>
  <c r="IE73" i="13"/>
  <c r="IE40" i="17" s="1"/>
  <c r="IE83" i="13"/>
  <c r="IE81" i="13" s="1"/>
  <c r="IE35" i="21" s="1"/>
  <c r="ID73" i="13"/>
  <c r="ID40" i="17" s="1"/>
  <c r="ID83" i="13"/>
  <c r="ID81" i="13" s="1"/>
  <c r="AY73" i="13"/>
  <c r="AY40" i="17" s="1"/>
  <c r="AY83" i="13"/>
  <c r="AY81" i="13" s="1"/>
  <c r="AY35" i="21" s="1"/>
  <c r="HP73" i="13"/>
  <c r="HP40" i="17" s="1"/>
  <c r="HP83" i="13"/>
  <c r="HP81" i="13" s="1"/>
  <c r="HP35" i="21" s="1"/>
  <c r="DI73" i="13"/>
  <c r="DI40" i="17" s="1"/>
  <c r="DI83" i="13"/>
  <c r="DI81" i="13" s="1"/>
  <c r="DI35" i="21" s="1"/>
  <c r="GO73" i="13"/>
  <c r="GO83" i="13"/>
  <c r="GO81" i="13" s="1"/>
  <c r="GO35" i="21" s="1"/>
  <c r="BK73" i="13"/>
  <c r="BK40" i="17" s="1"/>
  <c r="BK83" i="13"/>
  <c r="BK81" i="13" s="1"/>
  <c r="BK35" i="21" s="1"/>
  <c r="CY73" i="13"/>
  <c r="CY40" i="17" s="1"/>
  <c r="CY83" i="13"/>
  <c r="CY81" i="13" s="1"/>
  <c r="CY35" i="21" s="1"/>
  <c r="Z73" i="13"/>
  <c r="Z40" i="17" s="1"/>
  <c r="Z83" i="13"/>
  <c r="Z81" i="13" s="1"/>
  <c r="Z35" i="21" s="1"/>
  <c r="FJ73" i="13"/>
  <c r="FJ83" i="13"/>
  <c r="FJ81" i="13" s="1"/>
  <c r="FJ35" i="21" s="1"/>
  <c r="CX73" i="13"/>
  <c r="CX40" i="17" s="1"/>
  <c r="CX83" i="13"/>
  <c r="CX81" i="13" s="1"/>
  <c r="CX35" i="21" s="1"/>
  <c r="HC73" i="13"/>
  <c r="HC40" i="17" s="1"/>
  <c r="HC83" i="13"/>
  <c r="HC81" i="13" s="1"/>
  <c r="HC35" i="21" s="1"/>
  <c r="DH73" i="13"/>
  <c r="DH40" i="17" s="1"/>
  <c r="DH83" i="13"/>
  <c r="DH81" i="13" s="1"/>
  <c r="DH35" i="21" s="1"/>
  <c r="GA73" i="13"/>
  <c r="GA40" i="17" s="1"/>
  <c r="GA83" i="13"/>
  <c r="GA81" i="13" s="1"/>
  <c r="GA35" i="21" s="1"/>
  <c r="AF73" i="13"/>
  <c r="AF40" i="17" s="1"/>
  <c r="AF83" i="13"/>
  <c r="AF81" i="13" s="1"/>
  <c r="AF35" i="21" s="1"/>
  <c r="FV73" i="13"/>
  <c r="FV40" i="17" s="1"/>
  <c r="FV83" i="13"/>
  <c r="FV81" i="13" s="1"/>
  <c r="FV35" i="21" s="1"/>
  <c r="HO73" i="13"/>
  <c r="HO40" i="17" s="1"/>
  <c r="HO83" i="13"/>
  <c r="HO81" i="13" s="1"/>
  <c r="HO35" i="21" s="1"/>
  <c r="CL73" i="13"/>
  <c r="CL40" i="17" s="1"/>
  <c r="CL83" i="13"/>
  <c r="CL81" i="13" s="1"/>
  <c r="CL35" i="21" s="1"/>
  <c r="HI73" i="13"/>
  <c r="HI40" i="17" s="1"/>
  <c r="HI83" i="13"/>
  <c r="HI81" i="13" s="1"/>
  <c r="HI35" i="21" s="1"/>
  <c r="DL73" i="13"/>
  <c r="DL83" i="13"/>
  <c r="DL81" i="13" s="1"/>
  <c r="EX73" i="13"/>
  <c r="EX40" i="17" s="1"/>
  <c r="EX83" i="13"/>
  <c r="EX81" i="13" s="1"/>
  <c r="EX35" i="21" s="1"/>
  <c r="T73" i="13"/>
  <c r="T40" i="17" s="1"/>
  <c r="T83" i="13"/>
  <c r="T81" i="13" s="1"/>
  <c r="T35" i="21" s="1"/>
  <c r="EK73" i="13"/>
  <c r="EK40" i="17" s="1"/>
  <c r="EK83" i="13"/>
  <c r="EK81" i="13" s="1"/>
  <c r="EK35" i="21" s="1"/>
  <c r="ER73" i="13"/>
  <c r="ER83" i="13"/>
  <c r="ER81" i="13" s="1"/>
  <c r="J73" i="13"/>
  <c r="J40" i="17" s="1"/>
  <c r="J83" i="13"/>
  <c r="J81" i="13" s="1"/>
  <c r="J35" i="21" s="1"/>
  <c r="HS73" i="13"/>
  <c r="HS40" i="17" s="1"/>
  <c r="HS83" i="13"/>
  <c r="HS81" i="13" s="1"/>
  <c r="HS35" i="21" s="1"/>
  <c r="CI73" i="13"/>
  <c r="CI83" i="13"/>
  <c r="CI81" i="13" s="1"/>
  <c r="V73" i="13"/>
  <c r="V83" i="13"/>
  <c r="V81" i="13" s="1"/>
  <c r="X73" i="13"/>
  <c r="X83" i="13"/>
  <c r="X81" i="13" s="1"/>
  <c r="IA73" i="13"/>
  <c r="IA83" i="13"/>
  <c r="IA81" i="13" s="1"/>
  <c r="HY73" i="13"/>
  <c r="HY83" i="13"/>
  <c r="HY81" i="13" s="1"/>
  <c r="EU73" i="13"/>
  <c r="EU83" i="13"/>
  <c r="EU81" i="13" s="1"/>
  <c r="CE73" i="13"/>
  <c r="CE83" i="13"/>
  <c r="CE81" i="13" s="1"/>
  <c r="CV73" i="13"/>
  <c r="CV83" i="13"/>
  <c r="CV81" i="13" s="1"/>
  <c r="GS73" i="13"/>
  <c r="GS83" i="13"/>
  <c r="GS81" i="13" s="1"/>
  <c r="EF73" i="13"/>
  <c r="EF83" i="13"/>
  <c r="EF81" i="13" s="1"/>
  <c r="FO73" i="13"/>
  <c r="FO83" i="13"/>
  <c r="FO81" i="13" s="1"/>
  <c r="CB73" i="13"/>
  <c r="CB83" i="13"/>
  <c r="CB81" i="13" s="1"/>
  <c r="DZ73" i="13"/>
  <c r="DZ83" i="13"/>
  <c r="DZ81" i="13" s="1"/>
  <c r="GW73" i="13"/>
  <c r="GW83" i="13"/>
  <c r="GW81" i="13" s="1"/>
  <c r="EH73" i="13"/>
  <c r="EH83" i="13"/>
  <c r="EH81" i="13" s="1"/>
  <c r="CO73" i="13"/>
  <c r="CO83" i="13"/>
  <c r="CO81" i="13" s="1"/>
  <c r="BF73" i="13"/>
  <c r="BF83" i="13"/>
  <c r="BF81" i="13" s="1"/>
  <c r="CA73" i="13"/>
  <c r="CA83" i="13"/>
  <c r="CA81" i="13" s="1"/>
  <c r="CQ73" i="13"/>
  <c r="CQ83" i="13"/>
  <c r="CQ81" i="13" s="1"/>
  <c r="EV73" i="13"/>
  <c r="EV83" i="13"/>
  <c r="EV81" i="13" s="1"/>
  <c r="GZ73" i="13"/>
  <c r="GZ83" i="13"/>
  <c r="GZ81" i="13" s="1"/>
  <c r="DN73" i="13"/>
  <c r="DN83" i="13"/>
  <c r="DN81" i="13" s="1"/>
  <c r="BG73" i="13"/>
  <c r="BG83" i="13"/>
  <c r="BG81" i="13" s="1"/>
  <c r="HL73" i="13"/>
  <c r="HL83" i="13"/>
  <c r="HL81" i="13" s="1"/>
  <c r="BL73" i="13"/>
  <c r="BL83" i="13"/>
  <c r="BL81" i="13" s="1"/>
  <c r="DC73" i="13"/>
  <c r="DC83" i="13"/>
  <c r="DC81" i="13" s="1"/>
  <c r="HD73" i="13"/>
  <c r="HD83" i="13"/>
  <c r="HD81" i="13" s="1"/>
  <c r="EL73" i="13"/>
  <c r="EL83" i="13"/>
  <c r="EL81" i="13" s="1"/>
  <c r="GE73" i="13"/>
  <c r="GE83" i="13"/>
  <c r="GE81" i="13" s="1"/>
  <c r="EP73" i="13"/>
  <c r="EP83" i="13"/>
  <c r="EP81" i="13" s="1"/>
  <c r="O73" i="13"/>
  <c r="O83" i="13"/>
  <c r="O81" i="13" s="1"/>
  <c r="HB73" i="13"/>
  <c r="HB83" i="13"/>
  <c r="HB81" i="13" s="1"/>
  <c r="CT73" i="13"/>
  <c r="CT83" i="13"/>
  <c r="CT81" i="13" s="1"/>
  <c r="CK73" i="13"/>
  <c r="CK83" i="13"/>
  <c r="CK81" i="13" s="1"/>
  <c r="FN73" i="13"/>
  <c r="FN83" i="13"/>
  <c r="FN81" i="13" s="1"/>
  <c r="GV73" i="13"/>
  <c r="GV83" i="13"/>
  <c r="GV81" i="13" s="1"/>
  <c r="BW73" i="13"/>
  <c r="BW83" i="13"/>
  <c r="BW81" i="13" s="1"/>
  <c r="BR73" i="13"/>
  <c r="BR83" i="13"/>
  <c r="BR81" i="13" s="1"/>
  <c r="AI73" i="13"/>
  <c r="AI83" i="13"/>
  <c r="AI81" i="13" s="1"/>
  <c r="CM73" i="13"/>
  <c r="CM83" i="13"/>
  <c r="CM81" i="13" s="1"/>
  <c r="GR73" i="13"/>
  <c r="GR83" i="13"/>
  <c r="GR81" i="13" s="1"/>
  <c r="CR73" i="13"/>
  <c r="CR83" i="13"/>
  <c r="CR81" i="13" s="1"/>
  <c r="EJ73" i="13"/>
  <c r="EJ83" i="13"/>
  <c r="EJ81" i="13" s="1"/>
  <c r="IB73" i="13"/>
  <c r="IB83" i="13"/>
  <c r="IB81" i="13" s="1"/>
  <c r="FZ73" i="13"/>
  <c r="FZ83" i="13"/>
  <c r="FZ81" i="13" s="1"/>
  <c r="GT73" i="13"/>
  <c r="GT83" i="13"/>
  <c r="GT81" i="13" s="1"/>
  <c r="EB73" i="13"/>
  <c r="EB83" i="13"/>
  <c r="EB81" i="13" s="1"/>
  <c r="CJ73" i="13"/>
  <c r="CJ83" i="13"/>
  <c r="CJ81" i="13" s="1"/>
  <c r="DX73" i="13"/>
  <c r="DX83" i="13"/>
  <c r="DX81" i="13" s="1"/>
  <c r="EQ73" i="13"/>
  <c r="EQ83" i="13"/>
  <c r="EQ81" i="13" s="1"/>
  <c r="AH73" i="13"/>
  <c r="AH83" i="13"/>
  <c r="AH81" i="13" s="1"/>
  <c r="CF73" i="13"/>
  <c r="CF83" i="13"/>
  <c r="CF81" i="13" s="1"/>
  <c r="FU73" i="13"/>
  <c r="FU83" i="13"/>
  <c r="FU81" i="13" s="1"/>
  <c r="N73" i="13"/>
  <c r="N83" i="13"/>
  <c r="N81" i="13" s="1"/>
  <c r="AL73" i="13"/>
  <c r="AL83" i="13"/>
  <c r="AL81" i="13" s="1"/>
  <c r="AD73" i="13"/>
  <c r="AD83" i="13"/>
  <c r="AD81" i="13" s="1"/>
  <c r="AP73" i="13"/>
  <c r="AP83" i="13"/>
  <c r="AP81" i="13" s="1"/>
  <c r="AV73" i="13"/>
  <c r="AV83" i="13"/>
  <c r="AV81" i="13" s="1"/>
  <c r="GH73" i="13"/>
  <c r="GH83" i="13"/>
  <c r="GH81" i="13" s="1"/>
  <c r="DU73" i="13"/>
  <c r="DU83" i="13"/>
  <c r="DU81" i="13" s="1"/>
  <c r="FS73" i="13"/>
  <c r="FS40" i="17" s="1"/>
  <c r="FS83" i="13"/>
  <c r="FS81" i="13" s="1"/>
  <c r="FS35" i="21" s="1"/>
  <c r="AZ73" i="13"/>
  <c r="AZ40" i="17" s="1"/>
  <c r="AZ83" i="13"/>
  <c r="AZ81" i="13" s="1"/>
  <c r="AZ35" i="21" s="1"/>
  <c r="Q73" i="13"/>
  <c r="Q40" i="17" s="1"/>
  <c r="Q83" i="13"/>
  <c r="Q81" i="13" s="1"/>
  <c r="EY73" i="13"/>
  <c r="EY40" i="17" s="1"/>
  <c r="EY83" i="13"/>
  <c r="EY81" i="13" s="1"/>
  <c r="GU73" i="13"/>
  <c r="GU40" i="17" s="1"/>
  <c r="GU83" i="13"/>
  <c r="GU81" i="13" s="1"/>
  <c r="GU35" i="21" s="1"/>
  <c r="BV73" i="13"/>
  <c r="BV40" i="17" s="1"/>
  <c r="BV83" i="13"/>
  <c r="BV81" i="13" s="1"/>
  <c r="BV35" i="21" s="1"/>
  <c r="BN73" i="13"/>
  <c r="BN40" i="17" s="1"/>
  <c r="BN83" i="13"/>
  <c r="BN81" i="13" s="1"/>
  <c r="BN35" i="21" s="1"/>
  <c r="HE73" i="13"/>
  <c r="HE83" i="13"/>
  <c r="HE81" i="13" s="1"/>
  <c r="HE35" i="21" s="1"/>
  <c r="II73" i="13"/>
  <c r="II40" i="17" s="1"/>
  <c r="II83" i="13"/>
  <c r="II81" i="13" s="1"/>
  <c r="II35" i="21" s="1"/>
  <c r="CU73" i="13"/>
  <c r="CU40" i="17" s="1"/>
  <c r="CU83" i="13"/>
  <c r="CU81" i="13" s="1"/>
  <c r="CU35" i="21" s="1"/>
  <c r="FH73" i="13"/>
  <c r="FH40" i="17" s="1"/>
  <c r="FH83" i="13"/>
  <c r="FH81" i="13" s="1"/>
  <c r="FH35" i="21" s="1"/>
  <c r="EI73" i="13"/>
  <c r="EI40" i="17" s="1"/>
  <c r="EI83" i="13"/>
  <c r="EI81" i="13" s="1"/>
  <c r="EI35" i="21" s="1"/>
  <c r="AB73" i="13"/>
  <c r="AB40" i="17" s="1"/>
  <c r="AB83" i="13"/>
  <c r="AB81" i="13" s="1"/>
  <c r="AB35" i="21" s="1"/>
  <c r="ET73" i="13"/>
  <c r="ET40" i="17" s="1"/>
  <c r="ET83" i="13"/>
  <c r="ET81" i="13" s="1"/>
  <c r="ET35" i="21" s="1"/>
  <c r="FW73" i="13"/>
  <c r="FW40" i="17" s="1"/>
  <c r="FW83" i="13"/>
  <c r="FW81" i="13" s="1"/>
  <c r="FW35" i="21" s="1"/>
  <c r="HT73" i="13"/>
  <c r="HT40" i="17" s="1"/>
  <c r="HT83" i="13"/>
  <c r="HT81" i="13" s="1"/>
  <c r="HT35" i="21" s="1"/>
  <c r="BO73" i="13"/>
  <c r="BO40" i="17" s="1"/>
  <c r="BO83" i="13"/>
  <c r="BO81" i="13" s="1"/>
  <c r="BO35" i="21" s="1"/>
  <c r="W73" i="13"/>
  <c r="W40" i="17" s="1"/>
  <c r="W83" i="13"/>
  <c r="W81" i="13" s="1"/>
  <c r="W35" i="21" s="1"/>
  <c r="S73" i="13"/>
  <c r="S40" i="17" s="1"/>
  <c r="S83" i="13"/>
  <c r="S81" i="13" s="1"/>
  <c r="S35" i="21" s="1"/>
  <c r="DF73" i="13"/>
  <c r="DF40" i="17" s="1"/>
  <c r="DF83" i="13"/>
  <c r="DF81" i="13" s="1"/>
  <c r="DF35" i="21" s="1"/>
  <c r="DB73" i="13"/>
  <c r="DB40" i="17" s="1"/>
  <c r="DB83" i="13"/>
  <c r="DB81" i="13" s="1"/>
  <c r="DB35" i="21" s="1"/>
  <c r="HJ73" i="13"/>
  <c r="HJ40" i="17" s="1"/>
  <c r="HJ83" i="13"/>
  <c r="HJ81" i="13" s="1"/>
  <c r="HJ35" i="21" s="1"/>
  <c r="CC73" i="13"/>
  <c r="CC40" i="17" s="1"/>
  <c r="CC83" i="13"/>
  <c r="CC81" i="13" s="1"/>
  <c r="GX73" i="13"/>
  <c r="GX40" i="17" s="1"/>
  <c r="GX83" i="13"/>
  <c r="GX81" i="13" s="1"/>
  <c r="GX35" i="21" s="1"/>
  <c r="EG73" i="13"/>
  <c r="EG83" i="13"/>
  <c r="EG81" i="13" s="1"/>
  <c r="EG35" i="21" s="1"/>
  <c r="ED73" i="13"/>
  <c r="ED40" i="17" s="1"/>
  <c r="ED83" i="13"/>
  <c r="ED81" i="13" s="1"/>
  <c r="ED35" i="21" s="1"/>
  <c r="FD73" i="13"/>
  <c r="FD40" i="17" s="1"/>
  <c r="FD83" i="13"/>
  <c r="FD81" i="13" s="1"/>
  <c r="FD35" i="21" s="1"/>
  <c r="HH73" i="13"/>
  <c r="HH40" i="17" s="1"/>
  <c r="HH83" i="13"/>
  <c r="HH81" i="13" s="1"/>
  <c r="HH35" i="21" s="1"/>
  <c r="GI73" i="13"/>
  <c r="GI40" i="17" s="1"/>
  <c r="GI83" i="13"/>
  <c r="GI81" i="13" s="1"/>
  <c r="GI35" i="21" s="1"/>
  <c r="CS73" i="13"/>
  <c r="CS83" i="13"/>
  <c r="CS81" i="13" s="1"/>
  <c r="EN73" i="13"/>
  <c r="EN40" i="17" s="1"/>
  <c r="EN83" i="13"/>
  <c r="EN81" i="13" s="1"/>
  <c r="EN35" i="21" s="1"/>
  <c r="BY73" i="13"/>
  <c r="BY40" i="17" s="1"/>
  <c r="BY83" i="13"/>
  <c r="BY81" i="13" s="1"/>
  <c r="BY35" i="21" s="1"/>
  <c r="HV73" i="13"/>
  <c r="HV40" i="17" s="1"/>
  <c r="HV83" i="13"/>
  <c r="HV81" i="13" s="1"/>
  <c r="HV35" i="21" s="1"/>
  <c r="DO73" i="13"/>
  <c r="DO40" i="17" s="1"/>
  <c r="DO83" i="13"/>
  <c r="DO81" i="13" s="1"/>
  <c r="DO35" i="21" s="1"/>
  <c r="GF73" i="13"/>
  <c r="GF40" i="17" s="1"/>
  <c r="GF83" i="13"/>
  <c r="GF81" i="13" s="1"/>
  <c r="GF35" i="21" s="1"/>
  <c r="FM73" i="13"/>
  <c r="FM40" i="17" s="1"/>
  <c r="FM83" i="13"/>
  <c r="FM81" i="13" s="1"/>
  <c r="EA73" i="13"/>
  <c r="EA40" i="17" s="1"/>
  <c r="EA83" i="13"/>
  <c r="EA81" i="13" s="1"/>
  <c r="EA35" i="21" s="1"/>
  <c r="DY73" i="13"/>
  <c r="DY40" i="17" s="1"/>
  <c r="DY83" i="13"/>
  <c r="DY81" i="13" s="1"/>
  <c r="DY35" i="21" s="1"/>
  <c r="M73" i="13"/>
  <c r="M40" i="17" s="1"/>
  <c r="M83" i="13"/>
  <c r="M81" i="13" s="1"/>
  <c r="GJ73" i="13"/>
  <c r="GJ83" i="13"/>
  <c r="GJ81" i="13" s="1"/>
  <c r="GJ35" i="21" s="1"/>
  <c r="FX73" i="13"/>
  <c r="FX40" i="17" s="1"/>
  <c r="FX83" i="13"/>
  <c r="FX81" i="13" s="1"/>
  <c r="FX35" i="21" s="1"/>
  <c r="BE73" i="13"/>
  <c r="BE40" i="17" s="1"/>
  <c r="BE83" i="13"/>
  <c r="BE81" i="13" s="1"/>
  <c r="BE35" i="21" s="1"/>
  <c r="HQ73" i="13"/>
  <c r="HQ40" i="17" s="1"/>
  <c r="HQ83" i="13"/>
  <c r="HQ81" i="13" s="1"/>
  <c r="HQ35" i="21" s="1"/>
  <c r="FK73" i="13"/>
  <c r="FK83" i="13"/>
  <c r="FK81" i="13" s="1"/>
  <c r="FK35" i="21" s="1"/>
  <c r="GY73" i="13"/>
  <c r="GY40" i="17" s="1"/>
  <c r="GY83" i="13"/>
  <c r="GY81" i="13" s="1"/>
  <c r="GY35" i="21" s="1"/>
  <c r="R73" i="13"/>
  <c r="R40" i="17" s="1"/>
  <c r="R83" i="13"/>
  <c r="R81" i="13" s="1"/>
  <c r="R35" i="21" s="1"/>
  <c r="BZ73" i="13"/>
  <c r="BZ40" i="17" s="1"/>
  <c r="BZ83" i="13"/>
  <c r="BZ81" i="13" s="1"/>
  <c r="BZ35" i="21" s="1"/>
  <c r="EW73" i="13"/>
  <c r="EW40" i="17" s="1"/>
  <c r="EW83" i="13"/>
  <c r="EW81" i="13" s="1"/>
  <c r="GG73" i="13"/>
  <c r="GG40" i="17" s="1"/>
  <c r="GG83" i="13"/>
  <c r="GG81" i="13" s="1"/>
  <c r="GG35" i="21" s="1"/>
  <c r="AU73" i="13"/>
  <c r="AU40" i="17" s="1"/>
  <c r="AU83" i="13"/>
  <c r="AU81" i="13" s="1"/>
  <c r="AU35" i="21" s="1"/>
  <c r="HK73" i="13"/>
  <c r="HK40" i="17" s="1"/>
  <c r="HK83" i="13"/>
  <c r="HK81" i="13" s="1"/>
  <c r="HK35" i="21" s="1"/>
  <c r="HM73" i="13"/>
  <c r="HM40" i="17" s="1"/>
  <c r="HM83" i="13"/>
  <c r="HM81" i="13" s="1"/>
  <c r="HM35" i="21" s="1"/>
  <c r="GK73" i="13"/>
  <c r="GK40" i="17" s="1"/>
  <c r="GK83" i="13"/>
  <c r="GK81" i="13" s="1"/>
  <c r="GK35" i="21" s="1"/>
  <c r="EE73" i="13"/>
  <c r="EE40" i="17" s="1"/>
  <c r="EE83" i="13"/>
  <c r="EE81" i="13" s="1"/>
  <c r="EE35" i="21" s="1"/>
  <c r="BD73" i="13"/>
  <c r="BD40" i="17" s="1"/>
  <c r="BD83" i="13"/>
  <c r="BD81" i="13" s="1"/>
  <c r="BD35" i="21" s="1"/>
  <c r="FF73" i="13"/>
  <c r="FF40" i="17" s="1"/>
  <c r="FF83" i="13"/>
  <c r="FF81" i="13" s="1"/>
  <c r="FF35" i="21" s="1"/>
  <c r="IH73" i="13"/>
  <c r="IH40" i="17" s="1"/>
  <c r="IH83" i="13"/>
  <c r="IH81" i="13" s="1"/>
  <c r="IH35" i="21" s="1"/>
  <c r="FY73" i="13"/>
  <c r="FY83" i="13"/>
  <c r="FY81" i="13" s="1"/>
  <c r="BM73" i="13"/>
  <c r="BM83" i="13"/>
  <c r="BM81" i="13" s="1"/>
  <c r="CP73" i="13"/>
  <c r="CP83" i="13"/>
  <c r="CP81" i="13" s="1"/>
  <c r="AQ73" i="13"/>
  <c r="AQ83" i="13"/>
  <c r="AQ81" i="13" s="1"/>
  <c r="FB73" i="13"/>
  <c r="FB83" i="13"/>
  <c r="FB81" i="13" s="1"/>
  <c r="FQ73" i="13"/>
  <c r="FQ83" i="13"/>
  <c r="FQ81" i="13" s="1"/>
  <c r="DR73" i="13"/>
  <c r="DR83" i="13"/>
  <c r="DR81" i="13" s="1"/>
  <c r="BA73" i="13"/>
  <c r="BA83" i="13"/>
  <c r="BA81" i="13" s="1"/>
  <c r="HW73" i="13"/>
  <c r="HW83" i="13"/>
  <c r="HW81" i="13" s="1"/>
  <c r="U73" i="13"/>
  <c r="U83" i="13"/>
  <c r="U81" i="13" s="1"/>
  <c r="HR73" i="13"/>
  <c r="HR83" i="13"/>
  <c r="HR81" i="13" s="1"/>
  <c r="IC73" i="13"/>
  <c r="IC83" i="13"/>
  <c r="IC81" i="13" s="1"/>
  <c r="DS73" i="13"/>
  <c r="DS83" i="13"/>
  <c r="DS81" i="13" s="1"/>
  <c r="DM73" i="13"/>
  <c r="DM83" i="13"/>
  <c r="DM81" i="13" s="1"/>
  <c r="DG73" i="13"/>
  <c r="DG83" i="13"/>
  <c r="DG81" i="13" s="1"/>
  <c r="EC73" i="13"/>
  <c r="EC83" i="13"/>
  <c r="EC81" i="13" s="1"/>
  <c r="FE73" i="13"/>
  <c r="FE83" i="13"/>
  <c r="FE81" i="13" s="1"/>
  <c r="K73" i="13"/>
  <c r="K83" i="13"/>
  <c r="K81" i="13" s="1"/>
  <c r="BJ73" i="13"/>
  <c r="BJ83" i="13"/>
  <c r="BJ81" i="13" s="1"/>
  <c r="DP73" i="13"/>
  <c r="DP83" i="13"/>
  <c r="DP81" i="13" s="1"/>
  <c r="GQ73" i="13"/>
  <c r="GQ83" i="13"/>
  <c r="GQ81" i="13" s="1"/>
  <c r="CW73" i="13"/>
  <c r="CW83" i="13"/>
  <c r="CW81" i="13" s="1"/>
  <c r="DA73" i="13"/>
  <c r="DA83" i="13"/>
  <c r="DA81" i="13" s="1"/>
  <c r="FT73" i="13"/>
  <c r="FT83" i="13"/>
  <c r="FT81" i="13" s="1"/>
  <c r="FP73" i="13"/>
  <c r="FP83" i="13"/>
  <c r="FP81" i="13" s="1"/>
  <c r="I73" i="13"/>
  <c r="I83" i="13"/>
  <c r="I81" i="13" s="1"/>
  <c r="AC73" i="13"/>
  <c r="AC83" i="13"/>
  <c r="AC81" i="13" s="1"/>
  <c r="AN73" i="13"/>
  <c r="AN83" i="13"/>
  <c r="AN81" i="13" s="1"/>
  <c r="GM73" i="13"/>
  <c r="GM40" i="17" s="1"/>
  <c r="GM83" i="13"/>
  <c r="GM81" i="13" s="1"/>
  <c r="GM35" i="21" s="1"/>
  <c r="GL73" i="13"/>
  <c r="GL83" i="13"/>
  <c r="GL81" i="13" s="1"/>
  <c r="HA73" i="13"/>
  <c r="HA83" i="13"/>
  <c r="HA81" i="13" s="1"/>
  <c r="BU73" i="13"/>
  <c r="BU83" i="13"/>
  <c r="BU81" i="13" s="1"/>
  <c r="FA73" i="13"/>
  <c r="FA83" i="13"/>
  <c r="FA81" i="13" s="1"/>
  <c r="AK73" i="13"/>
  <c r="AK83" i="13"/>
  <c r="AK81" i="13" s="1"/>
  <c r="IG73" i="13"/>
  <c r="IG83" i="13"/>
  <c r="IG81" i="13" s="1"/>
  <c r="DJ73" i="13"/>
  <c r="DJ83" i="13"/>
  <c r="DJ81" i="13" s="1"/>
  <c r="FL73" i="13"/>
  <c r="FL83" i="13"/>
  <c r="FL81" i="13" s="1"/>
  <c r="Y73" i="13"/>
  <c r="Y83" i="13"/>
  <c r="Y81" i="13" s="1"/>
  <c r="GB73" i="13"/>
  <c r="GB83" i="13"/>
  <c r="GB81" i="13" s="1"/>
  <c r="AJ73" i="13"/>
  <c r="AJ83" i="13"/>
  <c r="AJ81" i="13" s="1"/>
  <c r="CH73" i="13"/>
  <c r="CH83" i="13"/>
  <c r="CH81" i="13" s="1"/>
  <c r="EM73" i="13"/>
  <c r="EM83" i="13"/>
  <c r="EM81" i="13" s="1"/>
  <c r="AX73" i="13"/>
  <c r="AX83" i="13"/>
  <c r="AX81" i="13" s="1"/>
  <c r="AS73" i="13"/>
  <c r="AS83" i="13"/>
  <c r="AS81" i="13" s="1"/>
  <c r="DW73" i="13"/>
  <c r="DW83" i="13"/>
  <c r="DW81" i="13" s="1"/>
  <c r="FI73" i="13"/>
  <c r="FI83" i="13"/>
  <c r="FI81" i="13" s="1"/>
  <c r="BQ73" i="13"/>
  <c r="BQ83" i="13"/>
  <c r="BQ81" i="13" s="1"/>
  <c r="BS73" i="13"/>
  <c r="BS83" i="13"/>
  <c r="BS81" i="13" s="1"/>
  <c r="ES73" i="13"/>
  <c r="ES83" i="13"/>
  <c r="ES81" i="13" s="1"/>
  <c r="EO73" i="13"/>
  <c r="EO83" i="13"/>
  <c r="EO81" i="13" s="1"/>
  <c r="BC73" i="13"/>
  <c r="BC83" i="13"/>
  <c r="BC81" i="13" s="1"/>
  <c r="P73" i="13"/>
  <c r="P83" i="13"/>
  <c r="P81" i="13" s="1"/>
  <c r="HX73" i="13"/>
  <c r="HX83" i="13"/>
  <c r="HX81" i="13" s="1"/>
  <c r="EZ73" i="13"/>
  <c r="EZ83" i="13"/>
  <c r="EZ81" i="13" s="1"/>
  <c r="AR73" i="13"/>
  <c r="AR83" i="13"/>
  <c r="AR81" i="13" s="1"/>
  <c r="DK73" i="13"/>
  <c r="DK83" i="13"/>
  <c r="DK81" i="13" s="1"/>
  <c r="BI73" i="13"/>
  <c r="BI83" i="13"/>
  <c r="BI81" i="13" s="1"/>
  <c r="BP73" i="13"/>
  <c r="BP83" i="13"/>
  <c r="BP81" i="13" s="1"/>
  <c r="H73" i="13"/>
  <c r="H83" i="13"/>
  <c r="H81" i="13" s="1"/>
  <c r="BH73" i="13"/>
  <c r="BH83" i="13"/>
  <c r="BH81" i="13" s="1"/>
  <c r="GD73" i="13"/>
  <c r="GD83" i="13"/>
  <c r="GD81" i="13" s="1"/>
  <c r="CG73" i="13"/>
  <c r="CG83" i="13"/>
  <c r="CG81" i="13" s="1"/>
  <c r="CN73" i="13"/>
  <c r="CN83" i="13"/>
  <c r="CN81" i="13" s="1"/>
  <c r="IJ73" i="13"/>
  <c r="IJ83" i="13"/>
  <c r="IJ81" i="13" s="1"/>
  <c r="GN73" i="13"/>
  <c r="GN83" i="13"/>
  <c r="GN81" i="13" s="1"/>
  <c r="DQ73" i="13"/>
  <c r="DQ83" i="13"/>
  <c r="DQ81" i="13" s="1"/>
  <c r="BT73" i="13"/>
  <c r="BT83" i="13"/>
  <c r="BT81" i="13" s="1"/>
  <c r="AE73" i="13"/>
  <c r="AE83" i="13"/>
  <c r="AE81" i="13" s="1"/>
  <c r="DD73" i="13"/>
  <c r="DD83" i="13"/>
  <c r="DD81" i="13" s="1"/>
  <c r="FG73" i="13"/>
  <c r="FG83" i="13"/>
  <c r="FG81" i="13" s="1"/>
  <c r="HU73" i="13"/>
  <c r="HU83" i="13"/>
  <c r="HU81" i="13" s="1"/>
  <c r="CD73" i="13"/>
  <c r="CD83" i="13"/>
  <c r="CD81" i="13" s="1"/>
  <c r="CZ73" i="13"/>
  <c r="CZ83" i="13"/>
  <c r="CZ81" i="13" s="1"/>
  <c r="BX73" i="13"/>
  <c r="BX83" i="13"/>
  <c r="BX81" i="13" s="1"/>
  <c r="BB73" i="13"/>
  <c r="BB83" i="13"/>
  <c r="BB81" i="13" s="1"/>
  <c r="HF73" i="13"/>
  <c r="HF83" i="13"/>
  <c r="HF81" i="13" s="1"/>
  <c r="AW73" i="13"/>
  <c r="AW83" i="13"/>
  <c r="AW81" i="13" s="1"/>
  <c r="HN73" i="13"/>
  <c r="HN83" i="13"/>
  <c r="HN81" i="13" s="1"/>
  <c r="GP73" i="13"/>
  <c r="GP83" i="13"/>
  <c r="GP81" i="13" s="1"/>
  <c r="DT73" i="13"/>
  <c r="DT83" i="13"/>
  <c r="DT81" i="13" s="1"/>
  <c r="DV73" i="13"/>
  <c r="DV83" i="13"/>
  <c r="DV81" i="13" s="1"/>
  <c r="DE73" i="13"/>
  <c r="DE83" i="13"/>
  <c r="DE81" i="13" s="1"/>
  <c r="GC73" i="13"/>
  <c r="GC83" i="13"/>
  <c r="GC81" i="13" s="1"/>
  <c r="AA73" i="13"/>
  <c r="AA83" i="13"/>
  <c r="AA81" i="13" s="1"/>
  <c r="AM73" i="13"/>
  <c r="AM83" i="13"/>
  <c r="AM81" i="13" s="1"/>
  <c r="HZ73" i="13"/>
  <c r="HZ83" i="13"/>
  <c r="HZ81" i="13" s="1"/>
  <c r="HG73" i="13"/>
  <c r="HG83" i="13"/>
  <c r="HG81" i="13" s="1"/>
  <c r="L73" i="13"/>
  <c r="L83" i="13"/>
  <c r="L81" i="13" s="1"/>
  <c r="FC73" i="13"/>
  <c r="FC83" i="13"/>
  <c r="FC81" i="13" s="1"/>
  <c r="AG73" i="13"/>
  <c r="AG83" i="13"/>
  <c r="AG81" i="13" s="1"/>
  <c r="G73" i="13"/>
  <c r="G83" i="13"/>
  <c r="IK55" i="13"/>
  <c r="IK37" i="13"/>
  <c r="IK72" i="13"/>
  <c r="IK73" i="13"/>
  <c r="IL118" i="13"/>
  <c r="IL136" i="13"/>
  <c r="CN115" i="13"/>
  <c r="CN120" i="13"/>
  <c r="CN119" i="13"/>
  <c r="CN122" i="13"/>
  <c r="CN124" i="13"/>
  <c r="CN126" i="13"/>
  <c r="CN133" i="13"/>
  <c r="CN137" i="13"/>
  <c r="CN138" i="13"/>
  <c r="CN140" i="13"/>
  <c r="CN144" i="13"/>
  <c r="CN142" i="13"/>
  <c r="IJ115" i="13"/>
  <c r="IJ122" i="13"/>
  <c r="IJ120" i="13"/>
  <c r="IJ124" i="13"/>
  <c r="IJ119" i="13"/>
  <c r="IJ133" i="13"/>
  <c r="IJ126" i="13"/>
  <c r="IJ138" i="13"/>
  <c r="IJ137" i="13"/>
  <c r="IJ144" i="13"/>
  <c r="IJ140" i="13"/>
  <c r="IJ142" i="13"/>
  <c r="GN115" i="13"/>
  <c r="GN122" i="13"/>
  <c r="GN119" i="13"/>
  <c r="GN120" i="13"/>
  <c r="GN124" i="13"/>
  <c r="GN126" i="13"/>
  <c r="GN133" i="13"/>
  <c r="GN137" i="13"/>
  <c r="GN138" i="13"/>
  <c r="GN140" i="13"/>
  <c r="GN144" i="13"/>
  <c r="GN142" i="13"/>
  <c r="DQ119" i="13"/>
  <c r="DQ115" i="13"/>
  <c r="DQ120" i="13"/>
  <c r="DQ122" i="13"/>
  <c r="DQ126" i="13"/>
  <c r="DQ124" i="13"/>
  <c r="DQ133" i="13"/>
  <c r="DQ137" i="13"/>
  <c r="DQ138" i="13"/>
  <c r="DQ144" i="13"/>
  <c r="DQ140" i="13"/>
  <c r="DQ142" i="13"/>
  <c r="BT115" i="13"/>
  <c r="BT120" i="13"/>
  <c r="BT119" i="13"/>
  <c r="BT122" i="13"/>
  <c r="BT126" i="13"/>
  <c r="BT124" i="13"/>
  <c r="BT133" i="13"/>
  <c r="BT137" i="13"/>
  <c r="BT140" i="13"/>
  <c r="BT138" i="13"/>
  <c r="BT144" i="13"/>
  <c r="BT142" i="13"/>
  <c r="AE115" i="13"/>
  <c r="AE119" i="13"/>
  <c r="AE120" i="13"/>
  <c r="AE124" i="13"/>
  <c r="AE122" i="13"/>
  <c r="AE126" i="13"/>
  <c r="AE133" i="13"/>
  <c r="AE140" i="13"/>
  <c r="AE137" i="13"/>
  <c r="AE138" i="13"/>
  <c r="AE142" i="13"/>
  <c r="AE144" i="13"/>
  <c r="DD115" i="13"/>
  <c r="DD119" i="13"/>
  <c r="DD120" i="13"/>
  <c r="DD122" i="13"/>
  <c r="DD124" i="13"/>
  <c r="DD126" i="13"/>
  <c r="DD133" i="13"/>
  <c r="DD137" i="13"/>
  <c r="DD138" i="13"/>
  <c r="DD140" i="13"/>
  <c r="DD144" i="13"/>
  <c r="DD142" i="13"/>
  <c r="FG115" i="13"/>
  <c r="FG122" i="13"/>
  <c r="FG119" i="13"/>
  <c r="FG124" i="13"/>
  <c r="FG120" i="13"/>
  <c r="FG126" i="13"/>
  <c r="FG133" i="13"/>
  <c r="FG138" i="13"/>
  <c r="FG142" i="13"/>
  <c r="FG137" i="13"/>
  <c r="FG140" i="13"/>
  <c r="FG144" i="13"/>
  <c r="HU115" i="13"/>
  <c r="HU119" i="13"/>
  <c r="HU120" i="13"/>
  <c r="HU122" i="13"/>
  <c r="HU133" i="13"/>
  <c r="HU126" i="13"/>
  <c r="HU124" i="13"/>
  <c r="HU137" i="13"/>
  <c r="HU138" i="13"/>
  <c r="HU144" i="13"/>
  <c r="HU142" i="13"/>
  <c r="HU140" i="13"/>
  <c r="CD115" i="13"/>
  <c r="CD120" i="13"/>
  <c r="CD119" i="13"/>
  <c r="CD124" i="13"/>
  <c r="CD122" i="13"/>
  <c r="CD133" i="13"/>
  <c r="CD126" i="13"/>
  <c r="CD138" i="13"/>
  <c r="CD137" i="13"/>
  <c r="CD142" i="13"/>
  <c r="CD140" i="13"/>
  <c r="CD144" i="13"/>
  <c r="CZ115" i="13"/>
  <c r="CZ120" i="13"/>
  <c r="CZ119" i="13"/>
  <c r="CZ122" i="13"/>
  <c r="CZ124" i="13"/>
  <c r="CZ126" i="13"/>
  <c r="CZ133" i="13"/>
  <c r="CZ137" i="13"/>
  <c r="CZ140" i="13"/>
  <c r="CZ138" i="13"/>
  <c r="CZ144" i="13"/>
  <c r="CZ142" i="13"/>
  <c r="BX115" i="13"/>
  <c r="BX119" i="13"/>
  <c r="BX122" i="13"/>
  <c r="BX120" i="13"/>
  <c r="BX124" i="13"/>
  <c r="BX133" i="13"/>
  <c r="BX126" i="13"/>
  <c r="BX137" i="13"/>
  <c r="BX138" i="13"/>
  <c r="BX140" i="13"/>
  <c r="BX142" i="13"/>
  <c r="BX144" i="13"/>
  <c r="BB115" i="13"/>
  <c r="BB120" i="13"/>
  <c r="BB119" i="13"/>
  <c r="BB124" i="13"/>
  <c r="BB126" i="13"/>
  <c r="BB122" i="13"/>
  <c r="BB138" i="13"/>
  <c r="BB133" i="13"/>
  <c r="BB137" i="13"/>
  <c r="BB140" i="13"/>
  <c r="BB142" i="13"/>
  <c r="BB144" i="13"/>
  <c r="HF115" i="13"/>
  <c r="HF119" i="13"/>
  <c r="HF120" i="13"/>
  <c r="HF122" i="13"/>
  <c r="HF124" i="13"/>
  <c r="HF126" i="13"/>
  <c r="HF133" i="13"/>
  <c r="HF138" i="13"/>
  <c r="HF140" i="13"/>
  <c r="HF137" i="13"/>
  <c r="HF144" i="13"/>
  <c r="HF142" i="13"/>
  <c r="AW115" i="13"/>
  <c r="AW119" i="13"/>
  <c r="AW122" i="13"/>
  <c r="AW124" i="13"/>
  <c r="AW120" i="13"/>
  <c r="AW137" i="13"/>
  <c r="AW133" i="13"/>
  <c r="AW126" i="13"/>
  <c r="AW140" i="13"/>
  <c r="AW144" i="13"/>
  <c r="AW138" i="13"/>
  <c r="AW142" i="13"/>
  <c r="HN115" i="13"/>
  <c r="HN120" i="13"/>
  <c r="HN119" i="13"/>
  <c r="HN124" i="13"/>
  <c r="HN126" i="13"/>
  <c r="HN133" i="13"/>
  <c r="HN122" i="13"/>
  <c r="HN137" i="13"/>
  <c r="HN138" i="13"/>
  <c r="HN140" i="13"/>
  <c r="HN144" i="13"/>
  <c r="HN142" i="13"/>
  <c r="GP115" i="13"/>
  <c r="GP120" i="13"/>
  <c r="GP119" i="13"/>
  <c r="GP122" i="13"/>
  <c r="GP124" i="13"/>
  <c r="GP126" i="13"/>
  <c r="GP133" i="13"/>
  <c r="GP138" i="13"/>
  <c r="GP137" i="13"/>
  <c r="GP140" i="13"/>
  <c r="GP144" i="13"/>
  <c r="GP142" i="13"/>
  <c r="DT115" i="13"/>
  <c r="DT120" i="13"/>
  <c r="DT122" i="13"/>
  <c r="DT124" i="13"/>
  <c r="DT119" i="13"/>
  <c r="DT126" i="13"/>
  <c r="DT133" i="13"/>
  <c r="DT137" i="13"/>
  <c r="DT138" i="13"/>
  <c r="DT140" i="13"/>
  <c r="DT144" i="13"/>
  <c r="DT142" i="13"/>
  <c r="DV115" i="13"/>
  <c r="DV120" i="13"/>
  <c r="DV119" i="13"/>
  <c r="DV122" i="13"/>
  <c r="DV126" i="13"/>
  <c r="DV124" i="13"/>
  <c r="DV133" i="13"/>
  <c r="DV137" i="13"/>
  <c r="DV138" i="13"/>
  <c r="DV140" i="13"/>
  <c r="DV144" i="13"/>
  <c r="DV142" i="13"/>
  <c r="DE115" i="13"/>
  <c r="DE119" i="13"/>
  <c r="DE120" i="13"/>
  <c r="DE122" i="13"/>
  <c r="DE124" i="13"/>
  <c r="DE126" i="13"/>
  <c r="DE137" i="13"/>
  <c r="DE133" i="13"/>
  <c r="DE138" i="13"/>
  <c r="DE144" i="13"/>
  <c r="DE142" i="13"/>
  <c r="DE140" i="13"/>
  <c r="GC115" i="13"/>
  <c r="GC119" i="13"/>
  <c r="GC120" i="13"/>
  <c r="GC122" i="13"/>
  <c r="GC124" i="13"/>
  <c r="GC126" i="13"/>
  <c r="GC133" i="13"/>
  <c r="GC137" i="13"/>
  <c r="GC138" i="13"/>
  <c r="GC140" i="13"/>
  <c r="GC144" i="13"/>
  <c r="GC142" i="13"/>
  <c r="AA115" i="13"/>
  <c r="AA120" i="13"/>
  <c r="AA119" i="13"/>
  <c r="AA122" i="13"/>
  <c r="AA124" i="13"/>
  <c r="AA126" i="13"/>
  <c r="AA133" i="13"/>
  <c r="AA138" i="13"/>
  <c r="AA140" i="13"/>
  <c r="AA137" i="13"/>
  <c r="AA142" i="13"/>
  <c r="AA144" i="13"/>
  <c r="AM115" i="13"/>
  <c r="AM120" i="13"/>
  <c r="AM122" i="13"/>
  <c r="AM124" i="13"/>
  <c r="AM119" i="13"/>
  <c r="AM126" i="13"/>
  <c r="AM133" i="13"/>
  <c r="AM137" i="13"/>
  <c r="AM140" i="13"/>
  <c r="AM138" i="13"/>
  <c r="AM142" i="13"/>
  <c r="AM144" i="13"/>
  <c r="HZ115" i="13"/>
  <c r="HZ119" i="13"/>
  <c r="HZ120" i="13"/>
  <c r="HZ133" i="13"/>
  <c r="HZ122" i="13"/>
  <c r="HZ124" i="13"/>
  <c r="HZ126" i="13"/>
  <c r="HZ138" i="13"/>
  <c r="HZ137" i="13"/>
  <c r="HZ140" i="13"/>
  <c r="HZ144" i="13"/>
  <c r="HZ142" i="13"/>
  <c r="HG115" i="13"/>
  <c r="HG119" i="13"/>
  <c r="HG122" i="13"/>
  <c r="HG120" i="13"/>
  <c r="HG124" i="13"/>
  <c r="HG126" i="13"/>
  <c r="HG133" i="13"/>
  <c r="HG137" i="13"/>
  <c r="HG138" i="13"/>
  <c r="HG142" i="13"/>
  <c r="HG144" i="13"/>
  <c r="HG140" i="13"/>
  <c r="L115" i="13"/>
  <c r="L119" i="13"/>
  <c r="L120" i="13"/>
  <c r="L122" i="13"/>
  <c r="L124" i="13"/>
  <c r="L133" i="13"/>
  <c r="L126" i="13"/>
  <c r="L137" i="13"/>
  <c r="L138" i="13"/>
  <c r="L140" i="13"/>
  <c r="L142" i="13"/>
  <c r="L144" i="13"/>
  <c r="FC115" i="13"/>
  <c r="FC119" i="13"/>
  <c r="FC120" i="13"/>
  <c r="FC122" i="13"/>
  <c r="FC124" i="13"/>
  <c r="FC126" i="13"/>
  <c r="FC133" i="13"/>
  <c r="FC137" i="13"/>
  <c r="FC140" i="13"/>
  <c r="FC138" i="13"/>
  <c r="FC142" i="13"/>
  <c r="FC144" i="13"/>
  <c r="AG119" i="13"/>
  <c r="AG115" i="13"/>
  <c r="AG120" i="13"/>
  <c r="AG122" i="13"/>
  <c r="AG126" i="13"/>
  <c r="AG124" i="13"/>
  <c r="AG137" i="13"/>
  <c r="AG133" i="13"/>
  <c r="AG138" i="13"/>
  <c r="AG144" i="13"/>
  <c r="AG140" i="13"/>
  <c r="AG142" i="13"/>
  <c r="AO115" i="13"/>
  <c r="AO119" i="13"/>
  <c r="AO120" i="13"/>
  <c r="AO124" i="13"/>
  <c r="AO122" i="13"/>
  <c r="AO137" i="13"/>
  <c r="AO133" i="13"/>
  <c r="AO126" i="13"/>
  <c r="AO138" i="13"/>
  <c r="AO142" i="13"/>
  <c r="AO144" i="13"/>
  <c r="AO140" i="13"/>
  <c r="GE115" i="13"/>
  <c r="GE120" i="13"/>
  <c r="GE122" i="13"/>
  <c r="GE124" i="13"/>
  <c r="GE119" i="13"/>
  <c r="GE126" i="13"/>
  <c r="GE133" i="13"/>
  <c r="GE138" i="13"/>
  <c r="GE140" i="13"/>
  <c r="GE137" i="13"/>
  <c r="GE142" i="13"/>
  <c r="GE144" i="13"/>
  <c r="IF115" i="13"/>
  <c r="IF119" i="13"/>
  <c r="IF120" i="13"/>
  <c r="IF122" i="13"/>
  <c r="IF126" i="13"/>
  <c r="IF133" i="13"/>
  <c r="IF124" i="13"/>
  <c r="IF140" i="13"/>
  <c r="IF137" i="13"/>
  <c r="IF138" i="13"/>
  <c r="IF144" i="13"/>
  <c r="IF142" i="13"/>
  <c r="AT115" i="13"/>
  <c r="AT120" i="13"/>
  <c r="AT124" i="13"/>
  <c r="AT119" i="13"/>
  <c r="AT122" i="13"/>
  <c r="AT126" i="13"/>
  <c r="AT133" i="13"/>
  <c r="AT138" i="13"/>
  <c r="AT142" i="13"/>
  <c r="AT140" i="13"/>
  <c r="AT137" i="13"/>
  <c r="AT144" i="13"/>
  <c r="IE115" i="13"/>
  <c r="IE120" i="13"/>
  <c r="IE119" i="13"/>
  <c r="IE122" i="13"/>
  <c r="IE126" i="13"/>
  <c r="IE124" i="13"/>
  <c r="IE133" i="13"/>
  <c r="IE137" i="13"/>
  <c r="IE138" i="13"/>
  <c r="IE140" i="13"/>
  <c r="IE142" i="13"/>
  <c r="IE144" i="13"/>
  <c r="ID115" i="13"/>
  <c r="ID119" i="13"/>
  <c r="ID120" i="13"/>
  <c r="ID122" i="13"/>
  <c r="ID124" i="13"/>
  <c r="ID126" i="13"/>
  <c r="ID133" i="13"/>
  <c r="ID138" i="13"/>
  <c r="ID142" i="13"/>
  <c r="ID140" i="13"/>
  <c r="ID137" i="13"/>
  <c r="ID144" i="13"/>
  <c r="AY115" i="13"/>
  <c r="AY120" i="13"/>
  <c r="AY119" i="13"/>
  <c r="AY122" i="13"/>
  <c r="AY126" i="13"/>
  <c r="AY124" i="13"/>
  <c r="AY133" i="13"/>
  <c r="AY137" i="13"/>
  <c r="AY138" i="13"/>
  <c r="AY142" i="13"/>
  <c r="AY140" i="13"/>
  <c r="AY144" i="13"/>
  <c r="HP115" i="13"/>
  <c r="HP122" i="13"/>
  <c r="HP119" i="13"/>
  <c r="HP120" i="13"/>
  <c r="HP126" i="13"/>
  <c r="HP124" i="13"/>
  <c r="HP133" i="13"/>
  <c r="HP140" i="13"/>
  <c r="HP137" i="13"/>
  <c r="HP138" i="13"/>
  <c r="HP144" i="13"/>
  <c r="HP142" i="13"/>
  <c r="DI115" i="13"/>
  <c r="DI119" i="13"/>
  <c r="DI120" i="13"/>
  <c r="DI122" i="13"/>
  <c r="DI126" i="13"/>
  <c r="DI124" i="13"/>
  <c r="DI137" i="13"/>
  <c r="DI133" i="13"/>
  <c r="DI140" i="13"/>
  <c r="DI138" i="13"/>
  <c r="DI144" i="13"/>
  <c r="DI142" i="13"/>
  <c r="GO115" i="13"/>
  <c r="GO119" i="13"/>
  <c r="GO120" i="13"/>
  <c r="GO122" i="13"/>
  <c r="GO124" i="13"/>
  <c r="GO126" i="13"/>
  <c r="GO133" i="13"/>
  <c r="GO137" i="13"/>
  <c r="GO138" i="13"/>
  <c r="GO144" i="13"/>
  <c r="GO142" i="13"/>
  <c r="GO140" i="13"/>
  <c r="BK115" i="13"/>
  <c r="BK119" i="13"/>
  <c r="BK120" i="13"/>
  <c r="BK122" i="13"/>
  <c r="BK124" i="13"/>
  <c r="BK126" i="13"/>
  <c r="BK133" i="13"/>
  <c r="BK140" i="13"/>
  <c r="BK137" i="13"/>
  <c r="BK138" i="13"/>
  <c r="BK142" i="13"/>
  <c r="BK144" i="13"/>
  <c r="CY115" i="13"/>
  <c r="CY119" i="13"/>
  <c r="CY122" i="13"/>
  <c r="CY120" i="13"/>
  <c r="CY124" i="13"/>
  <c r="CY126" i="13"/>
  <c r="CY133" i="13"/>
  <c r="CY137" i="13"/>
  <c r="CY140" i="13"/>
  <c r="CY142" i="13"/>
  <c r="CY144" i="13"/>
  <c r="CY138" i="13"/>
  <c r="Z115" i="13"/>
  <c r="Z120" i="13"/>
  <c r="Z119" i="13"/>
  <c r="Z122" i="13"/>
  <c r="Z124" i="13"/>
  <c r="Z133" i="13"/>
  <c r="Z126" i="13"/>
  <c r="Z138" i="13"/>
  <c r="Z137" i="13"/>
  <c r="Z142" i="13"/>
  <c r="Z140" i="13"/>
  <c r="Z144" i="13"/>
  <c r="FJ115" i="13"/>
  <c r="FJ119" i="13"/>
  <c r="FJ120" i="13"/>
  <c r="FJ122" i="13"/>
  <c r="FJ126" i="13"/>
  <c r="FJ124" i="13"/>
  <c r="FJ133" i="13"/>
  <c r="FJ138" i="13"/>
  <c r="FJ137" i="13"/>
  <c r="FJ140" i="13"/>
  <c r="FJ144" i="13"/>
  <c r="FJ142" i="13"/>
  <c r="CX115" i="13"/>
  <c r="CX120" i="13"/>
  <c r="CX119" i="13"/>
  <c r="CX122" i="13"/>
  <c r="CX124" i="13"/>
  <c r="CX126" i="13"/>
  <c r="CX133" i="13"/>
  <c r="CX138" i="13"/>
  <c r="CX137" i="13"/>
  <c r="CX140" i="13"/>
  <c r="CX144" i="13"/>
  <c r="CX142" i="13"/>
  <c r="HC115" i="13"/>
  <c r="HC119" i="13"/>
  <c r="HC122" i="13"/>
  <c r="HC120" i="13"/>
  <c r="HC124" i="13"/>
  <c r="HC126" i="13"/>
  <c r="HC133" i="13"/>
  <c r="HC137" i="13"/>
  <c r="HC142" i="13"/>
  <c r="HC138" i="13"/>
  <c r="HC144" i="13"/>
  <c r="HC140" i="13"/>
  <c r="DH115" i="13"/>
  <c r="DH119" i="13"/>
  <c r="DH120" i="13"/>
  <c r="DH122" i="13"/>
  <c r="DH124" i="13"/>
  <c r="DH126" i="13"/>
  <c r="DH133" i="13"/>
  <c r="DH140" i="13"/>
  <c r="DH137" i="13"/>
  <c r="DH138" i="13"/>
  <c r="DH144" i="13"/>
  <c r="DH142" i="13"/>
  <c r="GA115" i="13"/>
  <c r="GA119" i="13"/>
  <c r="GA120" i="13"/>
  <c r="GA124" i="13"/>
  <c r="GA126" i="13"/>
  <c r="GA122" i="13"/>
  <c r="GA133" i="13"/>
  <c r="GA137" i="13"/>
  <c r="GA142" i="13"/>
  <c r="GA140" i="13"/>
  <c r="GA138" i="13"/>
  <c r="GA144" i="13"/>
  <c r="AF115" i="13"/>
  <c r="AF119" i="13"/>
  <c r="AF120" i="13"/>
  <c r="AF124" i="13"/>
  <c r="AF122" i="13"/>
  <c r="AF126" i="13"/>
  <c r="AF133" i="13"/>
  <c r="AF138" i="13"/>
  <c r="AF140" i="13"/>
  <c r="AF137" i="13"/>
  <c r="AF142" i="13"/>
  <c r="AF144" i="13"/>
  <c r="FV115" i="13"/>
  <c r="FV119" i="13"/>
  <c r="FV120" i="13"/>
  <c r="FV122" i="13"/>
  <c r="FV124" i="13"/>
  <c r="FV133" i="13"/>
  <c r="FV126" i="13"/>
  <c r="FV138" i="13"/>
  <c r="FV137" i="13"/>
  <c r="FV140" i="13"/>
  <c r="FV144" i="13"/>
  <c r="FV142" i="13"/>
  <c r="HO115" i="13"/>
  <c r="HO120" i="13"/>
  <c r="HO119" i="13"/>
  <c r="HO122" i="13"/>
  <c r="HO126" i="13"/>
  <c r="HO124" i="13"/>
  <c r="HO133" i="13"/>
  <c r="HO137" i="13"/>
  <c r="HO140" i="13"/>
  <c r="HO138" i="13"/>
  <c r="HO142" i="13"/>
  <c r="HO144" i="13"/>
  <c r="CL115" i="13"/>
  <c r="CL120" i="13"/>
  <c r="CL119" i="13"/>
  <c r="CL124" i="13"/>
  <c r="CL122" i="13"/>
  <c r="CL133" i="13"/>
  <c r="CL126" i="13"/>
  <c r="CL137" i="13"/>
  <c r="CL138" i="13"/>
  <c r="CL140" i="13"/>
  <c r="CL144" i="13"/>
  <c r="CL142" i="13"/>
  <c r="HI115" i="13"/>
  <c r="HI119" i="13"/>
  <c r="HI120" i="13"/>
  <c r="HI122" i="13"/>
  <c r="HI124" i="13"/>
  <c r="HI126" i="13"/>
  <c r="HI137" i="13"/>
  <c r="HI133" i="13"/>
  <c r="HI138" i="13"/>
  <c r="HI140" i="13"/>
  <c r="HI144" i="13"/>
  <c r="HI142" i="13"/>
  <c r="DL115" i="13"/>
  <c r="DL122" i="13"/>
  <c r="DL119" i="13"/>
  <c r="DL120" i="13"/>
  <c r="DL124" i="13"/>
  <c r="DL133" i="13"/>
  <c r="DL126" i="13"/>
  <c r="DL138" i="13"/>
  <c r="DL137" i="13"/>
  <c r="DL144" i="13"/>
  <c r="DL142" i="13"/>
  <c r="DL140" i="13"/>
  <c r="EX115" i="13"/>
  <c r="EX119" i="13"/>
  <c r="EX120" i="13"/>
  <c r="EX122" i="13"/>
  <c r="EX124" i="13"/>
  <c r="EX133" i="13"/>
  <c r="EX126" i="13"/>
  <c r="EX137" i="13"/>
  <c r="EX138" i="13"/>
  <c r="EX144" i="13"/>
  <c r="EX140" i="13"/>
  <c r="EX142" i="13"/>
  <c r="T115" i="13"/>
  <c r="T119" i="13"/>
  <c r="T120" i="13"/>
  <c r="T122" i="13"/>
  <c r="T124" i="13"/>
  <c r="T126" i="13"/>
  <c r="T133" i="13"/>
  <c r="T137" i="13"/>
  <c r="T140" i="13"/>
  <c r="T138" i="13"/>
  <c r="T142" i="13"/>
  <c r="T144" i="13"/>
  <c r="EK115" i="13"/>
  <c r="EK119" i="13"/>
  <c r="EK120" i="13"/>
  <c r="EK122" i="13"/>
  <c r="EK124" i="13"/>
  <c r="EK133" i="13"/>
  <c r="EK126" i="13"/>
  <c r="EK137" i="13"/>
  <c r="EK138" i="13"/>
  <c r="EK140" i="13"/>
  <c r="EK144" i="13"/>
  <c r="EK142" i="13"/>
  <c r="ER115" i="13"/>
  <c r="ER119" i="13"/>
  <c r="ER122" i="13"/>
  <c r="ER120" i="13"/>
  <c r="ER124" i="13"/>
  <c r="ER133" i="13"/>
  <c r="ER126" i="13"/>
  <c r="ER138" i="13"/>
  <c r="ER137" i="13"/>
  <c r="ER140" i="13"/>
  <c r="ER144" i="13"/>
  <c r="ER142" i="13"/>
  <c r="J115" i="13"/>
  <c r="J120" i="13"/>
  <c r="J119" i="13"/>
  <c r="J122" i="13"/>
  <c r="J133" i="13"/>
  <c r="J124" i="13"/>
  <c r="J126" i="13"/>
  <c r="J138" i="13"/>
  <c r="J137" i="13"/>
  <c r="J142" i="13"/>
  <c r="J140" i="13"/>
  <c r="J144" i="13"/>
  <c r="CI115" i="13"/>
  <c r="CI119" i="13"/>
  <c r="CI122" i="13"/>
  <c r="CI120" i="13"/>
  <c r="CI124" i="13"/>
  <c r="CI126" i="13"/>
  <c r="CI133" i="13"/>
  <c r="CI137" i="13"/>
  <c r="CI140" i="13"/>
  <c r="CI138" i="13"/>
  <c r="CI142" i="13"/>
  <c r="CI144" i="13"/>
  <c r="V115" i="13"/>
  <c r="V120" i="13"/>
  <c r="V124" i="13"/>
  <c r="V119" i="13"/>
  <c r="V122" i="13"/>
  <c r="V126" i="13"/>
  <c r="V133" i="13"/>
  <c r="V138" i="13"/>
  <c r="V137" i="13"/>
  <c r="V142" i="13"/>
  <c r="V144" i="13"/>
  <c r="V140" i="13"/>
  <c r="X115" i="13"/>
  <c r="X119" i="13"/>
  <c r="X120" i="13"/>
  <c r="X124" i="13"/>
  <c r="X126" i="13"/>
  <c r="X122" i="13"/>
  <c r="X133" i="13"/>
  <c r="X138" i="13"/>
  <c r="X140" i="13"/>
  <c r="X137" i="13"/>
  <c r="X142" i="13"/>
  <c r="X144" i="13"/>
  <c r="IA115" i="13"/>
  <c r="IA119" i="13"/>
  <c r="IA120" i="13"/>
  <c r="IA122" i="13"/>
  <c r="IA124" i="13"/>
  <c r="IA126" i="13"/>
  <c r="IA133" i="13"/>
  <c r="IA138" i="13"/>
  <c r="IA140" i="13"/>
  <c r="IA142" i="13"/>
  <c r="IA144" i="13"/>
  <c r="IA137" i="13"/>
  <c r="HY115" i="13"/>
  <c r="HY119" i="13"/>
  <c r="HY120" i="13"/>
  <c r="HY122" i="13"/>
  <c r="HY124" i="13"/>
  <c r="HY126" i="13"/>
  <c r="HY137" i="13"/>
  <c r="HY133" i="13"/>
  <c r="HY138" i="13"/>
  <c r="HY140" i="13"/>
  <c r="HY144" i="13"/>
  <c r="HY142" i="13"/>
  <c r="EU115" i="13"/>
  <c r="EU119" i="13"/>
  <c r="EU122" i="13"/>
  <c r="EU124" i="13"/>
  <c r="EU126" i="13"/>
  <c r="EU120" i="13"/>
  <c r="EU133" i="13"/>
  <c r="EU137" i="13"/>
  <c r="EU138" i="13"/>
  <c r="EU142" i="13"/>
  <c r="EU144" i="13"/>
  <c r="EU140" i="13"/>
  <c r="CE115" i="13"/>
  <c r="CE120" i="13"/>
  <c r="CE124" i="13"/>
  <c r="CE122" i="13"/>
  <c r="CE119" i="13"/>
  <c r="CE126" i="13"/>
  <c r="CE133" i="13"/>
  <c r="CE137" i="13"/>
  <c r="CE142" i="13"/>
  <c r="CE138" i="13"/>
  <c r="CE140" i="13"/>
  <c r="CE144" i="13"/>
  <c r="CV115" i="13"/>
  <c r="CV119" i="13"/>
  <c r="CV122" i="13"/>
  <c r="CV124" i="13"/>
  <c r="CV120" i="13"/>
  <c r="CV126" i="13"/>
  <c r="CV133" i="13"/>
  <c r="CV137" i="13"/>
  <c r="CV138" i="13"/>
  <c r="CV140" i="13"/>
  <c r="CV144" i="13"/>
  <c r="CV142" i="13"/>
  <c r="GS115" i="13"/>
  <c r="GS119" i="13"/>
  <c r="GS120" i="13"/>
  <c r="GS124" i="13"/>
  <c r="GS126" i="13"/>
  <c r="GS122" i="13"/>
  <c r="GS133" i="13"/>
  <c r="GS137" i="13"/>
  <c r="GS138" i="13"/>
  <c r="GS144" i="13"/>
  <c r="GS140" i="13"/>
  <c r="GS142" i="13"/>
  <c r="EF115" i="13"/>
  <c r="EF119" i="13"/>
  <c r="EF122" i="13"/>
  <c r="EF120" i="13"/>
  <c r="EF126" i="13"/>
  <c r="EF124" i="13"/>
  <c r="EF133" i="13"/>
  <c r="EF137" i="13"/>
  <c r="EF140" i="13"/>
  <c r="EF138" i="13"/>
  <c r="EF144" i="13"/>
  <c r="EF142" i="13"/>
  <c r="FO115" i="13"/>
  <c r="FO119" i="13"/>
  <c r="FO120" i="13"/>
  <c r="FO124" i="13"/>
  <c r="FO122" i="13"/>
  <c r="FO126" i="13"/>
  <c r="FO133" i="13"/>
  <c r="FO137" i="13"/>
  <c r="FO138" i="13"/>
  <c r="FO142" i="13"/>
  <c r="FO140" i="13"/>
  <c r="FO144" i="13"/>
  <c r="CB115" i="13"/>
  <c r="CB120" i="13"/>
  <c r="CB122" i="13"/>
  <c r="CB124" i="13"/>
  <c r="CB126" i="13"/>
  <c r="CB133" i="13"/>
  <c r="CB140" i="13"/>
  <c r="CB119" i="13"/>
  <c r="CB138" i="13"/>
  <c r="CB137" i="13"/>
  <c r="CB144" i="13"/>
  <c r="CB142" i="13"/>
  <c r="DZ115" i="13"/>
  <c r="DZ120" i="13"/>
  <c r="DZ119" i="13"/>
  <c r="DZ124" i="13"/>
  <c r="DZ122" i="13"/>
  <c r="DZ133" i="13"/>
  <c r="DZ126" i="13"/>
  <c r="DZ137" i="13"/>
  <c r="DZ138" i="13"/>
  <c r="DZ140" i="13"/>
  <c r="DZ144" i="13"/>
  <c r="DZ142" i="13"/>
  <c r="GW115" i="13"/>
  <c r="GW119" i="13"/>
  <c r="GW122" i="13"/>
  <c r="GW120" i="13"/>
  <c r="GW124" i="13"/>
  <c r="GW133" i="13"/>
  <c r="GW126" i="13"/>
  <c r="GW137" i="13"/>
  <c r="GW138" i="13"/>
  <c r="GW140" i="13"/>
  <c r="GW144" i="13"/>
  <c r="GW142" i="13"/>
  <c r="EH115" i="13"/>
  <c r="EH120" i="13"/>
  <c r="EH119" i="13"/>
  <c r="EH122" i="13"/>
  <c r="EH124" i="13"/>
  <c r="EH133" i="13"/>
  <c r="EH126" i="13"/>
  <c r="EH138" i="13"/>
  <c r="EH137" i="13"/>
  <c r="EH140" i="13"/>
  <c r="EH144" i="13"/>
  <c r="EH142" i="13"/>
  <c r="CO115" i="13"/>
  <c r="CO119" i="13"/>
  <c r="CO120" i="13"/>
  <c r="CO122" i="13"/>
  <c r="CO124" i="13"/>
  <c r="CO126" i="13"/>
  <c r="CO133" i="13"/>
  <c r="CO137" i="13"/>
  <c r="CO138" i="13"/>
  <c r="CO144" i="13"/>
  <c r="CO140" i="13"/>
  <c r="CO142" i="13"/>
  <c r="BF120" i="13"/>
  <c r="BF119" i="13"/>
  <c r="BF115" i="13"/>
  <c r="BF124" i="13"/>
  <c r="BF122" i="13"/>
  <c r="BF133" i="13"/>
  <c r="BF126" i="13"/>
  <c r="BF138" i="13"/>
  <c r="BF137" i="13"/>
  <c r="BF142" i="13"/>
  <c r="BF144" i="13"/>
  <c r="BF140" i="13"/>
  <c r="CA115" i="13"/>
  <c r="CA120" i="13"/>
  <c r="CA119" i="13"/>
  <c r="CA122" i="13"/>
  <c r="CA126" i="13"/>
  <c r="CA124" i="13"/>
  <c r="CA133" i="13"/>
  <c r="CA137" i="13"/>
  <c r="CA140" i="13"/>
  <c r="CA142" i="13"/>
  <c r="CA138" i="13"/>
  <c r="CA144" i="13"/>
  <c r="CQ115" i="13"/>
  <c r="CQ120" i="13"/>
  <c r="CQ119" i="13"/>
  <c r="CQ122" i="13"/>
  <c r="CQ126" i="13"/>
  <c r="CQ133" i="13"/>
  <c r="CQ124" i="13"/>
  <c r="CQ140" i="13"/>
  <c r="CQ137" i="13"/>
  <c r="CQ138" i="13"/>
  <c r="CQ142" i="13"/>
  <c r="CQ144" i="13"/>
  <c r="EV115" i="13"/>
  <c r="EV119" i="13"/>
  <c r="EV122" i="13"/>
  <c r="EV120" i="13"/>
  <c r="EV124" i="13"/>
  <c r="EV126" i="13"/>
  <c r="EV133" i="13"/>
  <c r="EV140" i="13"/>
  <c r="EV137" i="13"/>
  <c r="EV138" i="13"/>
  <c r="EV142" i="13"/>
  <c r="EV144" i="13"/>
  <c r="GZ115" i="13"/>
  <c r="GZ120" i="13"/>
  <c r="GZ122" i="13"/>
  <c r="GZ119" i="13"/>
  <c r="GZ126" i="13"/>
  <c r="GZ124" i="13"/>
  <c r="GZ133" i="13"/>
  <c r="GZ140" i="13"/>
  <c r="GZ138" i="13"/>
  <c r="GZ137" i="13"/>
  <c r="GZ144" i="13"/>
  <c r="GZ142" i="13"/>
  <c r="DN115" i="13"/>
  <c r="DN120" i="13"/>
  <c r="DN119" i="13"/>
  <c r="DN124" i="13"/>
  <c r="DN122" i="13"/>
  <c r="DN126" i="13"/>
  <c r="DN133" i="13"/>
  <c r="DN138" i="13"/>
  <c r="DN137" i="13"/>
  <c r="DN140" i="13"/>
  <c r="DN144" i="13"/>
  <c r="DN142" i="13"/>
  <c r="BG115" i="13"/>
  <c r="BG120" i="13"/>
  <c r="BG119" i="13"/>
  <c r="BG122" i="13"/>
  <c r="BG124" i="13"/>
  <c r="BG126" i="13"/>
  <c r="BG133" i="13"/>
  <c r="BG138" i="13"/>
  <c r="BG140" i="13"/>
  <c r="BG137" i="13"/>
  <c r="BG144" i="13"/>
  <c r="BG142" i="13"/>
  <c r="HL115" i="13"/>
  <c r="HL119" i="13"/>
  <c r="HL122" i="13"/>
  <c r="HL120" i="13"/>
  <c r="HL124" i="13"/>
  <c r="HL126" i="13"/>
  <c r="HL133" i="13"/>
  <c r="HL137" i="13"/>
  <c r="HL138" i="13"/>
  <c r="HL140" i="13"/>
  <c r="HL144" i="13"/>
  <c r="HL142" i="13"/>
  <c r="BL115" i="13"/>
  <c r="BL122" i="13"/>
  <c r="BL124" i="13"/>
  <c r="BL119" i="13"/>
  <c r="BL120" i="13"/>
  <c r="BL126" i="13"/>
  <c r="BL133" i="13"/>
  <c r="BL138" i="13"/>
  <c r="BL140" i="13"/>
  <c r="BL137" i="13"/>
  <c r="BL142" i="13"/>
  <c r="BL144" i="13"/>
  <c r="DC120" i="13"/>
  <c r="DC115" i="13"/>
  <c r="DC119" i="13"/>
  <c r="DC124" i="13"/>
  <c r="DC122" i="13"/>
  <c r="DC126" i="13"/>
  <c r="DC133" i="13"/>
  <c r="DC137" i="13"/>
  <c r="DC138" i="13"/>
  <c r="DC142" i="13"/>
  <c r="DC140" i="13"/>
  <c r="DC144" i="13"/>
  <c r="HD115" i="13"/>
  <c r="HD122" i="13"/>
  <c r="HD119" i="13"/>
  <c r="HD120" i="13"/>
  <c r="HD124" i="13"/>
  <c r="HD133" i="13"/>
  <c r="HD126" i="13"/>
  <c r="HD138" i="13"/>
  <c r="HD137" i="13"/>
  <c r="HD144" i="13"/>
  <c r="HD142" i="13"/>
  <c r="HD140" i="13"/>
  <c r="EL115" i="13"/>
  <c r="EL120" i="13"/>
  <c r="EL122" i="13"/>
  <c r="EL119" i="13"/>
  <c r="EL124" i="13"/>
  <c r="EL126" i="13"/>
  <c r="EL133" i="13"/>
  <c r="EL138" i="13"/>
  <c r="EL137" i="13"/>
  <c r="EL142" i="13"/>
  <c r="EL140" i="13"/>
  <c r="EL144" i="13"/>
  <c r="CG115" i="13"/>
  <c r="CG119" i="13"/>
  <c r="CG122" i="13"/>
  <c r="CG120" i="13"/>
  <c r="CG124" i="13"/>
  <c r="CG133" i="13"/>
  <c r="CG137" i="13"/>
  <c r="CG126" i="13"/>
  <c r="CG138" i="13"/>
  <c r="CG144" i="13"/>
  <c r="CG140" i="13"/>
  <c r="CG142" i="13"/>
  <c r="HS115" i="13"/>
  <c r="HS122" i="13"/>
  <c r="HS124" i="13"/>
  <c r="HS120" i="13"/>
  <c r="HS119" i="13"/>
  <c r="HS126" i="13"/>
  <c r="HS133" i="13"/>
  <c r="HS137" i="13"/>
  <c r="HS138" i="13"/>
  <c r="HS142" i="13"/>
  <c r="HS140" i="13"/>
  <c r="HS144" i="13"/>
  <c r="O115" i="13"/>
  <c r="O119" i="13"/>
  <c r="O120" i="13"/>
  <c r="O122" i="13"/>
  <c r="O126" i="13"/>
  <c r="O124" i="13"/>
  <c r="O133" i="13"/>
  <c r="O137" i="13"/>
  <c r="O138" i="13"/>
  <c r="O140" i="13"/>
  <c r="O142" i="13"/>
  <c r="O144" i="13"/>
  <c r="HB119" i="13"/>
  <c r="HB115" i="13"/>
  <c r="HB120" i="13"/>
  <c r="HB122" i="13"/>
  <c r="HB124" i="13"/>
  <c r="HB133" i="13"/>
  <c r="HB126" i="13"/>
  <c r="HB138" i="13"/>
  <c r="HB137" i="13"/>
  <c r="HB140" i="13"/>
  <c r="HB144" i="13"/>
  <c r="HB142" i="13"/>
  <c r="CT115" i="13"/>
  <c r="CT120" i="13"/>
  <c r="CT119" i="13"/>
  <c r="CT124" i="13"/>
  <c r="CT133" i="13"/>
  <c r="CT122" i="13"/>
  <c r="CT126" i="13"/>
  <c r="CT137" i="13"/>
  <c r="CT138" i="13"/>
  <c r="CT140" i="13"/>
  <c r="CT142" i="13"/>
  <c r="CT144" i="13"/>
  <c r="CK115" i="13"/>
  <c r="CK119" i="13"/>
  <c r="CK120" i="13"/>
  <c r="CK122" i="13"/>
  <c r="CK124" i="13"/>
  <c r="CK126" i="13"/>
  <c r="CK137" i="13"/>
  <c r="CK133" i="13"/>
  <c r="CK138" i="13"/>
  <c r="CK144" i="13"/>
  <c r="CK142" i="13"/>
  <c r="CK140" i="13"/>
  <c r="FN115" i="13"/>
  <c r="FN119" i="13"/>
  <c r="FN120" i="13"/>
  <c r="FN124" i="13"/>
  <c r="FN133" i="13"/>
  <c r="FN126" i="13"/>
  <c r="FN122" i="13"/>
  <c r="FN138" i="13"/>
  <c r="FN137" i="13"/>
  <c r="FN140" i="13"/>
  <c r="FN144" i="13"/>
  <c r="FN142" i="13"/>
  <c r="GV115" i="13"/>
  <c r="GV119" i="13"/>
  <c r="GV122" i="13"/>
  <c r="GV120" i="13"/>
  <c r="GV124" i="13"/>
  <c r="GV133" i="13"/>
  <c r="GV126" i="13"/>
  <c r="GV137" i="13"/>
  <c r="GV138" i="13"/>
  <c r="GV140" i="13"/>
  <c r="GV144" i="13"/>
  <c r="GV142" i="13"/>
  <c r="BW115" i="13"/>
  <c r="BW120" i="13"/>
  <c r="BW119" i="13"/>
  <c r="BW122" i="13"/>
  <c r="BW124" i="13"/>
  <c r="BW126" i="13"/>
  <c r="BW133" i="13"/>
  <c r="BW137" i="13"/>
  <c r="BW138" i="13"/>
  <c r="BW140" i="13"/>
  <c r="BW144" i="13"/>
  <c r="BW142" i="13"/>
  <c r="BR120" i="13"/>
  <c r="BR115" i="13"/>
  <c r="BR119" i="13"/>
  <c r="BR122" i="13"/>
  <c r="BR124" i="13"/>
  <c r="BR126" i="13"/>
  <c r="BR133" i="13"/>
  <c r="BR138" i="13"/>
  <c r="BR140" i="13"/>
  <c r="BR137" i="13"/>
  <c r="BR144" i="13"/>
  <c r="BR142" i="13"/>
  <c r="AI115" i="13"/>
  <c r="AI120" i="13"/>
  <c r="AI119" i="13"/>
  <c r="AI122" i="13"/>
  <c r="AI124" i="13"/>
  <c r="AI126" i="13"/>
  <c r="AI133" i="13"/>
  <c r="AI138" i="13"/>
  <c r="AI137" i="13"/>
  <c r="AI140" i="13"/>
  <c r="AI142" i="13"/>
  <c r="AI144" i="13"/>
  <c r="CM115" i="13"/>
  <c r="CM120" i="13"/>
  <c r="CM119" i="13"/>
  <c r="CM124" i="13"/>
  <c r="CM122" i="13"/>
  <c r="CM126" i="13"/>
  <c r="CM133" i="13"/>
  <c r="CM140" i="13"/>
  <c r="CM138" i="13"/>
  <c r="CM137" i="13"/>
  <c r="CM142" i="13"/>
  <c r="CM144" i="13"/>
  <c r="GR115" i="13"/>
  <c r="GR120" i="13"/>
  <c r="GR122" i="13"/>
  <c r="GR119" i="13"/>
  <c r="GR124" i="13"/>
  <c r="GR126" i="13"/>
  <c r="GR133" i="13"/>
  <c r="GR137" i="13"/>
  <c r="GR140" i="13"/>
  <c r="GR138" i="13"/>
  <c r="GR144" i="13"/>
  <c r="GR142" i="13"/>
  <c r="CR115" i="13"/>
  <c r="CR120" i="13"/>
  <c r="CR119" i="13"/>
  <c r="CR122" i="13"/>
  <c r="CR124" i="13"/>
  <c r="CR126" i="13"/>
  <c r="CR133" i="13"/>
  <c r="CR140" i="13"/>
  <c r="CR137" i="13"/>
  <c r="CR138" i="13"/>
  <c r="CR144" i="13"/>
  <c r="CR142" i="13"/>
  <c r="EJ115" i="13"/>
  <c r="EJ119" i="13"/>
  <c r="EJ120" i="13"/>
  <c r="EJ122" i="13"/>
  <c r="EJ124" i="13"/>
  <c r="EJ133" i="13"/>
  <c r="EJ126" i="13"/>
  <c r="EJ137" i="13"/>
  <c r="EJ138" i="13"/>
  <c r="EJ140" i="13"/>
  <c r="EJ144" i="13"/>
  <c r="EJ142" i="13"/>
  <c r="IB115" i="13"/>
  <c r="IB122" i="13"/>
  <c r="IB119" i="13"/>
  <c r="IB120" i="13"/>
  <c r="IB124" i="13"/>
  <c r="IB126" i="13"/>
  <c r="IB133" i="13"/>
  <c r="IB138" i="13"/>
  <c r="IB137" i="13"/>
  <c r="IB140" i="13"/>
  <c r="IB144" i="13"/>
  <c r="IB142" i="13"/>
  <c r="FZ115" i="13"/>
  <c r="FZ119" i="13"/>
  <c r="FZ120" i="13"/>
  <c r="FZ124" i="13"/>
  <c r="FZ126" i="13"/>
  <c r="FZ122" i="13"/>
  <c r="FZ133" i="13"/>
  <c r="FZ138" i="13"/>
  <c r="FZ137" i="13"/>
  <c r="FZ144" i="13"/>
  <c r="FZ140" i="13"/>
  <c r="FZ142" i="13"/>
  <c r="GT115" i="13"/>
  <c r="GT119" i="13"/>
  <c r="GT120" i="13"/>
  <c r="GT122" i="13"/>
  <c r="GT124" i="13"/>
  <c r="GT133" i="13"/>
  <c r="GT126" i="13"/>
  <c r="GT138" i="13"/>
  <c r="GT137" i="13"/>
  <c r="GT140" i="13"/>
  <c r="GT144" i="13"/>
  <c r="GT142" i="13"/>
  <c r="EB115" i="13"/>
  <c r="EB120" i="13"/>
  <c r="EB122" i="13"/>
  <c r="EB119" i="13"/>
  <c r="EB124" i="13"/>
  <c r="EB126" i="13"/>
  <c r="EB133" i="13"/>
  <c r="EB137" i="13"/>
  <c r="EB138" i="13"/>
  <c r="EB140" i="13"/>
  <c r="EB144" i="13"/>
  <c r="EB142" i="13"/>
  <c r="CJ115" i="13"/>
  <c r="CJ119" i="13"/>
  <c r="CJ120" i="13"/>
  <c r="CJ122" i="13"/>
  <c r="CJ124" i="13"/>
  <c r="CJ126" i="13"/>
  <c r="CJ133" i="13"/>
  <c r="CJ140" i="13"/>
  <c r="CJ137" i="13"/>
  <c r="CJ138" i="13"/>
  <c r="CJ142" i="13"/>
  <c r="CJ144" i="13"/>
  <c r="DX115" i="13"/>
  <c r="DX119" i="13"/>
  <c r="DX120" i="13"/>
  <c r="DX122" i="13"/>
  <c r="DX124" i="13"/>
  <c r="DX126" i="13"/>
  <c r="DX133" i="13"/>
  <c r="DX140" i="13"/>
  <c r="DX137" i="13"/>
  <c r="DX138" i="13"/>
  <c r="DX144" i="13"/>
  <c r="DX142" i="13"/>
  <c r="EQ120" i="13"/>
  <c r="EQ115" i="13"/>
  <c r="EQ124" i="13"/>
  <c r="EQ122" i="13"/>
  <c r="EQ119" i="13"/>
  <c r="EQ126" i="13"/>
  <c r="EQ133" i="13"/>
  <c r="EQ137" i="13"/>
  <c r="EQ142" i="13"/>
  <c r="EQ138" i="13"/>
  <c r="EQ144" i="13"/>
  <c r="EQ140" i="13"/>
  <c r="AH115" i="13"/>
  <c r="AH120" i="13"/>
  <c r="AH119" i="13"/>
  <c r="AH122" i="13"/>
  <c r="AH126" i="13"/>
  <c r="AH133" i="13"/>
  <c r="AH124" i="13"/>
  <c r="AH138" i="13"/>
  <c r="AH137" i="13"/>
  <c r="AH142" i="13"/>
  <c r="AH140" i="13"/>
  <c r="AH144" i="13"/>
  <c r="CF115" i="13"/>
  <c r="CF122" i="13"/>
  <c r="CF120" i="13"/>
  <c r="CF119" i="13"/>
  <c r="CF124" i="13"/>
  <c r="CF133" i="13"/>
  <c r="CF126" i="13"/>
  <c r="CF138" i="13"/>
  <c r="CF137" i="13"/>
  <c r="CF140" i="13"/>
  <c r="CF144" i="13"/>
  <c r="CF142" i="13"/>
  <c r="FU115" i="13"/>
  <c r="FU119" i="13"/>
  <c r="FU120" i="13"/>
  <c r="FU122" i="13"/>
  <c r="FU124" i="13"/>
  <c r="FU126" i="13"/>
  <c r="FU137" i="13"/>
  <c r="FU133" i="13"/>
  <c r="FU140" i="13"/>
  <c r="FU138" i="13"/>
  <c r="FU144" i="13"/>
  <c r="FU142" i="13"/>
  <c r="N115" i="13"/>
  <c r="N120" i="13"/>
  <c r="N119" i="13"/>
  <c r="N124" i="13"/>
  <c r="N122" i="13"/>
  <c r="N133" i="13"/>
  <c r="N138" i="13"/>
  <c r="N126" i="13"/>
  <c r="N137" i="13"/>
  <c r="N142" i="13"/>
  <c r="N140" i="13"/>
  <c r="N144" i="13"/>
  <c r="AL115" i="13"/>
  <c r="AL120" i="13"/>
  <c r="AL119" i="13"/>
  <c r="AL124" i="13"/>
  <c r="AL122" i="13"/>
  <c r="AL126" i="13"/>
  <c r="AL133" i="13"/>
  <c r="AL138" i="13"/>
  <c r="AL140" i="13"/>
  <c r="AL137" i="13"/>
  <c r="AL144" i="13"/>
  <c r="AL142" i="13"/>
  <c r="AD115" i="13"/>
  <c r="AD120" i="13"/>
  <c r="AD124" i="13"/>
  <c r="AD119" i="13"/>
  <c r="AD122" i="13"/>
  <c r="AD126" i="13"/>
  <c r="AD133" i="13"/>
  <c r="AD138" i="13"/>
  <c r="AD137" i="13"/>
  <c r="AD140" i="13"/>
  <c r="AD142" i="13"/>
  <c r="AD144" i="13"/>
  <c r="AP115" i="13"/>
  <c r="AP120" i="13"/>
  <c r="AP119" i="13"/>
  <c r="AP124" i="13"/>
  <c r="AP122" i="13"/>
  <c r="AP126" i="13"/>
  <c r="AP133" i="13"/>
  <c r="AP138" i="13"/>
  <c r="AP137" i="13"/>
  <c r="AP142" i="13"/>
  <c r="AP140" i="13"/>
  <c r="AP144" i="13"/>
  <c r="AV115" i="13"/>
  <c r="AV119" i="13"/>
  <c r="AV122" i="13"/>
  <c r="AV124" i="13"/>
  <c r="AV120" i="13"/>
  <c r="AV126" i="13"/>
  <c r="AV133" i="13"/>
  <c r="AV138" i="13"/>
  <c r="AV140" i="13"/>
  <c r="AV137" i="13"/>
  <c r="AV144" i="13"/>
  <c r="AV142" i="13"/>
  <c r="GH115" i="13"/>
  <c r="GH119" i="13"/>
  <c r="GH120" i="13"/>
  <c r="GH122" i="13"/>
  <c r="GH124" i="13"/>
  <c r="GH126" i="13"/>
  <c r="GH133" i="13"/>
  <c r="GH137" i="13"/>
  <c r="GH138" i="13"/>
  <c r="GH140" i="13"/>
  <c r="GH144" i="13"/>
  <c r="GH142" i="13"/>
  <c r="DU115" i="13"/>
  <c r="DU119" i="13"/>
  <c r="DU120" i="13"/>
  <c r="DU122" i="13"/>
  <c r="DU124" i="13"/>
  <c r="DU126" i="13"/>
  <c r="DU133" i="13"/>
  <c r="DU137" i="13"/>
  <c r="DU138" i="13"/>
  <c r="DU140" i="13"/>
  <c r="DU144" i="13"/>
  <c r="DU142" i="13"/>
  <c r="EP119" i="13"/>
  <c r="EP115" i="13"/>
  <c r="EP120" i="13"/>
  <c r="EP124" i="13"/>
  <c r="EP122" i="13"/>
  <c r="EP133" i="13"/>
  <c r="EP126" i="13"/>
  <c r="EP138" i="13"/>
  <c r="EP137" i="13"/>
  <c r="EP144" i="13"/>
  <c r="EP142" i="13"/>
  <c r="EP140" i="13"/>
  <c r="FS115" i="13"/>
  <c r="FS120" i="13"/>
  <c r="FS119" i="13"/>
  <c r="FS122" i="13"/>
  <c r="FS126" i="13"/>
  <c r="FS124" i="13"/>
  <c r="FS133" i="13"/>
  <c r="FS137" i="13"/>
  <c r="FS138" i="13"/>
  <c r="FS142" i="13"/>
  <c r="FS140" i="13"/>
  <c r="FS144" i="13"/>
  <c r="AZ115" i="13"/>
  <c r="AZ120" i="13"/>
  <c r="AZ122" i="13"/>
  <c r="AZ119" i="13"/>
  <c r="AZ124" i="13"/>
  <c r="AZ126" i="13"/>
  <c r="AZ133" i="13"/>
  <c r="AZ137" i="13"/>
  <c r="AZ138" i="13"/>
  <c r="AZ142" i="13"/>
  <c r="AZ140" i="13"/>
  <c r="AZ144" i="13"/>
  <c r="Q115" i="13"/>
  <c r="Q119" i="13"/>
  <c r="Q122" i="13"/>
  <c r="Q120" i="13"/>
  <c r="Q124" i="13"/>
  <c r="Q126" i="13"/>
  <c r="Q133" i="13"/>
  <c r="Q137" i="13"/>
  <c r="Q140" i="13"/>
  <c r="Q138" i="13"/>
  <c r="Q144" i="13"/>
  <c r="Q142" i="13"/>
  <c r="EY115" i="13"/>
  <c r="EY120" i="13"/>
  <c r="EY119" i="13"/>
  <c r="EY124" i="13"/>
  <c r="EY122" i="13"/>
  <c r="EY126" i="13"/>
  <c r="EY133" i="13"/>
  <c r="EY138" i="13"/>
  <c r="EY142" i="13"/>
  <c r="EY140" i="13"/>
  <c r="EY144" i="13"/>
  <c r="EY137" i="13"/>
  <c r="GU115" i="13"/>
  <c r="GU119" i="13"/>
  <c r="GU120" i="13"/>
  <c r="GU122" i="13"/>
  <c r="GU124" i="13"/>
  <c r="GU126" i="13"/>
  <c r="GU133" i="13"/>
  <c r="GU137" i="13"/>
  <c r="GU138" i="13"/>
  <c r="GU142" i="13"/>
  <c r="GU140" i="13"/>
  <c r="GU144" i="13"/>
  <c r="BV115" i="13"/>
  <c r="BV120" i="13"/>
  <c r="BV119" i="13"/>
  <c r="BV122" i="13"/>
  <c r="BV124" i="13"/>
  <c r="BV133" i="13"/>
  <c r="BV126" i="13"/>
  <c r="BV138" i="13"/>
  <c r="BV137" i="13"/>
  <c r="BV142" i="13"/>
  <c r="BV140" i="13"/>
  <c r="BV144" i="13"/>
  <c r="BN115" i="13"/>
  <c r="BN120" i="13"/>
  <c r="BN119" i="13"/>
  <c r="BN124" i="13"/>
  <c r="BN122" i="13"/>
  <c r="BN133" i="13"/>
  <c r="BN126" i="13"/>
  <c r="BN138" i="13"/>
  <c r="BN137" i="13"/>
  <c r="BN142" i="13"/>
  <c r="BN140" i="13"/>
  <c r="BN144" i="13"/>
  <c r="HE115" i="13"/>
  <c r="HE119" i="13"/>
  <c r="HE122" i="13"/>
  <c r="HE120" i="13"/>
  <c r="HE133" i="13"/>
  <c r="HE124" i="13"/>
  <c r="HE137" i="13"/>
  <c r="HE126" i="13"/>
  <c r="HE138" i="13"/>
  <c r="HE140" i="13"/>
  <c r="HE144" i="13"/>
  <c r="HE142" i="13"/>
  <c r="II115" i="13"/>
  <c r="II119" i="13"/>
  <c r="II120" i="13"/>
  <c r="II122" i="13"/>
  <c r="II124" i="13"/>
  <c r="II126" i="13"/>
  <c r="II133" i="13"/>
  <c r="II137" i="13"/>
  <c r="II138" i="13"/>
  <c r="II142" i="13"/>
  <c r="II144" i="13"/>
  <c r="II140" i="13"/>
  <c r="CU115" i="13"/>
  <c r="CU120" i="13"/>
  <c r="CU122" i="13"/>
  <c r="CU124" i="13"/>
  <c r="CU119" i="13"/>
  <c r="CU126" i="13"/>
  <c r="CU133" i="13"/>
  <c r="CU137" i="13"/>
  <c r="CU138" i="13"/>
  <c r="CU142" i="13"/>
  <c r="CU140" i="13"/>
  <c r="CU144" i="13"/>
  <c r="FH115" i="13"/>
  <c r="FH119" i="13"/>
  <c r="FH122" i="13"/>
  <c r="FH124" i="13"/>
  <c r="FH120" i="13"/>
  <c r="FH126" i="13"/>
  <c r="FH137" i="13"/>
  <c r="FH138" i="13"/>
  <c r="FH133" i="13"/>
  <c r="FH142" i="13"/>
  <c r="FH140" i="13"/>
  <c r="FH144" i="13"/>
  <c r="EI115" i="13"/>
  <c r="EI120" i="13"/>
  <c r="EI119" i="13"/>
  <c r="EI122" i="13"/>
  <c r="EI124" i="13"/>
  <c r="EI126" i="13"/>
  <c r="EI133" i="13"/>
  <c r="EI137" i="13"/>
  <c r="EI138" i="13"/>
  <c r="EI142" i="13"/>
  <c r="EI140" i="13"/>
  <c r="EI144" i="13"/>
  <c r="AB115" i="13"/>
  <c r="AB120" i="13"/>
  <c r="AB119" i="13"/>
  <c r="AB124" i="13"/>
  <c r="AB122" i="13"/>
  <c r="AB126" i="13"/>
  <c r="AB133" i="13"/>
  <c r="AB137" i="13"/>
  <c r="AB140" i="13"/>
  <c r="AB142" i="13"/>
  <c r="AB138" i="13"/>
  <c r="AB144" i="13"/>
  <c r="ET115" i="13"/>
  <c r="ET120" i="13"/>
  <c r="ET119" i="13"/>
  <c r="ET124" i="13"/>
  <c r="ET126" i="13"/>
  <c r="ET122" i="13"/>
  <c r="ET133" i="13"/>
  <c r="ET138" i="13"/>
  <c r="ET140" i="13"/>
  <c r="ET137" i="13"/>
  <c r="ET144" i="13"/>
  <c r="ET142" i="13"/>
  <c r="FW115" i="13"/>
  <c r="FW119" i="13"/>
  <c r="FW120" i="13"/>
  <c r="FW124" i="13"/>
  <c r="FW122" i="13"/>
  <c r="FW126" i="13"/>
  <c r="FW133" i="13"/>
  <c r="FW137" i="13"/>
  <c r="FW138" i="13"/>
  <c r="FW142" i="13"/>
  <c r="FW144" i="13"/>
  <c r="FW140" i="13"/>
  <c r="HT115" i="13"/>
  <c r="HT119" i="13"/>
  <c r="HT122" i="13"/>
  <c r="HT124" i="13"/>
  <c r="HT120" i="13"/>
  <c r="HT126" i="13"/>
  <c r="HT137" i="13"/>
  <c r="HT138" i="13"/>
  <c r="HT133" i="13"/>
  <c r="HT140" i="13"/>
  <c r="HT142" i="13"/>
  <c r="HT144" i="13"/>
  <c r="BO115" i="13"/>
  <c r="BO120" i="13"/>
  <c r="BO119" i="13"/>
  <c r="BO124" i="13"/>
  <c r="BO126" i="13"/>
  <c r="BO133" i="13"/>
  <c r="BO122" i="13"/>
  <c r="BO138" i="13"/>
  <c r="BO140" i="13"/>
  <c r="BO142" i="13"/>
  <c r="BO137" i="13"/>
  <c r="BO144" i="13"/>
  <c r="W115" i="13"/>
  <c r="W119" i="13"/>
  <c r="W120" i="13"/>
  <c r="W122" i="13"/>
  <c r="W124" i="13"/>
  <c r="W126" i="13"/>
  <c r="W133" i="13"/>
  <c r="W137" i="13"/>
  <c r="W140" i="13"/>
  <c r="W138" i="13"/>
  <c r="W142" i="13"/>
  <c r="W144" i="13"/>
  <c r="S120" i="13"/>
  <c r="S119" i="13"/>
  <c r="S115" i="13"/>
  <c r="S122" i="13"/>
  <c r="S124" i="13"/>
  <c r="S133" i="13"/>
  <c r="S126" i="13"/>
  <c r="S137" i="13"/>
  <c r="S138" i="13"/>
  <c r="S142" i="13"/>
  <c r="S144" i="13"/>
  <c r="S140" i="13"/>
  <c r="DF120" i="13"/>
  <c r="DF115" i="13"/>
  <c r="DF119" i="13"/>
  <c r="DF122" i="13"/>
  <c r="DF124" i="13"/>
  <c r="DF126" i="13"/>
  <c r="DF133" i="13"/>
  <c r="DF138" i="13"/>
  <c r="DF140" i="13"/>
  <c r="DF137" i="13"/>
  <c r="DF142" i="13"/>
  <c r="DF144" i="13"/>
  <c r="DB115" i="13"/>
  <c r="DB120" i="13"/>
  <c r="DB119" i="13"/>
  <c r="DB124" i="13"/>
  <c r="DB133" i="13"/>
  <c r="DB126" i="13"/>
  <c r="DB122" i="13"/>
  <c r="DB138" i="13"/>
  <c r="DB137" i="13"/>
  <c r="DB140" i="13"/>
  <c r="DB144" i="13"/>
  <c r="DB142" i="13"/>
  <c r="HJ115" i="13"/>
  <c r="HJ119" i="13"/>
  <c r="HJ120" i="13"/>
  <c r="HJ122" i="13"/>
  <c r="HJ124" i="13"/>
  <c r="HJ133" i="13"/>
  <c r="HJ126" i="13"/>
  <c r="HJ137" i="13"/>
  <c r="HJ138" i="13"/>
  <c r="HJ140" i="13"/>
  <c r="HJ144" i="13"/>
  <c r="HJ142" i="13"/>
  <c r="CC115" i="13"/>
  <c r="CC119" i="13"/>
  <c r="CC120" i="13"/>
  <c r="CC124" i="13"/>
  <c r="CC122" i="13"/>
  <c r="CC126" i="13"/>
  <c r="CC137" i="13"/>
  <c r="CC133" i="13"/>
  <c r="CC140" i="13"/>
  <c r="CC144" i="13"/>
  <c r="CC142" i="13"/>
  <c r="CC138" i="13"/>
  <c r="GX115" i="13"/>
  <c r="GX122" i="13"/>
  <c r="GX124" i="13"/>
  <c r="GX126" i="13"/>
  <c r="GX120" i="13"/>
  <c r="GX119" i="13"/>
  <c r="GX133" i="13"/>
  <c r="GX138" i="13"/>
  <c r="GX142" i="13"/>
  <c r="GX140" i="13"/>
  <c r="GX137" i="13"/>
  <c r="GX144" i="13"/>
  <c r="EG115" i="13"/>
  <c r="EG119" i="13"/>
  <c r="EG122" i="13"/>
  <c r="EG120" i="13"/>
  <c r="EG126" i="13"/>
  <c r="EG133" i="13"/>
  <c r="EG124" i="13"/>
  <c r="EG137" i="13"/>
  <c r="EG138" i="13"/>
  <c r="EG140" i="13"/>
  <c r="EG144" i="13"/>
  <c r="EG142" i="13"/>
  <c r="ED115" i="13"/>
  <c r="ED120" i="13"/>
  <c r="ED119" i="13"/>
  <c r="ED122" i="13"/>
  <c r="ED124" i="13"/>
  <c r="ED126" i="13"/>
  <c r="ED133" i="13"/>
  <c r="ED138" i="13"/>
  <c r="ED137" i="13"/>
  <c r="ED144" i="13"/>
  <c r="ED142" i="13"/>
  <c r="ED140" i="13"/>
  <c r="FD115" i="13"/>
  <c r="FD122" i="13"/>
  <c r="FD119" i="13"/>
  <c r="FD120" i="13"/>
  <c r="FD124" i="13"/>
  <c r="FD126" i="13"/>
  <c r="FD133" i="13"/>
  <c r="FD140" i="13"/>
  <c r="FD138" i="13"/>
  <c r="FD137" i="13"/>
  <c r="FD144" i="13"/>
  <c r="FD142" i="13"/>
  <c r="HH115" i="13"/>
  <c r="HH119" i="13"/>
  <c r="HH122" i="13"/>
  <c r="HH120" i="13"/>
  <c r="HH124" i="13"/>
  <c r="HH126" i="13"/>
  <c r="HH133" i="13"/>
  <c r="HH140" i="13"/>
  <c r="HH137" i="13"/>
  <c r="HH138" i="13"/>
  <c r="HH142" i="13"/>
  <c r="HH144" i="13"/>
  <c r="GI115" i="13"/>
  <c r="GI119" i="13"/>
  <c r="GI120" i="13"/>
  <c r="GI122" i="13"/>
  <c r="GI126" i="13"/>
  <c r="GI124" i="13"/>
  <c r="GI133" i="13"/>
  <c r="GI137" i="13"/>
  <c r="GI140" i="13"/>
  <c r="GI142" i="13"/>
  <c r="GI144" i="13"/>
  <c r="GI138" i="13"/>
  <c r="IH115" i="13"/>
  <c r="IH119" i="13"/>
  <c r="IH120" i="13"/>
  <c r="IH122" i="13"/>
  <c r="IH124" i="13"/>
  <c r="IH133" i="13"/>
  <c r="IH126" i="13"/>
  <c r="IH138" i="13"/>
  <c r="IH137" i="13"/>
  <c r="IH140" i="13"/>
  <c r="IH144" i="13"/>
  <c r="IH142" i="13"/>
  <c r="GM115" i="13"/>
  <c r="GM119" i="13"/>
  <c r="GM124" i="13"/>
  <c r="GM120" i="13"/>
  <c r="GM122" i="13"/>
  <c r="GM126" i="13"/>
  <c r="GM133" i="13"/>
  <c r="GM140" i="13"/>
  <c r="GM137" i="13"/>
  <c r="GM142" i="13"/>
  <c r="GM138" i="13"/>
  <c r="GM144" i="13"/>
  <c r="EN115" i="13"/>
  <c r="EN120" i="13"/>
  <c r="EN122" i="13"/>
  <c r="EN119" i="13"/>
  <c r="EN124" i="13"/>
  <c r="EN126" i="13"/>
  <c r="EN133" i="13"/>
  <c r="EN140" i="13"/>
  <c r="EN137" i="13"/>
  <c r="EN138" i="13"/>
  <c r="EN144" i="13"/>
  <c r="EN142" i="13"/>
  <c r="BY115" i="13"/>
  <c r="BY119" i="13"/>
  <c r="BY122" i="13"/>
  <c r="BY120" i="13"/>
  <c r="BY124" i="13"/>
  <c r="BY133" i="13"/>
  <c r="BY126" i="13"/>
  <c r="BY137" i="13"/>
  <c r="BY138" i="13"/>
  <c r="BY144" i="13"/>
  <c r="BY142" i="13"/>
  <c r="BY140" i="13"/>
  <c r="HV115" i="13"/>
  <c r="HV119" i="13"/>
  <c r="HV120" i="13"/>
  <c r="HV122" i="13"/>
  <c r="HV124" i="13"/>
  <c r="HV126" i="13"/>
  <c r="HV133" i="13"/>
  <c r="HV138" i="13"/>
  <c r="HV137" i="13"/>
  <c r="HV144" i="13"/>
  <c r="HV142" i="13"/>
  <c r="HV140" i="13"/>
  <c r="DO115" i="13"/>
  <c r="DO120" i="13"/>
  <c r="DO119" i="13"/>
  <c r="DO124" i="13"/>
  <c r="DO126" i="13"/>
  <c r="DO133" i="13"/>
  <c r="DO137" i="13"/>
  <c r="DO122" i="13"/>
  <c r="DO142" i="13"/>
  <c r="DO138" i="13"/>
  <c r="DO140" i="13"/>
  <c r="DO144" i="13"/>
  <c r="GF115" i="13"/>
  <c r="GF119" i="13"/>
  <c r="GF122" i="13"/>
  <c r="GF120" i="13"/>
  <c r="GF124" i="13"/>
  <c r="GF126" i="13"/>
  <c r="GF133" i="13"/>
  <c r="GF137" i="13"/>
  <c r="GF138" i="13"/>
  <c r="GF140" i="13"/>
  <c r="GF144" i="13"/>
  <c r="GF142" i="13"/>
  <c r="FM115" i="13"/>
  <c r="FM119" i="13"/>
  <c r="FM120" i="13"/>
  <c r="FM124" i="13"/>
  <c r="FM122" i="13"/>
  <c r="FM126" i="13"/>
  <c r="FM137" i="13"/>
  <c r="FM133" i="13"/>
  <c r="FM138" i="13"/>
  <c r="FM140" i="13"/>
  <c r="FM144" i="13"/>
  <c r="FM142" i="13"/>
  <c r="EA115" i="13"/>
  <c r="EA120" i="13"/>
  <c r="EA119" i="13"/>
  <c r="EA124" i="13"/>
  <c r="EA122" i="13"/>
  <c r="EA126" i="13"/>
  <c r="EA133" i="13"/>
  <c r="EA140" i="13"/>
  <c r="EA142" i="13"/>
  <c r="EA137" i="13"/>
  <c r="EA138" i="13"/>
  <c r="EA144" i="13"/>
  <c r="DY115" i="13"/>
  <c r="DY119" i="13"/>
  <c r="DY120" i="13"/>
  <c r="DY122" i="13"/>
  <c r="DY124" i="13"/>
  <c r="DY126" i="13"/>
  <c r="DY133" i="13"/>
  <c r="DY137" i="13"/>
  <c r="DY138" i="13"/>
  <c r="DY144" i="13"/>
  <c r="DY140" i="13"/>
  <c r="DY142" i="13"/>
  <c r="M115" i="13"/>
  <c r="M119" i="13"/>
  <c r="M120" i="13"/>
  <c r="M124" i="13"/>
  <c r="M126" i="13"/>
  <c r="M122" i="13"/>
  <c r="M133" i="13"/>
  <c r="M137" i="13"/>
  <c r="M138" i="13"/>
  <c r="M144" i="13"/>
  <c r="M140" i="13"/>
  <c r="M142" i="13"/>
  <c r="GJ115" i="13"/>
  <c r="GJ119" i="13"/>
  <c r="GJ122" i="13"/>
  <c r="GJ120" i="13"/>
  <c r="GJ126" i="13"/>
  <c r="GJ124" i="13"/>
  <c r="GJ133" i="13"/>
  <c r="GJ140" i="13"/>
  <c r="GJ138" i="13"/>
  <c r="GJ137" i="13"/>
  <c r="GJ144" i="13"/>
  <c r="GJ142" i="13"/>
  <c r="FX115" i="13"/>
  <c r="FX122" i="13"/>
  <c r="FX120" i="13"/>
  <c r="FX119" i="13"/>
  <c r="FX124" i="13"/>
  <c r="FX133" i="13"/>
  <c r="FX126" i="13"/>
  <c r="FX138" i="13"/>
  <c r="FX137" i="13"/>
  <c r="FX140" i="13"/>
  <c r="FX144" i="13"/>
  <c r="FX142" i="13"/>
  <c r="BE119" i="13"/>
  <c r="BE115" i="13"/>
  <c r="BE120" i="13"/>
  <c r="BE124" i="13"/>
  <c r="BE122" i="13"/>
  <c r="BE126" i="13"/>
  <c r="BE133" i="13"/>
  <c r="BE137" i="13"/>
  <c r="BE138" i="13"/>
  <c r="BE144" i="13"/>
  <c r="BE142" i="13"/>
  <c r="BE140" i="13"/>
  <c r="HQ119" i="13"/>
  <c r="HQ115" i="13"/>
  <c r="HQ120" i="13"/>
  <c r="HQ122" i="13"/>
  <c r="HQ126" i="13"/>
  <c r="HQ137" i="13"/>
  <c r="HQ124" i="13"/>
  <c r="HQ133" i="13"/>
  <c r="HQ144" i="13"/>
  <c r="HQ138" i="13"/>
  <c r="HQ140" i="13"/>
  <c r="HQ142" i="13"/>
  <c r="FK115" i="13"/>
  <c r="FK119" i="13"/>
  <c r="FK122" i="13"/>
  <c r="FK120" i="13"/>
  <c r="FK126" i="13"/>
  <c r="FK124" i="13"/>
  <c r="FK133" i="13"/>
  <c r="FK137" i="13"/>
  <c r="FK140" i="13"/>
  <c r="FK142" i="13"/>
  <c r="FK144" i="13"/>
  <c r="FK138" i="13"/>
  <c r="GY115" i="13"/>
  <c r="GY119" i="13"/>
  <c r="GY120" i="13"/>
  <c r="GY126" i="13"/>
  <c r="GY124" i="13"/>
  <c r="GY122" i="13"/>
  <c r="GY133" i="13"/>
  <c r="GY137" i="13"/>
  <c r="GY142" i="13"/>
  <c r="GY138" i="13"/>
  <c r="GY140" i="13"/>
  <c r="GY144" i="13"/>
  <c r="R120" i="13"/>
  <c r="R119" i="13"/>
  <c r="R115" i="13"/>
  <c r="R124" i="13"/>
  <c r="R122" i="13"/>
  <c r="R133" i="13"/>
  <c r="R126" i="13"/>
  <c r="R138" i="13"/>
  <c r="R137" i="13"/>
  <c r="R142" i="13"/>
  <c r="R140" i="13"/>
  <c r="R144" i="13"/>
  <c r="BZ115" i="13"/>
  <c r="BZ120" i="13"/>
  <c r="BZ119" i="13"/>
  <c r="BZ122" i="13"/>
  <c r="BZ124" i="13"/>
  <c r="BZ126" i="13"/>
  <c r="BZ133" i="13"/>
  <c r="BZ138" i="13"/>
  <c r="BZ137" i="13"/>
  <c r="BZ142" i="13"/>
  <c r="BZ140" i="13"/>
  <c r="BZ144" i="13"/>
  <c r="EW115" i="13"/>
  <c r="EW119" i="13"/>
  <c r="EW120" i="13"/>
  <c r="EW122" i="13"/>
  <c r="EW124" i="13"/>
  <c r="EW126" i="13"/>
  <c r="EW137" i="13"/>
  <c r="EW133" i="13"/>
  <c r="EW138" i="13"/>
  <c r="EW144" i="13"/>
  <c r="EW140" i="13"/>
  <c r="EW142" i="13"/>
  <c r="GG115" i="13"/>
  <c r="GG119" i="13"/>
  <c r="GG122" i="13"/>
  <c r="GG120" i="13"/>
  <c r="GG124" i="13"/>
  <c r="GG126" i="13"/>
  <c r="GG133" i="13"/>
  <c r="GG137" i="13"/>
  <c r="GG138" i="13"/>
  <c r="GG144" i="13"/>
  <c r="GG140" i="13"/>
  <c r="GG142" i="13"/>
  <c r="AU115" i="13"/>
  <c r="AU119" i="13"/>
  <c r="AU120" i="13"/>
  <c r="AU122" i="13"/>
  <c r="AU124" i="13"/>
  <c r="AU126" i="13"/>
  <c r="AU133" i="13"/>
  <c r="AU137" i="13"/>
  <c r="AU138" i="13"/>
  <c r="AU140" i="13"/>
  <c r="AU144" i="13"/>
  <c r="AU142" i="13"/>
  <c r="HK115" i="13"/>
  <c r="HK120" i="13"/>
  <c r="HK119" i="13"/>
  <c r="HK124" i="13"/>
  <c r="HK122" i="13"/>
  <c r="HK126" i="13"/>
  <c r="HK133" i="13"/>
  <c r="HK138" i="13"/>
  <c r="HK137" i="13"/>
  <c r="HK142" i="13"/>
  <c r="HK140" i="13"/>
  <c r="HK144" i="13"/>
  <c r="HM115" i="13"/>
  <c r="HM119" i="13"/>
  <c r="HM122" i="13"/>
  <c r="HM120" i="13"/>
  <c r="HM124" i="13"/>
  <c r="HM126" i="13"/>
  <c r="HM133" i="13"/>
  <c r="HM137" i="13"/>
  <c r="HM138" i="13"/>
  <c r="HM140" i="13"/>
  <c r="HM144" i="13"/>
  <c r="HM142" i="13"/>
  <c r="GK115" i="13"/>
  <c r="GK119" i="13"/>
  <c r="GK120" i="13"/>
  <c r="GK122" i="13"/>
  <c r="GK126" i="13"/>
  <c r="GK124" i="13"/>
  <c r="GK133" i="13"/>
  <c r="GK137" i="13"/>
  <c r="GK138" i="13"/>
  <c r="GK144" i="13"/>
  <c r="GK140" i="13"/>
  <c r="GK142" i="13"/>
  <c r="EE115" i="13"/>
  <c r="EE119" i="13"/>
  <c r="EE120" i="13"/>
  <c r="EE122" i="13"/>
  <c r="EE126" i="13"/>
  <c r="EE124" i="13"/>
  <c r="EE133" i="13"/>
  <c r="EE137" i="13"/>
  <c r="EE138" i="13"/>
  <c r="EE142" i="13"/>
  <c r="EE140" i="13"/>
  <c r="EE144" i="13"/>
  <c r="BD115" i="13"/>
  <c r="BD120" i="13"/>
  <c r="BD119" i="13"/>
  <c r="BD122" i="13"/>
  <c r="BD126" i="13"/>
  <c r="BD133" i="13"/>
  <c r="BD124" i="13"/>
  <c r="BD138" i="13"/>
  <c r="BD140" i="13"/>
  <c r="BD137" i="13"/>
  <c r="BD142" i="13"/>
  <c r="BD144" i="13"/>
  <c r="FF115" i="13"/>
  <c r="FF119" i="13"/>
  <c r="FF120" i="13"/>
  <c r="FF122" i="13"/>
  <c r="FF133" i="13"/>
  <c r="FF126" i="13"/>
  <c r="FF124" i="13"/>
  <c r="FF137" i="13"/>
  <c r="FF138" i="13"/>
  <c r="FF140" i="13"/>
  <c r="FF142" i="13"/>
  <c r="FF144" i="13"/>
  <c r="IK115" i="13"/>
  <c r="IK119" i="13"/>
  <c r="IK122" i="13"/>
  <c r="IK120" i="13"/>
  <c r="IK124" i="13"/>
  <c r="IK133" i="13"/>
  <c r="IK137" i="13"/>
  <c r="IK126" i="13"/>
  <c r="IK138" i="13"/>
  <c r="IK144" i="13"/>
  <c r="IK140" i="13"/>
  <c r="IK142" i="13"/>
  <c r="CS119" i="13"/>
  <c r="CS115" i="13"/>
  <c r="CS120" i="13"/>
  <c r="CS122" i="13"/>
  <c r="CS124" i="13"/>
  <c r="CS126" i="13"/>
  <c r="CS137" i="13"/>
  <c r="CS133" i="13"/>
  <c r="CS144" i="13"/>
  <c r="CS138" i="13"/>
  <c r="CS140" i="13"/>
  <c r="CS142" i="13"/>
  <c r="FY115" i="13"/>
  <c r="FY119" i="13"/>
  <c r="FY122" i="13"/>
  <c r="FY120" i="13"/>
  <c r="FY133" i="13"/>
  <c r="FY137" i="13"/>
  <c r="FY126" i="13"/>
  <c r="FY124" i="13"/>
  <c r="FY138" i="13"/>
  <c r="FY144" i="13"/>
  <c r="FY140" i="13"/>
  <c r="FY142" i="13"/>
  <c r="BM115" i="13"/>
  <c r="BM119" i="13"/>
  <c r="BM120" i="13"/>
  <c r="BM122" i="13"/>
  <c r="BM124" i="13"/>
  <c r="BM126" i="13"/>
  <c r="BM133" i="13"/>
  <c r="BM137" i="13"/>
  <c r="BM138" i="13"/>
  <c r="BM144" i="13"/>
  <c r="BM140" i="13"/>
  <c r="BM142" i="13"/>
  <c r="CP115" i="13"/>
  <c r="CP120" i="13"/>
  <c r="CP119" i="13"/>
  <c r="CP126" i="13"/>
  <c r="CP122" i="13"/>
  <c r="CP124" i="13"/>
  <c r="CP133" i="13"/>
  <c r="CP137" i="13"/>
  <c r="CP138" i="13"/>
  <c r="CP144" i="13"/>
  <c r="CP140" i="13"/>
  <c r="CP142" i="13"/>
  <c r="AQ120" i="13"/>
  <c r="AQ115" i="13"/>
  <c r="AQ119" i="13"/>
  <c r="AQ122" i="13"/>
  <c r="AQ126" i="13"/>
  <c r="AQ124" i="13"/>
  <c r="AQ133" i="13"/>
  <c r="AQ138" i="13"/>
  <c r="AQ137" i="13"/>
  <c r="AQ142" i="13"/>
  <c r="AQ144" i="13"/>
  <c r="AQ140" i="13"/>
  <c r="FB115" i="13"/>
  <c r="FB119" i="13"/>
  <c r="FB120" i="13"/>
  <c r="FB126" i="13"/>
  <c r="FB122" i="13"/>
  <c r="FB133" i="13"/>
  <c r="FB124" i="13"/>
  <c r="FB137" i="13"/>
  <c r="FB138" i="13"/>
  <c r="FB140" i="13"/>
  <c r="FB144" i="13"/>
  <c r="FB142" i="13"/>
  <c r="FQ115" i="13"/>
  <c r="FQ119" i="13"/>
  <c r="FQ122" i="13"/>
  <c r="FQ120" i="13"/>
  <c r="FQ124" i="13"/>
  <c r="FQ126" i="13"/>
  <c r="FQ137" i="13"/>
  <c r="FQ133" i="13"/>
  <c r="FQ138" i="13"/>
  <c r="FQ140" i="13"/>
  <c r="FQ144" i="13"/>
  <c r="FQ142" i="13"/>
  <c r="DR120" i="13"/>
  <c r="DR119" i="13"/>
  <c r="DR115" i="13"/>
  <c r="DR124" i="13"/>
  <c r="DR122" i="13"/>
  <c r="DR133" i="13"/>
  <c r="DR126" i="13"/>
  <c r="DR137" i="13"/>
  <c r="DR138" i="13"/>
  <c r="DR140" i="13"/>
  <c r="DR144" i="13"/>
  <c r="DR142" i="13"/>
  <c r="BA115" i="13"/>
  <c r="BA119" i="13"/>
  <c r="BA120" i="13"/>
  <c r="BA122" i="13"/>
  <c r="BA124" i="13"/>
  <c r="BA126" i="13"/>
  <c r="BA133" i="13"/>
  <c r="BA137" i="13"/>
  <c r="BA138" i="13"/>
  <c r="BA144" i="13"/>
  <c r="BA142" i="13"/>
  <c r="BA140" i="13"/>
  <c r="HW115" i="13"/>
  <c r="HW119" i="13"/>
  <c r="HW122" i="13"/>
  <c r="HW120" i="13"/>
  <c r="HW124" i="13"/>
  <c r="HW126" i="13"/>
  <c r="HW133" i="13"/>
  <c r="HW137" i="13"/>
  <c r="HW140" i="13"/>
  <c r="HW142" i="13"/>
  <c r="HW144" i="13"/>
  <c r="HW138" i="13"/>
  <c r="U115" i="13"/>
  <c r="U119" i="13"/>
  <c r="U120" i="13"/>
  <c r="U122" i="13"/>
  <c r="U124" i="13"/>
  <c r="U126" i="13"/>
  <c r="U133" i="13"/>
  <c r="U137" i="13"/>
  <c r="U138" i="13"/>
  <c r="U144" i="13"/>
  <c r="U142" i="13"/>
  <c r="U140" i="13"/>
  <c r="HR115" i="13"/>
  <c r="HR119" i="13"/>
  <c r="HR120" i="13"/>
  <c r="HR124" i="13"/>
  <c r="HR122" i="13"/>
  <c r="HR133" i="13"/>
  <c r="HR126" i="13"/>
  <c r="HR137" i="13"/>
  <c r="HR138" i="13"/>
  <c r="HR142" i="13"/>
  <c r="HR140" i="13"/>
  <c r="HR144" i="13"/>
  <c r="IC115" i="13"/>
  <c r="IC119" i="13"/>
  <c r="IC122" i="13"/>
  <c r="IC120" i="13"/>
  <c r="IC124" i="13"/>
  <c r="IC126" i="13"/>
  <c r="IC137" i="13"/>
  <c r="IC138" i="13"/>
  <c r="IC133" i="13"/>
  <c r="IC144" i="13"/>
  <c r="IC142" i="13"/>
  <c r="IC140" i="13"/>
  <c r="DS115" i="13"/>
  <c r="DS120" i="13"/>
  <c r="DS124" i="13"/>
  <c r="DS122" i="13"/>
  <c r="DS119" i="13"/>
  <c r="DS126" i="13"/>
  <c r="DS133" i="13"/>
  <c r="DS138" i="13"/>
  <c r="DS140" i="13"/>
  <c r="DS142" i="13"/>
  <c r="DS137" i="13"/>
  <c r="DS144" i="13"/>
  <c r="DM115" i="13"/>
  <c r="DM119" i="13"/>
  <c r="DM120" i="13"/>
  <c r="DM122" i="13"/>
  <c r="DM124" i="13"/>
  <c r="DM133" i="13"/>
  <c r="DM137" i="13"/>
  <c r="DM138" i="13"/>
  <c r="DM126" i="13"/>
  <c r="DM144" i="13"/>
  <c r="DM142" i="13"/>
  <c r="DM140" i="13"/>
  <c r="DG115" i="13"/>
  <c r="DG119" i="13"/>
  <c r="DG120" i="13"/>
  <c r="DG122" i="13"/>
  <c r="DG126" i="13"/>
  <c r="DG124" i="13"/>
  <c r="DG133" i="13"/>
  <c r="DG137" i="13"/>
  <c r="DG140" i="13"/>
  <c r="DG138" i="13"/>
  <c r="DG142" i="13"/>
  <c r="DG144" i="13"/>
  <c r="EC115" i="13"/>
  <c r="EC119" i="13"/>
  <c r="EC122" i="13"/>
  <c r="EC120" i="13"/>
  <c r="EC124" i="13"/>
  <c r="EC126" i="13"/>
  <c r="EC133" i="13"/>
  <c r="EC137" i="13"/>
  <c r="EC138" i="13"/>
  <c r="EC144" i="13"/>
  <c r="EC142" i="13"/>
  <c r="EC140" i="13"/>
  <c r="FE119" i="13"/>
  <c r="FE120" i="13"/>
  <c r="FE115" i="13"/>
  <c r="FE122" i="13"/>
  <c r="FE124" i="13"/>
  <c r="FE126" i="13"/>
  <c r="FE137" i="13"/>
  <c r="FE133" i="13"/>
  <c r="FE144" i="13"/>
  <c r="FE138" i="13"/>
  <c r="FE140" i="13"/>
  <c r="FE142" i="13"/>
  <c r="K115" i="13"/>
  <c r="K120" i="13"/>
  <c r="K119" i="13"/>
  <c r="K122" i="13"/>
  <c r="K124" i="13"/>
  <c r="K133" i="13"/>
  <c r="K126" i="13"/>
  <c r="K138" i="13"/>
  <c r="K137" i="13"/>
  <c r="K140" i="13"/>
  <c r="K142" i="13"/>
  <c r="K144" i="13"/>
  <c r="BJ115" i="13"/>
  <c r="BJ120" i="13"/>
  <c r="BJ119" i="13"/>
  <c r="BJ124" i="13"/>
  <c r="BJ122" i="13"/>
  <c r="BJ126" i="13"/>
  <c r="BJ133" i="13"/>
  <c r="BJ138" i="13"/>
  <c r="BJ137" i="13"/>
  <c r="BJ140" i="13"/>
  <c r="BJ144" i="13"/>
  <c r="BJ142" i="13"/>
  <c r="DP115" i="13"/>
  <c r="DP122" i="13"/>
  <c r="DP119" i="13"/>
  <c r="DP120" i="13"/>
  <c r="DP124" i="13"/>
  <c r="DP126" i="13"/>
  <c r="DP133" i="13"/>
  <c r="DP140" i="13"/>
  <c r="DP138" i="13"/>
  <c r="DP142" i="13"/>
  <c r="DP137" i="13"/>
  <c r="DP144" i="13"/>
  <c r="GQ115" i="13"/>
  <c r="GQ119" i="13"/>
  <c r="GQ120" i="13"/>
  <c r="GQ122" i="13"/>
  <c r="GQ124" i="13"/>
  <c r="GQ126" i="13"/>
  <c r="GQ133" i="13"/>
  <c r="GQ137" i="13"/>
  <c r="GQ138" i="13"/>
  <c r="GQ142" i="13"/>
  <c r="GQ144" i="13"/>
  <c r="GQ140" i="13"/>
  <c r="CW115" i="13"/>
  <c r="CW119" i="13"/>
  <c r="CW122" i="13"/>
  <c r="CW120" i="13"/>
  <c r="CW133" i="13"/>
  <c r="CW126" i="13"/>
  <c r="CW137" i="13"/>
  <c r="CW124" i="13"/>
  <c r="CW138" i="13"/>
  <c r="CW140" i="13"/>
  <c r="CW144" i="13"/>
  <c r="CW142" i="13"/>
  <c r="DA115" i="13"/>
  <c r="DA119" i="13"/>
  <c r="DA120" i="13"/>
  <c r="DA124" i="13"/>
  <c r="DA126" i="13"/>
  <c r="DA122" i="13"/>
  <c r="DA137" i="13"/>
  <c r="DA133" i="13"/>
  <c r="DA138" i="13"/>
  <c r="DA144" i="13"/>
  <c r="DA140" i="13"/>
  <c r="DA142" i="13"/>
  <c r="FT115" i="13"/>
  <c r="FT119" i="13"/>
  <c r="FT120" i="13"/>
  <c r="FT122" i="13"/>
  <c r="FT126" i="13"/>
  <c r="FT133" i="13"/>
  <c r="FT124" i="13"/>
  <c r="FT140" i="13"/>
  <c r="FT137" i="13"/>
  <c r="FT138" i="13"/>
  <c r="FT144" i="13"/>
  <c r="FT142" i="13"/>
  <c r="FP115" i="13"/>
  <c r="FP122" i="13"/>
  <c r="FP119" i="13"/>
  <c r="FP120" i="13"/>
  <c r="FP124" i="13"/>
  <c r="FP126" i="13"/>
  <c r="FP133" i="13"/>
  <c r="FP137" i="13"/>
  <c r="FP138" i="13"/>
  <c r="FP140" i="13"/>
  <c r="FP144" i="13"/>
  <c r="FP142" i="13"/>
  <c r="I115" i="13"/>
  <c r="I119" i="13"/>
  <c r="I122" i="13"/>
  <c r="I120" i="13"/>
  <c r="I124" i="13"/>
  <c r="I126" i="13"/>
  <c r="I133" i="13"/>
  <c r="I137" i="13"/>
  <c r="I138" i="13"/>
  <c r="I142" i="13"/>
  <c r="I144" i="13"/>
  <c r="I140" i="13"/>
  <c r="AC115" i="13"/>
  <c r="AC119" i="13"/>
  <c r="AC120" i="13"/>
  <c r="AC124" i="13"/>
  <c r="AC122" i="13"/>
  <c r="AC126" i="13"/>
  <c r="AC133" i="13"/>
  <c r="AC137" i="13"/>
  <c r="AC144" i="13"/>
  <c r="AC138" i="13"/>
  <c r="AC140" i="13"/>
  <c r="AC142" i="13"/>
  <c r="AN115" i="13"/>
  <c r="AN120" i="13"/>
  <c r="AN119" i="13"/>
  <c r="AN124" i="13"/>
  <c r="AN122" i="13"/>
  <c r="AN133" i="13"/>
  <c r="AN126" i="13"/>
  <c r="AN137" i="13"/>
  <c r="AN140" i="13"/>
  <c r="AN138" i="13"/>
  <c r="AN142" i="13"/>
  <c r="AN144" i="13"/>
  <c r="BH115" i="13"/>
  <c r="BH122" i="13"/>
  <c r="BH120" i="13"/>
  <c r="BH119" i="13"/>
  <c r="BH124" i="13"/>
  <c r="BH126" i="13"/>
  <c r="BH133" i="13"/>
  <c r="BH137" i="13"/>
  <c r="BH140" i="13"/>
  <c r="BH142" i="13"/>
  <c r="BH144" i="13"/>
  <c r="BH138" i="13"/>
  <c r="GD115" i="13"/>
  <c r="GD119" i="13"/>
  <c r="GD120" i="13"/>
  <c r="GD122" i="13"/>
  <c r="GD124" i="13"/>
  <c r="GD133" i="13"/>
  <c r="GD126" i="13"/>
  <c r="GD137" i="13"/>
  <c r="GD138" i="13"/>
  <c r="GD140" i="13"/>
  <c r="GD144" i="13"/>
  <c r="GD142" i="13"/>
  <c r="GL115" i="13"/>
  <c r="GL119" i="13"/>
  <c r="GL120" i="13"/>
  <c r="GL124" i="13"/>
  <c r="GL122" i="13"/>
  <c r="GL133" i="13"/>
  <c r="GL126" i="13"/>
  <c r="GL137" i="13"/>
  <c r="GL138" i="13"/>
  <c r="GL142" i="13"/>
  <c r="GL140" i="13"/>
  <c r="GL144" i="13"/>
  <c r="HA115" i="13"/>
  <c r="HA119" i="13"/>
  <c r="HA120" i="13"/>
  <c r="HA126" i="13"/>
  <c r="HA122" i="13"/>
  <c r="HA124" i="13"/>
  <c r="HA137" i="13"/>
  <c r="HA133" i="13"/>
  <c r="HA144" i="13"/>
  <c r="HA138" i="13"/>
  <c r="HA142" i="13"/>
  <c r="HA140" i="13"/>
  <c r="BU115" i="13"/>
  <c r="BU119" i="13"/>
  <c r="BU120" i="13"/>
  <c r="BU122" i="13"/>
  <c r="BU126" i="13"/>
  <c r="BU133" i="13"/>
  <c r="BU137" i="13"/>
  <c r="BU124" i="13"/>
  <c r="BU138" i="13"/>
  <c r="BU142" i="13"/>
  <c r="BU144" i="13"/>
  <c r="BU140" i="13"/>
  <c r="FA115" i="13"/>
  <c r="FA119" i="13"/>
  <c r="FA122" i="13"/>
  <c r="FA120" i="13"/>
  <c r="FA124" i="13"/>
  <c r="FA126" i="13"/>
  <c r="FA133" i="13"/>
  <c r="FA137" i="13"/>
  <c r="FA138" i="13"/>
  <c r="FA144" i="13"/>
  <c r="FA140" i="13"/>
  <c r="FA142" i="13"/>
  <c r="AK115" i="13"/>
  <c r="AK119" i="13"/>
  <c r="AK120" i="13"/>
  <c r="AK122" i="13"/>
  <c r="AK124" i="13"/>
  <c r="AK126" i="13"/>
  <c r="AK133" i="13"/>
  <c r="AK137" i="13"/>
  <c r="AK138" i="13"/>
  <c r="AK140" i="13"/>
  <c r="AK142" i="13"/>
  <c r="AK144" i="13"/>
  <c r="IG115" i="13"/>
  <c r="IG119" i="13"/>
  <c r="IG120" i="13"/>
  <c r="IG122" i="13"/>
  <c r="IG126" i="13"/>
  <c r="IG137" i="13"/>
  <c r="IG133" i="13"/>
  <c r="IG124" i="13"/>
  <c r="IG140" i="13"/>
  <c r="IG138" i="13"/>
  <c r="IG144" i="13"/>
  <c r="IG142" i="13"/>
  <c r="DJ115" i="13"/>
  <c r="DJ120" i="13"/>
  <c r="DJ119" i="13"/>
  <c r="DJ124" i="13"/>
  <c r="DJ122" i="13"/>
  <c r="DJ133" i="13"/>
  <c r="DJ126" i="13"/>
  <c r="DJ138" i="13"/>
  <c r="DJ137" i="13"/>
  <c r="DJ140" i="13"/>
  <c r="DJ144" i="13"/>
  <c r="DJ142" i="13"/>
  <c r="FL115" i="13"/>
  <c r="FL119" i="13"/>
  <c r="FL120" i="13"/>
  <c r="FL122" i="13"/>
  <c r="FL124" i="13"/>
  <c r="FL126" i="13"/>
  <c r="FL133" i="13"/>
  <c r="FL137" i="13"/>
  <c r="FL140" i="13"/>
  <c r="FL138" i="13"/>
  <c r="FL144" i="13"/>
  <c r="FL142" i="13"/>
  <c r="Y115" i="13"/>
  <c r="Y119" i="13"/>
  <c r="Y122" i="13"/>
  <c r="Y120" i="13"/>
  <c r="Y126" i="13"/>
  <c r="Y124" i="13"/>
  <c r="Y137" i="13"/>
  <c r="Y133" i="13"/>
  <c r="Y138" i="13"/>
  <c r="Y144" i="13"/>
  <c r="Y140" i="13"/>
  <c r="Y142" i="13"/>
  <c r="GB115" i="13"/>
  <c r="GB122" i="13"/>
  <c r="GB124" i="13"/>
  <c r="GB126" i="13"/>
  <c r="GB119" i="13"/>
  <c r="GB133" i="13"/>
  <c r="GB120" i="13"/>
  <c r="GB140" i="13"/>
  <c r="GB137" i="13"/>
  <c r="GB138" i="13"/>
  <c r="GB142" i="13"/>
  <c r="GB144" i="13"/>
  <c r="AJ115" i="13"/>
  <c r="AJ120" i="13"/>
  <c r="AJ122" i="13"/>
  <c r="AJ119" i="13"/>
  <c r="AJ124" i="13"/>
  <c r="AJ126" i="13"/>
  <c r="AJ133" i="13"/>
  <c r="AJ137" i="13"/>
  <c r="AJ138" i="13"/>
  <c r="AJ144" i="13"/>
  <c r="AJ140" i="13"/>
  <c r="AJ142" i="13"/>
  <c r="CH115" i="13"/>
  <c r="CH120" i="13"/>
  <c r="CH119" i="13"/>
  <c r="CH124" i="13"/>
  <c r="CH122" i="13"/>
  <c r="CH126" i="13"/>
  <c r="CH133" i="13"/>
  <c r="CH138" i="13"/>
  <c r="CH137" i="13"/>
  <c r="CH140" i="13"/>
  <c r="CH144" i="13"/>
  <c r="CH142" i="13"/>
  <c r="EM115" i="13"/>
  <c r="EM120" i="13"/>
  <c r="EM119" i="13"/>
  <c r="EM122" i="13"/>
  <c r="EM126" i="13"/>
  <c r="EM124" i="13"/>
  <c r="EM133" i="13"/>
  <c r="EM137" i="13"/>
  <c r="EM140" i="13"/>
  <c r="EM142" i="13"/>
  <c r="EM144" i="13"/>
  <c r="EM138" i="13"/>
  <c r="AX115" i="13"/>
  <c r="AX120" i="13"/>
  <c r="AX119" i="13"/>
  <c r="AX122" i="13"/>
  <c r="AX133" i="13"/>
  <c r="AX124" i="13"/>
  <c r="AX138" i="13"/>
  <c r="AX126" i="13"/>
  <c r="AX137" i="13"/>
  <c r="AX142" i="13"/>
  <c r="AX140" i="13"/>
  <c r="AX144" i="13"/>
  <c r="AS115" i="13"/>
  <c r="AS119" i="13"/>
  <c r="AS120" i="13"/>
  <c r="AS122" i="13"/>
  <c r="AS124" i="13"/>
  <c r="AS126" i="13"/>
  <c r="AS137" i="13"/>
  <c r="AS133" i="13"/>
  <c r="AS138" i="13"/>
  <c r="AS144" i="13"/>
  <c r="AS140" i="13"/>
  <c r="AS142" i="13"/>
  <c r="DW115" i="13"/>
  <c r="DW119" i="13"/>
  <c r="DW120" i="13"/>
  <c r="DW122" i="13"/>
  <c r="DW126" i="13"/>
  <c r="DW124" i="13"/>
  <c r="DW133" i="13"/>
  <c r="DW137" i="13"/>
  <c r="DW142" i="13"/>
  <c r="DW138" i="13"/>
  <c r="DW140" i="13"/>
  <c r="DW144" i="13"/>
  <c r="FI115" i="13"/>
  <c r="FI119" i="13"/>
  <c r="FI120" i="13"/>
  <c r="FI122" i="13"/>
  <c r="FI124" i="13"/>
  <c r="FI133" i="13"/>
  <c r="FI126" i="13"/>
  <c r="FI137" i="13"/>
  <c r="FI138" i="13"/>
  <c r="FI144" i="13"/>
  <c r="FI142" i="13"/>
  <c r="FI140" i="13"/>
  <c r="BQ115" i="13"/>
  <c r="BQ119" i="13"/>
  <c r="BQ122" i="13"/>
  <c r="BQ120" i="13"/>
  <c r="BQ126" i="13"/>
  <c r="BQ124" i="13"/>
  <c r="BQ133" i="13"/>
  <c r="BQ137" i="13"/>
  <c r="BQ138" i="13"/>
  <c r="BQ140" i="13"/>
  <c r="BQ144" i="13"/>
  <c r="BQ142" i="13"/>
  <c r="BS115" i="13"/>
  <c r="BS119" i="13"/>
  <c r="BS122" i="13"/>
  <c r="BS120" i="13"/>
  <c r="BS126" i="13"/>
  <c r="BS124" i="13"/>
  <c r="BS133" i="13"/>
  <c r="BS137" i="13"/>
  <c r="BS140" i="13"/>
  <c r="BS138" i="13"/>
  <c r="BS144" i="13"/>
  <c r="BS142" i="13"/>
  <c r="ES115" i="13"/>
  <c r="ES119" i="13"/>
  <c r="ES122" i="13"/>
  <c r="ES120" i="13"/>
  <c r="ES124" i="13"/>
  <c r="ES133" i="13"/>
  <c r="ES137" i="13"/>
  <c r="ES138" i="13"/>
  <c r="ES126" i="13"/>
  <c r="ES140" i="13"/>
  <c r="ES144" i="13"/>
  <c r="ES142" i="13"/>
  <c r="EO115" i="13"/>
  <c r="EO119" i="13"/>
  <c r="EO120" i="13"/>
  <c r="EO124" i="13"/>
  <c r="EO122" i="13"/>
  <c r="EO126" i="13"/>
  <c r="EO137" i="13"/>
  <c r="EO133" i="13"/>
  <c r="EO144" i="13"/>
  <c r="EO138" i="13"/>
  <c r="EO142" i="13"/>
  <c r="EO140" i="13"/>
  <c r="BC115" i="13"/>
  <c r="BC120" i="13"/>
  <c r="BC119" i="13"/>
  <c r="BC124" i="13"/>
  <c r="BC126" i="13"/>
  <c r="BC133" i="13"/>
  <c r="BC122" i="13"/>
  <c r="BC137" i="13"/>
  <c r="BC140" i="13"/>
  <c r="BC138" i="13"/>
  <c r="BC142" i="13"/>
  <c r="BC144" i="13"/>
  <c r="P115" i="13"/>
  <c r="P120" i="13"/>
  <c r="P119" i="13"/>
  <c r="P122" i="13"/>
  <c r="P126" i="13"/>
  <c r="P124" i="13"/>
  <c r="P138" i="13"/>
  <c r="P140" i="13"/>
  <c r="P133" i="13"/>
  <c r="P137" i="13"/>
  <c r="P142" i="13"/>
  <c r="P144" i="13"/>
  <c r="HX115" i="13"/>
  <c r="HX119" i="13"/>
  <c r="HX120" i="13"/>
  <c r="HX122" i="13"/>
  <c r="HX124" i="13"/>
  <c r="HX126" i="13"/>
  <c r="HX133" i="13"/>
  <c r="HX137" i="13"/>
  <c r="HX140" i="13"/>
  <c r="HX138" i="13"/>
  <c r="HX144" i="13"/>
  <c r="HX142" i="13"/>
  <c r="EZ115" i="13"/>
  <c r="EZ119" i="13"/>
  <c r="EZ122" i="13"/>
  <c r="EZ120" i="13"/>
  <c r="EZ124" i="13"/>
  <c r="EZ126" i="13"/>
  <c r="EZ133" i="13"/>
  <c r="EZ137" i="13"/>
  <c r="EZ138" i="13"/>
  <c r="EZ140" i="13"/>
  <c r="EZ144" i="13"/>
  <c r="EZ142" i="13"/>
  <c r="AR115" i="13"/>
  <c r="AR119" i="13"/>
  <c r="AR122" i="13"/>
  <c r="AR120" i="13"/>
  <c r="AR124" i="13"/>
  <c r="AR126" i="13"/>
  <c r="AR133" i="13"/>
  <c r="AR137" i="13"/>
  <c r="AR138" i="13"/>
  <c r="AR140" i="13"/>
  <c r="AR142" i="13"/>
  <c r="AR144" i="13"/>
  <c r="DK115" i="13"/>
  <c r="DK120" i="13"/>
  <c r="DK119" i="13"/>
  <c r="DK124" i="13"/>
  <c r="DK122" i="13"/>
  <c r="DK126" i="13"/>
  <c r="DK133" i="13"/>
  <c r="DK137" i="13"/>
  <c r="DK138" i="13"/>
  <c r="DK142" i="13"/>
  <c r="DK144" i="13"/>
  <c r="DK140" i="13"/>
  <c r="BI115" i="13"/>
  <c r="BI119" i="13"/>
  <c r="BI122" i="13"/>
  <c r="BI120" i="13"/>
  <c r="BI126" i="13"/>
  <c r="BI124" i="13"/>
  <c r="BI133" i="13"/>
  <c r="BI137" i="13"/>
  <c r="BI144" i="13"/>
  <c r="BI138" i="13"/>
  <c r="BI142" i="13"/>
  <c r="BI140" i="13"/>
  <c r="BP115" i="13"/>
  <c r="BP120" i="13"/>
  <c r="BP119" i="13"/>
  <c r="BP122" i="13"/>
  <c r="BP124" i="13"/>
  <c r="BP126" i="13"/>
  <c r="BP133" i="13"/>
  <c r="BP137" i="13"/>
  <c r="BP138" i="13"/>
  <c r="BP140" i="13"/>
  <c r="BP142" i="13"/>
  <c r="BP144" i="13"/>
  <c r="H115" i="13"/>
  <c r="H122" i="13"/>
  <c r="H119" i="13"/>
  <c r="H120" i="13"/>
  <c r="H124" i="13"/>
  <c r="H126" i="13"/>
  <c r="H133" i="13"/>
  <c r="H137" i="13"/>
  <c r="H140" i="13"/>
  <c r="H138" i="13"/>
  <c r="H144" i="13"/>
  <c r="H142" i="13"/>
  <c r="G126" i="13"/>
  <c r="G137" i="13"/>
  <c r="G144" i="13"/>
  <c r="G142" i="13"/>
  <c r="G133" i="13"/>
  <c r="G138" i="13"/>
  <c r="G140" i="13"/>
  <c r="G124" i="13"/>
  <c r="G120" i="13"/>
  <c r="G122" i="13"/>
  <c r="G115" i="13"/>
  <c r="G119" i="13"/>
  <c r="BH52" i="13"/>
  <c r="BH56" i="13"/>
  <c r="BH57" i="13"/>
  <c r="BH59" i="13"/>
  <c r="BH61" i="13"/>
  <c r="BH63" i="13"/>
  <c r="AO52" i="13"/>
  <c r="AO57" i="13"/>
  <c r="AO56" i="13"/>
  <c r="AO61" i="13"/>
  <c r="AO63" i="13"/>
  <c r="AO59" i="13"/>
  <c r="GE52" i="13"/>
  <c r="GE56" i="13"/>
  <c r="GE59" i="13"/>
  <c r="GE61" i="13"/>
  <c r="GE57" i="13"/>
  <c r="GE63" i="13"/>
  <c r="IF52" i="13"/>
  <c r="IF56" i="13"/>
  <c r="IF59" i="13"/>
  <c r="IF57" i="13"/>
  <c r="IF63" i="13"/>
  <c r="IF61" i="13"/>
  <c r="AT52" i="13"/>
  <c r="AT56" i="13"/>
  <c r="AT61" i="13"/>
  <c r="AT57" i="13"/>
  <c r="AT59" i="13"/>
  <c r="AT63" i="13"/>
  <c r="IE52" i="13"/>
  <c r="IE59" i="13"/>
  <c r="IE56" i="13"/>
  <c r="IE57" i="13"/>
  <c r="IE61" i="13"/>
  <c r="IE63" i="13"/>
  <c r="ID52" i="13"/>
  <c r="ID61" i="13"/>
  <c r="ID56" i="13"/>
  <c r="ID57" i="13"/>
  <c r="ID59" i="13"/>
  <c r="ID63" i="13"/>
  <c r="AY52" i="13"/>
  <c r="AY57" i="13"/>
  <c r="AY56" i="13"/>
  <c r="AY61" i="13"/>
  <c r="AY59" i="13"/>
  <c r="AY63" i="13"/>
  <c r="HP52" i="13"/>
  <c r="HP56" i="13"/>
  <c r="HP57" i="13"/>
  <c r="HP59" i="13"/>
  <c r="HP61" i="13"/>
  <c r="HP63" i="13"/>
  <c r="DI52" i="13"/>
  <c r="DI57" i="13"/>
  <c r="DI56" i="13"/>
  <c r="DI61" i="13"/>
  <c r="DI63" i="13"/>
  <c r="DI59" i="13"/>
  <c r="GO52" i="13"/>
  <c r="GO59" i="13"/>
  <c r="GO56" i="13"/>
  <c r="GO57" i="13"/>
  <c r="GO63" i="13"/>
  <c r="GO61" i="13"/>
  <c r="BK52" i="13"/>
  <c r="BK56" i="13"/>
  <c r="BK57" i="13"/>
  <c r="BK59" i="13"/>
  <c r="BK61" i="13"/>
  <c r="BK63" i="13"/>
  <c r="CY52" i="13"/>
  <c r="CY56" i="13"/>
  <c r="CY59" i="13"/>
  <c r="CY61" i="13"/>
  <c r="CY63" i="13"/>
  <c r="CY57" i="13"/>
  <c r="Z52" i="13"/>
  <c r="Z56" i="13"/>
  <c r="Z57" i="13"/>
  <c r="Z61" i="13"/>
  <c r="Z59" i="13"/>
  <c r="Z63" i="13"/>
  <c r="FJ52" i="13"/>
  <c r="FJ61" i="13"/>
  <c r="FJ59" i="13"/>
  <c r="FJ57" i="13"/>
  <c r="FJ56" i="13"/>
  <c r="FJ63" i="13"/>
  <c r="CX52" i="13"/>
  <c r="CX56" i="13"/>
  <c r="CX61" i="13"/>
  <c r="CX59" i="13"/>
  <c r="CX57" i="13"/>
  <c r="CX63" i="13"/>
  <c r="HC52" i="13"/>
  <c r="HC56" i="13"/>
  <c r="HC57" i="13"/>
  <c r="HC61" i="13"/>
  <c r="HC63" i="13"/>
  <c r="HC59" i="13"/>
  <c r="DH52" i="13"/>
  <c r="DH56" i="13"/>
  <c r="DH59" i="13"/>
  <c r="DH57" i="13"/>
  <c r="DH63" i="13"/>
  <c r="DH61" i="13"/>
  <c r="GA52" i="13"/>
  <c r="GA57" i="13"/>
  <c r="GA59" i="13"/>
  <c r="GA56" i="13"/>
  <c r="GA61" i="13"/>
  <c r="GA63" i="13"/>
  <c r="AF52" i="13"/>
  <c r="AF56" i="13"/>
  <c r="AF59" i="13"/>
  <c r="AF57" i="13"/>
  <c r="AF61" i="13"/>
  <c r="AF63" i="13"/>
  <c r="FV52" i="13"/>
  <c r="FV57" i="13"/>
  <c r="FV59" i="13"/>
  <c r="FV56" i="13"/>
  <c r="FV61" i="13"/>
  <c r="FV63" i="13"/>
  <c r="HO52" i="13"/>
  <c r="HO57" i="13"/>
  <c r="HO59" i="13"/>
  <c r="HO61" i="13"/>
  <c r="HO56" i="13"/>
  <c r="HO63" i="13"/>
  <c r="CL52" i="13"/>
  <c r="CL56" i="13"/>
  <c r="CL57" i="13"/>
  <c r="CL59" i="13"/>
  <c r="CL63" i="13"/>
  <c r="CL61" i="13"/>
  <c r="HI52" i="13"/>
  <c r="HI57" i="13"/>
  <c r="HI56" i="13"/>
  <c r="HI61" i="13"/>
  <c r="HI63" i="13"/>
  <c r="HI59" i="13"/>
  <c r="DL52" i="13"/>
  <c r="DL57" i="13"/>
  <c r="DL59" i="13"/>
  <c r="DL56" i="13"/>
  <c r="DL61" i="13"/>
  <c r="DL63" i="13"/>
  <c r="EX52" i="13"/>
  <c r="EX59" i="13"/>
  <c r="EX57" i="13"/>
  <c r="EX56" i="13"/>
  <c r="EX61" i="13"/>
  <c r="EX63" i="13"/>
  <c r="T52" i="13"/>
  <c r="T56" i="13"/>
  <c r="T57" i="13"/>
  <c r="T59" i="13"/>
  <c r="T61" i="13"/>
  <c r="T63" i="13"/>
  <c r="EK52" i="13"/>
  <c r="EK56" i="13"/>
  <c r="EK57" i="13"/>
  <c r="EK63" i="13"/>
  <c r="EK59" i="13"/>
  <c r="EK61" i="13"/>
  <c r="ER52" i="13"/>
  <c r="ER57" i="13"/>
  <c r="ER59" i="13"/>
  <c r="ER56" i="13"/>
  <c r="ER61" i="13"/>
  <c r="ER63" i="13"/>
  <c r="J52" i="13"/>
  <c r="J56" i="13"/>
  <c r="J57" i="13"/>
  <c r="J59" i="13"/>
  <c r="J61" i="13"/>
  <c r="J63" i="13"/>
  <c r="CI52" i="13"/>
  <c r="CI56" i="13"/>
  <c r="CI57" i="13"/>
  <c r="CI59" i="13"/>
  <c r="CI61" i="13"/>
  <c r="CI63" i="13"/>
  <c r="V52" i="13"/>
  <c r="V61" i="13"/>
  <c r="V59" i="13"/>
  <c r="V57" i="13"/>
  <c r="V56" i="13"/>
  <c r="V63" i="13"/>
  <c r="X52" i="13"/>
  <c r="X56" i="13"/>
  <c r="X57" i="13"/>
  <c r="X59" i="13"/>
  <c r="X63" i="13"/>
  <c r="X61" i="13"/>
  <c r="IA52" i="13"/>
  <c r="IA56" i="13"/>
  <c r="IA57" i="13"/>
  <c r="IA59" i="13"/>
  <c r="IA61" i="13"/>
  <c r="IA63" i="13"/>
  <c r="HY52" i="13"/>
  <c r="HY57" i="13"/>
  <c r="HY61" i="13"/>
  <c r="HY56" i="13"/>
  <c r="HY59" i="13"/>
  <c r="HY63" i="13"/>
  <c r="EU52" i="13"/>
  <c r="EU57" i="13"/>
  <c r="EU59" i="13"/>
  <c r="EU56" i="13"/>
  <c r="EU63" i="13"/>
  <c r="EU61" i="13"/>
  <c r="CE52" i="13"/>
  <c r="CE57" i="13"/>
  <c r="CE56" i="13"/>
  <c r="CE59" i="13"/>
  <c r="CE63" i="13"/>
  <c r="CE61" i="13"/>
  <c r="CV52" i="13"/>
  <c r="CV57" i="13"/>
  <c r="CV59" i="13"/>
  <c r="CV56" i="13"/>
  <c r="CV61" i="13"/>
  <c r="CV63" i="13"/>
  <c r="GS52" i="13"/>
  <c r="GS57" i="13"/>
  <c r="GS61" i="13"/>
  <c r="GS56" i="13"/>
  <c r="GS59" i="13"/>
  <c r="GS63" i="13"/>
  <c r="EF52" i="13"/>
  <c r="EF56" i="13"/>
  <c r="EF57" i="13"/>
  <c r="EF61" i="13"/>
  <c r="EF59" i="13"/>
  <c r="EF63" i="13"/>
  <c r="FO52" i="13"/>
  <c r="FO56" i="13"/>
  <c r="FO57" i="13"/>
  <c r="FO61" i="13"/>
  <c r="FO59" i="13"/>
  <c r="FO63" i="13"/>
  <c r="CB52" i="13"/>
  <c r="CB56" i="13"/>
  <c r="CB59" i="13"/>
  <c r="CB61" i="13"/>
  <c r="CB57" i="13"/>
  <c r="CB63" i="13"/>
  <c r="DZ52" i="13"/>
  <c r="DZ57" i="13"/>
  <c r="DZ56" i="13"/>
  <c r="DZ59" i="13"/>
  <c r="DZ61" i="13"/>
  <c r="DZ63" i="13"/>
  <c r="GW52" i="13"/>
  <c r="GW56" i="13"/>
  <c r="GW57" i="13"/>
  <c r="GW59" i="13"/>
  <c r="GW63" i="13"/>
  <c r="GW61" i="13"/>
  <c r="EH52" i="13"/>
  <c r="EH57" i="13"/>
  <c r="EH59" i="13"/>
  <c r="EH61" i="13"/>
  <c r="EH56" i="13"/>
  <c r="EH63" i="13"/>
  <c r="CO52" i="13"/>
  <c r="CO56" i="13"/>
  <c r="CO59" i="13"/>
  <c r="CO57" i="13"/>
  <c r="CO61" i="13"/>
  <c r="CO63" i="13"/>
  <c r="BF52" i="13"/>
  <c r="BF56" i="13"/>
  <c r="BF57" i="13"/>
  <c r="BF61" i="13"/>
  <c r="BF59" i="13"/>
  <c r="BF63" i="13"/>
  <c r="CA52" i="13"/>
  <c r="CA59" i="13"/>
  <c r="CA56" i="13"/>
  <c r="CA57" i="13"/>
  <c r="CA61" i="13"/>
  <c r="CA63" i="13"/>
  <c r="CQ56" i="13"/>
  <c r="CQ52" i="13"/>
  <c r="CQ57" i="13"/>
  <c r="CQ59" i="13"/>
  <c r="CQ61" i="13"/>
  <c r="CQ63" i="13"/>
  <c r="EV52" i="13"/>
  <c r="EV56" i="13"/>
  <c r="EV57" i="13"/>
  <c r="EV59" i="13"/>
  <c r="EV63" i="13"/>
  <c r="EV61" i="13"/>
  <c r="GZ52" i="13"/>
  <c r="GZ56" i="13"/>
  <c r="GZ59" i="13"/>
  <c r="GZ57" i="13"/>
  <c r="GZ61" i="13"/>
  <c r="GZ63" i="13"/>
  <c r="DN52" i="13"/>
  <c r="DN56" i="13"/>
  <c r="DN61" i="13"/>
  <c r="DN57" i="13"/>
  <c r="DN59" i="13"/>
  <c r="DN63" i="13"/>
  <c r="BG52" i="13"/>
  <c r="BG56" i="13"/>
  <c r="BG57" i="13"/>
  <c r="BG59" i="13"/>
  <c r="BG63" i="13"/>
  <c r="BG61" i="13"/>
  <c r="HL52" i="13"/>
  <c r="HL57" i="13"/>
  <c r="HL59" i="13"/>
  <c r="HL56" i="13"/>
  <c r="HL63" i="13"/>
  <c r="HL61" i="13"/>
  <c r="BL52" i="13"/>
  <c r="BL59" i="13"/>
  <c r="BL57" i="13"/>
  <c r="BL56" i="13"/>
  <c r="BL63" i="13"/>
  <c r="BL61" i="13"/>
  <c r="DC52" i="13"/>
  <c r="DC57" i="13"/>
  <c r="DC59" i="13"/>
  <c r="DC61" i="13"/>
  <c r="DC63" i="13"/>
  <c r="DC56" i="13"/>
  <c r="HD52" i="13"/>
  <c r="HD57" i="13"/>
  <c r="HD59" i="13"/>
  <c r="HD56" i="13"/>
  <c r="HD61" i="13"/>
  <c r="HD63" i="13"/>
  <c r="EL52" i="13"/>
  <c r="EL56" i="13"/>
  <c r="EL61" i="13"/>
  <c r="EL57" i="13"/>
  <c r="EL59" i="13"/>
  <c r="EL63" i="13"/>
  <c r="DU52" i="13"/>
  <c r="DU56" i="13"/>
  <c r="DU59" i="13"/>
  <c r="DU61" i="13"/>
  <c r="DU57" i="13"/>
  <c r="DU63" i="13"/>
  <c r="EP52" i="13"/>
  <c r="EP56" i="13"/>
  <c r="EP57" i="13"/>
  <c r="EP61" i="13"/>
  <c r="EP59" i="13"/>
  <c r="EP63" i="13"/>
  <c r="O52" i="13"/>
  <c r="O59" i="13"/>
  <c r="O56" i="13"/>
  <c r="O57" i="13"/>
  <c r="O61" i="13"/>
  <c r="O63" i="13"/>
  <c r="HB52" i="13"/>
  <c r="HB56" i="13"/>
  <c r="HB57" i="13"/>
  <c r="HB61" i="13"/>
  <c r="HB59" i="13"/>
  <c r="HB63" i="13"/>
  <c r="CT52" i="13"/>
  <c r="CT56" i="13"/>
  <c r="CT57" i="13"/>
  <c r="CT61" i="13"/>
  <c r="CT59" i="13"/>
  <c r="CT63" i="13"/>
  <c r="CK52" i="13"/>
  <c r="CK57" i="13"/>
  <c r="CK56" i="13"/>
  <c r="CK61" i="13"/>
  <c r="CK59" i="13"/>
  <c r="CK63" i="13"/>
  <c r="FN52" i="13"/>
  <c r="FN56" i="13"/>
  <c r="FN57" i="13"/>
  <c r="FN59" i="13"/>
  <c r="FN61" i="13"/>
  <c r="FN63" i="13"/>
  <c r="GV52" i="13"/>
  <c r="GV57" i="13"/>
  <c r="GV59" i="13"/>
  <c r="GV56" i="13"/>
  <c r="GV61" i="13"/>
  <c r="GV63" i="13"/>
  <c r="BW52" i="13"/>
  <c r="BW56" i="13"/>
  <c r="BW57" i="13"/>
  <c r="BW61" i="13"/>
  <c r="BW59" i="13"/>
  <c r="BW63" i="13"/>
  <c r="BR52" i="13"/>
  <c r="BR56" i="13"/>
  <c r="BR61" i="13"/>
  <c r="BR59" i="13"/>
  <c r="BR57" i="13"/>
  <c r="BR63" i="13"/>
  <c r="AI52" i="13"/>
  <c r="AI56" i="13"/>
  <c r="AI57" i="13"/>
  <c r="AI59" i="13"/>
  <c r="AI63" i="13"/>
  <c r="AI61" i="13"/>
  <c r="CM52" i="13"/>
  <c r="CM56" i="13"/>
  <c r="CM59" i="13"/>
  <c r="CM61" i="13"/>
  <c r="CM57" i="13"/>
  <c r="CM63" i="13"/>
  <c r="GR52" i="13"/>
  <c r="GR56" i="13"/>
  <c r="GR57" i="13"/>
  <c r="GR61" i="13"/>
  <c r="GR59" i="13"/>
  <c r="GR63" i="13"/>
  <c r="CR52" i="13"/>
  <c r="CR56" i="13"/>
  <c r="CR59" i="13"/>
  <c r="CR57" i="13"/>
  <c r="CR63" i="13"/>
  <c r="CR61" i="13"/>
  <c r="EJ52" i="13"/>
  <c r="EJ57" i="13"/>
  <c r="EJ59" i="13"/>
  <c r="EJ56" i="13"/>
  <c r="EJ61" i="13"/>
  <c r="EJ63" i="13"/>
  <c r="IB52" i="13"/>
  <c r="IB57" i="13"/>
  <c r="IB59" i="13"/>
  <c r="IB56" i="13"/>
  <c r="IB61" i="13"/>
  <c r="IB63" i="13"/>
  <c r="FZ52" i="13"/>
  <c r="FZ61" i="13"/>
  <c r="FZ56" i="13"/>
  <c r="FZ57" i="13"/>
  <c r="FZ59" i="13"/>
  <c r="FZ63" i="13"/>
  <c r="GT52" i="13"/>
  <c r="GT57" i="13"/>
  <c r="GT59" i="13"/>
  <c r="GT56" i="13"/>
  <c r="GT61" i="13"/>
  <c r="GT63" i="13"/>
  <c r="EB52" i="13"/>
  <c r="EB57" i="13"/>
  <c r="EB59" i="13"/>
  <c r="EB56" i="13"/>
  <c r="EB61" i="13"/>
  <c r="EB63" i="13"/>
  <c r="CJ52" i="13"/>
  <c r="CJ56" i="13"/>
  <c r="CJ57" i="13"/>
  <c r="CJ59" i="13"/>
  <c r="CJ61" i="13"/>
  <c r="CJ63" i="13"/>
  <c r="DX52" i="13"/>
  <c r="DX56" i="13"/>
  <c r="DX59" i="13"/>
  <c r="DX57" i="13"/>
  <c r="DX61" i="13"/>
  <c r="DX63" i="13"/>
  <c r="EQ52" i="13"/>
  <c r="EQ56" i="13"/>
  <c r="EQ57" i="13"/>
  <c r="EQ59" i="13"/>
  <c r="EQ61" i="13"/>
  <c r="EQ63" i="13"/>
  <c r="AH52" i="13"/>
  <c r="AH56" i="13"/>
  <c r="AH57" i="13"/>
  <c r="AH61" i="13"/>
  <c r="AH59" i="13"/>
  <c r="AH63" i="13"/>
  <c r="CF52" i="13"/>
  <c r="CF56" i="13"/>
  <c r="CF57" i="13"/>
  <c r="CF59" i="13"/>
  <c r="CF61" i="13"/>
  <c r="CF63" i="13"/>
  <c r="FU52" i="13"/>
  <c r="FU57" i="13"/>
  <c r="FU56" i="13"/>
  <c r="FU61" i="13"/>
  <c r="FU59" i="13"/>
  <c r="FU63" i="13"/>
  <c r="N52" i="13"/>
  <c r="N56" i="13"/>
  <c r="N61" i="13"/>
  <c r="N57" i="13"/>
  <c r="N59" i="13"/>
  <c r="N63" i="13"/>
  <c r="AL52" i="13"/>
  <c r="AL56" i="13"/>
  <c r="AL61" i="13"/>
  <c r="AL59" i="13"/>
  <c r="AL57" i="13"/>
  <c r="AL63" i="13"/>
  <c r="AD52" i="13"/>
  <c r="AD57" i="13"/>
  <c r="AD61" i="13"/>
  <c r="AD56" i="13"/>
  <c r="AD59" i="13"/>
  <c r="AD63" i="13"/>
  <c r="AP52" i="13"/>
  <c r="AP56" i="13"/>
  <c r="AP57" i="13"/>
  <c r="AP61" i="13"/>
  <c r="AP59" i="13"/>
  <c r="AP63" i="13"/>
  <c r="AV52" i="13"/>
  <c r="AV56" i="13"/>
  <c r="AV59" i="13"/>
  <c r="AV57" i="13"/>
  <c r="AV63" i="13"/>
  <c r="AV61" i="13"/>
  <c r="GH52" i="13"/>
  <c r="GH57" i="13"/>
  <c r="GH61" i="13"/>
  <c r="GH59" i="13"/>
  <c r="GH56" i="13"/>
  <c r="GH63" i="13"/>
  <c r="HS52" i="13"/>
  <c r="HS56" i="13"/>
  <c r="HS57" i="13"/>
  <c r="HS59" i="13"/>
  <c r="HS63" i="13"/>
  <c r="HS61" i="13"/>
  <c r="FS52" i="13"/>
  <c r="FS59" i="13"/>
  <c r="FS56" i="13"/>
  <c r="FS61" i="13"/>
  <c r="FS63" i="13"/>
  <c r="FS57" i="13"/>
  <c r="AZ52" i="13"/>
  <c r="AZ56" i="13"/>
  <c r="AZ57" i="13"/>
  <c r="AZ59" i="13"/>
  <c r="AZ61" i="13"/>
  <c r="AZ63" i="13"/>
  <c r="Q52" i="13"/>
  <c r="Q57" i="13"/>
  <c r="Q56" i="13"/>
  <c r="Q61" i="13"/>
  <c r="Q59" i="13"/>
  <c r="Q63" i="13"/>
  <c r="EY52" i="13"/>
  <c r="EY56" i="13"/>
  <c r="EY57" i="13"/>
  <c r="EY61" i="13"/>
  <c r="EY63" i="13"/>
  <c r="EY59" i="13"/>
  <c r="GU52" i="13"/>
  <c r="GU56" i="13"/>
  <c r="GU57" i="13"/>
  <c r="GU61" i="13"/>
  <c r="GU59" i="13"/>
  <c r="GU63" i="13"/>
  <c r="BV52" i="13"/>
  <c r="BV56" i="13"/>
  <c r="BV57" i="13"/>
  <c r="BV59" i="13"/>
  <c r="BV61" i="13"/>
  <c r="BV63" i="13"/>
  <c r="BN52" i="13"/>
  <c r="BN56" i="13"/>
  <c r="BN57" i="13"/>
  <c r="BN61" i="13"/>
  <c r="BN59" i="13"/>
  <c r="BN63" i="13"/>
  <c r="HE52" i="13"/>
  <c r="HE57" i="13"/>
  <c r="HE59" i="13"/>
  <c r="HE61" i="13"/>
  <c r="HE63" i="13"/>
  <c r="HE56" i="13"/>
  <c r="II52" i="13"/>
  <c r="II56" i="13"/>
  <c r="II57" i="13"/>
  <c r="II59" i="13"/>
  <c r="II61" i="13"/>
  <c r="II63" i="13"/>
  <c r="CU52" i="13"/>
  <c r="CU56" i="13"/>
  <c r="CU57" i="13"/>
  <c r="CU61" i="13"/>
  <c r="CU63" i="13"/>
  <c r="CU59" i="13"/>
  <c r="FH52" i="13"/>
  <c r="FH57" i="13"/>
  <c r="FH59" i="13"/>
  <c r="FH56" i="13"/>
  <c r="FH61" i="13"/>
  <c r="FH63" i="13"/>
  <c r="EI52" i="13"/>
  <c r="EI56" i="13"/>
  <c r="EI57" i="13"/>
  <c r="EI61" i="13"/>
  <c r="EI63" i="13"/>
  <c r="EI59" i="13"/>
  <c r="AB52" i="13"/>
  <c r="AB56" i="13"/>
  <c r="AB57" i="13"/>
  <c r="AB59" i="13"/>
  <c r="AB61" i="13"/>
  <c r="AB63" i="13"/>
  <c r="ET52" i="13"/>
  <c r="ET61" i="13"/>
  <c r="ET56" i="13"/>
  <c r="ET57" i="13"/>
  <c r="ET59" i="13"/>
  <c r="ET63" i="13"/>
  <c r="FW52" i="13"/>
  <c r="FW56" i="13"/>
  <c r="FW57" i="13"/>
  <c r="FW61" i="13"/>
  <c r="FW59" i="13"/>
  <c r="FW63" i="13"/>
  <c r="HT52" i="13"/>
  <c r="HT57" i="13"/>
  <c r="HT59" i="13"/>
  <c r="HT56" i="13"/>
  <c r="HT61" i="13"/>
  <c r="HT63" i="13"/>
  <c r="BO52" i="13"/>
  <c r="BO56" i="13"/>
  <c r="BO57" i="13"/>
  <c r="BO61" i="13"/>
  <c r="BO59" i="13"/>
  <c r="BO63" i="13"/>
  <c r="W52" i="13"/>
  <c r="W56" i="13"/>
  <c r="W57" i="13"/>
  <c r="W59" i="13"/>
  <c r="W61" i="13"/>
  <c r="W63" i="13"/>
  <c r="S52" i="13"/>
  <c r="S57" i="13"/>
  <c r="S61" i="13"/>
  <c r="S59" i="13"/>
  <c r="S63" i="13"/>
  <c r="S56" i="13"/>
  <c r="DF52" i="13"/>
  <c r="DF56" i="13"/>
  <c r="DF61" i="13"/>
  <c r="DF57" i="13"/>
  <c r="DF59" i="13"/>
  <c r="DF63" i="13"/>
  <c r="DB52" i="13"/>
  <c r="DB56" i="13"/>
  <c r="DB57" i="13"/>
  <c r="DB61" i="13"/>
  <c r="DB59" i="13"/>
  <c r="DB63" i="13"/>
  <c r="HJ52" i="13"/>
  <c r="HJ59" i="13"/>
  <c r="HJ56" i="13"/>
  <c r="HJ61" i="13"/>
  <c r="HJ63" i="13"/>
  <c r="HJ57" i="13"/>
  <c r="CC52" i="13"/>
  <c r="CC57" i="13"/>
  <c r="CC56" i="13"/>
  <c r="CC61" i="13"/>
  <c r="CC59" i="13"/>
  <c r="CC63" i="13"/>
  <c r="GX52" i="13"/>
  <c r="GX61" i="13"/>
  <c r="GX56" i="13"/>
  <c r="GX57" i="13"/>
  <c r="GX59" i="13"/>
  <c r="GX63" i="13"/>
  <c r="EG52" i="13"/>
  <c r="EG57" i="13"/>
  <c r="EG56" i="13"/>
  <c r="EG61" i="13"/>
  <c r="EG59" i="13"/>
  <c r="EG63" i="13"/>
  <c r="ED52" i="13"/>
  <c r="ED56" i="13"/>
  <c r="ED61" i="13"/>
  <c r="ED59" i="13"/>
  <c r="ED57" i="13"/>
  <c r="ED63" i="13"/>
  <c r="FD52" i="13"/>
  <c r="FD56" i="13"/>
  <c r="FD57" i="13"/>
  <c r="FD59" i="13"/>
  <c r="FD61" i="13"/>
  <c r="FD63" i="13"/>
  <c r="HH52" i="13"/>
  <c r="HH56" i="13"/>
  <c r="HH57" i="13"/>
  <c r="HH59" i="13"/>
  <c r="HH63" i="13"/>
  <c r="HH61" i="13"/>
  <c r="GI52" i="13"/>
  <c r="GI57" i="13"/>
  <c r="GI59" i="13"/>
  <c r="GI56" i="13"/>
  <c r="GI61" i="13"/>
  <c r="GI63" i="13"/>
  <c r="IH52" i="13"/>
  <c r="IH56" i="13"/>
  <c r="IH59" i="13"/>
  <c r="IH57" i="13"/>
  <c r="IH61" i="13"/>
  <c r="IH63" i="13"/>
  <c r="GM52" i="13"/>
  <c r="GM56" i="13"/>
  <c r="GM57" i="13"/>
  <c r="GM63" i="13"/>
  <c r="GM61" i="13"/>
  <c r="GM59" i="13"/>
  <c r="EN52" i="13"/>
  <c r="EN56" i="13"/>
  <c r="EN59" i="13"/>
  <c r="EN57" i="13"/>
  <c r="EN61" i="13"/>
  <c r="EN63" i="13"/>
  <c r="BY52" i="13"/>
  <c r="BY56" i="13"/>
  <c r="BY59" i="13"/>
  <c r="BY57" i="13"/>
  <c r="BY63" i="13"/>
  <c r="BY61" i="13"/>
  <c r="HV52" i="13"/>
  <c r="HV61" i="13"/>
  <c r="HV56" i="13"/>
  <c r="HV59" i="13"/>
  <c r="HV57" i="13"/>
  <c r="HV63" i="13"/>
  <c r="DO52" i="13"/>
  <c r="DO57" i="13"/>
  <c r="DO59" i="13"/>
  <c r="DO56" i="13"/>
  <c r="DO61" i="13"/>
  <c r="DO63" i="13"/>
  <c r="GF52" i="13"/>
  <c r="GF57" i="13"/>
  <c r="GF59" i="13"/>
  <c r="GF56" i="13"/>
  <c r="GF61" i="13"/>
  <c r="GF63" i="13"/>
  <c r="FM52" i="13"/>
  <c r="FM57" i="13"/>
  <c r="FM56" i="13"/>
  <c r="FM61" i="13"/>
  <c r="FM59" i="13"/>
  <c r="FM63" i="13"/>
  <c r="EA52" i="13"/>
  <c r="EA56" i="13"/>
  <c r="EA57" i="13"/>
  <c r="EA59" i="13"/>
  <c r="EA63" i="13"/>
  <c r="EA61" i="13"/>
  <c r="DY52" i="13"/>
  <c r="DY57" i="13"/>
  <c r="DY56" i="13"/>
  <c r="DY61" i="13"/>
  <c r="DY59" i="13"/>
  <c r="DY63" i="13"/>
  <c r="M52" i="13"/>
  <c r="M56" i="13"/>
  <c r="M59" i="13"/>
  <c r="M57" i="13"/>
  <c r="M61" i="13"/>
  <c r="M63" i="13"/>
  <c r="GJ52" i="13"/>
  <c r="GJ56" i="13"/>
  <c r="GJ57" i="13"/>
  <c r="GJ59" i="13"/>
  <c r="GJ61" i="13"/>
  <c r="GJ63" i="13"/>
  <c r="FX52" i="13"/>
  <c r="FX57" i="13"/>
  <c r="FX59" i="13"/>
  <c r="FX56" i="13"/>
  <c r="FX61" i="13"/>
  <c r="FX63" i="13"/>
  <c r="BE52" i="13"/>
  <c r="BE57" i="13"/>
  <c r="BE61" i="13"/>
  <c r="BE56" i="13"/>
  <c r="BE59" i="13"/>
  <c r="BE63" i="13"/>
  <c r="HQ52" i="13"/>
  <c r="HQ57" i="13"/>
  <c r="HQ61" i="13"/>
  <c r="HQ56" i="13"/>
  <c r="HQ63" i="13"/>
  <c r="HQ59" i="13"/>
  <c r="FK52" i="13"/>
  <c r="FK56" i="13"/>
  <c r="FK59" i="13"/>
  <c r="FK57" i="13"/>
  <c r="FK63" i="13"/>
  <c r="FK61" i="13"/>
  <c r="GY52" i="13"/>
  <c r="GY59" i="13"/>
  <c r="GY56" i="13"/>
  <c r="GY57" i="13"/>
  <c r="GY61" i="13"/>
  <c r="GY63" i="13"/>
  <c r="R52" i="13"/>
  <c r="R56" i="13"/>
  <c r="R61" i="13"/>
  <c r="R59" i="13"/>
  <c r="R57" i="13"/>
  <c r="R63" i="13"/>
  <c r="BZ52" i="13"/>
  <c r="BZ56" i="13"/>
  <c r="BZ61" i="13"/>
  <c r="BZ57" i="13"/>
  <c r="BZ59" i="13"/>
  <c r="BZ63" i="13"/>
  <c r="EW52" i="13"/>
  <c r="EW57" i="13"/>
  <c r="EW56" i="13"/>
  <c r="EW61" i="13"/>
  <c r="EW59" i="13"/>
  <c r="EW63" i="13"/>
  <c r="GG52" i="13"/>
  <c r="GG56" i="13"/>
  <c r="GG61" i="13"/>
  <c r="GG59" i="13"/>
  <c r="GG63" i="13"/>
  <c r="GG57" i="13"/>
  <c r="AU52" i="13"/>
  <c r="AU56" i="13"/>
  <c r="AU59" i="13"/>
  <c r="AU57" i="13"/>
  <c r="AU63" i="13"/>
  <c r="AU61" i="13"/>
  <c r="HK52" i="13"/>
  <c r="HK56" i="13"/>
  <c r="HK59" i="13"/>
  <c r="HK57" i="13"/>
  <c r="HK61" i="13"/>
  <c r="HK63" i="13"/>
  <c r="HM52" i="13"/>
  <c r="HM56" i="13"/>
  <c r="HM61" i="13"/>
  <c r="HM59" i="13"/>
  <c r="HM57" i="13"/>
  <c r="HM63" i="13"/>
  <c r="GK52" i="13"/>
  <c r="GK57" i="13"/>
  <c r="GK56" i="13"/>
  <c r="GK61" i="13"/>
  <c r="GK59" i="13"/>
  <c r="GK63" i="13"/>
  <c r="EE52" i="13"/>
  <c r="EE59" i="13"/>
  <c r="EE56" i="13"/>
  <c r="EE57" i="13"/>
  <c r="EE63" i="13"/>
  <c r="EE61" i="13"/>
  <c r="BD52" i="13"/>
  <c r="BD56" i="13"/>
  <c r="BD57" i="13"/>
  <c r="BD59" i="13"/>
  <c r="BD61" i="13"/>
  <c r="BD63" i="13"/>
  <c r="FF52" i="13"/>
  <c r="FF57" i="13"/>
  <c r="FF56" i="13"/>
  <c r="FF59" i="13"/>
  <c r="FF61" i="13"/>
  <c r="FF63" i="13"/>
  <c r="IK52" i="13"/>
  <c r="IK57" i="13"/>
  <c r="IK59" i="13"/>
  <c r="IK56" i="13"/>
  <c r="IK61" i="13"/>
  <c r="IK63" i="13"/>
  <c r="GD52" i="13"/>
  <c r="GD56" i="13"/>
  <c r="GD59" i="13"/>
  <c r="GD57" i="13"/>
  <c r="GD61" i="13"/>
  <c r="GD63" i="13"/>
  <c r="FY52" i="13"/>
  <c r="FY56" i="13"/>
  <c r="FY57" i="13"/>
  <c r="FY59" i="13"/>
  <c r="FY61" i="13"/>
  <c r="FY63" i="13"/>
  <c r="BM52" i="13"/>
  <c r="BM57" i="13"/>
  <c r="BM56" i="13"/>
  <c r="BM61" i="13"/>
  <c r="BM59" i="13"/>
  <c r="BM63" i="13"/>
  <c r="CP52" i="13"/>
  <c r="CP57" i="13"/>
  <c r="CP61" i="13"/>
  <c r="CP56" i="13"/>
  <c r="CP59" i="13"/>
  <c r="CP63" i="13"/>
  <c r="AQ52" i="13"/>
  <c r="AQ57" i="13"/>
  <c r="AQ56" i="13"/>
  <c r="AQ59" i="13"/>
  <c r="AQ61" i="13"/>
  <c r="AQ63" i="13"/>
  <c r="FB52" i="13"/>
  <c r="FB57" i="13"/>
  <c r="FB61" i="13"/>
  <c r="FB56" i="13"/>
  <c r="FB59" i="13"/>
  <c r="FB63" i="13"/>
  <c r="FQ52" i="13"/>
  <c r="FQ56" i="13"/>
  <c r="FQ57" i="13"/>
  <c r="FQ59" i="13"/>
  <c r="FQ63" i="13"/>
  <c r="FQ61" i="13"/>
  <c r="DR52" i="13"/>
  <c r="DR57" i="13"/>
  <c r="DR56" i="13"/>
  <c r="DR61" i="13"/>
  <c r="DR59" i="13"/>
  <c r="DR63" i="13"/>
  <c r="BA52" i="13"/>
  <c r="BA56" i="13"/>
  <c r="BA57" i="13"/>
  <c r="BA59" i="13"/>
  <c r="BA61" i="13"/>
  <c r="BA63" i="13"/>
  <c r="HW52" i="13"/>
  <c r="HW59" i="13"/>
  <c r="HW56" i="13"/>
  <c r="HW57" i="13"/>
  <c r="HW63" i="13"/>
  <c r="HW61" i="13"/>
  <c r="U52" i="13"/>
  <c r="U56" i="13"/>
  <c r="U57" i="13"/>
  <c r="U59" i="13"/>
  <c r="U63" i="13"/>
  <c r="U61" i="13"/>
  <c r="HR52" i="13"/>
  <c r="HR56" i="13"/>
  <c r="HR57" i="13"/>
  <c r="HR59" i="13"/>
  <c r="HR61" i="13"/>
  <c r="HR63" i="13"/>
  <c r="IC52" i="13"/>
  <c r="IC56" i="13"/>
  <c r="IC57" i="13"/>
  <c r="IC59" i="13"/>
  <c r="IC63" i="13"/>
  <c r="IC61" i="13"/>
  <c r="DS52" i="13"/>
  <c r="DS56" i="13"/>
  <c r="DS57" i="13"/>
  <c r="DS61" i="13"/>
  <c r="DS59" i="13"/>
  <c r="DS63" i="13"/>
  <c r="DM52" i="13"/>
  <c r="DM57" i="13"/>
  <c r="DM59" i="13"/>
  <c r="DM56" i="13"/>
  <c r="DM61" i="13"/>
  <c r="DM63" i="13"/>
  <c r="DG52" i="13"/>
  <c r="DG56" i="13"/>
  <c r="DG59" i="13"/>
  <c r="DG57" i="13"/>
  <c r="DG61" i="13"/>
  <c r="DG63" i="13"/>
  <c r="EC52" i="13"/>
  <c r="EC56" i="13"/>
  <c r="EC59" i="13"/>
  <c r="EC63" i="13"/>
  <c r="EC57" i="13"/>
  <c r="EC61" i="13"/>
  <c r="FE52" i="13"/>
  <c r="FE57" i="13"/>
  <c r="FE56" i="13"/>
  <c r="FE61" i="13"/>
  <c r="FE59" i="13"/>
  <c r="FE63" i="13"/>
  <c r="K52" i="13"/>
  <c r="K56" i="13"/>
  <c r="K57" i="13"/>
  <c r="K59" i="13"/>
  <c r="K61" i="13"/>
  <c r="K63" i="13"/>
  <c r="BJ52" i="13"/>
  <c r="BJ57" i="13"/>
  <c r="BJ61" i="13"/>
  <c r="BJ59" i="13"/>
  <c r="BJ56" i="13"/>
  <c r="BJ63" i="13"/>
  <c r="DP52" i="13"/>
  <c r="DP56" i="13"/>
  <c r="DP57" i="13"/>
  <c r="DP59" i="13"/>
  <c r="DP63" i="13"/>
  <c r="DP61" i="13"/>
  <c r="GQ52" i="13"/>
  <c r="GQ59" i="13"/>
  <c r="GQ56" i="13"/>
  <c r="GQ63" i="13"/>
  <c r="GQ57" i="13"/>
  <c r="GQ61" i="13"/>
  <c r="CW52" i="13"/>
  <c r="CW56" i="13"/>
  <c r="CW59" i="13"/>
  <c r="CW57" i="13"/>
  <c r="CW63" i="13"/>
  <c r="CW61" i="13"/>
  <c r="DA52" i="13"/>
  <c r="DA57" i="13"/>
  <c r="DA56" i="13"/>
  <c r="DA61" i="13"/>
  <c r="DA59" i="13"/>
  <c r="DA63" i="13"/>
  <c r="FT52" i="13"/>
  <c r="FT56" i="13"/>
  <c r="FT59" i="13"/>
  <c r="FT57" i="13"/>
  <c r="FT63" i="13"/>
  <c r="FT61" i="13"/>
  <c r="FP52" i="13"/>
  <c r="FP57" i="13"/>
  <c r="FP59" i="13"/>
  <c r="FP56" i="13"/>
  <c r="FP61" i="13"/>
  <c r="FP63" i="13"/>
  <c r="I52" i="13"/>
  <c r="I57" i="13"/>
  <c r="I56" i="13"/>
  <c r="I61" i="13"/>
  <c r="I59" i="13"/>
  <c r="I63" i="13"/>
  <c r="AC52" i="13"/>
  <c r="AC56" i="13"/>
  <c r="AC59" i="13"/>
  <c r="AC57" i="13"/>
  <c r="AC61" i="13"/>
  <c r="AC63" i="13"/>
  <c r="AN52" i="13"/>
  <c r="AN57" i="13"/>
  <c r="AN59" i="13"/>
  <c r="AN56" i="13"/>
  <c r="AN61" i="13"/>
  <c r="AN63" i="13"/>
  <c r="GL52" i="13"/>
  <c r="GL56" i="13"/>
  <c r="GL57" i="13"/>
  <c r="GL59" i="13"/>
  <c r="GL61" i="13"/>
  <c r="GL63" i="13"/>
  <c r="HA52" i="13"/>
  <c r="HA57" i="13"/>
  <c r="HA56" i="13"/>
  <c r="HA61" i="13"/>
  <c r="HA59" i="13"/>
  <c r="HA63" i="13"/>
  <c r="BU52" i="13"/>
  <c r="BU57" i="13"/>
  <c r="BU56" i="13"/>
  <c r="BU61" i="13"/>
  <c r="BU59" i="13"/>
  <c r="BU63" i="13"/>
  <c r="FA52" i="13"/>
  <c r="FA56" i="13"/>
  <c r="FA61" i="13"/>
  <c r="FA59" i="13"/>
  <c r="FA63" i="13"/>
  <c r="FA57" i="13"/>
  <c r="AK52" i="13"/>
  <c r="AK56" i="13"/>
  <c r="AK59" i="13"/>
  <c r="AK57" i="13"/>
  <c r="AK61" i="13"/>
  <c r="AK63" i="13"/>
  <c r="IG52" i="13"/>
  <c r="IG57" i="13"/>
  <c r="IG56" i="13"/>
  <c r="IG61" i="13"/>
  <c r="IG59" i="13"/>
  <c r="IG63" i="13"/>
  <c r="DJ52" i="13"/>
  <c r="DJ56" i="13"/>
  <c r="DJ59" i="13"/>
  <c r="DJ63" i="13"/>
  <c r="DJ57" i="13"/>
  <c r="DJ61" i="13"/>
  <c r="FL52" i="13"/>
  <c r="FL56" i="13"/>
  <c r="FL57" i="13"/>
  <c r="FL61" i="13"/>
  <c r="FL59" i="13"/>
  <c r="FL63" i="13"/>
  <c r="Y52" i="13"/>
  <c r="Y57" i="13"/>
  <c r="Y56" i="13"/>
  <c r="Y61" i="13"/>
  <c r="Y59" i="13"/>
  <c r="Y63" i="13"/>
  <c r="GB52" i="13"/>
  <c r="GB56" i="13"/>
  <c r="GB57" i="13"/>
  <c r="GB63" i="13"/>
  <c r="GB61" i="13"/>
  <c r="GB59" i="13"/>
  <c r="AJ52" i="13"/>
  <c r="AJ57" i="13"/>
  <c r="AJ59" i="13"/>
  <c r="AJ56" i="13"/>
  <c r="AJ61" i="13"/>
  <c r="AJ63" i="13"/>
  <c r="CH52" i="13"/>
  <c r="CH61" i="13"/>
  <c r="CH59" i="13"/>
  <c r="CH57" i="13"/>
  <c r="CH56" i="13"/>
  <c r="CH63" i="13"/>
  <c r="EM52" i="13"/>
  <c r="EM56" i="13"/>
  <c r="EM59" i="13"/>
  <c r="EM57" i="13"/>
  <c r="EM61" i="13"/>
  <c r="EM63" i="13"/>
  <c r="AX52" i="13"/>
  <c r="AX56" i="13"/>
  <c r="AX59" i="13"/>
  <c r="AX57" i="13"/>
  <c r="AX61" i="13"/>
  <c r="AX63" i="13"/>
  <c r="AS52" i="13"/>
  <c r="AS56" i="13"/>
  <c r="AS59" i="13"/>
  <c r="AS57" i="13"/>
  <c r="AS61" i="13"/>
  <c r="AS63" i="13"/>
  <c r="DW52" i="13"/>
  <c r="DW56" i="13"/>
  <c r="DW57" i="13"/>
  <c r="DW59" i="13"/>
  <c r="DW61" i="13"/>
  <c r="DW63" i="13"/>
  <c r="FI52" i="13"/>
  <c r="FI59" i="13"/>
  <c r="FI63" i="13"/>
  <c r="FI57" i="13"/>
  <c r="FI61" i="13"/>
  <c r="FI56" i="13"/>
  <c r="BQ52" i="13"/>
  <c r="BQ56" i="13"/>
  <c r="BQ59" i="13"/>
  <c r="BQ57" i="13"/>
  <c r="BQ61" i="13"/>
  <c r="BQ63" i="13"/>
  <c r="BS52" i="13"/>
  <c r="BS56" i="13"/>
  <c r="BS59" i="13"/>
  <c r="BS57" i="13"/>
  <c r="BS61" i="13"/>
  <c r="BS63" i="13"/>
  <c r="ES52" i="13"/>
  <c r="ES57" i="13"/>
  <c r="ES56" i="13"/>
  <c r="ES59" i="13"/>
  <c r="ES61" i="13"/>
  <c r="ES63" i="13"/>
  <c r="EO52" i="13"/>
  <c r="EO57" i="13"/>
  <c r="EO56" i="13"/>
  <c r="EO61" i="13"/>
  <c r="EO59" i="13"/>
  <c r="EO63" i="13"/>
  <c r="BC52" i="13"/>
  <c r="BC57" i="13"/>
  <c r="BC59" i="13"/>
  <c r="BC56" i="13"/>
  <c r="BC61" i="13"/>
  <c r="BC63" i="13"/>
  <c r="P52" i="13"/>
  <c r="P56" i="13"/>
  <c r="P59" i="13"/>
  <c r="P63" i="13"/>
  <c r="P57" i="13"/>
  <c r="P61" i="13"/>
  <c r="HX52" i="13"/>
  <c r="HX56" i="13"/>
  <c r="HX57" i="13"/>
  <c r="HX61" i="13"/>
  <c r="HX63" i="13"/>
  <c r="HX59" i="13"/>
  <c r="EZ52" i="13"/>
  <c r="EZ57" i="13"/>
  <c r="EZ56" i="13"/>
  <c r="EZ59" i="13"/>
  <c r="EZ63" i="13"/>
  <c r="EZ61" i="13"/>
  <c r="AR52" i="13"/>
  <c r="AR57" i="13"/>
  <c r="AR56" i="13"/>
  <c r="AR59" i="13"/>
  <c r="AR61" i="13"/>
  <c r="AR63" i="13"/>
  <c r="DK52" i="13"/>
  <c r="DK56" i="13"/>
  <c r="DK57" i="13"/>
  <c r="DK61" i="13"/>
  <c r="DK59" i="13"/>
  <c r="DK63" i="13"/>
  <c r="BI52" i="13"/>
  <c r="BI56" i="13"/>
  <c r="BI59" i="13"/>
  <c r="BI61" i="13"/>
  <c r="BI63" i="13"/>
  <c r="BI57" i="13"/>
  <c r="BP52" i="13"/>
  <c r="BP57" i="13"/>
  <c r="BP59" i="13"/>
  <c r="BP56" i="13"/>
  <c r="BP61" i="13"/>
  <c r="BP63" i="13"/>
  <c r="H52" i="13"/>
  <c r="H57" i="13"/>
  <c r="H59" i="13"/>
  <c r="H56" i="13"/>
  <c r="H61" i="13"/>
  <c r="H63" i="13"/>
  <c r="CS52" i="13"/>
  <c r="CS57" i="13"/>
  <c r="CS61" i="13"/>
  <c r="CS56" i="13"/>
  <c r="CS59" i="13"/>
  <c r="CS63" i="13"/>
  <c r="CG52" i="13"/>
  <c r="CG56" i="13"/>
  <c r="CG57" i="13"/>
  <c r="CG59" i="13"/>
  <c r="CG61" i="13"/>
  <c r="CG63" i="13"/>
  <c r="CN52" i="13"/>
  <c r="CN56" i="13"/>
  <c r="CN57" i="13"/>
  <c r="CN59" i="13"/>
  <c r="CN61" i="13"/>
  <c r="CN63" i="13"/>
  <c r="IJ52" i="13"/>
  <c r="IJ57" i="13"/>
  <c r="IJ59" i="13"/>
  <c r="IJ56" i="13"/>
  <c r="IJ61" i="13"/>
  <c r="IJ63" i="13"/>
  <c r="GN52" i="13"/>
  <c r="GN57" i="13"/>
  <c r="GN59" i="13"/>
  <c r="GN56" i="13"/>
  <c r="GN61" i="13"/>
  <c r="GN63" i="13"/>
  <c r="DQ52" i="13"/>
  <c r="DQ57" i="13"/>
  <c r="DQ56" i="13"/>
  <c r="DQ61" i="13"/>
  <c r="DQ59" i="13"/>
  <c r="DQ63" i="13"/>
  <c r="BT52" i="13"/>
  <c r="BT57" i="13"/>
  <c r="BT59" i="13"/>
  <c r="BT56" i="13"/>
  <c r="BT61" i="13"/>
  <c r="BT63" i="13"/>
  <c r="AE52" i="13"/>
  <c r="AE56" i="13"/>
  <c r="AE57" i="13"/>
  <c r="AE59" i="13"/>
  <c r="AE61" i="13"/>
  <c r="AE63" i="13"/>
  <c r="DD52" i="13"/>
  <c r="DD57" i="13"/>
  <c r="DD56" i="13"/>
  <c r="DD59" i="13"/>
  <c r="DD61" i="13"/>
  <c r="DD63" i="13"/>
  <c r="FG52" i="13"/>
  <c r="FG56" i="13"/>
  <c r="FG57" i="13"/>
  <c r="FG59" i="13"/>
  <c r="FG63" i="13"/>
  <c r="FG61" i="13"/>
  <c r="HU52" i="13"/>
  <c r="HU56" i="13"/>
  <c r="HU59" i="13"/>
  <c r="HU57" i="13"/>
  <c r="HU63" i="13"/>
  <c r="HU61" i="13"/>
  <c r="CD52" i="13"/>
  <c r="CD56" i="13"/>
  <c r="CD57" i="13"/>
  <c r="CD61" i="13"/>
  <c r="CD59" i="13"/>
  <c r="CD63" i="13"/>
  <c r="CZ52" i="13"/>
  <c r="CZ57" i="13"/>
  <c r="CZ59" i="13"/>
  <c r="CZ61" i="13"/>
  <c r="CZ63" i="13"/>
  <c r="CZ56" i="13"/>
  <c r="BX52" i="13"/>
  <c r="BX57" i="13"/>
  <c r="BX59" i="13"/>
  <c r="BX56" i="13"/>
  <c r="BX61" i="13"/>
  <c r="BX63" i="13"/>
  <c r="BB52" i="13"/>
  <c r="BB61" i="13"/>
  <c r="BB56" i="13"/>
  <c r="BB57" i="13"/>
  <c r="BB59" i="13"/>
  <c r="BB63" i="13"/>
  <c r="HF52" i="13"/>
  <c r="HF61" i="13"/>
  <c r="HF57" i="13"/>
  <c r="HF59" i="13"/>
  <c r="HF56" i="13"/>
  <c r="HF63" i="13"/>
  <c r="AW57" i="13"/>
  <c r="AW56" i="13"/>
  <c r="AW52" i="13"/>
  <c r="AW61" i="13"/>
  <c r="AW59" i="13"/>
  <c r="AW63" i="13"/>
  <c r="HN52" i="13"/>
  <c r="HN57" i="13"/>
  <c r="HN61" i="13"/>
  <c r="HN56" i="13"/>
  <c r="HN59" i="13"/>
  <c r="HN63" i="13"/>
  <c r="GP52" i="13"/>
  <c r="GP61" i="13"/>
  <c r="GP56" i="13"/>
  <c r="GP57" i="13"/>
  <c r="GP59" i="13"/>
  <c r="GP63" i="13"/>
  <c r="DT52" i="13"/>
  <c r="DT57" i="13"/>
  <c r="DT59" i="13"/>
  <c r="DT56" i="13"/>
  <c r="DT61" i="13"/>
  <c r="DT63" i="13"/>
  <c r="DV52" i="13"/>
  <c r="DV56" i="13"/>
  <c r="DV57" i="13"/>
  <c r="DV61" i="13"/>
  <c r="DV59" i="13"/>
  <c r="DV63" i="13"/>
  <c r="DE52" i="13"/>
  <c r="DE56" i="13"/>
  <c r="DE59" i="13"/>
  <c r="DE57" i="13"/>
  <c r="DE63" i="13"/>
  <c r="DE61" i="13"/>
  <c r="GC52" i="13"/>
  <c r="GC57" i="13"/>
  <c r="GC56" i="13"/>
  <c r="GC61" i="13"/>
  <c r="GC59" i="13"/>
  <c r="GC63" i="13"/>
  <c r="AA52" i="13"/>
  <c r="AA56" i="13"/>
  <c r="AA61" i="13"/>
  <c r="AA59" i="13"/>
  <c r="AA57" i="13"/>
  <c r="AA63" i="13"/>
  <c r="AM52" i="13"/>
  <c r="AM56" i="13"/>
  <c r="AM59" i="13"/>
  <c r="AM61" i="13"/>
  <c r="AM57" i="13"/>
  <c r="AM63" i="13"/>
  <c r="HZ52" i="13"/>
  <c r="HZ57" i="13"/>
  <c r="HZ59" i="13"/>
  <c r="HZ61" i="13"/>
  <c r="HZ56" i="13"/>
  <c r="HZ63" i="13"/>
  <c r="HG52" i="13"/>
  <c r="HG56" i="13"/>
  <c r="HG57" i="13"/>
  <c r="HG59" i="13"/>
  <c r="HG63" i="13"/>
  <c r="HG61" i="13"/>
  <c r="L52" i="13"/>
  <c r="L57" i="13"/>
  <c r="L59" i="13"/>
  <c r="L56" i="13"/>
  <c r="L61" i="13"/>
  <c r="L63" i="13"/>
  <c r="FC52" i="13"/>
  <c r="FC57" i="13"/>
  <c r="FC56" i="13"/>
  <c r="FC59" i="13"/>
  <c r="FC61" i="13"/>
  <c r="FC63" i="13"/>
  <c r="AG52" i="13"/>
  <c r="AG57" i="13"/>
  <c r="AG61" i="13"/>
  <c r="AG56" i="13"/>
  <c r="AG59" i="13"/>
  <c r="AG63" i="13"/>
  <c r="G61" i="13"/>
  <c r="G59" i="13"/>
  <c r="G56" i="13"/>
  <c r="G52" i="13"/>
  <c r="G57" i="13"/>
  <c r="G63" i="13"/>
  <c r="G43" i="13"/>
  <c r="IL102" i="13"/>
  <c r="II22" i="13"/>
  <c r="II103" i="13"/>
  <c r="II104" i="13" s="1"/>
  <c r="ET22" i="13"/>
  <c r="ET103" i="13"/>
  <c r="ET104" i="13" s="1"/>
  <c r="FW22" i="13"/>
  <c r="FW103" i="13"/>
  <c r="FW104" i="13" s="1"/>
  <c r="BO22" i="13"/>
  <c r="BO103" i="13"/>
  <c r="BO104" i="13" s="1"/>
  <c r="W22" i="13"/>
  <c r="W103" i="13"/>
  <c r="W104" i="13" s="1"/>
  <c r="S22" i="13"/>
  <c r="S103" i="13"/>
  <c r="S104" i="13" s="1"/>
  <c r="DF22" i="13"/>
  <c r="DF103" i="13"/>
  <c r="DF104" i="13" s="1"/>
  <c r="DB22" i="13"/>
  <c r="DB103" i="13"/>
  <c r="DB104" i="13" s="1"/>
  <c r="HJ22" i="13"/>
  <c r="HJ103" i="13"/>
  <c r="HJ104" i="13" s="1"/>
  <c r="CC22" i="13"/>
  <c r="CC103" i="13"/>
  <c r="CC104" i="13" s="1"/>
  <c r="GX22" i="13"/>
  <c r="GX103" i="13"/>
  <c r="GX104" i="13" s="1"/>
  <c r="EG22" i="13"/>
  <c r="EG103" i="13"/>
  <c r="EG104" i="13" s="1"/>
  <c r="ED22" i="13"/>
  <c r="ED103" i="13"/>
  <c r="ED104" i="13" s="1"/>
  <c r="FD22" i="13"/>
  <c r="FD103" i="13"/>
  <c r="FD104" i="13" s="1"/>
  <c r="HH22" i="13"/>
  <c r="HH103" i="13"/>
  <c r="HH104" i="13" s="1"/>
  <c r="GI22" i="13"/>
  <c r="GI103" i="13"/>
  <c r="GI104" i="13" s="1"/>
  <c r="AZ22" i="13"/>
  <c r="AZ103" i="13"/>
  <c r="AZ104" i="13" s="1"/>
  <c r="Q22" i="13"/>
  <c r="Q103" i="13"/>
  <c r="Q104" i="13" s="1"/>
  <c r="BV22" i="13"/>
  <c r="BV103" i="13"/>
  <c r="BV104" i="13" s="1"/>
  <c r="FH22" i="13"/>
  <c r="FH103" i="13"/>
  <c r="FH104" i="13" s="1"/>
  <c r="HT22" i="13"/>
  <c r="HT103" i="13"/>
  <c r="HT104" i="13" s="1"/>
  <c r="CS22" i="13"/>
  <c r="CS103" i="13"/>
  <c r="CS104" i="13" s="1"/>
  <c r="IH22" i="13"/>
  <c r="IH103" i="13"/>
  <c r="IH104" i="13" s="1"/>
  <c r="GM22" i="13"/>
  <c r="GM103" i="13"/>
  <c r="GM104" i="13" s="1"/>
  <c r="EN22" i="13"/>
  <c r="EN103" i="13"/>
  <c r="EN104" i="13" s="1"/>
  <c r="BY22" i="13"/>
  <c r="BY103" i="13"/>
  <c r="BY104" i="13" s="1"/>
  <c r="HV22" i="13"/>
  <c r="HV103" i="13"/>
  <c r="HV104" i="13" s="1"/>
  <c r="DO22" i="13"/>
  <c r="DO103" i="13"/>
  <c r="DO104" i="13" s="1"/>
  <c r="GF22" i="13"/>
  <c r="GF103" i="13"/>
  <c r="GF104" i="13" s="1"/>
  <c r="FM22" i="13"/>
  <c r="FM103" i="13"/>
  <c r="FM104" i="13" s="1"/>
  <c r="EA22" i="13"/>
  <c r="EA103" i="13"/>
  <c r="EA104" i="13" s="1"/>
  <c r="DY22" i="13"/>
  <c r="DY103" i="13"/>
  <c r="DY104" i="13" s="1"/>
  <c r="M22" i="13"/>
  <c r="M103" i="13"/>
  <c r="M104" i="13" s="1"/>
  <c r="GJ22" i="13"/>
  <c r="GJ103" i="13"/>
  <c r="GJ104" i="13" s="1"/>
  <c r="FX22" i="13"/>
  <c r="FX103" i="13"/>
  <c r="FX104" i="13" s="1"/>
  <c r="BE22" i="13"/>
  <c r="BE103" i="13"/>
  <c r="BE104" i="13" s="1"/>
  <c r="HQ22" i="13"/>
  <c r="HQ103" i="13"/>
  <c r="HQ104" i="13" s="1"/>
  <c r="FK22" i="13"/>
  <c r="FK103" i="13"/>
  <c r="FK104" i="13" s="1"/>
  <c r="GY22" i="13"/>
  <c r="GY103" i="13"/>
  <c r="GY104" i="13" s="1"/>
  <c r="R22" i="13"/>
  <c r="R103" i="13"/>
  <c r="R104" i="13" s="1"/>
  <c r="BZ22" i="13"/>
  <c r="BZ103" i="13"/>
  <c r="BZ104" i="13" s="1"/>
  <c r="EW22" i="13"/>
  <c r="EW103" i="13"/>
  <c r="EW104" i="13" s="1"/>
  <c r="GG22" i="13"/>
  <c r="GG103" i="13"/>
  <c r="GG104" i="13" s="1"/>
  <c r="AU22" i="13"/>
  <c r="AU103" i="13"/>
  <c r="AU104" i="13" s="1"/>
  <c r="HK22" i="13"/>
  <c r="HK103" i="13"/>
  <c r="HK104" i="13" s="1"/>
  <c r="HM22" i="13"/>
  <c r="HM103" i="13"/>
  <c r="HM104" i="13" s="1"/>
  <c r="GK22" i="13"/>
  <c r="GK103" i="13"/>
  <c r="GK104" i="13" s="1"/>
  <c r="EE22" i="13"/>
  <c r="EE103" i="13"/>
  <c r="EE104" i="13" s="1"/>
  <c r="BD22" i="13"/>
  <c r="BD103" i="13"/>
  <c r="BD104" i="13" s="1"/>
  <c r="FF22" i="13"/>
  <c r="FF103" i="13"/>
  <c r="FF104" i="13" s="1"/>
  <c r="IK22" i="13"/>
  <c r="IK103" i="13"/>
  <c r="IK104" i="13" s="1"/>
  <c r="FS22" i="13"/>
  <c r="FS103" i="13"/>
  <c r="FS104" i="13" s="1"/>
  <c r="HE22" i="13"/>
  <c r="HE103" i="13"/>
  <c r="HE104" i="13" s="1"/>
  <c r="AB22" i="13"/>
  <c r="AB103" i="13"/>
  <c r="AB104" i="13" s="1"/>
  <c r="BM22" i="13"/>
  <c r="BM103" i="13"/>
  <c r="BM104" i="13" s="1"/>
  <c r="FQ22" i="13"/>
  <c r="FQ103" i="13"/>
  <c r="FQ104" i="13" s="1"/>
  <c r="HW22" i="13"/>
  <c r="HW103" i="13"/>
  <c r="HW104" i="13" s="1"/>
  <c r="HR22" i="13"/>
  <c r="HR103" i="13"/>
  <c r="HR104" i="13" s="1"/>
  <c r="IC22" i="13"/>
  <c r="IC103" i="13"/>
  <c r="IC104" i="13" s="1"/>
  <c r="DS22" i="13"/>
  <c r="DS103" i="13"/>
  <c r="DS104" i="13" s="1"/>
  <c r="DM22" i="13"/>
  <c r="DM103" i="13"/>
  <c r="DM104" i="13" s="1"/>
  <c r="DG22" i="13"/>
  <c r="DG103" i="13"/>
  <c r="DG104" i="13" s="1"/>
  <c r="EC22" i="13"/>
  <c r="EC103" i="13"/>
  <c r="EC104" i="13" s="1"/>
  <c r="FE22" i="13"/>
  <c r="FE103" i="13"/>
  <c r="FE104" i="13" s="1"/>
  <c r="K22" i="13"/>
  <c r="K103" i="13"/>
  <c r="K104" i="13" s="1"/>
  <c r="BJ22" i="13"/>
  <c r="BJ103" i="13"/>
  <c r="BJ104" i="13" s="1"/>
  <c r="DP22" i="13"/>
  <c r="DP103" i="13"/>
  <c r="DP104" i="13" s="1"/>
  <c r="GQ22" i="13"/>
  <c r="GQ103" i="13"/>
  <c r="GQ104" i="13" s="1"/>
  <c r="CW22" i="13"/>
  <c r="CW103" i="13"/>
  <c r="CW104" i="13" s="1"/>
  <c r="DA22" i="13"/>
  <c r="DA103" i="13"/>
  <c r="DA104" i="13" s="1"/>
  <c r="FT22" i="13"/>
  <c r="FT103" i="13"/>
  <c r="FT104" i="13" s="1"/>
  <c r="FP22" i="13"/>
  <c r="FP103" i="13"/>
  <c r="FP104" i="13" s="1"/>
  <c r="I22" i="13"/>
  <c r="I103" i="13"/>
  <c r="I104" i="13" s="1"/>
  <c r="AC22" i="13"/>
  <c r="AC103" i="13"/>
  <c r="AC104" i="13" s="1"/>
  <c r="AN22" i="13"/>
  <c r="AN103" i="13"/>
  <c r="AN104" i="13" s="1"/>
  <c r="EY22" i="13"/>
  <c r="EY103" i="13"/>
  <c r="EY104" i="13" s="1"/>
  <c r="BN22" i="13"/>
  <c r="BN103" i="13"/>
  <c r="BN104" i="13" s="1"/>
  <c r="EI22" i="13"/>
  <c r="EI103" i="13"/>
  <c r="EI104" i="13" s="1"/>
  <c r="FY22" i="13"/>
  <c r="FY103" i="13"/>
  <c r="FY104" i="13" s="1"/>
  <c r="AQ22" i="13"/>
  <c r="AQ103" i="13"/>
  <c r="AQ104" i="13" s="1"/>
  <c r="DR22" i="13"/>
  <c r="DR103" i="13"/>
  <c r="DR104" i="13" s="1"/>
  <c r="GL22" i="13"/>
  <c r="GL103" i="13"/>
  <c r="GL104" i="13" s="1"/>
  <c r="HA22" i="13"/>
  <c r="HA103" i="13"/>
  <c r="HA104" i="13" s="1"/>
  <c r="BU22" i="13"/>
  <c r="BU103" i="13"/>
  <c r="BU104" i="13" s="1"/>
  <c r="FA22" i="13"/>
  <c r="FA103" i="13"/>
  <c r="FA104" i="13" s="1"/>
  <c r="AK22" i="13"/>
  <c r="AK103" i="13"/>
  <c r="AK104" i="13" s="1"/>
  <c r="IG22" i="13"/>
  <c r="IG103" i="13"/>
  <c r="IG104" i="13" s="1"/>
  <c r="DJ22" i="13"/>
  <c r="DJ103" i="13"/>
  <c r="DJ104" i="13" s="1"/>
  <c r="FL22" i="13"/>
  <c r="FL103" i="13"/>
  <c r="FL104" i="13" s="1"/>
  <c r="Y22" i="13"/>
  <c r="Y103" i="13"/>
  <c r="Y104" i="13" s="1"/>
  <c r="GB22" i="13"/>
  <c r="GB103" i="13"/>
  <c r="GB104" i="13" s="1"/>
  <c r="AJ22" i="13"/>
  <c r="AJ103" i="13"/>
  <c r="AJ104" i="13" s="1"/>
  <c r="CH22" i="13"/>
  <c r="CH103" i="13"/>
  <c r="CH104" i="13" s="1"/>
  <c r="EM22" i="13"/>
  <c r="EM103" i="13"/>
  <c r="EM104" i="13" s="1"/>
  <c r="AX22" i="13"/>
  <c r="AX103" i="13"/>
  <c r="AX104" i="13" s="1"/>
  <c r="AS22" i="13"/>
  <c r="AS103" i="13"/>
  <c r="AS104" i="13" s="1"/>
  <c r="DW22" i="13"/>
  <c r="DW103" i="13"/>
  <c r="DW104" i="13" s="1"/>
  <c r="FI22" i="13"/>
  <c r="FI103" i="13"/>
  <c r="FI104" i="13" s="1"/>
  <c r="BQ22" i="13"/>
  <c r="BQ103" i="13"/>
  <c r="BQ104" i="13" s="1"/>
  <c r="BS22" i="13"/>
  <c r="BS103" i="13"/>
  <c r="BS104" i="13" s="1"/>
  <c r="ES22" i="13"/>
  <c r="ES103" i="13"/>
  <c r="ES104" i="13" s="1"/>
  <c r="EO22" i="13"/>
  <c r="EO103" i="13"/>
  <c r="EO104" i="13" s="1"/>
  <c r="BC22" i="13"/>
  <c r="BC103" i="13"/>
  <c r="BC104" i="13" s="1"/>
  <c r="P22" i="13"/>
  <c r="P103" i="13"/>
  <c r="P104" i="13" s="1"/>
  <c r="HX22" i="13"/>
  <c r="HX103" i="13"/>
  <c r="HX104" i="13" s="1"/>
  <c r="EZ22" i="13"/>
  <c r="EZ103" i="13"/>
  <c r="EZ104" i="13" s="1"/>
  <c r="AR22" i="13"/>
  <c r="AR103" i="13"/>
  <c r="AR104" i="13" s="1"/>
  <c r="DK22" i="13"/>
  <c r="DK103" i="13"/>
  <c r="DK104" i="13" s="1"/>
  <c r="BI22" i="13"/>
  <c r="BI103" i="13"/>
  <c r="BI104" i="13" s="1"/>
  <c r="BP22" i="13"/>
  <c r="BP103" i="13"/>
  <c r="BP104" i="13" s="1"/>
  <c r="H22" i="13"/>
  <c r="H103" i="13"/>
  <c r="H104" i="13" s="1"/>
  <c r="GU22" i="13"/>
  <c r="GU103" i="13"/>
  <c r="GU104" i="13" s="1"/>
  <c r="CU22" i="13"/>
  <c r="CU103" i="13"/>
  <c r="CU104" i="13" s="1"/>
  <c r="GD22" i="13"/>
  <c r="GD103" i="13"/>
  <c r="GD104" i="13" s="1"/>
  <c r="CP22" i="13"/>
  <c r="CP103" i="13"/>
  <c r="CP104" i="13" s="1"/>
  <c r="FB22" i="13"/>
  <c r="FB103" i="13"/>
  <c r="FB104" i="13" s="1"/>
  <c r="BA22" i="13"/>
  <c r="BA103" i="13"/>
  <c r="BA104" i="13" s="1"/>
  <c r="U22" i="13"/>
  <c r="U103" i="13"/>
  <c r="U104" i="13" s="1"/>
  <c r="CG22" i="13"/>
  <c r="CG103" i="13"/>
  <c r="CG104" i="13" s="1"/>
  <c r="CN22" i="13"/>
  <c r="CN103" i="13"/>
  <c r="CN104" i="13" s="1"/>
  <c r="IJ22" i="13"/>
  <c r="IJ103" i="13"/>
  <c r="IJ104" i="13" s="1"/>
  <c r="GN22" i="13"/>
  <c r="GN103" i="13"/>
  <c r="GN104" i="13" s="1"/>
  <c r="DQ22" i="13"/>
  <c r="DQ103" i="13"/>
  <c r="DQ104" i="13" s="1"/>
  <c r="BT22" i="13"/>
  <c r="BT103" i="13"/>
  <c r="BT104" i="13" s="1"/>
  <c r="AE22" i="13"/>
  <c r="AE103" i="13"/>
  <c r="AE104" i="13" s="1"/>
  <c r="DD22" i="13"/>
  <c r="DD103" i="13"/>
  <c r="DD104" i="13" s="1"/>
  <c r="FG22" i="13"/>
  <c r="FG103" i="13"/>
  <c r="FG104" i="13" s="1"/>
  <c r="HU22" i="13"/>
  <c r="HU103" i="13"/>
  <c r="HU104" i="13" s="1"/>
  <c r="CD22" i="13"/>
  <c r="CD103" i="13"/>
  <c r="CD104" i="13" s="1"/>
  <c r="CZ22" i="13"/>
  <c r="CZ103" i="13"/>
  <c r="CZ104" i="13" s="1"/>
  <c r="BX22" i="13"/>
  <c r="BX103" i="13"/>
  <c r="BX104" i="13" s="1"/>
  <c r="BB22" i="13"/>
  <c r="BB103" i="13"/>
  <c r="BB104" i="13" s="1"/>
  <c r="HF22" i="13"/>
  <c r="HF103" i="13"/>
  <c r="HF104" i="13" s="1"/>
  <c r="AW22" i="13"/>
  <c r="AW103" i="13"/>
  <c r="AW104" i="13" s="1"/>
  <c r="HN22" i="13"/>
  <c r="HN103" i="13"/>
  <c r="HN104" i="13" s="1"/>
  <c r="GP22" i="13"/>
  <c r="GP103" i="13"/>
  <c r="GP104" i="13" s="1"/>
  <c r="DT22" i="13"/>
  <c r="DT103" i="13"/>
  <c r="DT104" i="13" s="1"/>
  <c r="DV22" i="13"/>
  <c r="DV103" i="13"/>
  <c r="DV104" i="13" s="1"/>
  <c r="DE22" i="13"/>
  <c r="DE103" i="13"/>
  <c r="DE104" i="13" s="1"/>
  <c r="GC22" i="13"/>
  <c r="GC103" i="13"/>
  <c r="GC104" i="13" s="1"/>
  <c r="AA22" i="13"/>
  <c r="AA103" i="13"/>
  <c r="AA104" i="13" s="1"/>
  <c r="AM22" i="13"/>
  <c r="AM103" i="13"/>
  <c r="AM104" i="13" s="1"/>
  <c r="HZ22" i="13"/>
  <c r="HZ103" i="13"/>
  <c r="HZ104" i="13" s="1"/>
  <c r="HG22" i="13"/>
  <c r="HG103" i="13"/>
  <c r="HG104" i="13" s="1"/>
  <c r="L22" i="13"/>
  <c r="L103" i="13"/>
  <c r="L104" i="13" s="1"/>
  <c r="FC22" i="13"/>
  <c r="FC103" i="13"/>
  <c r="FC104" i="13" s="1"/>
  <c r="AG22" i="13"/>
  <c r="AG103" i="13"/>
  <c r="AG104" i="13" s="1"/>
  <c r="IF22" i="13"/>
  <c r="IF103" i="13"/>
  <c r="IF104" i="13" s="1"/>
  <c r="AT22" i="13"/>
  <c r="AT103" i="13"/>
  <c r="AT104" i="13" s="1"/>
  <c r="IE22" i="13"/>
  <c r="IE103" i="13"/>
  <c r="IE104" i="13" s="1"/>
  <c r="ID22" i="13"/>
  <c r="ID103" i="13"/>
  <c r="ID104" i="13" s="1"/>
  <c r="AY22" i="13"/>
  <c r="AY103" i="13"/>
  <c r="AY104" i="13" s="1"/>
  <c r="HP22" i="13"/>
  <c r="HP103" i="13"/>
  <c r="HP104" i="13" s="1"/>
  <c r="DI22" i="13"/>
  <c r="DI103" i="13"/>
  <c r="DI104" i="13" s="1"/>
  <c r="GO22" i="13"/>
  <c r="GO103" i="13"/>
  <c r="GO104" i="13" s="1"/>
  <c r="BK22" i="13"/>
  <c r="BK103" i="13"/>
  <c r="BK104" i="13" s="1"/>
  <c r="CY22" i="13"/>
  <c r="CY103" i="13"/>
  <c r="CY104" i="13" s="1"/>
  <c r="Z22" i="13"/>
  <c r="Z103" i="13"/>
  <c r="Z104" i="13" s="1"/>
  <c r="FJ22" i="13"/>
  <c r="FJ103" i="13"/>
  <c r="FJ104" i="13" s="1"/>
  <c r="CX22" i="13"/>
  <c r="CX103" i="13"/>
  <c r="CX104" i="13" s="1"/>
  <c r="HC22" i="13"/>
  <c r="HC103" i="13"/>
  <c r="HC104" i="13" s="1"/>
  <c r="DH22" i="13"/>
  <c r="DH103" i="13"/>
  <c r="DH104" i="13" s="1"/>
  <c r="GA22" i="13"/>
  <c r="GA103" i="13"/>
  <c r="GA104" i="13" s="1"/>
  <c r="AF22" i="13"/>
  <c r="AF103" i="13"/>
  <c r="AF104" i="13" s="1"/>
  <c r="FV22" i="13"/>
  <c r="FV103" i="13"/>
  <c r="FV104" i="13" s="1"/>
  <c r="HO22" i="13"/>
  <c r="HO103" i="13"/>
  <c r="HO104" i="13" s="1"/>
  <c r="CL22" i="13"/>
  <c r="CL103" i="13"/>
  <c r="CL104" i="13" s="1"/>
  <c r="HI22" i="13"/>
  <c r="HI103" i="13"/>
  <c r="HI104" i="13" s="1"/>
  <c r="DL22" i="13"/>
  <c r="DL103" i="13"/>
  <c r="DL104" i="13" s="1"/>
  <c r="EX22" i="13"/>
  <c r="EX103" i="13"/>
  <c r="EX104" i="13" s="1"/>
  <c r="T22" i="13"/>
  <c r="T103" i="13"/>
  <c r="T104" i="13" s="1"/>
  <c r="EK22" i="13"/>
  <c r="EK103" i="13"/>
  <c r="EK104" i="13" s="1"/>
  <c r="ER22" i="13"/>
  <c r="ER103" i="13"/>
  <c r="ER104" i="13" s="1"/>
  <c r="J22" i="13"/>
  <c r="J103" i="13"/>
  <c r="J104" i="13" s="1"/>
  <c r="BH22" i="13"/>
  <c r="BH103" i="13"/>
  <c r="BH104" i="13" s="1"/>
  <c r="AO22" i="13"/>
  <c r="AO103" i="13"/>
  <c r="AO104" i="13" s="1"/>
  <c r="DU22" i="13"/>
  <c r="DU103" i="13"/>
  <c r="DU104" i="13" s="1"/>
  <c r="CI22" i="13"/>
  <c r="CI103" i="13"/>
  <c r="CI104" i="13" s="1"/>
  <c r="IA22" i="13"/>
  <c r="IA103" i="13"/>
  <c r="IA104" i="13" s="1"/>
  <c r="EU22" i="13"/>
  <c r="EU103" i="13"/>
  <c r="EU104" i="13" s="1"/>
  <c r="CE22" i="13"/>
  <c r="CE103" i="13"/>
  <c r="CE104" i="13" s="1"/>
  <c r="CV22" i="13"/>
  <c r="CV103" i="13"/>
  <c r="CV104" i="13" s="1"/>
  <c r="GS22" i="13"/>
  <c r="GS103" i="13"/>
  <c r="GS104" i="13" s="1"/>
  <c r="EF22" i="13"/>
  <c r="EF103" i="13"/>
  <c r="EF104" i="13" s="1"/>
  <c r="FO22" i="13"/>
  <c r="FO103" i="13"/>
  <c r="FO104" i="13" s="1"/>
  <c r="CB22" i="13"/>
  <c r="CB103" i="13"/>
  <c r="CB104" i="13" s="1"/>
  <c r="DZ22" i="13"/>
  <c r="DZ103" i="13"/>
  <c r="DZ104" i="13" s="1"/>
  <c r="GW22" i="13"/>
  <c r="GW103" i="13"/>
  <c r="GW104" i="13" s="1"/>
  <c r="EH22" i="13"/>
  <c r="EH103" i="13"/>
  <c r="EH104" i="13" s="1"/>
  <c r="CO22" i="13"/>
  <c r="CO103" i="13"/>
  <c r="CO104" i="13" s="1"/>
  <c r="BF22" i="13"/>
  <c r="BF103" i="13"/>
  <c r="BF104" i="13" s="1"/>
  <c r="CA22" i="13"/>
  <c r="CA103" i="13"/>
  <c r="CA104" i="13" s="1"/>
  <c r="CQ22" i="13"/>
  <c r="CQ103" i="13"/>
  <c r="CQ104" i="13" s="1"/>
  <c r="EV22" i="13"/>
  <c r="EV103" i="13"/>
  <c r="EV104" i="13" s="1"/>
  <c r="GZ22" i="13"/>
  <c r="GZ103" i="13"/>
  <c r="GZ104" i="13" s="1"/>
  <c r="DN22" i="13"/>
  <c r="DN103" i="13"/>
  <c r="DN104" i="13" s="1"/>
  <c r="BG22" i="13"/>
  <c r="BG103" i="13"/>
  <c r="BG104" i="13" s="1"/>
  <c r="HL22" i="13"/>
  <c r="HL103" i="13"/>
  <c r="HL104" i="13" s="1"/>
  <c r="BL22" i="13"/>
  <c r="BL103" i="13"/>
  <c r="BL104" i="13" s="1"/>
  <c r="DC22" i="13"/>
  <c r="DC103" i="13"/>
  <c r="DC104" i="13" s="1"/>
  <c r="HD22" i="13"/>
  <c r="HD103" i="13"/>
  <c r="HD104" i="13" s="1"/>
  <c r="EL22" i="13"/>
  <c r="EL103" i="13"/>
  <c r="EL104" i="13" s="1"/>
  <c r="GE22" i="13"/>
  <c r="GE103" i="13"/>
  <c r="GE104" i="13" s="1"/>
  <c r="HS22" i="13"/>
  <c r="HS103" i="13"/>
  <c r="HS104" i="13" s="1"/>
  <c r="V22" i="13"/>
  <c r="V103" i="13"/>
  <c r="V104" i="13" s="1"/>
  <c r="X22" i="13"/>
  <c r="X103" i="13"/>
  <c r="X104" i="13" s="1"/>
  <c r="HY22" i="13"/>
  <c r="HY103" i="13"/>
  <c r="HY104" i="13" s="1"/>
  <c r="EP22" i="13"/>
  <c r="EP103" i="13"/>
  <c r="EP104" i="13" s="1"/>
  <c r="O22" i="13"/>
  <c r="O103" i="13"/>
  <c r="O104" i="13" s="1"/>
  <c r="HB22" i="13"/>
  <c r="HB103" i="13"/>
  <c r="HB104" i="13" s="1"/>
  <c r="CT22" i="13"/>
  <c r="CT103" i="13"/>
  <c r="CT104" i="13" s="1"/>
  <c r="CK22" i="13"/>
  <c r="CK103" i="13"/>
  <c r="CK104" i="13" s="1"/>
  <c r="FN22" i="13"/>
  <c r="FN103" i="13"/>
  <c r="FN104" i="13" s="1"/>
  <c r="GV22" i="13"/>
  <c r="GV103" i="13"/>
  <c r="GV104" i="13" s="1"/>
  <c r="BW22" i="13"/>
  <c r="BW103" i="13"/>
  <c r="BW104" i="13" s="1"/>
  <c r="BR22" i="13"/>
  <c r="BR103" i="13"/>
  <c r="BR104" i="13" s="1"/>
  <c r="AI22" i="13"/>
  <c r="AI103" i="13"/>
  <c r="AI104" i="13" s="1"/>
  <c r="CM22" i="13"/>
  <c r="CM103" i="13"/>
  <c r="CM104" i="13" s="1"/>
  <c r="GR22" i="13"/>
  <c r="GR103" i="13"/>
  <c r="GR104" i="13" s="1"/>
  <c r="CR22" i="13"/>
  <c r="CR103" i="13"/>
  <c r="CR104" i="13" s="1"/>
  <c r="EJ22" i="13"/>
  <c r="EJ103" i="13"/>
  <c r="EJ104" i="13" s="1"/>
  <c r="IB22" i="13"/>
  <c r="IB103" i="13"/>
  <c r="IB104" i="13" s="1"/>
  <c r="FZ22" i="13"/>
  <c r="FZ103" i="13"/>
  <c r="FZ104" i="13" s="1"/>
  <c r="GT22" i="13"/>
  <c r="GT103" i="13"/>
  <c r="GT104" i="13" s="1"/>
  <c r="EB22" i="13"/>
  <c r="EB103" i="13"/>
  <c r="EB104" i="13" s="1"/>
  <c r="CJ22" i="13"/>
  <c r="CJ103" i="13"/>
  <c r="CJ104" i="13" s="1"/>
  <c r="DX22" i="13"/>
  <c r="DX103" i="13"/>
  <c r="DX104" i="13" s="1"/>
  <c r="EQ22" i="13"/>
  <c r="EQ103" i="13"/>
  <c r="EQ104" i="13" s="1"/>
  <c r="AH22" i="13"/>
  <c r="AH103" i="13"/>
  <c r="AH104" i="13" s="1"/>
  <c r="CF22" i="13"/>
  <c r="CF103" i="13"/>
  <c r="CF104" i="13" s="1"/>
  <c r="FU22" i="13"/>
  <c r="FU103" i="13"/>
  <c r="FU104" i="13" s="1"/>
  <c r="N22" i="13"/>
  <c r="N103" i="13"/>
  <c r="N104" i="13" s="1"/>
  <c r="AL22" i="13"/>
  <c r="AL103" i="13"/>
  <c r="AL104" i="13" s="1"/>
  <c r="AD22" i="13"/>
  <c r="AD103" i="13"/>
  <c r="AD104" i="13" s="1"/>
  <c r="AP22" i="13"/>
  <c r="AP103" i="13"/>
  <c r="AP104" i="13" s="1"/>
  <c r="AV22" i="13"/>
  <c r="AV103" i="13"/>
  <c r="AV104" i="13" s="1"/>
  <c r="GH22" i="13"/>
  <c r="GH103" i="13"/>
  <c r="GH104" i="13" s="1"/>
  <c r="G103" i="13"/>
  <c r="G104" i="13" s="1"/>
  <c r="G161" i="13"/>
  <c r="O161" i="13"/>
  <c r="O159" i="13" a="1"/>
  <c r="O159" i="13" s="1"/>
  <c r="O68" i="9" s="1"/>
  <c r="O158" i="13" a="1"/>
  <c r="O158" i="13" s="1"/>
  <c r="L158" i="13" a="1"/>
  <c r="L158" i="13" s="1"/>
  <c r="L161" i="13"/>
  <c r="L159" i="13" a="1"/>
  <c r="L159" i="13" s="1"/>
  <c r="L68" i="9" s="1"/>
  <c r="K161" i="13"/>
  <c r="K159" i="13" a="1"/>
  <c r="K159" i="13" s="1"/>
  <c r="K68" i="9" s="1"/>
  <c r="K158" i="13" a="1"/>
  <c r="K158" i="13" s="1"/>
  <c r="J159" i="13" a="1"/>
  <c r="J159" i="13" s="1"/>
  <c r="J68" i="9" s="1"/>
  <c r="J158" i="13" a="1"/>
  <c r="J158" i="13" s="1"/>
  <c r="J161" i="13"/>
  <c r="P158" i="13" a="1"/>
  <c r="P158" i="13" s="1"/>
  <c r="P161" i="13"/>
  <c r="P159" i="13" a="1"/>
  <c r="P159" i="13" s="1"/>
  <c r="P68" i="9" s="1"/>
  <c r="I159" i="13" a="1"/>
  <c r="I159" i="13" s="1"/>
  <c r="I68" i="9" s="1"/>
  <c r="I158" i="13" a="1"/>
  <c r="I158" i="13" s="1"/>
  <c r="I161" i="13"/>
  <c r="R159" i="13" a="1"/>
  <c r="R159" i="13" s="1"/>
  <c r="R68" i="9" s="1"/>
  <c r="R158" i="13" a="1"/>
  <c r="R158" i="13" s="1"/>
  <c r="R161" i="13"/>
  <c r="Q159" i="13" a="1"/>
  <c r="Q159" i="13" s="1"/>
  <c r="Q68" i="9" s="1"/>
  <c r="Q158" i="13" a="1"/>
  <c r="Q158" i="13" s="1"/>
  <c r="Q161" i="13"/>
  <c r="M159" i="13" a="1"/>
  <c r="M159" i="13" s="1"/>
  <c r="M68" i="9" s="1"/>
  <c r="M161" i="13"/>
  <c r="M158" i="13" a="1"/>
  <c r="M158" i="13" s="1"/>
  <c r="H158" i="13" a="1"/>
  <c r="H158" i="13" s="1"/>
  <c r="H161" i="13"/>
  <c r="H159" i="13" a="1"/>
  <c r="H159" i="13" s="1"/>
  <c r="H68" i="9" s="1"/>
  <c r="N161" i="13"/>
  <c r="N159" i="13" a="1"/>
  <c r="N159" i="13" s="1"/>
  <c r="N68" i="9" s="1"/>
  <c r="N158" i="13" a="1"/>
  <c r="N158" i="13" s="1"/>
  <c r="G158" i="13" a="1"/>
  <c r="G158" i="13" s="1"/>
  <c r="G159" i="13" a="1"/>
  <c r="G159" i="13" s="1"/>
  <c r="G149" i="13"/>
  <c r="O151" i="13"/>
  <c r="O149" i="13"/>
  <c r="M151" i="13"/>
  <c r="M149" i="13"/>
  <c r="L151" i="13"/>
  <c r="L149" i="13"/>
  <c r="K151" i="13"/>
  <c r="K149" i="13"/>
  <c r="J151" i="13"/>
  <c r="J149" i="13"/>
  <c r="P151" i="13"/>
  <c r="P149" i="13"/>
  <c r="I151" i="13"/>
  <c r="I149" i="13"/>
  <c r="R151" i="13"/>
  <c r="R149" i="13"/>
  <c r="Q151" i="13"/>
  <c r="Q149" i="13"/>
  <c r="H151" i="13"/>
  <c r="H149" i="13"/>
  <c r="N151" i="13"/>
  <c r="N149" i="13"/>
  <c r="IK11" i="13"/>
  <c r="R80" i="13"/>
  <c r="R148" i="13"/>
  <c r="L80" i="13"/>
  <c r="L148" i="13"/>
  <c r="K80" i="13"/>
  <c r="K148" i="13"/>
  <c r="I80" i="13"/>
  <c r="I148" i="13"/>
  <c r="H80" i="13"/>
  <c r="H148" i="13"/>
  <c r="M80" i="13"/>
  <c r="M148" i="13"/>
  <c r="N80" i="13"/>
  <c r="N148" i="13"/>
  <c r="Q80" i="13"/>
  <c r="Q148" i="13"/>
  <c r="J80" i="13"/>
  <c r="J148" i="13"/>
  <c r="P80" i="13"/>
  <c r="P148" i="13"/>
  <c r="O80" i="13"/>
  <c r="O148" i="13"/>
  <c r="G148" i="13"/>
  <c r="G38" i="13"/>
  <c r="G70" i="13"/>
  <c r="G27" i="17" s="1"/>
  <c r="G80" i="13"/>
  <c r="R70" i="13"/>
  <c r="L70" i="13"/>
  <c r="K70" i="13"/>
  <c r="I70" i="13"/>
  <c r="H70" i="13"/>
  <c r="M70" i="13"/>
  <c r="N70" i="13"/>
  <c r="Q70" i="13"/>
  <c r="J70" i="13"/>
  <c r="P70" i="13"/>
  <c r="O70" i="13"/>
  <c r="G67" i="13"/>
  <c r="G68" i="13"/>
  <c r="R77" i="13" a="1"/>
  <c r="R77" i="13" s="1"/>
  <c r="R78" i="13" a="1"/>
  <c r="R78" i="13" s="1"/>
  <c r="R15" i="9" s="1"/>
  <c r="L78" i="13" a="1"/>
  <c r="L78" i="13" s="1"/>
  <c r="L15" i="9" s="1"/>
  <c r="L77" i="13" a="1"/>
  <c r="L77" i="13" s="1"/>
  <c r="K78" i="13" a="1"/>
  <c r="K78" i="13" s="1"/>
  <c r="K15" i="9" s="1"/>
  <c r="K77" i="13" a="1"/>
  <c r="K77" i="13" s="1"/>
  <c r="I77" i="13" a="1"/>
  <c r="I77" i="13" s="1"/>
  <c r="I78" i="13" a="1"/>
  <c r="I78" i="13" s="1"/>
  <c r="I15" i="9" s="1"/>
  <c r="H77" i="13" a="1"/>
  <c r="H77" i="13" s="1"/>
  <c r="H78" i="13" a="1"/>
  <c r="H78" i="13" s="1"/>
  <c r="H15" i="9" s="1"/>
  <c r="M78" i="13" a="1"/>
  <c r="M78" i="13" s="1"/>
  <c r="M15" i="9" s="1"/>
  <c r="M77" i="13" a="1"/>
  <c r="M77" i="13" s="1"/>
  <c r="N78" i="13" a="1"/>
  <c r="N78" i="13" s="1"/>
  <c r="N15" i="9" s="1"/>
  <c r="N77" i="13" a="1"/>
  <c r="N77" i="13" s="1"/>
  <c r="Q77" i="13" a="1"/>
  <c r="Q77" i="13" s="1"/>
  <c r="Q78" i="13" a="1"/>
  <c r="Q78" i="13" s="1"/>
  <c r="Q15" i="9" s="1"/>
  <c r="J78" i="13" a="1"/>
  <c r="J78" i="13" s="1"/>
  <c r="J15" i="9" s="1"/>
  <c r="J77" i="13" a="1"/>
  <c r="J77" i="13" s="1"/>
  <c r="P78" i="13" a="1"/>
  <c r="P78" i="13" s="1"/>
  <c r="P15" i="9" s="1"/>
  <c r="P77" i="13" a="1"/>
  <c r="P77" i="13" s="1"/>
  <c r="O78" i="13" a="1"/>
  <c r="O78" i="13" s="1"/>
  <c r="O15" i="9" s="1"/>
  <c r="O77" i="13" a="1"/>
  <c r="O77" i="13" s="1"/>
  <c r="G77" i="13" a="1"/>
  <c r="G77" i="13" s="1"/>
  <c r="G78" i="13" a="1"/>
  <c r="G78" i="13" s="1"/>
  <c r="IL6" i="13"/>
  <c r="IL7" i="13" s="1"/>
  <c r="IL8" i="13" s="1"/>
  <c r="IL9" i="13"/>
  <c r="IL10" i="13" s="1"/>
  <c r="IL11" i="13" s="1"/>
  <c r="GD39" i="13"/>
  <c r="GD45" i="13"/>
  <c r="GD41" i="13"/>
  <c r="GD34" i="13"/>
  <c r="GD43" i="13"/>
  <c r="GD38" i="13"/>
  <c r="CP45" i="13"/>
  <c r="CP41" i="13"/>
  <c r="CP39" i="13"/>
  <c r="CP34" i="13"/>
  <c r="CP43" i="13"/>
  <c r="CP38" i="13"/>
  <c r="AQ34" i="13"/>
  <c r="AQ35" i="13" s="1"/>
  <c r="AQ45" i="13"/>
  <c r="AQ41" i="13"/>
  <c r="AQ39" i="13"/>
  <c r="AQ43" i="13"/>
  <c r="AQ38" i="13"/>
  <c r="DR34" i="13"/>
  <c r="DR45" i="13"/>
  <c r="DR41" i="13"/>
  <c r="DR39" i="13"/>
  <c r="DR43" i="13"/>
  <c r="DR38" i="13"/>
  <c r="DR34" i="17" s="1"/>
  <c r="HR41" i="13"/>
  <c r="HR45" i="13"/>
  <c r="HR39" i="13"/>
  <c r="HR34" i="13"/>
  <c r="HR43" i="13"/>
  <c r="HR38" i="13"/>
  <c r="BE45" i="13"/>
  <c r="BE39" i="13"/>
  <c r="BE41" i="13"/>
  <c r="BE34" i="13"/>
  <c r="BE35" i="13" s="1"/>
  <c r="BE43" i="13"/>
  <c r="BE38" i="13"/>
  <c r="GY45" i="13"/>
  <c r="GY41" i="13"/>
  <c r="GY39" i="13"/>
  <c r="GY34" i="13"/>
  <c r="GY35" i="13" s="1"/>
  <c r="GY43" i="13"/>
  <c r="GY38" i="13"/>
  <c r="DB45" i="13"/>
  <c r="DB41" i="13"/>
  <c r="DB39" i="13"/>
  <c r="DB34" i="13"/>
  <c r="DB43" i="13"/>
  <c r="DB38" i="13"/>
  <c r="CC34" i="13"/>
  <c r="CC45" i="13"/>
  <c r="CC39" i="13"/>
  <c r="CC41" i="13"/>
  <c r="CC43" i="13"/>
  <c r="CC38" i="13"/>
  <c r="ED45" i="13"/>
  <c r="ED41" i="13"/>
  <c r="ED39" i="13"/>
  <c r="ED34" i="13"/>
  <c r="ED35" i="13" s="1"/>
  <c r="ED43" i="13"/>
  <c r="ED37" i="17" s="1"/>
  <c r="ED38" i="13"/>
  <c r="GI41" i="13"/>
  <c r="GI45" i="13"/>
  <c r="GI39" i="13"/>
  <c r="GI34" i="13"/>
  <c r="GI43" i="13"/>
  <c r="GI38" i="13"/>
  <c r="GL45" i="13"/>
  <c r="GL39" i="13"/>
  <c r="GL41" i="13"/>
  <c r="GL34" i="13"/>
  <c r="GL43" i="13"/>
  <c r="GL38" i="13"/>
  <c r="GL34" i="17" s="1"/>
  <c r="HA43" i="13"/>
  <c r="HA45" i="13"/>
  <c r="HA41" i="13"/>
  <c r="HA39" i="13"/>
  <c r="HA34" i="13"/>
  <c r="HA38" i="13"/>
  <c r="BU34" i="13"/>
  <c r="BU45" i="13"/>
  <c r="BU41" i="13"/>
  <c r="BU39" i="13"/>
  <c r="BU43" i="13"/>
  <c r="BU38" i="13"/>
  <c r="FA45" i="13"/>
  <c r="FA39" i="13"/>
  <c r="FA41" i="13"/>
  <c r="FA34" i="13"/>
  <c r="FA43" i="13"/>
  <c r="FA38" i="13"/>
  <c r="AK45" i="13"/>
  <c r="AK41" i="13"/>
  <c r="AK34" i="13"/>
  <c r="AK35" i="13" s="1"/>
  <c r="AK39" i="13"/>
  <c r="AK43" i="13"/>
  <c r="AK38" i="13"/>
  <c r="AK34" i="17" s="1"/>
  <c r="IG45" i="13"/>
  <c r="IG39" i="13"/>
  <c r="IG41" i="13"/>
  <c r="IG34" i="13"/>
  <c r="IG35" i="13" s="1"/>
  <c r="IG43" i="13"/>
  <c r="IG38" i="13"/>
  <c r="DJ45" i="13"/>
  <c r="DJ41" i="13"/>
  <c r="DJ39" i="13"/>
  <c r="DJ34" i="13"/>
  <c r="DJ35" i="13" s="1"/>
  <c r="DJ43" i="13"/>
  <c r="DJ38" i="13"/>
  <c r="FL45" i="13"/>
  <c r="FL41" i="13"/>
  <c r="FL39" i="13"/>
  <c r="FL34" i="13"/>
  <c r="FL43" i="13"/>
  <c r="FL38" i="13"/>
  <c r="Y43" i="13"/>
  <c r="Y45" i="13"/>
  <c r="Y39" i="13"/>
  <c r="Y41" i="13"/>
  <c r="Y34" i="13"/>
  <c r="Y35" i="13" s="1"/>
  <c r="Y38" i="13"/>
  <c r="Y34" i="17" s="1"/>
  <c r="GB34" i="13"/>
  <c r="GB35" i="13" s="1"/>
  <c r="GB45" i="13"/>
  <c r="GB39" i="13"/>
  <c r="GB41" i="13"/>
  <c r="GB43" i="13"/>
  <c r="GB37" i="17" s="1"/>
  <c r="GB38" i="13"/>
  <c r="AJ45" i="13"/>
  <c r="AJ41" i="13"/>
  <c r="AJ39" i="13"/>
  <c r="AJ34" i="13"/>
  <c r="AJ35" i="13" s="1"/>
  <c r="AJ43" i="13"/>
  <c r="AJ37" i="17" s="1"/>
  <c r="AJ38" i="13"/>
  <c r="CH45" i="13"/>
  <c r="CH39" i="13"/>
  <c r="CH41" i="13"/>
  <c r="CH34" i="13"/>
  <c r="CH43" i="13"/>
  <c r="CH38" i="13"/>
  <c r="EM43" i="13"/>
  <c r="EM45" i="13"/>
  <c r="EM41" i="13"/>
  <c r="EM39" i="13"/>
  <c r="EM34" i="13"/>
  <c r="EM35" i="13" s="1"/>
  <c r="EM38" i="13"/>
  <c r="AX45" i="13"/>
  <c r="AX39" i="13"/>
  <c r="AX41" i="13"/>
  <c r="AX34" i="13"/>
  <c r="AX43" i="13"/>
  <c r="AX38" i="13"/>
  <c r="AS45" i="13"/>
  <c r="AS41" i="13"/>
  <c r="AS39" i="13"/>
  <c r="AS34" i="13"/>
  <c r="AS35" i="13" s="1"/>
  <c r="AS43" i="13"/>
  <c r="AS37" i="17" s="1"/>
  <c r="AS38" i="13"/>
  <c r="DM43" i="13"/>
  <c r="DM45" i="13"/>
  <c r="DM39" i="13"/>
  <c r="DM41" i="13"/>
  <c r="DM34" i="13"/>
  <c r="DM38" i="13"/>
  <c r="DG43" i="13"/>
  <c r="DG45" i="13"/>
  <c r="DG41" i="13"/>
  <c r="DG39" i="13"/>
  <c r="DG34" i="13"/>
  <c r="DG38" i="13"/>
  <c r="DG34" i="17" s="1"/>
  <c r="EC45" i="13"/>
  <c r="EC39" i="13"/>
  <c r="EC41" i="13"/>
  <c r="EC34" i="13"/>
  <c r="EC35" i="13" s="1"/>
  <c r="EC43" i="13"/>
  <c r="EC38" i="13"/>
  <c r="FE45" i="13"/>
  <c r="FE39" i="13"/>
  <c r="FE41" i="13"/>
  <c r="FE34" i="13"/>
  <c r="FE35" i="13" s="1"/>
  <c r="FE43" i="13"/>
  <c r="FE37" i="17" s="1"/>
  <c r="FE38" i="13"/>
  <c r="R39" i="13"/>
  <c r="R45" i="13"/>
  <c r="R41" i="13"/>
  <c r="R34" i="13"/>
  <c r="R43" i="13"/>
  <c r="R38" i="13"/>
  <c r="BZ45" i="13"/>
  <c r="BZ39" i="13"/>
  <c r="BZ41" i="13"/>
  <c r="BZ34" i="13"/>
  <c r="BZ35" i="13" s="1"/>
  <c r="BZ43" i="13"/>
  <c r="BZ38" i="13"/>
  <c r="EW34" i="13"/>
  <c r="EW35" i="13" s="1"/>
  <c r="EW45" i="13"/>
  <c r="EW41" i="13"/>
  <c r="EW39" i="13"/>
  <c r="EW43" i="13"/>
  <c r="EW38" i="13"/>
  <c r="GG39" i="13"/>
  <c r="GG45" i="13"/>
  <c r="GG41" i="13"/>
  <c r="GG34" i="13"/>
  <c r="GG35" i="13" s="1"/>
  <c r="GG43" i="13"/>
  <c r="GG37" i="17" s="1"/>
  <c r="GG38" i="13"/>
  <c r="AU43" i="13"/>
  <c r="AU45" i="13"/>
  <c r="AU41" i="13"/>
  <c r="AU39" i="13"/>
  <c r="AU34" i="13"/>
  <c r="AU35" i="13" s="1"/>
  <c r="AU38" i="13"/>
  <c r="HK34" i="13"/>
  <c r="HK45" i="13"/>
  <c r="HK39" i="17" s="1"/>
  <c r="HK39" i="13"/>
  <c r="HK41" i="13"/>
  <c r="HK43" i="13"/>
  <c r="HK38" i="13"/>
  <c r="HM45" i="13"/>
  <c r="HM39" i="13"/>
  <c r="HM41" i="13"/>
  <c r="HM34" i="13"/>
  <c r="HM43" i="13"/>
  <c r="HM38" i="13"/>
  <c r="GK38" i="13"/>
  <c r="GK45" i="13"/>
  <c r="GK41" i="13"/>
  <c r="GK39" i="13"/>
  <c r="GK34" i="13"/>
  <c r="GK43" i="13"/>
  <c r="GK37" i="17" s="1"/>
  <c r="EE39" i="13"/>
  <c r="EE45" i="13"/>
  <c r="EE41" i="13"/>
  <c r="EE34" i="13"/>
  <c r="EE35" i="13" s="1"/>
  <c r="EE43" i="13"/>
  <c r="EE38" i="13"/>
  <c r="BD43" i="13"/>
  <c r="BD45" i="13"/>
  <c r="BD39" i="13"/>
  <c r="BD41" i="13"/>
  <c r="BD34" i="13"/>
  <c r="BD35" i="13" s="1"/>
  <c r="BD38" i="13"/>
  <c r="FF43" i="13"/>
  <c r="FF37" i="17" s="1"/>
  <c r="FF45" i="13"/>
  <c r="FF39" i="13"/>
  <c r="FF41" i="13"/>
  <c r="FF34" i="13"/>
  <c r="FF38" i="13"/>
  <c r="BM41" i="13"/>
  <c r="BM45" i="13"/>
  <c r="BM39" i="17" s="1"/>
  <c r="BM39" i="13"/>
  <c r="BM34" i="13"/>
  <c r="BM35" i="13" s="1"/>
  <c r="BM43" i="13"/>
  <c r="BM38" i="13"/>
  <c r="BM34" i="17" s="1"/>
  <c r="FQ45" i="13"/>
  <c r="FQ41" i="13"/>
  <c r="FQ34" i="13"/>
  <c r="FQ35" i="13" s="1"/>
  <c r="FQ39" i="13"/>
  <c r="FQ43" i="13"/>
  <c r="FQ38" i="13"/>
  <c r="BA38" i="13"/>
  <c r="BA45" i="13"/>
  <c r="BA41" i="13"/>
  <c r="BA39" i="13"/>
  <c r="BA34" i="13"/>
  <c r="BA35" i="13" s="1"/>
  <c r="BA43" i="13"/>
  <c r="IC45" i="13"/>
  <c r="IC41" i="13"/>
  <c r="IC39" i="13"/>
  <c r="IC34" i="13"/>
  <c r="IC43" i="13"/>
  <c r="IC38" i="13"/>
  <c r="HQ45" i="13"/>
  <c r="HQ39" i="13"/>
  <c r="HQ41" i="13"/>
  <c r="HQ34" i="13"/>
  <c r="HQ43" i="13"/>
  <c r="HQ38" i="13"/>
  <c r="DF45" i="13"/>
  <c r="DF41" i="13"/>
  <c r="DF39" i="13"/>
  <c r="DF34" i="13"/>
  <c r="DF43" i="13"/>
  <c r="DF38" i="13"/>
  <c r="GX43" i="13"/>
  <c r="GX45" i="13"/>
  <c r="GX39" i="13"/>
  <c r="GX41" i="13"/>
  <c r="GX34" i="13"/>
  <c r="GX35" i="13" s="1"/>
  <c r="GX38" i="13"/>
  <c r="FD38" i="13"/>
  <c r="FD45" i="13"/>
  <c r="FD41" i="13"/>
  <c r="FD39" i="13"/>
  <c r="FD34" i="13"/>
  <c r="FD43" i="13"/>
  <c r="CG45" i="13"/>
  <c r="CG41" i="13"/>
  <c r="CG39" i="13"/>
  <c r="CG34" i="13"/>
  <c r="CG35" i="13" s="1"/>
  <c r="CG43" i="13"/>
  <c r="CG37" i="17" s="1"/>
  <c r="CG38" i="13"/>
  <c r="CN39" i="13"/>
  <c r="CN45" i="13"/>
  <c r="CN41" i="13"/>
  <c r="CN34" i="13"/>
  <c r="CN43" i="13"/>
  <c r="CN38" i="13"/>
  <c r="IJ45" i="13"/>
  <c r="IJ41" i="13"/>
  <c r="IJ39" i="13"/>
  <c r="IJ34" i="13"/>
  <c r="IJ35" i="13" s="1"/>
  <c r="IJ43" i="13"/>
  <c r="IJ38" i="13"/>
  <c r="GN34" i="13"/>
  <c r="GN35" i="13" s="1"/>
  <c r="GN45" i="13"/>
  <c r="GN39" i="13"/>
  <c r="GN41" i="13"/>
  <c r="GN43" i="13"/>
  <c r="GN38" i="13"/>
  <c r="DQ45" i="13"/>
  <c r="DQ39" i="13"/>
  <c r="DQ41" i="13"/>
  <c r="DQ34" i="13"/>
  <c r="DQ43" i="13"/>
  <c r="DQ38" i="13"/>
  <c r="BT45" i="13"/>
  <c r="BT39" i="13"/>
  <c r="BT41" i="13"/>
  <c r="BT34" i="13"/>
  <c r="BT43" i="13"/>
  <c r="BT38" i="13"/>
  <c r="AE45" i="13"/>
  <c r="AE39" i="13"/>
  <c r="AE41" i="13"/>
  <c r="AE34" i="13"/>
  <c r="AE35" i="13" s="1"/>
  <c r="AE43" i="13"/>
  <c r="AE38" i="13"/>
  <c r="AE34" i="17" s="1"/>
  <c r="DD38" i="13"/>
  <c r="DD45" i="13"/>
  <c r="DD41" i="13"/>
  <c r="DD39" i="13"/>
  <c r="DD34" i="13"/>
  <c r="DD43" i="13"/>
  <c r="FG45" i="13"/>
  <c r="FG41" i="13"/>
  <c r="FG39" i="13"/>
  <c r="FG34" i="13"/>
  <c r="FG43" i="13"/>
  <c r="FG38" i="13"/>
  <c r="HU45" i="13"/>
  <c r="HU39" i="13"/>
  <c r="HU41" i="13"/>
  <c r="HU34" i="13"/>
  <c r="HU43" i="13"/>
  <c r="HU37" i="17" s="1"/>
  <c r="HU38" i="13"/>
  <c r="CD45" i="13"/>
  <c r="CD39" i="13"/>
  <c r="CD41" i="13"/>
  <c r="CD34" i="13"/>
  <c r="CD43" i="13"/>
  <c r="CD38" i="13"/>
  <c r="CZ45" i="13"/>
  <c r="CZ39" i="13"/>
  <c r="CZ41" i="13"/>
  <c r="CZ34" i="13"/>
  <c r="CZ43" i="13"/>
  <c r="CZ38" i="13"/>
  <c r="BX45" i="13"/>
  <c r="BX39" i="13"/>
  <c r="BX41" i="13"/>
  <c r="BX34" i="13"/>
  <c r="BX35" i="13" s="1"/>
  <c r="BX43" i="13"/>
  <c r="BX37" i="17" s="1"/>
  <c r="BX38" i="13"/>
  <c r="BB45" i="13"/>
  <c r="BB39" i="13"/>
  <c r="BB41" i="13"/>
  <c r="BB34" i="13"/>
  <c r="BB43" i="13"/>
  <c r="BB38" i="13"/>
  <c r="DW41" i="13"/>
  <c r="DW45" i="13"/>
  <c r="DW34" i="13"/>
  <c r="DW35" i="13" s="1"/>
  <c r="DW39" i="13"/>
  <c r="DW43" i="13"/>
  <c r="DW38" i="13"/>
  <c r="FI39" i="13"/>
  <c r="FI45" i="13"/>
  <c r="FI41" i="13"/>
  <c r="FI34" i="13"/>
  <c r="FI43" i="13"/>
  <c r="FI38" i="13"/>
  <c r="BQ45" i="13"/>
  <c r="BQ39" i="17" s="1"/>
  <c r="BQ41" i="13"/>
  <c r="BQ39" i="13"/>
  <c r="BQ34" i="13"/>
  <c r="BQ35" i="13" s="1"/>
  <c r="BQ43" i="13"/>
  <c r="BQ38" i="13"/>
  <c r="BQ34" i="17" s="1"/>
  <c r="BS43" i="13"/>
  <c r="BS45" i="13"/>
  <c r="BS41" i="13"/>
  <c r="BS39" i="13"/>
  <c r="BS34" i="13"/>
  <c r="BS35" i="13" s="1"/>
  <c r="BS38" i="13"/>
  <c r="K45" i="13"/>
  <c r="K39" i="13"/>
  <c r="K41" i="13"/>
  <c r="K34" i="13"/>
  <c r="K35" i="13" s="1"/>
  <c r="K43" i="13"/>
  <c r="K37" i="17" s="1"/>
  <c r="K38" i="13"/>
  <c r="BJ45" i="13"/>
  <c r="BJ39" i="13"/>
  <c r="BJ41" i="13"/>
  <c r="BJ34" i="13"/>
  <c r="BJ43" i="13"/>
  <c r="BJ38" i="13"/>
  <c r="DP43" i="13"/>
  <c r="DP37" i="17" s="1"/>
  <c r="DP45" i="13"/>
  <c r="DP39" i="17" s="1"/>
  <c r="DP39" i="13"/>
  <c r="DP41" i="13"/>
  <c r="DP34" i="13"/>
  <c r="DP38" i="13"/>
  <c r="GQ39" i="13"/>
  <c r="GQ45" i="13"/>
  <c r="GQ41" i="13"/>
  <c r="GQ34" i="13"/>
  <c r="GQ43" i="13"/>
  <c r="GQ38" i="13"/>
  <c r="CW39" i="13"/>
  <c r="CW45" i="13"/>
  <c r="CW41" i="13"/>
  <c r="CW34" i="13"/>
  <c r="CW43" i="13"/>
  <c r="CW38" i="13"/>
  <c r="DA34" i="13"/>
  <c r="DA35" i="13" s="1"/>
  <c r="DA45" i="13"/>
  <c r="DA41" i="13"/>
  <c r="DA39" i="13"/>
  <c r="DA43" i="13"/>
  <c r="DA38" i="13"/>
  <c r="FT45" i="13"/>
  <c r="FT39" i="17" s="1"/>
  <c r="FT39" i="13"/>
  <c r="FT41" i="13"/>
  <c r="FT34" i="13"/>
  <c r="FT43" i="13"/>
  <c r="FT38" i="13"/>
  <c r="FT34" i="17" s="1"/>
  <c r="FP39" i="13"/>
  <c r="FP45" i="13"/>
  <c r="FP41" i="13"/>
  <c r="FP34" i="13"/>
  <c r="FP35" i="13" s="1"/>
  <c r="FP43" i="13"/>
  <c r="FP38" i="13"/>
  <c r="I45" i="13"/>
  <c r="I39" i="13"/>
  <c r="I41" i="13"/>
  <c r="I34" i="13"/>
  <c r="I43" i="13"/>
  <c r="I37" i="17" s="1"/>
  <c r="I38" i="13"/>
  <c r="AC45" i="13"/>
  <c r="AC41" i="13"/>
  <c r="AC39" i="13"/>
  <c r="AC34" i="13"/>
  <c r="AC43" i="13"/>
  <c r="AC38" i="13"/>
  <c r="AN45" i="13"/>
  <c r="AN41" i="13"/>
  <c r="AN39" i="13"/>
  <c r="AN34" i="13"/>
  <c r="AN43" i="13"/>
  <c r="AN38" i="13"/>
  <c r="FY34" i="13"/>
  <c r="FY35" i="13" s="1"/>
  <c r="FY45" i="13"/>
  <c r="FY41" i="13"/>
  <c r="FY39" i="13"/>
  <c r="FY43" i="13"/>
  <c r="FY38" i="13"/>
  <c r="FB45" i="13"/>
  <c r="FB41" i="13"/>
  <c r="FB39" i="13"/>
  <c r="FB34" i="13"/>
  <c r="FB43" i="13"/>
  <c r="FB38" i="13"/>
  <c r="FB34" i="17" s="1"/>
  <c r="HW39" i="13"/>
  <c r="HW45" i="13"/>
  <c r="HW41" i="13"/>
  <c r="HW34" i="13"/>
  <c r="HW43" i="13"/>
  <c r="HW38" i="13"/>
  <c r="U45" i="13"/>
  <c r="U41" i="13"/>
  <c r="U39" i="13"/>
  <c r="U34" i="13"/>
  <c r="U43" i="13"/>
  <c r="U38" i="13"/>
  <c r="U34" i="17" s="1"/>
  <c r="DS45" i="13"/>
  <c r="DS41" i="13"/>
  <c r="DS39" i="13"/>
  <c r="DS34" i="13"/>
  <c r="DS43" i="13"/>
  <c r="DS37" i="17" s="1"/>
  <c r="DS38" i="13"/>
  <c r="FK45" i="13"/>
  <c r="FK39" i="13"/>
  <c r="FK41" i="13"/>
  <c r="FK34" i="13"/>
  <c r="FK43" i="13"/>
  <c r="FK38" i="13"/>
  <c r="S38" i="13"/>
  <c r="S45" i="13"/>
  <c r="S41" i="13"/>
  <c r="S34" i="13"/>
  <c r="S39" i="13"/>
  <c r="S43" i="13"/>
  <c r="HJ45" i="13"/>
  <c r="HJ41" i="13"/>
  <c r="HJ39" i="13"/>
  <c r="HJ34" i="13"/>
  <c r="HJ35" i="13" s="1"/>
  <c r="HJ43" i="13"/>
  <c r="HJ37" i="17" s="1"/>
  <c r="HJ38" i="13"/>
  <c r="EG34" i="13"/>
  <c r="EG45" i="13"/>
  <c r="EG41" i="13"/>
  <c r="EG39" i="13"/>
  <c r="EG43" i="13"/>
  <c r="EG37" i="17" s="1"/>
  <c r="EG38" i="13"/>
  <c r="HH45" i="13"/>
  <c r="HH41" i="13"/>
  <c r="HH39" i="13"/>
  <c r="HH34" i="13"/>
  <c r="HH35" i="13" s="1"/>
  <c r="HH43" i="13"/>
  <c r="HH38" i="13"/>
  <c r="HH34" i="17" s="1"/>
  <c r="IK21" i="13"/>
  <c r="IK32" i="13" s="1"/>
  <c r="BH45" i="13"/>
  <c r="BH41" i="13"/>
  <c r="BH39" i="13"/>
  <c r="BH34" i="13"/>
  <c r="BH35" i="13" s="1"/>
  <c r="BH43" i="13"/>
  <c r="BH38" i="13"/>
  <c r="AO34" i="13"/>
  <c r="AO35" i="13" s="1"/>
  <c r="AO45" i="13"/>
  <c r="AO41" i="13"/>
  <c r="AO39" i="13"/>
  <c r="AO43" i="13"/>
  <c r="AO38" i="13"/>
  <c r="GE45" i="13"/>
  <c r="GE41" i="13"/>
  <c r="GE39" i="13"/>
  <c r="GE34" i="13"/>
  <c r="GE35" i="13" s="1"/>
  <c r="GE43" i="13"/>
  <c r="GE37" i="17" s="1"/>
  <c r="GE38" i="13"/>
  <c r="GE34" i="17" s="1"/>
  <c r="IF45" i="13"/>
  <c r="IF41" i="13"/>
  <c r="IF34" i="13"/>
  <c r="IF35" i="13" s="1"/>
  <c r="IF39" i="13"/>
  <c r="IF43" i="13"/>
  <c r="IF38" i="13"/>
  <c r="AT34" i="13"/>
  <c r="AT45" i="13"/>
  <c r="AT41" i="13"/>
  <c r="AT39" i="13"/>
  <c r="AT43" i="13"/>
  <c r="AT38" i="13"/>
  <c r="IE34" i="13"/>
  <c r="IE45" i="13"/>
  <c r="IE41" i="13"/>
  <c r="IE39" i="13"/>
  <c r="IE43" i="13"/>
  <c r="IE38" i="13"/>
  <c r="IE34" i="17" s="1"/>
  <c r="ID43" i="13"/>
  <c r="ID45" i="13"/>
  <c r="ID41" i="13"/>
  <c r="ID34" i="13"/>
  <c r="ID39" i="13"/>
  <c r="ID38" i="13"/>
  <c r="AY45" i="13"/>
  <c r="AY41" i="13"/>
  <c r="AY39" i="13"/>
  <c r="AY34" i="13"/>
  <c r="AY43" i="13"/>
  <c r="AY37" i="17" s="1"/>
  <c r="AY38" i="13"/>
  <c r="HP34" i="13"/>
  <c r="HP35" i="13" s="1"/>
  <c r="HP45" i="13"/>
  <c r="HP39" i="17" s="1"/>
  <c r="HP41" i="13"/>
  <c r="HP39" i="13"/>
  <c r="HP43" i="13"/>
  <c r="HP38" i="13"/>
  <c r="DI45" i="13"/>
  <c r="DI41" i="13"/>
  <c r="DI39" i="13"/>
  <c r="DI34" i="13"/>
  <c r="DI43" i="13"/>
  <c r="DI38" i="13"/>
  <c r="GO45" i="13"/>
  <c r="GO41" i="13"/>
  <c r="GO39" i="13"/>
  <c r="GO34" i="13"/>
  <c r="GO35" i="13" s="1"/>
  <c r="GO43" i="13"/>
  <c r="GO38" i="13"/>
  <c r="BK34" i="13"/>
  <c r="BK35" i="13" s="1"/>
  <c r="BK45" i="13"/>
  <c r="BK39" i="13"/>
  <c r="BK41" i="13"/>
  <c r="BK43" i="13"/>
  <c r="BK38" i="13"/>
  <c r="CY43" i="13"/>
  <c r="CY45" i="13"/>
  <c r="CY39" i="13"/>
  <c r="CY41" i="13"/>
  <c r="CY34" i="13"/>
  <c r="CY35" i="13" s="1"/>
  <c r="CY38" i="13"/>
  <c r="Z45" i="13"/>
  <c r="Z39" i="13"/>
  <c r="Z41" i="13"/>
  <c r="Z34" i="13"/>
  <c r="Z43" i="13"/>
  <c r="Z38" i="13"/>
  <c r="Z34" i="17" s="1"/>
  <c r="G41" i="13"/>
  <c r="G45" i="13"/>
  <c r="G39" i="17" s="1"/>
  <c r="G39" i="13"/>
  <c r="G34" i="13"/>
  <c r="HF45" i="13"/>
  <c r="HF41" i="13"/>
  <c r="HF39" i="13"/>
  <c r="HF34" i="13"/>
  <c r="HF43" i="13"/>
  <c r="HF38" i="13"/>
  <c r="AW45" i="13"/>
  <c r="AW41" i="13"/>
  <c r="AW39" i="13"/>
  <c r="AW34" i="13"/>
  <c r="AW43" i="13"/>
  <c r="AW38" i="13"/>
  <c r="HN38" i="13"/>
  <c r="HN45" i="13"/>
  <c r="HN41" i="13"/>
  <c r="HN39" i="13"/>
  <c r="HN34" i="13"/>
  <c r="HN35" i="13" s="1"/>
  <c r="HN43" i="13"/>
  <c r="GP34" i="13"/>
  <c r="GP45" i="13"/>
  <c r="GP41" i="13"/>
  <c r="GP39" i="13"/>
  <c r="GP43" i="13"/>
  <c r="GP38" i="13"/>
  <c r="ES45" i="13"/>
  <c r="ES39" i="13"/>
  <c r="ES41" i="13"/>
  <c r="ES34" i="13"/>
  <c r="ES43" i="13"/>
  <c r="ES38" i="13"/>
  <c r="EO39" i="13"/>
  <c r="EO45" i="13"/>
  <c r="EO41" i="13"/>
  <c r="EO34" i="13"/>
  <c r="EO43" i="13"/>
  <c r="EO38" i="13"/>
  <c r="BC45" i="13"/>
  <c r="BC41" i="13"/>
  <c r="BC39" i="13"/>
  <c r="BC34" i="13"/>
  <c r="BC43" i="13"/>
  <c r="BC38" i="13"/>
  <c r="P34" i="13"/>
  <c r="P45" i="13"/>
  <c r="P41" i="13"/>
  <c r="P39" i="13"/>
  <c r="P43" i="13"/>
  <c r="P38" i="13"/>
  <c r="P34" i="17" s="1"/>
  <c r="HX45" i="13"/>
  <c r="HX39" i="13"/>
  <c r="HX41" i="13"/>
  <c r="HX34" i="13"/>
  <c r="HX43" i="13"/>
  <c r="HX38" i="13"/>
  <c r="EZ43" i="13"/>
  <c r="EZ45" i="13"/>
  <c r="EZ39" i="13"/>
  <c r="EZ41" i="13"/>
  <c r="EZ34" i="13"/>
  <c r="EZ35" i="13" s="1"/>
  <c r="EZ38" i="13"/>
  <c r="AR34" i="13"/>
  <c r="AR35" i="13" s="1"/>
  <c r="AR45" i="13"/>
  <c r="AR41" i="13"/>
  <c r="AR39" i="13"/>
  <c r="AR43" i="13"/>
  <c r="AR38" i="13"/>
  <c r="DK45" i="13"/>
  <c r="DK39" i="17" s="1"/>
  <c r="DK41" i="13"/>
  <c r="DK39" i="13"/>
  <c r="DK34" i="13"/>
  <c r="DK43" i="13"/>
  <c r="DK38" i="13"/>
  <c r="DK34" i="17" s="1"/>
  <c r="BI38" i="13"/>
  <c r="BI45" i="13"/>
  <c r="BI39" i="13"/>
  <c r="BI41" i="13"/>
  <c r="BI34" i="13"/>
  <c r="BI43" i="13"/>
  <c r="BP45" i="13"/>
  <c r="BP41" i="13"/>
  <c r="BP39" i="13"/>
  <c r="BP34" i="13"/>
  <c r="BP43" i="13"/>
  <c r="BP38" i="13"/>
  <c r="H34" i="13"/>
  <c r="H45" i="13"/>
  <c r="H41" i="13"/>
  <c r="H39" i="13"/>
  <c r="H43" i="13"/>
  <c r="H38" i="13"/>
  <c r="DU45" i="13"/>
  <c r="DU41" i="13"/>
  <c r="DU39" i="13"/>
  <c r="DU34" i="13"/>
  <c r="DU35" i="13" s="1"/>
  <c r="DU43" i="13"/>
  <c r="DU38" i="13"/>
  <c r="HS45" i="13"/>
  <c r="HS41" i="13"/>
  <c r="HS39" i="13"/>
  <c r="HS34" i="13"/>
  <c r="HS43" i="13"/>
  <c r="HS38" i="13"/>
  <c r="HS34" i="17" s="1"/>
  <c r="CI45" i="13"/>
  <c r="CI41" i="13"/>
  <c r="CI39" i="13"/>
  <c r="CI34" i="13"/>
  <c r="CI43" i="13"/>
  <c r="CI38" i="13"/>
  <c r="V34" i="13"/>
  <c r="V45" i="13"/>
  <c r="V41" i="13"/>
  <c r="V39" i="13"/>
  <c r="V43" i="13"/>
  <c r="V38" i="13"/>
  <c r="X45" i="13"/>
  <c r="X41" i="13"/>
  <c r="X39" i="13"/>
  <c r="X34" i="13"/>
  <c r="X43" i="13"/>
  <c r="X38" i="13"/>
  <c r="IA34" i="13"/>
  <c r="IA35" i="13" s="1"/>
  <c r="IA45" i="13"/>
  <c r="IA39" i="13"/>
  <c r="IA41" i="13"/>
  <c r="IA43" i="13"/>
  <c r="IA38" i="13"/>
  <c r="HY39" i="13"/>
  <c r="HY45" i="13"/>
  <c r="HY41" i="13"/>
  <c r="HY34" i="13"/>
  <c r="HY35" i="13" s="1"/>
  <c r="HY43" i="13"/>
  <c r="HY38" i="13"/>
  <c r="EU34" i="13"/>
  <c r="EU45" i="13"/>
  <c r="EU39" i="17" s="1"/>
  <c r="EU41" i="13"/>
  <c r="EU39" i="13"/>
  <c r="EU43" i="13"/>
  <c r="EU38" i="13"/>
  <c r="CE39" i="13"/>
  <c r="CE45" i="13"/>
  <c r="CE41" i="13"/>
  <c r="CE34" i="13"/>
  <c r="CE43" i="13"/>
  <c r="CE38" i="13"/>
  <c r="CV45" i="13"/>
  <c r="CV41" i="13"/>
  <c r="CV39" i="13"/>
  <c r="CV34" i="13"/>
  <c r="CV43" i="13"/>
  <c r="CV37" i="17" s="1"/>
  <c r="CV38" i="13"/>
  <c r="GS34" i="13"/>
  <c r="GS35" i="13" s="1"/>
  <c r="GS45" i="13"/>
  <c r="GS41" i="13"/>
  <c r="GS39" i="13"/>
  <c r="GS43" i="13"/>
  <c r="GS38" i="13"/>
  <c r="EF34" i="13"/>
  <c r="EF45" i="13"/>
  <c r="EF39" i="17" s="1"/>
  <c r="EF41" i="13"/>
  <c r="EF39" i="13"/>
  <c r="EF43" i="13"/>
  <c r="EF38" i="13"/>
  <c r="FO41" i="13"/>
  <c r="FO45" i="13"/>
  <c r="FO39" i="13"/>
  <c r="FO34" i="13"/>
  <c r="FO35" i="13" s="1"/>
  <c r="FO43" i="13"/>
  <c r="FO38" i="13"/>
  <c r="CB39" i="13"/>
  <c r="CB45" i="13"/>
  <c r="CB41" i="13"/>
  <c r="CB34" i="13"/>
  <c r="CB43" i="13"/>
  <c r="CB37" i="17" s="1"/>
  <c r="CB38" i="13"/>
  <c r="FJ45" i="13"/>
  <c r="FJ39" i="13"/>
  <c r="FJ41" i="13"/>
  <c r="FJ34" i="13"/>
  <c r="FJ43" i="13"/>
  <c r="FJ37" i="17" s="1"/>
  <c r="FJ38" i="13"/>
  <c r="CX38" i="13"/>
  <c r="CX45" i="13"/>
  <c r="CX39" i="13"/>
  <c r="CX41" i="13"/>
  <c r="CX34" i="13"/>
  <c r="CX43" i="13"/>
  <c r="HC39" i="13"/>
  <c r="HC45" i="13"/>
  <c r="HC41" i="13"/>
  <c r="HC34" i="13"/>
  <c r="HC43" i="13"/>
  <c r="HC38" i="13"/>
  <c r="DH45" i="13"/>
  <c r="DH41" i="13"/>
  <c r="DH39" i="13"/>
  <c r="DH34" i="13"/>
  <c r="DH35" i="13" s="1"/>
  <c r="DH43" i="13"/>
  <c r="DH38" i="13"/>
  <c r="GA41" i="13"/>
  <c r="GA45" i="13"/>
  <c r="GA34" i="13"/>
  <c r="GA39" i="13"/>
  <c r="GA43" i="13"/>
  <c r="GA38" i="13"/>
  <c r="DT45" i="13"/>
  <c r="DT41" i="13"/>
  <c r="DT39" i="13"/>
  <c r="DT34" i="13"/>
  <c r="DT43" i="13"/>
  <c r="DT38" i="13"/>
  <c r="DT34" i="17" s="1"/>
  <c r="DV34" i="13"/>
  <c r="DV45" i="13"/>
  <c r="DV41" i="13"/>
  <c r="DV39" i="13"/>
  <c r="DV43" i="13"/>
  <c r="DV37" i="17" s="1"/>
  <c r="DV38" i="13"/>
  <c r="DE45" i="13"/>
  <c r="DE41" i="13"/>
  <c r="DE39" i="13"/>
  <c r="DE34" i="13"/>
  <c r="DE43" i="13"/>
  <c r="DE38" i="13"/>
  <c r="GC45" i="13"/>
  <c r="GC39" i="17" s="1"/>
  <c r="GC39" i="13"/>
  <c r="GC41" i="13"/>
  <c r="GC34" i="13"/>
  <c r="GC43" i="13"/>
  <c r="GC38" i="13"/>
  <c r="AA34" i="13"/>
  <c r="AA45" i="13"/>
  <c r="AA39" i="13"/>
  <c r="AA41" i="13"/>
  <c r="AA43" i="13"/>
  <c r="AA38" i="13"/>
  <c r="AM41" i="13"/>
  <c r="AM45" i="13"/>
  <c r="AM39" i="13"/>
  <c r="AM34" i="13"/>
  <c r="AM35" i="13" s="1"/>
  <c r="AM43" i="13"/>
  <c r="AM38" i="13"/>
  <c r="HZ45" i="13"/>
  <c r="HZ39" i="13"/>
  <c r="HZ41" i="13"/>
  <c r="HZ34" i="13"/>
  <c r="HZ35" i="13" s="1"/>
  <c r="HZ43" i="13"/>
  <c r="HZ38" i="13"/>
  <c r="HG38" i="13"/>
  <c r="HG45" i="13"/>
  <c r="HG41" i="13"/>
  <c r="HG39" i="13"/>
  <c r="HG34" i="13"/>
  <c r="HG35" i="13" s="1"/>
  <c r="HG43" i="13"/>
  <c r="L45" i="13"/>
  <c r="L41" i="13"/>
  <c r="L39" i="13"/>
  <c r="L34" i="13"/>
  <c r="L35" i="13" s="1"/>
  <c r="L43" i="13"/>
  <c r="L38" i="13"/>
  <c r="FC39" i="13"/>
  <c r="FC45" i="13"/>
  <c r="FC41" i="13"/>
  <c r="FC34" i="13"/>
  <c r="FC43" i="13"/>
  <c r="FC38" i="13"/>
  <c r="AG45" i="13"/>
  <c r="AG41" i="13"/>
  <c r="AG39" i="13"/>
  <c r="AG34" i="13"/>
  <c r="AG35" i="13" s="1"/>
  <c r="AG43" i="13"/>
  <c r="AG38" i="13"/>
  <c r="AG34" i="17" s="1"/>
  <c r="EP34" i="13"/>
  <c r="EP45" i="13"/>
  <c r="EP41" i="13"/>
  <c r="EP39" i="13"/>
  <c r="EP43" i="13"/>
  <c r="EP38" i="13"/>
  <c r="O45" i="13"/>
  <c r="O39" i="13"/>
  <c r="O41" i="13"/>
  <c r="O34" i="13"/>
  <c r="O43" i="13"/>
  <c r="O38" i="13"/>
  <c r="HB43" i="13"/>
  <c r="HB45" i="13"/>
  <c r="HB41" i="13"/>
  <c r="HB39" i="13"/>
  <c r="HB34" i="13"/>
  <c r="HB38" i="13"/>
  <c r="CT41" i="13"/>
  <c r="CT45" i="13"/>
  <c r="CT34" i="13"/>
  <c r="CT35" i="13" s="1"/>
  <c r="CT39" i="13"/>
  <c r="CT43" i="13"/>
  <c r="CT38" i="13"/>
  <c r="CK34" i="13"/>
  <c r="CK45" i="13"/>
  <c r="CK39" i="13"/>
  <c r="CK41" i="13"/>
  <c r="CK43" i="13"/>
  <c r="CK38" i="13"/>
  <c r="FN45" i="13"/>
  <c r="FN41" i="13"/>
  <c r="FN34" i="13"/>
  <c r="FN35" i="13" s="1"/>
  <c r="FN39" i="13"/>
  <c r="FN43" i="13"/>
  <c r="FN37" i="17" s="1"/>
  <c r="FN38" i="13"/>
  <c r="GV45" i="13"/>
  <c r="GV41" i="13"/>
  <c r="GV39" i="13"/>
  <c r="GV34" i="13"/>
  <c r="GV43" i="13"/>
  <c r="GV38" i="13"/>
  <c r="BW45" i="13"/>
  <c r="BW41" i="13"/>
  <c r="BW39" i="13"/>
  <c r="BW34" i="13"/>
  <c r="BW43" i="13"/>
  <c r="BW38" i="13"/>
  <c r="BR45" i="13"/>
  <c r="BR39" i="17" s="1"/>
  <c r="BR41" i="13"/>
  <c r="BR39" i="13"/>
  <c r="BR34" i="13"/>
  <c r="BR43" i="13"/>
  <c r="BR38" i="13"/>
  <c r="BR34" i="17" s="1"/>
  <c r="AI45" i="13"/>
  <c r="AI39" i="13"/>
  <c r="AI41" i="13"/>
  <c r="AI34" i="13"/>
  <c r="AI43" i="13"/>
  <c r="AI38" i="13"/>
  <c r="CM38" i="13"/>
  <c r="CM45" i="13"/>
  <c r="CM39" i="13"/>
  <c r="CM41" i="13"/>
  <c r="CM34" i="13"/>
  <c r="CM43" i="13"/>
  <c r="GR34" i="13"/>
  <c r="GR35" i="13" s="1"/>
  <c r="GR45" i="13"/>
  <c r="GR41" i="13"/>
  <c r="GR39" i="13"/>
  <c r="GR43" i="13"/>
  <c r="GR38" i="13"/>
  <c r="CR45" i="13"/>
  <c r="CR39" i="17" s="1"/>
  <c r="CR39" i="13"/>
  <c r="CR41" i="13"/>
  <c r="CR34" i="13"/>
  <c r="CR43" i="13"/>
  <c r="CR38" i="13"/>
  <c r="CR34" i="17" s="1"/>
  <c r="EJ45" i="13"/>
  <c r="EJ41" i="13"/>
  <c r="EJ39" i="13"/>
  <c r="EJ34" i="13"/>
  <c r="EJ35" i="13" s="1"/>
  <c r="EJ43" i="13"/>
  <c r="EJ38" i="13"/>
  <c r="DZ45" i="13"/>
  <c r="DZ39" i="13"/>
  <c r="DZ41" i="13"/>
  <c r="DZ34" i="13"/>
  <c r="DZ35" i="13" s="1"/>
  <c r="DZ43" i="13"/>
  <c r="DZ38" i="13"/>
  <c r="DZ34" i="17" s="1"/>
  <c r="GW39" i="13"/>
  <c r="GW45" i="13"/>
  <c r="GW41" i="13"/>
  <c r="GW34" i="13"/>
  <c r="GW43" i="13"/>
  <c r="GW38" i="13"/>
  <c r="EH39" i="13"/>
  <c r="EH45" i="13"/>
  <c r="EH41" i="13"/>
  <c r="EH34" i="13"/>
  <c r="EH43" i="13"/>
  <c r="EH38" i="13"/>
  <c r="CO45" i="13"/>
  <c r="CO41" i="13"/>
  <c r="CO39" i="13"/>
  <c r="CO34" i="13"/>
  <c r="CO35" i="13" s="1"/>
  <c r="CO43" i="13"/>
  <c r="CO38" i="13"/>
  <c r="IK41" i="13"/>
  <c r="IK45" i="13"/>
  <c r="IK39" i="13"/>
  <c r="IK34" i="13"/>
  <c r="IK43" i="13"/>
  <c r="IK38" i="13"/>
  <c r="AF45" i="13"/>
  <c r="AF39" i="13"/>
  <c r="AF41" i="13"/>
  <c r="AF34" i="13"/>
  <c r="AF43" i="13"/>
  <c r="AF37" i="17" s="1"/>
  <c r="AF38" i="13"/>
  <c r="FV45" i="13"/>
  <c r="FV41" i="13"/>
  <c r="FV34" i="13"/>
  <c r="FV39" i="13"/>
  <c r="FV43" i="13"/>
  <c r="FV38" i="13"/>
  <c r="HO43" i="13"/>
  <c r="HO45" i="13"/>
  <c r="HO39" i="17" s="1"/>
  <c r="HO39" i="13"/>
  <c r="HO41" i="13"/>
  <c r="HO34" i="13"/>
  <c r="HO35" i="13" s="1"/>
  <c r="HO38" i="13"/>
  <c r="CL45" i="13"/>
  <c r="CL39" i="13"/>
  <c r="CL41" i="13"/>
  <c r="CL34" i="13"/>
  <c r="CL35" i="13" s="1"/>
  <c r="CL43" i="13"/>
  <c r="CL38" i="13"/>
  <c r="CL34" i="17" s="1"/>
  <c r="HI38" i="13"/>
  <c r="HI45" i="13"/>
  <c r="HI41" i="13"/>
  <c r="HI34" i="13"/>
  <c r="HI35" i="13" s="1"/>
  <c r="HI39" i="13"/>
  <c r="HI43" i="13"/>
  <c r="HI37" i="17" s="1"/>
  <c r="DL45" i="13"/>
  <c r="DL41" i="13"/>
  <c r="DL39" i="13"/>
  <c r="DL34" i="13"/>
  <c r="DL35" i="13" s="1"/>
  <c r="DL43" i="13"/>
  <c r="DL38" i="13"/>
  <c r="EX45" i="13"/>
  <c r="EX39" i="13"/>
  <c r="EX41" i="13"/>
  <c r="EX34" i="13"/>
  <c r="EX43" i="13"/>
  <c r="EX38" i="13"/>
  <c r="T45" i="13"/>
  <c r="T39" i="17" s="1"/>
  <c r="T41" i="13"/>
  <c r="T39" i="13"/>
  <c r="T34" i="13"/>
  <c r="T43" i="13"/>
  <c r="T38" i="13"/>
  <c r="EK34" i="13"/>
  <c r="EK35" i="13" s="1"/>
  <c r="EK45" i="13"/>
  <c r="EK41" i="13"/>
  <c r="EK39" i="13"/>
  <c r="EK43" i="13"/>
  <c r="EK38" i="13"/>
  <c r="ER41" i="13"/>
  <c r="ER45" i="13"/>
  <c r="ER39" i="13"/>
  <c r="ER34" i="13"/>
  <c r="ER43" i="13"/>
  <c r="ER38" i="13"/>
  <c r="J38" i="13"/>
  <c r="J45" i="13"/>
  <c r="J41" i="13"/>
  <c r="J39" i="13"/>
  <c r="J34" i="13"/>
  <c r="J35" i="13" s="1"/>
  <c r="J43" i="13"/>
  <c r="FS34" i="13"/>
  <c r="FS45" i="13"/>
  <c r="FS41" i="13"/>
  <c r="FS39" i="13"/>
  <c r="FS43" i="13"/>
  <c r="FS37" i="17" s="1"/>
  <c r="FS38" i="13"/>
  <c r="AZ45" i="13"/>
  <c r="AZ41" i="13"/>
  <c r="AZ39" i="13"/>
  <c r="AZ34" i="13"/>
  <c r="AZ43" i="13"/>
  <c r="AZ38" i="13"/>
  <c r="Q39" i="13"/>
  <c r="Q45" i="13"/>
  <c r="Q41" i="13"/>
  <c r="Q34" i="13"/>
  <c r="Q43" i="13"/>
  <c r="Q38" i="13"/>
  <c r="EY39" i="13"/>
  <c r="EY45" i="13"/>
  <c r="EY41" i="13"/>
  <c r="EY34" i="13"/>
  <c r="EY43" i="13"/>
  <c r="EY37" i="17" s="1"/>
  <c r="EY38" i="13"/>
  <c r="GU45" i="13"/>
  <c r="GU39" i="13"/>
  <c r="GU41" i="13"/>
  <c r="GU34" i="13"/>
  <c r="GU35" i="13" s="1"/>
  <c r="GU43" i="13"/>
  <c r="GU38" i="13"/>
  <c r="BV41" i="13"/>
  <c r="BV45" i="13"/>
  <c r="BV39" i="13"/>
  <c r="BV34" i="13"/>
  <c r="BV35" i="13" s="1"/>
  <c r="BV43" i="13"/>
  <c r="BV38" i="13"/>
  <c r="BN45" i="13"/>
  <c r="BN41" i="13"/>
  <c r="BN39" i="13"/>
  <c r="BN34" i="13"/>
  <c r="BN43" i="13"/>
  <c r="BN38" i="13"/>
  <c r="BN34" i="17" s="1"/>
  <c r="HE45" i="13"/>
  <c r="HE39" i="17" s="1"/>
  <c r="HE41" i="13"/>
  <c r="HE39" i="13"/>
  <c r="HE34" i="13"/>
  <c r="HE43" i="13"/>
  <c r="HE38" i="13"/>
  <c r="II45" i="13"/>
  <c r="II39" i="13"/>
  <c r="II41" i="13"/>
  <c r="II34" i="13"/>
  <c r="II43" i="13"/>
  <c r="II38" i="13"/>
  <c r="CU45" i="13"/>
  <c r="CU39" i="13"/>
  <c r="CU41" i="13"/>
  <c r="CU34" i="13"/>
  <c r="CU43" i="13"/>
  <c r="CU38" i="13"/>
  <c r="FH45" i="13"/>
  <c r="FH39" i="17" s="1"/>
  <c r="FH39" i="13"/>
  <c r="FH41" i="13"/>
  <c r="FH34" i="13"/>
  <c r="FH43" i="13"/>
  <c r="FH38" i="13"/>
  <c r="EI45" i="13"/>
  <c r="EI41" i="13"/>
  <c r="EI34" i="13"/>
  <c r="EI39" i="13"/>
  <c r="EI43" i="13"/>
  <c r="EI38" i="13"/>
  <c r="AB45" i="13"/>
  <c r="AB41" i="13"/>
  <c r="AB34" i="13"/>
  <c r="AB39" i="13"/>
  <c r="AB43" i="13"/>
  <c r="AB38" i="13"/>
  <c r="ET38" i="13"/>
  <c r="ET45" i="13"/>
  <c r="ET39" i="17" s="1"/>
  <c r="ET41" i="13"/>
  <c r="ET34" i="13"/>
  <c r="ET35" i="13" s="1"/>
  <c r="ET39" i="13"/>
  <c r="ET43" i="13"/>
  <c r="IB34" i="13"/>
  <c r="IB35" i="13" s="1"/>
  <c r="IB45" i="13"/>
  <c r="IB41" i="13"/>
  <c r="IB39" i="13"/>
  <c r="IB43" i="13"/>
  <c r="IB38" i="13"/>
  <c r="IB34" i="17" s="1"/>
  <c r="FZ45" i="13"/>
  <c r="FZ41" i="13"/>
  <c r="FZ39" i="13"/>
  <c r="FZ34" i="13"/>
  <c r="FZ43" i="13"/>
  <c r="FZ37" i="17" s="1"/>
  <c r="FZ38" i="13"/>
  <c r="GT43" i="13"/>
  <c r="GT45" i="13"/>
  <c r="GT41" i="13"/>
  <c r="GT39" i="13"/>
  <c r="GT34" i="13"/>
  <c r="GT38" i="13"/>
  <c r="EB34" i="13"/>
  <c r="EB45" i="13"/>
  <c r="EB39" i="13"/>
  <c r="EB41" i="13"/>
  <c r="EB43" i="13"/>
  <c r="EB38" i="13"/>
  <c r="BF45" i="13"/>
  <c r="BF41" i="13"/>
  <c r="BF39" i="13"/>
  <c r="BF34" i="13"/>
  <c r="BF43" i="13"/>
  <c r="BF38" i="13"/>
  <c r="CA38" i="13"/>
  <c r="CA45" i="13"/>
  <c r="CA39" i="17" s="1"/>
  <c r="CA41" i="13"/>
  <c r="CA39" i="13"/>
  <c r="CA34" i="13"/>
  <c r="CA35" i="13" s="1"/>
  <c r="CA43" i="13"/>
  <c r="CQ45" i="13"/>
  <c r="CQ41" i="13"/>
  <c r="CQ39" i="13"/>
  <c r="CQ34" i="13"/>
  <c r="CQ43" i="13"/>
  <c r="CQ38" i="13"/>
  <c r="CQ34" i="17" s="1"/>
  <c r="EV45" i="13"/>
  <c r="EV41" i="13"/>
  <c r="EV39" i="13"/>
  <c r="EV34" i="13"/>
  <c r="EV35" i="13" s="1"/>
  <c r="EV43" i="13"/>
  <c r="EV38" i="13"/>
  <c r="GZ34" i="13"/>
  <c r="GZ45" i="13"/>
  <c r="GZ41" i="13"/>
  <c r="GZ39" i="13"/>
  <c r="GZ43" i="13"/>
  <c r="GZ37" i="17" s="1"/>
  <c r="GZ38" i="13"/>
  <c r="DN45" i="13"/>
  <c r="DN41" i="13"/>
  <c r="DN39" i="13"/>
  <c r="DN34" i="13"/>
  <c r="DN43" i="13"/>
  <c r="DN38" i="13"/>
  <c r="BG45" i="13"/>
  <c r="BG39" i="17" s="1"/>
  <c r="BG41" i="13"/>
  <c r="BG39" i="13"/>
  <c r="BG34" i="13"/>
  <c r="BG43" i="13"/>
  <c r="BG38" i="13"/>
  <c r="BG34" i="17" s="1"/>
  <c r="HL39" i="13"/>
  <c r="HL45" i="13"/>
  <c r="HL41" i="13"/>
  <c r="HL34" i="13"/>
  <c r="HL43" i="13"/>
  <c r="HL38" i="13"/>
  <c r="BL45" i="13"/>
  <c r="BL39" i="13"/>
  <c r="BL41" i="13"/>
  <c r="BL34" i="13"/>
  <c r="BL43" i="13"/>
  <c r="BL38" i="13"/>
  <c r="DC38" i="13"/>
  <c r="DC45" i="13"/>
  <c r="DC41" i="13"/>
  <c r="DC39" i="13"/>
  <c r="DC34" i="13"/>
  <c r="DC43" i="13"/>
  <c r="HD39" i="13"/>
  <c r="HD45" i="13"/>
  <c r="HD39" i="17" s="1"/>
  <c r="HD41" i="13"/>
  <c r="HD34" i="13"/>
  <c r="HD43" i="13"/>
  <c r="HD38" i="13"/>
  <c r="HD34" i="17" s="1"/>
  <c r="EL34" i="13"/>
  <c r="EL35" i="13" s="1"/>
  <c r="EL45" i="13"/>
  <c r="EL39" i="13"/>
  <c r="EL41" i="13"/>
  <c r="EL43" i="13"/>
  <c r="EL38" i="13"/>
  <c r="IL15" i="13"/>
  <c r="IL91" i="13" s="1"/>
  <c r="IL17" i="13"/>
  <c r="IL92" i="13" s="1"/>
  <c r="CS45" i="13"/>
  <c r="CS41" i="13"/>
  <c r="CS34" i="13"/>
  <c r="CS39" i="13"/>
  <c r="CS43" i="13"/>
  <c r="CS38" i="13"/>
  <c r="IH45" i="13"/>
  <c r="IH39" i="13"/>
  <c r="IH41" i="13"/>
  <c r="IH34" i="13"/>
  <c r="IH43" i="13"/>
  <c r="IH38" i="13"/>
  <c r="GM41" i="13"/>
  <c r="GM45" i="13"/>
  <c r="GM39" i="13"/>
  <c r="GM34" i="13"/>
  <c r="GM43" i="13"/>
  <c r="GM38" i="13"/>
  <c r="EN45" i="13"/>
  <c r="EN39" i="17" s="1"/>
  <c r="EN39" i="13"/>
  <c r="EN41" i="13"/>
  <c r="EN34" i="13"/>
  <c r="EN43" i="13"/>
  <c r="EN38" i="13"/>
  <c r="BY43" i="13"/>
  <c r="BY45" i="13"/>
  <c r="BY39" i="13"/>
  <c r="BY41" i="13"/>
  <c r="BY34" i="13"/>
  <c r="BY38" i="13"/>
  <c r="HV34" i="13"/>
  <c r="HV45" i="13"/>
  <c r="HV39" i="13"/>
  <c r="HV41" i="13"/>
  <c r="HV43" i="13"/>
  <c r="HV38" i="13"/>
  <c r="DO43" i="13"/>
  <c r="DO37" i="17" s="1"/>
  <c r="DO45" i="13"/>
  <c r="DO39" i="17" s="1"/>
  <c r="DO41" i="13"/>
  <c r="DO39" i="13"/>
  <c r="DO34" i="13"/>
  <c r="DO38" i="13"/>
  <c r="GF45" i="13"/>
  <c r="GF39" i="17" s="1"/>
  <c r="GF41" i="13"/>
  <c r="GF39" i="13"/>
  <c r="GF34" i="13"/>
  <c r="GF43" i="13"/>
  <c r="GF38" i="13"/>
  <c r="FM45" i="13"/>
  <c r="FM41" i="13"/>
  <c r="FM39" i="13"/>
  <c r="FM34" i="13"/>
  <c r="FM35" i="13" s="1"/>
  <c r="FM43" i="13"/>
  <c r="FM37" i="17" s="1"/>
  <c r="FM38" i="13"/>
  <c r="EA45" i="13"/>
  <c r="EA41" i="13"/>
  <c r="EA39" i="13"/>
  <c r="EA34" i="13"/>
  <c r="EA35" i="13" s="1"/>
  <c r="EA43" i="13"/>
  <c r="EA38" i="13"/>
  <c r="DY38" i="13"/>
  <c r="DY45" i="13"/>
  <c r="DY41" i="13"/>
  <c r="DY34" i="13"/>
  <c r="DY39" i="13"/>
  <c r="DY43" i="13"/>
  <c r="M34" i="13"/>
  <c r="M45" i="13"/>
  <c r="M39" i="13"/>
  <c r="M41" i="13"/>
  <c r="M43" i="13"/>
  <c r="M38" i="13"/>
  <c r="GJ41" i="13"/>
  <c r="GJ45" i="13"/>
  <c r="GJ39" i="13"/>
  <c r="GJ34" i="13"/>
  <c r="GJ43" i="13"/>
  <c r="GJ38" i="13"/>
  <c r="FX45" i="13"/>
  <c r="FX39" i="13"/>
  <c r="FX41" i="13"/>
  <c r="FX34" i="13"/>
  <c r="FX35" i="13" s="1"/>
  <c r="FX43" i="13"/>
  <c r="FX38" i="13"/>
  <c r="FW45" i="13"/>
  <c r="FW41" i="13"/>
  <c r="FW39" i="13"/>
  <c r="FW34" i="13"/>
  <c r="FW43" i="13"/>
  <c r="FW38" i="13"/>
  <c r="HT45" i="13"/>
  <c r="HT39" i="17" s="1"/>
  <c r="HT39" i="13"/>
  <c r="HT41" i="13"/>
  <c r="HT34" i="13"/>
  <c r="HT43" i="13"/>
  <c r="HT38" i="13"/>
  <c r="BO45" i="13"/>
  <c r="BO41" i="13"/>
  <c r="BO39" i="13"/>
  <c r="BO34" i="13"/>
  <c r="BO35" i="13" s="1"/>
  <c r="BO43" i="13"/>
  <c r="BO37" i="17" s="1"/>
  <c r="BO38" i="13"/>
  <c r="W41" i="13"/>
  <c r="W45" i="13"/>
  <c r="W39" i="13"/>
  <c r="W34" i="13"/>
  <c r="W43" i="13"/>
  <c r="W38" i="13"/>
  <c r="CJ45" i="13"/>
  <c r="CJ41" i="13"/>
  <c r="CJ39" i="13"/>
  <c r="CJ34" i="13"/>
  <c r="CJ43" i="13"/>
  <c r="CJ38" i="13"/>
  <c r="DX41" i="13"/>
  <c r="DX45" i="13"/>
  <c r="DX39" i="13"/>
  <c r="DX34" i="13"/>
  <c r="DX43" i="13"/>
  <c r="DX38" i="13"/>
  <c r="EQ38" i="13"/>
  <c r="EQ45" i="13"/>
  <c r="EQ39" i="13"/>
  <c r="EQ41" i="13"/>
  <c r="EQ34" i="13"/>
  <c r="EQ43" i="13"/>
  <c r="AH43" i="13"/>
  <c r="AH45" i="13"/>
  <c r="AH41" i="13"/>
  <c r="AH34" i="13"/>
  <c r="AH39" i="13"/>
  <c r="AH38" i="13"/>
  <c r="CF45" i="13"/>
  <c r="CF39" i="13"/>
  <c r="CF41" i="13"/>
  <c r="CF34" i="13"/>
  <c r="CF43" i="13"/>
  <c r="CF38" i="13"/>
  <c r="FU45" i="13"/>
  <c r="FU39" i="17" s="1"/>
  <c r="FU41" i="13"/>
  <c r="FU34" i="13"/>
  <c r="FU39" i="13"/>
  <c r="FU43" i="13"/>
  <c r="FU38" i="13"/>
  <c r="N45" i="13"/>
  <c r="N39" i="17" s="1"/>
  <c r="N41" i="13"/>
  <c r="N39" i="13"/>
  <c r="N34" i="13"/>
  <c r="N43" i="13"/>
  <c r="N37" i="17" s="1"/>
  <c r="N38" i="13"/>
  <c r="AL45" i="13"/>
  <c r="AL41" i="13"/>
  <c r="AL39" i="13"/>
  <c r="AL34" i="13"/>
  <c r="AL43" i="13"/>
  <c r="AL38" i="13"/>
  <c r="AD45" i="13"/>
  <c r="AD41" i="13"/>
  <c r="AD39" i="13"/>
  <c r="AD34" i="13"/>
  <c r="AD43" i="13"/>
  <c r="AD38" i="13"/>
  <c r="AP45" i="13"/>
  <c r="AP39" i="17" s="1"/>
  <c r="AP41" i="13"/>
  <c r="AP39" i="13"/>
  <c r="AP34" i="13"/>
  <c r="AP43" i="13"/>
  <c r="AP38" i="13"/>
  <c r="AP34" i="17" s="1"/>
  <c r="AV45" i="13"/>
  <c r="AV41" i="13"/>
  <c r="AV39" i="13"/>
  <c r="AV34" i="13"/>
  <c r="AV43" i="13"/>
  <c r="AV37" i="17" s="1"/>
  <c r="AV38" i="13"/>
  <c r="GH45" i="13"/>
  <c r="GH41" i="13"/>
  <c r="GH39" i="13"/>
  <c r="GH34" i="13"/>
  <c r="GH43" i="13"/>
  <c r="GH38" i="13"/>
  <c r="IL25" i="9"/>
  <c r="IL33" i="9" s="1"/>
  <c r="IL49" i="9" s="1"/>
  <c r="IK21" i="9"/>
  <c r="IK29" i="9" s="1"/>
  <c r="IJ74" i="9"/>
  <c r="IJ82" i="9" s="1"/>
  <c r="IJ77" i="9"/>
  <c r="IJ85" i="9" s="1"/>
  <c r="IJ101" i="9" s="1"/>
  <c r="IK93" i="9" s="1"/>
  <c r="IJ78" i="9"/>
  <c r="IJ86" i="9" s="1"/>
  <c r="IJ102" i="9" s="1"/>
  <c r="IK94" i="9" s="1"/>
  <c r="EG40" i="17" l="1"/>
  <c r="CC35" i="21"/>
  <c r="M35" i="21"/>
  <c r="DL40" i="17"/>
  <c r="ER35" i="21"/>
  <c r="DL35" i="21"/>
  <c r="ER40" i="17"/>
  <c r="DT37" i="17"/>
  <c r="Q35" i="21"/>
  <c r="IK131" i="13"/>
  <c r="IL113" i="13"/>
  <c r="ID35" i="21"/>
  <c r="IK50" i="13"/>
  <c r="N35" i="17"/>
  <c r="EL35" i="17"/>
  <c r="K35" i="17"/>
  <c r="BO35" i="17"/>
  <c r="ER35" i="17"/>
  <c r="DL35" i="17"/>
  <c r="CI35" i="17"/>
  <c r="EZ35" i="17"/>
  <c r="FX35" i="17"/>
  <c r="IH35" i="17"/>
  <c r="FN35" i="17"/>
  <c r="FJ35" i="17"/>
  <c r="HJ35" i="17"/>
  <c r="FI35" i="17"/>
  <c r="AS35" i="17"/>
  <c r="EH35" i="17"/>
  <c r="AA35" i="17"/>
  <c r="DT35" i="17"/>
  <c r="GE35" i="17"/>
  <c r="FE35" i="17"/>
  <c r="DF35" i="17"/>
  <c r="GV35" i="17"/>
  <c r="FA35" i="17"/>
  <c r="CS35" i="17"/>
  <c r="II35" i="17"/>
  <c r="GU35" i="17"/>
  <c r="EK35" i="17"/>
  <c r="EE35" i="17"/>
  <c r="FJ40" i="17"/>
  <c r="GO40" i="17"/>
  <c r="I27" i="17"/>
  <c r="HE40" i="17"/>
  <c r="EY35" i="21"/>
  <c r="DW12" i="4"/>
  <c r="DW37" i="8"/>
  <c r="DW70" i="17" s="1"/>
  <c r="IL37" i="21"/>
  <c r="D91" i="13"/>
  <c r="D37" i="21" s="1"/>
  <c r="DX56" i="9"/>
  <c r="DX27" i="8" s="1"/>
  <c r="DX55" i="9"/>
  <c r="DW17" i="8"/>
  <c r="DW18" i="8" s="1"/>
  <c r="DW20" i="8" s="1"/>
  <c r="DC34" i="17"/>
  <c r="CA34" i="17"/>
  <c r="J34" i="17"/>
  <c r="HI35" i="17"/>
  <c r="EJ39" i="17"/>
  <c r="L39" i="17"/>
  <c r="CX34" i="17"/>
  <c r="HS37" i="17"/>
  <c r="BK35" i="17"/>
  <c r="CZ34" i="17"/>
  <c r="HU35" i="17"/>
  <c r="GN34" i="17"/>
  <c r="GE35" i="21"/>
  <c r="BL35" i="21"/>
  <c r="GZ35" i="21"/>
  <c r="BF35" i="21"/>
  <c r="DZ35" i="21"/>
  <c r="GS35" i="21"/>
  <c r="HY35" i="21"/>
  <c r="FK40" i="17"/>
  <c r="GJ40" i="17"/>
  <c r="DU35" i="17"/>
  <c r="FY39" i="17"/>
  <c r="DW35" i="17"/>
  <c r="BA35" i="17"/>
  <c r="HG35" i="21"/>
  <c r="GC35" i="21"/>
  <c r="GP35" i="21"/>
  <c r="BB35" i="21"/>
  <c r="HU35" i="21"/>
  <c r="BT35" i="21"/>
  <c r="CN35" i="21"/>
  <c r="H35" i="21"/>
  <c r="AR35" i="21"/>
  <c r="BC35" i="21"/>
  <c r="BQ35" i="21"/>
  <c r="AX35" i="21"/>
  <c r="GB35" i="21"/>
  <c r="IG35" i="21"/>
  <c r="HA35" i="21"/>
  <c r="IA35" i="21"/>
  <c r="CS35" i="21"/>
  <c r="DC35" i="21"/>
  <c r="DN35" i="21"/>
  <c r="CA35" i="21"/>
  <c r="GW35" i="21"/>
  <c r="EF35" i="21"/>
  <c r="EU35" i="21"/>
  <c r="AN35" i="21"/>
  <c r="FT35" i="21"/>
  <c r="DP35" i="21"/>
  <c r="EC35" i="21"/>
  <c r="IC35" i="21"/>
  <c r="BA35" i="21"/>
  <c r="AQ35" i="21"/>
  <c r="AP35" i="21"/>
  <c r="FU35" i="21"/>
  <c r="DX35" i="21"/>
  <c r="FZ35" i="21"/>
  <c r="GR35" i="21"/>
  <c r="BW35" i="21"/>
  <c r="CT35" i="21"/>
  <c r="CI35" i="21"/>
  <c r="L35" i="21"/>
  <c r="AA35" i="21"/>
  <c r="DT35" i="21"/>
  <c r="HF35" i="21"/>
  <c r="CD35" i="21"/>
  <c r="AE35" i="21"/>
  <c r="IJ35" i="21"/>
  <c r="BH35" i="21"/>
  <c r="DK35" i="21"/>
  <c r="P35" i="21"/>
  <c r="BS35" i="21"/>
  <c r="AS35" i="21"/>
  <c r="AJ35" i="21"/>
  <c r="DJ35" i="21"/>
  <c r="BU35" i="21"/>
  <c r="HD35" i="21"/>
  <c r="BG35" i="21"/>
  <c r="CQ35" i="21"/>
  <c r="EH35" i="21"/>
  <c r="FO35" i="21"/>
  <c r="CE35" i="21"/>
  <c r="X35" i="21"/>
  <c r="EW35" i="21"/>
  <c r="FM35" i="21"/>
  <c r="FP35" i="21"/>
  <c r="GQ35" i="21"/>
  <c r="FE35" i="21"/>
  <c r="DS35" i="21"/>
  <c r="HW35" i="21"/>
  <c r="FB35" i="21"/>
  <c r="FY35" i="21"/>
  <c r="AV35" i="21"/>
  <c r="N35" i="21"/>
  <c r="EQ35" i="21"/>
  <c r="GT35" i="21"/>
  <c r="CR35" i="21"/>
  <c r="BR35" i="21"/>
  <c r="CK35" i="21"/>
  <c r="EP35" i="21"/>
  <c r="AT35" i="21"/>
  <c r="II37" i="17"/>
  <c r="GU37" i="17"/>
  <c r="GV37" i="17"/>
  <c r="FC37" i="17"/>
  <c r="DU37" i="17"/>
  <c r="GP37" i="17"/>
  <c r="G35" i="17"/>
  <c r="BK37" i="17"/>
  <c r="DI39" i="17"/>
  <c r="BA37" i="17"/>
  <c r="AC35" i="21"/>
  <c r="DA35" i="21"/>
  <c r="BJ35" i="21"/>
  <c r="DG35" i="21"/>
  <c r="HR35" i="21"/>
  <c r="DR35" i="21"/>
  <c r="CP35" i="21"/>
  <c r="DU35" i="21"/>
  <c r="AD35" i="21"/>
  <c r="CF35" i="21"/>
  <c r="CJ35" i="21"/>
  <c r="IB35" i="21"/>
  <c r="CM35" i="21"/>
  <c r="GV35" i="21"/>
  <c r="HB35" i="21"/>
  <c r="AO35" i="21"/>
  <c r="AG35" i="21"/>
  <c r="HZ35" i="21"/>
  <c r="DE35" i="21"/>
  <c r="HN35" i="21"/>
  <c r="BX35" i="21"/>
  <c r="FG35" i="21"/>
  <c r="DQ35" i="21"/>
  <c r="CG35" i="21"/>
  <c r="BP35" i="21"/>
  <c r="EZ35" i="21"/>
  <c r="EO35" i="21"/>
  <c r="FI35" i="21"/>
  <c r="EM35" i="21"/>
  <c r="Y35" i="21"/>
  <c r="AK35" i="21"/>
  <c r="GL35" i="21"/>
  <c r="EL35" i="21"/>
  <c r="HL35" i="21"/>
  <c r="EV35" i="21"/>
  <c r="CO35" i="21"/>
  <c r="CB35" i="21"/>
  <c r="CV35" i="21"/>
  <c r="I35" i="21"/>
  <c r="CW35" i="21"/>
  <c r="K35" i="21"/>
  <c r="DM35" i="21"/>
  <c r="U35" i="21"/>
  <c r="FQ35" i="21"/>
  <c r="BM35" i="21"/>
  <c r="GH35" i="21"/>
  <c r="AL35" i="21"/>
  <c r="AH35" i="21"/>
  <c r="EB35" i="21"/>
  <c r="EJ35" i="21"/>
  <c r="AI35" i="21"/>
  <c r="FN35" i="21"/>
  <c r="O35" i="21"/>
  <c r="FC35" i="21"/>
  <c r="AM35" i="21"/>
  <c r="DV35" i="21"/>
  <c r="AW35" i="21"/>
  <c r="CZ35" i="21"/>
  <c r="DD35" i="21"/>
  <c r="GN35" i="21"/>
  <c r="GD35" i="21"/>
  <c r="BI35" i="21"/>
  <c r="HX35" i="21"/>
  <c r="ES35" i="21"/>
  <c r="DW35" i="21"/>
  <c r="CH35" i="21"/>
  <c r="FL35" i="21"/>
  <c r="FA35" i="21"/>
  <c r="V35" i="21"/>
  <c r="FR33" i="21"/>
  <c r="FR16" i="4"/>
  <c r="FR19" i="4" s="1"/>
  <c r="FR30" i="21"/>
  <c r="FR34" i="21"/>
  <c r="FR36" i="17"/>
  <c r="HN37" i="17"/>
  <c r="FG37" i="17"/>
  <c r="AH37" i="17"/>
  <c r="CJ35" i="17"/>
  <c r="FW35" i="17"/>
  <c r="FX39" i="17"/>
  <c r="IH39" i="17"/>
  <c r="CQ37" i="17"/>
  <c r="BF39" i="17"/>
  <c r="DL39" i="17"/>
  <c r="FV39" i="17"/>
  <c r="CO35" i="17"/>
  <c r="FT35" i="17"/>
  <c r="K34" i="17"/>
  <c r="AU35" i="17"/>
  <c r="DB34" i="17"/>
  <c r="BE35" i="17"/>
  <c r="N34" i="17"/>
  <c r="CF35" i="17"/>
  <c r="EQ37" i="17"/>
  <c r="BO34" i="17"/>
  <c r="GT35" i="17"/>
  <c r="EX35" i="17"/>
  <c r="HB35" i="17"/>
  <c r="IF35" i="17"/>
  <c r="HJ39" i="17"/>
  <c r="FB37" i="17"/>
  <c r="BX39" i="17"/>
  <c r="DM35" i="17"/>
  <c r="FL35" i="17"/>
  <c r="DJ39" i="17"/>
  <c r="GI35" i="17"/>
  <c r="FM35" i="17"/>
  <c r="CL39" i="17"/>
  <c r="DZ39" i="17"/>
  <c r="CM34" i="17"/>
  <c r="FC35" i="17"/>
  <c r="DH35" i="17"/>
  <c r="IA35" i="17"/>
  <c r="AN34" i="17"/>
  <c r="DP34" i="17"/>
  <c r="DD35" i="17"/>
  <c r="DO34" i="17"/>
  <c r="DN34" i="17"/>
  <c r="BV39" i="17"/>
  <c r="HO34" i="17"/>
  <c r="AF35" i="17"/>
  <c r="CT39" i="17"/>
  <c r="H34" i="17"/>
  <c r="HX35" i="17"/>
  <c r="BC34" i="17"/>
  <c r="AO35" i="17"/>
  <c r="CD39" i="17"/>
  <c r="IJ39" i="17"/>
  <c r="HQ37" i="17"/>
  <c r="FF35" i="17"/>
  <c r="BD37" i="17"/>
  <c r="CC35" i="17"/>
  <c r="AD37" i="17"/>
  <c r="CK35" i="17"/>
  <c r="HZ39" i="17"/>
  <c r="V37" i="17"/>
  <c r="DI35" i="17"/>
  <c r="BB34" i="17"/>
  <c r="BT34" i="17"/>
  <c r="CN34" i="17"/>
  <c r="DY35" i="17"/>
  <c r="GM37" i="17"/>
  <c r="AB34" i="17"/>
  <c r="FS34" i="17"/>
  <c r="ER39" i="17"/>
  <c r="EH39" i="17"/>
  <c r="EP39" i="17"/>
  <c r="GC35" i="17"/>
  <c r="DV34" i="17"/>
  <c r="GP34" i="17"/>
  <c r="AY34" i="17"/>
  <c r="GL39" i="17"/>
  <c r="Q35" i="17"/>
  <c r="AM37" i="17"/>
  <c r="IK40" i="17"/>
  <c r="AB37" i="17"/>
  <c r="FC40" i="17"/>
  <c r="AM40" i="17"/>
  <c r="DV40" i="17"/>
  <c r="AW40" i="17"/>
  <c r="CZ40" i="17"/>
  <c r="DD40" i="17"/>
  <c r="GN40" i="17"/>
  <c r="GD40" i="17"/>
  <c r="BI40" i="17"/>
  <c r="HX40" i="17"/>
  <c r="ES40" i="17"/>
  <c r="DW40" i="17"/>
  <c r="CH40" i="17"/>
  <c r="FL40" i="17"/>
  <c r="FA40" i="17"/>
  <c r="V40" i="17"/>
  <c r="EL37" i="17"/>
  <c r="EK37" i="17"/>
  <c r="S37" i="17"/>
  <c r="AQ39" i="17"/>
  <c r="CS37" i="17"/>
  <c r="ES37" i="17"/>
  <c r="HG37" i="17"/>
  <c r="CZ37" i="17"/>
  <c r="GN37" i="17"/>
  <c r="EW37" i="17"/>
  <c r="DM37" i="17"/>
  <c r="GD37" i="17"/>
  <c r="HX37" i="17"/>
  <c r="EG39" i="17"/>
  <c r="FD37" i="17"/>
  <c r="EP34" i="17"/>
  <c r="DV39" i="17"/>
  <c r="BB39" i="17"/>
  <c r="BT39" i="17"/>
  <c r="IC37" i="17"/>
  <c r="HM37" i="17"/>
  <c r="AU37" i="17"/>
  <c r="EC37" i="17"/>
  <c r="AV35" i="17"/>
  <c r="GT37" i="17"/>
  <c r="IB37" i="17"/>
  <c r="Q37" i="17"/>
  <c r="CR37" i="17"/>
  <c r="BR37" i="17"/>
  <c r="CK37" i="17"/>
  <c r="HB37" i="17"/>
  <c r="GC37" i="17"/>
  <c r="CV35" i="17"/>
  <c r="Z37" i="17"/>
  <c r="AY39" i="17"/>
  <c r="IF39" i="17"/>
  <c r="DW39" i="17"/>
  <c r="DQ34" i="17"/>
  <c r="HQ34" i="17"/>
  <c r="EW35" i="17"/>
  <c r="FE34" i="17"/>
  <c r="HA35" i="17"/>
  <c r="DR39" i="17"/>
  <c r="IA37" i="17"/>
  <c r="DD37" i="17"/>
  <c r="GI39" i="17"/>
  <c r="CB39" i="17"/>
  <c r="U37" i="17"/>
  <c r="BM37" i="17"/>
  <c r="EV37" i="17"/>
  <c r="GW37" i="17"/>
  <c r="DH37" i="17"/>
  <c r="GB34" i="17"/>
  <c r="DR35" i="17"/>
  <c r="GJ39" i="17"/>
  <c r="BI39" i="17"/>
  <c r="FK39" i="17"/>
  <c r="CF37" i="17"/>
  <c r="EQ34" i="17"/>
  <c r="CJ37" i="17"/>
  <c r="BO39" i="17"/>
  <c r="BY37" i="17"/>
  <c r="BF35" i="17"/>
  <c r="EX37" i="17"/>
  <c r="CO37" i="17"/>
  <c r="H37" i="17"/>
  <c r="AR37" i="17"/>
  <c r="AW35" i="17"/>
  <c r="FI39" i="17"/>
  <c r="CH34" i="17"/>
  <c r="IG35" i="17"/>
  <c r="HR39" i="17"/>
  <c r="AQ34" i="17"/>
  <c r="HL37" i="17"/>
  <c r="BC39" i="17"/>
  <c r="EE39" i="17"/>
  <c r="FS39" i="17"/>
  <c r="DY37" i="17"/>
  <c r="CX37" i="17"/>
  <c r="FH35" i="17"/>
  <c r="CM37" i="17"/>
  <c r="AM34" i="17"/>
  <c r="EF35" i="17"/>
  <c r="IE39" i="17"/>
  <c r="U35" i="17"/>
  <c r="BB37" i="17"/>
  <c r="CN37" i="17"/>
  <c r="FD34" i="17"/>
  <c r="FQ37" i="17"/>
  <c r="BM35" i="17"/>
  <c r="FL37" i="17"/>
  <c r="IG39" i="17"/>
  <c r="FA37" i="17"/>
  <c r="GD35" i="17"/>
  <c r="AG40" i="17"/>
  <c r="HZ40" i="17"/>
  <c r="DE40" i="17"/>
  <c r="HN40" i="17"/>
  <c r="BX40" i="17"/>
  <c r="FG40" i="17"/>
  <c r="DQ40" i="17"/>
  <c r="CG40" i="17"/>
  <c r="BP40" i="17"/>
  <c r="EZ40" i="17"/>
  <c r="EO40" i="17"/>
  <c r="FI40" i="17"/>
  <c r="EM40" i="17"/>
  <c r="Y40" i="17"/>
  <c r="AK40" i="17"/>
  <c r="GL40" i="17"/>
  <c r="I40" i="17"/>
  <c r="CW40" i="17"/>
  <c r="K40" i="17"/>
  <c r="DM40" i="17"/>
  <c r="U40" i="17"/>
  <c r="FQ40" i="17"/>
  <c r="BM40" i="17"/>
  <c r="CN39" i="17"/>
  <c r="IK74" i="17"/>
  <c r="EQ39" i="17"/>
  <c r="EL39" i="17"/>
  <c r="HL39" i="17"/>
  <c r="GZ35" i="17"/>
  <c r="CA37" i="17"/>
  <c r="FZ34" i="17"/>
  <c r="J37" i="17"/>
  <c r="HI39" i="17"/>
  <c r="L34" i="17"/>
  <c r="EL40" i="17"/>
  <c r="HL40" i="17"/>
  <c r="EV40" i="17"/>
  <c r="CO40" i="17"/>
  <c r="CB40" i="17"/>
  <c r="CV40" i="17"/>
  <c r="IK31" i="13"/>
  <c r="IK43" i="17"/>
  <c r="IK42" i="17" s="1"/>
  <c r="IK41" i="17" s="1"/>
  <c r="IK55" i="17" s="1"/>
  <c r="BT37" i="17"/>
  <c r="GH40" i="17"/>
  <c r="AL40" i="17"/>
  <c r="AH40" i="17"/>
  <c r="EB40" i="17"/>
  <c r="EJ40" i="17"/>
  <c r="AI40" i="17"/>
  <c r="FN40" i="17"/>
  <c r="O40" i="17"/>
  <c r="H35" i="17"/>
  <c r="AR35" i="17"/>
  <c r="FY37" i="17"/>
  <c r="DP35" i="17"/>
  <c r="BQ35" i="17"/>
  <c r="R37" i="17"/>
  <c r="CH37" i="17"/>
  <c r="GM35" i="17"/>
  <c r="EG35" i="17"/>
  <c r="FQ35" i="17"/>
  <c r="EN34" i="17"/>
  <c r="AO39" i="17"/>
  <c r="M37" i="17"/>
  <c r="HE35" i="17"/>
  <c r="FO37" i="17"/>
  <c r="AW39" i="17"/>
  <c r="EB34" i="17"/>
  <c r="ET37" i="17"/>
  <c r="AZ34" i="17"/>
  <c r="GR34" i="17"/>
  <c r="CB34" i="17"/>
  <c r="AT34" i="17"/>
  <c r="CD37" i="17"/>
  <c r="AE37" i="17"/>
  <c r="IJ37" i="17"/>
  <c r="AP37" i="17"/>
  <c r="DZ37" i="17"/>
  <c r="CU37" i="17"/>
  <c r="CT37" i="17"/>
  <c r="CL37" i="17"/>
  <c r="X37" i="17"/>
  <c r="BX35" i="17"/>
  <c r="GF35" i="17"/>
  <c r="FX34" i="17"/>
  <c r="BL34" i="17"/>
  <c r="GZ34" i="17"/>
  <c r="HP35" i="17"/>
  <c r="HT37" i="17"/>
  <c r="AL37" i="17"/>
  <c r="EA37" i="17"/>
  <c r="HD35" i="17"/>
  <c r="BF37" i="17"/>
  <c r="EP37" i="17"/>
  <c r="GA37" i="17"/>
  <c r="HC35" i="17"/>
  <c r="GS37" i="17"/>
  <c r="CY35" i="17"/>
  <c r="FB39" i="17"/>
  <c r="DJ37" i="17"/>
  <c r="CG35" i="17"/>
  <c r="IK35" i="17"/>
  <c r="HH35" i="17"/>
  <c r="AC37" i="17"/>
  <c r="FP35" i="17"/>
  <c r="DA37" i="17"/>
  <c r="BJ37" i="17"/>
  <c r="GX39" i="17"/>
  <c r="FU34" i="17"/>
  <c r="DX34" i="17"/>
  <c r="HT34" i="17"/>
  <c r="M34" i="17"/>
  <c r="GF34" i="17"/>
  <c r="IB39" i="17"/>
  <c r="EI35" i="17"/>
  <c r="Q39" i="17"/>
  <c r="T34" i="17"/>
  <c r="IK34" i="17"/>
  <c r="CK39" i="17"/>
  <c r="HG39" i="17"/>
  <c r="HC34" i="17"/>
  <c r="FO34" i="17"/>
  <c r="EU35" i="17"/>
  <c r="X34" i="17"/>
  <c r="HN35" i="17"/>
  <c r="CZ39" i="17"/>
  <c r="IC39" i="17"/>
  <c r="EE37" i="17"/>
  <c r="HM39" i="17"/>
  <c r="EC39" i="17"/>
  <c r="AJ35" i="17"/>
  <c r="DJ35" i="17"/>
  <c r="HA37" i="17"/>
  <c r="GI37" i="17"/>
  <c r="ED35" i="17"/>
  <c r="AQ37" i="17"/>
  <c r="CP35" i="17"/>
  <c r="AP35" i="17"/>
  <c r="CJ39" i="17"/>
  <c r="GJ37" i="17"/>
  <c r="DN39" i="17"/>
  <c r="HW34" i="17"/>
  <c r="AC34" i="17"/>
  <c r="DA34" i="17"/>
  <c r="FI34" i="17"/>
  <c r="AU39" i="17"/>
  <c r="EM35" i="17"/>
  <c r="HR34" i="17"/>
  <c r="AD39" i="17"/>
  <c r="FW39" i="17"/>
  <c r="ET35" i="17"/>
  <c r="DK35" i="17"/>
  <c r="BG35" i="17"/>
  <c r="CQ35" i="17"/>
  <c r="EY35" i="17"/>
  <c r="HO37" i="17"/>
  <c r="CO39" i="17"/>
  <c r="P27" i="17"/>
  <c r="DK37" i="17"/>
  <c r="FY35" i="17"/>
  <c r="BH34" i="17"/>
  <c r="CW37" i="17"/>
  <c r="HK37" i="17"/>
  <c r="GG35" i="17"/>
  <c r="AX34" i="17"/>
  <c r="HW35" i="17"/>
  <c r="AX39" i="17"/>
  <c r="BS35" i="17"/>
  <c r="GL37" i="17"/>
  <c r="DR37" i="17"/>
  <c r="CP39" i="17"/>
  <c r="G34" i="17"/>
  <c r="Y35" i="17"/>
  <c r="IG37" i="17"/>
  <c r="GY39" i="17"/>
  <c r="HR37" i="17"/>
  <c r="EO37" i="17"/>
  <c r="AJ34" i="17"/>
  <c r="BU37" i="17"/>
  <c r="DB39" i="17"/>
  <c r="BE37" i="17"/>
  <c r="CF39" i="17"/>
  <c r="M35" i="17"/>
  <c r="X35" i="17"/>
  <c r="HN34" i="17"/>
  <c r="AD34" i="17"/>
  <c r="CF34" i="17"/>
  <c r="BY39" i="17"/>
  <c r="DC37" i="17"/>
  <c r="IB35" i="17"/>
  <c r="EI34" i="17"/>
  <c r="CU35" i="17"/>
  <c r="HE34" i="17"/>
  <c r="EY34" i="17"/>
  <c r="EK39" i="17"/>
  <c r="FV35" i="17"/>
  <c r="GW39" i="17"/>
  <c r="EJ34" i="17"/>
  <c r="AI34" i="17"/>
  <c r="FN34" i="17"/>
  <c r="O34" i="17"/>
  <c r="EP35" i="17"/>
  <c r="HG35" i="17"/>
  <c r="HZ35" i="17"/>
  <c r="AA34" i="17"/>
  <c r="GA35" i="17"/>
  <c r="GS35" i="17"/>
  <c r="IA39" i="17"/>
  <c r="V34" i="17"/>
  <c r="ES35" i="17"/>
  <c r="GO34" i="17"/>
  <c r="ID34" i="17"/>
  <c r="AN37" i="17"/>
  <c r="AC35" i="17"/>
  <c r="I39" i="17"/>
  <c r="CW35" i="17"/>
  <c r="BQ37" i="17"/>
  <c r="GN35" i="17"/>
  <c r="GX37" i="17"/>
  <c r="IC35" i="17"/>
  <c r="GH35" i="17"/>
  <c r="AV39" i="17"/>
  <c r="AL35" i="17"/>
  <c r="W35" i="17"/>
  <c r="FW37" i="17"/>
  <c r="EA35" i="17"/>
  <c r="FM39" i="17"/>
  <c r="HV35" i="17"/>
  <c r="CS39" i="17"/>
  <c r="HL35" i="17"/>
  <c r="DN37" i="17"/>
  <c r="EV39" i="17"/>
  <c r="ET34" i="17"/>
  <c r="AF39" i="17"/>
  <c r="GW35" i="17"/>
  <c r="DH39" i="17"/>
  <c r="EF37" i="17"/>
  <c r="CV39" i="17"/>
  <c r="EU37" i="17"/>
  <c r="HS39" i="17"/>
  <c r="BP35" i="17"/>
  <c r="HX39" i="17"/>
  <c r="BC37" i="17"/>
  <c r="ID35" i="17"/>
  <c r="S39" i="17"/>
  <c r="FY34" i="17"/>
  <c r="FP34" i="17"/>
  <c r="GQ34" i="17"/>
  <c r="BJ35" i="17"/>
  <c r="BS34" i="17"/>
  <c r="DD39" i="17"/>
  <c r="GN39" i="17"/>
  <c r="FD39" i="17"/>
  <c r="DF34" i="17"/>
  <c r="FF39" i="17"/>
  <c r="GK35" i="17"/>
  <c r="HM35" i="17"/>
  <c r="EW39" i="17"/>
  <c r="EC35" i="17"/>
  <c r="GB39" i="17"/>
  <c r="HA39" i="17"/>
  <c r="CC39" i="17"/>
  <c r="GY34" i="17"/>
  <c r="EJ35" i="17"/>
  <c r="L35" i="17"/>
  <c r="HY35" i="17"/>
  <c r="EO35" i="17"/>
  <c r="IF37" i="17"/>
  <c r="CD34" i="17"/>
  <c r="DQ35" i="17"/>
  <c r="FZ35" i="17"/>
  <c r="BN39" i="17"/>
  <c r="CE37" i="17"/>
  <c r="Z39" i="17"/>
  <c r="GO35" i="17"/>
  <c r="HQ35" i="17"/>
  <c r="FU35" i="17"/>
  <c r="DY39" i="17"/>
  <c r="GM39" i="17"/>
  <c r="EL34" i="17"/>
  <c r="DC39" i="17"/>
  <c r="BV34" i="17"/>
  <c r="J39" i="17"/>
  <c r="AI35" i="17"/>
  <c r="BW34" i="17"/>
  <c r="CT34" i="17"/>
  <c r="O35" i="17"/>
  <c r="HZ34" i="17"/>
  <c r="DE34" i="17"/>
  <c r="CX39" i="17"/>
  <c r="V39" i="17"/>
  <c r="H39" i="17"/>
  <c r="BI37" i="17"/>
  <c r="AR39" i="17"/>
  <c r="P35" i="17"/>
  <c r="HF34" i="17"/>
  <c r="CY34" i="17"/>
  <c r="HP34" i="17"/>
  <c r="FK37" i="17"/>
  <c r="DS35" i="17"/>
  <c r="U39" i="17"/>
  <c r="AN39" i="17"/>
  <c r="DW37" i="17"/>
  <c r="CG39" i="17"/>
  <c r="GK34" i="17"/>
  <c r="DB37" i="17"/>
  <c r="GY35" i="17"/>
  <c r="BE39" i="17"/>
  <c r="G37" i="17"/>
  <c r="T35" i="17"/>
  <c r="EX39" i="17"/>
  <c r="AT37" i="17"/>
  <c r="BJ34" i="17"/>
  <c r="GH34" i="17"/>
  <c r="AL34" i="17"/>
  <c r="AH34" i="17"/>
  <c r="W34" i="17"/>
  <c r="EA34" i="17"/>
  <c r="HV34" i="17"/>
  <c r="EN35" i="17"/>
  <c r="IH34" i="17"/>
  <c r="BF34" i="17"/>
  <c r="GT39" i="17"/>
  <c r="ER34" i="17"/>
  <c r="DL34" i="17"/>
  <c r="CL35" i="17"/>
  <c r="FV34" i="17"/>
  <c r="IK39" i="17"/>
  <c r="EH34" i="17"/>
  <c r="DZ35" i="17"/>
  <c r="GR35" i="17"/>
  <c r="CM39" i="17"/>
  <c r="CT35" i="17"/>
  <c r="HB39" i="17"/>
  <c r="FC39" i="17"/>
  <c r="AM39" i="17"/>
  <c r="GA34" i="17"/>
  <c r="FJ34" i="17"/>
  <c r="GS34" i="17"/>
  <c r="HY34" i="17"/>
  <c r="CI34" i="17"/>
  <c r="BP34" i="17"/>
  <c r="EZ34" i="17"/>
  <c r="EO34" i="17"/>
  <c r="GP39" i="17"/>
  <c r="BK39" i="17"/>
  <c r="AT35" i="17"/>
  <c r="FB35" i="17"/>
  <c r="GQ35" i="17"/>
  <c r="HU39" i="17"/>
  <c r="IJ35" i="17"/>
  <c r="FQ39" i="17"/>
  <c r="BD35" i="17"/>
  <c r="HK35" i="17"/>
  <c r="AX37" i="17"/>
  <c r="CH39" i="17"/>
  <c r="FL39" i="17"/>
  <c r="FA39" i="17"/>
  <c r="CC37" i="17"/>
  <c r="G25" i="17"/>
  <c r="DX35" i="17"/>
  <c r="FO35" i="17"/>
  <c r="AH35" i="17"/>
  <c r="GJ35" i="17"/>
  <c r="BY35" i="17"/>
  <c r="BL37" i="17"/>
  <c r="EV35" i="17"/>
  <c r="EB35" i="17"/>
  <c r="AB39" i="17"/>
  <c r="FH37" i="17"/>
  <c r="II39" i="17"/>
  <c r="BN37" i="17"/>
  <c r="BV35" i="17"/>
  <c r="GU39" i="17"/>
  <c r="AZ35" i="17"/>
  <c r="BW35" i="17"/>
  <c r="GV39" i="17"/>
  <c r="AG35" i="17"/>
  <c r="DE35" i="17"/>
  <c r="CE35" i="17"/>
  <c r="HS35" i="17"/>
  <c r="DU39" i="17"/>
  <c r="BI35" i="17"/>
  <c r="AW37" i="17"/>
  <c r="HF35" i="17"/>
  <c r="DI37" i="17"/>
  <c r="IE37" i="17"/>
  <c r="AO37" i="17"/>
  <c r="BH35" i="17"/>
  <c r="HJ34" i="17"/>
  <c r="FK35" i="17"/>
  <c r="I35" i="17"/>
  <c r="DA35" i="17"/>
  <c r="CW39" i="17"/>
  <c r="BX34" i="17"/>
  <c r="CD35" i="17"/>
  <c r="FG34" i="17"/>
  <c r="AE35" i="17"/>
  <c r="CG34" i="17"/>
  <c r="FD35" i="17"/>
  <c r="BA39" i="17"/>
  <c r="GG34" i="17"/>
  <c r="BZ35" i="17"/>
  <c r="AS34" i="17"/>
  <c r="DJ34" i="17"/>
  <c r="BU34" i="17"/>
  <c r="GL35" i="17"/>
  <c r="ED34" i="17"/>
  <c r="CP34" i="17"/>
  <c r="FT37" i="17"/>
  <c r="K39" i="17"/>
  <c r="GB35" i="17"/>
  <c r="HR35" i="17"/>
  <c r="HG40" i="17"/>
  <c r="GC40" i="17"/>
  <c r="GP40" i="17"/>
  <c r="BB40" i="17"/>
  <c r="HU40" i="17"/>
  <c r="BT40" i="17"/>
  <c r="CN40" i="17"/>
  <c r="H40" i="17"/>
  <c r="AR40" i="17"/>
  <c r="BC40" i="17"/>
  <c r="BQ40" i="17"/>
  <c r="AX40" i="17"/>
  <c r="GB40" i="17"/>
  <c r="IG40" i="17"/>
  <c r="HA40" i="17"/>
  <c r="BU35" i="17"/>
  <c r="GD39" i="17"/>
  <c r="Q27" i="17"/>
  <c r="BD34" i="17"/>
  <c r="HK34" i="17"/>
  <c r="BZ34" i="17"/>
  <c r="EM34" i="17"/>
  <c r="CS40" i="17"/>
  <c r="DC40" i="17"/>
  <c r="DN40" i="17"/>
  <c r="CA40" i="17"/>
  <c r="GW40" i="17"/>
  <c r="EF40" i="17"/>
  <c r="EU40" i="17"/>
  <c r="R39" i="17"/>
  <c r="DG35" i="17"/>
  <c r="AK35" i="17"/>
  <c r="AN40" i="17"/>
  <c r="FT40" i="17"/>
  <c r="DP40" i="17"/>
  <c r="EC40" i="17"/>
  <c r="IC40" i="17"/>
  <c r="BA40" i="17"/>
  <c r="AQ40" i="17"/>
  <c r="O27" i="17"/>
  <c r="G40" i="17"/>
  <c r="AC40" i="17"/>
  <c r="DA40" i="17"/>
  <c r="BJ40" i="17"/>
  <c r="DG40" i="17"/>
  <c r="HR40" i="17"/>
  <c r="DR40" i="17"/>
  <c r="CP40" i="17"/>
  <c r="DU40" i="17"/>
  <c r="AD40" i="17"/>
  <c r="CF40" i="17"/>
  <c r="CJ40" i="17"/>
  <c r="IB40" i="17"/>
  <c r="CM40" i="17"/>
  <c r="GV40" i="17"/>
  <c r="HB40" i="17"/>
  <c r="IA40" i="17"/>
  <c r="AO40" i="17"/>
  <c r="AP40" i="17"/>
  <c r="FU40" i="17"/>
  <c r="DX40" i="17"/>
  <c r="FZ40" i="17"/>
  <c r="GR40" i="17"/>
  <c r="BW40" i="17"/>
  <c r="CT40" i="17"/>
  <c r="GE40" i="17"/>
  <c r="BL40" i="17"/>
  <c r="GZ40" i="17"/>
  <c r="BF40" i="17"/>
  <c r="DZ40" i="17"/>
  <c r="GS40" i="17"/>
  <c r="HY40" i="17"/>
  <c r="CI40" i="17"/>
  <c r="L27" i="17"/>
  <c r="W39" i="17"/>
  <c r="DO35" i="17"/>
  <c r="HV39" i="17"/>
  <c r="CA35" i="17"/>
  <c r="GT34" i="17"/>
  <c r="II34" i="17"/>
  <c r="GU34" i="17"/>
  <c r="J35" i="17"/>
  <c r="CR35" i="17"/>
  <c r="GV34" i="17"/>
  <c r="FC34" i="17"/>
  <c r="HY39" i="17"/>
  <c r="V35" i="17"/>
  <c r="DU34" i="17"/>
  <c r="EZ39" i="17"/>
  <c r="EO39" i="17"/>
  <c r="Z35" i="17"/>
  <c r="BK34" i="17"/>
  <c r="IF34" i="17"/>
  <c r="S34" i="17"/>
  <c r="AN35" i="17"/>
  <c r="AC39" i="17"/>
  <c r="BJ39" i="17"/>
  <c r="DD34" i="17"/>
  <c r="GJ34" i="17"/>
  <c r="BY34" i="17"/>
  <c r="HL34" i="17"/>
  <c r="EY39" i="17"/>
  <c r="FS35" i="17"/>
  <c r="EK34" i="17"/>
  <c r="AF34" i="17"/>
  <c r="GW34" i="17"/>
  <c r="AA39" i="17"/>
  <c r="DV35" i="17"/>
  <c r="DH34" i="17"/>
  <c r="CV34" i="17"/>
  <c r="IA34" i="17"/>
  <c r="GP35" i="17"/>
  <c r="ID39" i="17"/>
  <c r="FG39" i="17"/>
  <c r="ED39" i="17"/>
  <c r="FM34" i="17"/>
  <c r="EV34" i="17"/>
  <c r="AB35" i="17"/>
  <c r="AV34" i="17"/>
  <c r="CJ34" i="17"/>
  <c r="GM34" i="17"/>
  <c r="EB39" i="17"/>
  <c r="EX34" i="17"/>
  <c r="CO34" i="17"/>
  <c r="GR39" i="17"/>
  <c r="EF34" i="17"/>
  <c r="EU34" i="17"/>
  <c r="AR34" i="17"/>
  <c r="CY39" i="17"/>
  <c r="IE35" i="17"/>
  <c r="AT39" i="17"/>
  <c r="HH39" i="17"/>
  <c r="AE39" i="17"/>
  <c r="DQ37" i="17"/>
  <c r="BA34" i="17"/>
  <c r="BZ39" i="17"/>
  <c r="DG37" i="17"/>
  <c r="EM37" i="17"/>
  <c r="Y37" i="17"/>
  <c r="AK39" i="17"/>
  <c r="CP37" i="17"/>
  <c r="FW34" i="17"/>
  <c r="CU39" i="17"/>
  <c r="HE37" i="17"/>
  <c r="BN35" i="17"/>
  <c r="AZ39" i="17"/>
  <c r="HI34" i="17"/>
  <c r="BW39" i="17"/>
  <c r="O37" i="17"/>
  <c r="DE39" i="17"/>
  <c r="CB35" i="17"/>
  <c r="BI34" i="17"/>
  <c r="HF39" i="17"/>
  <c r="BH39" i="17"/>
  <c r="EG34" i="17"/>
  <c r="HW39" i="17"/>
  <c r="CZ35" i="17"/>
  <c r="HU34" i="17"/>
  <c r="FQ34" i="17"/>
  <c r="EE34" i="17"/>
  <c r="AU34" i="17"/>
  <c r="R34" i="17"/>
  <c r="DM34" i="17"/>
  <c r="AX35" i="17"/>
  <c r="FL34" i="17"/>
  <c r="FA34" i="17"/>
  <c r="GI34" i="17"/>
  <c r="J27" i="17"/>
  <c r="GH39" i="17"/>
  <c r="AD35" i="17"/>
  <c r="AL39" i="17"/>
  <c r="EA39" i="17"/>
  <c r="BL39" i="17"/>
  <c r="DN35" i="17"/>
  <c r="HO35" i="17"/>
  <c r="HG34" i="17"/>
  <c r="CX35" i="17"/>
  <c r="CI39" i="17"/>
  <c r="BP39" i="17"/>
  <c r="P37" i="17"/>
  <c r="BC35" i="17"/>
  <c r="FK34" i="17"/>
  <c r="I34" i="17"/>
  <c r="CW34" i="17"/>
  <c r="DW34" i="17"/>
  <c r="GX34" i="17"/>
  <c r="GG39" i="17"/>
  <c r="HX34" i="17"/>
  <c r="ES34" i="17"/>
  <c r="FE39" i="17"/>
  <c r="AJ39" i="17"/>
  <c r="AS39" i="17"/>
  <c r="DY34" i="17"/>
  <c r="EI39" i="17"/>
  <c r="CM35" i="17"/>
  <c r="AI39" i="17"/>
  <c r="FN39" i="17"/>
  <c r="AG37" i="17"/>
  <c r="HZ37" i="17"/>
  <c r="AM35" i="17"/>
  <c r="DT39" i="17"/>
  <c r="GO39" i="17"/>
  <c r="HP37" i="17"/>
  <c r="AY35" i="17"/>
  <c r="GE39" i="17"/>
  <c r="FP39" i="17"/>
  <c r="GQ39" i="17"/>
  <c r="BB35" i="17"/>
  <c r="BT35" i="17"/>
  <c r="IC34" i="17"/>
  <c r="FF34" i="17"/>
  <c r="HM34" i="17"/>
  <c r="EW34" i="17"/>
  <c r="EC34" i="17"/>
  <c r="CH35" i="17"/>
  <c r="IG34" i="17"/>
  <c r="HA34" i="17"/>
  <c r="CC34" i="17"/>
  <c r="GD34" i="17"/>
  <c r="DX39" i="17"/>
  <c r="FH34" i="17"/>
  <c r="Q34" i="17"/>
  <c r="CK34" i="17"/>
  <c r="GC34" i="17"/>
  <c r="HC39" i="17"/>
  <c r="FO39" i="17"/>
  <c r="CE39" i="17"/>
  <c r="AW34" i="17"/>
  <c r="DI34" i="17"/>
  <c r="AO34" i="17"/>
  <c r="DS39" i="17"/>
  <c r="BS37" i="17"/>
  <c r="CN35" i="17"/>
  <c r="DF39" i="17"/>
  <c r="DB35" i="17"/>
  <c r="L17" i="4"/>
  <c r="L25" i="17"/>
  <c r="EI37" i="17"/>
  <c r="EJ37" i="17"/>
  <c r="AI37" i="17"/>
  <c r="BR35" i="17"/>
  <c r="AG39" i="17"/>
  <c r="L37" i="17"/>
  <c r="AA37" i="17"/>
  <c r="ES39" i="17"/>
  <c r="CY37" i="17"/>
  <c r="GO37" i="17"/>
  <c r="DS34" i="17"/>
  <c r="DA39" i="17"/>
  <c r="R27" i="17"/>
  <c r="Q18" i="4"/>
  <c r="Q26" i="17"/>
  <c r="J18" i="4"/>
  <c r="J26" i="17"/>
  <c r="O18" i="4"/>
  <c r="O26" i="17"/>
  <c r="AH39" i="17"/>
  <c r="DC35" i="17"/>
  <c r="BL35" i="17"/>
  <c r="GZ39" i="17"/>
  <c r="HB34" i="17"/>
  <c r="GA39" i="17"/>
  <c r="GS39" i="17"/>
  <c r="CE34" i="17"/>
  <c r="FP37" i="17"/>
  <c r="GQ37" i="17"/>
  <c r="FG35" i="17"/>
  <c r="DF37" i="17"/>
  <c r="GY37" i="17"/>
  <c r="J17" i="4"/>
  <c r="J25" i="17"/>
  <c r="H17" i="4"/>
  <c r="H25" i="17"/>
  <c r="R17" i="4"/>
  <c r="R25" i="17"/>
  <c r="HD40" i="17"/>
  <c r="BG40" i="17"/>
  <c r="CQ40" i="17"/>
  <c r="EH40" i="17"/>
  <c r="FO40" i="17"/>
  <c r="CE40" i="17"/>
  <c r="X40" i="17"/>
  <c r="P17" i="4"/>
  <c r="P25" i="17"/>
  <c r="FU37" i="17"/>
  <c r="DX37" i="17"/>
  <c r="GF37" i="17"/>
  <c r="EN37" i="17"/>
  <c r="HD37" i="17"/>
  <c r="BG37" i="17"/>
  <c r="T37" i="17"/>
  <c r="IK37" i="17"/>
  <c r="HC37" i="17"/>
  <c r="FJ39" i="17"/>
  <c r="EZ37" i="17"/>
  <c r="IJ34" i="17"/>
  <c r="GK39" i="17"/>
  <c r="BU39" i="17"/>
  <c r="AQ35" i="17"/>
  <c r="N27" i="17"/>
  <c r="R18" i="4"/>
  <c r="R26" i="17"/>
  <c r="K18" i="4"/>
  <c r="K26" i="17"/>
  <c r="FR32" i="17"/>
  <c r="HN39" i="17"/>
  <c r="HH37" i="17"/>
  <c r="DQ39" i="17"/>
  <c r="HQ39" i="17"/>
  <c r="BZ37" i="17"/>
  <c r="AK37" i="17"/>
  <c r="M27" i="17"/>
  <c r="Q17" i="4"/>
  <c r="Q25" i="17"/>
  <c r="I17" i="4"/>
  <c r="I25" i="17"/>
  <c r="FP40" i="17"/>
  <c r="GQ40" i="17"/>
  <c r="FE40" i="17"/>
  <c r="DS40" i="17"/>
  <c r="HW40" i="17"/>
  <c r="FB40" i="17"/>
  <c r="FY40" i="17"/>
  <c r="AV40" i="17"/>
  <c r="N40" i="17"/>
  <c r="EQ40" i="17"/>
  <c r="GT40" i="17"/>
  <c r="CR40" i="17"/>
  <c r="BR40" i="17"/>
  <c r="CK40" i="17"/>
  <c r="EP40" i="17"/>
  <c r="AT40" i="17"/>
  <c r="CS34" i="17"/>
  <c r="CU34" i="17"/>
  <c r="EB37" i="17"/>
  <c r="FZ39" i="17"/>
  <c r="BV37" i="17"/>
  <c r="AZ37" i="17"/>
  <c r="GR37" i="17"/>
  <c r="BW37" i="17"/>
  <c r="O39" i="17"/>
  <c r="DE37" i="17"/>
  <c r="HF37" i="17"/>
  <c r="ID37" i="17"/>
  <c r="BH37" i="17"/>
  <c r="BS39" i="17"/>
  <c r="DM39" i="17"/>
  <c r="G18" i="4"/>
  <c r="G26" i="17"/>
  <c r="H27" i="17"/>
  <c r="N18" i="4"/>
  <c r="N26" i="17"/>
  <c r="I18" i="4"/>
  <c r="I26" i="17"/>
  <c r="L18" i="4"/>
  <c r="L26" i="17"/>
  <c r="M17" i="4"/>
  <c r="M25" i="17"/>
  <c r="HT35" i="17"/>
  <c r="M39" i="17"/>
  <c r="P39" i="17"/>
  <c r="S35" i="17"/>
  <c r="HW37" i="17"/>
  <c r="FI37" i="17"/>
  <c r="GX35" i="17"/>
  <c r="R35" i="17"/>
  <c r="O17" i="4"/>
  <c r="O25" i="17"/>
  <c r="N17" i="4"/>
  <c r="N25" i="17"/>
  <c r="K17" i="4"/>
  <c r="K25" i="17"/>
  <c r="L40" i="17"/>
  <c r="AA40" i="17"/>
  <c r="DT40" i="17"/>
  <c r="HF40" i="17"/>
  <c r="CD40" i="17"/>
  <c r="AE40" i="17"/>
  <c r="IJ40" i="17"/>
  <c r="BH40" i="17"/>
  <c r="DK40" i="17"/>
  <c r="P40" i="17"/>
  <c r="BS40" i="17"/>
  <c r="AS40" i="17"/>
  <c r="AJ40" i="17"/>
  <c r="DJ40" i="17"/>
  <c r="BU40" i="17"/>
  <c r="GH37" i="17"/>
  <c r="EQ35" i="17"/>
  <c r="W37" i="17"/>
  <c r="FX37" i="17"/>
  <c r="HV37" i="17"/>
  <c r="IH37" i="17"/>
  <c r="CQ39" i="17"/>
  <c r="ER37" i="17"/>
  <c r="DL37" i="17"/>
  <c r="FV37" i="17"/>
  <c r="EH37" i="17"/>
  <c r="HY37" i="17"/>
  <c r="X39" i="17"/>
  <c r="CI37" i="17"/>
  <c r="BP37" i="17"/>
  <c r="BD39" i="17"/>
  <c r="DG39" i="17"/>
  <c r="EM39" i="17"/>
  <c r="Y39" i="17"/>
  <c r="BE34" i="17"/>
  <c r="K27" i="17"/>
  <c r="H18" i="4"/>
  <c r="H26" i="17"/>
  <c r="P18" i="4"/>
  <c r="P26" i="17"/>
  <c r="M18" i="4"/>
  <c r="M26" i="17"/>
  <c r="FR73" i="17"/>
  <c r="G17" i="4"/>
  <c r="IL174" i="13"/>
  <c r="D174" i="13" s="1"/>
  <c r="D92" i="13"/>
  <c r="IL44" i="13"/>
  <c r="IL62" i="13"/>
  <c r="D68" i="13"/>
  <c r="D67" i="13"/>
  <c r="D151" i="13"/>
  <c r="G68" i="9"/>
  <c r="G76" i="9" s="1"/>
  <c r="G84" i="9" s="1"/>
  <c r="D159" i="13"/>
  <c r="D148" i="13"/>
  <c r="D158" i="13"/>
  <c r="G162" i="13"/>
  <c r="G165" i="13" s="1"/>
  <c r="D149" i="13"/>
  <c r="G152" i="13"/>
  <c r="D161" i="13"/>
  <c r="D80" i="13"/>
  <c r="G15" i="9"/>
  <c r="D78" i="13"/>
  <c r="D77" i="13"/>
  <c r="G81" i="13"/>
  <c r="D70" i="13"/>
  <c r="IK60" i="13"/>
  <c r="IK58" i="13" s="1"/>
  <c r="IK42" i="13"/>
  <c r="IK40" i="13" s="1"/>
  <c r="IL123" i="13"/>
  <c r="IL141" i="13"/>
  <c r="AA52" i="5"/>
  <c r="IK109" i="13"/>
  <c r="IK167" i="13" s="1"/>
  <c r="IK49" i="13"/>
  <c r="IL112" i="13"/>
  <c r="IL107" i="13"/>
  <c r="IL130" i="13" s="1"/>
  <c r="EL36" i="13"/>
  <c r="EL33" i="13" s="1"/>
  <c r="AG36" i="13"/>
  <c r="AG33" i="13" s="1"/>
  <c r="GS36" i="13"/>
  <c r="GS33" i="13" s="1"/>
  <c r="BK36" i="13"/>
  <c r="BK33" i="13" s="1"/>
  <c r="HJ36" i="13"/>
  <c r="HJ33" i="13" s="1"/>
  <c r="BX36" i="13"/>
  <c r="BX33" i="13" s="1"/>
  <c r="FE36" i="13"/>
  <c r="FE33" i="13" s="1"/>
  <c r="AJ36" i="13"/>
  <c r="AJ33" i="13" s="1"/>
  <c r="BE36" i="13"/>
  <c r="BE33" i="13" s="1"/>
  <c r="AQ36" i="13"/>
  <c r="AQ33" i="13" s="1"/>
  <c r="EK36" i="13"/>
  <c r="EK33" i="13" s="1"/>
  <c r="FX36" i="13"/>
  <c r="FX33" i="13" s="1"/>
  <c r="IB36" i="13"/>
  <c r="IB33" i="13" s="1"/>
  <c r="HI36" i="13"/>
  <c r="HI33" i="13" s="1"/>
  <c r="HY36" i="13"/>
  <c r="HY33" i="13" s="1"/>
  <c r="AR36" i="13"/>
  <c r="AR33" i="13" s="1"/>
  <c r="GX36" i="13"/>
  <c r="GX33" i="13" s="1"/>
  <c r="BD36" i="13"/>
  <c r="BD33" i="13" s="1"/>
  <c r="EE36" i="13"/>
  <c r="EE33" i="13" s="1"/>
  <c r="EM36" i="13"/>
  <c r="EM33" i="13" s="1"/>
  <c r="GY36" i="13"/>
  <c r="GY33" i="13" s="1"/>
  <c r="CA36" i="13"/>
  <c r="CA33" i="13" s="1"/>
  <c r="DL36" i="13"/>
  <c r="DL33" i="13" s="1"/>
  <c r="CO36" i="13"/>
  <c r="CO33" i="13" s="1"/>
  <c r="BH36" i="13"/>
  <c r="BH33" i="13" s="1"/>
  <c r="HH36" i="13"/>
  <c r="HH33" i="13" s="1"/>
  <c r="AE36" i="13"/>
  <c r="AE33" i="13" s="1"/>
  <c r="GN36" i="13"/>
  <c r="GN33" i="13" s="1"/>
  <c r="BZ36" i="13"/>
  <c r="BZ33" i="13" s="1"/>
  <c r="GB36" i="13"/>
  <c r="GB33" i="13" s="1"/>
  <c r="AM36" i="13"/>
  <c r="AM33" i="13" s="1"/>
  <c r="IA36" i="13"/>
  <c r="IA33" i="13" s="1"/>
  <c r="DU36" i="13"/>
  <c r="DU33" i="13" s="1"/>
  <c r="DW36" i="13"/>
  <c r="DW33" i="13" s="1"/>
  <c r="IG36" i="13"/>
  <c r="IG33" i="13" s="1"/>
  <c r="AK36" i="13"/>
  <c r="AK33" i="13" s="1"/>
  <c r="GU36" i="13"/>
  <c r="GU33" i="13" s="1"/>
  <c r="HG36" i="13"/>
  <c r="HG33" i="13" s="1"/>
  <c r="HZ36" i="13"/>
  <c r="HZ33" i="13" s="1"/>
  <c r="DH36" i="13"/>
  <c r="DH33" i="13" s="1"/>
  <c r="EZ36" i="13"/>
  <c r="EZ33" i="13" s="1"/>
  <c r="GO36" i="13"/>
  <c r="GO33" i="13" s="1"/>
  <c r="GE36" i="13"/>
  <c r="GE33" i="13" s="1"/>
  <c r="FY36" i="13"/>
  <c r="FY33" i="13" s="1"/>
  <c r="BS36" i="13"/>
  <c r="BS33" i="13" s="1"/>
  <c r="BQ36" i="13"/>
  <c r="BQ33" i="13" s="1"/>
  <c r="CG36" i="13"/>
  <c r="CG33" i="13" s="1"/>
  <c r="BM36" i="13"/>
  <c r="BM33" i="13" s="1"/>
  <c r="AU36" i="13"/>
  <c r="AU33" i="13" s="1"/>
  <c r="GG36" i="13"/>
  <c r="GG33" i="13" s="1"/>
  <c r="AS36" i="13"/>
  <c r="AS33" i="13" s="1"/>
  <c r="DJ36" i="13"/>
  <c r="DJ33" i="13" s="1"/>
  <c r="ED36" i="13"/>
  <c r="ED33" i="13" s="1"/>
  <c r="BO36" i="13"/>
  <c r="BO33" i="13" s="1"/>
  <c r="FM36" i="13"/>
  <c r="FM33" i="13" s="1"/>
  <c r="EA36" i="13"/>
  <c r="EA33" i="13" s="1"/>
  <c r="EV36" i="13"/>
  <c r="EV33" i="13" s="1"/>
  <c r="ET36" i="13"/>
  <c r="ET33" i="13" s="1"/>
  <c r="BV36" i="13"/>
  <c r="BV33" i="13" s="1"/>
  <c r="CT36" i="13"/>
  <c r="CT33" i="13" s="1"/>
  <c r="HN36" i="13"/>
  <c r="HN33" i="13" s="1"/>
  <c r="CY36" i="13"/>
  <c r="CY33" i="13" s="1"/>
  <c r="HP36" i="13"/>
  <c r="HP33" i="13" s="1"/>
  <c r="FP36" i="13"/>
  <c r="FP33" i="13" s="1"/>
  <c r="BA36" i="13"/>
  <c r="BA33" i="13" s="1"/>
  <c r="Y36" i="13"/>
  <c r="Y33" i="13" s="1"/>
  <c r="J36" i="13"/>
  <c r="J33" i="13" s="1"/>
  <c r="HO36" i="13"/>
  <c r="HO33" i="13" s="1"/>
  <c r="EJ36" i="13"/>
  <c r="EJ33" i="13" s="1"/>
  <c r="L36" i="13"/>
  <c r="L33" i="13" s="1"/>
  <c r="IF36" i="13"/>
  <c r="IF33" i="13" s="1"/>
  <c r="AO36" i="13"/>
  <c r="AO33" i="13" s="1"/>
  <c r="DA36" i="13"/>
  <c r="DA33" i="13" s="1"/>
  <c r="K36" i="13"/>
  <c r="K33" i="13" s="1"/>
  <c r="IJ36" i="13"/>
  <c r="IJ33" i="13" s="1"/>
  <c r="FQ36" i="13"/>
  <c r="FQ33" i="13" s="1"/>
  <c r="EW36" i="13"/>
  <c r="EW33" i="13" s="1"/>
  <c r="CL36" i="13"/>
  <c r="CL33" i="13" s="1"/>
  <c r="DZ36" i="13"/>
  <c r="DZ33" i="13" s="1"/>
  <c r="GR36" i="13"/>
  <c r="GR33" i="13" s="1"/>
  <c r="FN36" i="13"/>
  <c r="FN33" i="13" s="1"/>
  <c r="FO36" i="13"/>
  <c r="FO33" i="13" s="1"/>
  <c r="EC36" i="13"/>
  <c r="EC33" i="13" s="1"/>
  <c r="AG71" i="13"/>
  <c r="AG74" i="13" s="1"/>
  <c r="HZ71" i="13"/>
  <c r="HZ74" i="13" s="1"/>
  <c r="DE71" i="13"/>
  <c r="DE74" i="13" s="1"/>
  <c r="HN71" i="13"/>
  <c r="HN74" i="13" s="1"/>
  <c r="BX71" i="13"/>
  <c r="BX74" i="13" s="1"/>
  <c r="FG71" i="13"/>
  <c r="FG74" i="13" s="1"/>
  <c r="DQ71" i="13"/>
  <c r="DQ74" i="13" s="1"/>
  <c r="CG71" i="13"/>
  <c r="CG74" i="13" s="1"/>
  <c r="BP71" i="13"/>
  <c r="BP74" i="13" s="1"/>
  <c r="EZ71" i="13"/>
  <c r="EZ74" i="13" s="1"/>
  <c r="EO71" i="13"/>
  <c r="EO74" i="13" s="1"/>
  <c r="FI71" i="13"/>
  <c r="FI74" i="13" s="1"/>
  <c r="EM71" i="13"/>
  <c r="EM74" i="13" s="1"/>
  <c r="Y71" i="13"/>
  <c r="Y74" i="13" s="1"/>
  <c r="AK71" i="13"/>
  <c r="AK74" i="13" s="1"/>
  <c r="GL71" i="13"/>
  <c r="GL74" i="13" s="1"/>
  <c r="I71" i="13"/>
  <c r="I74" i="13" s="1"/>
  <c r="CW71" i="13"/>
  <c r="CW74" i="13" s="1"/>
  <c r="K71" i="13"/>
  <c r="K74" i="13" s="1"/>
  <c r="DM71" i="13"/>
  <c r="DM74" i="13" s="1"/>
  <c r="U71" i="13"/>
  <c r="U74" i="13" s="1"/>
  <c r="FQ71" i="13"/>
  <c r="FQ74" i="13" s="1"/>
  <c r="BM71" i="13"/>
  <c r="BM74" i="13" s="1"/>
  <c r="BD71" i="13"/>
  <c r="BD74" i="13" s="1"/>
  <c r="HK71" i="13"/>
  <c r="HK74" i="13" s="1"/>
  <c r="BZ71" i="13"/>
  <c r="BZ74" i="13" s="1"/>
  <c r="HQ71" i="13"/>
  <c r="HQ74" i="13" s="1"/>
  <c r="M71" i="13"/>
  <c r="M74" i="13" s="1"/>
  <c r="GF71" i="13"/>
  <c r="GF74" i="13" s="1"/>
  <c r="EN71" i="13"/>
  <c r="EN74" i="13" s="1"/>
  <c r="FD71" i="13"/>
  <c r="FD74" i="13" s="1"/>
  <c r="CC71" i="13"/>
  <c r="CC74" i="13" s="1"/>
  <c r="S71" i="13"/>
  <c r="S74" i="13" s="1"/>
  <c r="FW71" i="13"/>
  <c r="FW74" i="13" s="1"/>
  <c r="FH71" i="13"/>
  <c r="FH74" i="13" s="1"/>
  <c r="BN71" i="13"/>
  <c r="BN74" i="13" s="1"/>
  <c r="Q71" i="13"/>
  <c r="Q74" i="13" s="1"/>
  <c r="GH71" i="13"/>
  <c r="GH74" i="13" s="1"/>
  <c r="AL71" i="13"/>
  <c r="AL74" i="13" s="1"/>
  <c r="AH71" i="13"/>
  <c r="AH74" i="13" s="1"/>
  <c r="EB71" i="13"/>
  <c r="EB74" i="13" s="1"/>
  <c r="EJ71" i="13"/>
  <c r="EJ74" i="13" s="1"/>
  <c r="AI71" i="13"/>
  <c r="AI74" i="13" s="1"/>
  <c r="FN71" i="13"/>
  <c r="FN74" i="13" s="1"/>
  <c r="O71" i="13"/>
  <c r="O74" i="13" s="1"/>
  <c r="HD71" i="13"/>
  <c r="HD74" i="13" s="1"/>
  <c r="BG71" i="13"/>
  <c r="BG74" i="13" s="1"/>
  <c r="CQ71" i="13"/>
  <c r="CQ74" i="13" s="1"/>
  <c r="EH71" i="13"/>
  <c r="EH74" i="13" s="1"/>
  <c r="FO71" i="13"/>
  <c r="FO74" i="13" s="1"/>
  <c r="CE71" i="13"/>
  <c r="CE74" i="13" s="1"/>
  <c r="X71" i="13"/>
  <c r="X74" i="13" s="1"/>
  <c r="J71" i="13"/>
  <c r="J74" i="13" s="1"/>
  <c r="EX71" i="13"/>
  <c r="EX74" i="13" s="1"/>
  <c r="HO71" i="13"/>
  <c r="HO74" i="13" s="1"/>
  <c r="DH71" i="13"/>
  <c r="DH74" i="13" s="1"/>
  <c r="Z71" i="13"/>
  <c r="Z74" i="13" s="1"/>
  <c r="DI71" i="13"/>
  <c r="DI74" i="13" s="1"/>
  <c r="IE71" i="13"/>
  <c r="IE74" i="13" s="1"/>
  <c r="FC71" i="13"/>
  <c r="FC74" i="13" s="1"/>
  <c r="AM71" i="13"/>
  <c r="AM74" i="13" s="1"/>
  <c r="DV71" i="13"/>
  <c r="DV74" i="13" s="1"/>
  <c r="AW71" i="13"/>
  <c r="AW74" i="13" s="1"/>
  <c r="CZ71" i="13"/>
  <c r="CZ74" i="13" s="1"/>
  <c r="DD71" i="13"/>
  <c r="DD74" i="13" s="1"/>
  <c r="GN71" i="13"/>
  <c r="GN74" i="13" s="1"/>
  <c r="GD71" i="13"/>
  <c r="GD74" i="13" s="1"/>
  <c r="BI71" i="13"/>
  <c r="BI74" i="13" s="1"/>
  <c r="HX71" i="13"/>
  <c r="HX74" i="13" s="1"/>
  <c r="ES71" i="13"/>
  <c r="ES74" i="13" s="1"/>
  <c r="DW71" i="13"/>
  <c r="DW74" i="13" s="1"/>
  <c r="CH71" i="13"/>
  <c r="CH74" i="13" s="1"/>
  <c r="FL71" i="13"/>
  <c r="FL74" i="13" s="1"/>
  <c r="FA71" i="13"/>
  <c r="FA74" i="13" s="1"/>
  <c r="GM71" i="13"/>
  <c r="GM74" i="13" s="1"/>
  <c r="FP71" i="13"/>
  <c r="FP74" i="13" s="1"/>
  <c r="GQ71" i="13"/>
  <c r="GQ74" i="13" s="1"/>
  <c r="FE71" i="13"/>
  <c r="FE74" i="13" s="1"/>
  <c r="DS71" i="13"/>
  <c r="DS74" i="13" s="1"/>
  <c r="HW71" i="13"/>
  <c r="HW74" i="13" s="1"/>
  <c r="FB71" i="13"/>
  <c r="FB74" i="13" s="1"/>
  <c r="FY71" i="13"/>
  <c r="FY74" i="13" s="1"/>
  <c r="EE71" i="13"/>
  <c r="EE74" i="13" s="1"/>
  <c r="AU71" i="13"/>
  <c r="AU74" i="13" s="1"/>
  <c r="R71" i="13"/>
  <c r="R74" i="13" s="1"/>
  <c r="BE71" i="13"/>
  <c r="BE74" i="13" s="1"/>
  <c r="DY71" i="13"/>
  <c r="DY74" i="13" s="1"/>
  <c r="CS71" i="13"/>
  <c r="CS74" i="13" s="1"/>
  <c r="ED71" i="13"/>
  <c r="ED74" i="13" s="1"/>
  <c r="HJ71" i="13"/>
  <c r="HJ74" i="13" s="1"/>
  <c r="W71" i="13"/>
  <c r="W74" i="13" s="1"/>
  <c r="ET71" i="13"/>
  <c r="ET74" i="13" s="1"/>
  <c r="CU71" i="13"/>
  <c r="CU74" i="13" s="1"/>
  <c r="BV71" i="13"/>
  <c r="BV74" i="13" s="1"/>
  <c r="AZ71" i="13"/>
  <c r="AZ74" i="13" s="1"/>
  <c r="AV71" i="13"/>
  <c r="AV74" i="13" s="1"/>
  <c r="N71" i="13"/>
  <c r="N74" i="13" s="1"/>
  <c r="EQ71" i="13"/>
  <c r="EQ74" i="13" s="1"/>
  <c r="GT71" i="13"/>
  <c r="GT74" i="13" s="1"/>
  <c r="CR71" i="13"/>
  <c r="CR74" i="13" s="1"/>
  <c r="BR71" i="13"/>
  <c r="BR74" i="13" s="1"/>
  <c r="CK71" i="13"/>
  <c r="CK74" i="13" s="1"/>
  <c r="EP71" i="13"/>
  <c r="EP74" i="13" s="1"/>
  <c r="DC71" i="13"/>
  <c r="DC74" i="13" s="1"/>
  <c r="CA71" i="13"/>
  <c r="CA74" i="13" s="1"/>
  <c r="GW71" i="13"/>
  <c r="GW74" i="13" s="1"/>
  <c r="EF71" i="13"/>
  <c r="EF74" i="13" s="1"/>
  <c r="EU71" i="13"/>
  <c r="EU74" i="13" s="1"/>
  <c r="V71" i="13"/>
  <c r="V74" i="13" s="1"/>
  <c r="ER71" i="13"/>
  <c r="ER74" i="13" s="1"/>
  <c r="DL71" i="13"/>
  <c r="DL74" i="13" s="1"/>
  <c r="FV71" i="13"/>
  <c r="FV74" i="13" s="1"/>
  <c r="HC71" i="13"/>
  <c r="HC74" i="13" s="1"/>
  <c r="CY71" i="13"/>
  <c r="CY74" i="13" s="1"/>
  <c r="HP71" i="13"/>
  <c r="HP74" i="13" s="1"/>
  <c r="AT71" i="13"/>
  <c r="AT74" i="13" s="1"/>
  <c r="L71" i="13"/>
  <c r="L74" i="13" s="1"/>
  <c r="AA71" i="13"/>
  <c r="AA74" i="13" s="1"/>
  <c r="DT71" i="13"/>
  <c r="DT74" i="13" s="1"/>
  <c r="HF71" i="13"/>
  <c r="HF74" i="13" s="1"/>
  <c r="CD71" i="13"/>
  <c r="CD74" i="13" s="1"/>
  <c r="AE71" i="13"/>
  <c r="AE74" i="13" s="1"/>
  <c r="IJ71" i="13"/>
  <c r="IJ74" i="13" s="1"/>
  <c r="BH71" i="13"/>
  <c r="BH74" i="13" s="1"/>
  <c r="DK71" i="13"/>
  <c r="DK74" i="13" s="1"/>
  <c r="P71" i="13"/>
  <c r="P74" i="13" s="1"/>
  <c r="BS71" i="13"/>
  <c r="BS74" i="13" s="1"/>
  <c r="AS71" i="13"/>
  <c r="AS74" i="13" s="1"/>
  <c r="AJ71" i="13"/>
  <c r="AJ74" i="13" s="1"/>
  <c r="DJ71" i="13"/>
  <c r="DJ74" i="13" s="1"/>
  <c r="BU71" i="13"/>
  <c r="BU74" i="13" s="1"/>
  <c r="AN71" i="13"/>
  <c r="AN74" i="13" s="1"/>
  <c r="FT71" i="13"/>
  <c r="FT74" i="13" s="1"/>
  <c r="DP71" i="13"/>
  <c r="DP74" i="13" s="1"/>
  <c r="EC71" i="13"/>
  <c r="EC74" i="13" s="1"/>
  <c r="IC71" i="13"/>
  <c r="IC74" i="13" s="1"/>
  <c r="BA71" i="13"/>
  <c r="BA74" i="13" s="1"/>
  <c r="AQ71" i="13"/>
  <c r="AQ74" i="13" s="1"/>
  <c r="IH71" i="13"/>
  <c r="IH74" i="13" s="1"/>
  <c r="GK71" i="13"/>
  <c r="GK74" i="13" s="1"/>
  <c r="GG71" i="13"/>
  <c r="GG74" i="13" s="1"/>
  <c r="GY71" i="13"/>
  <c r="GY74" i="13" s="1"/>
  <c r="FX71" i="13"/>
  <c r="FX74" i="13" s="1"/>
  <c r="EA71" i="13"/>
  <c r="EA74" i="13" s="1"/>
  <c r="HV71" i="13"/>
  <c r="HV74" i="13" s="1"/>
  <c r="GI71" i="13"/>
  <c r="GI74" i="13" s="1"/>
  <c r="EG71" i="13"/>
  <c r="EG74" i="13" s="1"/>
  <c r="DB71" i="13"/>
  <c r="DB74" i="13" s="1"/>
  <c r="BO71" i="13"/>
  <c r="BO74" i="13" s="1"/>
  <c r="AB71" i="13"/>
  <c r="AB74" i="13" s="1"/>
  <c r="II71" i="13"/>
  <c r="II74" i="13" s="1"/>
  <c r="GU71" i="13"/>
  <c r="GU74" i="13" s="1"/>
  <c r="FS71" i="13"/>
  <c r="FS74" i="13" s="1"/>
  <c r="AP71" i="13"/>
  <c r="AP74" i="13" s="1"/>
  <c r="FU71" i="13"/>
  <c r="FU74" i="13" s="1"/>
  <c r="DX71" i="13"/>
  <c r="DX74" i="13" s="1"/>
  <c r="FZ71" i="13"/>
  <c r="FZ74" i="13" s="1"/>
  <c r="GR71" i="13"/>
  <c r="GR74" i="13" s="1"/>
  <c r="BW71" i="13"/>
  <c r="BW74" i="13" s="1"/>
  <c r="CT71" i="13"/>
  <c r="CT74" i="13" s="1"/>
  <c r="GE71" i="13"/>
  <c r="GE74" i="13" s="1"/>
  <c r="BL71" i="13"/>
  <c r="BL74" i="13" s="1"/>
  <c r="GZ71" i="13"/>
  <c r="GZ74" i="13" s="1"/>
  <c r="BF71" i="13"/>
  <c r="BF74" i="13" s="1"/>
  <c r="DZ71" i="13"/>
  <c r="DZ74" i="13" s="1"/>
  <c r="GS71" i="13"/>
  <c r="GS74" i="13" s="1"/>
  <c r="HY71" i="13"/>
  <c r="HY74" i="13" s="1"/>
  <c r="CI71" i="13"/>
  <c r="CI74" i="13" s="1"/>
  <c r="EK71" i="13"/>
  <c r="EK74" i="13" s="1"/>
  <c r="HI71" i="13"/>
  <c r="HI74" i="13" s="1"/>
  <c r="AF71" i="13"/>
  <c r="AF74" i="13" s="1"/>
  <c r="CX71" i="13"/>
  <c r="CX74" i="13" s="1"/>
  <c r="BK71" i="13"/>
  <c r="BK74" i="13" s="1"/>
  <c r="AY71" i="13"/>
  <c r="AY74" i="13" s="1"/>
  <c r="IF71" i="13"/>
  <c r="IF74" i="13" s="1"/>
  <c r="HG71" i="13"/>
  <c r="HG74" i="13" s="1"/>
  <c r="GC71" i="13"/>
  <c r="GC74" i="13" s="1"/>
  <c r="GP71" i="13"/>
  <c r="GP74" i="13" s="1"/>
  <c r="BB71" i="13"/>
  <c r="BB74" i="13" s="1"/>
  <c r="HU71" i="13"/>
  <c r="HU74" i="13" s="1"/>
  <c r="BT71" i="13"/>
  <c r="BT74" i="13" s="1"/>
  <c r="CN71" i="13"/>
  <c r="CN74" i="13" s="1"/>
  <c r="H71" i="13"/>
  <c r="H74" i="13" s="1"/>
  <c r="AR71" i="13"/>
  <c r="AR74" i="13" s="1"/>
  <c r="BC71" i="13"/>
  <c r="BC74" i="13" s="1"/>
  <c r="BQ71" i="13"/>
  <c r="BQ74" i="13" s="1"/>
  <c r="AX71" i="13"/>
  <c r="AX74" i="13" s="1"/>
  <c r="GB71" i="13"/>
  <c r="GB74" i="13" s="1"/>
  <c r="IG71" i="13"/>
  <c r="IG74" i="13" s="1"/>
  <c r="HA71" i="13"/>
  <c r="HA74" i="13" s="1"/>
  <c r="AC71" i="13"/>
  <c r="AC74" i="13" s="1"/>
  <c r="DA71" i="13"/>
  <c r="DA74" i="13" s="1"/>
  <c r="BJ71" i="13"/>
  <c r="BJ74" i="13" s="1"/>
  <c r="DG71" i="13"/>
  <c r="DG74" i="13" s="1"/>
  <c r="HR71" i="13"/>
  <c r="HR74" i="13" s="1"/>
  <c r="DR71" i="13"/>
  <c r="DR74" i="13" s="1"/>
  <c r="CP71" i="13"/>
  <c r="CP74" i="13" s="1"/>
  <c r="FF71" i="13"/>
  <c r="FF74" i="13" s="1"/>
  <c r="HM71" i="13"/>
  <c r="HM74" i="13" s="1"/>
  <c r="EW71" i="13"/>
  <c r="EW74" i="13" s="1"/>
  <c r="FK71" i="13"/>
  <c r="FK74" i="13" s="1"/>
  <c r="GJ71" i="13"/>
  <c r="GJ74" i="13" s="1"/>
  <c r="FM71" i="13"/>
  <c r="FM74" i="13" s="1"/>
  <c r="BY71" i="13"/>
  <c r="BY74" i="13" s="1"/>
  <c r="HH71" i="13"/>
  <c r="HH74" i="13" s="1"/>
  <c r="GX71" i="13"/>
  <c r="GX74" i="13" s="1"/>
  <c r="DF71" i="13"/>
  <c r="DF74" i="13" s="1"/>
  <c r="HT71" i="13"/>
  <c r="HT74" i="13" s="1"/>
  <c r="EI71" i="13"/>
  <c r="EI74" i="13" s="1"/>
  <c r="HE71" i="13"/>
  <c r="HE74" i="13" s="1"/>
  <c r="EY71" i="13"/>
  <c r="EY74" i="13" s="1"/>
  <c r="DU71" i="13"/>
  <c r="DU74" i="13" s="1"/>
  <c r="AD71" i="13"/>
  <c r="AD74" i="13" s="1"/>
  <c r="CF71" i="13"/>
  <c r="CF74" i="13" s="1"/>
  <c r="CJ71" i="13"/>
  <c r="CJ74" i="13" s="1"/>
  <c r="IB71" i="13"/>
  <c r="IB74" i="13" s="1"/>
  <c r="CM71" i="13"/>
  <c r="CM74" i="13" s="1"/>
  <c r="GV71" i="13"/>
  <c r="GV74" i="13" s="1"/>
  <c r="HB71" i="13"/>
  <c r="HB74" i="13" s="1"/>
  <c r="EL71" i="13"/>
  <c r="EL74" i="13" s="1"/>
  <c r="HL71" i="13"/>
  <c r="HL74" i="13" s="1"/>
  <c r="EV71" i="13"/>
  <c r="EV74" i="13" s="1"/>
  <c r="CO71" i="13"/>
  <c r="CO74" i="13" s="1"/>
  <c r="CB71" i="13"/>
  <c r="CB74" i="13" s="1"/>
  <c r="CV71" i="13"/>
  <c r="CV74" i="13" s="1"/>
  <c r="IA71" i="13"/>
  <c r="IA74" i="13" s="1"/>
  <c r="HS71" i="13"/>
  <c r="HS74" i="13" s="1"/>
  <c r="T71" i="13"/>
  <c r="T74" i="13" s="1"/>
  <c r="CL71" i="13"/>
  <c r="CL74" i="13" s="1"/>
  <c r="GA71" i="13"/>
  <c r="GA74" i="13" s="1"/>
  <c r="FJ71" i="13"/>
  <c r="FJ74" i="13" s="1"/>
  <c r="GO71" i="13"/>
  <c r="GO74" i="13" s="1"/>
  <c r="ID71" i="13"/>
  <c r="ID74" i="13" s="1"/>
  <c r="AO71" i="13"/>
  <c r="AO74" i="13" s="1"/>
  <c r="G71" i="13"/>
  <c r="GZ167" i="13"/>
  <c r="BF167" i="13"/>
  <c r="FC167" i="13"/>
  <c r="BK167" i="13"/>
  <c r="BY167" i="13"/>
  <c r="FZ167" i="13"/>
  <c r="BW167" i="13"/>
  <c r="DV167" i="13"/>
  <c r="AP167" i="13"/>
  <c r="HY167" i="13"/>
  <c r="FJ167" i="13"/>
  <c r="GG167" i="13"/>
  <c r="GM167" i="13"/>
  <c r="GR167" i="13"/>
  <c r="BH167" i="13"/>
  <c r="GY167" i="13"/>
  <c r="CI167" i="13"/>
  <c r="CX167" i="13"/>
  <c r="FU167" i="13"/>
  <c r="DZ167" i="13"/>
  <c r="HI167" i="13"/>
  <c r="FN167" i="13"/>
  <c r="AH167" i="13"/>
  <c r="FO167" i="13"/>
  <c r="ID167" i="13"/>
  <c r="CG167" i="13"/>
  <c r="HD167" i="13"/>
  <c r="GK167" i="13"/>
  <c r="EA167" i="13"/>
  <c r="HV167" i="13"/>
  <c r="EK167" i="13"/>
  <c r="AN167" i="13"/>
  <c r="AL167" i="13"/>
  <c r="AI167" i="13"/>
  <c r="EH167" i="13"/>
  <c r="G167" i="13"/>
  <c r="EB167" i="13"/>
  <c r="O167" i="13"/>
  <c r="BG167" i="13"/>
  <c r="CE167" i="13"/>
  <c r="AF167" i="13"/>
  <c r="GC167" i="13"/>
  <c r="X167" i="13"/>
  <c r="CZ167" i="13"/>
  <c r="GH167" i="13"/>
  <c r="EJ167" i="13"/>
  <c r="CQ167" i="13"/>
  <c r="BT167" i="13"/>
  <c r="DX167" i="13"/>
  <c r="CT167" i="13"/>
  <c r="BL167" i="13"/>
  <c r="GS167" i="13"/>
  <c r="FX167" i="13"/>
  <c r="HC167" i="13"/>
  <c r="CY167" i="13"/>
  <c r="AT167" i="13"/>
  <c r="AY167" i="13"/>
  <c r="IF167" i="13"/>
  <c r="HG167" i="13"/>
  <c r="GP167" i="13"/>
  <c r="BB167" i="13"/>
  <c r="HU167" i="13"/>
  <c r="CN167" i="13"/>
  <c r="AX167" i="13"/>
  <c r="ER167" i="13"/>
  <c r="DL167" i="13"/>
  <c r="FV167" i="13"/>
  <c r="HP167" i="13"/>
  <c r="BA167" i="13"/>
  <c r="CU167" i="13"/>
  <c r="I167" i="13"/>
  <c r="CW167" i="13"/>
  <c r="K167" i="13"/>
  <c r="DM167" i="13"/>
  <c r="HE167" i="13"/>
  <c r="HT167" i="13"/>
  <c r="AZ167" i="13"/>
  <c r="ED167" i="13"/>
  <c r="HJ167" i="13"/>
  <c r="W167" i="13"/>
  <c r="HS167" i="13"/>
  <c r="AQ167" i="13"/>
  <c r="EY167" i="13"/>
  <c r="FQ167" i="13"/>
  <c r="EE167" i="13"/>
  <c r="AU167" i="13"/>
  <c r="R167" i="13"/>
  <c r="BE167" i="13"/>
  <c r="DY167" i="13"/>
  <c r="DO167" i="13"/>
  <c r="GE167" i="13"/>
  <c r="T167" i="13"/>
  <c r="CL167" i="13"/>
  <c r="GA167" i="13"/>
  <c r="GO167" i="13"/>
  <c r="HA167" i="13"/>
  <c r="FT167" i="13"/>
  <c r="DP167" i="13"/>
  <c r="EC167" i="13"/>
  <c r="IC167" i="13"/>
  <c r="BM167" i="13"/>
  <c r="BV167" i="13"/>
  <c r="HH167" i="13"/>
  <c r="GX167" i="13"/>
  <c r="DF167" i="13"/>
  <c r="U167" i="13"/>
  <c r="GD167" i="13"/>
  <c r="EI167" i="13"/>
  <c r="FF167" i="13"/>
  <c r="HM167" i="13"/>
  <c r="EW167" i="13"/>
  <c r="FK167" i="13"/>
  <c r="GJ167" i="13"/>
  <c r="FM167" i="13"/>
  <c r="CS167" i="13"/>
  <c r="ET167" i="13"/>
  <c r="AM167" i="13"/>
  <c r="DD167" i="13"/>
  <c r="BC167" i="13"/>
  <c r="CP167" i="13"/>
  <c r="AD167" i="13"/>
  <c r="CF167" i="13"/>
  <c r="CJ167" i="13"/>
  <c r="IB167" i="13"/>
  <c r="CM167" i="13"/>
  <c r="GV167" i="13"/>
  <c r="HB167" i="13"/>
  <c r="AW167" i="13"/>
  <c r="AC167" i="13"/>
  <c r="DA167" i="13"/>
  <c r="BJ167" i="13"/>
  <c r="DG167" i="13"/>
  <c r="HR167" i="13"/>
  <c r="AB167" i="13"/>
  <c r="V167" i="13"/>
  <c r="DU167" i="13"/>
  <c r="DW167" i="13"/>
  <c r="DR167" i="13"/>
  <c r="II167" i="13"/>
  <c r="DC167" i="13"/>
  <c r="DN167" i="13"/>
  <c r="CA167" i="13"/>
  <c r="GW167" i="13"/>
  <c r="EF167" i="13"/>
  <c r="EU167" i="13"/>
  <c r="GU167" i="13"/>
  <c r="FS167" i="13"/>
  <c r="GI167" i="13"/>
  <c r="EG167" i="13"/>
  <c r="DB167" i="13"/>
  <c r="BO167" i="13"/>
  <c r="AR167" i="13"/>
  <c r="FL167" i="13"/>
  <c r="BD167" i="13"/>
  <c r="HK167" i="13"/>
  <c r="BZ167" i="13"/>
  <c r="HQ167" i="13"/>
  <c r="M167" i="13"/>
  <c r="GF167" i="13"/>
  <c r="EN167" i="13"/>
  <c r="DT167" i="13"/>
  <c r="HX167" i="13"/>
  <c r="BN167" i="13"/>
  <c r="HW167" i="13"/>
  <c r="AV167" i="13"/>
  <c r="N167" i="13"/>
  <c r="EQ167" i="13"/>
  <c r="GT167" i="13"/>
  <c r="CR167" i="13"/>
  <c r="BR167" i="13"/>
  <c r="CK167" i="13"/>
  <c r="EP167" i="13"/>
  <c r="AO167" i="13"/>
  <c r="FB167" i="13"/>
  <c r="FP167" i="13"/>
  <c r="GQ167" i="13"/>
  <c r="FE167" i="13"/>
  <c r="DS167" i="13"/>
  <c r="FH167" i="13"/>
  <c r="IA167" i="13"/>
  <c r="BQ167" i="13"/>
  <c r="IG167" i="13"/>
  <c r="FY167" i="13"/>
  <c r="FW167" i="13"/>
  <c r="EL167" i="13"/>
  <c r="HL167" i="13"/>
  <c r="EV167" i="13"/>
  <c r="CO167" i="13"/>
  <c r="CB167" i="13"/>
  <c r="CV167" i="13"/>
  <c r="J167" i="13"/>
  <c r="EX167" i="13"/>
  <c r="HO167" i="13"/>
  <c r="DH167" i="13"/>
  <c r="Z167" i="13"/>
  <c r="DI167" i="13"/>
  <c r="IE167" i="13"/>
  <c r="GN167" i="13"/>
  <c r="Q167" i="13"/>
  <c r="FD167" i="13"/>
  <c r="CC167" i="13"/>
  <c r="S167" i="13"/>
  <c r="BI167" i="13"/>
  <c r="GB167" i="13"/>
  <c r="IH167" i="13"/>
  <c r="L167" i="13"/>
  <c r="AA167" i="13"/>
  <c r="HF167" i="13"/>
  <c r="CD167" i="13"/>
  <c r="AE167" i="13"/>
  <c r="IJ167" i="13"/>
  <c r="ES167" i="13"/>
  <c r="CH167" i="13"/>
  <c r="FA167" i="13"/>
  <c r="H167" i="13"/>
  <c r="BP167" i="13"/>
  <c r="EZ167" i="13"/>
  <c r="EO167" i="13"/>
  <c r="FI167" i="13"/>
  <c r="EM167" i="13"/>
  <c r="Y167" i="13"/>
  <c r="AK167" i="13"/>
  <c r="GL167" i="13"/>
  <c r="IL108" i="13"/>
  <c r="DK167" i="13"/>
  <c r="P167" i="13"/>
  <c r="BS167" i="13"/>
  <c r="AS167" i="13"/>
  <c r="AJ167" i="13"/>
  <c r="DJ167" i="13"/>
  <c r="BU167" i="13"/>
  <c r="AG167" i="13"/>
  <c r="HZ167" i="13"/>
  <c r="DE167" i="13"/>
  <c r="HN167" i="13"/>
  <c r="BX167" i="13"/>
  <c r="FG167" i="13"/>
  <c r="DQ167" i="13"/>
  <c r="IK26" i="13"/>
  <c r="IK28" i="13" s="1"/>
  <c r="FR9" i="6"/>
  <c r="FR86" i="13"/>
  <c r="FR6" i="8" s="1"/>
  <c r="AP23" i="13"/>
  <c r="AP8" i="4" s="1"/>
  <c r="AP28" i="13"/>
  <c r="AP8" i="6" s="1"/>
  <c r="FU23" i="13"/>
  <c r="FU8" i="4" s="1"/>
  <c r="FU28" i="13"/>
  <c r="DX23" i="13"/>
  <c r="DX8" i="4" s="1"/>
  <c r="DX28" i="13"/>
  <c r="FZ23" i="13"/>
  <c r="FZ8" i="4" s="1"/>
  <c r="FZ28" i="13"/>
  <c r="FZ8" i="6" s="1"/>
  <c r="GR23" i="13"/>
  <c r="GR8" i="4" s="1"/>
  <c r="GR28" i="13"/>
  <c r="GR8" i="6" s="1"/>
  <c r="BW23" i="13"/>
  <c r="BW8" i="4" s="1"/>
  <c r="BW28" i="13"/>
  <c r="CT23" i="13"/>
  <c r="CT8" i="4" s="1"/>
  <c r="CT28" i="13"/>
  <c r="HY23" i="13"/>
  <c r="HY8" i="4" s="1"/>
  <c r="HY28" i="13"/>
  <c r="HY8" i="6" s="1"/>
  <c r="GE23" i="13"/>
  <c r="GE8" i="4" s="1"/>
  <c r="GE28" i="13"/>
  <c r="GE8" i="6" s="1"/>
  <c r="BL23" i="13"/>
  <c r="BL8" i="4" s="1"/>
  <c r="BL28" i="13"/>
  <c r="GZ23" i="13"/>
  <c r="GZ8" i="4" s="1"/>
  <c r="GZ28" i="13"/>
  <c r="BF23" i="13"/>
  <c r="BF8" i="4" s="1"/>
  <c r="BF28" i="13"/>
  <c r="BF8" i="6" s="1"/>
  <c r="DZ23" i="13"/>
  <c r="DZ8" i="4" s="1"/>
  <c r="DZ28" i="13"/>
  <c r="DZ8" i="6" s="1"/>
  <c r="GS23" i="13"/>
  <c r="GS8" i="4" s="1"/>
  <c r="GS28" i="13"/>
  <c r="IA23" i="13"/>
  <c r="IA8" i="4" s="1"/>
  <c r="IA28" i="13"/>
  <c r="BH23" i="13"/>
  <c r="BH8" i="4" s="1"/>
  <c r="BH28" i="13"/>
  <c r="BH8" i="6" s="1"/>
  <c r="T23" i="13"/>
  <c r="T8" i="4" s="1"/>
  <c r="T28" i="13"/>
  <c r="CL23" i="13"/>
  <c r="CL8" i="4" s="1"/>
  <c r="CL28" i="13"/>
  <c r="GA23" i="13"/>
  <c r="GA8" i="4" s="1"/>
  <c r="GA28" i="13"/>
  <c r="FJ23" i="13"/>
  <c r="FJ8" i="4" s="1"/>
  <c r="FJ28" i="13"/>
  <c r="FJ8" i="6" s="1"/>
  <c r="GO23" i="13"/>
  <c r="GO8" i="4" s="1"/>
  <c r="GO28" i="13"/>
  <c r="GO8" i="6" s="1"/>
  <c r="ID23" i="13"/>
  <c r="ID8" i="4" s="1"/>
  <c r="ID28" i="13"/>
  <c r="ID8" i="6" s="1"/>
  <c r="AG23" i="13"/>
  <c r="AG8" i="4" s="1"/>
  <c r="AG28" i="13"/>
  <c r="HZ23" i="13"/>
  <c r="HZ8" i="4" s="1"/>
  <c r="HZ28" i="13"/>
  <c r="DE23" i="13"/>
  <c r="DE8" i="4" s="1"/>
  <c r="DE28" i="13"/>
  <c r="DE8" i="6" s="1"/>
  <c r="HN23" i="13"/>
  <c r="HN8" i="4" s="1"/>
  <c r="HN28" i="13"/>
  <c r="BX23" i="13"/>
  <c r="BX8" i="4" s="1"/>
  <c r="BX28" i="13"/>
  <c r="FG23" i="13"/>
  <c r="FG8" i="4" s="1"/>
  <c r="FG28" i="13"/>
  <c r="FG8" i="6" s="1"/>
  <c r="DQ23" i="13"/>
  <c r="DQ8" i="4" s="1"/>
  <c r="DQ28" i="13"/>
  <c r="DQ8" i="6" s="1"/>
  <c r="CG23" i="13"/>
  <c r="CG8" i="4" s="1"/>
  <c r="CG28" i="13"/>
  <c r="CG8" i="6" s="1"/>
  <c r="CP23" i="13"/>
  <c r="CP8" i="4" s="1"/>
  <c r="CP28" i="13"/>
  <c r="H23" i="13"/>
  <c r="H8" i="4" s="1"/>
  <c r="H28" i="13"/>
  <c r="H8" i="6" s="1"/>
  <c r="AR23" i="13"/>
  <c r="AR8" i="4" s="1"/>
  <c r="AR28" i="13"/>
  <c r="BC23" i="13"/>
  <c r="BC8" i="4" s="1"/>
  <c r="BC28" i="13"/>
  <c r="BQ23" i="13"/>
  <c r="BQ8" i="4" s="1"/>
  <c r="BQ28" i="13"/>
  <c r="AX23" i="13"/>
  <c r="AX8" i="4" s="1"/>
  <c r="AX28" i="13"/>
  <c r="AX8" i="6" s="1"/>
  <c r="GB23" i="13"/>
  <c r="GB8" i="4" s="1"/>
  <c r="GB28" i="13"/>
  <c r="GB8" i="6" s="1"/>
  <c r="IG23" i="13"/>
  <c r="IG8" i="4" s="1"/>
  <c r="IG28" i="13"/>
  <c r="IG8" i="6" s="1"/>
  <c r="HA23" i="13"/>
  <c r="HA8" i="4" s="1"/>
  <c r="HA28" i="13"/>
  <c r="FY23" i="13"/>
  <c r="FY8" i="4" s="1"/>
  <c r="FY28" i="13"/>
  <c r="FY8" i="6" s="1"/>
  <c r="AN23" i="13"/>
  <c r="AN8" i="4" s="1"/>
  <c r="AN28" i="13"/>
  <c r="AN8" i="6" s="1"/>
  <c r="FT23" i="13"/>
  <c r="FT8" i="4" s="1"/>
  <c r="FT28" i="13"/>
  <c r="DP23" i="13"/>
  <c r="DP8" i="4" s="1"/>
  <c r="DP28" i="13"/>
  <c r="EC23" i="13"/>
  <c r="EC8" i="4" s="1"/>
  <c r="EC28" i="13"/>
  <c r="EC8" i="6" s="1"/>
  <c r="IC23" i="13"/>
  <c r="IC8" i="4" s="1"/>
  <c r="IC28" i="13"/>
  <c r="BM23" i="13"/>
  <c r="BM8" i="4" s="1"/>
  <c r="BM28" i="13"/>
  <c r="BM8" i="6" s="1"/>
  <c r="GK23" i="13"/>
  <c r="GK8" i="4" s="1"/>
  <c r="GK28" i="13"/>
  <c r="GG23" i="13"/>
  <c r="GG8" i="4" s="1"/>
  <c r="GG28" i="13"/>
  <c r="GG8" i="6" s="1"/>
  <c r="GY23" i="13"/>
  <c r="GY8" i="4" s="1"/>
  <c r="GY28" i="13"/>
  <c r="GY8" i="6" s="1"/>
  <c r="FX23" i="13"/>
  <c r="FX8" i="4" s="1"/>
  <c r="FX28" i="13"/>
  <c r="FX8" i="6" s="1"/>
  <c r="EA23" i="13"/>
  <c r="EA8" i="4" s="1"/>
  <c r="EA28" i="13"/>
  <c r="HV23" i="13"/>
  <c r="HV8" i="4" s="1"/>
  <c r="HV28" i="13"/>
  <c r="IH23" i="13"/>
  <c r="IH8" i="4" s="1"/>
  <c r="IH28" i="13"/>
  <c r="BV23" i="13"/>
  <c r="BV8" i="4" s="1"/>
  <c r="BV28" i="13"/>
  <c r="BV8" i="6" s="1"/>
  <c r="HH23" i="13"/>
  <c r="HH8" i="4" s="1"/>
  <c r="HH28" i="13"/>
  <c r="GX23" i="13"/>
  <c r="GX8" i="4" s="1"/>
  <c r="GX28" i="13"/>
  <c r="GX8" i="6" s="1"/>
  <c r="DF23" i="13"/>
  <c r="DF8" i="4" s="1"/>
  <c r="DF28" i="13"/>
  <c r="DF8" i="6" s="1"/>
  <c r="FW23" i="13"/>
  <c r="FW8" i="4" s="1"/>
  <c r="FW28" i="13"/>
  <c r="FW8" i="6" s="1"/>
  <c r="G23" i="13"/>
  <c r="G8" i="4" s="1"/>
  <c r="G28" i="13"/>
  <c r="AD23" i="13"/>
  <c r="AD8" i="4" s="1"/>
  <c r="AD28" i="13"/>
  <c r="AD8" i="6" s="1"/>
  <c r="CF23" i="13"/>
  <c r="CF8" i="4" s="1"/>
  <c r="CF28" i="13"/>
  <c r="CF8" i="6" s="1"/>
  <c r="CJ23" i="13"/>
  <c r="CJ8" i="4" s="1"/>
  <c r="CJ28" i="13"/>
  <c r="CJ8" i="6" s="1"/>
  <c r="IB23" i="13"/>
  <c r="IB8" i="4" s="1"/>
  <c r="IB28" i="13"/>
  <c r="CM23" i="13"/>
  <c r="CM8" i="4" s="1"/>
  <c r="CM28" i="13"/>
  <c r="CM8" i="6" s="1"/>
  <c r="GV23" i="13"/>
  <c r="GV8" i="4" s="1"/>
  <c r="GV28" i="13"/>
  <c r="GV8" i="6" s="1"/>
  <c r="HB23" i="13"/>
  <c r="HB8" i="4" s="1"/>
  <c r="HB28" i="13"/>
  <c r="HB8" i="6" s="1"/>
  <c r="X23" i="13"/>
  <c r="X8" i="4" s="1"/>
  <c r="X28" i="13"/>
  <c r="EL23" i="13"/>
  <c r="EL8" i="4" s="1"/>
  <c r="EL28" i="13"/>
  <c r="HL23" i="13"/>
  <c r="HL8" i="4" s="1"/>
  <c r="HL28" i="13"/>
  <c r="HL8" i="6" s="1"/>
  <c r="EV23" i="13"/>
  <c r="EV8" i="4" s="1"/>
  <c r="EV28" i="13"/>
  <c r="EV8" i="6" s="1"/>
  <c r="CO23" i="13"/>
  <c r="CO8" i="4" s="1"/>
  <c r="CO28" i="13"/>
  <c r="CB23" i="13"/>
  <c r="CB8" i="4" s="1"/>
  <c r="CB28" i="13"/>
  <c r="CB8" i="6" s="1"/>
  <c r="CV23" i="13"/>
  <c r="CV8" i="4" s="1"/>
  <c r="CV28" i="13"/>
  <c r="CV8" i="6" s="1"/>
  <c r="CI23" i="13"/>
  <c r="CI8" i="4" s="1"/>
  <c r="CI28" i="13"/>
  <c r="CI8" i="6" s="1"/>
  <c r="J23" i="13"/>
  <c r="J8" i="4" s="1"/>
  <c r="J28" i="13"/>
  <c r="EX23" i="13"/>
  <c r="EX8" i="4" s="1"/>
  <c r="EX28" i="13"/>
  <c r="EX8" i="6" s="1"/>
  <c r="HO23" i="13"/>
  <c r="HO8" i="4" s="1"/>
  <c r="HO28" i="13"/>
  <c r="HO8" i="6" s="1"/>
  <c r="DH23" i="13"/>
  <c r="DH8" i="4" s="1"/>
  <c r="DH28" i="13"/>
  <c r="DH8" i="6" s="1"/>
  <c r="Z23" i="13"/>
  <c r="Z8" i="4" s="1"/>
  <c r="Z28" i="13"/>
  <c r="DI23" i="13"/>
  <c r="DI8" i="4" s="1"/>
  <c r="DI28" i="13"/>
  <c r="DI8" i="6" s="1"/>
  <c r="IE23" i="13"/>
  <c r="IE8" i="4" s="1"/>
  <c r="IE28" i="13"/>
  <c r="IE8" i="6" s="1"/>
  <c r="FC23" i="13"/>
  <c r="FC8" i="4" s="1"/>
  <c r="FC28" i="13"/>
  <c r="FC8" i="6" s="1"/>
  <c r="AM23" i="13"/>
  <c r="AM8" i="4" s="1"/>
  <c r="AM28" i="13"/>
  <c r="DV23" i="13"/>
  <c r="DV8" i="4" s="1"/>
  <c r="DV28" i="13"/>
  <c r="DV8" i="6" s="1"/>
  <c r="AW23" i="13"/>
  <c r="AW8" i="4" s="1"/>
  <c r="AW28" i="13"/>
  <c r="AW8" i="6" s="1"/>
  <c r="CZ23" i="13"/>
  <c r="CZ8" i="4" s="1"/>
  <c r="CZ28" i="13"/>
  <c r="CZ8" i="6" s="1"/>
  <c r="DD23" i="13"/>
  <c r="DD8" i="4" s="1"/>
  <c r="DD28" i="13"/>
  <c r="GN23" i="13"/>
  <c r="GN8" i="4" s="1"/>
  <c r="GN28" i="13"/>
  <c r="GN8" i="6" s="1"/>
  <c r="U23" i="13"/>
  <c r="U8" i="4" s="1"/>
  <c r="U28" i="13"/>
  <c r="U8" i="6" s="1"/>
  <c r="GD23" i="13"/>
  <c r="GD8" i="4" s="1"/>
  <c r="GD28" i="13"/>
  <c r="GD8" i="6" s="1"/>
  <c r="BP23" i="13"/>
  <c r="BP8" i="4" s="1"/>
  <c r="BP28" i="13"/>
  <c r="EZ23" i="13"/>
  <c r="EZ8" i="4" s="1"/>
  <c r="EZ28" i="13"/>
  <c r="EZ8" i="6" s="1"/>
  <c r="EO23" i="13"/>
  <c r="EO8" i="4" s="1"/>
  <c r="EO28" i="13"/>
  <c r="EO8" i="6" s="1"/>
  <c r="FI23" i="13"/>
  <c r="FI8" i="4" s="1"/>
  <c r="FI28" i="13"/>
  <c r="FI8" i="6" s="1"/>
  <c r="EM23" i="13"/>
  <c r="EM8" i="4" s="1"/>
  <c r="EM28" i="13"/>
  <c r="Y23" i="13"/>
  <c r="Y8" i="4" s="1"/>
  <c r="Y28" i="13"/>
  <c r="Y8" i="6" s="1"/>
  <c r="AK23" i="13"/>
  <c r="AK8" i="4" s="1"/>
  <c r="AK28" i="13"/>
  <c r="AK8" i="6" s="1"/>
  <c r="GL23" i="13"/>
  <c r="GL8" i="4" s="1"/>
  <c r="GL28" i="13"/>
  <c r="GL8" i="6" s="1"/>
  <c r="EI23" i="13"/>
  <c r="EI8" i="4" s="1"/>
  <c r="EI28" i="13"/>
  <c r="AC23" i="13"/>
  <c r="AC8" i="4" s="1"/>
  <c r="AC28" i="13"/>
  <c r="AC8" i="6" s="1"/>
  <c r="DA23" i="13"/>
  <c r="DA8" i="4" s="1"/>
  <c r="DA28" i="13"/>
  <c r="BJ23" i="13"/>
  <c r="BJ8" i="4" s="1"/>
  <c r="BJ28" i="13"/>
  <c r="BJ8" i="6" s="1"/>
  <c r="DG23" i="13"/>
  <c r="DG8" i="4" s="1"/>
  <c r="DG28" i="13"/>
  <c r="HR23" i="13"/>
  <c r="HR8" i="4" s="1"/>
  <c r="HR28" i="13"/>
  <c r="HR8" i="6" s="1"/>
  <c r="AB23" i="13"/>
  <c r="AB8" i="4" s="1"/>
  <c r="AB28" i="13"/>
  <c r="AB8" i="6" s="1"/>
  <c r="FF23" i="13"/>
  <c r="FF8" i="4" s="1"/>
  <c r="FF28" i="13"/>
  <c r="FF8" i="6" s="1"/>
  <c r="HM23" i="13"/>
  <c r="HM8" i="4" s="1"/>
  <c r="HM28" i="13"/>
  <c r="EW23" i="13"/>
  <c r="EW8" i="4" s="1"/>
  <c r="EW28" i="13"/>
  <c r="EW8" i="6" s="1"/>
  <c r="FK23" i="13"/>
  <c r="FK8" i="4" s="1"/>
  <c r="FK28" i="13"/>
  <c r="FK8" i="6" s="1"/>
  <c r="GJ23" i="13"/>
  <c r="GJ8" i="4" s="1"/>
  <c r="GJ28" i="13"/>
  <c r="FM23" i="13"/>
  <c r="FM8" i="4" s="1"/>
  <c r="FM28" i="13"/>
  <c r="BY23" i="13"/>
  <c r="BY8" i="4" s="1"/>
  <c r="BY28" i="13"/>
  <c r="BY8" i="6" s="1"/>
  <c r="CS23" i="13"/>
  <c r="CS8" i="4" s="1"/>
  <c r="CS28" i="13"/>
  <c r="CS8" i="6" s="1"/>
  <c r="Q23" i="13"/>
  <c r="Q8" i="4" s="1"/>
  <c r="Q28" i="13"/>
  <c r="Q8" i="6" s="1"/>
  <c r="FD23" i="13"/>
  <c r="FD8" i="4" s="1"/>
  <c r="FD28" i="13"/>
  <c r="CC23" i="13"/>
  <c r="CC8" i="4" s="1"/>
  <c r="CC28" i="13"/>
  <c r="CC8" i="6" s="1"/>
  <c r="S23" i="13"/>
  <c r="S8" i="4" s="1"/>
  <c r="S28" i="13"/>
  <c r="S8" i="6" s="1"/>
  <c r="ET23" i="13"/>
  <c r="ET8" i="4" s="1"/>
  <c r="ET28" i="13"/>
  <c r="GH23" i="13"/>
  <c r="GH8" i="4" s="1"/>
  <c r="GH28" i="13"/>
  <c r="AL23" i="13"/>
  <c r="AL8" i="4" s="1"/>
  <c r="AL28" i="13"/>
  <c r="AH23" i="13"/>
  <c r="AH8" i="4" s="1"/>
  <c r="AH28" i="13"/>
  <c r="AH8" i="6" s="1"/>
  <c r="EB23" i="13"/>
  <c r="EB8" i="4" s="1"/>
  <c r="EB28" i="13"/>
  <c r="EB8" i="6" s="1"/>
  <c r="EJ23" i="13"/>
  <c r="EJ8" i="4" s="1"/>
  <c r="EJ28" i="13"/>
  <c r="AI23" i="13"/>
  <c r="AI8" i="4" s="1"/>
  <c r="AI28" i="13"/>
  <c r="AI8" i="6" s="1"/>
  <c r="FN23" i="13"/>
  <c r="FN8" i="4" s="1"/>
  <c r="FN28" i="13"/>
  <c r="O23" i="13"/>
  <c r="O8" i="4" s="1"/>
  <c r="O28" i="13"/>
  <c r="O8" i="6" s="1"/>
  <c r="V23" i="13"/>
  <c r="V8" i="4" s="1"/>
  <c r="V28" i="13"/>
  <c r="HD23" i="13"/>
  <c r="HD8" i="4" s="1"/>
  <c r="HD28" i="13"/>
  <c r="HD8" i="6" s="1"/>
  <c r="BG23" i="13"/>
  <c r="BG8" i="4" s="1"/>
  <c r="BG28" i="13"/>
  <c r="BG8" i="6" s="1"/>
  <c r="CQ23" i="13"/>
  <c r="CQ8" i="4" s="1"/>
  <c r="CQ28" i="13"/>
  <c r="CQ8" i="6" s="1"/>
  <c r="EH23" i="13"/>
  <c r="EH8" i="4" s="1"/>
  <c r="EH28" i="13"/>
  <c r="FO23" i="13"/>
  <c r="FO8" i="4" s="1"/>
  <c r="FO28" i="13"/>
  <c r="FO8" i="6" s="1"/>
  <c r="CE23" i="13"/>
  <c r="CE8" i="4" s="1"/>
  <c r="CE28" i="13"/>
  <c r="CE8" i="6" s="1"/>
  <c r="DU23" i="13"/>
  <c r="DU8" i="4" s="1"/>
  <c r="DU28" i="13"/>
  <c r="DU8" i="6" s="1"/>
  <c r="ER23" i="13"/>
  <c r="ER8" i="4" s="1"/>
  <c r="ER28" i="13"/>
  <c r="DL23" i="13"/>
  <c r="DL8" i="4" s="1"/>
  <c r="DL28" i="13"/>
  <c r="DL8" i="6" s="1"/>
  <c r="FV23" i="13"/>
  <c r="FV8" i="4" s="1"/>
  <c r="FV28" i="13"/>
  <c r="FV8" i="6" s="1"/>
  <c r="HC23" i="13"/>
  <c r="HC8" i="4" s="1"/>
  <c r="HC28" i="13"/>
  <c r="HC8" i="6" s="1"/>
  <c r="CY23" i="13"/>
  <c r="CY8" i="4" s="1"/>
  <c r="CY28" i="13"/>
  <c r="HP23" i="13"/>
  <c r="HP8" i="4" s="1"/>
  <c r="HP28" i="13"/>
  <c r="HP8" i="6" s="1"/>
  <c r="AT23" i="13"/>
  <c r="AT8" i="4" s="1"/>
  <c r="AT28" i="13"/>
  <c r="AT8" i="6" s="1"/>
  <c r="L23" i="13"/>
  <c r="L8" i="4" s="1"/>
  <c r="L28" i="13"/>
  <c r="L8" i="6" s="1"/>
  <c r="AA23" i="13"/>
  <c r="AA8" i="4" s="1"/>
  <c r="AA28" i="13"/>
  <c r="DT23" i="13"/>
  <c r="DT8" i="4" s="1"/>
  <c r="DT28" i="13"/>
  <c r="DT8" i="6" s="1"/>
  <c r="HF23" i="13"/>
  <c r="HF8" i="4" s="1"/>
  <c r="HF28" i="13"/>
  <c r="HF8" i="6" s="1"/>
  <c r="CD23" i="13"/>
  <c r="CD8" i="4" s="1"/>
  <c r="CD28" i="13"/>
  <c r="CD8" i="6" s="1"/>
  <c r="AE23" i="13"/>
  <c r="AE8" i="4" s="1"/>
  <c r="AE28" i="13"/>
  <c r="IJ23" i="13"/>
  <c r="IJ8" i="4" s="1"/>
  <c r="IJ28" i="13"/>
  <c r="IJ8" i="6" s="1"/>
  <c r="BA23" i="13"/>
  <c r="BA8" i="4" s="1"/>
  <c r="BA28" i="13"/>
  <c r="BA8" i="6" s="1"/>
  <c r="CU23" i="13"/>
  <c r="CU8" i="4" s="1"/>
  <c r="CU28" i="13"/>
  <c r="CU8" i="6" s="1"/>
  <c r="BI23" i="13"/>
  <c r="BI8" i="4" s="1"/>
  <c r="BI28" i="13"/>
  <c r="HX23" i="13"/>
  <c r="HX8" i="4" s="1"/>
  <c r="HX28" i="13"/>
  <c r="ES23" i="13"/>
  <c r="ES8" i="4" s="1"/>
  <c r="ES28" i="13"/>
  <c r="ES8" i="6" s="1"/>
  <c r="DW23" i="13"/>
  <c r="DW8" i="4" s="1"/>
  <c r="DW28" i="13"/>
  <c r="DW8" i="6" s="1"/>
  <c r="CH23" i="13"/>
  <c r="CH8" i="4" s="1"/>
  <c r="CH28" i="13"/>
  <c r="FL23" i="13"/>
  <c r="FL8" i="4" s="1"/>
  <c r="FL28" i="13"/>
  <c r="FL8" i="6" s="1"/>
  <c r="FA23" i="13"/>
  <c r="FA8" i="4" s="1"/>
  <c r="FA28" i="13"/>
  <c r="FA8" i="6" s="1"/>
  <c r="DR23" i="13"/>
  <c r="DR8" i="4" s="1"/>
  <c r="DR28" i="13"/>
  <c r="DR8" i="6" s="1"/>
  <c r="BN23" i="13"/>
  <c r="BN8" i="4" s="1"/>
  <c r="BN28" i="13"/>
  <c r="I23" i="13"/>
  <c r="I8" i="4" s="1"/>
  <c r="I28" i="13"/>
  <c r="I8" i="6" s="1"/>
  <c r="CW23" i="13"/>
  <c r="CW8" i="4" s="1"/>
  <c r="CW28" i="13"/>
  <c r="CW8" i="6" s="1"/>
  <c r="K23" i="13"/>
  <c r="K8" i="4" s="1"/>
  <c r="K28" i="13"/>
  <c r="K8" i="6" s="1"/>
  <c r="DM23" i="13"/>
  <c r="DM8" i="4" s="1"/>
  <c r="DM28" i="13"/>
  <c r="HW23" i="13"/>
  <c r="HW8" i="4" s="1"/>
  <c r="HW28" i="13"/>
  <c r="HW8" i="6" s="1"/>
  <c r="HE23" i="13"/>
  <c r="HE8" i="4" s="1"/>
  <c r="HE28" i="13"/>
  <c r="HE8" i="6" s="1"/>
  <c r="BD23" i="13"/>
  <c r="BD8" i="4" s="1"/>
  <c r="BD28" i="13"/>
  <c r="BD8" i="6" s="1"/>
  <c r="HK23" i="13"/>
  <c r="HK8" i="4" s="1"/>
  <c r="HK28" i="13"/>
  <c r="BZ23" i="13"/>
  <c r="BZ8" i="4" s="1"/>
  <c r="BZ28" i="13"/>
  <c r="BZ8" i="6" s="1"/>
  <c r="HQ23" i="13"/>
  <c r="HQ8" i="4" s="1"/>
  <c r="HQ28" i="13"/>
  <c r="HQ8" i="6" s="1"/>
  <c r="M23" i="13"/>
  <c r="M8" i="4" s="1"/>
  <c r="M28" i="13"/>
  <c r="M8" i="6" s="1"/>
  <c r="GF23" i="13"/>
  <c r="GF8" i="4" s="1"/>
  <c r="GF28" i="13"/>
  <c r="EN23" i="13"/>
  <c r="EN8" i="4" s="1"/>
  <c r="EN28" i="13"/>
  <c r="EN8" i="6" s="1"/>
  <c r="HT23" i="13"/>
  <c r="HT8" i="4" s="1"/>
  <c r="HT28" i="13"/>
  <c r="HT8" i="6" s="1"/>
  <c r="AZ23" i="13"/>
  <c r="AZ8" i="4" s="1"/>
  <c r="AZ28" i="13"/>
  <c r="AZ8" i="6" s="1"/>
  <c r="ED23" i="13"/>
  <c r="ED8" i="4" s="1"/>
  <c r="ED28" i="13"/>
  <c r="HJ23" i="13"/>
  <c r="HJ8" i="4" s="1"/>
  <c r="HJ28" i="13"/>
  <c r="HJ8" i="6" s="1"/>
  <c r="W23" i="13"/>
  <c r="W8" i="4" s="1"/>
  <c r="W28" i="13"/>
  <c r="W8" i="6" s="1"/>
  <c r="II23" i="13"/>
  <c r="II8" i="4" s="1"/>
  <c r="II28" i="13"/>
  <c r="II8" i="6" s="1"/>
  <c r="IL27" i="13"/>
  <c r="AV23" i="13"/>
  <c r="AV8" i="4" s="1"/>
  <c r="AV28" i="13"/>
  <c r="N23" i="13"/>
  <c r="N8" i="4" s="1"/>
  <c r="N28" i="13"/>
  <c r="N8" i="6" s="1"/>
  <c r="EQ23" i="13"/>
  <c r="EQ8" i="4" s="1"/>
  <c r="EQ28" i="13"/>
  <c r="EQ8" i="6" s="1"/>
  <c r="GT23" i="13"/>
  <c r="GT8" i="4" s="1"/>
  <c r="GT28" i="13"/>
  <c r="CR23" i="13"/>
  <c r="CR8" i="4" s="1"/>
  <c r="CR28" i="13"/>
  <c r="BR23" i="13"/>
  <c r="BR8" i="4" s="1"/>
  <c r="BR28" i="13"/>
  <c r="BR8" i="6" s="1"/>
  <c r="CK23" i="13"/>
  <c r="CK8" i="4" s="1"/>
  <c r="CK28" i="13"/>
  <c r="CK8" i="6" s="1"/>
  <c r="EP23" i="13"/>
  <c r="EP8" i="4" s="1"/>
  <c r="EP28" i="13"/>
  <c r="HS23" i="13"/>
  <c r="HS8" i="4" s="1"/>
  <c r="HS28" i="13"/>
  <c r="DC23" i="13"/>
  <c r="DC8" i="4" s="1"/>
  <c r="DC28" i="13"/>
  <c r="DC8" i="6" s="1"/>
  <c r="DN23" i="13"/>
  <c r="DN8" i="4" s="1"/>
  <c r="DN28" i="13"/>
  <c r="DN8" i="6" s="1"/>
  <c r="CA23" i="13"/>
  <c r="CA8" i="4" s="1"/>
  <c r="CA28" i="13"/>
  <c r="GW23" i="13"/>
  <c r="GW8" i="4" s="1"/>
  <c r="GW28" i="13"/>
  <c r="EF23" i="13"/>
  <c r="EF8" i="4" s="1"/>
  <c r="EF28" i="13"/>
  <c r="EF8" i="6" s="1"/>
  <c r="EU23" i="13"/>
  <c r="EU8" i="4" s="1"/>
  <c r="EU28" i="13"/>
  <c r="EU8" i="6" s="1"/>
  <c r="AO23" i="13"/>
  <c r="AO8" i="4" s="1"/>
  <c r="AO28" i="13"/>
  <c r="EK23" i="13"/>
  <c r="EK8" i="4" s="1"/>
  <c r="EK28" i="13"/>
  <c r="HI23" i="13"/>
  <c r="HI8" i="4" s="1"/>
  <c r="HI28" i="13"/>
  <c r="HI8" i="6" s="1"/>
  <c r="AF23" i="13"/>
  <c r="AF8" i="4" s="1"/>
  <c r="AF28" i="13"/>
  <c r="CX23" i="13"/>
  <c r="CX8" i="4" s="1"/>
  <c r="CX28" i="13"/>
  <c r="BK23" i="13"/>
  <c r="BK8" i="4" s="1"/>
  <c r="BK28" i="13"/>
  <c r="AY23" i="13"/>
  <c r="AY8" i="4" s="1"/>
  <c r="AY28" i="13"/>
  <c r="AY8" i="6" s="1"/>
  <c r="IF23" i="13"/>
  <c r="IF8" i="4" s="1"/>
  <c r="IF28" i="13"/>
  <c r="IF8" i="6" s="1"/>
  <c r="HG23" i="13"/>
  <c r="HG8" i="4" s="1"/>
  <c r="HG28" i="13"/>
  <c r="GC23" i="13"/>
  <c r="GC8" i="4" s="1"/>
  <c r="GC28" i="13"/>
  <c r="GP23" i="13"/>
  <c r="GP8" i="4" s="1"/>
  <c r="GP28" i="13"/>
  <c r="GP8" i="6" s="1"/>
  <c r="BB23" i="13"/>
  <c r="BB8" i="4" s="1"/>
  <c r="BB28" i="13"/>
  <c r="BB8" i="6" s="1"/>
  <c r="HU23" i="13"/>
  <c r="HU8" i="4" s="1"/>
  <c r="HU28" i="13"/>
  <c r="BT23" i="13"/>
  <c r="BT8" i="4" s="1"/>
  <c r="BT28" i="13"/>
  <c r="CN23" i="13"/>
  <c r="CN8" i="4" s="1"/>
  <c r="CN28" i="13"/>
  <c r="CN8" i="6" s="1"/>
  <c r="FB23" i="13"/>
  <c r="FB8" i="4" s="1"/>
  <c r="FB28" i="13"/>
  <c r="FB8" i="6" s="1"/>
  <c r="GU23" i="13"/>
  <c r="GU8" i="4" s="1"/>
  <c r="GU28" i="13"/>
  <c r="DK23" i="13"/>
  <c r="DK8" i="4" s="1"/>
  <c r="DK28" i="13"/>
  <c r="P23" i="13"/>
  <c r="P8" i="4" s="1"/>
  <c r="P28" i="13"/>
  <c r="P8" i="6" s="1"/>
  <c r="BS23" i="13"/>
  <c r="BS8" i="4" s="1"/>
  <c r="BS28" i="13"/>
  <c r="BS8" i="6" s="1"/>
  <c r="AS23" i="13"/>
  <c r="AS8" i="4" s="1"/>
  <c r="AS28" i="13"/>
  <c r="AJ23" i="13"/>
  <c r="AJ8" i="4" s="1"/>
  <c r="AJ28" i="13"/>
  <c r="DJ23" i="13"/>
  <c r="DJ8" i="4" s="1"/>
  <c r="DJ28" i="13"/>
  <c r="DJ8" i="6" s="1"/>
  <c r="BU23" i="13"/>
  <c r="BU8" i="4" s="1"/>
  <c r="BU28" i="13"/>
  <c r="BU8" i="6" s="1"/>
  <c r="AQ23" i="13"/>
  <c r="AQ8" i="4" s="1"/>
  <c r="AQ28" i="13"/>
  <c r="EY23" i="13"/>
  <c r="EY8" i="4" s="1"/>
  <c r="EY28" i="13"/>
  <c r="FP23" i="13"/>
  <c r="FP8" i="4" s="1"/>
  <c r="FP28" i="13"/>
  <c r="FP8" i="6" s="1"/>
  <c r="GQ23" i="13"/>
  <c r="GQ8" i="4" s="1"/>
  <c r="GQ28" i="13"/>
  <c r="GQ8" i="6" s="1"/>
  <c r="FE23" i="13"/>
  <c r="FE8" i="4" s="1"/>
  <c r="FE28" i="13"/>
  <c r="DS23" i="13"/>
  <c r="DS8" i="4" s="1"/>
  <c r="DS28" i="13"/>
  <c r="FQ23" i="13"/>
  <c r="FQ8" i="4" s="1"/>
  <c r="FQ28" i="13"/>
  <c r="FQ8" i="6" s="1"/>
  <c r="FS23" i="13"/>
  <c r="FS8" i="4" s="1"/>
  <c r="FS28" i="13"/>
  <c r="FS8" i="6" s="1"/>
  <c r="EE23" i="13"/>
  <c r="EE8" i="4" s="1"/>
  <c r="EE28" i="13"/>
  <c r="AU23" i="13"/>
  <c r="AU8" i="4" s="1"/>
  <c r="AU28" i="13"/>
  <c r="R23" i="13"/>
  <c r="R8" i="4" s="1"/>
  <c r="R28" i="13"/>
  <c r="R8" i="6" s="1"/>
  <c r="BE23" i="13"/>
  <c r="BE8" i="4" s="1"/>
  <c r="BE28" i="13"/>
  <c r="BE8" i="6" s="1"/>
  <c r="DY23" i="13"/>
  <c r="DY8" i="4" s="1"/>
  <c r="DY28" i="13"/>
  <c r="DO23" i="13"/>
  <c r="DO8" i="4" s="1"/>
  <c r="DO28" i="13"/>
  <c r="GM23" i="13"/>
  <c r="GM8" i="4" s="1"/>
  <c r="GM28" i="13"/>
  <c r="GM8" i="6" s="1"/>
  <c r="FH23" i="13"/>
  <c r="FH8" i="4" s="1"/>
  <c r="FH28" i="13"/>
  <c r="FH8" i="6" s="1"/>
  <c r="GI23" i="13"/>
  <c r="GI8" i="4" s="1"/>
  <c r="GI28" i="13"/>
  <c r="EG23" i="13"/>
  <c r="EG8" i="4" s="1"/>
  <c r="EG28" i="13"/>
  <c r="DB23" i="13"/>
  <c r="DB8" i="4" s="1"/>
  <c r="DB28" i="13"/>
  <c r="DB8" i="6" s="1"/>
  <c r="BO23" i="13"/>
  <c r="BO8" i="4" s="1"/>
  <c r="BO28" i="13"/>
  <c r="FR93" i="13"/>
  <c r="HZ93" i="13"/>
  <c r="CH93" i="13"/>
  <c r="GV93" i="13"/>
  <c r="BL93" i="13"/>
  <c r="H93" i="13"/>
  <c r="AN93" i="13"/>
  <c r="HQ93" i="13"/>
  <c r="GI93" i="13"/>
  <c r="AD93" i="13"/>
  <c r="EB93" i="13"/>
  <c r="EJ93" i="13"/>
  <c r="HD93" i="13"/>
  <c r="CV93" i="13"/>
  <c r="EU93" i="13"/>
  <c r="EX93" i="13"/>
  <c r="DL93" i="13"/>
  <c r="GO93" i="13"/>
  <c r="HN93" i="13"/>
  <c r="BX93" i="13"/>
  <c r="BP93" i="13"/>
  <c r="AJ93" i="13"/>
  <c r="FP93" i="13"/>
  <c r="AQ93" i="13"/>
  <c r="CP93" i="13"/>
  <c r="GK93" i="13"/>
  <c r="HM93" i="13"/>
  <c r="GY93" i="13"/>
  <c r="DY93" i="13"/>
  <c r="GX93" i="13"/>
  <c r="ET93" i="13"/>
  <c r="Q93" i="13"/>
  <c r="FZ93" i="13"/>
  <c r="CK93" i="13"/>
  <c r="DZ93" i="13"/>
  <c r="CE93" i="13"/>
  <c r="AY93" i="13"/>
  <c r="ID93" i="13"/>
  <c r="G93" i="13"/>
  <c r="EE110" i="9"/>
  <c r="IK3" i="4"/>
  <c r="IL2" i="4"/>
  <c r="IL3" i="4" s="1"/>
  <c r="EK27" i="10"/>
  <c r="DO71" i="13"/>
  <c r="DN71" i="13"/>
  <c r="HH165" i="13"/>
  <c r="HH67" i="9"/>
  <c r="HH71" i="9" s="1"/>
  <c r="GX67" i="9"/>
  <c r="GX71" i="9" s="1"/>
  <c r="GX165" i="13"/>
  <c r="DF67" i="9"/>
  <c r="DF71" i="9" s="1"/>
  <c r="DF165" i="13"/>
  <c r="HT165" i="13"/>
  <c r="HT67" i="9"/>
  <c r="HT71" i="9" s="1"/>
  <c r="EI67" i="9"/>
  <c r="EI71" i="9" s="1"/>
  <c r="EI165" i="13"/>
  <c r="HE165" i="13"/>
  <c r="HE67" i="9"/>
  <c r="HE71" i="9" s="1"/>
  <c r="EY67" i="9"/>
  <c r="EY71" i="9" s="1"/>
  <c r="EY165" i="13"/>
  <c r="X165" i="13"/>
  <c r="X67" i="9"/>
  <c r="X71" i="9" s="1"/>
  <c r="AV165" i="13"/>
  <c r="AV67" i="9"/>
  <c r="AV71" i="9" s="1"/>
  <c r="EQ67" i="9"/>
  <c r="EQ71" i="9" s="1"/>
  <c r="EQ165" i="13"/>
  <c r="GT67" i="9"/>
  <c r="GT71" i="9" s="1"/>
  <c r="GT165" i="13"/>
  <c r="CR165" i="13"/>
  <c r="CR67" i="9"/>
  <c r="CR71" i="9" s="1"/>
  <c r="BR67" i="9"/>
  <c r="BR71" i="9" s="1"/>
  <c r="BR165" i="13"/>
  <c r="CK67" i="9"/>
  <c r="CK71" i="9" s="1"/>
  <c r="CK165" i="13"/>
  <c r="EP67" i="9"/>
  <c r="EP71" i="9" s="1"/>
  <c r="EP165" i="13"/>
  <c r="HD165" i="13"/>
  <c r="HD67" i="9"/>
  <c r="HD71" i="9" s="1"/>
  <c r="BG67" i="9"/>
  <c r="BG71" i="9" s="1"/>
  <c r="BG165" i="13"/>
  <c r="CQ67" i="9"/>
  <c r="CQ71" i="9" s="1"/>
  <c r="CQ165" i="13"/>
  <c r="EH67" i="9"/>
  <c r="EH71" i="9" s="1"/>
  <c r="EH165" i="13"/>
  <c r="FO67" i="9"/>
  <c r="FO71" i="9" s="1"/>
  <c r="FO165" i="13"/>
  <c r="CE67" i="9"/>
  <c r="CE71" i="9" s="1"/>
  <c r="CE165" i="13"/>
  <c r="BH165" i="13"/>
  <c r="BH67" i="9"/>
  <c r="BH71" i="9" s="1"/>
  <c r="T165" i="13"/>
  <c r="T67" i="9"/>
  <c r="T71" i="9" s="1"/>
  <c r="CL67" i="9"/>
  <c r="CL71" i="9" s="1"/>
  <c r="CL165" i="13"/>
  <c r="GA67" i="9"/>
  <c r="GA71" i="9" s="1"/>
  <c r="GA165" i="13"/>
  <c r="FJ67" i="9"/>
  <c r="FJ71" i="9" s="1"/>
  <c r="FJ165" i="13"/>
  <c r="GO165" i="13"/>
  <c r="GO67" i="9"/>
  <c r="GO71" i="9" s="1"/>
  <c r="ID67" i="9"/>
  <c r="ID71" i="9" s="1"/>
  <c r="ID165" i="13"/>
  <c r="AA67" i="9"/>
  <c r="AA71" i="9" s="1"/>
  <c r="AA165" i="13"/>
  <c r="DT165" i="13"/>
  <c r="DT67" i="9"/>
  <c r="DT71" i="9" s="1"/>
  <c r="HF67" i="9"/>
  <c r="HF71" i="9" s="1"/>
  <c r="HF165" i="13"/>
  <c r="CD67" i="9"/>
  <c r="CD71" i="9" s="1"/>
  <c r="CD165" i="13"/>
  <c r="AE67" i="9"/>
  <c r="AE71" i="9" s="1"/>
  <c r="AE165" i="13"/>
  <c r="IJ165" i="13"/>
  <c r="IJ67" i="9"/>
  <c r="IJ71" i="9" s="1"/>
  <c r="HS67" i="9"/>
  <c r="HS71" i="9" s="1"/>
  <c r="HS165" i="13"/>
  <c r="DK67" i="9"/>
  <c r="DK71" i="9" s="1"/>
  <c r="DK165" i="13"/>
  <c r="BS67" i="9"/>
  <c r="BS71" i="9" s="1"/>
  <c r="BS165" i="13"/>
  <c r="AS165" i="13"/>
  <c r="AS67" i="9"/>
  <c r="AS71" i="9" s="1"/>
  <c r="AJ165" i="13"/>
  <c r="AJ67" i="9"/>
  <c r="AJ71" i="9" s="1"/>
  <c r="DJ67" i="9"/>
  <c r="DJ71" i="9" s="1"/>
  <c r="DJ165" i="13"/>
  <c r="BU67" i="9"/>
  <c r="BU71" i="9" s="1"/>
  <c r="BU165" i="13"/>
  <c r="AT67" i="9"/>
  <c r="AT71" i="9" s="1"/>
  <c r="AT165" i="13"/>
  <c r="FP165" i="13"/>
  <c r="FP67" i="9"/>
  <c r="FP71" i="9" s="1"/>
  <c r="GQ67" i="9"/>
  <c r="GQ71" i="9" s="1"/>
  <c r="GQ165" i="13"/>
  <c r="FE67" i="9"/>
  <c r="FE71" i="9" s="1"/>
  <c r="FE165" i="13"/>
  <c r="DS67" i="9"/>
  <c r="DS71" i="9" s="1"/>
  <c r="DS165" i="13"/>
  <c r="HW67" i="9"/>
  <c r="HW71" i="9" s="1"/>
  <c r="HW165" i="13"/>
  <c r="FB67" i="9"/>
  <c r="FB71" i="9" s="1"/>
  <c r="FB165" i="13"/>
  <c r="FY165" i="13"/>
  <c r="FY67" i="9"/>
  <c r="FY71" i="9" s="1"/>
  <c r="FF67" i="9"/>
  <c r="FF71" i="9" s="1"/>
  <c r="FF165" i="13"/>
  <c r="HM165" i="13"/>
  <c r="HM67" i="9"/>
  <c r="HM71" i="9" s="1"/>
  <c r="EW67" i="9"/>
  <c r="EW71" i="9" s="1"/>
  <c r="EW165" i="13"/>
  <c r="FK67" i="9"/>
  <c r="FK71" i="9" s="1"/>
  <c r="FK165" i="13"/>
  <c r="GJ165" i="13"/>
  <c r="GJ67" i="9"/>
  <c r="GJ71" i="9" s="1"/>
  <c r="FM67" i="9"/>
  <c r="FM71" i="9" s="1"/>
  <c r="FM165" i="13"/>
  <c r="BY165" i="13"/>
  <c r="BY67" i="9"/>
  <c r="BY71" i="9" s="1"/>
  <c r="FD165" i="13"/>
  <c r="FD67" i="9"/>
  <c r="FD71" i="9" s="1"/>
  <c r="CC67" i="9"/>
  <c r="CC71" i="9" s="1"/>
  <c r="CC165" i="13"/>
  <c r="S67" i="9"/>
  <c r="S71" i="9" s="1"/>
  <c r="S165" i="13"/>
  <c r="FW67" i="9"/>
  <c r="FW71" i="9" s="1"/>
  <c r="FW165" i="13"/>
  <c r="FH165" i="13"/>
  <c r="FH67" i="9"/>
  <c r="FH71" i="9" s="1"/>
  <c r="BN67" i="9"/>
  <c r="BN71" i="9" s="1"/>
  <c r="BN165" i="13"/>
  <c r="CI67" i="9"/>
  <c r="CI71" i="9" s="1"/>
  <c r="CI165" i="13"/>
  <c r="AP67" i="9"/>
  <c r="AP71" i="9" s="1"/>
  <c r="AP165" i="13"/>
  <c r="FU67" i="9"/>
  <c r="FU71" i="9" s="1"/>
  <c r="FU165" i="13"/>
  <c r="DX165" i="13"/>
  <c r="DX67" i="9"/>
  <c r="DX71" i="9" s="1"/>
  <c r="FZ67" i="9"/>
  <c r="FZ71" i="9" s="1"/>
  <c r="FZ165" i="13"/>
  <c r="GR165" i="13"/>
  <c r="GR67" i="9"/>
  <c r="GR71" i="9" s="1"/>
  <c r="BW67" i="9"/>
  <c r="BW71" i="9" s="1"/>
  <c r="BW165" i="13"/>
  <c r="CT67" i="9"/>
  <c r="CT71" i="9" s="1"/>
  <c r="CT165" i="13"/>
  <c r="IA67" i="9"/>
  <c r="IA71" i="9" s="1"/>
  <c r="IA165" i="13"/>
  <c r="DC67" i="9"/>
  <c r="DC71" i="9" s="1"/>
  <c r="DC165" i="13"/>
  <c r="DN67" i="9"/>
  <c r="DN71" i="9" s="1"/>
  <c r="DN165" i="13"/>
  <c r="CA67" i="9"/>
  <c r="CA71" i="9" s="1"/>
  <c r="CA165" i="13"/>
  <c r="GW165" i="13"/>
  <c r="GW67" i="9"/>
  <c r="GW71" i="9" s="1"/>
  <c r="EF165" i="13"/>
  <c r="EF67" i="9"/>
  <c r="EF71" i="9" s="1"/>
  <c r="EU67" i="9"/>
  <c r="EU71" i="9" s="1"/>
  <c r="EU165" i="13"/>
  <c r="EX67" i="9"/>
  <c r="EX71" i="9" s="1"/>
  <c r="EX165" i="13"/>
  <c r="HO67" i="9"/>
  <c r="HO71" i="9" s="1"/>
  <c r="HO165" i="13"/>
  <c r="DH165" i="13"/>
  <c r="DH67" i="9"/>
  <c r="DH71" i="9" s="1"/>
  <c r="Z67" i="9"/>
  <c r="Z71" i="9" s="1"/>
  <c r="Z165" i="13"/>
  <c r="DI67" i="9"/>
  <c r="DI71" i="9" s="1"/>
  <c r="DI165" i="13"/>
  <c r="IE67" i="9"/>
  <c r="IE71" i="9" s="1"/>
  <c r="IE165" i="13"/>
  <c r="HG67" i="9"/>
  <c r="HG71" i="9" s="1"/>
  <c r="HG165" i="13"/>
  <c r="GC67" i="9"/>
  <c r="GC71" i="9" s="1"/>
  <c r="GC165" i="13"/>
  <c r="GP67" i="9"/>
  <c r="GP71" i="9" s="1"/>
  <c r="GP165" i="13"/>
  <c r="BB67" i="9"/>
  <c r="BB71" i="9" s="1"/>
  <c r="BB165" i="13"/>
  <c r="HU165" i="13"/>
  <c r="HU67" i="9"/>
  <c r="HU71" i="9" s="1"/>
  <c r="BT165" i="13"/>
  <c r="BT67" i="9"/>
  <c r="BT71" i="9" s="1"/>
  <c r="CN165" i="13"/>
  <c r="CN67" i="9"/>
  <c r="CN71" i="9" s="1"/>
  <c r="AR165" i="13"/>
  <c r="AR67" i="9"/>
  <c r="AR71" i="9" s="1"/>
  <c r="BC67" i="9"/>
  <c r="BC71" i="9" s="1"/>
  <c r="BC165" i="13"/>
  <c r="BQ165" i="13"/>
  <c r="BQ67" i="9"/>
  <c r="BQ71" i="9" s="1"/>
  <c r="AX67" i="9"/>
  <c r="AX71" i="9" s="1"/>
  <c r="AX165" i="13"/>
  <c r="GB165" i="13"/>
  <c r="GB67" i="9"/>
  <c r="GB71" i="9" s="1"/>
  <c r="IG67" i="9"/>
  <c r="IG71" i="9" s="1"/>
  <c r="IG165" i="13"/>
  <c r="HA67" i="9"/>
  <c r="HA71" i="9" s="1"/>
  <c r="HA165" i="13"/>
  <c r="AN165" i="13"/>
  <c r="AN67" i="9"/>
  <c r="AN71" i="9" s="1"/>
  <c r="FT165" i="13"/>
  <c r="FT67" i="9"/>
  <c r="FT71" i="9" s="1"/>
  <c r="DP165" i="13"/>
  <c r="DP67" i="9"/>
  <c r="DP71" i="9" s="1"/>
  <c r="EC165" i="13"/>
  <c r="EC67" i="9"/>
  <c r="EC71" i="9" s="1"/>
  <c r="IC165" i="13"/>
  <c r="IC67" i="9"/>
  <c r="IC71" i="9" s="1"/>
  <c r="BA165" i="13"/>
  <c r="BA67" i="9"/>
  <c r="BA71" i="9" s="1"/>
  <c r="AQ67" i="9"/>
  <c r="AQ71" i="9" s="1"/>
  <c r="AQ165" i="13"/>
  <c r="CS67" i="9"/>
  <c r="CS71" i="9" s="1"/>
  <c r="CS165" i="13"/>
  <c r="BD165" i="13"/>
  <c r="BD67" i="9"/>
  <c r="BD71" i="9" s="1"/>
  <c r="HK67" i="9"/>
  <c r="HK71" i="9" s="1"/>
  <c r="HK165" i="13"/>
  <c r="BZ67" i="9"/>
  <c r="BZ71" i="9" s="1"/>
  <c r="BZ165" i="13"/>
  <c r="HQ67" i="9"/>
  <c r="HQ71" i="9" s="1"/>
  <c r="HQ165" i="13"/>
  <c r="GF165" i="13"/>
  <c r="GF67" i="9"/>
  <c r="GF71" i="9" s="1"/>
  <c r="EN165" i="13"/>
  <c r="EN67" i="9"/>
  <c r="EN71" i="9" s="1"/>
  <c r="IL154" i="13"/>
  <c r="IL152" i="13" s="1"/>
  <c r="IL155" i="13" s="1"/>
  <c r="IL164" i="13"/>
  <c r="IL162" i="13" s="1"/>
  <c r="ED67" i="9"/>
  <c r="ED71" i="9" s="1"/>
  <c r="ED165" i="13"/>
  <c r="HJ67" i="9"/>
  <c r="HJ71" i="9" s="1"/>
  <c r="HJ165" i="13"/>
  <c r="W67" i="9"/>
  <c r="W71" i="9" s="1"/>
  <c r="W165" i="13"/>
  <c r="ET67" i="9"/>
  <c r="ET71" i="9" s="1"/>
  <c r="ET165" i="13"/>
  <c r="CU67" i="9"/>
  <c r="CU71" i="9" s="1"/>
  <c r="CU165" i="13"/>
  <c r="BV67" i="9"/>
  <c r="BV71" i="9" s="1"/>
  <c r="BV165" i="13"/>
  <c r="AZ165" i="13"/>
  <c r="AZ67" i="9"/>
  <c r="AZ71" i="9" s="1"/>
  <c r="AO67" i="9"/>
  <c r="AO71" i="9" s="1"/>
  <c r="AO165" i="13"/>
  <c r="AD67" i="9"/>
  <c r="AD71" i="9" s="1"/>
  <c r="AD165" i="13"/>
  <c r="CF165" i="13"/>
  <c r="CF67" i="9"/>
  <c r="CF71" i="9" s="1"/>
  <c r="CJ165" i="13"/>
  <c r="CJ67" i="9"/>
  <c r="CJ71" i="9" s="1"/>
  <c r="IB165" i="13"/>
  <c r="IB67" i="9"/>
  <c r="IB71" i="9" s="1"/>
  <c r="CM67" i="9"/>
  <c r="CM71" i="9" s="1"/>
  <c r="CM165" i="13"/>
  <c r="GV165" i="13"/>
  <c r="GV67" i="9"/>
  <c r="GV71" i="9" s="1"/>
  <c r="HB67" i="9"/>
  <c r="HB71" i="9" s="1"/>
  <c r="HB165" i="13"/>
  <c r="GE67" i="9"/>
  <c r="GE71" i="9" s="1"/>
  <c r="GE165" i="13"/>
  <c r="BL165" i="13"/>
  <c r="BL67" i="9"/>
  <c r="BL71" i="9" s="1"/>
  <c r="GZ165" i="13"/>
  <c r="GZ67" i="9"/>
  <c r="GZ71" i="9" s="1"/>
  <c r="BF67" i="9"/>
  <c r="BF71" i="9" s="1"/>
  <c r="BF165" i="13"/>
  <c r="DZ67" i="9"/>
  <c r="DZ71" i="9" s="1"/>
  <c r="DZ165" i="13"/>
  <c r="GS67" i="9"/>
  <c r="GS71" i="9" s="1"/>
  <c r="GS165" i="13"/>
  <c r="HY67" i="9"/>
  <c r="HY71" i="9" s="1"/>
  <c r="HY165" i="13"/>
  <c r="ER165" i="13"/>
  <c r="ER67" i="9"/>
  <c r="ER71" i="9" s="1"/>
  <c r="DL165" i="13"/>
  <c r="DL67" i="9"/>
  <c r="DL71" i="9" s="1"/>
  <c r="FV67" i="9"/>
  <c r="FV71" i="9" s="1"/>
  <c r="FV165" i="13"/>
  <c r="HC67" i="9"/>
  <c r="HC71" i="9" s="1"/>
  <c r="HC165" i="13"/>
  <c r="CY67" i="9"/>
  <c r="CY71" i="9" s="1"/>
  <c r="CY165" i="13"/>
  <c r="HP165" i="13"/>
  <c r="HP67" i="9"/>
  <c r="HP71" i="9" s="1"/>
  <c r="AG67" i="9"/>
  <c r="AG71" i="9" s="1"/>
  <c r="AG165" i="13"/>
  <c r="HZ67" i="9"/>
  <c r="HZ71" i="9" s="1"/>
  <c r="HZ165" i="13"/>
  <c r="DE165" i="13"/>
  <c r="DE67" i="9"/>
  <c r="DE71" i="9" s="1"/>
  <c r="HN67" i="9"/>
  <c r="HN71" i="9" s="1"/>
  <c r="HN165" i="13"/>
  <c r="BX165" i="13"/>
  <c r="BX67" i="9"/>
  <c r="BX71" i="9" s="1"/>
  <c r="FG67" i="9"/>
  <c r="FG71" i="9" s="1"/>
  <c r="FG165" i="13"/>
  <c r="DQ67" i="9"/>
  <c r="DQ71" i="9" s="1"/>
  <c r="DQ165" i="13"/>
  <c r="CG165" i="13"/>
  <c r="CG67" i="9"/>
  <c r="CG71" i="9" s="1"/>
  <c r="BP165" i="13"/>
  <c r="BP67" i="9"/>
  <c r="BP71" i="9" s="1"/>
  <c r="EZ165" i="13"/>
  <c r="EZ67" i="9"/>
  <c r="EZ71" i="9" s="1"/>
  <c r="EO67" i="9"/>
  <c r="EO71" i="9" s="1"/>
  <c r="EO165" i="13"/>
  <c r="FI165" i="13"/>
  <c r="FI67" i="9"/>
  <c r="FI71" i="9" s="1"/>
  <c r="EM67" i="9"/>
  <c r="EM71" i="9" s="1"/>
  <c r="EM165" i="13"/>
  <c r="Y67" i="9"/>
  <c r="Y71" i="9" s="1"/>
  <c r="Y165" i="13"/>
  <c r="AK165" i="13"/>
  <c r="AK67" i="9"/>
  <c r="AK71" i="9" s="1"/>
  <c r="GL67" i="9"/>
  <c r="GL71" i="9" s="1"/>
  <c r="GL165" i="13"/>
  <c r="AC165" i="13"/>
  <c r="AC67" i="9"/>
  <c r="AC71" i="9" s="1"/>
  <c r="DA67" i="9"/>
  <c r="DA71" i="9" s="1"/>
  <c r="DA165" i="13"/>
  <c r="BJ67" i="9"/>
  <c r="BJ71" i="9" s="1"/>
  <c r="BJ165" i="13"/>
  <c r="DG67" i="9"/>
  <c r="DG71" i="9" s="1"/>
  <c r="DG165" i="13"/>
  <c r="HR67" i="9"/>
  <c r="HR71" i="9" s="1"/>
  <c r="HR165" i="13"/>
  <c r="DR67" i="9"/>
  <c r="DR71" i="9" s="1"/>
  <c r="DR165" i="13"/>
  <c r="CP67" i="9"/>
  <c r="CP71" i="9" s="1"/>
  <c r="CP165" i="13"/>
  <c r="DU165" i="13"/>
  <c r="DU67" i="9"/>
  <c r="DU71" i="9" s="1"/>
  <c r="EE67" i="9"/>
  <c r="EE71" i="9" s="1"/>
  <c r="EE165" i="13"/>
  <c r="AU67" i="9"/>
  <c r="AU71" i="9" s="1"/>
  <c r="AU165" i="13"/>
  <c r="BE67" i="9"/>
  <c r="BE71" i="9" s="1"/>
  <c r="BE165" i="13"/>
  <c r="DY67" i="9"/>
  <c r="DY71" i="9" s="1"/>
  <c r="DY165" i="13"/>
  <c r="DO67" i="9"/>
  <c r="DO71" i="9" s="1"/>
  <c r="DO165" i="13"/>
  <c r="GM67" i="9"/>
  <c r="GM71" i="9" s="1"/>
  <c r="GM165" i="13"/>
  <c r="GI67" i="9"/>
  <c r="GI71" i="9" s="1"/>
  <c r="GI165" i="13"/>
  <c r="EG67" i="9"/>
  <c r="EG71" i="9" s="1"/>
  <c r="EG165" i="13"/>
  <c r="DB67" i="9"/>
  <c r="DB71" i="9" s="1"/>
  <c r="DB165" i="13"/>
  <c r="BO67" i="9"/>
  <c r="BO71" i="9" s="1"/>
  <c r="BO165" i="13"/>
  <c r="AB165" i="13"/>
  <c r="AB67" i="9"/>
  <c r="AB71" i="9" s="1"/>
  <c r="II67" i="9"/>
  <c r="II71" i="9" s="1"/>
  <c r="II165" i="13"/>
  <c r="GU67" i="9"/>
  <c r="GU71" i="9" s="1"/>
  <c r="GU165" i="13"/>
  <c r="FS67" i="9"/>
  <c r="FS71" i="9" s="1"/>
  <c r="FS165" i="13"/>
  <c r="GH67" i="9"/>
  <c r="GH71" i="9" s="1"/>
  <c r="GH165" i="13"/>
  <c r="AL67" i="9"/>
  <c r="AL71" i="9" s="1"/>
  <c r="AL165" i="13"/>
  <c r="AH67" i="9"/>
  <c r="AH71" i="9" s="1"/>
  <c r="AH165" i="13"/>
  <c r="EB165" i="13"/>
  <c r="EB67" i="9"/>
  <c r="EB71" i="9" s="1"/>
  <c r="EJ165" i="13"/>
  <c r="EJ67" i="9"/>
  <c r="EJ71" i="9" s="1"/>
  <c r="AI67" i="9"/>
  <c r="AI71" i="9" s="1"/>
  <c r="AI165" i="13"/>
  <c r="FN67" i="9"/>
  <c r="FN71" i="9" s="1"/>
  <c r="FN165" i="13"/>
  <c r="EL67" i="9"/>
  <c r="EL71" i="9" s="1"/>
  <c r="EL165" i="13"/>
  <c r="HL165" i="13"/>
  <c r="HL67" i="9"/>
  <c r="HL71" i="9" s="1"/>
  <c r="EV165" i="13"/>
  <c r="EV67" i="9"/>
  <c r="EV71" i="9" s="1"/>
  <c r="CO165" i="13"/>
  <c r="CO67" i="9"/>
  <c r="CO71" i="9" s="1"/>
  <c r="CB165" i="13"/>
  <c r="CB67" i="9"/>
  <c r="CB71" i="9" s="1"/>
  <c r="CV165" i="13"/>
  <c r="CV67" i="9"/>
  <c r="CV71" i="9" s="1"/>
  <c r="V67" i="9"/>
  <c r="V71" i="9" s="1"/>
  <c r="V165" i="13"/>
  <c r="EK165" i="13"/>
  <c r="EK67" i="9"/>
  <c r="EK71" i="9" s="1"/>
  <c r="HI67" i="9"/>
  <c r="HI71" i="9" s="1"/>
  <c r="HI165" i="13"/>
  <c r="AF165" i="13"/>
  <c r="AF67" i="9"/>
  <c r="AF71" i="9" s="1"/>
  <c r="CX67" i="9"/>
  <c r="CX71" i="9" s="1"/>
  <c r="CX165" i="13"/>
  <c r="BK67" i="9"/>
  <c r="BK71" i="9" s="1"/>
  <c r="BK165" i="13"/>
  <c r="AY67" i="9"/>
  <c r="AY71" i="9" s="1"/>
  <c r="AY165" i="13"/>
  <c r="FC67" i="9"/>
  <c r="FC71" i="9" s="1"/>
  <c r="FC165" i="13"/>
  <c r="AM67" i="9"/>
  <c r="AM71" i="9" s="1"/>
  <c r="AM165" i="13"/>
  <c r="DV67" i="9"/>
  <c r="DV71" i="9" s="1"/>
  <c r="DV165" i="13"/>
  <c r="AW67" i="9"/>
  <c r="AW71" i="9" s="1"/>
  <c r="AW165" i="13"/>
  <c r="CZ165" i="13"/>
  <c r="CZ67" i="9"/>
  <c r="CZ71" i="9" s="1"/>
  <c r="DD165" i="13"/>
  <c r="DD67" i="9"/>
  <c r="DD71" i="9" s="1"/>
  <c r="GN165" i="13"/>
  <c r="GN67" i="9"/>
  <c r="GN71" i="9" s="1"/>
  <c r="GD67" i="9"/>
  <c r="GD71" i="9" s="1"/>
  <c r="GD165" i="13"/>
  <c r="BI165" i="13"/>
  <c r="BI67" i="9"/>
  <c r="BI71" i="9" s="1"/>
  <c r="HX165" i="13"/>
  <c r="HX67" i="9"/>
  <c r="HX71" i="9" s="1"/>
  <c r="ES165" i="13"/>
  <c r="ES67" i="9"/>
  <c r="ES71" i="9" s="1"/>
  <c r="DW67" i="9"/>
  <c r="DW71" i="9" s="1"/>
  <c r="DW165" i="13"/>
  <c r="CH67" i="9"/>
  <c r="CH71" i="9" s="1"/>
  <c r="CH165" i="13"/>
  <c r="FL165" i="13"/>
  <c r="FL67" i="9"/>
  <c r="FL71" i="9" s="1"/>
  <c r="FA165" i="13"/>
  <c r="FA67" i="9"/>
  <c r="FA71" i="9" s="1"/>
  <c r="IH67" i="9"/>
  <c r="IH71" i="9" s="1"/>
  <c r="IH165" i="13"/>
  <c r="CW165" i="13"/>
  <c r="CW67" i="9"/>
  <c r="CW71" i="9" s="1"/>
  <c r="DM165" i="13"/>
  <c r="DM67" i="9"/>
  <c r="DM71" i="9" s="1"/>
  <c r="U165" i="13"/>
  <c r="U67" i="9"/>
  <c r="U71" i="9" s="1"/>
  <c r="FQ165" i="13"/>
  <c r="FQ67" i="9"/>
  <c r="FQ71" i="9" s="1"/>
  <c r="BM67" i="9"/>
  <c r="BM71" i="9" s="1"/>
  <c r="BM165" i="13"/>
  <c r="IK165" i="13"/>
  <c r="IK67" i="9"/>
  <c r="IK71" i="9" s="1"/>
  <c r="GK67" i="9"/>
  <c r="GK71" i="9" s="1"/>
  <c r="GK165" i="13"/>
  <c r="GG165" i="13"/>
  <c r="GG67" i="9"/>
  <c r="GG71" i="9" s="1"/>
  <c r="GY67" i="9"/>
  <c r="GY71" i="9" s="1"/>
  <c r="GY165" i="13"/>
  <c r="FX165" i="13"/>
  <c r="FX67" i="9"/>
  <c r="FX71" i="9" s="1"/>
  <c r="EA67" i="9"/>
  <c r="EA71" i="9" s="1"/>
  <c r="EA165" i="13"/>
  <c r="HV67" i="9"/>
  <c r="HV71" i="9" s="1"/>
  <c r="HV165" i="13"/>
  <c r="IF165" i="13"/>
  <c r="IF67" i="9"/>
  <c r="IF71" i="9" s="1"/>
  <c r="IL83" i="13"/>
  <c r="D83" i="13" s="1"/>
  <c r="IL82" i="13"/>
  <c r="D82" i="13" s="1"/>
  <c r="IK81" i="13"/>
  <c r="IK35" i="21" s="1"/>
  <c r="FC14" i="9"/>
  <c r="FC18" i="9" s="1"/>
  <c r="FC84" i="13"/>
  <c r="AM14" i="9"/>
  <c r="AM18" i="9" s="1"/>
  <c r="AM84" i="13"/>
  <c r="DV14" i="9"/>
  <c r="DV18" i="9" s="1"/>
  <c r="DV84" i="13"/>
  <c r="AW84" i="13"/>
  <c r="AW14" i="9"/>
  <c r="AW18" i="9" s="1"/>
  <c r="CZ84" i="13"/>
  <c r="CZ14" i="9"/>
  <c r="CZ18" i="9" s="1"/>
  <c r="DD14" i="9"/>
  <c r="DD18" i="9" s="1"/>
  <c r="DD84" i="13"/>
  <c r="GN14" i="9"/>
  <c r="GN18" i="9" s="1"/>
  <c r="GN84" i="13"/>
  <c r="GD84" i="13"/>
  <c r="GD14" i="9"/>
  <c r="GD18" i="9" s="1"/>
  <c r="BI14" i="9"/>
  <c r="BI18" i="9" s="1"/>
  <c r="BI84" i="13"/>
  <c r="HX84" i="13"/>
  <c r="HX14" i="9"/>
  <c r="HX18" i="9" s="1"/>
  <c r="ES14" i="9"/>
  <c r="ES18" i="9" s="1"/>
  <c r="ES84" i="13"/>
  <c r="DW14" i="9"/>
  <c r="DW18" i="9" s="1"/>
  <c r="DW84" i="13"/>
  <c r="CH14" i="9"/>
  <c r="CH18" i="9" s="1"/>
  <c r="CH84" i="13"/>
  <c r="FL84" i="13"/>
  <c r="FL14" i="9"/>
  <c r="FL18" i="9" s="1"/>
  <c r="FA14" i="9"/>
  <c r="FA18" i="9" s="1"/>
  <c r="FA84" i="13"/>
  <c r="GM14" i="9"/>
  <c r="GM18" i="9" s="1"/>
  <c r="GM84" i="13"/>
  <c r="FP14" i="9"/>
  <c r="FP18" i="9" s="1"/>
  <c r="FP84" i="13"/>
  <c r="GQ14" i="9"/>
  <c r="GQ18" i="9" s="1"/>
  <c r="GQ84" i="13"/>
  <c r="FE84" i="13"/>
  <c r="FE14" i="9"/>
  <c r="FE18" i="9" s="1"/>
  <c r="DS14" i="9"/>
  <c r="DS18" i="9" s="1"/>
  <c r="DS84" i="13"/>
  <c r="HW14" i="9"/>
  <c r="HW18" i="9" s="1"/>
  <c r="HW84" i="13"/>
  <c r="FB14" i="9"/>
  <c r="FB18" i="9" s="1"/>
  <c r="FB84" i="13"/>
  <c r="FY14" i="9"/>
  <c r="FY18" i="9" s="1"/>
  <c r="FY84" i="13"/>
  <c r="BD84" i="13"/>
  <c r="BD14" i="9"/>
  <c r="BD18" i="9" s="1"/>
  <c r="HK14" i="9"/>
  <c r="HK18" i="9" s="1"/>
  <c r="HK84" i="13"/>
  <c r="BZ14" i="9"/>
  <c r="BZ18" i="9" s="1"/>
  <c r="BZ84" i="13"/>
  <c r="HQ84" i="13"/>
  <c r="HQ14" i="9"/>
  <c r="HQ18" i="9" s="1"/>
  <c r="GF14" i="9"/>
  <c r="GF18" i="9" s="1"/>
  <c r="GF84" i="13"/>
  <c r="EN84" i="13"/>
  <c r="EN14" i="9"/>
  <c r="EN18" i="9" s="1"/>
  <c r="FD84" i="13"/>
  <c r="FD14" i="9"/>
  <c r="FD18" i="9" s="1"/>
  <c r="CC84" i="13"/>
  <c r="CC14" i="9"/>
  <c r="CC18" i="9" s="1"/>
  <c r="S14" i="9"/>
  <c r="S18" i="9" s="1"/>
  <c r="S84" i="13"/>
  <c r="FW14" i="9"/>
  <c r="FW18" i="9" s="1"/>
  <c r="FW84" i="13"/>
  <c r="FH14" i="9"/>
  <c r="FH18" i="9" s="1"/>
  <c r="FH84" i="13"/>
  <c r="BN84" i="13"/>
  <c r="BN14" i="9"/>
  <c r="BN18" i="9" s="1"/>
  <c r="GH14" i="9"/>
  <c r="GH18" i="9" s="1"/>
  <c r="GH84" i="13"/>
  <c r="AL14" i="9"/>
  <c r="AL18" i="9" s="1"/>
  <c r="AL84" i="13"/>
  <c r="AH84" i="13"/>
  <c r="AH14" i="9"/>
  <c r="AH18" i="9" s="1"/>
  <c r="EB14" i="9"/>
  <c r="EB18" i="9" s="1"/>
  <c r="EB84" i="13"/>
  <c r="EJ14" i="9"/>
  <c r="EJ18" i="9" s="1"/>
  <c r="EJ84" i="13"/>
  <c r="AI14" i="9"/>
  <c r="AI18" i="9" s="1"/>
  <c r="AI84" i="13"/>
  <c r="FN84" i="13"/>
  <c r="FN14" i="9"/>
  <c r="FN18" i="9" s="1"/>
  <c r="HD14" i="9"/>
  <c r="HD18" i="9" s="1"/>
  <c r="HD84" i="13"/>
  <c r="BG14" i="9"/>
  <c r="BG18" i="9" s="1"/>
  <c r="BG84" i="13"/>
  <c r="CQ14" i="9"/>
  <c r="CQ18" i="9" s="1"/>
  <c r="CQ84" i="13"/>
  <c r="EH84" i="13"/>
  <c r="EH14" i="9"/>
  <c r="EH18" i="9" s="1"/>
  <c r="FO14" i="9"/>
  <c r="FO18" i="9" s="1"/>
  <c r="FO84" i="13"/>
  <c r="CE14" i="9"/>
  <c r="CE18" i="9" s="1"/>
  <c r="CE84" i="13"/>
  <c r="X84" i="13"/>
  <c r="X14" i="9"/>
  <c r="X18" i="9" s="1"/>
  <c r="EX84" i="13"/>
  <c r="EX33" i="21" s="1"/>
  <c r="EX14" i="9"/>
  <c r="EX18" i="9" s="1"/>
  <c r="HO14" i="9"/>
  <c r="HO18" i="9" s="1"/>
  <c r="HO84" i="13"/>
  <c r="DH84" i="13"/>
  <c r="DH14" i="9"/>
  <c r="DH18" i="9" s="1"/>
  <c r="Z84" i="13"/>
  <c r="Z14" i="9"/>
  <c r="Z18" i="9" s="1"/>
  <c r="DI84" i="13"/>
  <c r="DI14" i="9"/>
  <c r="DI18" i="9" s="1"/>
  <c r="IE14" i="9"/>
  <c r="IE18" i="9" s="1"/>
  <c r="IE84" i="13"/>
  <c r="AA14" i="9"/>
  <c r="AA18" i="9" s="1"/>
  <c r="AA84" i="13"/>
  <c r="DT14" i="9"/>
  <c r="DT18" i="9" s="1"/>
  <c r="DT84" i="13"/>
  <c r="HF14" i="9"/>
  <c r="HF18" i="9" s="1"/>
  <c r="HF84" i="13"/>
  <c r="CD84" i="13"/>
  <c r="CD14" i="9"/>
  <c r="CD18" i="9" s="1"/>
  <c r="AE14" i="9"/>
  <c r="AE18" i="9" s="1"/>
  <c r="AE84" i="13"/>
  <c r="IJ14" i="9"/>
  <c r="IJ18" i="9" s="1"/>
  <c r="IJ84" i="13"/>
  <c r="BH14" i="9"/>
  <c r="BH18" i="9" s="1"/>
  <c r="BH84" i="13"/>
  <c r="DK14" i="9"/>
  <c r="DK18" i="9" s="1"/>
  <c r="DK84" i="13"/>
  <c r="BS14" i="9"/>
  <c r="BS18" i="9" s="1"/>
  <c r="BS84" i="13"/>
  <c r="AS14" i="9"/>
  <c r="AS18" i="9" s="1"/>
  <c r="AS84" i="13"/>
  <c r="AJ84" i="13"/>
  <c r="AJ14" i="9"/>
  <c r="AJ18" i="9" s="1"/>
  <c r="DJ84" i="13"/>
  <c r="DJ14" i="9"/>
  <c r="DJ18" i="9" s="1"/>
  <c r="BU84" i="13"/>
  <c r="BU14" i="9"/>
  <c r="BU18" i="9" s="1"/>
  <c r="AN84" i="13"/>
  <c r="AN14" i="9"/>
  <c r="AN18" i="9" s="1"/>
  <c r="FT84" i="13"/>
  <c r="FT14" i="9"/>
  <c r="FT18" i="9" s="1"/>
  <c r="DP84" i="13"/>
  <c r="DP14" i="9"/>
  <c r="DP18" i="9" s="1"/>
  <c r="EC14" i="9"/>
  <c r="EC18" i="9" s="1"/>
  <c r="EC84" i="13"/>
  <c r="IC14" i="9"/>
  <c r="IC18" i="9" s="1"/>
  <c r="IC84" i="13"/>
  <c r="BA14" i="9"/>
  <c r="BA18" i="9" s="1"/>
  <c r="BA84" i="13"/>
  <c r="AQ14" i="9"/>
  <c r="AQ18" i="9" s="1"/>
  <c r="AQ84" i="13"/>
  <c r="IH84" i="13"/>
  <c r="IH14" i="9"/>
  <c r="IH18" i="9" s="1"/>
  <c r="EE14" i="9"/>
  <c r="EE18" i="9" s="1"/>
  <c r="EE84" i="13"/>
  <c r="AU14" i="9"/>
  <c r="AU18" i="9" s="1"/>
  <c r="AU84" i="13"/>
  <c r="BE84" i="13"/>
  <c r="BE14" i="9"/>
  <c r="BE18" i="9" s="1"/>
  <c r="DY84" i="13"/>
  <c r="DY14" i="9"/>
  <c r="DY18" i="9" s="1"/>
  <c r="DO14" i="9"/>
  <c r="DO18" i="9" s="1"/>
  <c r="DO84" i="13"/>
  <c r="CS84" i="13"/>
  <c r="CS14" i="9"/>
  <c r="CS18" i="9" s="1"/>
  <c r="ED14" i="9"/>
  <c r="ED18" i="9" s="1"/>
  <c r="ED84" i="13"/>
  <c r="HJ84" i="13"/>
  <c r="HJ14" i="9"/>
  <c r="HJ18" i="9" s="1"/>
  <c r="W14" i="9"/>
  <c r="W18" i="9" s="1"/>
  <c r="W84" i="13"/>
  <c r="ET14" i="9"/>
  <c r="ET18" i="9" s="1"/>
  <c r="ET84" i="13"/>
  <c r="CU14" i="9"/>
  <c r="CU18" i="9" s="1"/>
  <c r="CU84" i="13"/>
  <c r="BV84" i="13"/>
  <c r="BV14" i="9"/>
  <c r="BV18" i="9" s="1"/>
  <c r="AZ14" i="9"/>
  <c r="AZ18" i="9" s="1"/>
  <c r="AZ84" i="13"/>
  <c r="AV84" i="13"/>
  <c r="AV14" i="9"/>
  <c r="AV18" i="9" s="1"/>
  <c r="EQ14" i="9"/>
  <c r="EQ18" i="9" s="1"/>
  <c r="EQ84" i="13"/>
  <c r="GT84" i="13"/>
  <c r="GT14" i="9"/>
  <c r="GT18" i="9" s="1"/>
  <c r="CR84" i="13"/>
  <c r="CR14" i="9"/>
  <c r="CR18" i="9" s="1"/>
  <c r="BR14" i="9"/>
  <c r="BR18" i="9" s="1"/>
  <c r="BR84" i="13"/>
  <c r="CK84" i="13"/>
  <c r="CK14" i="9"/>
  <c r="CK18" i="9" s="1"/>
  <c r="EP84" i="13"/>
  <c r="EP14" i="9"/>
  <c r="EP18" i="9" s="1"/>
  <c r="DC14" i="9"/>
  <c r="DC18" i="9" s="1"/>
  <c r="DC84" i="13"/>
  <c r="DN14" i="9"/>
  <c r="DN18" i="9" s="1"/>
  <c r="DN84" i="13"/>
  <c r="CA14" i="9"/>
  <c r="CA18" i="9" s="1"/>
  <c r="CA84" i="13"/>
  <c r="GW14" i="9"/>
  <c r="GW18" i="9" s="1"/>
  <c r="GW84" i="13"/>
  <c r="EF84" i="13"/>
  <c r="EF14" i="9"/>
  <c r="EF18" i="9" s="1"/>
  <c r="EU14" i="9"/>
  <c r="EU18" i="9" s="1"/>
  <c r="EU84" i="13"/>
  <c r="V14" i="9"/>
  <c r="V18" i="9" s="1"/>
  <c r="V84" i="13"/>
  <c r="ER14" i="9"/>
  <c r="ER18" i="9" s="1"/>
  <c r="ER84" i="13"/>
  <c r="DL14" i="9"/>
  <c r="DL18" i="9" s="1"/>
  <c r="DL84" i="13"/>
  <c r="FV84" i="13"/>
  <c r="FV14" i="9"/>
  <c r="FV18" i="9" s="1"/>
  <c r="HC14" i="9"/>
  <c r="HC18" i="9" s="1"/>
  <c r="HC84" i="13"/>
  <c r="CY14" i="9"/>
  <c r="CY18" i="9" s="1"/>
  <c r="CY84" i="13"/>
  <c r="HP84" i="13"/>
  <c r="HP14" i="9"/>
  <c r="HP18" i="9" s="1"/>
  <c r="AT14" i="9"/>
  <c r="AT18" i="9" s="1"/>
  <c r="AT84" i="13"/>
  <c r="HG14" i="9"/>
  <c r="HG18" i="9" s="1"/>
  <c r="HG84" i="13"/>
  <c r="GC84" i="13"/>
  <c r="GC14" i="9"/>
  <c r="GC18" i="9" s="1"/>
  <c r="GP14" i="9"/>
  <c r="GP18" i="9" s="1"/>
  <c r="GP84" i="13"/>
  <c r="BB14" i="9"/>
  <c r="BB18" i="9" s="1"/>
  <c r="BB84" i="13"/>
  <c r="HU14" i="9"/>
  <c r="HU18" i="9" s="1"/>
  <c r="HU84" i="13"/>
  <c r="BT84" i="13"/>
  <c r="BT14" i="9"/>
  <c r="BT18" i="9" s="1"/>
  <c r="CN14" i="9"/>
  <c r="CN18" i="9" s="1"/>
  <c r="CN84" i="13"/>
  <c r="AR14" i="9"/>
  <c r="AR18" i="9" s="1"/>
  <c r="AR84" i="13"/>
  <c r="BC14" i="9"/>
  <c r="BC18" i="9" s="1"/>
  <c r="BC84" i="13"/>
  <c r="BQ14" i="9"/>
  <c r="BQ18" i="9" s="1"/>
  <c r="BQ84" i="13"/>
  <c r="AX84" i="13"/>
  <c r="AX14" i="9"/>
  <c r="AX18" i="9" s="1"/>
  <c r="GB84" i="13"/>
  <c r="GB14" i="9"/>
  <c r="GB18" i="9" s="1"/>
  <c r="IG84" i="13"/>
  <c r="IG14" i="9"/>
  <c r="IG18" i="9" s="1"/>
  <c r="HA84" i="13"/>
  <c r="HA14" i="9"/>
  <c r="HA18" i="9" s="1"/>
  <c r="AC84" i="13"/>
  <c r="AC14" i="9"/>
  <c r="AC18" i="9" s="1"/>
  <c r="DA84" i="13"/>
  <c r="DA34" i="21" s="1"/>
  <c r="DA14" i="9"/>
  <c r="DA18" i="9" s="1"/>
  <c r="BJ14" i="9"/>
  <c r="BJ18" i="9" s="1"/>
  <c r="BJ84" i="13"/>
  <c r="DG14" i="9"/>
  <c r="DG18" i="9" s="1"/>
  <c r="DG84" i="13"/>
  <c r="HR84" i="13"/>
  <c r="HR14" i="9"/>
  <c r="HR18" i="9" s="1"/>
  <c r="DR84" i="13"/>
  <c r="DR14" i="9"/>
  <c r="DR18" i="9" s="1"/>
  <c r="CP14" i="9"/>
  <c r="CP18" i="9" s="1"/>
  <c r="CP84" i="13"/>
  <c r="GK84" i="13"/>
  <c r="GK14" i="9"/>
  <c r="GK18" i="9" s="1"/>
  <c r="GG14" i="9"/>
  <c r="GG18" i="9" s="1"/>
  <c r="GG84" i="13"/>
  <c r="GY14" i="9"/>
  <c r="GY18" i="9" s="1"/>
  <c r="GY84" i="13"/>
  <c r="FX14" i="9"/>
  <c r="FX18" i="9" s="1"/>
  <c r="FX84" i="13"/>
  <c r="EA14" i="9"/>
  <c r="EA18" i="9" s="1"/>
  <c r="EA84" i="13"/>
  <c r="HV14" i="9"/>
  <c r="HV18" i="9" s="1"/>
  <c r="HV84" i="13"/>
  <c r="GI14" i="9"/>
  <c r="GI18" i="9" s="1"/>
  <c r="GI84" i="13"/>
  <c r="EG84" i="13"/>
  <c r="EG14" i="9"/>
  <c r="EG18" i="9" s="1"/>
  <c r="DB84" i="13"/>
  <c r="DB14" i="9"/>
  <c r="DB18" i="9" s="1"/>
  <c r="BO14" i="9"/>
  <c r="BO18" i="9" s="1"/>
  <c r="BO84" i="13"/>
  <c r="AB14" i="9"/>
  <c r="AB18" i="9" s="1"/>
  <c r="AB84" i="13"/>
  <c r="II14" i="9"/>
  <c r="II18" i="9" s="1"/>
  <c r="II84" i="13"/>
  <c r="GU14" i="9"/>
  <c r="GU18" i="9" s="1"/>
  <c r="GU84" i="13"/>
  <c r="FS14" i="9"/>
  <c r="FS18" i="9" s="1"/>
  <c r="FS84" i="13"/>
  <c r="AP84" i="13"/>
  <c r="AP14" i="9"/>
  <c r="AP18" i="9" s="1"/>
  <c r="FU84" i="13"/>
  <c r="FU14" i="9"/>
  <c r="FU18" i="9" s="1"/>
  <c r="DX84" i="13"/>
  <c r="DX14" i="9"/>
  <c r="DX18" i="9" s="1"/>
  <c r="FZ14" i="9"/>
  <c r="FZ18" i="9" s="1"/>
  <c r="FZ84" i="13"/>
  <c r="GR84" i="13"/>
  <c r="GR14" i="9"/>
  <c r="GR18" i="9" s="1"/>
  <c r="BW14" i="9"/>
  <c r="BW18" i="9" s="1"/>
  <c r="BW84" i="13"/>
  <c r="CT84" i="13"/>
  <c r="CT14" i="9"/>
  <c r="CT18" i="9" s="1"/>
  <c r="GE14" i="9"/>
  <c r="GE18" i="9" s="1"/>
  <c r="GE84" i="13"/>
  <c r="BL84" i="13"/>
  <c r="BL14" i="9"/>
  <c r="BL18" i="9" s="1"/>
  <c r="GZ84" i="13"/>
  <c r="GZ14" i="9"/>
  <c r="GZ18" i="9" s="1"/>
  <c r="BF84" i="13"/>
  <c r="BF14" i="9"/>
  <c r="BF18" i="9" s="1"/>
  <c r="DZ84" i="13"/>
  <c r="DZ14" i="9"/>
  <c r="DZ18" i="9" s="1"/>
  <c r="GS84" i="13"/>
  <c r="GS14" i="9"/>
  <c r="GS18" i="9" s="1"/>
  <c r="HY84" i="13"/>
  <c r="HY14" i="9"/>
  <c r="HY18" i="9" s="1"/>
  <c r="CI14" i="9"/>
  <c r="CI18" i="9" s="1"/>
  <c r="CI84" i="13"/>
  <c r="EK14" i="9"/>
  <c r="EK18" i="9" s="1"/>
  <c r="EK84" i="13"/>
  <c r="HI84" i="13"/>
  <c r="HI14" i="9"/>
  <c r="HI18" i="9" s="1"/>
  <c r="AF84" i="13"/>
  <c r="AF14" i="9"/>
  <c r="AF18" i="9" s="1"/>
  <c r="CX14" i="9"/>
  <c r="CX18" i="9" s="1"/>
  <c r="CX84" i="13"/>
  <c r="BK14" i="9"/>
  <c r="BK18" i="9" s="1"/>
  <c r="BK84" i="13"/>
  <c r="AY14" i="9"/>
  <c r="AY18" i="9" s="1"/>
  <c r="AY84" i="13"/>
  <c r="IF84" i="13"/>
  <c r="IF14" i="9"/>
  <c r="IF18" i="9" s="1"/>
  <c r="AG84" i="13"/>
  <c r="AG14" i="9"/>
  <c r="AG18" i="9" s="1"/>
  <c r="HZ84" i="13"/>
  <c r="HZ14" i="9"/>
  <c r="HZ18" i="9" s="1"/>
  <c r="DE14" i="9"/>
  <c r="DE18" i="9" s="1"/>
  <c r="DE84" i="13"/>
  <c r="HN14" i="9"/>
  <c r="HN18" i="9" s="1"/>
  <c r="HN84" i="13"/>
  <c r="BX14" i="9"/>
  <c r="BX18" i="9" s="1"/>
  <c r="BX84" i="13"/>
  <c r="FG14" i="9"/>
  <c r="FG18" i="9" s="1"/>
  <c r="FG84" i="13"/>
  <c r="DQ84" i="13"/>
  <c r="DQ14" i="9"/>
  <c r="DQ18" i="9" s="1"/>
  <c r="CG14" i="9"/>
  <c r="CG18" i="9" s="1"/>
  <c r="CG84" i="13"/>
  <c r="BP14" i="9"/>
  <c r="BP18" i="9" s="1"/>
  <c r="BP84" i="13"/>
  <c r="EZ14" i="9"/>
  <c r="EZ18" i="9" s="1"/>
  <c r="EZ84" i="13"/>
  <c r="EO84" i="13"/>
  <c r="EO14" i="9"/>
  <c r="EO18" i="9" s="1"/>
  <c r="FI14" i="9"/>
  <c r="FI18" i="9" s="1"/>
  <c r="FI84" i="13"/>
  <c r="EM14" i="9"/>
  <c r="EM18" i="9" s="1"/>
  <c r="EM84" i="13"/>
  <c r="Y84" i="13"/>
  <c r="Y14" i="9"/>
  <c r="Y18" i="9" s="1"/>
  <c r="AK14" i="9"/>
  <c r="AK18" i="9" s="1"/>
  <c r="AK84" i="13"/>
  <c r="GL84" i="13"/>
  <c r="GL14" i="9"/>
  <c r="GL18" i="9" s="1"/>
  <c r="CW14" i="9"/>
  <c r="CW18" i="9" s="1"/>
  <c r="CW84" i="13"/>
  <c r="DM14" i="9"/>
  <c r="DM18" i="9" s="1"/>
  <c r="DM84" i="13"/>
  <c r="U14" i="9"/>
  <c r="U18" i="9" s="1"/>
  <c r="U84" i="13"/>
  <c r="FQ14" i="9"/>
  <c r="FQ18" i="9" s="1"/>
  <c r="FQ84" i="13"/>
  <c r="BM84" i="13"/>
  <c r="BM14" i="9"/>
  <c r="BM18" i="9" s="1"/>
  <c r="FF84" i="13"/>
  <c r="FF14" i="9"/>
  <c r="FF18" i="9" s="1"/>
  <c r="HM14" i="9"/>
  <c r="HM18" i="9" s="1"/>
  <c r="HM84" i="13"/>
  <c r="HM33" i="21" s="1"/>
  <c r="EW84" i="13"/>
  <c r="EW14" i="9"/>
  <c r="EW18" i="9" s="1"/>
  <c r="FK14" i="9"/>
  <c r="FK18" i="9" s="1"/>
  <c r="FK84" i="13"/>
  <c r="GJ84" i="13"/>
  <c r="GJ14" i="9"/>
  <c r="GJ18" i="9" s="1"/>
  <c r="FM84" i="13"/>
  <c r="FM14" i="9"/>
  <c r="FM18" i="9" s="1"/>
  <c r="BY14" i="9"/>
  <c r="BY18" i="9" s="1"/>
  <c r="BY84" i="13"/>
  <c r="HH84" i="13"/>
  <c r="HH14" i="9"/>
  <c r="HH18" i="9" s="1"/>
  <c r="GX14" i="9"/>
  <c r="GX18" i="9" s="1"/>
  <c r="GX84" i="13"/>
  <c r="DF14" i="9"/>
  <c r="DF18" i="9" s="1"/>
  <c r="DF84" i="13"/>
  <c r="HT14" i="9"/>
  <c r="HT18" i="9" s="1"/>
  <c r="HT84" i="13"/>
  <c r="HT33" i="21" s="1"/>
  <c r="EI14" i="9"/>
  <c r="EI18" i="9" s="1"/>
  <c r="EI84" i="13"/>
  <c r="HE14" i="9"/>
  <c r="HE18" i="9" s="1"/>
  <c r="HE84" i="13"/>
  <c r="EY14" i="9"/>
  <c r="EY18" i="9" s="1"/>
  <c r="EY84" i="13"/>
  <c r="DU14" i="9"/>
  <c r="DU18" i="9" s="1"/>
  <c r="DU84" i="13"/>
  <c r="AD14" i="9"/>
  <c r="AD18" i="9" s="1"/>
  <c r="AD84" i="13"/>
  <c r="CF14" i="9"/>
  <c r="CF18" i="9" s="1"/>
  <c r="CF84" i="13"/>
  <c r="CJ84" i="13"/>
  <c r="CJ14" i="9"/>
  <c r="CJ18" i="9" s="1"/>
  <c r="IB14" i="9"/>
  <c r="IB18" i="9" s="1"/>
  <c r="IB84" i="13"/>
  <c r="CM14" i="9"/>
  <c r="CM18" i="9" s="1"/>
  <c r="CM84" i="13"/>
  <c r="GV14" i="9"/>
  <c r="GV18" i="9" s="1"/>
  <c r="GV84" i="13"/>
  <c r="HB84" i="13"/>
  <c r="HB14" i="9"/>
  <c r="HB18" i="9" s="1"/>
  <c r="EL14" i="9"/>
  <c r="EL18" i="9" s="1"/>
  <c r="EL84" i="13"/>
  <c r="HL14" i="9"/>
  <c r="HL18" i="9" s="1"/>
  <c r="HL84" i="13"/>
  <c r="EV84" i="13"/>
  <c r="EV14" i="9"/>
  <c r="EV18" i="9" s="1"/>
  <c r="CO14" i="9"/>
  <c r="CO18" i="9" s="1"/>
  <c r="CO84" i="13"/>
  <c r="CB84" i="13"/>
  <c r="CB14" i="9"/>
  <c r="CB18" i="9" s="1"/>
  <c r="CV14" i="9"/>
  <c r="CV18" i="9" s="1"/>
  <c r="CV84" i="13"/>
  <c r="IA14" i="9"/>
  <c r="IA18" i="9" s="1"/>
  <c r="IA84" i="13"/>
  <c r="HS14" i="9"/>
  <c r="HS18" i="9" s="1"/>
  <c r="HS84" i="13"/>
  <c r="T14" i="9"/>
  <c r="T18" i="9" s="1"/>
  <c r="T84" i="13"/>
  <c r="CL84" i="13"/>
  <c r="CL14" i="9"/>
  <c r="CL18" i="9" s="1"/>
  <c r="GA14" i="9"/>
  <c r="GA18" i="9" s="1"/>
  <c r="GA84" i="13"/>
  <c r="FJ14" i="9"/>
  <c r="FJ18" i="9" s="1"/>
  <c r="FJ84" i="13"/>
  <c r="GO14" i="9"/>
  <c r="GO18" i="9" s="1"/>
  <c r="GO84" i="13"/>
  <c r="ID14" i="9"/>
  <c r="ID18" i="9" s="1"/>
  <c r="ID84" i="13"/>
  <c r="AO84" i="13"/>
  <c r="AO14" i="9"/>
  <c r="AO18" i="9" s="1"/>
  <c r="IL72" i="13"/>
  <c r="D72" i="13" s="1"/>
  <c r="IL55" i="13"/>
  <c r="IL37" i="13"/>
  <c r="IL73" i="13"/>
  <c r="IK71" i="13"/>
  <c r="IK74" i="13" s="1"/>
  <c r="IN136" i="13"/>
  <c r="AO139" i="13"/>
  <c r="AE139" i="13"/>
  <c r="HZ121" i="13"/>
  <c r="CD121" i="13"/>
  <c r="AE121" i="13"/>
  <c r="DZ139" i="13"/>
  <c r="V121" i="13"/>
  <c r="DD121" i="13"/>
  <c r="IJ121" i="13"/>
  <c r="DQ139" i="13"/>
  <c r="GN139" i="13"/>
  <c r="EA121" i="13"/>
  <c r="EG139" i="13"/>
  <c r="EQ121" i="13"/>
  <c r="CK121" i="13"/>
  <c r="DL139" i="13"/>
  <c r="HI139" i="13"/>
  <c r="CZ121" i="13"/>
  <c r="AS121" i="13"/>
  <c r="IG139" i="13"/>
  <c r="BU121" i="13"/>
  <c r="FE121" i="13"/>
  <c r="BZ139" i="13"/>
  <c r="HQ121" i="13"/>
  <c r="M139" i="13"/>
  <c r="CC139" i="13"/>
  <c r="DF121" i="13"/>
  <c r="Q139" i="13"/>
  <c r="HX121" i="13"/>
  <c r="FL121" i="13"/>
  <c r="AC121" i="13"/>
  <c r="DR121" i="13"/>
  <c r="FF121" i="13"/>
  <c r="EW121" i="13"/>
  <c r="FM139" i="13"/>
  <c r="DF139" i="13"/>
  <c r="II121" i="13"/>
  <c r="GU121" i="13"/>
  <c r="GT121" i="13"/>
  <c r="HS139" i="13"/>
  <c r="AA139" i="13"/>
  <c r="DS121" i="13"/>
  <c r="BZ121" i="13"/>
  <c r="FZ139" i="13"/>
  <c r="CG139" i="13"/>
  <c r="EO121" i="13"/>
  <c r="FQ139" i="13"/>
  <c r="FF139" i="13"/>
  <c r="FK121" i="13"/>
  <c r="GC139" i="13"/>
  <c r="AG139" i="13"/>
  <c r="M121" i="13"/>
  <c r="BS121" i="13"/>
  <c r="FP139" i="13"/>
  <c r="FY121" i="13"/>
  <c r="HE121" i="13"/>
  <c r="BC121" i="13"/>
  <c r="FI139" i="13"/>
  <c r="CP121" i="13"/>
  <c r="HV139" i="13"/>
  <c r="HD139" i="13"/>
  <c r="BK121" i="13"/>
  <c r="N121" i="13"/>
  <c r="Y139" i="13"/>
  <c r="AK121" i="13"/>
  <c r="GL139" i="13"/>
  <c r="GJ121" i="13"/>
  <c r="BG121" i="13"/>
  <c r="ER139" i="13"/>
  <c r="AX121" i="13"/>
  <c r="IG121" i="13"/>
  <c r="DG139" i="13"/>
  <c r="EE121" i="13"/>
  <c r="DY121" i="13"/>
  <c r="DO139" i="13"/>
  <c r="AR121" i="13"/>
  <c r="Q121" i="13"/>
  <c r="DU139" i="13"/>
  <c r="AP121" i="13"/>
  <c r="GV139" i="13"/>
  <c r="HB139" i="13"/>
  <c r="HL121" i="13"/>
  <c r="EV121" i="13"/>
  <c r="CB121" i="13"/>
  <c r="X121" i="13"/>
  <c r="AV121" i="13"/>
  <c r="DX139" i="13"/>
  <c r="DE121" i="13"/>
  <c r="BB121" i="13"/>
  <c r="CY121" i="13"/>
  <c r="BX139" i="13"/>
  <c r="GN121" i="13"/>
  <c r="BO121" i="13"/>
  <c r="CJ121" i="13"/>
  <c r="FZ121" i="13"/>
  <c r="DH121" i="13"/>
  <c r="Z139" i="13"/>
  <c r="Z121" i="13"/>
  <c r="CY139" i="13"/>
  <c r="DI121" i="13"/>
  <c r="HP121" i="13"/>
  <c r="GC121" i="13"/>
  <c r="BT121" i="13"/>
  <c r="HF121" i="13"/>
  <c r="IJ139" i="13"/>
  <c r="BW121" i="13"/>
  <c r="FN121" i="13"/>
  <c r="CK139" i="13"/>
  <c r="HO139" i="13"/>
  <c r="GE121" i="13"/>
  <c r="L139" i="13"/>
  <c r="DT139" i="13"/>
  <c r="EK139" i="13"/>
  <c r="DK121" i="13"/>
  <c r="BQ139" i="13"/>
  <c r="DJ121" i="13"/>
  <c r="AU139" i="13"/>
  <c r="EA139" i="13"/>
  <c r="FH121" i="13"/>
  <c r="IB139" i="13"/>
  <c r="GV121" i="13"/>
  <c r="HL139" i="13"/>
  <c r="BF121" i="13"/>
  <c r="GO121" i="13"/>
  <c r="HG121" i="13"/>
  <c r="ES139" i="13"/>
  <c r="FI121" i="13"/>
  <c r="EM121" i="13"/>
  <c r="CH139" i="13"/>
  <c r="GL121" i="13"/>
  <c r="DG121" i="13"/>
  <c r="IK139" i="13"/>
  <c r="GG139" i="13"/>
  <c r="ED121" i="13"/>
  <c r="EG121" i="13"/>
  <c r="BO139" i="13"/>
  <c r="CU139" i="13"/>
  <c r="BV139" i="13"/>
  <c r="O121" i="13"/>
  <c r="DN139" i="13"/>
  <c r="CQ121" i="13"/>
  <c r="AW139" i="13"/>
  <c r="AW121" i="13"/>
  <c r="FG139" i="13"/>
  <c r="AX139" i="13"/>
  <c r="AQ121" i="13"/>
  <c r="R139" i="13"/>
  <c r="HB121" i="13"/>
  <c r="GO139" i="13"/>
  <c r="FE139" i="13"/>
  <c r="HQ139" i="13"/>
  <c r="EI139" i="13"/>
  <c r="GS139" i="13"/>
  <c r="I139" i="13"/>
  <c r="EO139" i="13"/>
  <c r="BM121" i="13"/>
  <c r="AY121" i="13"/>
  <c r="P139" i="13"/>
  <c r="GD139" i="13"/>
  <c r="AC139" i="13"/>
  <c r="DA139" i="13"/>
  <c r="HR139" i="13"/>
  <c r="CP139" i="13"/>
  <c r="GK139" i="13"/>
  <c r="HM139" i="13"/>
  <c r="GY139" i="13"/>
  <c r="GW139" i="13"/>
  <c r="EZ139" i="13"/>
  <c r="EC139" i="13"/>
  <c r="IK121" i="13"/>
  <c r="GG121" i="13"/>
  <c r="BE121" i="13"/>
  <c r="AB139" i="13"/>
  <c r="BN121" i="13"/>
  <c r="GH139" i="13"/>
  <c r="CN121" i="13"/>
  <c r="CF121" i="13"/>
  <c r="DO121" i="13"/>
  <c r="GU139" i="13"/>
  <c r="DW121" i="13"/>
  <c r="BH139" i="13"/>
  <c r="BH121" i="13"/>
  <c r="K121" i="13"/>
  <c r="HW139" i="13"/>
  <c r="BD139" i="13"/>
  <c r="DC139" i="13"/>
  <c r="CX139" i="13"/>
  <c r="CW139" i="13"/>
  <c r="HH139" i="13"/>
  <c r="EF121" i="13"/>
  <c r="HA139" i="13"/>
  <c r="FC139" i="13"/>
  <c r="DK139" i="13"/>
  <c r="BU139" i="13"/>
  <c r="FT121" i="13"/>
  <c r="FB121" i="13"/>
  <c r="CS121" i="13"/>
  <c r="HK121" i="13"/>
  <c r="S121" i="13"/>
  <c r="ET139" i="13"/>
  <c r="EP139" i="13"/>
  <c r="BF139" i="13"/>
  <c r="IA121" i="13"/>
  <c r="IE139" i="13"/>
  <c r="FY139" i="13"/>
  <c r="CE121" i="13"/>
  <c r="EF139" i="13"/>
  <c r="J121" i="13"/>
  <c r="CV139" i="13"/>
  <c r="CV121" i="13"/>
  <c r="DI139" i="13"/>
  <c r="CR121" i="13"/>
  <c r="BL121" i="13"/>
  <c r="CI139" i="13"/>
  <c r="IF121" i="13"/>
  <c r="DV121" i="13"/>
  <c r="HF139" i="13"/>
  <c r="EU121" i="13"/>
  <c r="AM121" i="13"/>
  <c r="CZ139" i="13"/>
  <c r="HY121" i="13"/>
  <c r="HP139" i="13"/>
  <c r="GP139" i="13"/>
  <c r="H139" i="13"/>
  <c r="CG121" i="13"/>
  <c r="EN121" i="13"/>
  <c r="EV139" i="13"/>
  <c r="H134" i="13"/>
  <c r="BI121" i="13"/>
  <c r="AR134" i="13"/>
  <c r="AR135" i="13" s="1"/>
  <c r="P134" i="13"/>
  <c r="ES121" i="13"/>
  <c r="BS139" i="13"/>
  <c r="BQ134" i="13"/>
  <c r="BQ135" i="13" s="1"/>
  <c r="BQ132" i="13" s="1"/>
  <c r="IG134" i="13"/>
  <c r="IG135" i="13" s="1"/>
  <c r="FA121" i="13"/>
  <c r="I121" i="13"/>
  <c r="FP121" i="13"/>
  <c r="CW121" i="13"/>
  <c r="DP134" i="13"/>
  <c r="BJ121" i="13"/>
  <c r="K139" i="13"/>
  <c r="EC134" i="13"/>
  <c r="EC135" i="13" s="1"/>
  <c r="EC132" i="13" s="1"/>
  <c r="DS139" i="13"/>
  <c r="HR121" i="13"/>
  <c r="BA134" i="13"/>
  <c r="BA135" i="13" s="1"/>
  <c r="FQ121" i="13"/>
  <c r="AQ134" i="13"/>
  <c r="EE134" i="13"/>
  <c r="HM121" i="13"/>
  <c r="AU134" i="13"/>
  <c r="HQ116" i="13"/>
  <c r="HQ117" i="13" s="1"/>
  <c r="HQ114" i="13" s="1"/>
  <c r="BE134" i="13"/>
  <c r="BE135" i="13" s="1"/>
  <c r="BE132" i="13" s="1"/>
  <c r="DY134" i="13"/>
  <c r="BY121" i="13"/>
  <c r="GM134" i="13"/>
  <c r="GM135" i="13" s="1"/>
  <c r="GI121" i="13"/>
  <c r="FD134" i="13"/>
  <c r="FD135" i="13" s="1"/>
  <c r="FD132" i="13" s="1"/>
  <c r="ED139" i="13"/>
  <c r="HJ134" i="13"/>
  <c r="DB139" i="13"/>
  <c r="DF116" i="13"/>
  <c r="DF117" i="13" s="1"/>
  <c r="DF114" i="13" s="1"/>
  <c r="HT134" i="13"/>
  <c r="HT135" i="13" s="1"/>
  <c r="FW134" i="13"/>
  <c r="Q134" i="13"/>
  <c r="EP116" i="13"/>
  <c r="EP117" i="13" s="1"/>
  <c r="EP114" i="13" s="1"/>
  <c r="DU134" i="13"/>
  <c r="AD134" i="13"/>
  <c r="AD135" i="13" s="1"/>
  <c r="AL121" i="13"/>
  <c r="CJ134" i="13"/>
  <c r="GT139" i="13"/>
  <c r="IB134" i="13"/>
  <c r="IB135" i="13" s="1"/>
  <c r="IB132" i="13" s="1"/>
  <c r="GR139" i="13"/>
  <c r="CM134" i="13"/>
  <c r="FN134" i="13"/>
  <c r="EL134" i="13"/>
  <c r="EL135" i="13" s="1"/>
  <c r="EL132" i="13" s="1"/>
  <c r="BL139" i="13"/>
  <c r="HL134" i="13"/>
  <c r="HL135" i="13" s="1"/>
  <c r="EV134" i="13"/>
  <c r="EV135" i="13" s="1"/>
  <c r="CO134" i="13"/>
  <c r="CO135" i="13" s="1"/>
  <c r="CO132" i="13" s="1"/>
  <c r="GW121" i="13"/>
  <c r="CB139" i="13"/>
  <c r="FO121" i="13"/>
  <c r="CV134" i="13"/>
  <c r="IA134" i="13"/>
  <c r="IA135" i="13" s="1"/>
  <c r="HI121" i="13"/>
  <c r="HO134" i="13"/>
  <c r="HO135" i="13" s="1"/>
  <c r="DH134" i="13"/>
  <c r="HC139" i="13"/>
  <c r="IE134" i="13"/>
  <c r="IE135" i="13" s="1"/>
  <c r="IE132" i="13" s="1"/>
  <c r="AT121" i="13"/>
  <c r="GE139" i="13"/>
  <c r="AO134" i="13"/>
  <c r="AO135" i="13" s="1"/>
  <c r="HG134" i="13"/>
  <c r="GC134" i="13"/>
  <c r="DE139" i="13"/>
  <c r="DV139" i="13"/>
  <c r="GP134" i="13"/>
  <c r="GP135" i="13" s="1"/>
  <c r="DD139" i="13"/>
  <c r="BT134" i="13"/>
  <c r="CN134" i="13"/>
  <c r="IL115" i="13"/>
  <c r="IL119" i="13"/>
  <c r="IL120" i="13"/>
  <c r="IL122" i="13"/>
  <c r="IL124" i="13"/>
  <c r="IL126" i="13"/>
  <c r="IL133" i="13"/>
  <c r="IL138" i="13"/>
  <c r="IL140" i="13"/>
  <c r="IL137" i="13"/>
  <c r="IL144" i="13"/>
  <c r="IL142" i="13"/>
  <c r="DK116" i="13"/>
  <c r="DK117" i="13" s="1"/>
  <c r="DK114" i="13" s="1"/>
  <c r="P116" i="13"/>
  <c r="BC134" i="13"/>
  <c r="BC135" i="13" s="1"/>
  <c r="BC132" i="13" s="1"/>
  <c r="BS116" i="13"/>
  <c r="BS117" i="13" s="1"/>
  <c r="BS114" i="13" s="1"/>
  <c r="AS134" i="13"/>
  <c r="AS116" i="13"/>
  <c r="AS73" i="17" s="1"/>
  <c r="AJ116" i="13"/>
  <c r="AJ117" i="13" s="1"/>
  <c r="GB134" i="13"/>
  <c r="GB135" i="13" s="1"/>
  <c r="DJ116" i="13"/>
  <c r="DJ73" i="17" s="1"/>
  <c r="BU116" i="13"/>
  <c r="BU117" i="13" s="1"/>
  <c r="BU114" i="13" s="1"/>
  <c r="BH116" i="13"/>
  <c r="BH73" i="17" s="1"/>
  <c r="AN134" i="13"/>
  <c r="FP116" i="13"/>
  <c r="FP117" i="13" s="1"/>
  <c r="FP114" i="13" s="1"/>
  <c r="FT134" i="13"/>
  <c r="GQ116" i="13"/>
  <c r="GQ117" i="13" s="1"/>
  <c r="GQ114" i="13" s="1"/>
  <c r="FE134" i="13"/>
  <c r="FE135" i="13" s="1"/>
  <c r="FE132" i="13" s="1"/>
  <c r="DS116" i="13"/>
  <c r="DS117" i="13" s="1"/>
  <c r="DS114" i="13" s="1"/>
  <c r="HW116" i="13"/>
  <c r="HW117" i="13" s="1"/>
  <c r="HW114" i="13" s="1"/>
  <c r="FB116" i="13"/>
  <c r="FB117" i="13" s="1"/>
  <c r="FY116" i="13"/>
  <c r="FY117" i="13" s="1"/>
  <c r="BD116" i="13"/>
  <c r="BD117" i="13" s="1"/>
  <c r="HK116" i="13"/>
  <c r="HK117" i="13" s="1"/>
  <c r="BZ116" i="13"/>
  <c r="BZ117" i="13" s="1"/>
  <c r="BZ114" i="13" s="1"/>
  <c r="R134" i="13"/>
  <c r="HQ134" i="13"/>
  <c r="HQ135" i="13" s="1"/>
  <c r="M116" i="13"/>
  <c r="GF116" i="13"/>
  <c r="DO134" i="13"/>
  <c r="DO135" i="13" s="1"/>
  <c r="EN139" i="13"/>
  <c r="EN116" i="13"/>
  <c r="EN117" i="13" s="1"/>
  <c r="HH116" i="13"/>
  <c r="HH73" i="17" s="1"/>
  <c r="GX116" i="13"/>
  <c r="GX117" i="13" s="1"/>
  <c r="GX114" i="13" s="1"/>
  <c r="HT116" i="13"/>
  <c r="HT117" i="13" s="1"/>
  <c r="HT114" i="13" s="1"/>
  <c r="EI116" i="13"/>
  <c r="EI117" i="13" s="1"/>
  <c r="HE116" i="13"/>
  <c r="HE117" i="13" s="1"/>
  <c r="HE114" i="13" s="1"/>
  <c r="BN134" i="13"/>
  <c r="BN135" i="13" s="1"/>
  <c r="EY116" i="13"/>
  <c r="AP116" i="13"/>
  <c r="AP117" i="13" s="1"/>
  <c r="AP114" i="13" s="1"/>
  <c r="FU134" i="13"/>
  <c r="FU116" i="13"/>
  <c r="FU117" i="13" s="1"/>
  <c r="FU114" i="13" s="1"/>
  <c r="CF134" i="13"/>
  <c r="CF135" i="13" s="1"/>
  <c r="CF132" i="13" s="1"/>
  <c r="DX116" i="13"/>
  <c r="DX117" i="13" s="1"/>
  <c r="FZ116" i="13"/>
  <c r="FZ117" i="13" s="1"/>
  <c r="FZ114" i="13" s="1"/>
  <c r="GR116" i="13"/>
  <c r="GR117" i="13" s="1"/>
  <c r="GR114" i="13" s="1"/>
  <c r="BW116" i="13"/>
  <c r="GV134" i="13"/>
  <c r="CT116" i="13"/>
  <c r="CT117" i="13" s="1"/>
  <c r="CT114" i="13" s="1"/>
  <c r="HB134" i="13"/>
  <c r="HB135" i="13" s="1"/>
  <c r="HB132" i="13" s="1"/>
  <c r="CG116" i="13"/>
  <c r="CG117" i="13" s="1"/>
  <c r="BL116" i="13"/>
  <c r="BL117" i="13" s="1"/>
  <c r="GZ139" i="13"/>
  <c r="GZ116" i="13"/>
  <c r="GZ117" i="13" s="1"/>
  <c r="DZ116" i="13"/>
  <c r="DZ73" i="17" s="1"/>
  <c r="CB134" i="13"/>
  <c r="CB135" i="13" s="1"/>
  <c r="GS116" i="13"/>
  <c r="GS117" i="13" s="1"/>
  <c r="HY134" i="13"/>
  <c r="HY135" i="13" s="1"/>
  <c r="HY116" i="13"/>
  <c r="HY117" i="13" s="1"/>
  <c r="HY114" i="13" s="1"/>
  <c r="CI116" i="13"/>
  <c r="T116" i="13"/>
  <c r="CL116" i="13"/>
  <c r="CL117" i="13" s="1"/>
  <c r="GA116" i="13"/>
  <c r="FJ116" i="13"/>
  <c r="FJ117" i="13" s="1"/>
  <c r="FJ114" i="13" s="1"/>
  <c r="Z134" i="13"/>
  <c r="Z135" i="13" s="1"/>
  <c r="Z132" i="13" s="1"/>
  <c r="GO116" i="13"/>
  <c r="GO117" i="13" s="1"/>
  <c r="ID116" i="13"/>
  <c r="ID117" i="13" s="1"/>
  <c r="ID114" i="13" s="1"/>
  <c r="GE116" i="13"/>
  <c r="GE73" i="17" s="1"/>
  <c r="L116" i="13"/>
  <c r="L73" i="17" s="1"/>
  <c r="HZ134" i="13"/>
  <c r="AA116" i="13"/>
  <c r="AA117" i="13" s="1"/>
  <c r="AA114" i="13" s="1"/>
  <c r="DT116" i="13"/>
  <c r="DT117" i="13" s="1"/>
  <c r="DT114" i="13" s="1"/>
  <c r="HF116" i="13"/>
  <c r="CD116" i="13"/>
  <c r="CD117" i="13" s="1"/>
  <c r="CD114" i="13" s="1"/>
  <c r="AE116" i="13"/>
  <c r="AE117" i="13" s="1"/>
  <c r="AE114" i="13" s="1"/>
  <c r="IJ116" i="13"/>
  <c r="IJ73" i="17" s="1"/>
  <c r="G139" i="13"/>
  <c r="BP121" i="13"/>
  <c r="DK134" i="13"/>
  <c r="HX139" i="13"/>
  <c r="BS134" i="13"/>
  <c r="BS135" i="13" s="1"/>
  <c r="AX134" i="13"/>
  <c r="AJ134" i="13"/>
  <c r="AJ135" i="13" s="1"/>
  <c r="AJ132" i="13" s="1"/>
  <c r="FL139" i="13"/>
  <c r="HA121" i="13"/>
  <c r="BH134" i="13"/>
  <c r="BH135" i="13" s="1"/>
  <c r="BH132" i="13" s="1"/>
  <c r="AN121" i="13"/>
  <c r="FP134" i="13"/>
  <c r="GQ134" i="13"/>
  <c r="GQ135" i="13" s="1"/>
  <c r="DS134" i="13"/>
  <c r="HW134" i="13"/>
  <c r="HW135" i="13" s="1"/>
  <c r="AQ139" i="13"/>
  <c r="GK121" i="13"/>
  <c r="HK134" i="13"/>
  <c r="HK135" i="13" s="1"/>
  <c r="HK132" i="13" s="1"/>
  <c r="BZ134" i="13"/>
  <c r="R121" i="13"/>
  <c r="FK139" i="13"/>
  <c r="BE139" i="13"/>
  <c r="M134" i="13"/>
  <c r="M135" i="13" s="1"/>
  <c r="GF134" i="13"/>
  <c r="GF135" i="13" s="1"/>
  <c r="GF132" i="13" s="1"/>
  <c r="HV121" i="13"/>
  <c r="EN134" i="13"/>
  <c r="EN135" i="13" s="1"/>
  <c r="GM121" i="13"/>
  <c r="IH121" i="13"/>
  <c r="GI139" i="13"/>
  <c r="HH134" i="13"/>
  <c r="HH135" i="13" s="1"/>
  <c r="HH132" i="13" s="1"/>
  <c r="GX134" i="13"/>
  <c r="GX135" i="13" s="1"/>
  <c r="CC121" i="13"/>
  <c r="HJ121" i="13"/>
  <c r="DF134" i="13"/>
  <c r="S139" i="13"/>
  <c r="S134" i="13"/>
  <c r="W121" i="13"/>
  <c r="FW139" i="13"/>
  <c r="EI134" i="13"/>
  <c r="BV121" i="13"/>
  <c r="EY134" i="13"/>
  <c r="EY135" i="13" s="1"/>
  <c r="EY132" i="13" s="1"/>
  <c r="AZ139" i="13"/>
  <c r="GH121" i="13"/>
  <c r="AV139" i="13"/>
  <c r="AP134" i="13"/>
  <c r="AD121" i="13"/>
  <c r="AH139" i="13"/>
  <c r="AH121" i="13"/>
  <c r="EQ116" i="13"/>
  <c r="EQ117" i="13" s="1"/>
  <c r="EQ114" i="13" s="1"/>
  <c r="DX134" i="13"/>
  <c r="DX135" i="13" s="1"/>
  <c r="FZ134" i="13"/>
  <c r="FZ135" i="13" s="1"/>
  <c r="FZ132" i="13" s="1"/>
  <c r="EJ121" i="13"/>
  <c r="GR134" i="13"/>
  <c r="CM121" i="13"/>
  <c r="AI121" i="13"/>
  <c r="BR139" i="13"/>
  <c r="BR116" i="13"/>
  <c r="BR117" i="13" s="1"/>
  <c r="HS121" i="13"/>
  <c r="DC116" i="13"/>
  <c r="DC117" i="13" s="1"/>
  <c r="DC114" i="13" s="1"/>
  <c r="BL134" i="13"/>
  <c r="BL135" i="13" s="1"/>
  <c r="GZ134" i="13"/>
  <c r="GZ135" i="13" s="1"/>
  <c r="GZ132" i="13" s="1"/>
  <c r="CA139" i="13"/>
  <c r="EH121" i="13"/>
  <c r="FO139" i="13"/>
  <c r="GS134" i="13"/>
  <c r="CE139" i="13"/>
  <c r="CI134" i="13"/>
  <c r="J134" i="13"/>
  <c r="J135" i="13" s="1"/>
  <c r="J132" i="13" s="1"/>
  <c r="EX134" i="13"/>
  <c r="EX135" i="13" s="1"/>
  <c r="EX132" i="13" s="1"/>
  <c r="FV121" i="13"/>
  <c r="AF139" i="13"/>
  <c r="GA134" i="13"/>
  <c r="GA135" i="13" s="1"/>
  <c r="FJ134" i="13"/>
  <c r="FJ135" i="13" s="1"/>
  <c r="FJ132" i="13" s="1"/>
  <c r="GO134" i="13"/>
  <c r="GO135" i="13" s="1"/>
  <c r="GO132" i="13" s="1"/>
  <c r="ID134" i="13"/>
  <c r="ID135" i="13" s="1"/>
  <c r="ID132" i="13" s="1"/>
  <c r="GE134" i="13"/>
  <c r="GE135" i="13" s="1"/>
  <c r="GE132" i="13" s="1"/>
  <c r="AO121" i="13"/>
  <c r="AG121" i="13"/>
  <c r="AM139" i="13"/>
  <c r="AA134" i="13"/>
  <c r="AA135" i="13" s="1"/>
  <c r="AA132" i="13" s="1"/>
  <c r="DT134" i="13"/>
  <c r="DT135" i="13" s="1"/>
  <c r="DT132" i="13" s="1"/>
  <c r="HF134" i="13"/>
  <c r="HF135" i="13" s="1"/>
  <c r="HF132" i="13" s="1"/>
  <c r="HU139" i="13"/>
  <c r="HU134" i="13"/>
  <c r="HU135" i="13" s="1"/>
  <c r="AE134" i="13"/>
  <c r="AE135" i="13" s="1"/>
  <c r="DQ121" i="13"/>
  <c r="BP139" i="13"/>
  <c r="BI116" i="13"/>
  <c r="EZ121" i="13"/>
  <c r="HX116" i="13"/>
  <c r="HX117" i="13" s="1"/>
  <c r="HX114" i="13" s="1"/>
  <c r="ES116" i="13"/>
  <c r="DW116" i="13"/>
  <c r="DW117" i="13" s="1"/>
  <c r="CH116" i="13"/>
  <c r="CH117" i="13" s="1"/>
  <c r="Y121" i="13"/>
  <c r="FL116" i="13"/>
  <c r="FL117" i="13" s="1"/>
  <c r="DJ134" i="13"/>
  <c r="DJ135" i="13" s="1"/>
  <c r="DJ132" i="13" s="1"/>
  <c r="AK139" i="13"/>
  <c r="FA116" i="13"/>
  <c r="BU134" i="13"/>
  <c r="BU135" i="13" s="1"/>
  <c r="GD116" i="13"/>
  <c r="GD117" i="13" s="1"/>
  <c r="GD114" i="13" s="1"/>
  <c r="I116" i="13"/>
  <c r="I117" i="13" s="1"/>
  <c r="I114" i="13" s="1"/>
  <c r="CW116" i="13"/>
  <c r="BJ139" i="13"/>
  <c r="K116" i="13"/>
  <c r="K117" i="13" s="1"/>
  <c r="DM116" i="13"/>
  <c r="DM117" i="13" s="1"/>
  <c r="DM114" i="13" s="1"/>
  <c r="IC139" i="13"/>
  <c r="U116" i="13"/>
  <c r="U117" i="13" s="1"/>
  <c r="BA139" i="13"/>
  <c r="BA121" i="13"/>
  <c r="DR139" i="13"/>
  <c r="DR116" i="13"/>
  <c r="DR117" i="13" s="1"/>
  <c r="DR114" i="13" s="1"/>
  <c r="FQ134" i="13"/>
  <c r="FQ135" i="13" s="1"/>
  <c r="FQ116" i="13"/>
  <c r="FQ117" i="13" s="1"/>
  <c r="FB134" i="13"/>
  <c r="FB135" i="13" s="1"/>
  <c r="FB132" i="13" s="1"/>
  <c r="BM116" i="13"/>
  <c r="BM117" i="13" s="1"/>
  <c r="CS139" i="13"/>
  <c r="FF116" i="13"/>
  <c r="FF117" i="13" s="1"/>
  <c r="FF114" i="13" s="1"/>
  <c r="BD134" i="13"/>
  <c r="BD135" i="13" s="1"/>
  <c r="EE139" i="13"/>
  <c r="HM116" i="13"/>
  <c r="AU121" i="13"/>
  <c r="EW134" i="13"/>
  <c r="EW116" i="13"/>
  <c r="EW73" i="17" s="1"/>
  <c r="FK116" i="13"/>
  <c r="FK117" i="13" s="1"/>
  <c r="FK114" i="13" s="1"/>
  <c r="FX139" i="13"/>
  <c r="GJ139" i="13"/>
  <c r="GJ116" i="13"/>
  <c r="DY139" i="13"/>
  <c r="FM134" i="13"/>
  <c r="FM116" i="13"/>
  <c r="FM117" i="13" s="1"/>
  <c r="BY116" i="13"/>
  <c r="BY117" i="13" s="1"/>
  <c r="IH139" i="13"/>
  <c r="GI116" i="13"/>
  <c r="GI117" i="13" s="1"/>
  <c r="EG116" i="13"/>
  <c r="EG117" i="13" s="1"/>
  <c r="EG114" i="13" s="1"/>
  <c r="HJ139" i="13"/>
  <c r="DB116" i="13"/>
  <c r="DB117" i="13" s="1"/>
  <c r="BO116" i="13"/>
  <c r="BO73" i="17" s="1"/>
  <c r="FW121" i="13"/>
  <c r="AB116" i="13"/>
  <c r="AB117" i="13" s="1"/>
  <c r="AB114" i="13" s="1"/>
  <c r="FH139" i="13"/>
  <c r="CU121" i="13"/>
  <c r="II116" i="13"/>
  <c r="BN139" i="13"/>
  <c r="GU116" i="13"/>
  <c r="GU73" i="17" s="1"/>
  <c r="AZ121" i="13"/>
  <c r="FS116" i="13"/>
  <c r="EP134" i="13"/>
  <c r="EP135" i="13" s="1"/>
  <c r="EP132" i="13" s="1"/>
  <c r="DU121" i="13"/>
  <c r="AV116" i="13"/>
  <c r="AV117" i="13" s="1"/>
  <c r="AV114" i="13" s="1"/>
  <c r="AL139" i="13"/>
  <c r="N116" i="13"/>
  <c r="N117" i="13" s="1"/>
  <c r="EB139" i="13"/>
  <c r="EB121" i="13"/>
  <c r="GT116" i="13"/>
  <c r="EJ139" i="13"/>
  <c r="CR139" i="13"/>
  <c r="CR116" i="13"/>
  <c r="CR117" i="13" s="1"/>
  <c r="AI139" i="13"/>
  <c r="BW134" i="13"/>
  <c r="FN139" i="13"/>
  <c r="CK134" i="13"/>
  <c r="CK116" i="13"/>
  <c r="CT121" i="13"/>
  <c r="O139" i="13"/>
  <c r="HS116" i="13"/>
  <c r="HS117" i="13" s="1"/>
  <c r="HS114" i="13" s="1"/>
  <c r="CG134" i="13"/>
  <c r="EL139" i="13"/>
  <c r="DN116" i="13"/>
  <c r="CA116" i="13"/>
  <c r="CA117" i="13" s="1"/>
  <c r="CO139" i="13"/>
  <c r="CO121" i="13"/>
  <c r="EH139" i="13"/>
  <c r="GW116" i="13"/>
  <c r="GW117" i="13" s="1"/>
  <c r="DZ134" i="13"/>
  <c r="DZ135" i="13" s="1"/>
  <c r="DZ132" i="13" s="1"/>
  <c r="EF116" i="13"/>
  <c r="EF117" i="13" s="1"/>
  <c r="GS121" i="13"/>
  <c r="EU116" i="13"/>
  <c r="V116" i="13"/>
  <c r="V117" i="13" s="1"/>
  <c r="V114" i="13" s="1"/>
  <c r="J139" i="13"/>
  <c r="ER121" i="13"/>
  <c r="EK116" i="13"/>
  <c r="EK73" i="17" s="1"/>
  <c r="T134" i="13"/>
  <c r="EX139" i="13"/>
  <c r="HI134" i="13"/>
  <c r="HI135" i="13" s="1"/>
  <c r="HI116" i="13"/>
  <c r="HI117" i="13" s="1"/>
  <c r="HI114" i="13" s="1"/>
  <c r="CL134" i="13"/>
  <c r="HO121" i="13"/>
  <c r="FV139" i="13"/>
  <c r="AF116" i="13"/>
  <c r="GA121" i="13"/>
  <c r="HC121" i="13"/>
  <c r="CX116" i="13"/>
  <c r="CX117" i="13" s="1"/>
  <c r="BK139" i="13"/>
  <c r="BK116" i="13"/>
  <c r="BK117" i="13" s="1"/>
  <c r="BK114" i="13" s="1"/>
  <c r="AY116" i="13"/>
  <c r="AY117" i="13" s="1"/>
  <c r="AY114" i="13" s="1"/>
  <c r="IE121" i="13"/>
  <c r="AT139" i="13"/>
  <c r="IF139" i="13"/>
  <c r="IF116" i="13"/>
  <c r="IF73" i="17" s="1"/>
  <c r="FC116" i="13"/>
  <c r="FC117" i="13" s="1"/>
  <c r="FC114" i="13" s="1"/>
  <c r="L134" i="13"/>
  <c r="L135" i="13" s="1"/>
  <c r="L132" i="13" s="1"/>
  <c r="HG139" i="13"/>
  <c r="HZ139" i="13"/>
  <c r="AM116" i="13"/>
  <c r="AM117" i="13" s="1"/>
  <c r="DV116" i="13"/>
  <c r="DV117" i="13" s="1"/>
  <c r="GP121" i="13"/>
  <c r="HN139" i="13"/>
  <c r="AW116" i="13"/>
  <c r="AW117" i="13" s="1"/>
  <c r="AW114" i="13" s="1"/>
  <c r="BX121" i="13"/>
  <c r="CZ116" i="13"/>
  <c r="CD134" i="13"/>
  <c r="CD135" i="13" s="1"/>
  <c r="HU121" i="13"/>
  <c r="DD116" i="13"/>
  <c r="DD117" i="13" s="1"/>
  <c r="DD114" i="13" s="1"/>
  <c r="GN116" i="13"/>
  <c r="GN73" i="17" s="1"/>
  <c r="IJ134" i="13"/>
  <c r="BI134" i="13"/>
  <c r="BI135" i="13" s="1"/>
  <c r="BI132" i="13" s="1"/>
  <c r="AR139" i="13"/>
  <c r="HX134" i="13"/>
  <c r="BQ121" i="13"/>
  <c r="DW134" i="13"/>
  <c r="DW135" i="13" s="1"/>
  <c r="DW132" i="13" s="1"/>
  <c r="EM139" i="13"/>
  <c r="CH134" i="13"/>
  <c r="CH135" i="13" s="1"/>
  <c r="FL134" i="13"/>
  <c r="FL135" i="13" s="1"/>
  <c r="FA134" i="13"/>
  <c r="FA135" i="13" s="1"/>
  <c r="I134" i="13"/>
  <c r="GQ139" i="13"/>
  <c r="EC121" i="13"/>
  <c r="IC121" i="13"/>
  <c r="U134" i="13"/>
  <c r="FY134" i="13"/>
  <c r="FY135" i="13" s="1"/>
  <c r="HM134" i="13"/>
  <c r="HM135" i="13" s="1"/>
  <c r="HM132" i="13" s="1"/>
  <c r="FK134" i="13"/>
  <c r="FX121" i="13"/>
  <c r="GJ134" i="13"/>
  <c r="GJ135" i="13" s="1"/>
  <c r="GJ132" i="13" s="1"/>
  <c r="GI134" i="13"/>
  <c r="DB121" i="13"/>
  <c r="W139" i="13"/>
  <c r="AB134" i="13"/>
  <c r="II134" i="13"/>
  <c r="HE134" i="13"/>
  <c r="HE135" i="13" s="1"/>
  <c r="GU134" i="13"/>
  <c r="EY121" i="13"/>
  <c r="FS134" i="13"/>
  <c r="EP121" i="13"/>
  <c r="AV134" i="13"/>
  <c r="AD139" i="13"/>
  <c r="CF139" i="13"/>
  <c r="EQ134" i="13"/>
  <c r="EQ135" i="13" s="1"/>
  <c r="CR134" i="13"/>
  <c r="CR135" i="13" s="1"/>
  <c r="CR132" i="13" s="1"/>
  <c r="BR134" i="13"/>
  <c r="BR135" i="13" s="1"/>
  <c r="BR132" i="13" s="1"/>
  <c r="CT134" i="13"/>
  <c r="EL121" i="13"/>
  <c r="HD121" i="13"/>
  <c r="DC134" i="13"/>
  <c r="DC135" i="13" s="1"/>
  <c r="BG139" i="13"/>
  <c r="DN134" i="13"/>
  <c r="DN135" i="13" s="1"/>
  <c r="DN132" i="13" s="1"/>
  <c r="CA134" i="13"/>
  <c r="BF134" i="13"/>
  <c r="BF135" i="13" s="1"/>
  <c r="BF132" i="13" s="1"/>
  <c r="DZ121" i="13"/>
  <c r="EF134" i="13"/>
  <c r="EF135" i="13" s="1"/>
  <c r="EU134" i="13"/>
  <c r="EU135" i="13" s="1"/>
  <c r="X139" i="13"/>
  <c r="V134" i="13"/>
  <c r="EX121" i="13"/>
  <c r="DL121" i="13"/>
  <c r="AF134" i="13"/>
  <c r="AF135" i="13" s="1"/>
  <c r="CX134" i="13"/>
  <c r="CX135" i="13" s="1"/>
  <c r="BK134" i="13"/>
  <c r="BK135" i="13" s="1"/>
  <c r="AY134" i="13"/>
  <c r="AG116" i="13"/>
  <c r="AG73" i="17" s="1"/>
  <c r="FC134" i="13"/>
  <c r="FC135" i="13" s="1"/>
  <c r="AM134" i="13"/>
  <c r="AM135" i="13" s="1"/>
  <c r="AM132" i="13" s="1"/>
  <c r="DV134" i="13"/>
  <c r="DV135" i="13" s="1"/>
  <c r="DV132" i="13" s="1"/>
  <c r="AW134" i="13"/>
  <c r="AW135" i="13" s="1"/>
  <c r="AW132" i="13" s="1"/>
  <c r="CZ134" i="13"/>
  <c r="CZ135" i="13" s="1"/>
  <c r="FG121" i="13"/>
  <c r="DD134" i="13"/>
  <c r="DQ116" i="13"/>
  <c r="DQ117" i="13" s="1"/>
  <c r="DQ114" i="13" s="1"/>
  <c r="GN134" i="13"/>
  <c r="GN135" i="13" s="1"/>
  <c r="GN132" i="13" s="1"/>
  <c r="BP116" i="13"/>
  <c r="BP117" i="13" s="1"/>
  <c r="BP114" i="13" s="1"/>
  <c r="EZ116" i="13"/>
  <c r="EZ117" i="13" s="1"/>
  <c r="EZ114" i="13" s="1"/>
  <c r="EO134" i="13"/>
  <c r="EO135" i="13" s="1"/>
  <c r="EO116" i="13"/>
  <c r="EO117" i="13" s="1"/>
  <c r="ES134" i="13"/>
  <c r="ES135" i="13" s="1"/>
  <c r="FI116" i="13"/>
  <c r="EM116" i="13"/>
  <c r="EM117" i="13" s="1"/>
  <c r="Y134" i="13"/>
  <c r="Y135" i="13" s="1"/>
  <c r="Y116" i="13"/>
  <c r="Y117" i="13" s="1"/>
  <c r="Y114" i="13" s="1"/>
  <c r="AK116" i="13"/>
  <c r="AK117" i="13" s="1"/>
  <c r="GL116" i="13"/>
  <c r="GL117" i="13" s="1"/>
  <c r="GL114" i="13" s="1"/>
  <c r="GD134" i="13"/>
  <c r="GD135" i="13" s="1"/>
  <c r="GD132" i="13" s="1"/>
  <c r="AC116" i="13"/>
  <c r="AC117" i="13" s="1"/>
  <c r="AC114" i="13" s="1"/>
  <c r="DA134" i="13"/>
  <c r="DA135" i="13" s="1"/>
  <c r="DA116" i="13"/>
  <c r="DA117" i="13" s="1"/>
  <c r="BJ116" i="13"/>
  <c r="BJ117" i="13" s="1"/>
  <c r="K134" i="13"/>
  <c r="DG116" i="13"/>
  <c r="DG117" i="13" s="1"/>
  <c r="DG114" i="13" s="1"/>
  <c r="DM134" i="13"/>
  <c r="DM135" i="13" s="1"/>
  <c r="DM132" i="13" s="1"/>
  <c r="HR116" i="13"/>
  <c r="HR117" i="13" s="1"/>
  <c r="HR114" i="13" s="1"/>
  <c r="CP116" i="13"/>
  <c r="CP117" i="13" s="1"/>
  <c r="CP114" i="13" s="1"/>
  <c r="BM134" i="13"/>
  <c r="BM135" i="13" s="1"/>
  <c r="IK116" i="13"/>
  <c r="IK117" i="13" s="1"/>
  <c r="IK114" i="13" s="1"/>
  <c r="GK116" i="13"/>
  <c r="GG116" i="13"/>
  <c r="GG73" i="17" s="1"/>
  <c r="R116" i="13"/>
  <c r="R117" i="13" s="1"/>
  <c r="R114" i="13" s="1"/>
  <c r="GY116" i="13"/>
  <c r="GY73" i="17" s="1"/>
  <c r="FX116" i="13"/>
  <c r="FX117" i="13" s="1"/>
  <c r="FX114" i="13" s="1"/>
  <c r="EA116" i="13"/>
  <c r="EA73" i="17" s="1"/>
  <c r="HV116" i="13"/>
  <c r="BY134" i="13"/>
  <c r="BY135" i="13" s="1"/>
  <c r="IH116" i="13"/>
  <c r="IH117" i="13" s="1"/>
  <c r="IH114" i="13" s="1"/>
  <c r="ED116" i="13"/>
  <c r="ED73" i="17" s="1"/>
  <c r="EG134" i="13"/>
  <c r="HJ116" i="13"/>
  <c r="HJ117" i="13" s="1"/>
  <c r="S116" i="13"/>
  <c r="S117" i="13" s="1"/>
  <c r="S114" i="13" s="1"/>
  <c r="W116" i="13"/>
  <c r="BO134" i="13"/>
  <c r="BO135" i="13" s="1"/>
  <c r="ET116" i="13"/>
  <c r="ET117" i="13" s="1"/>
  <c r="ET114" i="13" s="1"/>
  <c r="CU116" i="13"/>
  <c r="CU117" i="13" s="1"/>
  <c r="CU114" i="13" s="1"/>
  <c r="BV116" i="13"/>
  <c r="BV117" i="13" s="1"/>
  <c r="BV114" i="13" s="1"/>
  <c r="AZ116" i="13"/>
  <c r="AZ117" i="13" s="1"/>
  <c r="AZ114" i="13" s="1"/>
  <c r="GH116" i="13"/>
  <c r="GH117" i="13" s="1"/>
  <c r="GH114" i="13" s="1"/>
  <c r="AL116" i="13"/>
  <c r="AL117" i="13" s="1"/>
  <c r="N134" i="13"/>
  <c r="N135" i="13" s="1"/>
  <c r="N132" i="13" s="1"/>
  <c r="AH116" i="13"/>
  <c r="EB116" i="13"/>
  <c r="GT134" i="13"/>
  <c r="GT135" i="13" s="1"/>
  <c r="GT132" i="13" s="1"/>
  <c r="EJ116" i="13"/>
  <c r="EJ117" i="13" s="1"/>
  <c r="EJ114" i="13" s="1"/>
  <c r="AI116" i="13"/>
  <c r="FN116" i="13"/>
  <c r="FN117" i="13" s="1"/>
  <c r="O116" i="13"/>
  <c r="O117" i="13" s="1"/>
  <c r="O114" i="13" s="1"/>
  <c r="HS134" i="13"/>
  <c r="HS135" i="13" s="1"/>
  <c r="HD116" i="13"/>
  <c r="BG116" i="13"/>
  <c r="CQ139" i="13"/>
  <c r="CQ116" i="13"/>
  <c r="CQ117" i="13" s="1"/>
  <c r="CQ114" i="13" s="1"/>
  <c r="EH116" i="13"/>
  <c r="GW134" i="13"/>
  <c r="GW135" i="13" s="1"/>
  <c r="FO116" i="13"/>
  <c r="FO73" i="17" s="1"/>
  <c r="CE116" i="13"/>
  <c r="X116" i="13"/>
  <c r="X117" i="13" s="1"/>
  <c r="ER116" i="13"/>
  <c r="ER117" i="13" s="1"/>
  <c r="ER114" i="13" s="1"/>
  <c r="EK134" i="13"/>
  <c r="EK135" i="13" s="1"/>
  <c r="EK132" i="13" s="1"/>
  <c r="DL116" i="13"/>
  <c r="DL117" i="13" s="1"/>
  <c r="DL114" i="13" s="1"/>
  <c r="CL121" i="13"/>
  <c r="FV116" i="13"/>
  <c r="FV117" i="13" s="1"/>
  <c r="FV114" i="13" s="1"/>
  <c r="HC116" i="13"/>
  <c r="HC117" i="13" s="1"/>
  <c r="HC114" i="13" s="1"/>
  <c r="CY116" i="13"/>
  <c r="CY73" i="17" s="1"/>
  <c r="HP116" i="13"/>
  <c r="HP117" i="13" s="1"/>
  <c r="HP114" i="13" s="1"/>
  <c r="AT116" i="13"/>
  <c r="AT117" i="13" s="1"/>
  <c r="IF134" i="13"/>
  <c r="IF135" i="13" s="1"/>
  <c r="AG134" i="13"/>
  <c r="HZ116" i="13"/>
  <c r="HZ117" i="13" s="1"/>
  <c r="DE134" i="13"/>
  <c r="DE135" i="13" s="1"/>
  <c r="DE116" i="13"/>
  <c r="DE117" i="13" s="1"/>
  <c r="HN116" i="13"/>
  <c r="HN117" i="13" s="1"/>
  <c r="HN114" i="13" s="1"/>
  <c r="BB139" i="13"/>
  <c r="BX116" i="13"/>
  <c r="BX73" i="17" s="1"/>
  <c r="FG116" i="13"/>
  <c r="FG117" i="13" s="1"/>
  <c r="CN139" i="13"/>
  <c r="H121" i="13"/>
  <c r="BP134" i="13"/>
  <c r="BI139" i="13"/>
  <c r="EZ134" i="13"/>
  <c r="EZ135" i="13" s="1"/>
  <c r="EZ132" i="13" s="1"/>
  <c r="P121" i="13"/>
  <c r="BC139" i="13"/>
  <c r="AS139" i="13"/>
  <c r="EM134" i="13"/>
  <c r="EM135" i="13" s="1"/>
  <c r="EM132" i="13" s="1"/>
  <c r="CH121" i="13"/>
  <c r="AJ139" i="13"/>
  <c r="GB121" i="13"/>
  <c r="AK134" i="13"/>
  <c r="AK135" i="13" s="1"/>
  <c r="AK132" i="13" s="1"/>
  <c r="AN139" i="13"/>
  <c r="AC134" i="13"/>
  <c r="AC135" i="13" s="1"/>
  <c r="CW134" i="13"/>
  <c r="CW135" i="13" s="1"/>
  <c r="GQ121" i="13"/>
  <c r="DP121" i="13"/>
  <c r="BJ134" i="13"/>
  <c r="DG134" i="13"/>
  <c r="DM139" i="13"/>
  <c r="IC134" i="13"/>
  <c r="IC135" i="13" s="1"/>
  <c r="IC132" i="13" s="1"/>
  <c r="U139" i="13"/>
  <c r="AQ116" i="13"/>
  <c r="AQ117" i="13" s="1"/>
  <c r="AQ114" i="13" s="1"/>
  <c r="CP134" i="13"/>
  <c r="CP135" i="13" s="1"/>
  <c r="CP132" i="13" s="1"/>
  <c r="CS116" i="13"/>
  <c r="CS117" i="13" s="1"/>
  <c r="CS114" i="13" s="1"/>
  <c r="FF134" i="13"/>
  <c r="BD121" i="13"/>
  <c r="GK134" i="13"/>
  <c r="HK139" i="13"/>
  <c r="GG134" i="13"/>
  <c r="GY134" i="13"/>
  <c r="GY135" i="13" s="1"/>
  <c r="BE116" i="13"/>
  <c r="BE117" i="13" s="1"/>
  <c r="BE114" i="13" s="1"/>
  <c r="EA134" i="13"/>
  <c r="FM121" i="13"/>
  <c r="HV134" i="13"/>
  <c r="HV135" i="13" s="1"/>
  <c r="BY139" i="13"/>
  <c r="FD121" i="13"/>
  <c r="ED134" i="13"/>
  <c r="ED135" i="13" s="1"/>
  <c r="GX139" i="13"/>
  <c r="W134" i="13"/>
  <c r="W135" i="13" s="1"/>
  <c r="W132" i="13" s="1"/>
  <c r="ET134" i="13"/>
  <c r="ET135" i="13" s="1"/>
  <c r="ET132" i="13" s="1"/>
  <c r="AB121" i="13"/>
  <c r="EI121" i="13"/>
  <c r="FH134" i="13"/>
  <c r="CU134" i="13"/>
  <c r="CU135" i="13" s="1"/>
  <c r="II139" i="13"/>
  <c r="AZ134" i="13"/>
  <c r="AZ135" i="13" s="1"/>
  <c r="AZ132" i="13" s="1"/>
  <c r="GH134" i="13"/>
  <c r="AP139" i="13"/>
  <c r="AL134" i="13"/>
  <c r="AL135" i="13" s="1"/>
  <c r="AL132" i="13" s="1"/>
  <c r="FU121" i="13"/>
  <c r="EQ139" i="13"/>
  <c r="DX121" i="13"/>
  <c r="EB134" i="13"/>
  <c r="EB135" i="13" s="1"/>
  <c r="EB132" i="13" s="1"/>
  <c r="IB121" i="13"/>
  <c r="AI134" i="13"/>
  <c r="AI135" i="13" s="1"/>
  <c r="AI132" i="13" s="1"/>
  <c r="BW139" i="13"/>
  <c r="HB116" i="13"/>
  <c r="O134" i="13"/>
  <c r="O135" i="13" s="1"/>
  <c r="BG134" i="13"/>
  <c r="BG135" i="13" s="1"/>
  <c r="FO134" i="13"/>
  <c r="FO135" i="13" s="1"/>
  <c r="CE134" i="13"/>
  <c r="CE135" i="13" s="1"/>
  <c r="CE132" i="13" s="1"/>
  <c r="EU139" i="13"/>
  <c r="HY139" i="13"/>
  <c r="IA139" i="13"/>
  <c r="X134" i="13"/>
  <c r="X135" i="13" s="1"/>
  <c r="X132" i="13" s="1"/>
  <c r="V139" i="13"/>
  <c r="T121" i="13"/>
  <c r="GA139" i="13"/>
  <c r="HC134" i="13"/>
  <c r="HC135" i="13" s="1"/>
  <c r="FJ139" i="13"/>
  <c r="FJ121" i="13"/>
  <c r="CY134" i="13"/>
  <c r="CY135" i="13" s="1"/>
  <c r="HP134" i="13"/>
  <c r="HP135" i="13" s="1"/>
  <c r="ID121" i="13"/>
  <c r="AT134" i="13"/>
  <c r="AT135" i="13" s="1"/>
  <c r="L121" i="13"/>
  <c r="AA121" i="13"/>
  <c r="HN121" i="13"/>
  <c r="CD139" i="13"/>
  <c r="FG134" i="13"/>
  <c r="BT139" i="13"/>
  <c r="DQ134" i="13"/>
  <c r="H116" i="13"/>
  <c r="AR116" i="13"/>
  <c r="AR117" i="13" s="1"/>
  <c r="AR114" i="13" s="1"/>
  <c r="BC116" i="13"/>
  <c r="BC117" i="13" s="1"/>
  <c r="BC114" i="13" s="1"/>
  <c r="BQ116" i="13"/>
  <c r="BQ117" i="13" s="1"/>
  <c r="FI134" i="13"/>
  <c r="FI135" i="13" s="1"/>
  <c r="FI132" i="13" s="1"/>
  <c r="DW139" i="13"/>
  <c r="AX116" i="13"/>
  <c r="AX117" i="13" s="1"/>
  <c r="AX114" i="13" s="1"/>
  <c r="AJ121" i="13"/>
  <c r="GB139" i="13"/>
  <c r="GB116" i="13"/>
  <c r="GB117" i="13" s="1"/>
  <c r="DJ139" i="13"/>
  <c r="IG116" i="13"/>
  <c r="IG117" i="13" s="1"/>
  <c r="IG114" i="13" s="1"/>
  <c r="FA139" i="13"/>
  <c r="HA134" i="13"/>
  <c r="HA116" i="13"/>
  <c r="HA117" i="13" s="1"/>
  <c r="HA114" i="13" s="1"/>
  <c r="GL134" i="13"/>
  <c r="GL135" i="13" s="1"/>
  <c r="GL132" i="13" s="1"/>
  <c r="GD121" i="13"/>
  <c r="AN116" i="13"/>
  <c r="AN117" i="13" s="1"/>
  <c r="AN114" i="13" s="1"/>
  <c r="FT139" i="13"/>
  <c r="FT116" i="13"/>
  <c r="FT117" i="13" s="1"/>
  <c r="DA121" i="13"/>
  <c r="DP139" i="13"/>
  <c r="DP116" i="13"/>
  <c r="FE116" i="13"/>
  <c r="FE117" i="13" s="1"/>
  <c r="FE114" i="13" s="1"/>
  <c r="EC116" i="13"/>
  <c r="EC117" i="13" s="1"/>
  <c r="DM121" i="13"/>
  <c r="IC116" i="13"/>
  <c r="IC117" i="13" s="1"/>
  <c r="IC114" i="13" s="1"/>
  <c r="HR134" i="13"/>
  <c r="HR135" i="13" s="1"/>
  <c r="HR132" i="13" s="1"/>
  <c r="U121" i="13"/>
  <c r="HW121" i="13"/>
  <c r="BA116" i="13"/>
  <c r="BA117" i="13" s="1"/>
  <c r="DR134" i="13"/>
  <c r="DR135" i="13" s="1"/>
  <c r="DR132" i="13" s="1"/>
  <c r="FB139" i="13"/>
  <c r="BM139" i="13"/>
  <c r="CS134" i="13"/>
  <c r="CS135" i="13" s="1"/>
  <c r="CS132" i="13" s="1"/>
  <c r="IK134" i="13"/>
  <c r="EE116" i="13"/>
  <c r="EE117" i="13" s="1"/>
  <c r="AU116" i="13"/>
  <c r="AU117" i="13" s="1"/>
  <c r="AU114" i="13" s="1"/>
  <c r="EW139" i="13"/>
  <c r="GY121" i="13"/>
  <c r="FX134" i="13"/>
  <c r="FX135" i="13" s="1"/>
  <c r="FX132" i="13" s="1"/>
  <c r="DY116" i="13"/>
  <c r="DY117" i="13" s="1"/>
  <c r="GF139" i="13"/>
  <c r="GF121" i="13"/>
  <c r="DO116" i="13"/>
  <c r="DO117" i="13" s="1"/>
  <c r="GM139" i="13"/>
  <c r="GM116" i="13"/>
  <c r="IH134" i="13"/>
  <c r="HH121" i="13"/>
  <c r="FD139" i="13"/>
  <c r="FD116" i="13"/>
  <c r="GX121" i="13"/>
  <c r="CC134" i="13"/>
  <c r="CC135" i="13" s="1"/>
  <c r="CC132" i="13" s="1"/>
  <c r="CC116" i="13"/>
  <c r="CC117" i="13" s="1"/>
  <c r="DB134" i="13"/>
  <c r="DB135" i="13" s="1"/>
  <c r="HT139" i="13"/>
  <c r="HT121" i="13"/>
  <c r="FW116" i="13"/>
  <c r="FW117" i="13" s="1"/>
  <c r="FW114" i="13" s="1"/>
  <c r="ET121" i="13"/>
  <c r="FH116" i="13"/>
  <c r="FH117" i="13" s="1"/>
  <c r="HE139" i="13"/>
  <c r="BN116" i="13"/>
  <c r="BN117" i="13" s="1"/>
  <c r="BN114" i="13" s="1"/>
  <c r="BV134" i="13"/>
  <c r="BV135" i="13" s="1"/>
  <c r="EY139" i="13"/>
  <c r="Q116" i="13"/>
  <c r="Q117" i="13" s="1"/>
  <c r="Q114" i="13" s="1"/>
  <c r="FS139" i="13"/>
  <c r="FS121" i="13"/>
  <c r="DU116" i="13"/>
  <c r="DU117" i="13" s="1"/>
  <c r="DU114" i="13" s="1"/>
  <c r="AD116" i="13"/>
  <c r="AD117" i="13" s="1"/>
  <c r="AD114" i="13" s="1"/>
  <c r="N139" i="13"/>
  <c r="FU139" i="13"/>
  <c r="CF116" i="13"/>
  <c r="AH134" i="13"/>
  <c r="AH135" i="13" s="1"/>
  <c r="AH132" i="13" s="1"/>
  <c r="CJ139" i="13"/>
  <c r="CJ116" i="13"/>
  <c r="CJ117" i="13" s="1"/>
  <c r="IB116" i="13"/>
  <c r="IB117" i="13" s="1"/>
  <c r="IB114" i="13" s="1"/>
  <c r="EJ134" i="13"/>
  <c r="GR121" i="13"/>
  <c r="CM139" i="13"/>
  <c r="CM116" i="13"/>
  <c r="CM117" i="13" s="1"/>
  <c r="CM114" i="13" s="1"/>
  <c r="BR121" i="13"/>
  <c r="GV116" i="13"/>
  <c r="GV117" i="13" s="1"/>
  <c r="GV114" i="13" s="1"/>
  <c r="CT139" i="13"/>
  <c r="EL116" i="13"/>
  <c r="EL117" i="13" s="1"/>
  <c r="HD134" i="13"/>
  <c r="DC121" i="13"/>
  <c r="HL116" i="13"/>
  <c r="HL117" i="13" s="1"/>
  <c r="HL114" i="13" s="1"/>
  <c r="DN121" i="13"/>
  <c r="GZ121" i="13"/>
  <c r="EV116" i="13"/>
  <c r="EV117" i="13" s="1"/>
  <c r="CQ134" i="13"/>
  <c r="CA121" i="13"/>
  <c r="BF116" i="13"/>
  <c r="CO116" i="13"/>
  <c r="CO117" i="13" s="1"/>
  <c r="CO114" i="13" s="1"/>
  <c r="EH134" i="13"/>
  <c r="CB116" i="13"/>
  <c r="CB117" i="13" s="1"/>
  <c r="CV116" i="13"/>
  <c r="CV117" i="13" s="1"/>
  <c r="CV114" i="13" s="1"/>
  <c r="IA116" i="13"/>
  <c r="IA117" i="13" s="1"/>
  <c r="IA114" i="13" s="1"/>
  <c r="CI121" i="13"/>
  <c r="J116" i="13"/>
  <c r="J117" i="13" s="1"/>
  <c r="ER134" i="13"/>
  <c r="EK121" i="13"/>
  <c r="T139" i="13"/>
  <c r="EX116" i="13"/>
  <c r="EX117" i="13" s="1"/>
  <c r="EX114" i="13" s="1"/>
  <c r="DL134" i="13"/>
  <c r="CL139" i="13"/>
  <c r="HO116" i="13"/>
  <c r="HO117" i="13" s="1"/>
  <c r="HO114" i="13" s="1"/>
  <c r="FV134" i="13"/>
  <c r="FV135" i="13" s="1"/>
  <c r="FV132" i="13" s="1"/>
  <c r="AF121" i="13"/>
  <c r="DH139" i="13"/>
  <c r="DH116" i="13"/>
  <c r="DH117" i="13" s="1"/>
  <c r="CX121" i="13"/>
  <c r="Z116" i="13"/>
  <c r="Z117" i="13" s="1"/>
  <c r="DI134" i="13"/>
  <c r="DI116" i="13"/>
  <c r="DI117" i="13" s="1"/>
  <c r="DI114" i="13" s="1"/>
  <c r="AY139" i="13"/>
  <c r="ID139" i="13"/>
  <c r="IE116" i="13"/>
  <c r="IE117" i="13" s="1"/>
  <c r="AO116" i="13"/>
  <c r="AO117" i="13" s="1"/>
  <c r="FC121" i="13"/>
  <c r="HG116" i="13"/>
  <c r="HG117" i="13" s="1"/>
  <c r="GC116" i="13"/>
  <c r="DT121" i="13"/>
  <c r="GP116" i="13"/>
  <c r="HN134" i="13"/>
  <c r="BB134" i="13"/>
  <c r="BB135" i="13" s="1"/>
  <c r="BB116" i="13"/>
  <c r="BB117" i="13" s="1"/>
  <c r="BB114" i="13" s="1"/>
  <c r="BX134" i="13"/>
  <c r="HU116" i="13"/>
  <c r="BT116" i="13"/>
  <c r="BT117" i="13" s="1"/>
  <c r="CN116" i="13"/>
  <c r="CN117" i="13" s="1"/>
  <c r="CN114" i="13" s="1"/>
  <c r="G134" i="13"/>
  <c r="G135" i="13" s="1"/>
  <c r="GB58" i="13"/>
  <c r="FO58" i="13"/>
  <c r="EF58" i="13"/>
  <c r="Z58" i="13"/>
  <c r="G121" i="13"/>
  <c r="CE58" i="13"/>
  <c r="CL58" i="13"/>
  <c r="ES58" i="13"/>
  <c r="FA58" i="13"/>
  <c r="FQ58" i="13"/>
  <c r="AQ58" i="13"/>
  <c r="G116" i="13"/>
  <c r="G117" i="13" s="1"/>
  <c r="EY58" i="13"/>
  <c r="AO58" i="13"/>
  <c r="HB58" i="13"/>
  <c r="EK58" i="13"/>
  <c r="BG58" i="13"/>
  <c r="EV58" i="13"/>
  <c r="GW58" i="13"/>
  <c r="X58" i="13"/>
  <c r="HP58" i="13"/>
  <c r="HE58" i="13"/>
  <c r="AV58" i="13"/>
  <c r="DX58" i="13"/>
  <c r="CR58" i="13"/>
  <c r="DU58" i="13"/>
  <c r="DC58" i="13"/>
  <c r="GZ58" i="13"/>
  <c r="CO58" i="13"/>
  <c r="AA58" i="13"/>
  <c r="CG58" i="13"/>
  <c r="DP58" i="13"/>
  <c r="IC58" i="13"/>
  <c r="U58" i="13"/>
  <c r="BA58" i="13"/>
  <c r="FY58" i="13"/>
  <c r="BD58" i="13"/>
  <c r="GJ58" i="13"/>
  <c r="HH58" i="13"/>
  <c r="FD58" i="13"/>
  <c r="S58" i="13"/>
  <c r="CJ58" i="13"/>
  <c r="DE58" i="13"/>
  <c r="CZ58" i="13"/>
  <c r="HU58" i="13"/>
  <c r="BT58" i="13"/>
  <c r="H58" i="13"/>
  <c r="BI58" i="13"/>
  <c r="P58" i="13"/>
  <c r="BQ58" i="13"/>
  <c r="AS58" i="13"/>
  <c r="AK58" i="13"/>
  <c r="AN58" i="13"/>
  <c r="AC58" i="13"/>
  <c r="FT58" i="13"/>
  <c r="CW58" i="13"/>
  <c r="EC58" i="13"/>
  <c r="DM58" i="13"/>
  <c r="HK58" i="13"/>
  <c r="M58" i="13"/>
  <c r="BY58" i="13"/>
  <c r="EN58" i="13"/>
  <c r="IH58" i="13"/>
  <c r="CM58" i="13"/>
  <c r="GO58" i="13"/>
  <c r="DS58" i="13"/>
  <c r="DR58" i="13"/>
  <c r="DV58" i="13"/>
  <c r="BB58" i="13"/>
  <c r="DQ58" i="13"/>
  <c r="DK58" i="13"/>
  <c r="Y58" i="13"/>
  <c r="BU58" i="13"/>
  <c r="I58" i="13"/>
  <c r="K58" i="13"/>
  <c r="CP58" i="13"/>
  <c r="HM58" i="13"/>
  <c r="GG58" i="13"/>
  <c r="EW58" i="13"/>
  <c r="BZ58" i="13"/>
  <c r="R58" i="13"/>
  <c r="EA58" i="13"/>
  <c r="HV58" i="13"/>
  <c r="ED58" i="13"/>
  <c r="GX58" i="13"/>
  <c r="DB58" i="13"/>
  <c r="DF58" i="13"/>
  <c r="FW58" i="13"/>
  <c r="ET58" i="13"/>
  <c r="BN58" i="13"/>
  <c r="AP58" i="13"/>
  <c r="AD58" i="13"/>
  <c r="N58" i="13"/>
  <c r="AI58" i="13"/>
  <c r="CK58" i="13"/>
  <c r="CT58" i="13"/>
  <c r="EL58" i="13"/>
  <c r="DN58" i="13"/>
  <c r="BF58" i="13"/>
  <c r="HY58" i="13"/>
  <c r="HF58" i="13"/>
  <c r="DD58" i="13"/>
  <c r="AE58" i="13"/>
  <c r="CN58" i="13"/>
  <c r="AR58" i="13"/>
  <c r="GL58" i="13"/>
  <c r="HR58" i="13"/>
  <c r="W58" i="13"/>
  <c r="II58" i="13"/>
  <c r="GH58" i="13"/>
  <c r="FN58" i="13"/>
  <c r="CU58" i="13"/>
  <c r="AY58" i="13"/>
  <c r="FB58" i="13"/>
  <c r="BE58" i="13"/>
  <c r="DY58" i="13"/>
  <c r="GS58" i="13"/>
  <c r="DW58" i="13"/>
  <c r="IF58" i="13"/>
  <c r="BS58" i="13"/>
  <c r="FI58" i="13"/>
  <c r="AX58" i="13"/>
  <c r="EB58" i="13"/>
  <c r="BL58" i="13"/>
  <c r="V58" i="13"/>
  <c r="HX58" i="13"/>
  <c r="HQ58" i="13"/>
  <c r="GM58" i="13"/>
  <c r="EI58" i="13"/>
  <c r="HI58" i="13"/>
  <c r="HC58" i="13"/>
  <c r="DI58" i="13"/>
  <c r="AG58" i="13"/>
  <c r="GC58" i="13"/>
  <c r="GP58" i="13"/>
  <c r="HN58" i="13"/>
  <c r="AW58" i="13"/>
  <c r="CD58" i="13"/>
  <c r="CS58" i="13"/>
  <c r="EO58" i="13"/>
  <c r="FL58" i="13"/>
  <c r="IG58" i="13"/>
  <c r="HA58" i="13"/>
  <c r="DA58" i="13"/>
  <c r="FE58" i="13"/>
  <c r="BM58" i="13"/>
  <c r="GK58" i="13"/>
  <c r="FM58" i="13"/>
  <c r="EG58" i="13"/>
  <c r="CC58" i="13"/>
  <c r="BO58" i="13"/>
  <c r="GU58" i="13"/>
  <c r="Q58" i="13"/>
  <c r="FU58" i="13"/>
  <c r="AH58" i="13"/>
  <c r="FZ58" i="13"/>
  <c r="GR58" i="13"/>
  <c r="BW58" i="13"/>
  <c r="EP58" i="13"/>
  <c r="ID58" i="13"/>
  <c r="AT58" i="13"/>
  <c r="FC58" i="13"/>
  <c r="HG58" i="13"/>
  <c r="FG58" i="13"/>
  <c r="EZ58" i="13"/>
  <c r="BJ58" i="13"/>
  <c r="FF58" i="13"/>
  <c r="AB58" i="13"/>
  <c r="BV58" i="13"/>
  <c r="AZ58" i="13"/>
  <c r="HS58" i="13"/>
  <c r="AL58" i="13"/>
  <c r="CF58" i="13"/>
  <c r="EQ58" i="13"/>
  <c r="BR58" i="13"/>
  <c r="CQ58" i="13"/>
  <c r="DZ58" i="13"/>
  <c r="CB58" i="13"/>
  <c r="IA58" i="13"/>
  <c r="CI58" i="13"/>
  <c r="J58" i="13"/>
  <c r="T58" i="13"/>
  <c r="AF58" i="13"/>
  <c r="DH58" i="13"/>
  <c r="CX58" i="13"/>
  <c r="FJ58" i="13"/>
  <c r="BK58" i="13"/>
  <c r="GE58" i="13"/>
  <c r="BH58" i="13"/>
  <c r="L58" i="13"/>
  <c r="HZ58" i="13"/>
  <c r="AM58" i="13"/>
  <c r="DT58" i="13"/>
  <c r="AW53" i="13"/>
  <c r="AW54" i="13" s="1"/>
  <c r="BX58" i="13"/>
  <c r="GN58" i="13"/>
  <c r="IJ58" i="13"/>
  <c r="BP58" i="13"/>
  <c r="BC58" i="13"/>
  <c r="EM58" i="13"/>
  <c r="CH58" i="13"/>
  <c r="AJ58" i="13"/>
  <c r="DJ58" i="13"/>
  <c r="FP58" i="13"/>
  <c r="DG58" i="13"/>
  <c r="GD58" i="13"/>
  <c r="AU58" i="13"/>
  <c r="FK58" i="13"/>
  <c r="FX58" i="13"/>
  <c r="GF58" i="13"/>
  <c r="DO58" i="13"/>
  <c r="GI58" i="13"/>
  <c r="HT58" i="13"/>
  <c r="FH58" i="13"/>
  <c r="GT58" i="13"/>
  <c r="IB58" i="13"/>
  <c r="EJ58" i="13"/>
  <c r="GV58" i="13"/>
  <c r="HD58" i="13"/>
  <c r="HL58" i="13"/>
  <c r="EH58" i="13"/>
  <c r="CV58" i="13"/>
  <c r="EU58" i="13"/>
  <c r="ER58" i="13"/>
  <c r="DL58" i="13"/>
  <c r="HO58" i="13"/>
  <c r="FV58" i="13"/>
  <c r="GA58" i="13"/>
  <c r="CY58" i="13"/>
  <c r="IL52" i="13"/>
  <c r="IL61" i="13"/>
  <c r="IL57" i="13"/>
  <c r="IL56" i="13"/>
  <c r="IL59" i="13"/>
  <c r="IL63" i="13"/>
  <c r="GQ58" i="13"/>
  <c r="HW58" i="13"/>
  <c r="EE58" i="13"/>
  <c r="GY58" i="13"/>
  <c r="HJ58" i="13"/>
  <c r="FS58" i="13"/>
  <c r="O58" i="13"/>
  <c r="CQ53" i="13"/>
  <c r="CQ54" i="13" s="1"/>
  <c r="CA58" i="13"/>
  <c r="EX58" i="13"/>
  <c r="IE58" i="13"/>
  <c r="AG53" i="13"/>
  <c r="AG54" i="13" s="1"/>
  <c r="AG51" i="13" s="1"/>
  <c r="FC53" i="13"/>
  <c r="FC54" i="13" s="1"/>
  <c r="FC51" i="13" s="1"/>
  <c r="L53" i="13"/>
  <c r="L54" i="13" s="1"/>
  <c r="L51" i="13" s="1"/>
  <c r="HG53" i="13"/>
  <c r="HZ53" i="13"/>
  <c r="AM53" i="13"/>
  <c r="AM54" i="13" s="1"/>
  <c r="AM51" i="13" s="1"/>
  <c r="AA53" i="13"/>
  <c r="AA54" i="13" s="1"/>
  <c r="GC53" i="13"/>
  <c r="GC54" i="13" s="1"/>
  <c r="GC51" i="13" s="1"/>
  <c r="DE53" i="13"/>
  <c r="DE54" i="13" s="1"/>
  <c r="DV53" i="13"/>
  <c r="DV54" i="13" s="1"/>
  <c r="DV51" i="13" s="1"/>
  <c r="DT53" i="13"/>
  <c r="DT54" i="13" s="1"/>
  <c r="DT51" i="13" s="1"/>
  <c r="GP53" i="13"/>
  <c r="HN53" i="13"/>
  <c r="HN54" i="13" s="1"/>
  <c r="HN51" i="13" s="1"/>
  <c r="HF53" i="13"/>
  <c r="HF54" i="13" s="1"/>
  <c r="HF51" i="13" s="1"/>
  <c r="BB53" i="13"/>
  <c r="BB54" i="13" s="1"/>
  <c r="BB51" i="13" s="1"/>
  <c r="BX53" i="13"/>
  <c r="BX54" i="13" s="1"/>
  <c r="CZ53" i="13"/>
  <c r="CZ54" i="13" s="1"/>
  <c r="CZ51" i="13" s="1"/>
  <c r="CD53" i="13"/>
  <c r="HU53" i="13"/>
  <c r="HU54" i="13" s="1"/>
  <c r="FG53" i="13"/>
  <c r="FG54" i="13" s="1"/>
  <c r="DD53" i="13"/>
  <c r="AE53" i="13"/>
  <c r="AE54" i="13" s="1"/>
  <c r="AE51" i="13" s="1"/>
  <c r="BT53" i="13"/>
  <c r="DQ53" i="13"/>
  <c r="GN53" i="13"/>
  <c r="GN54" i="13" s="1"/>
  <c r="GN51" i="13" s="1"/>
  <c r="IJ53" i="13"/>
  <c r="CN53" i="13"/>
  <c r="CN54" i="13" s="1"/>
  <c r="CN51" i="13" s="1"/>
  <c r="CG53" i="13"/>
  <c r="CS53" i="13"/>
  <c r="CS54" i="13" s="1"/>
  <c r="CS51" i="13" s="1"/>
  <c r="H53" i="13"/>
  <c r="H54" i="13" s="1"/>
  <c r="BP53" i="13"/>
  <c r="BP54" i="13" s="1"/>
  <c r="BP51" i="13" s="1"/>
  <c r="BI53" i="13"/>
  <c r="BI54" i="13" s="1"/>
  <c r="DK53" i="13"/>
  <c r="DK54" i="13" s="1"/>
  <c r="DK51" i="13" s="1"/>
  <c r="AR53" i="13"/>
  <c r="AR54" i="13" s="1"/>
  <c r="AR51" i="13" s="1"/>
  <c r="EZ53" i="13"/>
  <c r="EZ54" i="13" s="1"/>
  <c r="EZ51" i="13" s="1"/>
  <c r="HX53" i="13"/>
  <c r="HX54" i="13" s="1"/>
  <c r="P53" i="13"/>
  <c r="P54" i="13" s="1"/>
  <c r="P51" i="13" s="1"/>
  <c r="BC53" i="13"/>
  <c r="BC54" i="13" s="1"/>
  <c r="BC51" i="13" s="1"/>
  <c r="EO53" i="13"/>
  <c r="EO54" i="13" s="1"/>
  <c r="ES53" i="13"/>
  <c r="BS53" i="13"/>
  <c r="BS54" i="13" s="1"/>
  <c r="BQ53" i="13"/>
  <c r="BQ54" i="13" s="1"/>
  <c r="BQ51" i="13" s="1"/>
  <c r="FI53" i="13"/>
  <c r="FI54" i="13" s="1"/>
  <c r="FI51" i="13" s="1"/>
  <c r="DW53" i="13"/>
  <c r="AS53" i="13"/>
  <c r="AS54" i="13" s="1"/>
  <c r="AS51" i="13" s="1"/>
  <c r="AX53" i="13"/>
  <c r="EM53" i="13"/>
  <c r="EM54" i="13" s="1"/>
  <c r="EM51" i="13" s="1"/>
  <c r="CH53" i="13"/>
  <c r="AJ53" i="13"/>
  <c r="AJ54" i="13" s="1"/>
  <c r="GB53" i="13"/>
  <c r="GB54" i="13" s="1"/>
  <c r="GB51" i="13" s="1"/>
  <c r="Y53" i="13"/>
  <c r="FL53" i="13"/>
  <c r="FL54" i="13" s="1"/>
  <c r="DJ53" i="13"/>
  <c r="IG53" i="13"/>
  <c r="AK53" i="13"/>
  <c r="AK54" i="13" s="1"/>
  <c r="AK51" i="13" s="1"/>
  <c r="FA53" i="13"/>
  <c r="BU53" i="13"/>
  <c r="HA53" i="13"/>
  <c r="HA54" i="13" s="1"/>
  <c r="GL53" i="13"/>
  <c r="GL54" i="13" s="1"/>
  <c r="AN53" i="13"/>
  <c r="AC53" i="13"/>
  <c r="AC54" i="13" s="1"/>
  <c r="AC51" i="13" s="1"/>
  <c r="I53" i="13"/>
  <c r="I54" i="13" s="1"/>
  <c r="FP53" i="13"/>
  <c r="FP54" i="13" s="1"/>
  <c r="FT53" i="13"/>
  <c r="FT54" i="13" s="1"/>
  <c r="DA53" i="13"/>
  <c r="CW53" i="13"/>
  <c r="CW54" i="13" s="1"/>
  <c r="CW51" i="13" s="1"/>
  <c r="GQ53" i="13"/>
  <c r="GQ54" i="13" s="1"/>
  <c r="GQ51" i="13" s="1"/>
  <c r="DP53" i="13"/>
  <c r="DP54" i="13" s="1"/>
  <c r="DP51" i="13" s="1"/>
  <c r="BJ53" i="13"/>
  <c r="BJ54" i="13" s="1"/>
  <c r="BJ51" i="13" s="1"/>
  <c r="K53" i="13"/>
  <c r="FE53" i="13"/>
  <c r="FE54" i="13" s="1"/>
  <c r="EC53" i="13"/>
  <c r="DG53" i="13"/>
  <c r="DG54" i="13" s="1"/>
  <c r="DM53" i="13"/>
  <c r="DM54" i="13" s="1"/>
  <c r="DM51" i="13" s="1"/>
  <c r="DS53" i="13"/>
  <c r="DS54" i="13" s="1"/>
  <c r="IC53" i="13"/>
  <c r="IC54" i="13" s="1"/>
  <c r="IC51" i="13" s="1"/>
  <c r="HR53" i="13"/>
  <c r="U53" i="13"/>
  <c r="U54" i="13" s="1"/>
  <c r="U51" i="13" s="1"/>
  <c r="HW53" i="13"/>
  <c r="HW54" i="13" s="1"/>
  <c r="BA53" i="13"/>
  <c r="DR53" i="13"/>
  <c r="DR54" i="13" s="1"/>
  <c r="DR51" i="13" s="1"/>
  <c r="FQ53" i="13"/>
  <c r="FQ54" i="13" s="1"/>
  <c r="FQ51" i="13" s="1"/>
  <c r="FB53" i="13"/>
  <c r="FB54" i="13" s="1"/>
  <c r="FB51" i="13" s="1"/>
  <c r="AQ53" i="13"/>
  <c r="CP53" i="13"/>
  <c r="CP54" i="13" s="1"/>
  <c r="CP51" i="13" s="1"/>
  <c r="BM53" i="13"/>
  <c r="FY53" i="13"/>
  <c r="FY54" i="13" s="1"/>
  <c r="FY51" i="13" s="1"/>
  <c r="GD53" i="13"/>
  <c r="GD54" i="13" s="1"/>
  <c r="IK53" i="13"/>
  <c r="IK54" i="13" s="1"/>
  <c r="IK51" i="13" s="1"/>
  <c r="FF53" i="13"/>
  <c r="FF54" i="13" s="1"/>
  <c r="BD53" i="13"/>
  <c r="EE53" i="13"/>
  <c r="GK53" i="13"/>
  <c r="HM53" i="13"/>
  <c r="HK53" i="13"/>
  <c r="AU53" i="13"/>
  <c r="AU54" i="13" s="1"/>
  <c r="GG53" i="13"/>
  <c r="GG54" i="13" s="1"/>
  <c r="EW53" i="13"/>
  <c r="BZ53" i="13"/>
  <c r="BZ54" i="13" s="1"/>
  <c r="BZ51" i="13" s="1"/>
  <c r="R53" i="13"/>
  <c r="R54" i="13" s="1"/>
  <c r="GY53" i="13"/>
  <c r="FK53" i="13"/>
  <c r="FK54" i="13" s="1"/>
  <c r="FK51" i="13" s="1"/>
  <c r="HQ53" i="13"/>
  <c r="BE53" i="13"/>
  <c r="BE54" i="13" s="1"/>
  <c r="BE51" i="13" s="1"/>
  <c r="FX53" i="13"/>
  <c r="FX54" i="13" s="1"/>
  <c r="FX51" i="13" s="1"/>
  <c r="GJ53" i="13"/>
  <c r="GJ54" i="13" s="1"/>
  <c r="M53" i="13"/>
  <c r="M54" i="13" s="1"/>
  <c r="M51" i="13" s="1"/>
  <c r="DY53" i="13"/>
  <c r="DY54" i="13" s="1"/>
  <c r="EA53" i="13"/>
  <c r="FM53" i="13"/>
  <c r="GF53" i="13"/>
  <c r="GF54" i="13" s="1"/>
  <c r="DO53" i="13"/>
  <c r="HV53" i="13"/>
  <c r="HV54" i="13" s="1"/>
  <c r="HV51" i="13" s="1"/>
  <c r="BY53" i="13"/>
  <c r="BY54" i="13" s="1"/>
  <c r="BY51" i="13" s="1"/>
  <c r="EN53" i="13"/>
  <c r="GM53" i="13"/>
  <c r="GM54" i="13" s="1"/>
  <c r="GM51" i="13" s="1"/>
  <c r="IH53" i="13"/>
  <c r="GI53" i="13"/>
  <c r="HH53" i="13"/>
  <c r="HH54" i="13" s="1"/>
  <c r="HH51" i="13" s="1"/>
  <c r="FD53" i="13"/>
  <c r="FD54" i="13" s="1"/>
  <c r="FD51" i="13" s="1"/>
  <c r="ED53" i="13"/>
  <c r="ED54" i="13" s="1"/>
  <c r="EG53" i="13"/>
  <c r="GX53" i="13"/>
  <c r="GX54" i="13" s="1"/>
  <c r="GX51" i="13" s="1"/>
  <c r="CC53" i="13"/>
  <c r="CC54" i="13" s="1"/>
  <c r="HJ53" i="13"/>
  <c r="DB53" i="13"/>
  <c r="DF53" i="13"/>
  <c r="DF54" i="13" s="1"/>
  <c r="DF51" i="13" s="1"/>
  <c r="S53" i="13"/>
  <c r="W53" i="13"/>
  <c r="BO53" i="13"/>
  <c r="HT53" i="13"/>
  <c r="HT54" i="13" s="1"/>
  <c r="FW53" i="13"/>
  <c r="FW54" i="13" s="1"/>
  <c r="FW51" i="13" s="1"/>
  <c r="ET53" i="13"/>
  <c r="ET54" i="13" s="1"/>
  <c r="ET51" i="13" s="1"/>
  <c r="AB53" i="13"/>
  <c r="EI53" i="13"/>
  <c r="EI54" i="13" s="1"/>
  <c r="FH53" i="13"/>
  <c r="CU53" i="13"/>
  <c r="CU54" i="13" s="1"/>
  <c r="CU51" i="13" s="1"/>
  <c r="II53" i="13"/>
  <c r="HE53" i="13"/>
  <c r="BN53" i="13"/>
  <c r="BN54" i="13" s="1"/>
  <c r="BV53" i="13"/>
  <c r="BV54" i="13" s="1"/>
  <c r="BV51" i="13" s="1"/>
  <c r="GU53" i="13"/>
  <c r="EY53" i="13"/>
  <c r="EY54" i="13" s="1"/>
  <c r="Q53" i="13"/>
  <c r="Q54" i="13" s="1"/>
  <c r="AZ53" i="13"/>
  <c r="AZ54" i="13" s="1"/>
  <c r="FS53" i="13"/>
  <c r="FS54" i="13" s="1"/>
  <c r="FS51" i="13" s="1"/>
  <c r="HS53" i="13"/>
  <c r="GH53" i="13"/>
  <c r="AV53" i="13"/>
  <c r="AV54" i="13" s="1"/>
  <c r="AP53" i="13"/>
  <c r="AP54" i="13" s="1"/>
  <c r="AD53" i="13"/>
  <c r="AD54" i="13" s="1"/>
  <c r="AD51" i="13" s="1"/>
  <c r="AL53" i="13"/>
  <c r="N53" i="13"/>
  <c r="N54" i="13" s="1"/>
  <c r="FU53" i="13"/>
  <c r="FU54" i="13" s="1"/>
  <c r="CF53" i="13"/>
  <c r="CF54" i="13" s="1"/>
  <c r="CF51" i="13" s="1"/>
  <c r="AH53" i="13"/>
  <c r="AH54" i="13" s="1"/>
  <c r="EQ53" i="13"/>
  <c r="DX53" i="13"/>
  <c r="DX54" i="13" s="1"/>
  <c r="DX51" i="13" s="1"/>
  <c r="CJ53" i="13"/>
  <c r="CJ54" i="13" s="1"/>
  <c r="CJ51" i="13" s="1"/>
  <c r="EB53" i="13"/>
  <c r="GT53" i="13"/>
  <c r="GT54" i="13" s="1"/>
  <c r="GT51" i="13" s="1"/>
  <c r="FZ53" i="13"/>
  <c r="FZ54" i="13" s="1"/>
  <c r="FZ51" i="13" s="1"/>
  <c r="IB53" i="13"/>
  <c r="EJ53" i="13"/>
  <c r="CR53" i="13"/>
  <c r="CR54" i="13" s="1"/>
  <c r="CR51" i="13" s="1"/>
  <c r="GR53" i="13"/>
  <c r="CM53" i="13"/>
  <c r="AI53" i="13"/>
  <c r="BR53" i="13"/>
  <c r="BR54" i="13" s="1"/>
  <c r="BW53" i="13"/>
  <c r="BW54" i="13" s="1"/>
  <c r="GV53" i="13"/>
  <c r="FN53" i="13"/>
  <c r="CK53" i="13"/>
  <c r="CK54" i="13" s="1"/>
  <c r="CK51" i="13" s="1"/>
  <c r="CT53" i="13"/>
  <c r="HB53" i="13"/>
  <c r="O53" i="13"/>
  <c r="EP53" i="13"/>
  <c r="EP54" i="13" s="1"/>
  <c r="EP51" i="13" s="1"/>
  <c r="DU53" i="13"/>
  <c r="DU54" i="13" s="1"/>
  <c r="DU51" i="13" s="1"/>
  <c r="EL53" i="13"/>
  <c r="EL54" i="13" s="1"/>
  <c r="HD53" i="13"/>
  <c r="HD54" i="13" s="1"/>
  <c r="DC53" i="13"/>
  <c r="BL53" i="13"/>
  <c r="BL54" i="13" s="1"/>
  <c r="BL51" i="13" s="1"/>
  <c r="HL53" i="13"/>
  <c r="HL54" i="13" s="1"/>
  <c r="BG53" i="13"/>
  <c r="BG54" i="13" s="1"/>
  <c r="BG51" i="13" s="1"/>
  <c r="DN53" i="13"/>
  <c r="GZ53" i="13"/>
  <c r="EV53" i="13"/>
  <c r="EV54" i="13" s="1"/>
  <c r="EV51" i="13" s="1"/>
  <c r="CA53" i="13"/>
  <c r="BF53" i="13"/>
  <c r="BF54" i="13" s="1"/>
  <c r="BF51" i="13" s="1"/>
  <c r="CO53" i="13"/>
  <c r="CO54" i="13" s="1"/>
  <c r="CO51" i="13" s="1"/>
  <c r="EH53" i="13"/>
  <c r="EH54" i="13" s="1"/>
  <c r="GW53" i="13"/>
  <c r="GW54" i="13" s="1"/>
  <c r="DZ53" i="13"/>
  <c r="DZ54" i="13" s="1"/>
  <c r="DZ51" i="13" s="1"/>
  <c r="CB53" i="13"/>
  <c r="FO53" i="13"/>
  <c r="FO54" i="13" s="1"/>
  <c r="EF53" i="13"/>
  <c r="EF54" i="13" s="1"/>
  <c r="EF51" i="13" s="1"/>
  <c r="GS53" i="13"/>
  <c r="CV53" i="13"/>
  <c r="CV54" i="13" s="1"/>
  <c r="CV51" i="13" s="1"/>
  <c r="CE53" i="13"/>
  <c r="CE54" i="13" s="1"/>
  <c r="EU53" i="13"/>
  <c r="HY53" i="13"/>
  <c r="HY54" i="13" s="1"/>
  <c r="HY51" i="13" s="1"/>
  <c r="IA53" i="13"/>
  <c r="X53" i="13"/>
  <c r="X54" i="13" s="1"/>
  <c r="X51" i="13" s="1"/>
  <c r="V53" i="13"/>
  <c r="CI53" i="13"/>
  <c r="CI54" i="13" s="1"/>
  <c r="CI51" i="13" s="1"/>
  <c r="J53" i="13"/>
  <c r="ER53" i="13"/>
  <c r="ER54" i="13" s="1"/>
  <c r="ER51" i="13" s="1"/>
  <c r="EK53" i="13"/>
  <c r="T53" i="13"/>
  <c r="T54" i="13" s="1"/>
  <c r="EX53" i="13"/>
  <c r="DL53" i="13"/>
  <c r="DL54" i="13" s="1"/>
  <c r="DL51" i="13" s="1"/>
  <c r="HI53" i="13"/>
  <c r="CL53" i="13"/>
  <c r="CL54" i="13" s="1"/>
  <c r="CL51" i="13" s="1"/>
  <c r="HO53" i="13"/>
  <c r="FV53" i="13"/>
  <c r="FV54" i="13" s="1"/>
  <c r="AF53" i="13"/>
  <c r="GA53" i="13"/>
  <c r="GA54" i="13" s="1"/>
  <c r="DH53" i="13"/>
  <c r="DH54" i="13" s="1"/>
  <c r="HC53" i="13"/>
  <c r="CX53" i="13"/>
  <c r="FJ53" i="13"/>
  <c r="FJ54" i="13" s="1"/>
  <c r="FJ51" i="13" s="1"/>
  <c r="Z53" i="13"/>
  <c r="Z54" i="13" s="1"/>
  <c r="CY53" i="13"/>
  <c r="CY54" i="13" s="1"/>
  <c r="CY51" i="13" s="1"/>
  <c r="BK53" i="13"/>
  <c r="BK54" i="13" s="1"/>
  <c r="GO53" i="13"/>
  <c r="GO54" i="13" s="1"/>
  <c r="GO51" i="13" s="1"/>
  <c r="DI53" i="13"/>
  <c r="DI54" i="13" s="1"/>
  <c r="HP53" i="13"/>
  <c r="HP54" i="13" s="1"/>
  <c r="HP51" i="13" s="1"/>
  <c r="AY53" i="13"/>
  <c r="ID53" i="13"/>
  <c r="ID54" i="13" s="1"/>
  <c r="ID51" i="13" s="1"/>
  <c r="IE53" i="13"/>
  <c r="AT53" i="13"/>
  <c r="AT54" i="13" s="1"/>
  <c r="AT51" i="13" s="1"/>
  <c r="IF53" i="13"/>
  <c r="IF54" i="13" s="1"/>
  <c r="IF51" i="13" s="1"/>
  <c r="GE53" i="13"/>
  <c r="GE54" i="13" s="1"/>
  <c r="GE51" i="13" s="1"/>
  <c r="AO53" i="13"/>
  <c r="BH53" i="13"/>
  <c r="BH54" i="13" s="1"/>
  <c r="BH51" i="13" s="1"/>
  <c r="G53" i="13"/>
  <c r="G54" i="13" s="1"/>
  <c r="G58" i="13"/>
  <c r="J14" i="9"/>
  <c r="J18" i="9" s="1"/>
  <c r="P14" i="9"/>
  <c r="P18" i="9" s="1"/>
  <c r="L14" i="9"/>
  <c r="L18" i="9" s="1"/>
  <c r="IL103" i="13"/>
  <c r="IL104" i="13" s="1"/>
  <c r="IL22" i="13"/>
  <c r="IK23" i="13"/>
  <c r="IK8" i="4" s="1"/>
  <c r="M67" i="9"/>
  <c r="M71" i="9" s="1"/>
  <c r="H67" i="9"/>
  <c r="H71" i="9" s="1"/>
  <c r="L67" i="9"/>
  <c r="L71" i="9" s="1"/>
  <c r="Q67" i="9"/>
  <c r="Q71" i="9" s="1"/>
  <c r="I67" i="9"/>
  <c r="I71" i="9" s="1"/>
  <c r="P67" i="9"/>
  <c r="P71" i="9" s="1"/>
  <c r="O67" i="9"/>
  <c r="O71" i="9" s="1"/>
  <c r="J67" i="9"/>
  <c r="J71" i="9" s="1"/>
  <c r="R67" i="9"/>
  <c r="R71" i="9" s="1"/>
  <c r="N67" i="9"/>
  <c r="N71" i="9" s="1"/>
  <c r="K67" i="9"/>
  <c r="K71" i="9" s="1"/>
  <c r="M165" i="13"/>
  <c r="J165" i="13"/>
  <c r="O165" i="13"/>
  <c r="H165" i="13"/>
  <c r="P165" i="13"/>
  <c r="Q165" i="13"/>
  <c r="N165" i="13"/>
  <c r="I165" i="13"/>
  <c r="K165" i="13"/>
  <c r="R165" i="13"/>
  <c r="L165" i="13"/>
  <c r="Q14" i="9"/>
  <c r="Q18" i="9" s="1"/>
  <c r="I14" i="9"/>
  <c r="I18" i="9" s="1"/>
  <c r="M155" i="13"/>
  <c r="R155" i="13"/>
  <c r="M14" i="9"/>
  <c r="M18" i="9" s="1"/>
  <c r="L155" i="13"/>
  <c r="K155" i="13"/>
  <c r="I155" i="13"/>
  <c r="P155" i="13"/>
  <c r="Q155" i="13"/>
  <c r="J155" i="13"/>
  <c r="N155" i="13"/>
  <c r="O155" i="13"/>
  <c r="H155" i="13"/>
  <c r="H84" i="13"/>
  <c r="H14" i="9"/>
  <c r="H18" i="9" s="1"/>
  <c r="R84" i="13"/>
  <c r="R14" i="9"/>
  <c r="R18" i="9" s="1"/>
  <c r="O84" i="13"/>
  <c r="O14" i="9"/>
  <c r="O18" i="9" s="1"/>
  <c r="N84" i="13"/>
  <c r="N14" i="9"/>
  <c r="N18" i="9" s="1"/>
  <c r="K84" i="13"/>
  <c r="K14" i="9"/>
  <c r="K18" i="9" s="1"/>
  <c r="P84" i="13"/>
  <c r="M84" i="13"/>
  <c r="L84" i="13"/>
  <c r="IL38" i="13"/>
  <c r="Q84" i="13"/>
  <c r="I84" i="13"/>
  <c r="J84" i="13"/>
  <c r="DB40" i="13"/>
  <c r="CC40" i="13"/>
  <c r="FF40" i="13"/>
  <c r="AX40" i="13"/>
  <c r="IG40" i="13"/>
  <c r="GD40" i="13"/>
  <c r="GU40" i="13"/>
  <c r="HC40" i="13"/>
  <c r="CE40" i="13"/>
  <c r="P40" i="13"/>
  <c r="ID40" i="13"/>
  <c r="S40" i="13"/>
  <c r="BJ40" i="13"/>
  <c r="CZ40" i="13"/>
  <c r="FT40" i="13"/>
  <c r="HB40" i="13"/>
  <c r="FA40" i="13"/>
  <c r="EW40" i="13"/>
  <c r="EW36" i="17" s="1"/>
  <c r="DY40" i="13"/>
  <c r="GM40" i="13"/>
  <c r="AM40" i="13"/>
  <c r="GZ40" i="13"/>
  <c r="IB40" i="13"/>
  <c r="HG40" i="13"/>
  <c r="GS40" i="13"/>
  <c r="HP40" i="13"/>
  <c r="EG40" i="13"/>
  <c r="FY40" i="13"/>
  <c r="GQ40" i="13"/>
  <c r="BT40" i="13"/>
  <c r="DM40" i="13"/>
  <c r="BG40" i="13"/>
  <c r="GV40" i="13"/>
  <c r="GV36" i="17" s="1"/>
  <c r="X40" i="13"/>
  <c r="BH40" i="13"/>
  <c r="DF40" i="13"/>
  <c r="GX40" i="13"/>
  <c r="HD40" i="13"/>
  <c r="GE40" i="13"/>
  <c r="BM40" i="13"/>
  <c r="CM40" i="13"/>
  <c r="CM36" i="17" s="1"/>
  <c r="K40" i="13"/>
  <c r="GN40" i="13"/>
  <c r="GB40" i="13"/>
  <c r="EQ40" i="13"/>
  <c r="CR40" i="13"/>
  <c r="DW40" i="13"/>
  <c r="BZ40" i="13"/>
  <c r="DK40" i="13"/>
  <c r="ES40" i="13"/>
  <c r="BB40" i="13"/>
  <c r="AE40" i="13"/>
  <c r="GG40" i="13"/>
  <c r="AH40" i="13"/>
  <c r="FX40" i="13"/>
  <c r="HV40" i="13"/>
  <c r="J40" i="13"/>
  <c r="HO40" i="13"/>
  <c r="EF40" i="13"/>
  <c r="V40" i="13"/>
  <c r="AR40" i="13"/>
  <c r="HN40" i="13"/>
  <c r="AO40" i="13"/>
  <c r="CW40" i="13"/>
  <c r="BD40" i="13"/>
  <c r="EM40" i="13"/>
  <c r="AK40" i="13"/>
  <c r="FW40" i="13"/>
  <c r="GO40" i="13"/>
  <c r="FD40" i="13"/>
  <c r="HT40" i="13"/>
  <c r="HT36" i="17" s="1"/>
  <c r="HL40" i="13"/>
  <c r="EB40" i="13"/>
  <c r="CU40" i="13"/>
  <c r="HI40" i="13"/>
  <c r="GW40" i="13"/>
  <c r="CB40" i="13"/>
  <c r="IA40" i="13"/>
  <c r="BI40" i="13"/>
  <c r="BK40" i="13"/>
  <c r="CY40" i="13"/>
  <c r="HR40" i="13"/>
  <c r="DX40" i="13"/>
  <c r="CT40" i="13"/>
  <c r="AV40" i="13"/>
  <c r="GJ40" i="13"/>
  <c r="BY40" i="13"/>
  <c r="BY36" i="17" s="1"/>
  <c r="BN40" i="13"/>
  <c r="ER40" i="13"/>
  <c r="FV40" i="13"/>
  <c r="CK40" i="13"/>
  <c r="GA40" i="13"/>
  <c r="CI40" i="13"/>
  <c r="EZ40" i="13"/>
  <c r="AW40" i="13"/>
  <c r="AW36" i="17" s="1"/>
  <c r="EE40" i="13"/>
  <c r="R40" i="13"/>
  <c r="CH40" i="13"/>
  <c r="GY40" i="13"/>
  <c r="CS35" i="13"/>
  <c r="CS73" i="17" s="1"/>
  <c r="EY35" i="13"/>
  <c r="FS35" i="13"/>
  <c r="EX35" i="13"/>
  <c r="AI35" i="13"/>
  <c r="HB35" i="13"/>
  <c r="BC35" i="13"/>
  <c r="GP35" i="13"/>
  <c r="I35" i="13"/>
  <c r="HA35" i="13"/>
  <c r="HA73" i="17" s="1"/>
  <c r="GL35" i="13"/>
  <c r="CC35" i="13"/>
  <c r="GH40" i="13"/>
  <c r="AD35" i="13"/>
  <c r="CJ35" i="13"/>
  <c r="DY35" i="13"/>
  <c r="GM35" i="13"/>
  <c r="HD35" i="13"/>
  <c r="DN40" i="13"/>
  <c r="DN36" i="17" s="1"/>
  <c r="CQ35" i="13"/>
  <c r="EB35" i="13"/>
  <c r="FZ40" i="13"/>
  <c r="EI35" i="13"/>
  <c r="HE40" i="13"/>
  <c r="T35" i="13"/>
  <c r="T73" i="17" s="1"/>
  <c r="IK35" i="13"/>
  <c r="EJ40" i="13"/>
  <c r="FN40" i="13"/>
  <c r="L40" i="13"/>
  <c r="L36" i="17" s="1"/>
  <c r="DT40" i="13"/>
  <c r="DT36" i="17" s="1"/>
  <c r="HC35" i="13"/>
  <c r="CE35" i="13"/>
  <c r="G35" i="13"/>
  <c r="DI40" i="13"/>
  <c r="ID35" i="13"/>
  <c r="HH40" i="13"/>
  <c r="HH36" i="17" s="1"/>
  <c r="S35" i="13"/>
  <c r="FB40" i="13"/>
  <c r="AC35" i="13"/>
  <c r="DP35" i="13"/>
  <c r="BJ35" i="13"/>
  <c r="CZ35" i="13"/>
  <c r="CZ73" i="17" s="1"/>
  <c r="IC35" i="13"/>
  <c r="GK35" i="13"/>
  <c r="HM35" i="13"/>
  <c r="HR35" i="13"/>
  <c r="AL35" i="13"/>
  <c r="W35" i="13"/>
  <c r="IH35" i="13"/>
  <c r="CM35" i="13"/>
  <c r="O35" i="13"/>
  <c r="O73" i="17" s="1"/>
  <c r="DV35" i="13"/>
  <c r="Z35" i="13"/>
  <c r="FK35" i="13"/>
  <c r="CD35" i="13"/>
  <c r="AP35" i="13"/>
  <c r="CF40" i="13"/>
  <c r="EQ35" i="13"/>
  <c r="DX35" i="13"/>
  <c r="DO40" i="13"/>
  <c r="BY35" i="13"/>
  <c r="EN35" i="13"/>
  <c r="GT40" i="13"/>
  <c r="AB35" i="13"/>
  <c r="II40" i="13"/>
  <c r="FS40" i="13"/>
  <c r="CL40" i="13"/>
  <c r="AF35" i="13"/>
  <c r="DZ40" i="13"/>
  <c r="EP35" i="13"/>
  <c r="FC40" i="13"/>
  <c r="DV40" i="13"/>
  <c r="FO40" i="13"/>
  <c r="CV35" i="13"/>
  <c r="HS35" i="13"/>
  <c r="HX35" i="13"/>
  <c r="GP40" i="13"/>
  <c r="HF35" i="13"/>
  <c r="AY35" i="13"/>
  <c r="AT35" i="13"/>
  <c r="HW40" i="13"/>
  <c r="HW36" i="17" s="1"/>
  <c r="AN35" i="13"/>
  <c r="DA40" i="13"/>
  <c r="FI40" i="13"/>
  <c r="FI36" i="17" s="1"/>
  <c r="DD40" i="13"/>
  <c r="DD36" i="17" s="1"/>
  <c r="DQ35" i="13"/>
  <c r="DQ73" i="17" s="1"/>
  <c r="HQ35" i="13"/>
  <c r="AV35" i="13"/>
  <c r="FU40" i="13"/>
  <c r="GJ35" i="13"/>
  <c r="GF40" i="13"/>
  <c r="IL21" i="13"/>
  <c r="BN35" i="13"/>
  <c r="AZ40" i="13"/>
  <c r="ER35" i="13"/>
  <c r="CR35" i="13"/>
  <c r="BW40" i="13"/>
  <c r="AG40" i="13"/>
  <c r="AA35" i="13"/>
  <c r="AA73" i="17" s="1"/>
  <c r="DE40" i="13"/>
  <c r="EU35" i="13"/>
  <c r="CI35" i="13"/>
  <c r="H35" i="13"/>
  <c r="AW35" i="13"/>
  <c r="AW73" i="17" s="1"/>
  <c r="IE35" i="13"/>
  <c r="IE73" i="17" s="1"/>
  <c r="IF40" i="13"/>
  <c r="U40" i="13"/>
  <c r="GQ35" i="13"/>
  <c r="BQ40" i="13"/>
  <c r="BB35" i="13"/>
  <c r="FG40" i="13"/>
  <c r="BT35" i="13"/>
  <c r="CG40" i="13"/>
  <c r="DF35" i="13"/>
  <c r="HK35" i="13"/>
  <c r="R35" i="13"/>
  <c r="AS40" i="13"/>
  <c r="CH35" i="13"/>
  <c r="DJ40" i="13"/>
  <c r="FA35" i="13"/>
  <c r="ED40" i="13"/>
  <c r="DR35" i="13"/>
  <c r="CP40" i="13"/>
  <c r="IL43" i="13"/>
  <c r="GH35" i="13"/>
  <c r="N40" i="13"/>
  <c r="AH35" i="13"/>
  <c r="BO40" i="13"/>
  <c r="FM40" i="13"/>
  <c r="DO35" i="13"/>
  <c r="CS40" i="13"/>
  <c r="BL40" i="13"/>
  <c r="DN35" i="13"/>
  <c r="BF40" i="13"/>
  <c r="GT35" i="13"/>
  <c r="FZ35" i="13"/>
  <c r="FH40" i="13"/>
  <c r="HE35" i="13"/>
  <c r="Q40" i="13"/>
  <c r="DL40" i="13"/>
  <c r="FV35" i="13"/>
  <c r="EH40" i="13"/>
  <c r="BR40" i="13"/>
  <c r="EP40" i="13"/>
  <c r="GC40" i="13"/>
  <c r="DT35" i="13"/>
  <c r="GA35" i="13"/>
  <c r="GA73" i="17" s="1"/>
  <c r="FJ40" i="13"/>
  <c r="HY40" i="13"/>
  <c r="BP40" i="13"/>
  <c r="P35" i="13"/>
  <c r="EO40" i="13"/>
  <c r="G40" i="13"/>
  <c r="DI35" i="13"/>
  <c r="AT40" i="13"/>
  <c r="DS40" i="13"/>
  <c r="FB35" i="13"/>
  <c r="FP40" i="13"/>
  <c r="CW35" i="13"/>
  <c r="BS40" i="13"/>
  <c r="HU40" i="13"/>
  <c r="DD35" i="13"/>
  <c r="CN40" i="13"/>
  <c r="FD35" i="13"/>
  <c r="FQ40" i="13"/>
  <c r="FF35" i="13"/>
  <c r="AU40" i="13"/>
  <c r="FL40" i="13"/>
  <c r="GI40" i="13"/>
  <c r="DB35" i="13"/>
  <c r="AQ40" i="13"/>
  <c r="IL34" i="13"/>
  <c r="AL40" i="13"/>
  <c r="CF35" i="13"/>
  <c r="W40" i="13"/>
  <c r="FW35" i="13"/>
  <c r="M35" i="13"/>
  <c r="EA40" i="13"/>
  <c r="IH40" i="13"/>
  <c r="DC40" i="13"/>
  <c r="BG35" i="13"/>
  <c r="CA40" i="13"/>
  <c r="EI40" i="13"/>
  <c r="II35" i="13"/>
  <c r="EY40" i="13"/>
  <c r="EX40" i="13"/>
  <c r="CO40" i="13"/>
  <c r="CO36" i="17" s="1"/>
  <c r="AI40" i="13"/>
  <c r="GV35" i="13"/>
  <c r="GV73" i="17" s="1"/>
  <c r="O40" i="13"/>
  <c r="FC35" i="13"/>
  <c r="AA40" i="13"/>
  <c r="CX40" i="13"/>
  <c r="EU40" i="13"/>
  <c r="X35" i="13"/>
  <c r="BI35" i="13"/>
  <c r="DK35" i="13"/>
  <c r="BC40" i="13"/>
  <c r="BC36" i="17" s="1"/>
  <c r="Z40" i="13"/>
  <c r="Z36" i="17" s="1"/>
  <c r="IE40" i="13"/>
  <c r="FK40" i="13"/>
  <c r="HW35" i="13"/>
  <c r="FI35" i="13"/>
  <c r="CD40" i="13"/>
  <c r="IJ40" i="13"/>
  <c r="BA40" i="13"/>
  <c r="HK40" i="13"/>
  <c r="DG40" i="13"/>
  <c r="DG36" i="17" s="1"/>
  <c r="AX35" i="13"/>
  <c r="Y40" i="13"/>
  <c r="BU35" i="13"/>
  <c r="GL40" i="13"/>
  <c r="DR40" i="13"/>
  <c r="DR36" i="17" s="1"/>
  <c r="GD35" i="13"/>
  <c r="IL39" i="13"/>
  <c r="AD40" i="13"/>
  <c r="CJ40" i="13"/>
  <c r="HT35" i="13"/>
  <c r="GF35" i="13"/>
  <c r="HL35" i="13"/>
  <c r="GZ35" i="13"/>
  <c r="CQ40" i="13"/>
  <c r="AB40" i="13"/>
  <c r="CU35" i="13"/>
  <c r="AZ35" i="13"/>
  <c r="AZ73" i="17" s="1"/>
  <c r="T40" i="13"/>
  <c r="GW35" i="13"/>
  <c r="BW35" i="13"/>
  <c r="CK35" i="13"/>
  <c r="DE35" i="13"/>
  <c r="CB35" i="13"/>
  <c r="DU40" i="13"/>
  <c r="ES35" i="13"/>
  <c r="EG35" i="13"/>
  <c r="U35" i="13"/>
  <c r="U73" i="17" s="1"/>
  <c r="AC40" i="13"/>
  <c r="AC36" i="17" s="1"/>
  <c r="FT35" i="13"/>
  <c r="FG35" i="13"/>
  <c r="IC40" i="13"/>
  <c r="HM40" i="13"/>
  <c r="EC40" i="13"/>
  <c r="DM35" i="13"/>
  <c r="HA40" i="13"/>
  <c r="CP35" i="13"/>
  <c r="IL41" i="13"/>
  <c r="AP40" i="13"/>
  <c r="N35" i="13"/>
  <c r="N73" i="17" s="1"/>
  <c r="FU35" i="13"/>
  <c r="M40" i="13"/>
  <c r="M36" i="17" s="1"/>
  <c r="HV35" i="13"/>
  <c r="EN40" i="13"/>
  <c r="EL40" i="13"/>
  <c r="EL36" i="17" s="1"/>
  <c r="DC35" i="13"/>
  <c r="BL35" i="13"/>
  <c r="EV40" i="13"/>
  <c r="BF35" i="13"/>
  <c r="ET40" i="13"/>
  <c r="FH35" i="13"/>
  <c r="BV40" i="13"/>
  <c r="Q35" i="13"/>
  <c r="Q73" i="17" s="1"/>
  <c r="EK40" i="13"/>
  <c r="AF40" i="13"/>
  <c r="EH35" i="13"/>
  <c r="GR40" i="13"/>
  <c r="BR35" i="13"/>
  <c r="HZ40" i="13"/>
  <c r="GC35" i="13"/>
  <c r="DH40" i="13"/>
  <c r="CX35" i="13"/>
  <c r="FJ35" i="13"/>
  <c r="EF35" i="13"/>
  <c r="EF73" i="17" s="1"/>
  <c r="CV40" i="13"/>
  <c r="V35" i="13"/>
  <c r="HS40" i="13"/>
  <c r="HS36" i="17" s="1"/>
  <c r="H40" i="13"/>
  <c r="BP35" i="13"/>
  <c r="HX40" i="13"/>
  <c r="EO35" i="13"/>
  <c r="HF40" i="13"/>
  <c r="AY40" i="13"/>
  <c r="HJ40" i="13"/>
  <c r="HJ36" i="17" s="1"/>
  <c r="DS35" i="13"/>
  <c r="AN40" i="13"/>
  <c r="AN36" i="17" s="1"/>
  <c r="I40" i="13"/>
  <c r="DP40" i="13"/>
  <c r="BX40" i="13"/>
  <c r="HU35" i="13"/>
  <c r="DQ40" i="13"/>
  <c r="CN35" i="13"/>
  <c r="HQ40" i="13"/>
  <c r="GK40" i="13"/>
  <c r="FE40" i="13"/>
  <c r="DG35" i="13"/>
  <c r="AJ40" i="13"/>
  <c r="FL35" i="13"/>
  <c r="FL73" i="17" s="1"/>
  <c r="BU40" i="13"/>
  <c r="GI35" i="13"/>
  <c r="BE40" i="13"/>
  <c r="IL45" i="13"/>
  <c r="IL21" i="9"/>
  <c r="IL29" i="9" s="1"/>
  <c r="IK77" i="9"/>
  <c r="IK85" i="9" s="1"/>
  <c r="IK101" i="9" s="1"/>
  <c r="IL93" i="9" s="1"/>
  <c r="IK74" i="9"/>
  <c r="IK82" i="9" s="1"/>
  <c r="IK78" i="9"/>
  <c r="IK86" i="9" s="1"/>
  <c r="IK102" i="9" s="1"/>
  <c r="IL94" i="9" s="1"/>
  <c r="IL43" i="17" l="1"/>
  <c r="DT34" i="21"/>
  <c r="CP73" i="17"/>
  <c r="BF73" i="17"/>
  <c r="BR73" i="17"/>
  <c r="J33" i="21"/>
  <c r="IL131" i="13"/>
  <c r="IN131" i="13" s="1"/>
  <c r="IC33" i="21"/>
  <c r="AR33" i="21"/>
  <c r="BP33" i="21"/>
  <c r="IL50" i="13"/>
  <c r="AS33" i="21"/>
  <c r="DU33" i="21"/>
  <c r="CG33" i="21"/>
  <c r="IL32" i="13"/>
  <c r="BY34" i="21"/>
  <c r="FI34" i="21"/>
  <c r="HN34" i="21"/>
  <c r="BC33" i="21"/>
  <c r="HU34" i="21"/>
  <c r="HG33" i="21"/>
  <c r="FO33" i="21"/>
  <c r="DR34" i="21"/>
  <c r="GE33" i="21"/>
  <c r="ID33" i="21"/>
  <c r="CX34" i="21"/>
  <c r="ET33" i="21"/>
  <c r="DZ33" i="21"/>
  <c r="G51" i="13"/>
  <c r="G64" i="13" s="1"/>
  <c r="CL34" i="21"/>
  <c r="IG34" i="21"/>
  <c r="GG34" i="21"/>
  <c r="DW15" i="6"/>
  <c r="DX21" i="8"/>
  <c r="DW22" i="8"/>
  <c r="EC34" i="21"/>
  <c r="DY34" i="21"/>
  <c r="IB33" i="21"/>
  <c r="II34" i="21"/>
  <c r="FX34" i="21"/>
  <c r="DJ33" i="21"/>
  <c r="FB34" i="21"/>
  <c r="DX16" i="8"/>
  <c r="DX57" i="9"/>
  <c r="EW33" i="21"/>
  <c r="BA33" i="21"/>
  <c r="DC34" i="21"/>
  <c r="IJ33" i="21"/>
  <c r="FF34" i="21"/>
  <c r="AX33" i="21"/>
  <c r="BX33" i="21"/>
  <c r="V33" i="21"/>
  <c r="BL33" i="21"/>
  <c r="AV34" i="21"/>
  <c r="AC33" i="21"/>
  <c r="HH34" i="21"/>
  <c r="BT34" i="21"/>
  <c r="CB33" i="21"/>
  <c r="GZ33" i="21"/>
  <c r="BH34" i="21"/>
  <c r="AN34" i="21"/>
  <c r="GF33" i="21"/>
  <c r="DX34" i="21"/>
  <c r="BD34" i="21"/>
  <c r="AK33" i="21"/>
  <c r="AL33" i="21"/>
  <c r="DK33" i="21"/>
  <c r="HS33" i="21"/>
  <c r="DF33" i="21"/>
  <c r="GI34" i="21"/>
  <c r="BB33" i="21"/>
  <c r="HF33" i="21"/>
  <c r="BZ34" i="21"/>
  <c r="DQ33" i="21"/>
  <c r="HI34" i="21"/>
  <c r="AP34" i="21"/>
  <c r="DI34" i="21"/>
  <c r="EH33" i="21"/>
  <c r="GV34" i="21"/>
  <c r="HE34" i="21"/>
  <c r="EZ34" i="21"/>
  <c r="FZ34" i="21"/>
  <c r="W33" i="21"/>
  <c r="FW34" i="21"/>
  <c r="HW34" i="21"/>
  <c r="CH34" i="21"/>
  <c r="AO34" i="21"/>
  <c r="GJ34" i="21"/>
  <c r="HZ34" i="21"/>
  <c r="CI33" i="21"/>
  <c r="DG34" i="21"/>
  <c r="CY33" i="21"/>
  <c r="BM34" i="21"/>
  <c r="BF33" i="21"/>
  <c r="EP34" i="21"/>
  <c r="GT33" i="21"/>
  <c r="CP34" i="21"/>
  <c r="AQ34" i="21"/>
  <c r="IE34" i="21"/>
  <c r="HO33" i="21"/>
  <c r="DS34" i="21"/>
  <c r="DW34" i="21"/>
  <c r="CT33" i="21"/>
  <c r="HJ34" i="21"/>
  <c r="IH33" i="21"/>
  <c r="AW34" i="21"/>
  <c r="EL34" i="21"/>
  <c r="EQ34" i="21"/>
  <c r="HY34" i="21"/>
  <c r="BN34" i="21"/>
  <c r="CC34" i="21"/>
  <c r="FJ33" i="21"/>
  <c r="AT33" i="21"/>
  <c r="AU33" i="21"/>
  <c r="BO34" i="21"/>
  <c r="FY34" i="21"/>
  <c r="CO33" i="21"/>
  <c r="FD34" i="21"/>
  <c r="R33" i="21"/>
  <c r="EK33" i="21"/>
  <c r="BQ33" i="21"/>
  <c r="BV34" i="21"/>
  <c r="FQ34" i="21"/>
  <c r="CK34" i="21"/>
  <c r="BE34" i="21"/>
  <c r="CD33" i="21"/>
  <c r="U33" i="21"/>
  <c r="AY34" i="21"/>
  <c r="AB34" i="21"/>
  <c r="GY34" i="21"/>
  <c r="CF34" i="21"/>
  <c r="GX34" i="21"/>
  <c r="CN34" i="21"/>
  <c r="GP33" i="21"/>
  <c r="AI33" i="21"/>
  <c r="GL33" i="21"/>
  <c r="EG34" i="21"/>
  <c r="EY34" i="21"/>
  <c r="DE34" i="21"/>
  <c r="GQ33" i="21"/>
  <c r="HB34" i="21"/>
  <c r="FM34" i="21"/>
  <c r="EO34" i="21"/>
  <c r="IA33" i="21"/>
  <c r="CQ33" i="21"/>
  <c r="HR34" i="21"/>
  <c r="HD33" i="21"/>
  <c r="EB33" i="21"/>
  <c r="M33" i="21"/>
  <c r="CJ33" i="21"/>
  <c r="GB33" i="21"/>
  <c r="FT34" i="21"/>
  <c r="AJ33" i="21"/>
  <c r="FG33" i="21"/>
  <c r="FS34" i="21"/>
  <c r="HV34" i="21"/>
  <c r="AZ34" i="21"/>
  <c r="HK34" i="21"/>
  <c r="FP33" i="21"/>
  <c r="BI33" i="21"/>
  <c r="FC33" i="21"/>
  <c r="Y33" i="21"/>
  <c r="Z34" i="21"/>
  <c r="EN33" i="21"/>
  <c r="CV33" i="21"/>
  <c r="HL34" i="21"/>
  <c r="CW33" i="21"/>
  <c r="ER34" i="21"/>
  <c r="GW33" i="21"/>
  <c r="EJ33" i="21"/>
  <c r="GH33" i="21"/>
  <c r="S34" i="21"/>
  <c r="Q33" i="21"/>
  <c r="GO33" i="21"/>
  <c r="T34" i="21"/>
  <c r="BJ34" i="21"/>
  <c r="HC34" i="21"/>
  <c r="CA34" i="21"/>
  <c r="IF34" i="21"/>
  <c r="AF34" i="21"/>
  <c r="FA34" i="21"/>
  <c r="ES33" i="21"/>
  <c r="GN34" i="21"/>
  <c r="FR40" i="21"/>
  <c r="N34" i="21"/>
  <c r="DP34" i="21"/>
  <c r="FH34" i="21"/>
  <c r="DD34" i="21"/>
  <c r="Q34" i="21"/>
  <c r="GR34" i="21"/>
  <c r="FL34" i="21"/>
  <c r="HX33" i="21"/>
  <c r="P33" i="21"/>
  <c r="DM34" i="21"/>
  <c r="DL34" i="21"/>
  <c r="EV34" i="21"/>
  <c r="HP33" i="21"/>
  <c r="EF33" i="21"/>
  <c r="CR33" i="21"/>
  <c r="X34" i="21"/>
  <c r="GM34" i="21"/>
  <c r="I33" i="21"/>
  <c r="DH34" i="21"/>
  <c r="GD34" i="21"/>
  <c r="I34" i="21"/>
  <c r="CZ34" i="21"/>
  <c r="L33" i="21"/>
  <c r="O33" i="21"/>
  <c r="EU33" i="21"/>
  <c r="BR34" i="21"/>
  <c r="AM33" i="21"/>
  <c r="GS33" i="21"/>
  <c r="FV34" i="21"/>
  <c r="CS34" i="21"/>
  <c r="FN33" i="21"/>
  <c r="AH33" i="21"/>
  <c r="GA34" i="21"/>
  <c r="BK34" i="21"/>
  <c r="EE33" i="21"/>
  <c r="K33" i="21"/>
  <c r="H33" i="21"/>
  <c r="CM33" i="21"/>
  <c r="AD34" i="21"/>
  <c r="EI34" i="21"/>
  <c r="FK34" i="21"/>
  <c r="EM33" i="21"/>
  <c r="GU33" i="21"/>
  <c r="EA33" i="21"/>
  <c r="BS34" i="21"/>
  <c r="AE33" i="21"/>
  <c r="AA34" i="21"/>
  <c r="CE34" i="21"/>
  <c r="BG33" i="21"/>
  <c r="AG33" i="21"/>
  <c r="DB34" i="21"/>
  <c r="GK34" i="21"/>
  <c r="HA34" i="21"/>
  <c r="GC33" i="21"/>
  <c r="BU33" i="21"/>
  <c r="N33" i="21"/>
  <c r="BW34" i="21"/>
  <c r="CU33" i="21"/>
  <c r="ED34" i="21"/>
  <c r="DV33" i="21"/>
  <c r="FU34" i="21"/>
  <c r="HQ34" i="21"/>
  <c r="FE34" i="21"/>
  <c r="R34" i="21"/>
  <c r="AO16" i="4"/>
  <c r="AO19" i="4" s="1"/>
  <c r="AO30" i="21"/>
  <c r="IA16" i="4"/>
  <c r="IA19" i="4" s="1"/>
  <c r="IA30" i="21"/>
  <c r="GV16" i="4"/>
  <c r="GV19" i="4" s="1"/>
  <c r="GV30" i="21"/>
  <c r="HE16" i="4"/>
  <c r="HE19" i="4" s="1"/>
  <c r="HE30" i="21"/>
  <c r="GJ16" i="4"/>
  <c r="GJ19" i="4" s="1"/>
  <c r="GJ30" i="21"/>
  <c r="DG16" i="4"/>
  <c r="DG19" i="4" s="1"/>
  <c r="DG30" i="21"/>
  <c r="BQ16" i="4"/>
  <c r="BQ19" i="4" s="1"/>
  <c r="BQ30" i="21"/>
  <c r="GP16" i="4"/>
  <c r="GP19" i="4" s="1"/>
  <c r="GP30" i="21"/>
  <c r="HI16" i="4"/>
  <c r="HI19" i="4" s="1"/>
  <c r="HI30" i="21"/>
  <c r="BL16" i="4"/>
  <c r="BL19" i="4" s="1"/>
  <c r="BL30" i="21"/>
  <c r="AP16" i="4"/>
  <c r="AP19" i="4" s="1"/>
  <c r="AP30" i="21"/>
  <c r="GI16" i="4"/>
  <c r="GI30" i="21"/>
  <c r="AQ16" i="4"/>
  <c r="AQ19" i="4" s="1"/>
  <c r="AQ30" i="21"/>
  <c r="DJ16" i="4"/>
  <c r="DJ19" i="4" s="1"/>
  <c r="DJ30" i="21"/>
  <c r="AE16" i="4"/>
  <c r="AE19" i="4" s="1"/>
  <c r="AE30" i="21"/>
  <c r="CY16" i="4"/>
  <c r="CY30" i="21"/>
  <c r="GW16" i="4"/>
  <c r="GW19" i="4" s="1"/>
  <c r="GW30" i="21"/>
  <c r="EQ16" i="4"/>
  <c r="EQ19" i="4" s="1"/>
  <c r="EQ30" i="21"/>
  <c r="HJ16" i="4"/>
  <c r="HJ19" i="4" s="1"/>
  <c r="HJ30" i="21"/>
  <c r="FY16" i="4"/>
  <c r="FY30" i="21"/>
  <c r="FA16" i="4"/>
  <c r="FA19" i="4" s="1"/>
  <c r="FA30" i="21"/>
  <c r="GN16" i="4"/>
  <c r="GN19" i="4" s="1"/>
  <c r="GN30" i="21"/>
  <c r="DI16" i="4"/>
  <c r="DI19" i="4" s="1"/>
  <c r="DI30" i="21"/>
  <c r="FO16" i="4"/>
  <c r="FO30" i="21"/>
  <c r="EJ16" i="4"/>
  <c r="EJ19" i="4" s="1"/>
  <c r="EJ30" i="21"/>
  <c r="FW16" i="4"/>
  <c r="FW19" i="4" s="1"/>
  <c r="FW30" i="21"/>
  <c r="BZ16" i="4"/>
  <c r="BZ19" i="4" s="1"/>
  <c r="BZ30" i="21"/>
  <c r="CW16" i="4"/>
  <c r="CW30" i="21"/>
  <c r="EZ16" i="4"/>
  <c r="EZ19" i="4" s="1"/>
  <c r="EZ30" i="21"/>
  <c r="HZ16" i="4"/>
  <c r="HZ19" i="4" s="1"/>
  <c r="HZ30" i="21"/>
  <c r="EA34" i="21"/>
  <c r="U34" i="21"/>
  <c r="ES34" i="21"/>
  <c r="DV34" i="21"/>
  <c r="EK34" i="21"/>
  <c r="FN34" i="21"/>
  <c r="GU34" i="21"/>
  <c r="IF33" i="21"/>
  <c r="HY33" i="21"/>
  <c r="BW33" i="21"/>
  <c r="II33" i="21"/>
  <c r="FX33" i="21"/>
  <c r="FX40" i="21" s="1"/>
  <c r="EC33" i="21"/>
  <c r="BS33" i="21"/>
  <c r="DT33" i="21"/>
  <c r="DT40" i="21" s="1"/>
  <c r="EE34" i="21"/>
  <c r="AC34" i="21"/>
  <c r="BP34" i="21"/>
  <c r="AG34" i="21"/>
  <c r="GS34" i="21"/>
  <c r="CM34" i="21"/>
  <c r="CU34" i="21"/>
  <c r="CU40" i="21" s="1"/>
  <c r="HC33" i="21"/>
  <c r="CA33" i="21"/>
  <c r="EQ33" i="21"/>
  <c r="HJ33" i="21"/>
  <c r="GM33" i="21"/>
  <c r="GD33" i="21"/>
  <c r="EN34" i="21"/>
  <c r="BA34" i="21"/>
  <c r="GB34" i="21"/>
  <c r="BB34" i="21"/>
  <c r="HO34" i="21"/>
  <c r="IA34" i="21"/>
  <c r="CI34" i="21"/>
  <c r="X33" i="21"/>
  <c r="BN33" i="21"/>
  <c r="DM33" i="21"/>
  <c r="FI33" i="21"/>
  <c r="HN33" i="21"/>
  <c r="EW34" i="21"/>
  <c r="GQ34" i="21"/>
  <c r="DK34" i="21"/>
  <c r="ID34" i="21"/>
  <c r="FO34" i="21"/>
  <c r="CR34" i="21"/>
  <c r="HT34" i="21"/>
  <c r="HT40" i="21" s="1"/>
  <c r="GA33" i="21"/>
  <c r="EV33" i="21"/>
  <c r="CF33" i="21"/>
  <c r="GX33" i="21"/>
  <c r="FF33" i="21"/>
  <c r="HA33" i="21"/>
  <c r="CN33" i="21"/>
  <c r="J34" i="21"/>
  <c r="M34" i="21"/>
  <c r="ID16" i="4"/>
  <c r="ID19" i="4" s="1"/>
  <c r="ID30" i="21"/>
  <c r="CV16" i="4"/>
  <c r="CV19" i="4" s="1"/>
  <c r="CV30" i="21"/>
  <c r="CM16" i="4"/>
  <c r="CM19" i="4" s="1"/>
  <c r="CM30" i="21"/>
  <c r="EI16" i="4"/>
  <c r="EI19" i="4" s="1"/>
  <c r="EI30" i="21"/>
  <c r="FK16" i="4"/>
  <c r="FK19" i="4" s="1"/>
  <c r="FK30" i="21"/>
  <c r="BJ16" i="4"/>
  <c r="BJ19" i="4" s="1"/>
  <c r="BJ30" i="21"/>
  <c r="BC16" i="4"/>
  <c r="BC19" i="4" s="1"/>
  <c r="BC30" i="21"/>
  <c r="GC16" i="4"/>
  <c r="GC19" i="4" s="1"/>
  <c r="GC30" i="21"/>
  <c r="EK16" i="4"/>
  <c r="EK19" i="4" s="1"/>
  <c r="EK30" i="21"/>
  <c r="GE16" i="4"/>
  <c r="GE19" i="4" s="1"/>
  <c r="GE30" i="21"/>
  <c r="FS16" i="4"/>
  <c r="FS19" i="4" s="1"/>
  <c r="FS30" i="21"/>
  <c r="HV16" i="4"/>
  <c r="HV30" i="21"/>
  <c r="BA16" i="4"/>
  <c r="BA19" i="4" s="1"/>
  <c r="BA30" i="21"/>
  <c r="AJ16" i="4"/>
  <c r="AJ19" i="4" s="1"/>
  <c r="AJ30" i="21"/>
  <c r="CD16" i="4"/>
  <c r="CD19" i="4" s="1"/>
  <c r="CD30" i="21"/>
  <c r="HC16" i="4"/>
  <c r="HC19" i="4" s="1"/>
  <c r="HC30" i="21"/>
  <c r="CA16" i="4"/>
  <c r="CA19" i="4" s="1"/>
  <c r="CA30" i="21"/>
  <c r="N30" i="21"/>
  <c r="ED16" i="4"/>
  <c r="ED19" i="4" s="1"/>
  <c r="ED30" i="21"/>
  <c r="FB16" i="4"/>
  <c r="FB19" i="4" s="1"/>
  <c r="FB30" i="21"/>
  <c r="FL16" i="4"/>
  <c r="FL19" i="4" s="1"/>
  <c r="FL30" i="21"/>
  <c r="DD16" i="4"/>
  <c r="DD19" i="4" s="1"/>
  <c r="DD30" i="21"/>
  <c r="Z16" i="4"/>
  <c r="Z19" i="4" s="1"/>
  <c r="Z30" i="21"/>
  <c r="EH16" i="4"/>
  <c r="EH19" i="4" s="1"/>
  <c r="EH30" i="21"/>
  <c r="EB16" i="4"/>
  <c r="EB19" i="4" s="1"/>
  <c r="EB30" i="21"/>
  <c r="S16" i="4"/>
  <c r="S19" i="4" s="1"/>
  <c r="S30" i="21"/>
  <c r="HK16" i="4"/>
  <c r="HK19" i="4" s="1"/>
  <c r="HK30" i="21"/>
  <c r="I30" i="21"/>
  <c r="BP16" i="4"/>
  <c r="BP19" i="4" s="1"/>
  <c r="BP30" i="21"/>
  <c r="AG16" i="4"/>
  <c r="AG19" i="4" s="1"/>
  <c r="AG30" i="21"/>
  <c r="HX34" i="21"/>
  <c r="AM34" i="21"/>
  <c r="V34" i="21"/>
  <c r="AI34" i="21"/>
  <c r="AY33" i="21"/>
  <c r="GR33" i="21"/>
  <c r="AB33" i="21"/>
  <c r="GY33" i="21"/>
  <c r="DP33" i="21"/>
  <c r="AA33" i="21"/>
  <c r="DU34" i="21"/>
  <c r="GL34" i="21"/>
  <c r="CG34" i="21"/>
  <c r="HP34" i="21"/>
  <c r="DZ34" i="21"/>
  <c r="IB34" i="21"/>
  <c r="ET34" i="21"/>
  <c r="FV33" i="21"/>
  <c r="DN33" i="21"/>
  <c r="ED33" i="21"/>
  <c r="FY33" i="21"/>
  <c r="FA33" i="21"/>
  <c r="GN33" i="21"/>
  <c r="GF34" i="21"/>
  <c r="GF40" i="21" s="1"/>
  <c r="IC34" i="21"/>
  <c r="AX34" i="21"/>
  <c r="GP34" i="21"/>
  <c r="EX34" i="21"/>
  <c r="EX40" i="21" s="1"/>
  <c r="CT34" i="21"/>
  <c r="IE33" i="21"/>
  <c r="CE33" i="21"/>
  <c r="FH33" i="21"/>
  <c r="HQ33" i="21"/>
  <c r="EO33" i="21"/>
  <c r="DE33" i="21"/>
  <c r="HM34" i="21"/>
  <c r="HM40" i="21" s="1"/>
  <c r="FP34" i="21"/>
  <c r="HS34" i="21"/>
  <c r="GO34" i="21"/>
  <c r="EH34" i="21"/>
  <c r="EH40" i="21" s="1"/>
  <c r="GT34" i="21"/>
  <c r="DF34" i="21"/>
  <c r="CL33" i="21"/>
  <c r="HL33" i="21"/>
  <c r="AD33" i="21"/>
  <c r="HH33" i="21"/>
  <c r="CP33" i="21"/>
  <c r="IG33" i="21"/>
  <c r="BT33" i="21"/>
  <c r="GO16" i="4"/>
  <c r="GO19" i="4" s="1"/>
  <c r="GO30" i="21"/>
  <c r="CB16" i="4"/>
  <c r="CB30" i="21"/>
  <c r="IB16" i="4"/>
  <c r="IB19" i="4" s="1"/>
  <c r="IB30" i="21"/>
  <c r="HT16" i="4"/>
  <c r="HT19" i="4" s="1"/>
  <c r="HT30" i="21"/>
  <c r="EW16" i="4"/>
  <c r="EW19" i="4" s="1"/>
  <c r="EW30" i="21"/>
  <c r="DA16" i="4"/>
  <c r="DA30" i="21"/>
  <c r="AR16" i="4"/>
  <c r="AR19" i="4" s="1"/>
  <c r="AR30" i="21"/>
  <c r="HG16" i="4"/>
  <c r="HG19" i="4" s="1"/>
  <c r="HG30" i="21"/>
  <c r="CI16" i="4"/>
  <c r="CI19" i="4" s="1"/>
  <c r="CI30" i="21"/>
  <c r="CT16" i="4"/>
  <c r="CT30" i="21"/>
  <c r="GU16" i="4"/>
  <c r="GU19" i="4" s="1"/>
  <c r="GU30" i="21"/>
  <c r="EA16" i="4"/>
  <c r="EA19" i="4" s="1"/>
  <c r="EA30" i="21"/>
  <c r="IC16" i="4"/>
  <c r="IC19" i="4" s="1"/>
  <c r="IC30" i="21"/>
  <c r="AS16" i="4"/>
  <c r="AS30" i="21"/>
  <c r="HF16" i="4"/>
  <c r="HF19" i="4" s="1"/>
  <c r="HF30" i="21"/>
  <c r="FV16" i="4"/>
  <c r="FV30" i="21"/>
  <c r="DC16" i="4"/>
  <c r="DC19" i="4" s="1"/>
  <c r="DC30" i="21"/>
  <c r="AV16" i="4"/>
  <c r="AV19" i="4" s="1"/>
  <c r="AV30" i="21"/>
  <c r="CS16" i="4"/>
  <c r="CS19" i="4" s="1"/>
  <c r="CS30" i="21"/>
  <c r="HW16" i="4"/>
  <c r="HW30" i="21"/>
  <c r="CH16" i="4"/>
  <c r="CH19" i="4" s="1"/>
  <c r="CH30" i="21"/>
  <c r="CZ16" i="4"/>
  <c r="CZ19" i="4" s="1"/>
  <c r="CZ30" i="21"/>
  <c r="DH16" i="4"/>
  <c r="DH19" i="4" s="1"/>
  <c r="DH30" i="21"/>
  <c r="CQ16" i="4"/>
  <c r="CQ30" i="21"/>
  <c r="AH16" i="4"/>
  <c r="AH19" i="4" s="1"/>
  <c r="AH30" i="21"/>
  <c r="CC16" i="4"/>
  <c r="CC19" i="4" s="1"/>
  <c r="CC30" i="21"/>
  <c r="BD16" i="4"/>
  <c r="BD19" i="4" s="1"/>
  <c r="BD30" i="21"/>
  <c r="GL16" i="4"/>
  <c r="GL19" i="4" s="1"/>
  <c r="GL30" i="21"/>
  <c r="CG16" i="4"/>
  <c r="CG19" i="4" s="1"/>
  <c r="CG30" i="21"/>
  <c r="CW34" i="21"/>
  <c r="BI34" i="21"/>
  <c r="FC34" i="21"/>
  <c r="CV34" i="21"/>
  <c r="CV40" i="21" s="1"/>
  <c r="EJ34" i="21"/>
  <c r="BK33" i="21"/>
  <c r="FZ33" i="21"/>
  <c r="BO33" i="21"/>
  <c r="GG33" i="21"/>
  <c r="FT33" i="21"/>
  <c r="AK34" i="21"/>
  <c r="DQ34" i="21"/>
  <c r="CY34" i="21"/>
  <c r="BF34" i="21"/>
  <c r="CJ34" i="21"/>
  <c r="W34" i="21"/>
  <c r="DL33" i="21"/>
  <c r="DC33" i="21"/>
  <c r="AV33" i="21"/>
  <c r="CS33" i="21"/>
  <c r="FB33" i="21"/>
  <c r="FL33" i="21"/>
  <c r="DD33" i="21"/>
  <c r="BQ34" i="21"/>
  <c r="GC34" i="21"/>
  <c r="EU34" i="21"/>
  <c r="DI33" i="21"/>
  <c r="FW33" i="21"/>
  <c r="BZ33" i="21"/>
  <c r="EZ33" i="21"/>
  <c r="HZ33" i="21"/>
  <c r="AT34" i="21"/>
  <c r="IJ34" i="21"/>
  <c r="FJ34" i="21"/>
  <c r="CQ34" i="21"/>
  <c r="T33" i="21"/>
  <c r="EL33" i="21"/>
  <c r="BY33" i="21"/>
  <c r="DR33" i="21"/>
  <c r="HU33" i="21"/>
  <c r="P34" i="21"/>
  <c r="FJ16" i="4"/>
  <c r="FJ19" i="4" s="1"/>
  <c r="FJ30" i="21"/>
  <c r="CO16" i="4"/>
  <c r="CO19" i="4" s="1"/>
  <c r="CO30" i="21"/>
  <c r="CJ16" i="4"/>
  <c r="CJ19" i="4" s="1"/>
  <c r="CJ30" i="21"/>
  <c r="DF16" i="4"/>
  <c r="DF30" i="21"/>
  <c r="HM16" i="4"/>
  <c r="HM19" i="4" s="1"/>
  <c r="HM30" i="21"/>
  <c r="AC16" i="4"/>
  <c r="AC19" i="4" s="1"/>
  <c r="AC30" i="21"/>
  <c r="H30" i="21"/>
  <c r="IF16" i="4"/>
  <c r="IF19" i="4" s="1"/>
  <c r="IF30" i="21"/>
  <c r="HY16" i="4"/>
  <c r="HY19" i="4" s="1"/>
  <c r="HY30" i="21"/>
  <c r="BW16" i="4"/>
  <c r="BW19" i="4" s="1"/>
  <c r="BW30" i="21"/>
  <c r="II16" i="4"/>
  <c r="II19" i="4" s="1"/>
  <c r="II30" i="21"/>
  <c r="FX16" i="4"/>
  <c r="FX19" i="4" s="1"/>
  <c r="FX30" i="21"/>
  <c r="EC16" i="4"/>
  <c r="EC19" i="4" s="1"/>
  <c r="EC30" i="21"/>
  <c r="BS16" i="4"/>
  <c r="BS19" i="4" s="1"/>
  <c r="BS30" i="21"/>
  <c r="DT16" i="4"/>
  <c r="DT19" i="4" s="1"/>
  <c r="DT30" i="21"/>
  <c r="DL16" i="4"/>
  <c r="DL19" i="4" s="1"/>
  <c r="DL30" i="21"/>
  <c r="EP16" i="4"/>
  <c r="EP19" i="4" s="1"/>
  <c r="EP30" i="21"/>
  <c r="AZ16" i="4"/>
  <c r="AZ19" i="4" s="1"/>
  <c r="AZ30" i="21"/>
  <c r="DY16" i="4"/>
  <c r="DY19" i="4" s="1"/>
  <c r="DY30" i="21"/>
  <c r="DS16" i="4"/>
  <c r="DS19" i="4" s="1"/>
  <c r="DS30" i="21"/>
  <c r="DW16" i="4"/>
  <c r="DW19" i="4" s="1"/>
  <c r="DW30" i="21"/>
  <c r="AW16" i="4"/>
  <c r="AW19" i="4" s="1"/>
  <c r="AW30" i="21"/>
  <c r="HO16" i="4"/>
  <c r="HO19" i="4" s="1"/>
  <c r="HO30" i="21"/>
  <c r="BG16" i="4"/>
  <c r="BG19" i="4" s="1"/>
  <c r="BG30" i="21"/>
  <c r="AL16" i="4"/>
  <c r="AL19" i="4" s="1"/>
  <c r="AL30" i="21"/>
  <c r="FD16" i="4"/>
  <c r="FD19" i="4" s="1"/>
  <c r="FD30" i="21"/>
  <c r="BM16" i="4"/>
  <c r="BM19" i="4" s="1"/>
  <c r="BM30" i="21"/>
  <c r="AK16" i="4"/>
  <c r="AK19" i="4" s="1"/>
  <c r="AK30" i="21"/>
  <c r="DQ16" i="4"/>
  <c r="DQ19" i="4" s="1"/>
  <c r="DQ30" i="21"/>
  <c r="IH34" i="21"/>
  <c r="CB34" i="21"/>
  <c r="EB34" i="21"/>
  <c r="CX33" i="21"/>
  <c r="DX33" i="21"/>
  <c r="DB33" i="21"/>
  <c r="GK33" i="21"/>
  <c r="AN33" i="21"/>
  <c r="BH33" i="21"/>
  <c r="Y34" i="21"/>
  <c r="FG34" i="21"/>
  <c r="GZ34" i="21"/>
  <c r="ER33" i="21"/>
  <c r="EP33" i="21"/>
  <c r="AZ33" i="21"/>
  <c r="DO33" i="21"/>
  <c r="HW33" i="21"/>
  <c r="CH33" i="21"/>
  <c r="CZ33" i="21"/>
  <c r="BC34" i="21"/>
  <c r="HG34" i="21"/>
  <c r="EF34" i="21"/>
  <c r="Z33" i="21"/>
  <c r="S33" i="21"/>
  <c r="HK33" i="21"/>
  <c r="BU34" i="21"/>
  <c r="AE34" i="21"/>
  <c r="BG34" i="21"/>
  <c r="HB33" i="21"/>
  <c r="EY33" i="21"/>
  <c r="FM33" i="21"/>
  <c r="HR33" i="21"/>
  <c r="GA16" i="4"/>
  <c r="GA19" i="4" s="1"/>
  <c r="GA30" i="21"/>
  <c r="EV16" i="4"/>
  <c r="EV30" i="21"/>
  <c r="CF16" i="4"/>
  <c r="CF19" i="4" s="1"/>
  <c r="CF30" i="21"/>
  <c r="GX16" i="4"/>
  <c r="GX19" i="4" s="1"/>
  <c r="GX30" i="21"/>
  <c r="FF16" i="4"/>
  <c r="FF19" i="4" s="1"/>
  <c r="FF30" i="21"/>
  <c r="HA16" i="4"/>
  <c r="HA30" i="21"/>
  <c r="CN16" i="4"/>
  <c r="CN19" i="4" s="1"/>
  <c r="CN30" i="21"/>
  <c r="AY16" i="4"/>
  <c r="AY19" i="4" s="1"/>
  <c r="AY30" i="21"/>
  <c r="GS16" i="4"/>
  <c r="GS19" i="4" s="1"/>
  <c r="GS30" i="21"/>
  <c r="GR16" i="4"/>
  <c r="GR19" i="4" s="1"/>
  <c r="GR30" i="21"/>
  <c r="AB16" i="4"/>
  <c r="AB19" i="4" s="1"/>
  <c r="AB30" i="21"/>
  <c r="GY16" i="4"/>
  <c r="GY19" i="4" s="1"/>
  <c r="GY30" i="21"/>
  <c r="DP16" i="4"/>
  <c r="DP19" i="4" s="1"/>
  <c r="DP30" i="21"/>
  <c r="P30" i="21"/>
  <c r="AA16" i="4"/>
  <c r="AA19" i="4" s="1"/>
  <c r="AA30" i="21"/>
  <c r="ER16" i="4"/>
  <c r="ER19" i="4" s="1"/>
  <c r="ER30" i="21"/>
  <c r="CK16" i="4"/>
  <c r="CK19" i="4" s="1"/>
  <c r="CK30" i="21"/>
  <c r="BV16" i="4"/>
  <c r="BV19" i="4" s="1"/>
  <c r="BV30" i="21"/>
  <c r="BE16" i="4"/>
  <c r="BE19" i="4" s="1"/>
  <c r="BE30" i="21"/>
  <c r="FE16" i="4"/>
  <c r="FE19" i="4" s="1"/>
  <c r="FE30" i="21"/>
  <c r="ES16" i="4"/>
  <c r="ES19" i="4" s="1"/>
  <c r="ES30" i="21"/>
  <c r="DV16" i="4"/>
  <c r="DV19" i="4" s="1"/>
  <c r="DV30" i="21"/>
  <c r="EX16" i="4"/>
  <c r="EX19" i="4" s="1"/>
  <c r="EX30" i="21"/>
  <c r="HD16" i="4"/>
  <c r="HD19" i="4" s="1"/>
  <c r="HD30" i="21"/>
  <c r="GH16" i="4"/>
  <c r="GH19" i="4" s="1"/>
  <c r="GH30" i="21"/>
  <c r="EN16" i="4"/>
  <c r="EN19" i="4" s="1"/>
  <c r="EN30" i="21"/>
  <c r="FQ16" i="4"/>
  <c r="FQ19" i="4" s="1"/>
  <c r="FQ30" i="21"/>
  <c r="Y16" i="4"/>
  <c r="Y19" i="4" s="1"/>
  <c r="Y30" i="21"/>
  <c r="FG16" i="4"/>
  <c r="FG19" i="4" s="1"/>
  <c r="FG30" i="21"/>
  <c r="CO34" i="21"/>
  <c r="CO40" i="21" s="1"/>
  <c r="AH34" i="21"/>
  <c r="AF33" i="21"/>
  <c r="FU33" i="21"/>
  <c r="EG33" i="21"/>
  <c r="EM34" i="21"/>
  <c r="BX34" i="21"/>
  <c r="BX40" i="21" s="1"/>
  <c r="BL34" i="21"/>
  <c r="CK33" i="21"/>
  <c r="BV33" i="21"/>
  <c r="DY33" i="21"/>
  <c r="DS33" i="21"/>
  <c r="DW33" i="21"/>
  <c r="AW33" i="21"/>
  <c r="AR34" i="21"/>
  <c r="GW34" i="21"/>
  <c r="DH33" i="21"/>
  <c r="CC33" i="21"/>
  <c r="BD33" i="21"/>
  <c r="DJ34" i="21"/>
  <c r="CD34" i="21"/>
  <c r="HD34" i="21"/>
  <c r="AO33" i="21"/>
  <c r="GV33" i="21"/>
  <c r="HE33" i="21"/>
  <c r="GJ33" i="21"/>
  <c r="DG33" i="21"/>
  <c r="K34" i="21"/>
  <c r="CL16" i="4"/>
  <c r="CL19" i="4" s="1"/>
  <c r="CL30" i="21"/>
  <c r="HL16" i="4"/>
  <c r="HL19" i="4" s="1"/>
  <c r="HL30" i="21"/>
  <c r="AD16" i="4"/>
  <c r="AD19" i="4" s="1"/>
  <c r="AD30" i="21"/>
  <c r="HH16" i="4"/>
  <c r="HH30" i="21"/>
  <c r="CP16" i="4"/>
  <c r="CP19" i="4" s="1"/>
  <c r="CP30" i="21"/>
  <c r="IG16" i="4"/>
  <c r="IG19" i="4" s="1"/>
  <c r="IG30" i="21"/>
  <c r="BT16" i="4"/>
  <c r="BT19" i="4" s="1"/>
  <c r="BT30" i="21"/>
  <c r="BK16" i="4"/>
  <c r="BK19" i="4" s="1"/>
  <c r="BK30" i="21"/>
  <c r="DZ16" i="4"/>
  <c r="DZ19" i="4" s="1"/>
  <c r="DZ30" i="21"/>
  <c r="FZ16" i="4"/>
  <c r="FZ19" i="4" s="1"/>
  <c r="FZ30" i="21"/>
  <c r="BO16" i="4"/>
  <c r="BO19" i="4" s="1"/>
  <c r="BO30" i="21"/>
  <c r="GG16" i="4"/>
  <c r="GG19" i="4" s="1"/>
  <c r="GG30" i="21"/>
  <c r="FT16" i="4"/>
  <c r="FT19" i="4" s="1"/>
  <c r="FT30" i="21"/>
  <c r="DK16" i="4"/>
  <c r="DK19" i="4" s="1"/>
  <c r="DK30" i="21"/>
  <c r="L30" i="21"/>
  <c r="V16" i="4"/>
  <c r="V19" i="4" s="1"/>
  <c r="V30" i="21"/>
  <c r="BR16" i="4"/>
  <c r="BR30" i="21"/>
  <c r="CU16" i="4"/>
  <c r="CU19" i="4" s="1"/>
  <c r="CU30" i="21"/>
  <c r="R30" i="21"/>
  <c r="GQ16" i="4"/>
  <c r="GQ19" i="4" s="1"/>
  <c r="GQ30" i="21"/>
  <c r="HX16" i="4"/>
  <c r="HX19" i="4" s="1"/>
  <c r="HX30" i="21"/>
  <c r="AM16" i="4"/>
  <c r="AM30" i="21"/>
  <c r="J30" i="21"/>
  <c r="O30" i="21"/>
  <c r="Q30" i="21"/>
  <c r="GF16" i="4"/>
  <c r="GF19" i="4" s="1"/>
  <c r="GF30" i="21"/>
  <c r="U16" i="4"/>
  <c r="U19" i="4" s="1"/>
  <c r="U30" i="21"/>
  <c r="EM16" i="4"/>
  <c r="EM30" i="21"/>
  <c r="BX16" i="4"/>
  <c r="BX19" i="4" s="1"/>
  <c r="BX30" i="21"/>
  <c r="AL34" i="21"/>
  <c r="HI33" i="21"/>
  <c r="AP33" i="21"/>
  <c r="GI33" i="21"/>
  <c r="AQ33" i="21"/>
  <c r="GE34" i="21"/>
  <c r="BR33" i="21"/>
  <c r="BE33" i="21"/>
  <c r="BE40" i="21" s="1"/>
  <c r="FE33" i="21"/>
  <c r="FD33" i="21"/>
  <c r="BM33" i="21"/>
  <c r="AJ34" i="21"/>
  <c r="HF34" i="21"/>
  <c r="EI33" i="21"/>
  <c r="FK33" i="21"/>
  <c r="BJ33" i="21"/>
  <c r="H34" i="21"/>
  <c r="L34" i="21"/>
  <c r="IK16" i="4"/>
  <c r="IK19" i="4" s="1"/>
  <c r="IK30" i="21"/>
  <c r="T16" i="4"/>
  <c r="T19" i="4" s="1"/>
  <c r="T30" i="21"/>
  <c r="EL16" i="4"/>
  <c r="EL19" i="4" s="1"/>
  <c r="EL30" i="21"/>
  <c r="DU16" i="4"/>
  <c r="DU19" i="4" s="1"/>
  <c r="DU30" i="21"/>
  <c r="BY16" i="4"/>
  <c r="BY19" i="4" s="1"/>
  <c r="BY30" i="21"/>
  <c r="DR16" i="4"/>
  <c r="DR19" i="4" s="1"/>
  <c r="DR30" i="21"/>
  <c r="GB16" i="4"/>
  <c r="GB19" i="4" s="1"/>
  <c r="GB30" i="21"/>
  <c r="HU16" i="4"/>
  <c r="HU19" i="4" s="1"/>
  <c r="HU30" i="21"/>
  <c r="CX16" i="4"/>
  <c r="CX19" i="4" s="1"/>
  <c r="CX30" i="21"/>
  <c r="BF16" i="4"/>
  <c r="BF19" i="4" s="1"/>
  <c r="BF30" i="21"/>
  <c r="DX16" i="4"/>
  <c r="DX19" i="4" s="1"/>
  <c r="DX30" i="21"/>
  <c r="DB16" i="4"/>
  <c r="DB19" i="4" s="1"/>
  <c r="DB30" i="21"/>
  <c r="GK16" i="4"/>
  <c r="GK19" i="4" s="1"/>
  <c r="GK30" i="21"/>
  <c r="AN16" i="4"/>
  <c r="AN19" i="4" s="1"/>
  <c r="AN30" i="21"/>
  <c r="BH16" i="4"/>
  <c r="BH19" i="4" s="1"/>
  <c r="BH30" i="21"/>
  <c r="AT16" i="4"/>
  <c r="AT19" i="4" s="1"/>
  <c r="AT30" i="21"/>
  <c r="EU16" i="4"/>
  <c r="EU19" i="4" s="1"/>
  <c r="EU30" i="21"/>
  <c r="CR16" i="4"/>
  <c r="CR19" i="4" s="1"/>
  <c r="CR30" i="21"/>
  <c r="ET16" i="4"/>
  <c r="ET19" i="4" s="1"/>
  <c r="ET30" i="21"/>
  <c r="AU16" i="4"/>
  <c r="AU19" i="4" s="1"/>
  <c r="AU30" i="21"/>
  <c r="FP16" i="4"/>
  <c r="FP19" i="4" s="1"/>
  <c r="FP30" i="21"/>
  <c r="BI16" i="4"/>
  <c r="BI19" i="4" s="1"/>
  <c r="BI30" i="21"/>
  <c r="FC16" i="4"/>
  <c r="FC19" i="4" s="1"/>
  <c r="FC30" i="21"/>
  <c r="X16" i="4"/>
  <c r="X19" i="4" s="1"/>
  <c r="X30" i="21"/>
  <c r="FN16" i="4"/>
  <c r="FN19" i="4" s="1"/>
  <c r="FN30" i="21"/>
  <c r="BN16" i="4"/>
  <c r="BN19" i="4" s="1"/>
  <c r="BN30" i="21"/>
  <c r="M30" i="21"/>
  <c r="DM16" i="4"/>
  <c r="DM19" i="4" s="1"/>
  <c r="DM30" i="21"/>
  <c r="FI16" i="4"/>
  <c r="FI30" i="21"/>
  <c r="HN16" i="4"/>
  <c r="HN19" i="4" s="1"/>
  <c r="HN30" i="21"/>
  <c r="GH34" i="21"/>
  <c r="FS33" i="21"/>
  <c r="HV33" i="21"/>
  <c r="FQ33" i="21"/>
  <c r="AS34" i="21"/>
  <c r="DA33" i="21"/>
  <c r="DA40" i="21" s="1"/>
  <c r="O34" i="21"/>
  <c r="HS16" i="4"/>
  <c r="HS19" i="4" s="1"/>
  <c r="HS30" i="21"/>
  <c r="HB16" i="4"/>
  <c r="HB19" i="4" s="1"/>
  <c r="HB30" i="21"/>
  <c r="EY16" i="4"/>
  <c r="EY19" i="4" s="1"/>
  <c r="EY30" i="21"/>
  <c r="FM16" i="4"/>
  <c r="FM19" i="4" s="1"/>
  <c r="FM30" i="21"/>
  <c r="HR16" i="4"/>
  <c r="HR19" i="4" s="1"/>
  <c r="HR30" i="21"/>
  <c r="AX16" i="4"/>
  <c r="AX19" i="4" s="1"/>
  <c r="AX30" i="21"/>
  <c r="BB16" i="4"/>
  <c r="BB19" i="4" s="1"/>
  <c r="BB30" i="21"/>
  <c r="AF16" i="4"/>
  <c r="AF19" i="4" s="1"/>
  <c r="AF30" i="21"/>
  <c r="GZ16" i="4"/>
  <c r="GZ19" i="4" s="1"/>
  <c r="GZ30" i="21"/>
  <c r="FU16" i="4"/>
  <c r="FU30" i="21"/>
  <c r="EG16" i="4"/>
  <c r="EG19" i="4" s="1"/>
  <c r="EG30" i="21"/>
  <c r="IH16" i="4"/>
  <c r="IH19" i="4" s="1"/>
  <c r="IH30" i="21"/>
  <c r="BU16" i="4"/>
  <c r="BU19" i="4" s="1"/>
  <c r="BU30" i="21"/>
  <c r="IJ16" i="4"/>
  <c r="IJ30" i="21"/>
  <c r="HP16" i="4"/>
  <c r="HP19" i="4" s="1"/>
  <c r="HP30" i="21"/>
  <c r="EF16" i="4"/>
  <c r="EF19" i="4" s="1"/>
  <c r="EF30" i="21"/>
  <c r="GT16" i="4"/>
  <c r="GT30" i="21"/>
  <c r="W16" i="4"/>
  <c r="W19" i="4" s="1"/>
  <c r="W30" i="21"/>
  <c r="EE16" i="4"/>
  <c r="EE19" i="4" s="1"/>
  <c r="EE30" i="21"/>
  <c r="GM16" i="4"/>
  <c r="GM19" i="4" s="1"/>
  <c r="GM30" i="21"/>
  <c r="GD16" i="4"/>
  <c r="GD30" i="21"/>
  <c r="IE16" i="4"/>
  <c r="IE19" i="4" s="1"/>
  <c r="IE30" i="21"/>
  <c r="CE16" i="4"/>
  <c r="CE19" i="4" s="1"/>
  <c r="CE30" i="21"/>
  <c r="AI16" i="4"/>
  <c r="AI19" i="4" s="1"/>
  <c r="AI30" i="21"/>
  <c r="FH16" i="4"/>
  <c r="FH30" i="21"/>
  <c r="HQ16" i="4"/>
  <c r="HQ19" i="4" s="1"/>
  <c r="HQ30" i="21"/>
  <c r="K30" i="21"/>
  <c r="EO16" i="4"/>
  <c r="EO19" i="4" s="1"/>
  <c r="EO30" i="21"/>
  <c r="DE16" i="4"/>
  <c r="DE19" i="4" s="1"/>
  <c r="DE30" i="21"/>
  <c r="AU34" i="21"/>
  <c r="G14" i="9"/>
  <c r="G22" i="9" s="1"/>
  <c r="G30" i="9" s="1"/>
  <c r="G35" i="21"/>
  <c r="S36" i="17"/>
  <c r="DT73" i="17"/>
  <c r="IF36" i="17"/>
  <c r="IG36" i="17"/>
  <c r="IL34" i="17"/>
  <c r="D34" i="17" s="1"/>
  <c r="FY36" i="17"/>
  <c r="IH36" i="17"/>
  <c r="HK73" i="17"/>
  <c r="BT36" i="17"/>
  <c r="AP73" i="17"/>
  <c r="IC36" i="17"/>
  <c r="BR36" i="17"/>
  <c r="FG36" i="17"/>
  <c r="H73" i="17"/>
  <c r="GT36" i="17"/>
  <c r="AC73" i="17"/>
  <c r="K36" i="17"/>
  <c r="FH36" i="17"/>
  <c r="CK36" i="17"/>
  <c r="EG36" i="17"/>
  <c r="HU73" i="17"/>
  <c r="FJ73" i="17"/>
  <c r="GD73" i="17"/>
  <c r="N36" i="17"/>
  <c r="EN73" i="17"/>
  <c r="FZ36" i="17"/>
  <c r="R36" i="17"/>
  <c r="HU36" i="17"/>
  <c r="V36" i="17"/>
  <c r="DU36" i="17"/>
  <c r="AP36" i="17"/>
  <c r="FQ36" i="17"/>
  <c r="CW36" i="17"/>
  <c r="DF73" i="17"/>
  <c r="AV36" i="17"/>
  <c r="EQ36" i="17"/>
  <c r="CJ36" i="17"/>
  <c r="FL36" i="17"/>
  <c r="EO36" i="17"/>
  <c r="HK36" i="17"/>
  <c r="GC36" i="17"/>
  <c r="FP36" i="17"/>
  <c r="ED36" i="17"/>
  <c r="FE36" i="17"/>
  <c r="CM73" i="17"/>
  <c r="EY73" i="17"/>
  <c r="EC36" i="17"/>
  <c r="ES73" i="17"/>
  <c r="CX36" i="17"/>
  <c r="FU36" i="17"/>
  <c r="G73" i="17"/>
  <c r="CT36" i="17"/>
  <c r="GB36" i="17"/>
  <c r="GM36" i="17"/>
  <c r="AX36" i="17"/>
  <c r="AB73" i="17"/>
  <c r="GY36" i="17"/>
  <c r="HI36" i="17"/>
  <c r="EF36" i="17"/>
  <c r="BH36" i="17"/>
  <c r="ID36" i="17"/>
  <c r="CB73" i="17"/>
  <c r="EI36" i="17"/>
  <c r="AY73" i="17"/>
  <c r="FC36" i="17"/>
  <c r="AL73" i="17"/>
  <c r="HC73" i="17"/>
  <c r="HO36" i="17"/>
  <c r="AJ36" i="17"/>
  <c r="DE73" i="17"/>
  <c r="CF73" i="17"/>
  <c r="HR73" i="17"/>
  <c r="BD36" i="17"/>
  <c r="CE36" i="17"/>
  <c r="DC73" i="17"/>
  <c r="BQ36" i="17"/>
  <c r="DZ36" i="17"/>
  <c r="BY73" i="17"/>
  <c r="S73" i="17"/>
  <c r="GH36" i="17"/>
  <c r="BN36" i="17"/>
  <c r="BK36" i="17"/>
  <c r="EO73" i="17"/>
  <c r="BW73" i="17"/>
  <c r="EX73" i="17"/>
  <c r="GE36" i="17"/>
  <c r="GU36" i="17"/>
  <c r="CE10" i="4"/>
  <c r="CE14" i="6"/>
  <c r="GY10" i="4"/>
  <c r="GY14" i="6"/>
  <c r="BX10" i="4"/>
  <c r="BX14" i="6"/>
  <c r="EJ10" i="4"/>
  <c r="EJ14" i="6"/>
  <c r="GV10" i="4"/>
  <c r="GV14" i="6"/>
  <c r="IL74" i="17"/>
  <c r="D74" i="17" s="1"/>
  <c r="C95" i="17" s="1"/>
  <c r="DZ10" i="4"/>
  <c r="DZ14" i="6"/>
  <c r="HM10" i="4"/>
  <c r="HM14" i="6"/>
  <c r="HN10" i="4"/>
  <c r="HN14" i="6"/>
  <c r="EB10" i="4"/>
  <c r="EB14" i="6"/>
  <c r="CH10" i="4"/>
  <c r="CH14" i="6"/>
  <c r="CK10" i="4"/>
  <c r="CK14" i="6"/>
  <c r="GK10" i="4"/>
  <c r="GK14" i="6"/>
  <c r="GO10" i="4"/>
  <c r="GO14" i="6"/>
  <c r="AD10" i="4"/>
  <c r="AD14" i="6"/>
  <c r="HZ10" i="4"/>
  <c r="HZ14" i="6"/>
  <c r="FZ10" i="4"/>
  <c r="FZ14" i="6"/>
  <c r="CP10" i="4"/>
  <c r="CP14" i="6"/>
  <c r="DL10" i="4"/>
  <c r="DL14" i="6"/>
  <c r="GI10" i="4"/>
  <c r="GI14" i="6"/>
  <c r="FR10" i="4"/>
  <c r="FR14" i="6"/>
  <c r="Q10" i="4"/>
  <c r="Q14" i="6"/>
  <c r="AQ10" i="4"/>
  <c r="AQ14" i="6"/>
  <c r="EX10" i="4"/>
  <c r="EX14" i="6"/>
  <c r="HQ10" i="4"/>
  <c r="HQ14" i="6"/>
  <c r="G10" i="4"/>
  <c r="G14" i="6"/>
  <c r="ET10" i="4"/>
  <c r="ET14" i="6"/>
  <c r="FP10" i="4"/>
  <c r="FP14" i="6"/>
  <c r="EU10" i="4"/>
  <c r="EU14" i="6"/>
  <c r="AN10" i="4"/>
  <c r="AN14" i="6"/>
  <c r="ID10" i="4"/>
  <c r="ID14" i="6"/>
  <c r="GX10" i="4"/>
  <c r="GX14" i="6"/>
  <c r="AJ10" i="4"/>
  <c r="AJ14" i="6"/>
  <c r="CV10" i="4"/>
  <c r="CV14" i="6"/>
  <c r="H10" i="4"/>
  <c r="H14" i="6"/>
  <c r="AY10" i="4"/>
  <c r="AY14" i="6"/>
  <c r="DY10" i="4"/>
  <c r="DY14" i="6"/>
  <c r="BP10" i="4"/>
  <c r="BP14" i="6"/>
  <c r="HD10" i="4"/>
  <c r="HD14" i="6"/>
  <c r="BL10" i="4"/>
  <c r="BL14" i="6"/>
  <c r="CV36" i="17"/>
  <c r="HM36" i="17"/>
  <c r="CU73" i="17"/>
  <c r="DY36" i="17"/>
  <c r="G36" i="17"/>
  <c r="IE36" i="17"/>
  <c r="EP36" i="17"/>
  <c r="W73" i="17"/>
  <c r="CE73" i="17"/>
  <c r="GP73" i="17"/>
  <c r="FK73" i="17"/>
  <c r="ER36" i="17"/>
  <c r="DB36" i="17"/>
  <c r="Z73" i="17"/>
  <c r="EJ36" i="17"/>
  <c r="GZ36" i="17"/>
  <c r="GD36" i="17"/>
  <c r="T36" i="17"/>
  <c r="CV73" i="17"/>
  <c r="CA36" i="17"/>
  <c r="EH36" i="17"/>
  <c r="EP73" i="17"/>
  <c r="CY36" i="17"/>
  <c r="DK36" i="17"/>
  <c r="FG73" i="17"/>
  <c r="DK73" i="17"/>
  <c r="HL36" i="17"/>
  <c r="HC36" i="17"/>
  <c r="FT73" i="17"/>
  <c r="GL36" i="17"/>
  <c r="AI36" i="17"/>
  <c r="DS36" i="17"/>
  <c r="IL37" i="17"/>
  <c r="D37" i="17" s="1"/>
  <c r="DO36" i="17"/>
  <c r="GK73" i="17"/>
  <c r="IB36" i="17"/>
  <c r="EN36" i="17"/>
  <c r="AQ36" i="17"/>
  <c r="GF36" i="17"/>
  <c r="ID73" i="17"/>
  <c r="HN36" i="17"/>
  <c r="CZ36" i="17"/>
  <c r="DS73" i="17"/>
  <c r="FH73" i="17"/>
  <c r="HT73" i="17"/>
  <c r="EU36" i="17"/>
  <c r="DR73" i="17"/>
  <c r="GJ73" i="17"/>
  <c r="GX36" i="17"/>
  <c r="BW36" i="17"/>
  <c r="IH73" i="17"/>
  <c r="BJ73" i="17"/>
  <c r="ET36" i="17"/>
  <c r="FK36" i="17"/>
  <c r="GI36" i="17"/>
  <c r="CG36" i="17"/>
  <c r="CF36" i="17"/>
  <c r="GA36" i="17"/>
  <c r="GW36" i="17"/>
  <c r="CN73" i="17"/>
  <c r="GQ73" i="17"/>
  <c r="DE36" i="17"/>
  <c r="AF73" i="17"/>
  <c r="DV73" i="17"/>
  <c r="AO36" i="17"/>
  <c r="DM36" i="17"/>
  <c r="GC73" i="17"/>
  <c r="GW73" i="17"/>
  <c r="FI73" i="17"/>
  <c r="X73" i="17"/>
  <c r="CN36" i="17"/>
  <c r="HS73" i="17"/>
  <c r="FD36" i="17"/>
  <c r="HD36" i="17"/>
  <c r="DH36" i="17"/>
  <c r="HQ36" i="17"/>
  <c r="HV73" i="17"/>
  <c r="DD73" i="17"/>
  <c r="AN73" i="17"/>
  <c r="HD73" i="17"/>
  <c r="GI73" i="17"/>
  <c r="I73" i="17"/>
  <c r="FW73" i="17"/>
  <c r="BT73" i="17"/>
  <c r="CR73" i="17"/>
  <c r="AV73" i="17"/>
  <c r="DV36" i="17"/>
  <c r="HE36" i="17"/>
  <c r="DY73" i="17"/>
  <c r="DX36" i="17"/>
  <c r="HF36" i="17"/>
  <c r="IL35" i="17"/>
  <c r="D35" i="17" s="1"/>
  <c r="W36" i="17"/>
  <c r="AH73" i="17"/>
  <c r="CU36" i="17"/>
  <c r="EM36" i="17"/>
  <c r="ES36" i="17"/>
  <c r="P36" i="17"/>
  <c r="BA36" i="17"/>
  <c r="FF73" i="17"/>
  <c r="CH73" i="17"/>
  <c r="HF73" i="17"/>
  <c r="J36" i="17"/>
  <c r="EV36" i="17"/>
  <c r="FC73" i="17"/>
  <c r="P73" i="17"/>
  <c r="EI73" i="17"/>
  <c r="CC36" i="17"/>
  <c r="AF36" i="17"/>
  <c r="O36" i="17"/>
  <c r="BF36" i="17"/>
  <c r="CI73" i="17"/>
  <c r="AD73" i="17"/>
  <c r="GS36" i="17"/>
  <c r="BL73" i="17"/>
  <c r="CX73" i="17"/>
  <c r="DN73" i="17"/>
  <c r="AS36" i="17"/>
  <c r="HM73" i="17"/>
  <c r="BZ36" i="17"/>
  <c r="BP73" i="17"/>
  <c r="BI73" i="17"/>
  <c r="FJ36" i="17"/>
  <c r="FN36" i="17"/>
  <c r="CQ73" i="17"/>
  <c r="FT36" i="17"/>
  <c r="IL39" i="17"/>
  <c r="D39" i="17" s="1"/>
  <c r="BV36" i="17"/>
  <c r="BU73" i="17"/>
  <c r="CP36" i="17"/>
  <c r="U36" i="17"/>
  <c r="DA36" i="17"/>
  <c r="IA36" i="17"/>
  <c r="AH36" i="17"/>
  <c r="HZ36" i="17"/>
  <c r="HW73" i="17"/>
  <c r="EX36" i="17"/>
  <c r="DB73" i="17"/>
  <c r="DO73" i="17"/>
  <c r="GG36" i="17"/>
  <c r="GQ36" i="17"/>
  <c r="AM36" i="17"/>
  <c r="AT36" i="17"/>
  <c r="DX73" i="17"/>
  <c r="GJ36" i="17"/>
  <c r="M73" i="17"/>
  <c r="FO36" i="17"/>
  <c r="DF36" i="17"/>
  <c r="V73" i="17"/>
  <c r="AX73" i="17"/>
  <c r="EY36" i="17"/>
  <c r="FM36" i="17"/>
  <c r="II36" i="17"/>
  <c r="GM73" i="17"/>
  <c r="FW36" i="17"/>
  <c r="AE36" i="17"/>
  <c r="DP73" i="17"/>
  <c r="FA73" i="17"/>
  <c r="AB36" i="17"/>
  <c r="GT73" i="17"/>
  <c r="HR36" i="17"/>
  <c r="X36" i="17"/>
  <c r="HP36" i="17"/>
  <c r="BU36" i="17"/>
  <c r="CQ36" i="17"/>
  <c r="BP36" i="17"/>
  <c r="BB73" i="17"/>
  <c r="HB73" i="17"/>
  <c r="AY36" i="17"/>
  <c r="BS36" i="17"/>
  <c r="HX36" i="17"/>
  <c r="CK73" i="17"/>
  <c r="GZ73" i="17"/>
  <c r="AL36" i="17"/>
  <c r="HY36" i="17"/>
  <c r="FV73" i="17"/>
  <c r="GH73" i="17"/>
  <c r="HG36" i="17"/>
  <c r="HL73" i="17"/>
  <c r="BL36" i="17"/>
  <c r="HX73" i="17"/>
  <c r="BI36" i="17"/>
  <c r="BO36" i="17"/>
  <c r="I36" i="17"/>
  <c r="Q36" i="17"/>
  <c r="CS36" i="17"/>
  <c r="GL73" i="17"/>
  <c r="FS73" i="17"/>
  <c r="IA73" i="17"/>
  <c r="AJ73" i="17"/>
  <c r="BK73" i="17"/>
  <c r="GS73" i="17"/>
  <c r="BZ73" i="17"/>
  <c r="CT32" i="17"/>
  <c r="FX32" i="17"/>
  <c r="BK32" i="17"/>
  <c r="HO32" i="17"/>
  <c r="FQ73" i="17"/>
  <c r="CO73" i="17"/>
  <c r="HO73" i="17"/>
  <c r="DQ36" i="17"/>
  <c r="GR36" i="17"/>
  <c r="FU73" i="17"/>
  <c r="AD36" i="17"/>
  <c r="AA36" i="17"/>
  <c r="II73" i="17"/>
  <c r="FZ73" i="17"/>
  <c r="AT73" i="17"/>
  <c r="AK36" i="17"/>
  <c r="BB36" i="17"/>
  <c r="GN36" i="17"/>
  <c r="FF36" i="17"/>
  <c r="BV32" i="17"/>
  <c r="IG32" i="17"/>
  <c r="AE32" i="17"/>
  <c r="EZ73" i="17"/>
  <c r="FY73" i="17"/>
  <c r="HI73" i="17"/>
  <c r="CL73" i="17"/>
  <c r="BA73" i="17"/>
  <c r="GO73" i="17"/>
  <c r="AU73" i="17"/>
  <c r="EH73" i="17"/>
  <c r="AU36" i="17"/>
  <c r="CW73" i="17"/>
  <c r="DJ36" i="17"/>
  <c r="ER73" i="17"/>
  <c r="HQ73" i="17"/>
  <c r="CD73" i="17"/>
  <c r="CJ73" i="17"/>
  <c r="BC73" i="17"/>
  <c r="CH36" i="17"/>
  <c r="FV36" i="17"/>
  <c r="Y32" i="17"/>
  <c r="ET32" i="17"/>
  <c r="AQ32" i="17"/>
  <c r="IG73" i="17"/>
  <c r="BV73" i="17"/>
  <c r="AE73" i="17"/>
  <c r="FE73" i="17"/>
  <c r="HJ73" i="17"/>
  <c r="J73" i="17"/>
  <c r="AU32" i="17"/>
  <c r="EZ32" i="17"/>
  <c r="DU32" i="17"/>
  <c r="GX32" i="17"/>
  <c r="BE32" i="17"/>
  <c r="AM73" i="17"/>
  <c r="AQ73" i="17"/>
  <c r="ET73" i="17"/>
  <c r="AR73" i="17"/>
  <c r="GX73" i="17"/>
  <c r="EE73" i="17"/>
  <c r="FN73" i="17"/>
  <c r="HP73" i="17"/>
  <c r="AZ36" i="17"/>
  <c r="FA36" i="17"/>
  <c r="IJ36" i="17"/>
  <c r="BG73" i="17"/>
  <c r="FB73" i="17"/>
  <c r="EU73" i="17"/>
  <c r="BN73" i="17"/>
  <c r="GP36" i="17"/>
  <c r="EB73" i="17"/>
  <c r="AI73" i="17"/>
  <c r="EE36" i="17"/>
  <c r="HV36" i="17"/>
  <c r="BM36" i="17"/>
  <c r="BG36" i="17"/>
  <c r="HB36" i="17"/>
  <c r="GR32" i="17"/>
  <c r="FP32" i="17"/>
  <c r="IA32" i="17"/>
  <c r="CO32" i="17"/>
  <c r="AR32" i="17"/>
  <c r="IK36" i="17"/>
  <c r="AK73" i="17"/>
  <c r="EV73" i="17"/>
  <c r="K73" i="17"/>
  <c r="Y73" i="17"/>
  <c r="BS73" i="17"/>
  <c r="BM73" i="17"/>
  <c r="CA73" i="17"/>
  <c r="EK36" i="17"/>
  <c r="CD36" i="17"/>
  <c r="DC36" i="17"/>
  <c r="FD73" i="17"/>
  <c r="DL36" i="17"/>
  <c r="R73" i="17"/>
  <c r="CC73" i="17"/>
  <c r="FX36" i="17"/>
  <c r="DW36" i="17"/>
  <c r="HP32" i="17"/>
  <c r="DL32" i="17"/>
  <c r="HY32" i="17"/>
  <c r="FE32" i="17"/>
  <c r="FM73" i="17"/>
  <c r="FX73" i="17"/>
  <c r="EM73" i="17"/>
  <c r="FP73" i="17"/>
  <c r="DL73" i="17"/>
  <c r="BE73" i="17"/>
  <c r="CG73" i="17"/>
  <c r="EL73" i="17"/>
  <c r="FB36" i="17"/>
  <c r="DG73" i="17"/>
  <c r="GK36" i="17"/>
  <c r="H36" i="17"/>
  <c r="HA36" i="17"/>
  <c r="GF73" i="17"/>
  <c r="CL36" i="17"/>
  <c r="IC73" i="17"/>
  <c r="EZ36" i="17"/>
  <c r="CR36" i="17"/>
  <c r="D73" i="13"/>
  <c r="IL40" i="17"/>
  <c r="D40" i="17" s="1"/>
  <c r="HI32" i="17"/>
  <c r="EC73" i="17"/>
  <c r="HG73" i="17"/>
  <c r="DH73" i="17"/>
  <c r="AO73" i="17"/>
  <c r="IB73" i="17"/>
  <c r="GB73" i="17"/>
  <c r="DA73" i="17"/>
  <c r="HN73" i="17"/>
  <c r="GR73" i="17"/>
  <c r="BX36" i="17"/>
  <c r="EB36" i="17"/>
  <c r="DP36" i="17"/>
  <c r="BE36" i="17"/>
  <c r="DM73" i="17"/>
  <c r="EG73" i="17"/>
  <c r="Y36" i="17"/>
  <c r="EA36" i="17"/>
  <c r="DI73" i="17"/>
  <c r="HE73" i="17"/>
  <c r="AG36" i="17"/>
  <c r="FS36" i="17"/>
  <c r="EQ73" i="17"/>
  <c r="DI36" i="17"/>
  <c r="IK73" i="17"/>
  <c r="CI36" i="17"/>
  <c r="CB36" i="17"/>
  <c r="GO36" i="17"/>
  <c r="AR36" i="17"/>
  <c r="BJ36" i="17"/>
  <c r="EJ32" i="17"/>
  <c r="HN32" i="17"/>
  <c r="BS32" i="17"/>
  <c r="BZ32" i="17"/>
  <c r="IB32" i="17"/>
  <c r="CT73" i="17"/>
  <c r="DW73" i="17"/>
  <c r="HZ73" i="17"/>
  <c r="BD73" i="17"/>
  <c r="DU73" i="17"/>
  <c r="HY73" i="17"/>
  <c r="EJ73" i="17"/>
  <c r="BQ73" i="17"/>
  <c r="IK8" i="6"/>
  <c r="IK9" i="6" s="1"/>
  <c r="DO8" i="6"/>
  <c r="DO9" i="6" s="1"/>
  <c r="BT8" i="6"/>
  <c r="BT9" i="6" s="1"/>
  <c r="GW8" i="6"/>
  <c r="GW9" i="6" s="1"/>
  <c r="ED8" i="6"/>
  <c r="ED9" i="6" s="1"/>
  <c r="GF8" i="6"/>
  <c r="GF9" i="6" s="1"/>
  <c r="HK8" i="6"/>
  <c r="HK9" i="6" s="1"/>
  <c r="DM8" i="6"/>
  <c r="DM9" i="6" s="1"/>
  <c r="BN8" i="6"/>
  <c r="BN9" i="6" s="1"/>
  <c r="CH8" i="6"/>
  <c r="CH9" i="6" s="1"/>
  <c r="BI8" i="6"/>
  <c r="BI9" i="6" s="1"/>
  <c r="AE8" i="6"/>
  <c r="AE9" i="6" s="1"/>
  <c r="AA8" i="6"/>
  <c r="AA9" i="6" s="1"/>
  <c r="CY8" i="6"/>
  <c r="CY9" i="6" s="1"/>
  <c r="ER8" i="6"/>
  <c r="ER9" i="6" s="1"/>
  <c r="EH8" i="6"/>
  <c r="EH9" i="6" s="1"/>
  <c r="V8" i="6"/>
  <c r="V9" i="6" s="1"/>
  <c r="EJ8" i="6"/>
  <c r="EJ9" i="6" s="1"/>
  <c r="GH8" i="6"/>
  <c r="GH9" i="6" s="1"/>
  <c r="FD8" i="6"/>
  <c r="FD9" i="6" s="1"/>
  <c r="FM8" i="6"/>
  <c r="FM9" i="6" s="1"/>
  <c r="HM8" i="6"/>
  <c r="HM9" i="6" s="1"/>
  <c r="DG8" i="6"/>
  <c r="DG9" i="6" s="1"/>
  <c r="EI8" i="6"/>
  <c r="EI9" i="6" s="1"/>
  <c r="EM8" i="6"/>
  <c r="BP8" i="6"/>
  <c r="BP9" i="6" s="1"/>
  <c r="DD8" i="6"/>
  <c r="DD9" i="6" s="1"/>
  <c r="AM8" i="6"/>
  <c r="AM9" i="6" s="1"/>
  <c r="Z8" i="6"/>
  <c r="Z9" i="6" s="1"/>
  <c r="J8" i="6"/>
  <c r="J9" i="6" s="1"/>
  <c r="CO8" i="6"/>
  <c r="CO9" i="6" s="1"/>
  <c r="X8" i="6"/>
  <c r="X9" i="6" s="1"/>
  <c r="IB8" i="6"/>
  <c r="IB9" i="6" s="1"/>
  <c r="G8" i="6"/>
  <c r="G9" i="6" s="1"/>
  <c r="HH8" i="6"/>
  <c r="HH9" i="6" s="1"/>
  <c r="EA8" i="6"/>
  <c r="EA9" i="6" s="1"/>
  <c r="GK8" i="6"/>
  <c r="GK9" i="6" s="1"/>
  <c r="DP8" i="6"/>
  <c r="DP9" i="6" s="1"/>
  <c r="HA8" i="6"/>
  <c r="HA9" i="6" s="1"/>
  <c r="BQ8" i="6"/>
  <c r="BQ9" i="6" s="1"/>
  <c r="CP8" i="6"/>
  <c r="CP9" i="6" s="1"/>
  <c r="BX8" i="6"/>
  <c r="BX9" i="6" s="1"/>
  <c r="AG8" i="6"/>
  <c r="AG9" i="6" s="1"/>
  <c r="GA8" i="6"/>
  <c r="GA9" i="6" s="1"/>
  <c r="IA8" i="6"/>
  <c r="IA9" i="6" s="1"/>
  <c r="GZ8" i="6"/>
  <c r="GZ9" i="6" s="1"/>
  <c r="CT8" i="6"/>
  <c r="CT9" i="6" s="1"/>
  <c r="DX8" i="6"/>
  <c r="DX9" i="6" s="1"/>
  <c r="AU8" i="6"/>
  <c r="AU9" i="6" s="1"/>
  <c r="GC8" i="6"/>
  <c r="GC9" i="6" s="1"/>
  <c r="HS8" i="6"/>
  <c r="HS9" i="6" s="1"/>
  <c r="GI8" i="6"/>
  <c r="GI9" i="6" s="1"/>
  <c r="DY8" i="6"/>
  <c r="DY9" i="6" s="1"/>
  <c r="EE8" i="6"/>
  <c r="EE9" i="6" s="1"/>
  <c r="FE8" i="6"/>
  <c r="FE9" i="6" s="1"/>
  <c r="AQ8" i="6"/>
  <c r="AQ9" i="6" s="1"/>
  <c r="AS8" i="6"/>
  <c r="GU8" i="6"/>
  <c r="GU9" i="6" s="1"/>
  <c r="HU8" i="6"/>
  <c r="HU9" i="6" s="1"/>
  <c r="HG8" i="6"/>
  <c r="HG9" i="6" s="1"/>
  <c r="CX8" i="6"/>
  <c r="CX9" i="6" s="1"/>
  <c r="AO8" i="6"/>
  <c r="AO9" i="6" s="1"/>
  <c r="CA8" i="6"/>
  <c r="CA9" i="6" s="1"/>
  <c r="EP8" i="6"/>
  <c r="EP9" i="6" s="1"/>
  <c r="GT8" i="6"/>
  <c r="GT9" i="6" s="1"/>
  <c r="ET8" i="6"/>
  <c r="ET9" i="6" s="1"/>
  <c r="GJ8" i="6"/>
  <c r="GJ9" i="6" s="1"/>
  <c r="FT8" i="6"/>
  <c r="FT9" i="6" s="1"/>
  <c r="BC8" i="6"/>
  <c r="BC9" i="6" s="1"/>
  <c r="HN8" i="6"/>
  <c r="HN9" i="6" s="1"/>
  <c r="CL8" i="6"/>
  <c r="CL9" i="6" s="1"/>
  <c r="GS8" i="6"/>
  <c r="GS9" i="6" s="1"/>
  <c r="BL8" i="6"/>
  <c r="BL9" i="6" s="1"/>
  <c r="BW8" i="6"/>
  <c r="BW9" i="6" s="1"/>
  <c r="FU8" i="6"/>
  <c r="FU9" i="6" s="1"/>
  <c r="EG8" i="6"/>
  <c r="EG9" i="6" s="1"/>
  <c r="EY8" i="6"/>
  <c r="EY9" i="6" s="1"/>
  <c r="EK8" i="6"/>
  <c r="EK9" i="6" s="1"/>
  <c r="CR8" i="6"/>
  <c r="CR9" i="6" s="1"/>
  <c r="BO8" i="6"/>
  <c r="BO9" i="6" s="1"/>
  <c r="AF8" i="6"/>
  <c r="AF9" i="6" s="1"/>
  <c r="AJ8" i="6"/>
  <c r="AJ9" i="6" s="1"/>
  <c r="FN8" i="6"/>
  <c r="FN9" i="6" s="1"/>
  <c r="DA8" i="6"/>
  <c r="DA9" i="6" s="1"/>
  <c r="IH8" i="6"/>
  <c r="IH9" i="6" s="1"/>
  <c r="IC8" i="6"/>
  <c r="IC9" i="6" s="1"/>
  <c r="AR8" i="6"/>
  <c r="AR9" i="6" s="1"/>
  <c r="T8" i="6"/>
  <c r="T9" i="6" s="1"/>
  <c r="DS8" i="6"/>
  <c r="DS9" i="6" s="1"/>
  <c r="BK8" i="6"/>
  <c r="BK9" i="6" s="1"/>
  <c r="AV8" i="6"/>
  <c r="AV9" i="6" s="1"/>
  <c r="DK8" i="6"/>
  <c r="DK9" i="6" s="1"/>
  <c r="HX8" i="6"/>
  <c r="AL8" i="6"/>
  <c r="AL9" i="6" s="1"/>
  <c r="EL8" i="6"/>
  <c r="EL9" i="6" s="1"/>
  <c r="HV8" i="6"/>
  <c r="HV9" i="6" s="1"/>
  <c r="HZ8" i="6"/>
  <c r="HZ9" i="6" s="1"/>
  <c r="K16" i="4"/>
  <c r="K19" i="4" s="1"/>
  <c r="P16" i="4"/>
  <c r="P19" i="4" s="1"/>
  <c r="N16" i="4"/>
  <c r="N19" i="4" s="1"/>
  <c r="R16" i="4"/>
  <c r="R19" i="4" s="1"/>
  <c r="J16" i="4"/>
  <c r="J19" i="4" s="1"/>
  <c r="O16" i="4"/>
  <c r="O19" i="4" s="1"/>
  <c r="Q16" i="4"/>
  <c r="Q19" i="4" s="1"/>
  <c r="I16" i="4"/>
  <c r="I19" i="4" s="1"/>
  <c r="L16" i="4"/>
  <c r="L19" i="4" s="1"/>
  <c r="H16" i="4"/>
  <c r="M16" i="4"/>
  <c r="M19" i="4" s="1"/>
  <c r="I18" i="3"/>
  <c r="I17" i="3"/>
  <c r="L17" i="3"/>
  <c r="J18" i="3"/>
  <c r="K18" i="3"/>
  <c r="J17" i="3"/>
  <c r="M18" i="3"/>
  <c r="K17" i="3"/>
  <c r="M17" i="3"/>
  <c r="N18" i="3"/>
  <c r="L18" i="3"/>
  <c r="N17" i="3"/>
  <c r="O18" i="3"/>
  <c r="O17" i="3"/>
  <c r="P18" i="3"/>
  <c r="P17" i="3"/>
  <c r="S18" i="3"/>
  <c r="Q17" i="3"/>
  <c r="Q18" i="3"/>
  <c r="R17" i="3"/>
  <c r="R18" i="3"/>
  <c r="S17" i="3"/>
  <c r="V18" i="3"/>
  <c r="T18" i="3"/>
  <c r="T17" i="3"/>
  <c r="U18" i="3"/>
  <c r="U17" i="3"/>
  <c r="V17" i="3"/>
  <c r="W18" i="3"/>
  <c r="X17" i="3"/>
  <c r="W17" i="3"/>
  <c r="Y17" i="3"/>
  <c r="X18" i="3"/>
  <c r="Y18" i="3"/>
  <c r="Z18" i="3"/>
  <c r="Z17" i="3"/>
  <c r="G17" i="3"/>
  <c r="H17" i="3"/>
  <c r="G18" i="3"/>
  <c r="H18" i="3"/>
  <c r="FR8" i="10"/>
  <c r="FR10" i="10" s="1"/>
  <c r="Q24" i="17"/>
  <c r="Q51" i="17" s="1"/>
  <c r="G67" i="9"/>
  <c r="G71" i="9" s="1"/>
  <c r="IL31" i="13"/>
  <c r="G84" i="13"/>
  <c r="D152" i="13"/>
  <c r="G155" i="13"/>
  <c r="D164" i="13"/>
  <c r="D162" i="13"/>
  <c r="D154" i="13"/>
  <c r="G74" i="13"/>
  <c r="IL109" i="13"/>
  <c r="IL167" i="13" s="1"/>
  <c r="D167" i="13" s="1"/>
  <c r="IL60" i="13"/>
  <c r="IL58" i="13" s="1"/>
  <c r="IL42" i="13"/>
  <c r="IL40" i="13" s="1"/>
  <c r="IL49" i="13"/>
  <c r="FR31" i="17"/>
  <c r="IN130" i="13"/>
  <c r="IL42" i="17"/>
  <c r="EF36" i="13"/>
  <c r="EF33" i="13" s="1"/>
  <c r="GT36" i="13"/>
  <c r="GT33" i="13" s="1"/>
  <c r="CX36" i="13"/>
  <c r="CX33" i="13" s="1"/>
  <c r="CK36" i="13"/>
  <c r="CK33" i="13" s="1"/>
  <c r="BP36" i="13"/>
  <c r="BP33" i="13" s="1"/>
  <c r="BP32" i="17" s="1"/>
  <c r="Q36" i="13"/>
  <c r="Q33" i="13" s="1"/>
  <c r="Q32" i="17" s="1"/>
  <c r="CP36" i="13"/>
  <c r="CP33" i="13" s="1"/>
  <c r="CP32" i="17" s="1"/>
  <c r="BW36" i="13"/>
  <c r="BW33" i="13" s="1"/>
  <c r="HL36" i="13"/>
  <c r="HL33" i="13" s="1"/>
  <c r="HL32" i="17" s="1"/>
  <c r="BI36" i="13"/>
  <c r="BI33" i="13" s="1"/>
  <c r="FD36" i="13"/>
  <c r="FD33" i="13" s="1"/>
  <c r="R36" i="13"/>
  <c r="R33" i="13" s="1"/>
  <c r="R32" i="17" s="1"/>
  <c r="GQ36" i="13"/>
  <c r="GQ33" i="13" s="1"/>
  <c r="GQ32" i="17" s="1"/>
  <c r="HX36" i="13"/>
  <c r="HX33" i="13" s="1"/>
  <c r="HX32" i="17" s="1"/>
  <c r="AF36" i="13"/>
  <c r="AF33" i="13" s="1"/>
  <c r="DV36" i="13"/>
  <c r="DV33" i="13" s="1"/>
  <c r="GK36" i="13"/>
  <c r="GK33" i="13" s="1"/>
  <c r="CQ36" i="13"/>
  <c r="CQ33" i="13" s="1"/>
  <c r="CQ32" i="17" s="1"/>
  <c r="CC36" i="13"/>
  <c r="CC33" i="13" s="1"/>
  <c r="EX36" i="13"/>
  <c r="EX33" i="13" s="1"/>
  <c r="EX32" i="17" s="1"/>
  <c r="FL36" i="13"/>
  <c r="FL33" i="13" s="1"/>
  <c r="CD36" i="13"/>
  <c r="CD33" i="13" s="1"/>
  <c r="CD32" i="17" s="1"/>
  <c r="GC36" i="13"/>
  <c r="GC33" i="13" s="1"/>
  <c r="U36" i="13"/>
  <c r="U33" i="13" s="1"/>
  <c r="GW36" i="13"/>
  <c r="GW33" i="13" s="1"/>
  <c r="GF36" i="13"/>
  <c r="GF33" i="13" s="1"/>
  <c r="BU36" i="13"/>
  <c r="BU33" i="13" s="1"/>
  <c r="BU32" i="17" s="1"/>
  <c r="FI36" i="13"/>
  <c r="FI33" i="13" s="1"/>
  <c r="X36" i="13"/>
  <c r="X33" i="13" s="1"/>
  <c r="GA36" i="13"/>
  <c r="GA33" i="13" s="1"/>
  <c r="HK36" i="13"/>
  <c r="HK33" i="13" s="1"/>
  <c r="AA36" i="13"/>
  <c r="AA33" i="13" s="1"/>
  <c r="AA32" i="17" s="1"/>
  <c r="HS36" i="13"/>
  <c r="HS33" i="13" s="1"/>
  <c r="HS32" i="17" s="1"/>
  <c r="DX36" i="13"/>
  <c r="DX33" i="13" s="1"/>
  <c r="O36" i="13"/>
  <c r="O33" i="13" s="1"/>
  <c r="O32" i="17" s="1"/>
  <c r="IC36" i="13"/>
  <c r="IC33" i="13" s="1"/>
  <c r="IC32" i="17" s="1"/>
  <c r="ID36" i="13"/>
  <c r="ID33" i="13" s="1"/>
  <c r="ID32" i="17" s="1"/>
  <c r="GL36" i="13"/>
  <c r="GL33" i="13" s="1"/>
  <c r="GL32" i="17" s="1"/>
  <c r="FS36" i="13"/>
  <c r="FS33" i="13" s="1"/>
  <c r="EH36" i="13"/>
  <c r="EH33" i="13" s="1"/>
  <c r="CW36" i="13"/>
  <c r="CW33" i="13" s="1"/>
  <c r="DS36" i="13"/>
  <c r="DS33" i="13" s="1"/>
  <c r="DS32" i="17" s="1"/>
  <c r="FH36" i="13"/>
  <c r="FH33" i="13" s="1"/>
  <c r="HV36" i="13"/>
  <c r="HV33" i="13" s="1"/>
  <c r="DM36" i="13"/>
  <c r="DM33" i="13" s="1"/>
  <c r="DM32" i="17" s="1"/>
  <c r="EG36" i="13"/>
  <c r="EG33" i="13" s="1"/>
  <c r="EG32" i="17" s="1"/>
  <c r="HT36" i="13"/>
  <c r="HT33" i="13" s="1"/>
  <c r="HT32" i="17" s="1"/>
  <c r="HW36" i="13"/>
  <c r="HW33" i="13" s="1"/>
  <c r="HW32" i="17" s="1"/>
  <c r="DB36" i="13"/>
  <c r="DB33" i="13" s="1"/>
  <c r="DD36" i="13"/>
  <c r="DD33" i="13" s="1"/>
  <c r="DD32" i="17" s="1"/>
  <c r="DI36" i="13"/>
  <c r="DI33" i="13" s="1"/>
  <c r="DI32" i="17" s="1"/>
  <c r="DT36" i="13"/>
  <c r="DT33" i="13" s="1"/>
  <c r="DT32" i="17" s="1"/>
  <c r="HE36" i="13"/>
  <c r="HE33" i="13" s="1"/>
  <c r="HE32" i="17" s="1"/>
  <c r="DO36" i="13"/>
  <c r="DO33" i="13" s="1"/>
  <c r="DR36" i="13"/>
  <c r="DR33" i="13" s="1"/>
  <c r="DR32" i="17" s="1"/>
  <c r="DF36" i="13"/>
  <c r="DF33" i="13" s="1"/>
  <c r="DF32" i="17" s="1"/>
  <c r="GJ36" i="13"/>
  <c r="GJ33" i="13" s="1"/>
  <c r="AN36" i="13"/>
  <c r="AN33" i="13" s="1"/>
  <c r="AN32" i="17" s="1"/>
  <c r="CV36" i="13"/>
  <c r="CV33" i="13" s="1"/>
  <c r="CV32" i="17" s="1"/>
  <c r="EQ36" i="13"/>
  <c r="EQ33" i="13" s="1"/>
  <c r="EQ32" i="17" s="1"/>
  <c r="CM36" i="13"/>
  <c r="CM33" i="13" s="1"/>
  <c r="CM32" i="17" s="1"/>
  <c r="CZ36" i="13"/>
  <c r="CZ33" i="13" s="1"/>
  <c r="IK36" i="13"/>
  <c r="IK33" i="13" s="1"/>
  <c r="IK32" i="17" s="1"/>
  <c r="HD36" i="13"/>
  <c r="HD33" i="13" s="1"/>
  <c r="HA36" i="13"/>
  <c r="HA33" i="13" s="1"/>
  <c r="HA32" i="17" s="1"/>
  <c r="EY36" i="13"/>
  <c r="EY33" i="13" s="1"/>
  <c r="H36" i="13"/>
  <c r="H33" i="13" s="1"/>
  <c r="GI36" i="13"/>
  <c r="GI33" i="13" s="1"/>
  <c r="BR36" i="13"/>
  <c r="BR33" i="13" s="1"/>
  <c r="ES36" i="13"/>
  <c r="ES33" i="13" s="1"/>
  <c r="AZ36" i="13"/>
  <c r="AZ33" i="13" s="1"/>
  <c r="AZ32" i="17" s="1"/>
  <c r="AX36" i="13"/>
  <c r="AX33" i="13" s="1"/>
  <c r="AX32" i="17" s="1"/>
  <c r="M36" i="13"/>
  <c r="M33" i="13" s="1"/>
  <c r="IE36" i="13"/>
  <c r="IE33" i="13" s="1"/>
  <c r="IH36" i="13"/>
  <c r="IH33" i="13" s="1"/>
  <c r="IH32" i="17" s="1"/>
  <c r="BJ36" i="13"/>
  <c r="BJ33" i="13" s="1"/>
  <c r="T36" i="13"/>
  <c r="T33" i="13" s="1"/>
  <c r="GM36" i="13"/>
  <c r="GM33" i="13" s="1"/>
  <c r="I36" i="13"/>
  <c r="I33" i="13" s="1"/>
  <c r="I32" i="17" s="1"/>
  <c r="CS36" i="13"/>
  <c r="CS33" i="13" s="1"/>
  <c r="CS32" i="17" s="1"/>
  <c r="P36" i="13"/>
  <c r="P33" i="13" s="1"/>
  <c r="AY36" i="13"/>
  <c r="AY33" i="13" s="1"/>
  <c r="AY32" i="17" s="1"/>
  <c r="CN36" i="13"/>
  <c r="CN33" i="13" s="1"/>
  <c r="CN32" i="17" s="1"/>
  <c r="V36" i="13"/>
  <c r="V33" i="13" s="1"/>
  <c r="V32" i="17" s="1"/>
  <c r="BF36" i="13"/>
  <c r="BF33" i="13" s="1"/>
  <c r="FU36" i="13"/>
  <c r="FU33" i="13" s="1"/>
  <c r="FU32" i="17" s="1"/>
  <c r="CU36" i="13"/>
  <c r="CU33" i="13" s="1"/>
  <c r="CU32" i="17" s="1"/>
  <c r="II36" i="13"/>
  <c r="II33" i="13" s="1"/>
  <c r="FW36" i="13"/>
  <c r="FW33" i="13" s="1"/>
  <c r="FW32" i="17" s="1"/>
  <c r="FZ36" i="13"/>
  <c r="FZ33" i="13" s="1"/>
  <c r="FZ32" i="17" s="1"/>
  <c r="FA36" i="13"/>
  <c r="FA33" i="13" s="1"/>
  <c r="BT36" i="13"/>
  <c r="BT33" i="13" s="1"/>
  <c r="AW36" i="13"/>
  <c r="AW33" i="13" s="1"/>
  <c r="AW32" i="17" s="1"/>
  <c r="CR36" i="13"/>
  <c r="CR33" i="13" s="1"/>
  <c r="AV36" i="13"/>
  <c r="AV33" i="13" s="1"/>
  <c r="AV32" i="17" s="1"/>
  <c r="AT36" i="13"/>
  <c r="AT33" i="13" s="1"/>
  <c r="AB36" i="13"/>
  <c r="AB33" i="13" s="1"/>
  <c r="AB32" i="17" s="1"/>
  <c r="AP36" i="13"/>
  <c r="AP33" i="13" s="1"/>
  <c r="AP32" i="17" s="1"/>
  <c r="W36" i="13"/>
  <c r="W33" i="13" s="1"/>
  <c r="DP36" i="13"/>
  <c r="DP33" i="13" s="1"/>
  <c r="CE36" i="13"/>
  <c r="CE33" i="13" s="1"/>
  <c r="DY36" i="13"/>
  <c r="DY33" i="13" s="1"/>
  <c r="GP36" i="13"/>
  <c r="GP33" i="13" s="1"/>
  <c r="HU36" i="13"/>
  <c r="HU33" i="13" s="1"/>
  <c r="CB36" i="13"/>
  <c r="CB33" i="13" s="1"/>
  <c r="AH36" i="13"/>
  <c r="AH33" i="13" s="1"/>
  <c r="ER36" i="13"/>
  <c r="ER33" i="13" s="1"/>
  <c r="ER32" i="17" s="1"/>
  <c r="AL36" i="13"/>
  <c r="AL33" i="13" s="1"/>
  <c r="AC36" i="13"/>
  <c r="AC33" i="13" s="1"/>
  <c r="AC32" i="17" s="1"/>
  <c r="HC36" i="13"/>
  <c r="HC33" i="13" s="1"/>
  <c r="HC32" i="17" s="1"/>
  <c r="CJ36" i="13"/>
  <c r="CJ33" i="13" s="1"/>
  <c r="BC36" i="13"/>
  <c r="BC33" i="13" s="1"/>
  <c r="BC32" i="17" s="1"/>
  <c r="EI36" i="13"/>
  <c r="EI33" i="13" s="1"/>
  <c r="EO36" i="13"/>
  <c r="EO33" i="13" s="1"/>
  <c r="FJ36" i="13"/>
  <c r="FJ33" i="13" s="1"/>
  <c r="FJ32" i="17" s="1"/>
  <c r="BL36" i="13"/>
  <c r="BL33" i="13" s="1"/>
  <c r="FG36" i="13"/>
  <c r="FG33" i="13" s="1"/>
  <c r="DE36" i="13"/>
  <c r="DE33" i="13" s="1"/>
  <c r="GD36" i="13"/>
  <c r="GD33" i="13" s="1"/>
  <c r="GD32" i="17" s="1"/>
  <c r="CF36" i="13"/>
  <c r="CF33" i="13" s="1"/>
  <c r="FF36" i="13"/>
  <c r="FF33" i="13" s="1"/>
  <c r="FF32" i="17" s="1"/>
  <c r="CH36" i="13"/>
  <c r="CH33" i="13" s="1"/>
  <c r="BB36" i="13"/>
  <c r="BB33" i="13" s="1"/>
  <c r="BB32" i="17" s="1"/>
  <c r="CI36" i="13"/>
  <c r="CI33" i="13" s="1"/>
  <c r="DQ36" i="13"/>
  <c r="DQ33" i="13" s="1"/>
  <c r="DQ32" i="17" s="1"/>
  <c r="HF36" i="13"/>
  <c r="HF33" i="13" s="1"/>
  <c r="EP36" i="13"/>
  <c r="EP33" i="13" s="1"/>
  <c r="EP32" i="17" s="1"/>
  <c r="EN36" i="13"/>
  <c r="EN33" i="13" s="1"/>
  <c r="FK36" i="13"/>
  <c r="FK33" i="13" s="1"/>
  <c r="FK32" i="17" s="1"/>
  <c r="HR36" i="13"/>
  <c r="HR33" i="13" s="1"/>
  <c r="HR32" i="17" s="1"/>
  <c r="AD36" i="13"/>
  <c r="AD33" i="13" s="1"/>
  <c r="AD32" i="17" s="1"/>
  <c r="HB36" i="13"/>
  <c r="HB33" i="13" s="1"/>
  <c r="N36" i="13"/>
  <c r="N33" i="13" s="1"/>
  <c r="FC36" i="13"/>
  <c r="FC33" i="13" s="1"/>
  <c r="FC32" i="17" s="1"/>
  <c r="HQ36" i="13"/>
  <c r="HQ33" i="13" s="1"/>
  <c r="HQ32" i="17" s="1"/>
  <c r="DG36" i="13"/>
  <c r="DG33" i="13" s="1"/>
  <c r="DG32" i="17" s="1"/>
  <c r="DC36" i="13"/>
  <c r="DC33" i="13" s="1"/>
  <c r="DC32" i="17" s="1"/>
  <c r="FT36" i="13"/>
  <c r="FT33" i="13" s="1"/>
  <c r="GZ36" i="13"/>
  <c r="GZ33" i="13" s="1"/>
  <c r="DK36" i="13"/>
  <c r="DK33" i="13" s="1"/>
  <c r="DK32" i="17" s="1"/>
  <c r="GV36" i="13"/>
  <c r="GV33" i="13" s="1"/>
  <c r="GV32" i="17" s="1"/>
  <c r="BG36" i="13"/>
  <c r="BG33" i="13" s="1"/>
  <c r="FB36" i="13"/>
  <c r="FB33" i="13" s="1"/>
  <c r="FV36" i="13"/>
  <c r="FV33" i="13" s="1"/>
  <c r="FV32" i="17" s="1"/>
  <c r="DN36" i="13"/>
  <c r="DN33" i="13" s="1"/>
  <c r="GH36" i="13"/>
  <c r="GH33" i="13" s="1"/>
  <c r="GH32" i="17" s="1"/>
  <c r="EU36" i="13"/>
  <c r="EU33" i="13" s="1"/>
  <c r="BN36" i="13"/>
  <c r="BN33" i="13" s="1"/>
  <c r="BN32" i="17" s="1"/>
  <c r="BY36" i="13"/>
  <c r="BY33" i="13" s="1"/>
  <c r="Z36" i="13"/>
  <c r="Z33" i="13" s="1"/>
  <c r="HM36" i="13"/>
  <c r="HM33" i="13" s="1"/>
  <c r="S36" i="13"/>
  <c r="S33" i="13" s="1"/>
  <c r="S32" i="17" s="1"/>
  <c r="EB36" i="13"/>
  <c r="EB33" i="13" s="1"/>
  <c r="AI36" i="13"/>
  <c r="AI33" i="13" s="1"/>
  <c r="R24" i="17"/>
  <c r="R51" i="17" s="1"/>
  <c r="N24" i="17"/>
  <c r="N51" i="17" s="1"/>
  <c r="J24" i="17"/>
  <c r="J51" i="17" s="1"/>
  <c r="M24" i="17"/>
  <c r="M51" i="17" s="1"/>
  <c r="K24" i="17"/>
  <c r="K51" i="17" s="1"/>
  <c r="O24" i="17"/>
  <c r="O51" i="17" s="1"/>
  <c r="I24" i="17"/>
  <c r="I51" i="17" s="1"/>
  <c r="L24" i="17"/>
  <c r="L51" i="17" s="1"/>
  <c r="H24" i="17"/>
  <c r="H51" i="17" s="1"/>
  <c r="P24" i="17"/>
  <c r="P51" i="17" s="1"/>
  <c r="G24" i="17"/>
  <c r="D26" i="17"/>
  <c r="D25" i="17"/>
  <c r="D27" i="17"/>
  <c r="BE9" i="6"/>
  <c r="BU9" i="6"/>
  <c r="FB9" i="6"/>
  <c r="BB9" i="6"/>
  <c r="CK9" i="6"/>
  <c r="W9" i="6"/>
  <c r="HT9" i="6"/>
  <c r="HE9" i="6"/>
  <c r="FA9" i="6"/>
  <c r="BA9" i="6"/>
  <c r="HF9" i="6"/>
  <c r="BG9" i="6"/>
  <c r="AH9" i="6"/>
  <c r="CS9" i="6"/>
  <c r="AB9" i="6"/>
  <c r="AK9" i="6"/>
  <c r="EO9" i="6"/>
  <c r="IE9" i="6"/>
  <c r="HO9" i="6"/>
  <c r="GV9" i="6"/>
  <c r="DF9" i="6"/>
  <c r="GY9" i="6"/>
  <c r="AN9" i="6"/>
  <c r="DE9" i="6"/>
  <c r="GE9" i="6"/>
  <c r="AP9" i="6"/>
  <c r="FK9" i="6"/>
  <c r="HQ9" i="6"/>
  <c r="ES9" i="6"/>
  <c r="U9" i="6"/>
  <c r="CV9" i="6"/>
  <c r="GR9" i="6"/>
  <c r="DQ9" i="6"/>
  <c r="CF9" i="6"/>
  <c r="AW9" i="6"/>
  <c r="HL9" i="6"/>
  <c r="DZ9" i="6"/>
  <c r="S9" i="6"/>
  <c r="CE9" i="6"/>
  <c r="CW9" i="6"/>
  <c r="GB9" i="6"/>
  <c r="GO9" i="6"/>
  <c r="BS9" i="6"/>
  <c r="EQ9" i="6"/>
  <c r="W86" i="13"/>
  <c r="W6" i="8" s="1"/>
  <c r="HT86" i="13"/>
  <c r="HT6" i="8" s="1"/>
  <c r="HQ86" i="13"/>
  <c r="HQ6" i="8" s="1"/>
  <c r="HE86" i="13"/>
  <c r="HE6" i="8" s="1"/>
  <c r="CW86" i="13"/>
  <c r="CW6" i="8" s="1"/>
  <c r="FA86" i="13"/>
  <c r="FA6" i="8" s="1"/>
  <c r="ES86" i="13"/>
  <c r="ES6" i="8" s="1"/>
  <c r="BA86" i="13"/>
  <c r="BA6" i="8" s="1"/>
  <c r="HF86" i="13"/>
  <c r="HF6" i="8" s="1"/>
  <c r="AT86" i="13"/>
  <c r="AT6" i="8" s="1"/>
  <c r="FV86" i="13"/>
  <c r="FV6" i="8" s="1"/>
  <c r="CE86" i="13"/>
  <c r="CE6" i="8" s="1"/>
  <c r="BG86" i="13"/>
  <c r="BG6" i="8" s="1"/>
  <c r="FN86" i="13"/>
  <c r="FN6" i="8" s="1"/>
  <c r="AH86" i="13"/>
  <c r="AH6" i="8" s="1"/>
  <c r="S86" i="13"/>
  <c r="S6" i="8" s="1"/>
  <c r="CS86" i="13"/>
  <c r="CS6" i="8" s="1"/>
  <c r="FK86" i="13"/>
  <c r="FK6" i="8" s="1"/>
  <c r="AB86" i="13"/>
  <c r="AB6" i="8" s="1"/>
  <c r="DA86" i="13"/>
  <c r="DA6" i="8" s="1"/>
  <c r="AK86" i="13"/>
  <c r="AK6" i="8" s="1"/>
  <c r="EO86" i="13"/>
  <c r="EO6" i="8" s="1"/>
  <c r="U86" i="13"/>
  <c r="U6" i="8" s="1"/>
  <c r="AW86" i="13"/>
  <c r="AW6" i="8" s="1"/>
  <c r="IE86" i="13"/>
  <c r="IE6" i="8" s="1"/>
  <c r="HO86" i="13"/>
  <c r="HO6" i="8" s="1"/>
  <c r="CV86" i="13"/>
  <c r="CV6" i="8" s="1"/>
  <c r="HL86" i="13"/>
  <c r="HL6" i="8" s="1"/>
  <c r="GV86" i="13"/>
  <c r="GV6" i="8" s="1"/>
  <c r="CF86" i="13"/>
  <c r="CF6" i="8" s="1"/>
  <c r="DF86" i="13"/>
  <c r="DF6" i="8" s="1"/>
  <c r="IH86" i="13"/>
  <c r="IH6" i="8" s="1"/>
  <c r="GY86" i="13"/>
  <c r="GY6" i="8" s="1"/>
  <c r="IC86" i="13"/>
  <c r="IC6" i="8" s="1"/>
  <c r="AN86" i="13"/>
  <c r="AN6" i="8" s="1"/>
  <c r="GB86" i="13"/>
  <c r="GB6" i="8" s="1"/>
  <c r="FS9" i="6"/>
  <c r="FH9" i="6"/>
  <c r="EU9" i="6"/>
  <c r="GQ9" i="6"/>
  <c r="IF9" i="6"/>
  <c r="DN9" i="6"/>
  <c r="BO86" i="13"/>
  <c r="BO6" i="8" s="1"/>
  <c r="FH86" i="13"/>
  <c r="FH6" i="8" s="1"/>
  <c r="BE86" i="13"/>
  <c r="BE6" i="8" s="1"/>
  <c r="FS86" i="13"/>
  <c r="FS6" i="8" s="1"/>
  <c r="GQ86" i="13"/>
  <c r="GQ6" i="8" s="1"/>
  <c r="AR86" i="13"/>
  <c r="AR6" i="8" s="1"/>
  <c r="BU86" i="13"/>
  <c r="BU6" i="8" s="1"/>
  <c r="BS86" i="13"/>
  <c r="BS6" i="8" s="1"/>
  <c r="FB86" i="13"/>
  <c r="FB6" i="8" s="1"/>
  <c r="DQ86" i="13"/>
  <c r="DQ6" i="8" s="1"/>
  <c r="BM86" i="13"/>
  <c r="BM6" i="8" s="1"/>
  <c r="BB86" i="13"/>
  <c r="BB6" i="8" s="1"/>
  <c r="IF86" i="13"/>
  <c r="IF6" i="8" s="1"/>
  <c r="DE86" i="13"/>
  <c r="DE6" i="8" s="1"/>
  <c r="ED86" i="13"/>
  <c r="ED6" i="8" s="1"/>
  <c r="GF86" i="13"/>
  <c r="GF6" i="8" s="1"/>
  <c r="HK86" i="13"/>
  <c r="HK6" i="8" s="1"/>
  <c r="DM86" i="13"/>
  <c r="DM6" i="8" s="1"/>
  <c r="BN86" i="13"/>
  <c r="BN6" i="8" s="1"/>
  <c r="CH86" i="13"/>
  <c r="CH6" i="8" s="1"/>
  <c r="BI86" i="13"/>
  <c r="BI6" i="8" s="1"/>
  <c r="IG86" i="13"/>
  <c r="IG6" i="8" s="1"/>
  <c r="HJ86" i="13"/>
  <c r="HJ6" i="8" s="1"/>
  <c r="EN86" i="13"/>
  <c r="EN6" i="8" s="1"/>
  <c r="BZ86" i="13"/>
  <c r="BZ6" i="8" s="1"/>
  <c r="HW86" i="13"/>
  <c r="HW6" i="8" s="1"/>
  <c r="I86" i="13"/>
  <c r="I6" i="8" s="1"/>
  <c r="AE86" i="13"/>
  <c r="AE6" i="8" s="1"/>
  <c r="AA86" i="13"/>
  <c r="AA6" i="8" s="1"/>
  <c r="CY86" i="13"/>
  <c r="CY6" i="8" s="1"/>
  <c r="ER86" i="13"/>
  <c r="ER6" i="8" s="1"/>
  <c r="EH86" i="13"/>
  <c r="EH6" i="8" s="1"/>
  <c r="V86" i="13"/>
  <c r="V6" i="8" s="1"/>
  <c r="EJ86" i="13"/>
  <c r="EJ6" i="8" s="1"/>
  <c r="GH86" i="13"/>
  <c r="GH6" i="8" s="1"/>
  <c r="FD86" i="13"/>
  <c r="FD6" i="8" s="1"/>
  <c r="FM86" i="13"/>
  <c r="FM6" i="8" s="1"/>
  <c r="HM86" i="13"/>
  <c r="HM6" i="8" s="1"/>
  <c r="DG86" i="13"/>
  <c r="DG6" i="8" s="1"/>
  <c r="EI86" i="13"/>
  <c r="EI6" i="8" s="1"/>
  <c r="GS86" i="13"/>
  <c r="GS6" i="8" s="1"/>
  <c r="AF86" i="13"/>
  <c r="AF6" i="8" s="1"/>
  <c r="GO86" i="13"/>
  <c r="GO6" i="8" s="1"/>
  <c r="T86" i="13"/>
  <c r="T6" i="8" s="1"/>
  <c r="DZ86" i="13"/>
  <c r="DZ6" i="8" s="1"/>
  <c r="FL86" i="13"/>
  <c r="FL6" i="8" s="1"/>
  <c r="HX86" i="13"/>
  <c r="HX6" i="8" s="1"/>
  <c r="IJ86" i="13"/>
  <c r="IJ6" i="8" s="1"/>
  <c r="DT86" i="13"/>
  <c r="DT6" i="8" s="1"/>
  <c r="HP86" i="13"/>
  <c r="HP6" i="8" s="1"/>
  <c r="DL86" i="13"/>
  <c r="DL6" i="8" s="1"/>
  <c r="EM86" i="13"/>
  <c r="EM6" i="8" s="1"/>
  <c r="BP86" i="13"/>
  <c r="BP6" i="8" s="1"/>
  <c r="DD86" i="13"/>
  <c r="DD6" i="8" s="1"/>
  <c r="AM86" i="13"/>
  <c r="AM6" i="8" s="1"/>
  <c r="Z86" i="13"/>
  <c r="Z6" i="8" s="1"/>
  <c r="J86" i="13"/>
  <c r="J6" i="8" s="1"/>
  <c r="FO86" i="13"/>
  <c r="FO6" i="8" s="1"/>
  <c r="HD86" i="13"/>
  <c r="HD6" i="8" s="1"/>
  <c r="AI86" i="13"/>
  <c r="AI6" i="8" s="1"/>
  <c r="AL86" i="13"/>
  <c r="AL6" i="8" s="1"/>
  <c r="CC86" i="13"/>
  <c r="CC6" i="8" s="1"/>
  <c r="BY86" i="13"/>
  <c r="BY6" i="8" s="1"/>
  <c r="EW86" i="13"/>
  <c r="EW6" i="8" s="1"/>
  <c r="HR86" i="13"/>
  <c r="HR6" i="8" s="1"/>
  <c r="AC86" i="13"/>
  <c r="AC6" i="8" s="1"/>
  <c r="Y86" i="13"/>
  <c r="Y6" i="8" s="1"/>
  <c r="EZ86" i="13"/>
  <c r="EZ6" i="8" s="1"/>
  <c r="GN86" i="13"/>
  <c r="GN6" i="8" s="1"/>
  <c r="DV86" i="13"/>
  <c r="DV6" i="8" s="1"/>
  <c r="DI86" i="13"/>
  <c r="DI6" i="8" s="1"/>
  <c r="EX86" i="13"/>
  <c r="EX6" i="8" s="1"/>
  <c r="CB86" i="13"/>
  <c r="CB6" i="8" s="1"/>
  <c r="EL86" i="13"/>
  <c r="EL6" i="8" s="1"/>
  <c r="CO86" i="13"/>
  <c r="CO6" i="8" s="1"/>
  <c r="X86" i="13"/>
  <c r="X6" i="8" s="1"/>
  <c r="IB86" i="13"/>
  <c r="IB6" i="8" s="1"/>
  <c r="G86" i="13"/>
  <c r="G6" i="8" s="1"/>
  <c r="HH86" i="13"/>
  <c r="HH6" i="8" s="1"/>
  <c r="EA86" i="13"/>
  <c r="EA6" i="8" s="1"/>
  <c r="GK86" i="13"/>
  <c r="GK6" i="8" s="1"/>
  <c r="DP86" i="13"/>
  <c r="DP6" i="8" s="1"/>
  <c r="HA86" i="13"/>
  <c r="HA6" i="8" s="1"/>
  <c r="BL86" i="13"/>
  <c r="BL6" i="8" s="1"/>
  <c r="IL26" i="13"/>
  <c r="IL28" i="13" s="1"/>
  <c r="CM86" i="13"/>
  <c r="CM6" i="8" s="1"/>
  <c r="AD86" i="13"/>
  <c r="AD6" i="8" s="1"/>
  <c r="GX86" i="13"/>
  <c r="GX6" i="8" s="1"/>
  <c r="HV86" i="13"/>
  <c r="HV6" i="8" s="1"/>
  <c r="GG86" i="13"/>
  <c r="GG6" i="8" s="1"/>
  <c r="EC86" i="13"/>
  <c r="EC6" i="8" s="1"/>
  <c r="FY86" i="13"/>
  <c r="FY6" i="8" s="1"/>
  <c r="AX86" i="13"/>
  <c r="AX6" i="8" s="1"/>
  <c r="H86" i="13"/>
  <c r="H6" i="8" s="1"/>
  <c r="FG86" i="13"/>
  <c r="FG6" i="8" s="1"/>
  <c r="HZ86" i="13"/>
  <c r="HZ6" i="8" s="1"/>
  <c r="FJ86" i="13"/>
  <c r="FJ6" i="8" s="1"/>
  <c r="BH86" i="13"/>
  <c r="BH6" i="8" s="1"/>
  <c r="BF86" i="13"/>
  <c r="BF6" i="8" s="1"/>
  <c r="HY86" i="13"/>
  <c r="HY6" i="8" s="1"/>
  <c r="FZ86" i="13"/>
  <c r="FZ6" i="8" s="1"/>
  <c r="BQ86" i="13"/>
  <c r="BQ6" i="8" s="1"/>
  <c r="CP86" i="13"/>
  <c r="CP6" i="8" s="1"/>
  <c r="BX86" i="13"/>
  <c r="BX6" i="8" s="1"/>
  <c r="AG86" i="13"/>
  <c r="AG6" i="8" s="1"/>
  <c r="GA86" i="13"/>
  <c r="GA6" i="8" s="1"/>
  <c r="IA86" i="13"/>
  <c r="IA6" i="8" s="1"/>
  <c r="GZ86" i="13"/>
  <c r="GZ6" i="8" s="1"/>
  <c r="CT86" i="13"/>
  <c r="CT6" i="8" s="1"/>
  <c r="BD86" i="13"/>
  <c r="BD6" i="8" s="1"/>
  <c r="BW86" i="13"/>
  <c r="BW6" i="8" s="1"/>
  <c r="EU86" i="13"/>
  <c r="EU6" i="8" s="1"/>
  <c r="EN9" i="6"/>
  <c r="HP9" i="6"/>
  <c r="GN9" i="6"/>
  <c r="H9" i="6"/>
  <c r="BY9" i="6"/>
  <c r="I9" i="6"/>
  <c r="HD9" i="6"/>
  <c r="EX9" i="6"/>
  <c r="FY9" i="6"/>
  <c r="AD9" i="6"/>
  <c r="BH9" i="6"/>
  <c r="HY9" i="6"/>
  <c r="DX86" i="13"/>
  <c r="DX6" i="8" s="1"/>
  <c r="IJ9" i="6"/>
  <c r="Y9" i="6"/>
  <c r="CM9" i="6"/>
  <c r="GG9" i="6"/>
  <c r="HR9" i="6"/>
  <c r="BZ9" i="6"/>
  <c r="DL9" i="6"/>
  <c r="DV9" i="6"/>
  <c r="FG9" i="6"/>
  <c r="FU86" i="13"/>
  <c r="FU6" i="8" s="1"/>
  <c r="FL9" i="6"/>
  <c r="AI9" i="6"/>
  <c r="CB9" i="6"/>
  <c r="AX9" i="6"/>
  <c r="GX9" i="6"/>
  <c r="DN86" i="13"/>
  <c r="DN6" i="8" s="1"/>
  <c r="CK86" i="13"/>
  <c r="CK6" i="8" s="1"/>
  <c r="EQ86" i="13"/>
  <c r="EQ6" i="8" s="1"/>
  <c r="EW9" i="6"/>
  <c r="HJ9" i="6"/>
  <c r="DT9" i="6"/>
  <c r="EZ9" i="6"/>
  <c r="EC9" i="6"/>
  <c r="FJ9" i="6"/>
  <c r="BF9" i="6"/>
  <c r="FZ9" i="6"/>
  <c r="GE86" i="13"/>
  <c r="GE6" i="8" s="1"/>
  <c r="CC9" i="6"/>
  <c r="AC9" i="6"/>
  <c r="HW9" i="6"/>
  <c r="FO9" i="6"/>
  <c r="DI9" i="6"/>
  <c r="EG86" i="13"/>
  <c r="EG6" i="8" s="1"/>
  <c r="DO86" i="13"/>
  <c r="DO6" i="8" s="1"/>
  <c r="AU86" i="13"/>
  <c r="AU6" i="8" s="1"/>
  <c r="DS86" i="13"/>
  <c r="DS6" i="8" s="1"/>
  <c r="EY86" i="13"/>
  <c r="EY6" i="8" s="1"/>
  <c r="AJ86" i="13"/>
  <c r="AJ6" i="8" s="1"/>
  <c r="DK86" i="13"/>
  <c r="DK6" i="8" s="1"/>
  <c r="BT86" i="13"/>
  <c r="BT6" i="8" s="1"/>
  <c r="GC86" i="13"/>
  <c r="GC6" i="8" s="1"/>
  <c r="BK86" i="13"/>
  <c r="BK6" i="8" s="1"/>
  <c r="EK86" i="13"/>
  <c r="EK6" i="8" s="1"/>
  <c r="GW86" i="13"/>
  <c r="GW6" i="8" s="1"/>
  <c r="HS86" i="13"/>
  <c r="HS6" i="8" s="1"/>
  <c r="CR86" i="13"/>
  <c r="CR6" i="8" s="1"/>
  <c r="AV86" i="13"/>
  <c r="AV6" i="8" s="1"/>
  <c r="IK86" i="13"/>
  <c r="IK6" i="8" s="1"/>
  <c r="GI86" i="13"/>
  <c r="GI6" i="8" s="1"/>
  <c r="DY86" i="13"/>
  <c r="DY6" i="8" s="1"/>
  <c r="EE86" i="13"/>
  <c r="EE6" i="8" s="1"/>
  <c r="FE86" i="13"/>
  <c r="FE6" i="8" s="1"/>
  <c r="AQ86" i="13"/>
  <c r="AQ6" i="8" s="1"/>
  <c r="AS86" i="13"/>
  <c r="AS6" i="8" s="1"/>
  <c r="GU86" i="13"/>
  <c r="GU6" i="8" s="1"/>
  <c r="HU86" i="13"/>
  <c r="HU6" i="8" s="1"/>
  <c r="HG86" i="13"/>
  <c r="HG6" i="8" s="1"/>
  <c r="CX86" i="13"/>
  <c r="CX6" i="8" s="1"/>
  <c r="AO86" i="13"/>
  <c r="AO6" i="8" s="1"/>
  <c r="CA86" i="13"/>
  <c r="CA6" i="8" s="1"/>
  <c r="EP86" i="13"/>
  <c r="EP6" i="8" s="1"/>
  <c r="GT86" i="13"/>
  <c r="GT6" i="8" s="1"/>
  <c r="II86" i="13"/>
  <c r="II6" i="8" s="1"/>
  <c r="AZ86" i="13"/>
  <c r="AZ6" i="8" s="1"/>
  <c r="M86" i="13"/>
  <c r="M6" i="8" s="1"/>
  <c r="K86" i="13"/>
  <c r="K6" i="8" s="1"/>
  <c r="DR86" i="13"/>
  <c r="DR6" i="8" s="1"/>
  <c r="DW86" i="13"/>
  <c r="DW6" i="8" s="1"/>
  <c r="CU86" i="13"/>
  <c r="CU6" i="8" s="1"/>
  <c r="CD86" i="13"/>
  <c r="CD6" i="8" s="1"/>
  <c r="L86" i="13"/>
  <c r="L6" i="8" s="1"/>
  <c r="HC86" i="13"/>
  <c r="HC6" i="8" s="1"/>
  <c r="DU86" i="13"/>
  <c r="DU6" i="8" s="1"/>
  <c r="CQ86" i="13"/>
  <c r="CQ6" i="8" s="1"/>
  <c r="O86" i="13"/>
  <c r="O6" i="8" s="1"/>
  <c r="EB86" i="13"/>
  <c r="EB6" i="8" s="1"/>
  <c r="ET86" i="13"/>
  <c r="ET6" i="8" s="1"/>
  <c r="Q86" i="13"/>
  <c r="Q6" i="8" s="1"/>
  <c r="GJ86" i="13"/>
  <c r="GJ6" i="8" s="1"/>
  <c r="FF86" i="13"/>
  <c r="FF6" i="8" s="1"/>
  <c r="BJ86" i="13"/>
  <c r="BJ6" i="8" s="1"/>
  <c r="GL86" i="13"/>
  <c r="GL6" i="8" s="1"/>
  <c r="FI86" i="13"/>
  <c r="FI6" i="8" s="1"/>
  <c r="GD86" i="13"/>
  <c r="GD6" i="8" s="1"/>
  <c r="CZ86" i="13"/>
  <c r="CZ6" i="8" s="1"/>
  <c r="FC86" i="13"/>
  <c r="FC6" i="8" s="1"/>
  <c r="DH86" i="13"/>
  <c r="DH6" i="8" s="1"/>
  <c r="CI86" i="13"/>
  <c r="CI6" i="8" s="1"/>
  <c r="EV86" i="13"/>
  <c r="EV6" i="8" s="1"/>
  <c r="HB86" i="13"/>
  <c r="HB6" i="8" s="1"/>
  <c r="CJ86" i="13"/>
  <c r="CJ6" i="8" s="1"/>
  <c r="FW86" i="13"/>
  <c r="FW6" i="8" s="1"/>
  <c r="BV86" i="13"/>
  <c r="BV6" i="8" s="1"/>
  <c r="FX86" i="13"/>
  <c r="FX6" i="8" s="1"/>
  <c r="FT86" i="13"/>
  <c r="FT6" i="8" s="1"/>
  <c r="BC86" i="13"/>
  <c r="BC6" i="8" s="1"/>
  <c r="CG86" i="13"/>
  <c r="CG6" i="8" s="1"/>
  <c r="HN86" i="13"/>
  <c r="HN6" i="8" s="1"/>
  <c r="ID86" i="13"/>
  <c r="ID6" i="8" s="1"/>
  <c r="CL86" i="13"/>
  <c r="CL6" i="8" s="1"/>
  <c r="GR86" i="13"/>
  <c r="GR6" i="8" s="1"/>
  <c r="AP86" i="13"/>
  <c r="AP6" i="8" s="1"/>
  <c r="DB86" i="13"/>
  <c r="DB6" i="8" s="1"/>
  <c r="GM86" i="13"/>
  <c r="GM6" i="8" s="1"/>
  <c r="R86" i="13"/>
  <c r="R6" i="8" s="1"/>
  <c r="FQ86" i="13"/>
  <c r="FQ6" i="8" s="1"/>
  <c r="FP86" i="13"/>
  <c r="FP6" i="8" s="1"/>
  <c r="DJ86" i="13"/>
  <c r="DJ6" i="8" s="1"/>
  <c r="P86" i="13"/>
  <c r="P6" i="8" s="1"/>
  <c r="CN86" i="13"/>
  <c r="CN6" i="8" s="1"/>
  <c r="GP86" i="13"/>
  <c r="GP6" i="8" s="1"/>
  <c r="AY86" i="13"/>
  <c r="AY6" i="8" s="1"/>
  <c r="HI86" i="13"/>
  <c r="HI6" i="8" s="1"/>
  <c r="EF86" i="13"/>
  <c r="EF6" i="8" s="1"/>
  <c r="DC86" i="13"/>
  <c r="DC6" i="8" s="1"/>
  <c r="BR86" i="13"/>
  <c r="BR6" i="8" s="1"/>
  <c r="N86" i="13"/>
  <c r="N6" i="8" s="1"/>
  <c r="BJ9" i="6"/>
  <c r="II9" i="6"/>
  <c r="M9" i="6"/>
  <c r="K9" i="6"/>
  <c r="DW9" i="6"/>
  <c r="HC9" i="6"/>
  <c r="CQ9" i="6"/>
  <c r="EB9" i="6"/>
  <c r="FI9" i="6"/>
  <c r="CZ9" i="6"/>
  <c r="DH9" i="6"/>
  <c r="EV9" i="6"/>
  <c r="CJ9" i="6"/>
  <c r="FW9" i="6"/>
  <c r="Q9" i="6"/>
  <c r="FF9" i="6"/>
  <c r="BM9" i="6"/>
  <c r="IG9" i="6"/>
  <c r="CG9" i="6"/>
  <c r="FX9" i="6"/>
  <c r="AZ9" i="6"/>
  <c r="BD9" i="6"/>
  <c r="DR9" i="6"/>
  <c r="CU9" i="6"/>
  <c r="L9" i="6"/>
  <c r="DU9" i="6"/>
  <c r="O9" i="6"/>
  <c r="GL9" i="6"/>
  <c r="GD9" i="6"/>
  <c r="FC9" i="6"/>
  <c r="CI9" i="6"/>
  <c r="HB9" i="6"/>
  <c r="BV9" i="6"/>
  <c r="ID9" i="6"/>
  <c r="BR9" i="6"/>
  <c r="GM9" i="6"/>
  <c r="GP9" i="6"/>
  <c r="R9" i="6"/>
  <c r="P9" i="6"/>
  <c r="AY9" i="6"/>
  <c r="FP9" i="6"/>
  <c r="EF9" i="6"/>
  <c r="DB9" i="6"/>
  <c r="N9" i="6"/>
  <c r="CN9" i="6"/>
  <c r="DJ9" i="6"/>
  <c r="FQ9" i="6"/>
  <c r="HI9" i="6"/>
  <c r="DC9" i="6"/>
  <c r="GN93" i="13"/>
  <c r="FV93" i="13"/>
  <c r="HL93" i="13"/>
  <c r="GT93" i="13"/>
  <c r="HT93" i="13"/>
  <c r="FX93" i="13"/>
  <c r="DM93" i="13"/>
  <c r="HF93" i="13"/>
  <c r="FJ93" i="13"/>
  <c r="FI93" i="13"/>
  <c r="S93" i="13"/>
  <c r="BA93" i="13"/>
  <c r="DS93" i="13"/>
  <c r="CW93" i="13"/>
  <c r="AK93" i="13"/>
  <c r="EM93" i="13"/>
  <c r="BQ93" i="13"/>
  <c r="DK93" i="13"/>
  <c r="DV93" i="13"/>
  <c r="HG93" i="13"/>
  <c r="AT93" i="13"/>
  <c r="Z93" i="13"/>
  <c r="AF93" i="13"/>
  <c r="J93" i="13"/>
  <c r="EF93" i="13"/>
  <c r="CO93" i="13"/>
  <c r="EP93" i="13"/>
  <c r="BW93" i="13"/>
  <c r="GR93" i="13"/>
  <c r="EQ93" i="13"/>
  <c r="AZ93" i="13"/>
  <c r="BN93" i="13"/>
  <c r="AB93" i="13"/>
  <c r="DF93" i="13"/>
  <c r="HH93" i="13"/>
  <c r="BY93" i="13"/>
  <c r="HK93" i="13"/>
  <c r="HW93" i="13"/>
  <c r="DA93" i="13"/>
  <c r="FA93" i="13"/>
  <c r="EZ93" i="13"/>
  <c r="HU93" i="13"/>
  <c r="FC93" i="13"/>
  <c r="HO93" i="13"/>
  <c r="CZ93" i="13"/>
  <c r="U93" i="13"/>
  <c r="DG93" i="13"/>
  <c r="FT93" i="13"/>
  <c r="DJ93" i="13"/>
  <c r="AX93" i="13"/>
  <c r="BS93" i="13"/>
  <c r="BI93" i="13"/>
  <c r="FG93" i="13"/>
  <c r="DE93" i="13"/>
  <c r="BH93" i="13"/>
  <c r="HP93" i="13"/>
  <c r="CL93" i="13"/>
  <c r="CI93" i="13"/>
  <c r="FO93" i="13"/>
  <c r="BF93" i="13"/>
  <c r="BG93" i="13"/>
  <c r="HB93" i="13"/>
  <c r="CR93" i="13"/>
  <c r="AH93" i="13"/>
  <c r="AP93" i="13"/>
  <c r="EY93" i="13"/>
  <c r="II93" i="13"/>
  <c r="FW93" i="13"/>
  <c r="DB93" i="13"/>
  <c r="IH93" i="13"/>
  <c r="EA93" i="13"/>
  <c r="R93" i="13"/>
  <c r="BD93" i="13"/>
  <c r="EC93" i="13"/>
  <c r="AR93" i="13"/>
  <c r="BJ93" i="13"/>
  <c r="DC93" i="13"/>
  <c r="GD93" i="13"/>
  <c r="HR93" i="13"/>
  <c r="K93" i="13"/>
  <c r="AC93" i="13"/>
  <c r="FL93" i="13"/>
  <c r="AS93" i="13"/>
  <c r="P93" i="13"/>
  <c r="CG93" i="13"/>
  <c r="CD93" i="13"/>
  <c r="AA93" i="13"/>
  <c r="GE93" i="13"/>
  <c r="BK93" i="13"/>
  <c r="HC93" i="13"/>
  <c r="T93" i="13"/>
  <c r="X93" i="13"/>
  <c r="CB93" i="13"/>
  <c r="EV93" i="13"/>
  <c r="CT93" i="13"/>
  <c r="AI93" i="13"/>
  <c r="CJ93" i="13"/>
  <c r="CF93" i="13"/>
  <c r="AV93" i="13"/>
  <c r="GU93" i="13"/>
  <c r="CU93" i="13"/>
  <c r="BO93" i="13"/>
  <c r="ED93" i="13"/>
  <c r="GM93" i="13"/>
  <c r="M93" i="13"/>
  <c r="BM93" i="13"/>
  <c r="FE93" i="13"/>
  <c r="HA93" i="13"/>
  <c r="Y93" i="13"/>
  <c r="DQ93" i="13"/>
  <c r="GP93" i="13"/>
  <c r="AO93" i="13"/>
  <c r="DI93" i="13"/>
  <c r="HJ93" i="13"/>
  <c r="HV93" i="13"/>
  <c r="EW93" i="13"/>
  <c r="EE93" i="13"/>
  <c r="FB93" i="13"/>
  <c r="ES93" i="13"/>
  <c r="IJ93" i="13"/>
  <c r="DT93" i="13"/>
  <c r="ER93" i="13"/>
  <c r="IB93" i="13"/>
  <c r="FH93" i="13"/>
  <c r="GF93" i="13"/>
  <c r="IK93" i="13"/>
  <c r="BT93" i="13"/>
  <c r="EH93" i="13"/>
  <c r="HE93" i="13"/>
  <c r="FY93" i="13"/>
  <c r="IC93" i="13"/>
  <c r="DP93" i="13"/>
  <c r="GL93" i="13"/>
  <c r="GB93" i="13"/>
  <c r="DW93" i="13"/>
  <c r="HX93" i="13"/>
  <c r="CN93" i="13"/>
  <c r="AW93" i="13"/>
  <c r="IF93" i="13"/>
  <c r="DH93" i="13"/>
  <c r="EK93" i="13"/>
  <c r="IA93" i="13"/>
  <c r="GW93" i="13"/>
  <c r="GZ93" i="13"/>
  <c r="DU93" i="13"/>
  <c r="FN93" i="13"/>
  <c r="CM93" i="13"/>
  <c r="DX93" i="13"/>
  <c r="HS93" i="13"/>
  <c r="BV93" i="13"/>
  <c r="EI93" i="13"/>
  <c r="FD93" i="13"/>
  <c r="EN93" i="13"/>
  <c r="GJ93" i="13"/>
  <c r="AU93" i="13"/>
  <c r="FQ93" i="13"/>
  <c r="EO93" i="13"/>
  <c r="DD93" i="13"/>
  <c r="HI93" i="13"/>
  <c r="GG93" i="13"/>
  <c r="FF93" i="13"/>
  <c r="DR93" i="13"/>
  <c r="L93" i="13"/>
  <c r="GH93" i="13"/>
  <c r="V93" i="13"/>
  <c r="EL93" i="13"/>
  <c r="BZ93" i="13"/>
  <c r="CA93" i="13"/>
  <c r="FU93" i="13"/>
  <c r="GA93" i="13"/>
  <c r="GS93" i="13"/>
  <c r="AM93" i="13"/>
  <c r="CY93" i="13"/>
  <c r="N93" i="13"/>
  <c r="W93" i="13"/>
  <c r="GQ93" i="13"/>
  <c r="BU93" i="13"/>
  <c r="GC93" i="13"/>
  <c r="IE93" i="13"/>
  <c r="O93" i="13"/>
  <c r="FS93" i="13"/>
  <c r="CC93" i="13"/>
  <c r="FM93" i="13"/>
  <c r="BC93" i="13"/>
  <c r="HY93" i="13"/>
  <c r="AE93" i="13"/>
  <c r="DN93" i="13"/>
  <c r="AL93" i="13"/>
  <c r="FK93" i="13"/>
  <c r="AG93" i="13"/>
  <c r="BE93" i="13"/>
  <c r="CQ93" i="13"/>
  <c r="CX93" i="13"/>
  <c r="BR93" i="13"/>
  <c r="I93" i="13"/>
  <c r="IG93" i="13"/>
  <c r="BB93" i="13"/>
  <c r="EG93" i="13"/>
  <c r="CS93" i="13"/>
  <c r="DO93" i="13"/>
  <c r="J30" i="3"/>
  <c r="J29" i="3"/>
  <c r="I31" i="3"/>
  <c r="K24" i="3"/>
  <c r="L12" i="3"/>
  <c r="M24" i="3"/>
  <c r="M29" i="3"/>
  <c r="N28" i="3"/>
  <c r="O29" i="3"/>
  <c r="O24" i="3"/>
  <c r="Q29" i="3"/>
  <c r="S31" i="3"/>
  <c r="U24" i="3"/>
  <c r="V24" i="3"/>
  <c r="W26" i="3"/>
  <c r="X31" i="3"/>
  <c r="H31" i="3"/>
  <c r="G12" i="3"/>
  <c r="I30" i="3"/>
  <c r="K12" i="3"/>
  <c r="L31" i="3"/>
  <c r="N31" i="3"/>
  <c r="O12" i="3"/>
  <c r="P31" i="3"/>
  <c r="R31" i="3"/>
  <c r="Q31" i="3"/>
  <c r="T26" i="3"/>
  <c r="T28" i="3"/>
  <c r="V29" i="3"/>
  <c r="W28" i="3"/>
  <c r="W29" i="3"/>
  <c r="Y31" i="3"/>
  <c r="I29" i="3"/>
  <c r="G31" i="3"/>
  <c r="I26" i="3"/>
  <c r="I28" i="3"/>
  <c r="L30" i="3"/>
  <c r="M12" i="3"/>
  <c r="N12" i="3"/>
  <c r="O26" i="3"/>
  <c r="O28" i="3"/>
  <c r="P29" i="3"/>
  <c r="S28" i="3"/>
  <c r="S29" i="3"/>
  <c r="U31" i="3"/>
  <c r="U28" i="3"/>
  <c r="W31" i="3"/>
  <c r="X29" i="3"/>
  <c r="Y24" i="3"/>
  <c r="Z26" i="3"/>
  <c r="Z24" i="3"/>
  <c r="K29" i="3"/>
  <c r="G24" i="3"/>
  <c r="J24" i="3"/>
  <c r="G28" i="3"/>
  <c r="K28" i="3"/>
  <c r="L29" i="3"/>
  <c r="M30" i="3"/>
  <c r="N26" i="3"/>
  <c r="P26" i="3"/>
  <c r="Q30" i="3"/>
  <c r="S24" i="3"/>
  <c r="X26" i="3"/>
  <c r="H12" i="3"/>
  <c r="J12" i="3"/>
  <c r="H26" i="3"/>
  <c r="J28" i="3"/>
  <c r="M26" i="3"/>
  <c r="N29" i="3"/>
  <c r="N30" i="3"/>
  <c r="P28" i="3"/>
  <c r="P24" i="3"/>
  <c r="R28" i="3"/>
  <c r="T24" i="3"/>
  <c r="Y28" i="3"/>
  <c r="Z29" i="3"/>
  <c r="J26" i="3"/>
  <c r="J31" i="3"/>
  <c r="H24" i="3"/>
  <c r="L26" i="3"/>
  <c r="M28" i="3"/>
  <c r="N24" i="3"/>
  <c r="O31" i="3"/>
  <c r="P12" i="3"/>
  <c r="Q24" i="3"/>
  <c r="R29" i="3"/>
  <c r="T31" i="3"/>
  <c r="V31" i="3"/>
  <c r="V28" i="3"/>
  <c r="X28" i="3"/>
  <c r="Y29" i="3"/>
  <c r="Z31" i="3"/>
  <c r="H30" i="3"/>
  <c r="G29" i="3"/>
  <c r="I12" i="3"/>
  <c r="G30" i="3"/>
  <c r="K26" i="3"/>
  <c r="K31" i="3"/>
  <c r="M31" i="3"/>
  <c r="Q28" i="3"/>
  <c r="R26" i="3"/>
  <c r="T29" i="3"/>
  <c r="U26" i="3"/>
  <c r="X24" i="3"/>
  <c r="Y26" i="3"/>
  <c r="Z28" i="3"/>
  <c r="H28" i="3"/>
  <c r="H29" i="3"/>
  <c r="I24" i="3"/>
  <c r="K30" i="3"/>
  <c r="L24" i="3"/>
  <c r="L28" i="3"/>
  <c r="O30" i="3"/>
  <c r="P30" i="3"/>
  <c r="Q26" i="3"/>
  <c r="R24" i="3"/>
  <c r="S26" i="3"/>
  <c r="U29" i="3"/>
  <c r="V26" i="3"/>
  <c r="W24" i="3"/>
  <c r="EF108" i="9"/>
  <c r="EF109" i="9"/>
  <c r="EK46" i="6"/>
  <c r="R46" i="5" s="1"/>
  <c r="EK30" i="10"/>
  <c r="EK31" i="10" s="1"/>
  <c r="EK30" i="4" s="1"/>
  <c r="R30" i="3" s="1"/>
  <c r="EL23" i="10"/>
  <c r="DN74" i="13"/>
  <c r="DN34" i="21" s="1"/>
  <c r="DO74" i="13"/>
  <c r="DO34" i="21" s="1"/>
  <c r="DN54" i="13"/>
  <c r="DN51" i="13" s="1"/>
  <c r="DO54" i="13"/>
  <c r="CD9" i="6"/>
  <c r="AT9" i="6"/>
  <c r="FV9" i="6"/>
  <c r="IL67" i="9"/>
  <c r="IL71" i="9" s="1"/>
  <c r="IL165" i="13"/>
  <c r="D165" i="13" s="1"/>
  <c r="IK84" i="13"/>
  <c r="IK34" i="21" s="1"/>
  <c r="IK14" i="9"/>
  <c r="IK18" i="9" s="1"/>
  <c r="IL81" i="13"/>
  <c r="IL35" i="21" s="1"/>
  <c r="IL71" i="13"/>
  <c r="IL74" i="13" s="1"/>
  <c r="IN137" i="13"/>
  <c r="IN141" i="13"/>
  <c r="IN144" i="13"/>
  <c r="IN142" i="13"/>
  <c r="IN140" i="13"/>
  <c r="IN138" i="13"/>
  <c r="IN133" i="13"/>
  <c r="EQ132" i="13"/>
  <c r="GI135" i="13"/>
  <c r="GI132" i="13" s="1"/>
  <c r="HQ132" i="13"/>
  <c r="GC135" i="13"/>
  <c r="GC132" i="13" s="1"/>
  <c r="FS117" i="13"/>
  <c r="FS114" i="13" s="1"/>
  <c r="FQ114" i="13"/>
  <c r="FQ32" i="17" s="1"/>
  <c r="BL132" i="13"/>
  <c r="AS135" i="13"/>
  <c r="AS132" i="13" s="1"/>
  <c r="HA135" i="13"/>
  <c r="HA132" i="13" s="1"/>
  <c r="DS135" i="13"/>
  <c r="DS132" i="13" s="1"/>
  <c r="BB132" i="13"/>
  <c r="CD132" i="13"/>
  <c r="CK117" i="13"/>
  <c r="CK114" i="13" s="1"/>
  <c r="EE135" i="13"/>
  <c r="EE132" i="13" s="1"/>
  <c r="EK117" i="13"/>
  <c r="EK114" i="13" s="1"/>
  <c r="EK32" i="17" s="1"/>
  <c r="BI117" i="13"/>
  <c r="BI114" i="13" s="1"/>
  <c r="II117" i="13"/>
  <c r="II114" i="13" s="1"/>
  <c r="DB114" i="13"/>
  <c r="DO132" i="13"/>
  <c r="CG114" i="13"/>
  <c r="CG32" i="17" s="1"/>
  <c r="HH117" i="13"/>
  <c r="HH114" i="13" s="1"/>
  <c r="HH32" i="17" s="1"/>
  <c r="FB114" i="13"/>
  <c r="DJ117" i="13"/>
  <c r="DJ114" i="13" s="1"/>
  <c r="DJ32" i="17" s="1"/>
  <c r="DI135" i="13"/>
  <c r="DI132" i="13" s="1"/>
  <c r="EO114" i="13"/>
  <c r="II135" i="13"/>
  <c r="II132" i="13" s="1"/>
  <c r="AX135" i="13"/>
  <c r="AX132" i="13" s="1"/>
  <c r="IE114" i="13"/>
  <c r="DQ135" i="13"/>
  <c r="DQ132" i="13" s="1"/>
  <c r="CU132" i="13"/>
  <c r="EA135" i="13"/>
  <c r="EA132" i="13" s="1"/>
  <c r="GK135" i="13"/>
  <c r="GK132" i="13" s="1"/>
  <c r="BJ135" i="13"/>
  <c r="BJ132" i="13" s="1"/>
  <c r="CY117" i="13"/>
  <c r="CY114" i="13" s="1"/>
  <c r="CY32" i="17" s="1"/>
  <c r="W117" i="13"/>
  <c r="W114" i="13" s="1"/>
  <c r="DA114" i="13"/>
  <c r="DA32" i="17" s="1"/>
  <c r="Y132" i="13"/>
  <c r="CG135" i="13"/>
  <c r="CG132" i="13" s="1"/>
  <c r="CK135" i="13"/>
  <c r="CK132" i="13" s="1"/>
  <c r="GJ117" i="13"/>
  <c r="GJ114" i="13" s="1"/>
  <c r="GA132" i="13"/>
  <c r="CI135" i="13"/>
  <c r="CI132" i="13" s="1"/>
  <c r="BR114" i="13"/>
  <c r="DF135" i="13"/>
  <c r="DF132" i="13" s="1"/>
  <c r="CI117" i="13"/>
  <c r="CI114" i="13" s="1"/>
  <c r="DZ117" i="13"/>
  <c r="DZ114" i="13" s="1"/>
  <c r="DZ32" i="17" s="1"/>
  <c r="FU135" i="13"/>
  <c r="FU132" i="13" s="1"/>
  <c r="HK114" i="13"/>
  <c r="FT135" i="13"/>
  <c r="FT132" i="13" s="1"/>
  <c r="HG135" i="13"/>
  <c r="HG132" i="13" s="1"/>
  <c r="HL132" i="13"/>
  <c r="DP135" i="13"/>
  <c r="DP132" i="13" s="1"/>
  <c r="HZ114" i="13"/>
  <c r="HZ32" i="17" s="1"/>
  <c r="FY132" i="13"/>
  <c r="CJ114" i="13"/>
  <c r="FG114" i="13"/>
  <c r="HX135" i="13"/>
  <c r="HX132" i="13" s="1"/>
  <c r="CQ135" i="13"/>
  <c r="CQ132" i="13" s="1"/>
  <c r="FD117" i="13"/>
  <c r="FD114" i="13" s="1"/>
  <c r="ED132" i="13"/>
  <c r="AG135" i="13"/>
  <c r="AG132" i="13" s="1"/>
  <c r="BM132" i="13"/>
  <c r="DA132" i="13"/>
  <c r="FS135" i="13"/>
  <c r="FS132" i="13" s="1"/>
  <c r="U135" i="13"/>
  <c r="U132" i="13" s="1"/>
  <c r="EU117" i="13"/>
  <c r="EU114" i="13" s="1"/>
  <c r="EW135" i="13"/>
  <c r="EW132" i="13" s="1"/>
  <c r="BU132" i="13"/>
  <c r="DX132" i="13"/>
  <c r="HW132" i="13"/>
  <c r="BS132" i="13"/>
  <c r="HG114" i="13"/>
  <c r="HG32" i="17" s="1"/>
  <c r="Z114" i="13"/>
  <c r="FT114" i="13"/>
  <c r="BQ114" i="13"/>
  <c r="BQ32" i="17" s="1"/>
  <c r="FO132" i="13"/>
  <c r="AK114" i="13"/>
  <c r="AK32" i="17" s="1"/>
  <c r="FI117" i="13"/>
  <c r="FI114" i="13" s="1"/>
  <c r="K114" i="13"/>
  <c r="K32" i="17" s="1"/>
  <c r="GZ114" i="13"/>
  <c r="EN114" i="13"/>
  <c r="AJ114" i="13"/>
  <c r="AJ32" i="17" s="1"/>
  <c r="AO132" i="13"/>
  <c r="HO132" i="13"/>
  <c r="J114" i="13"/>
  <c r="J32" i="17" s="1"/>
  <c r="EL114" i="13"/>
  <c r="EL32" i="17" s="1"/>
  <c r="FH114" i="13"/>
  <c r="EC114" i="13"/>
  <c r="EC32" i="17" s="1"/>
  <c r="FN114" i="13"/>
  <c r="FN32" i="17" s="1"/>
  <c r="AL114" i="13"/>
  <c r="EU132" i="13"/>
  <c r="IJ135" i="13"/>
  <c r="IJ132" i="13" s="1"/>
  <c r="DN117" i="13"/>
  <c r="DN114" i="13" s="1"/>
  <c r="BY114" i="13"/>
  <c r="FA117" i="13"/>
  <c r="FA114" i="13" s="1"/>
  <c r="CH114" i="13"/>
  <c r="S135" i="13"/>
  <c r="S132" i="13" s="1"/>
  <c r="DX114" i="13"/>
  <c r="BD114" i="13"/>
  <c r="BD32" i="17" s="1"/>
  <c r="AR132" i="13"/>
  <c r="CC114" i="13"/>
  <c r="BA114" i="13"/>
  <c r="BA32" i="17" s="1"/>
  <c r="AT114" i="13"/>
  <c r="CA135" i="13"/>
  <c r="CA132" i="13" s="1"/>
  <c r="HE132" i="13"/>
  <c r="CL135" i="13"/>
  <c r="CL132" i="13" s="1"/>
  <c r="EF114" i="13"/>
  <c r="N114" i="13"/>
  <c r="GX132" i="13"/>
  <c r="BZ135" i="13"/>
  <c r="BZ132" i="13" s="1"/>
  <c r="GS114" i="13"/>
  <c r="GS32" i="17" s="1"/>
  <c r="BW117" i="13"/>
  <c r="BW114" i="13" s="1"/>
  <c r="BN132" i="13"/>
  <c r="AS117" i="13"/>
  <c r="AS114" i="13" s="1"/>
  <c r="AS32" i="17" s="1"/>
  <c r="IL139" i="13"/>
  <c r="AD132" i="13"/>
  <c r="HT132" i="13"/>
  <c r="GM132" i="13"/>
  <c r="HN135" i="13"/>
  <c r="HN132" i="13" s="1"/>
  <c r="DH114" i="13"/>
  <c r="DH32" i="17" s="1"/>
  <c r="DY114" i="13"/>
  <c r="IK135" i="13"/>
  <c r="IK132" i="13" s="1"/>
  <c r="HV132" i="13"/>
  <c r="GG135" i="13"/>
  <c r="GG132" i="13" s="1"/>
  <c r="AC132" i="13"/>
  <c r="HS132" i="13"/>
  <c r="BO132" i="13"/>
  <c r="AF132" i="13"/>
  <c r="EF132" i="13"/>
  <c r="CZ117" i="13"/>
  <c r="CZ114" i="13" s="1"/>
  <c r="DV114" i="13"/>
  <c r="CX114" i="13"/>
  <c r="FM114" i="13"/>
  <c r="FM32" i="17" s="1"/>
  <c r="U114" i="13"/>
  <c r="ES117" i="13"/>
  <c r="ES114" i="13" s="1"/>
  <c r="GO114" i="13"/>
  <c r="GO32" i="17" s="1"/>
  <c r="CL114" i="13"/>
  <c r="CL32" i="17" s="1"/>
  <c r="CB132" i="13"/>
  <c r="BL114" i="13"/>
  <c r="FY114" i="13"/>
  <c r="FY32" i="17" s="1"/>
  <c r="BT114" i="13"/>
  <c r="CB114" i="13"/>
  <c r="BF117" i="13"/>
  <c r="BF114" i="13" s="1"/>
  <c r="EV114" i="13"/>
  <c r="EV32" i="17" s="1"/>
  <c r="HD135" i="13"/>
  <c r="HD132" i="13" s="1"/>
  <c r="EJ135" i="13"/>
  <c r="EJ132" i="13" s="1"/>
  <c r="BV132" i="13"/>
  <c r="DB132" i="13"/>
  <c r="GM117" i="13"/>
  <c r="GM114" i="13" s="1"/>
  <c r="GB114" i="13"/>
  <c r="GB32" i="17" s="1"/>
  <c r="HP132" i="13"/>
  <c r="HC132" i="13"/>
  <c r="BG132" i="13"/>
  <c r="HB117" i="13"/>
  <c r="HB114" i="13" s="1"/>
  <c r="GH135" i="13"/>
  <c r="GH132" i="13" s="1"/>
  <c r="FF135" i="13"/>
  <c r="FF132" i="13" s="1"/>
  <c r="BP135" i="13"/>
  <c r="BP132" i="13" s="1"/>
  <c r="BX117" i="13"/>
  <c r="BX114" i="13" s="1"/>
  <c r="BX32" i="17" s="1"/>
  <c r="DE114" i="13"/>
  <c r="X114" i="13"/>
  <c r="GW132" i="13"/>
  <c r="HJ114" i="13"/>
  <c r="HJ32" i="17" s="1"/>
  <c r="EA117" i="13"/>
  <c r="EA114" i="13" s="1"/>
  <c r="EA32" i="17" s="1"/>
  <c r="GY117" i="13"/>
  <c r="GY114" i="13" s="1"/>
  <c r="GY32" i="17" s="1"/>
  <c r="GK117" i="13"/>
  <c r="GK114" i="13" s="1"/>
  <c r="BJ114" i="13"/>
  <c r="ES132" i="13"/>
  <c r="EO132" i="13"/>
  <c r="AG117" i="13"/>
  <c r="AG114" i="13" s="1"/>
  <c r="AG32" i="17" s="1"/>
  <c r="BK132" i="13"/>
  <c r="DC132" i="13"/>
  <c r="FK135" i="13"/>
  <c r="FK132" i="13" s="1"/>
  <c r="FA132" i="13"/>
  <c r="CH132" i="13"/>
  <c r="GN117" i="13"/>
  <c r="GN114" i="13" s="1"/>
  <c r="GN32" i="17" s="1"/>
  <c r="AM114" i="13"/>
  <c r="AM32" i="17" s="1"/>
  <c r="HI132" i="13"/>
  <c r="GW114" i="13"/>
  <c r="CR114" i="13"/>
  <c r="GU117" i="13"/>
  <c r="GU114" i="13" s="1"/>
  <c r="GU32" i="17" s="1"/>
  <c r="GI114" i="13"/>
  <c r="BD132" i="13"/>
  <c r="BM114" i="13"/>
  <c r="BM32" i="17" s="1"/>
  <c r="FQ132" i="13"/>
  <c r="FL114" i="13"/>
  <c r="DW114" i="13"/>
  <c r="DW32" i="17" s="1"/>
  <c r="HU132" i="13"/>
  <c r="FP135" i="13"/>
  <c r="FP132" i="13" s="1"/>
  <c r="IJ117" i="13"/>
  <c r="IJ114" i="13" s="1"/>
  <c r="IJ32" i="17" s="1"/>
  <c r="GE117" i="13"/>
  <c r="GE114" i="13" s="1"/>
  <c r="GE32" i="17" s="1"/>
  <c r="GA117" i="13"/>
  <c r="GA114" i="13" s="1"/>
  <c r="HY132" i="13"/>
  <c r="EI114" i="13"/>
  <c r="AN135" i="13"/>
  <c r="AN132" i="13" s="1"/>
  <c r="IL134" i="13"/>
  <c r="IL135" i="13" s="1"/>
  <c r="IL132" i="13" s="1"/>
  <c r="CN135" i="13"/>
  <c r="CN132" i="13" s="1"/>
  <c r="GP132" i="13"/>
  <c r="EV132" i="13"/>
  <c r="FN135" i="13"/>
  <c r="FN132" i="13" s="1"/>
  <c r="Q135" i="13"/>
  <c r="Q132" i="13" s="1"/>
  <c r="IG132" i="13"/>
  <c r="P135" i="13"/>
  <c r="P132" i="13" s="1"/>
  <c r="HU117" i="13"/>
  <c r="HU114" i="13" s="1"/>
  <c r="GP117" i="13"/>
  <c r="GP114" i="13" s="1"/>
  <c r="DL135" i="13"/>
  <c r="DL132" i="13" s="1"/>
  <c r="ER135" i="13"/>
  <c r="ER132" i="13" s="1"/>
  <c r="EH135" i="13"/>
  <c r="EH132" i="13" s="1"/>
  <c r="AT132" i="13"/>
  <c r="CY132" i="13"/>
  <c r="FH135" i="13"/>
  <c r="FH132" i="13" s="1"/>
  <c r="DG135" i="13"/>
  <c r="DG132" i="13" s="1"/>
  <c r="CW132" i="13"/>
  <c r="DE132" i="13"/>
  <c r="CE117" i="13"/>
  <c r="CE114" i="13" s="1"/>
  <c r="BG117" i="13"/>
  <c r="BG114" i="13" s="1"/>
  <c r="AI117" i="13"/>
  <c r="AI114" i="13" s="1"/>
  <c r="EB117" i="13"/>
  <c r="EB114" i="13" s="1"/>
  <c r="EG135" i="13"/>
  <c r="EG132" i="13" s="1"/>
  <c r="BY132" i="13"/>
  <c r="EM114" i="13"/>
  <c r="EM32" i="17" s="1"/>
  <c r="CZ132" i="13"/>
  <c r="CX132" i="13"/>
  <c r="V135" i="13"/>
  <c r="V132" i="13" s="1"/>
  <c r="AV135" i="13"/>
  <c r="AV132" i="13" s="1"/>
  <c r="GU135" i="13"/>
  <c r="GU132" i="13" s="1"/>
  <c r="AB135" i="13"/>
  <c r="AB132" i="13" s="1"/>
  <c r="IF117" i="13"/>
  <c r="IF114" i="13" s="1"/>
  <c r="IF32" i="17" s="1"/>
  <c r="T135" i="13"/>
  <c r="T132" i="13" s="1"/>
  <c r="FM135" i="13"/>
  <c r="FM132" i="13" s="1"/>
  <c r="GR135" i="13"/>
  <c r="GR132" i="13" s="1"/>
  <c r="AP135" i="13"/>
  <c r="AP132" i="13" s="1"/>
  <c r="EN132" i="13"/>
  <c r="M132" i="13"/>
  <c r="HF117" i="13"/>
  <c r="HF114" i="13" s="1"/>
  <c r="HZ135" i="13"/>
  <c r="HZ132" i="13" s="1"/>
  <c r="GV135" i="13"/>
  <c r="GV132" i="13" s="1"/>
  <c r="GF117" i="13"/>
  <c r="GF114" i="13" s="1"/>
  <c r="R135" i="13"/>
  <c r="R132" i="13" s="1"/>
  <c r="BH117" i="13"/>
  <c r="BH114" i="13" s="1"/>
  <c r="BH32" i="17" s="1"/>
  <c r="GB132" i="13"/>
  <c r="IA132" i="13"/>
  <c r="DY135" i="13"/>
  <c r="DY132" i="13" s="1"/>
  <c r="AQ135" i="13"/>
  <c r="AQ132" i="13" s="1"/>
  <c r="AF117" i="13"/>
  <c r="AF114" i="13" s="1"/>
  <c r="DU135" i="13"/>
  <c r="DU132" i="13" s="1"/>
  <c r="AU135" i="13"/>
  <c r="AU132" i="13" s="1"/>
  <c r="AO114" i="13"/>
  <c r="AO32" i="17" s="1"/>
  <c r="DO114" i="13"/>
  <c r="EE114" i="13"/>
  <c r="EE32" i="17" s="1"/>
  <c r="DP117" i="13"/>
  <c r="DP114" i="13" s="1"/>
  <c r="H117" i="13"/>
  <c r="H114" i="13" s="1"/>
  <c r="FG135" i="13"/>
  <c r="FG132" i="13" s="1"/>
  <c r="O132" i="13"/>
  <c r="IF132" i="13"/>
  <c r="EH117" i="13"/>
  <c r="EH114" i="13" s="1"/>
  <c r="ED117" i="13"/>
  <c r="ED114" i="13" s="1"/>
  <c r="ED32" i="17" s="1"/>
  <c r="GG117" i="13"/>
  <c r="GG114" i="13" s="1"/>
  <c r="GG32" i="17" s="1"/>
  <c r="K135" i="13"/>
  <c r="K132" i="13" s="1"/>
  <c r="AY135" i="13"/>
  <c r="AY132" i="13" s="1"/>
  <c r="CT135" i="13"/>
  <c r="CT132" i="13" s="1"/>
  <c r="FL132" i="13"/>
  <c r="BW135" i="13"/>
  <c r="BW132" i="13" s="1"/>
  <c r="GT117" i="13"/>
  <c r="GT114" i="13" s="1"/>
  <c r="HM117" i="13"/>
  <c r="HM114" i="13" s="1"/>
  <c r="CW117" i="13"/>
  <c r="CW114" i="13" s="1"/>
  <c r="GS135" i="13"/>
  <c r="GS132" i="13" s="1"/>
  <c r="EI135" i="13"/>
  <c r="EI132" i="13" s="1"/>
  <c r="DK135" i="13"/>
  <c r="DK132" i="13" s="1"/>
  <c r="M117" i="13"/>
  <c r="M114" i="13" s="1"/>
  <c r="P117" i="13"/>
  <c r="P114" i="13" s="1"/>
  <c r="IL121" i="13"/>
  <c r="BT135" i="13"/>
  <c r="BT132" i="13" s="1"/>
  <c r="DH135" i="13"/>
  <c r="DH132" i="13" s="1"/>
  <c r="CM135" i="13"/>
  <c r="CM132" i="13" s="1"/>
  <c r="CJ135" i="13"/>
  <c r="CJ132" i="13" s="1"/>
  <c r="FW135" i="13"/>
  <c r="FW132" i="13" s="1"/>
  <c r="BX135" i="13"/>
  <c r="BX132" i="13" s="1"/>
  <c r="GC117" i="13"/>
  <c r="GC114" i="13" s="1"/>
  <c r="CF117" i="13"/>
  <c r="CF114" i="13" s="1"/>
  <c r="IH135" i="13"/>
  <c r="IH132" i="13" s="1"/>
  <c r="GY132" i="13"/>
  <c r="FO117" i="13"/>
  <c r="FO114" i="13" s="1"/>
  <c r="FO32" i="17" s="1"/>
  <c r="HD117" i="13"/>
  <c r="HD114" i="13" s="1"/>
  <c r="AH117" i="13"/>
  <c r="AH114" i="13" s="1"/>
  <c r="HV117" i="13"/>
  <c r="HV114" i="13" s="1"/>
  <c r="DD135" i="13"/>
  <c r="DD132" i="13" s="1"/>
  <c r="FC132" i="13"/>
  <c r="I135" i="13"/>
  <c r="I132" i="13" s="1"/>
  <c r="CA114" i="13"/>
  <c r="CA32" i="17" s="1"/>
  <c r="BO117" i="13"/>
  <c r="BO114" i="13" s="1"/>
  <c r="BO32" i="17" s="1"/>
  <c r="EW117" i="13"/>
  <c r="EW114" i="13" s="1"/>
  <c r="EW32" i="17" s="1"/>
  <c r="AE132" i="13"/>
  <c r="GQ132" i="13"/>
  <c r="L117" i="13"/>
  <c r="L114" i="13" s="1"/>
  <c r="L32" i="17" s="1"/>
  <c r="T117" i="13"/>
  <c r="T114" i="13" s="1"/>
  <c r="EY117" i="13"/>
  <c r="EY114" i="13" s="1"/>
  <c r="CV135" i="13"/>
  <c r="CV132" i="13" s="1"/>
  <c r="HJ135" i="13"/>
  <c r="HJ132" i="13" s="1"/>
  <c r="BA132" i="13"/>
  <c r="H135" i="13"/>
  <c r="H132" i="13" s="1"/>
  <c r="IL116" i="13"/>
  <c r="G132" i="13"/>
  <c r="G114" i="13"/>
  <c r="S54" i="13"/>
  <c r="S51" i="13" s="1"/>
  <c r="CC51" i="13"/>
  <c r="AH51" i="13"/>
  <c r="BN51" i="13"/>
  <c r="GW51" i="13"/>
  <c r="Q51" i="13"/>
  <c r="GD51" i="13"/>
  <c r="HD51" i="13"/>
  <c r="R51" i="13"/>
  <c r="EL51" i="13"/>
  <c r="BU54" i="13"/>
  <c r="BU51" i="13" s="1"/>
  <c r="FG51" i="13"/>
  <c r="EY51" i="13"/>
  <c r="DY51" i="13"/>
  <c r="GL51" i="13"/>
  <c r="HU51" i="13"/>
  <c r="AY54" i="13"/>
  <c r="AY51" i="13" s="1"/>
  <c r="HI54" i="13"/>
  <c r="HI51" i="13" s="1"/>
  <c r="HL51" i="13"/>
  <c r="BW51" i="13"/>
  <c r="GR54" i="13"/>
  <c r="GR51" i="13" s="1"/>
  <c r="FP51" i="13"/>
  <c r="CQ51" i="13"/>
  <c r="AP51" i="13"/>
  <c r="FF51" i="13"/>
  <c r="I51" i="13"/>
  <c r="HA51" i="13"/>
  <c r="Z51" i="13"/>
  <c r="AF54" i="13"/>
  <c r="AF51" i="13" s="1"/>
  <c r="EH51" i="13"/>
  <c r="FN54" i="13"/>
  <c r="FN51" i="13" s="1"/>
  <c r="AI54" i="13"/>
  <c r="AI51" i="13" s="1"/>
  <c r="GF51" i="13"/>
  <c r="AQ54" i="13"/>
  <c r="AQ51" i="13" s="1"/>
  <c r="FL51" i="13"/>
  <c r="HX51" i="13"/>
  <c r="BI51" i="13"/>
  <c r="AA51" i="13"/>
  <c r="FO51" i="13"/>
  <c r="EI51" i="13"/>
  <c r="FE51" i="13"/>
  <c r="AW51" i="13"/>
  <c r="IE54" i="13"/>
  <c r="IE51" i="13" s="1"/>
  <c r="FV51" i="13"/>
  <c r="J54" i="13"/>
  <c r="J51" i="13" s="1"/>
  <c r="CE51" i="13"/>
  <c r="FU51" i="13"/>
  <c r="AV51" i="13"/>
  <c r="AB54" i="13"/>
  <c r="AB51" i="13" s="1"/>
  <c r="HT51" i="13"/>
  <c r="HW51" i="13"/>
  <c r="DA54" i="13"/>
  <c r="DA51" i="13" s="1"/>
  <c r="BX51" i="13"/>
  <c r="DI51" i="13"/>
  <c r="EX54" i="13"/>
  <c r="EX51" i="13" s="1"/>
  <c r="HB54" i="13"/>
  <c r="HB51" i="13" s="1"/>
  <c r="GV54" i="13"/>
  <c r="GV51" i="13" s="1"/>
  <c r="CM54" i="13"/>
  <c r="CM51" i="13" s="1"/>
  <c r="IB54" i="13"/>
  <c r="IB51" i="13" s="1"/>
  <c r="BO54" i="13"/>
  <c r="BO51" i="13" s="1"/>
  <c r="HQ54" i="13"/>
  <c r="HQ51" i="13" s="1"/>
  <c r="DS51" i="13"/>
  <c r="AN54" i="13"/>
  <c r="AN51" i="13" s="1"/>
  <c r="EO51" i="13"/>
  <c r="H51" i="13"/>
  <c r="GA51" i="13"/>
  <c r="HO54" i="13"/>
  <c r="HO51" i="13" s="1"/>
  <c r="T51" i="13"/>
  <c r="CT54" i="13"/>
  <c r="CT51" i="13" s="1"/>
  <c r="BR51" i="13"/>
  <c r="N51" i="13"/>
  <c r="AZ51" i="13"/>
  <c r="GU54" i="13"/>
  <c r="GU51" i="13" s="1"/>
  <c r="W54" i="13"/>
  <c r="W51" i="13" s="1"/>
  <c r="DB54" i="13"/>
  <c r="DB51" i="13" s="1"/>
  <c r="ED51" i="13"/>
  <c r="GI54" i="13"/>
  <c r="GI51" i="13" s="1"/>
  <c r="FM54" i="13"/>
  <c r="FM51" i="13" s="1"/>
  <c r="GG51" i="13"/>
  <c r="HM54" i="13"/>
  <c r="HM51" i="13" s="1"/>
  <c r="BM54" i="13"/>
  <c r="BM51" i="13" s="1"/>
  <c r="DG51" i="13"/>
  <c r="K54" i="13"/>
  <c r="K51" i="13" s="1"/>
  <c r="IG54" i="13"/>
  <c r="IG51" i="13" s="1"/>
  <c r="AJ51" i="13"/>
  <c r="AX54" i="13"/>
  <c r="AX51" i="13" s="1"/>
  <c r="BS51" i="13"/>
  <c r="DE51" i="13"/>
  <c r="BK51" i="13"/>
  <c r="HC54" i="13"/>
  <c r="HC51" i="13" s="1"/>
  <c r="EK54" i="13"/>
  <c r="EK51" i="13" s="1"/>
  <c r="EU54" i="13"/>
  <c r="EU51" i="13" s="1"/>
  <c r="O54" i="13"/>
  <c r="O51" i="13" s="1"/>
  <c r="EB54" i="13"/>
  <c r="EB51" i="13" s="1"/>
  <c r="AL54" i="13"/>
  <c r="AL51" i="13" s="1"/>
  <c r="HS54" i="13"/>
  <c r="HS51" i="13" s="1"/>
  <c r="HE54" i="13"/>
  <c r="HE51" i="13" s="1"/>
  <c r="FH54" i="13"/>
  <c r="FH51" i="13" s="1"/>
  <c r="EN54" i="13"/>
  <c r="EN51" i="13" s="1"/>
  <c r="AU51" i="13"/>
  <c r="BD54" i="13"/>
  <c r="BD51" i="13" s="1"/>
  <c r="BA54" i="13"/>
  <c r="BA51" i="13" s="1"/>
  <c r="EC54" i="13"/>
  <c r="EC51" i="13" s="1"/>
  <c r="FT51" i="13"/>
  <c r="FA54" i="13"/>
  <c r="FA51" i="13" s="1"/>
  <c r="Y54" i="13"/>
  <c r="Y51" i="13" s="1"/>
  <c r="CH54" i="13"/>
  <c r="CH51" i="13" s="1"/>
  <c r="ES54" i="13"/>
  <c r="ES51" i="13" s="1"/>
  <c r="GS54" i="13"/>
  <c r="GS51" i="13" s="1"/>
  <c r="DC54" i="13"/>
  <c r="DC51" i="13" s="1"/>
  <c r="EQ54" i="13"/>
  <c r="EQ51" i="13" s="1"/>
  <c r="HJ54" i="13"/>
  <c r="HJ51" i="13" s="1"/>
  <c r="IH54" i="13"/>
  <c r="IH51" i="13" s="1"/>
  <c r="EA54" i="13"/>
  <c r="EA51" i="13" s="1"/>
  <c r="GY54" i="13"/>
  <c r="GY51" i="13" s="1"/>
  <c r="GK54" i="13"/>
  <c r="GK51" i="13" s="1"/>
  <c r="HR54" i="13"/>
  <c r="HR51" i="13" s="1"/>
  <c r="DJ54" i="13"/>
  <c r="DJ51" i="13" s="1"/>
  <c r="DQ54" i="13"/>
  <c r="DQ51" i="13" s="1"/>
  <c r="DD54" i="13"/>
  <c r="DD51" i="13" s="1"/>
  <c r="HZ54" i="13"/>
  <c r="HZ51" i="13" s="1"/>
  <c r="IJ54" i="13"/>
  <c r="IJ51" i="13" s="1"/>
  <c r="CD54" i="13"/>
  <c r="CD51" i="13" s="1"/>
  <c r="AO54" i="13"/>
  <c r="AO51" i="13" s="1"/>
  <c r="DH51" i="13"/>
  <c r="IA54" i="13"/>
  <c r="IA51" i="13" s="1"/>
  <c r="CB54" i="13"/>
  <c r="CB51" i="13" s="1"/>
  <c r="GZ54" i="13"/>
  <c r="GZ51" i="13" s="1"/>
  <c r="II54" i="13"/>
  <c r="II51" i="13" s="1"/>
  <c r="EG54" i="13"/>
  <c r="EG51" i="13" s="1"/>
  <c r="GJ51" i="13"/>
  <c r="EW54" i="13"/>
  <c r="EW51" i="13" s="1"/>
  <c r="IL53" i="13"/>
  <c r="CX54" i="13"/>
  <c r="CX51" i="13" s="1"/>
  <c r="V54" i="13"/>
  <c r="V51" i="13" s="1"/>
  <c r="CA54" i="13"/>
  <c r="CA51" i="13" s="1"/>
  <c r="EJ54" i="13"/>
  <c r="EJ51" i="13" s="1"/>
  <c r="GH54" i="13"/>
  <c r="GH51" i="13" s="1"/>
  <c r="HK54" i="13"/>
  <c r="HK51" i="13" s="1"/>
  <c r="EE54" i="13"/>
  <c r="EE51" i="13" s="1"/>
  <c r="DW54" i="13"/>
  <c r="DW51" i="13" s="1"/>
  <c r="CG54" i="13"/>
  <c r="CG51" i="13" s="1"/>
  <c r="BT54" i="13"/>
  <c r="BT51" i="13" s="1"/>
  <c r="GP54" i="13"/>
  <c r="GP51" i="13" s="1"/>
  <c r="HG54" i="13"/>
  <c r="HG51" i="13" s="1"/>
  <c r="G36" i="13"/>
  <c r="IL23" i="13"/>
  <c r="IL8" i="4" s="1"/>
  <c r="G100" i="9"/>
  <c r="H92" i="9" s="1"/>
  <c r="H76" i="9"/>
  <c r="H84" i="9" s="1"/>
  <c r="G24" i="9"/>
  <c r="G32" i="9" s="1"/>
  <c r="IL35" i="13"/>
  <c r="IL78" i="9"/>
  <c r="IL86" i="9" s="1"/>
  <c r="IL102" i="9" s="1"/>
  <c r="IL77" i="9"/>
  <c r="IL85" i="9" s="1"/>
  <c r="IL101" i="9" s="1"/>
  <c r="IL74" i="9"/>
  <c r="IL82" i="9" s="1"/>
  <c r="J40" i="21" l="1"/>
  <c r="CX40" i="21"/>
  <c r="FB40" i="21"/>
  <c r="AR40" i="21"/>
  <c r="IC40" i="21"/>
  <c r="HY40" i="21"/>
  <c r="BP40" i="21"/>
  <c r="FZ40" i="21"/>
  <c r="CZ40" i="21"/>
  <c r="IB40" i="21"/>
  <c r="DZ40" i="21"/>
  <c r="HU40" i="21"/>
  <c r="AS40" i="21"/>
  <c r="CG40" i="21"/>
  <c r="II40" i="21"/>
  <c r="DU40" i="21"/>
  <c r="BD40" i="21"/>
  <c r="BY40" i="21"/>
  <c r="GJ40" i="21"/>
  <c r="AH40" i="21"/>
  <c r="HH40" i="21"/>
  <c r="GE40" i="21"/>
  <c r="IJ40" i="21"/>
  <c r="GG40" i="21"/>
  <c r="FI40" i="21"/>
  <c r="DJ40" i="21"/>
  <c r="ID40" i="21"/>
  <c r="BG40" i="21"/>
  <c r="BC40" i="21"/>
  <c r="EZ40" i="21"/>
  <c r="BT40" i="21"/>
  <c r="ET40" i="21"/>
  <c r="EW40" i="21"/>
  <c r="HJ40" i="21"/>
  <c r="EC40" i="21"/>
  <c r="HN40" i="21"/>
  <c r="CL40" i="21"/>
  <c r="FO40" i="21"/>
  <c r="AX40" i="21"/>
  <c r="HG40" i="21"/>
  <c r="CC40" i="21"/>
  <c r="GV40" i="21"/>
  <c r="AO40" i="21"/>
  <c r="DC40" i="21"/>
  <c r="CT40" i="21"/>
  <c r="EP40" i="21"/>
  <c r="DX40" i="21"/>
  <c r="DR40" i="21"/>
  <c r="FF40" i="21"/>
  <c r="GM40" i="21"/>
  <c r="AI40" i="21"/>
  <c r="IG40" i="21"/>
  <c r="T40" i="21"/>
  <c r="GN40" i="21"/>
  <c r="AC40" i="21"/>
  <c r="IA40" i="21"/>
  <c r="DH40" i="21"/>
  <c r="FS40" i="21"/>
  <c r="W40" i="21"/>
  <c r="BO40" i="21"/>
  <c r="DE40" i="21"/>
  <c r="AM40" i="21"/>
  <c r="HI40" i="21"/>
  <c r="DG40" i="21"/>
  <c r="GZ40" i="21"/>
  <c r="DK40" i="21"/>
  <c r="FQ40" i="21"/>
  <c r="BL40" i="21"/>
  <c r="HW40" i="21"/>
  <c r="DI40" i="21"/>
  <c r="AN40" i="21"/>
  <c r="AZ40" i="21"/>
  <c r="CN40" i="21"/>
  <c r="BM40" i="21"/>
  <c r="DS40" i="21"/>
  <c r="HB40" i="21"/>
  <c r="DF40" i="21"/>
  <c r="DY40" i="21"/>
  <c r="H40" i="21"/>
  <c r="CH40" i="21"/>
  <c r="HK40" i="21"/>
  <c r="AV40" i="21"/>
  <c r="GR40" i="21"/>
  <c r="DY56" i="9"/>
  <c r="DY27" i="8" s="1"/>
  <c r="DY55" i="9"/>
  <c r="DX17" i="8"/>
  <c r="DX18" i="8" s="1"/>
  <c r="DX20" i="8" s="1"/>
  <c r="FM40" i="21"/>
  <c r="BA40" i="21"/>
  <c r="DX37" i="8"/>
  <c r="DX70" i="17" s="1"/>
  <c r="DX12" i="4"/>
  <c r="GI40" i="21"/>
  <c r="CD40" i="21"/>
  <c r="DW40" i="21"/>
  <c r="EF40" i="21"/>
  <c r="BN40" i="21"/>
  <c r="CJ40" i="21"/>
  <c r="FD40" i="21"/>
  <c r="BF40" i="21"/>
  <c r="I40" i="21"/>
  <c r="Q40" i="21"/>
  <c r="R40" i="21"/>
  <c r="U40" i="21"/>
  <c r="FA40" i="21"/>
  <c r="HP40" i="21"/>
  <c r="M40" i="21"/>
  <c r="BB40" i="21"/>
  <c r="V40" i="21"/>
  <c r="AP40" i="21"/>
  <c r="CY40" i="21"/>
  <c r="FW40" i="21"/>
  <c r="HO40" i="21"/>
  <c r="BH40" i="21"/>
  <c r="HS40" i="21"/>
  <c r="AQ40" i="21"/>
  <c r="HD40" i="21"/>
  <c r="AW40" i="21"/>
  <c r="Z40" i="21"/>
  <c r="DL40" i="21"/>
  <c r="EY40" i="21"/>
  <c r="CI40" i="21"/>
  <c r="AG40" i="21"/>
  <c r="AL40" i="21"/>
  <c r="BV40" i="21"/>
  <c r="EL40" i="21"/>
  <c r="FH40" i="21"/>
  <c r="GY40" i="21"/>
  <c r="CF40" i="21"/>
  <c r="BW40" i="21"/>
  <c r="CB40" i="21"/>
  <c r="DQ40" i="21"/>
  <c r="IE40" i="21"/>
  <c r="EE40" i="21"/>
  <c r="IF40" i="21"/>
  <c r="AU40" i="21"/>
  <c r="GH40" i="21"/>
  <c r="HR40" i="21"/>
  <c r="GU40" i="21"/>
  <c r="FE40" i="21"/>
  <c r="BZ40" i="21"/>
  <c r="CP40" i="21"/>
  <c r="AB40" i="21"/>
  <c r="FK40" i="21"/>
  <c r="GW40" i="21"/>
  <c r="IH40" i="21"/>
  <c r="CQ40" i="21"/>
  <c r="AK40" i="21"/>
  <c r="FC40" i="21"/>
  <c r="GA40" i="21"/>
  <c r="EU40" i="21"/>
  <c r="HC40" i="21"/>
  <c r="P40" i="21"/>
  <c r="AJ40" i="21"/>
  <c r="EG40" i="21"/>
  <c r="AT40" i="21"/>
  <c r="BQ40" i="21"/>
  <c r="HZ40" i="21"/>
  <c r="N40" i="21"/>
  <c r="BJ40" i="21"/>
  <c r="HE40" i="21"/>
  <c r="BU40" i="21"/>
  <c r="EI40" i="21"/>
  <c r="FJ40" i="21"/>
  <c r="HF40" i="21"/>
  <c r="O40" i="21"/>
  <c r="EK40" i="21"/>
  <c r="ER40" i="21"/>
  <c r="GT40" i="21"/>
  <c r="GX40" i="21"/>
  <c r="EB40" i="21"/>
  <c r="GQ40" i="21"/>
  <c r="CK40" i="21"/>
  <c r="EQ40" i="21"/>
  <c r="FY40" i="21"/>
  <c r="GP40" i="21"/>
  <c r="ES40" i="21"/>
  <c r="GO40" i="21"/>
  <c r="HL40" i="21"/>
  <c r="FT40" i="21"/>
  <c r="BI40" i="21"/>
  <c r="AY40" i="21"/>
  <c r="GL40" i="21"/>
  <c r="FP40" i="21"/>
  <c r="GB40" i="21"/>
  <c r="CW40" i="21"/>
  <c r="FU40" i="21"/>
  <c r="EO40" i="21"/>
  <c r="L40" i="21"/>
  <c r="FV40" i="21"/>
  <c r="X40" i="21"/>
  <c r="HQ40" i="21"/>
  <c r="HX40" i="21"/>
  <c r="CE40" i="21"/>
  <c r="GK40" i="21"/>
  <c r="ED40" i="21"/>
  <c r="BS40" i="21"/>
  <c r="FG40" i="21"/>
  <c r="EJ40" i="21"/>
  <c r="Y40" i="21"/>
  <c r="CA40" i="21"/>
  <c r="G30" i="21"/>
  <c r="DB40" i="21"/>
  <c r="EN40" i="21"/>
  <c r="K40" i="21"/>
  <c r="DD40" i="21"/>
  <c r="GD40" i="21"/>
  <c r="GS40" i="21"/>
  <c r="AF40" i="21"/>
  <c r="HV40" i="21"/>
  <c r="EV40" i="21"/>
  <c r="EA40" i="21"/>
  <c r="S40" i="21"/>
  <c r="GC40" i="21"/>
  <c r="CR40" i="21"/>
  <c r="FN40" i="21"/>
  <c r="AA40" i="21"/>
  <c r="FL40" i="21"/>
  <c r="AD40" i="21"/>
  <c r="BR40" i="21"/>
  <c r="EM40" i="21"/>
  <c r="DM40" i="21"/>
  <c r="BK40" i="21"/>
  <c r="DP40" i="21"/>
  <c r="HA40" i="21"/>
  <c r="CM40" i="21"/>
  <c r="DV40" i="21"/>
  <c r="AE40" i="21"/>
  <c r="CS40" i="21"/>
  <c r="IK33" i="21"/>
  <c r="IK40" i="21" s="1"/>
  <c r="DN40" i="21"/>
  <c r="IL16" i="4"/>
  <c r="IL19" i="4" s="1"/>
  <c r="IL30" i="21"/>
  <c r="DO16" i="4"/>
  <c r="DO19" i="4" s="1"/>
  <c r="DO30" i="21"/>
  <c r="DN16" i="4"/>
  <c r="DN19" i="4" s="1"/>
  <c r="DN30" i="21"/>
  <c r="FR25" i="4"/>
  <c r="FR28" i="21"/>
  <c r="FR31" i="21" s="1"/>
  <c r="DO40" i="21"/>
  <c r="H19" i="4"/>
  <c r="H8" i="10"/>
  <c r="H10" i="10" s="1"/>
  <c r="H28" i="21" s="1"/>
  <c r="H31" i="21" s="1"/>
  <c r="D155" i="13"/>
  <c r="G34" i="21"/>
  <c r="G33" i="21"/>
  <c r="G8" i="5"/>
  <c r="FK10" i="4"/>
  <c r="FK14" i="6"/>
  <c r="V10" i="4"/>
  <c r="V14" i="6"/>
  <c r="GL10" i="4"/>
  <c r="GL14" i="6"/>
  <c r="EE10" i="4"/>
  <c r="EE14" i="6"/>
  <c r="CB10" i="4"/>
  <c r="CB14" i="6"/>
  <c r="DB10" i="4"/>
  <c r="DB14" i="6"/>
  <c r="CZ10" i="4"/>
  <c r="CZ14" i="6"/>
  <c r="AT10" i="4"/>
  <c r="AT14" i="6"/>
  <c r="IG10" i="4"/>
  <c r="IG14" i="6"/>
  <c r="AL10" i="4"/>
  <c r="AL14" i="6"/>
  <c r="O10" i="4"/>
  <c r="O14" i="6"/>
  <c r="AM10" i="4"/>
  <c r="AM14" i="6"/>
  <c r="GH10" i="4"/>
  <c r="GH14" i="6"/>
  <c r="FQ10" i="4"/>
  <c r="FQ14" i="6"/>
  <c r="DX10" i="4"/>
  <c r="DX14" i="6"/>
  <c r="DH10" i="4"/>
  <c r="DH14" i="6"/>
  <c r="DP10" i="4"/>
  <c r="DP14" i="6"/>
  <c r="FH10" i="4"/>
  <c r="FH14" i="6"/>
  <c r="EW10" i="4"/>
  <c r="EW14" i="6"/>
  <c r="HA10" i="4"/>
  <c r="HA14" i="6"/>
  <c r="GU10" i="4"/>
  <c r="GU14" i="6"/>
  <c r="X10" i="4"/>
  <c r="X14" i="6"/>
  <c r="P10" i="4"/>
  <c r="P14" i="6"/>
  <c r="BJ10" i="4"/>
  <c r="BJ14" i="6"/>
  <c r="FW10" i="4"/>
  <c r="FW14" i="6"/>
  <c r="BF10" i="4"/>
  <c r="BF14" i="6"/>
  <c r="BI10" i="4"/>
  <c r="BI14" i="6"/>
  <c r="HO10" i="4"/>
  <c r="HO14" i="6"/>
  <c r="BY10" i="4"/>
  <c r="BY14" i="6"/>
  <c r="BW10" i="4"/>
  <c r="BW14" i="6"/>
  <c r="HG10" i="4"/>
  <c r="HG14" i="6"/>
  <c r="BA10" i="4"/>
  <c r="BA14" i="6"/>
  <c r="GT10" i="4"/>
  <c r="GT14" i="6"/>
  <c r="FS10" i="4"/>
  <c r="FS14" i="6"/>
  <c r="EO10" i="4"/>
  <c r="EO14" i="6"/>
  <c r="EK10" i="4"/>
  <c r="EK14" i="6"/>
  <c r="GF10" i="4"/>
  <c r="GF14" i="6"/>
  <c r="CU10" i="4"/>
  <c r="CU14" i="6"/>
  <c r="DC10" i="4"/>
  <c r="DC14" i="6"/>
  <c r="FG10" i="4"/>
  <c r="FG14" i="6"/>
  <c r="GR10" i="4"/>
  <c r="GR14" i="6"/>
  <c r="HT10" i="4"/>
  <c r="HT14" i="6"/>
  <c r="I10" i="4"/>
  <c r="I14" i="6"/>
  <c r="DN10" i="4"/>
  <c r="DN14" i="6"/>
  <c r="IE10" i="4"/>
  <c r="IE14" i="6"/>
  <c r="GS10" i="4"/>
  <c r="GS14" i="6"/>
  <c r="L10" i="4"/>
  <c r="L14" i="6"/>
  <c r="AU10" i="4"/>
  <c r="AU14" i="6"/>
  <c r="CM10" i="4"/>
  <c r="CM14" i="6"/>
  <c r="IF10" i="4"/>
  <c r="IF14" i="6"/>
  <c r="IC10" i="4"/>
  <c r="IC14" i="6"/>
  <c r="IB10" i="4"/>
  <c r="IB14" i="6"/>
  <c r="HV10" i="4"/>
  <c r="HV14" i="6"/>
  <c r="FE10" i="4"/>
  <c r="FE14" i="6"/>
  <c r="AV10" i="4"/>
  <c r="AV14" i="6"/>
  <c r="T10" i="4"/>
  <c r="T14" i="6"/>
  <c r="AS10" i="4"/>
  <c r="AS14" i="6"/>
  <c r="AR10" i="4"/>
  <c r="AR14" i="6"/>
  <c r="II10" i="4"/>
  <c r="II14" i="6"/>
  <c r="FO10" i="4"/>
  <c r="FO14" i="6"/>
  <c r="BS10" i="4"/>
  <c r="BS14" i="6"/>
  <c r="FC10" i="4"/>
  <c r="FC14" i="6"/>
  <c r="HH10" i="4"/>
  <c r="HH14" i="6"/>
  <c r="EP10" i="4"/>
  <c r="EP14" i="6"/>
  <c r="DV10" i="4"/>
  <c r="DV14" i="6"/>
  <c r="S10" i="4"/>
  <c r="S14" i="6"/>
  <c r="HL10" i="4"/>
  <c r="HL14" i="6"/>
  <c r="BR10" i="4"/>
  <c r="BR14" i="6"/>
  <c r="AE10" i="4"/>
  <c r="AE14" i="6"/>
  <c r="GC10" i="4"/>
  <c r="GC14" i="6"/>
  <c r="GA10" i="4"/>
  <c r="GA14" i="6"/>
  <c r="DR10" i="4"/>
  <c r="DR14" i="6"/>
  <c r="GJ10" i="4"/>
  <c r="GJ14" i="6"/>
  <c r="FN10" i="4"/>
  <c r="FN14" i="6"/>
  <c r="AW10" i="4"/>
  <c r="AW14" i="6"/>
  <c r="FY10" i="4"/>
  <c r="FY14" i="6"/>
  <c r="ER10" i="4"/>
  <c r="ER14" i="6"/>
  <c r="HJ10" i="4"/>
  <c r="HJ14" i="6"/>
  <c r="BM10" i="4"/>
  <c r="BM14" i="6"/>
  <c r="CF10" i="4"/>
  <c r="CF14" i="6"/>
  <c r="HC10" i="4"/>
  <c r="HC14" i="6"/>
  <c r="FL10" i="4"/>
  <c r="FL14" i="6"/>
  <c r="EC10" i="4"/>
  <c r="EC14" i="6"/>
  <c r="EY10" i="4"/>
  <c r="EY14" i="6"/>
  <c r="CI10" i="4"/>
  <c r="CI14" i="6"/>
  <c r="AX10" i="4"/>
  <c r="AX14" i="6"/>
  <c r="HU10" i="4"/>
  <c r="HU14" i="6"/>
  <c r="DF10" i="4"/>
  <c r="DF14" i="6"/>
  <c r="CO10" i="4"/>
  <c r="CO14" i="6"/>
  <c r="DK10" i="4"/>
  <c r="DK14" i="6"/>
  <c r="FI10" i="4"/>
  <c r="FI14" i="6"/>
  <c r="FV10" i="4"/>
  <c r="FV14" i="6"/>
  <c r="BB10" i="4"/>
  <c r="BB14" i="6"/>
  <c r="CY10" i="4"/>
  <c r="CY14" i="6"/>
  <c r="HS10" i="4"/>
  <c r="HS14" i="6"/>
  <c r="Y10" i="4"/>
  <c r="Y14" i="6"/>
  <c r="CG10" i="4"/>
  <c r="CG14" i="6"/>
  <c r="BG10" i="4"/>
  <c r="BG14" i="6"/>
  <c r="HK10" i="4"/>
  <c r="HK14" i="6"/>
  <c r="DS10" i="4"/>
  <c r="DS14" i="6"/>
  <c r="CX10" i="4"/>
  <c r="CX14" i="6"/>
  <c r="HY10" i="4"/>
  <c r="HY14" i="6"/>
  <c r="BU10" i="4"/>
  <c r="BU14" i="6"/>
  <c r="FU10" i="4"/>
  <c r="FU14" i="6"/>
  <c r="FF10" i="4"/>
  <c r="FF14" i="6"/>
  <c r="EN10" i="4"/>
  <c r="EN14" i="6"/>
  <c r="DU10" i="4"/>
  <c r="DU14" i="6"/>
  <c r="CN10" i="4"/>
  <c r="CN14" i="6"/>
  <c r="HE10" i="4"/>
  <c r="HE14" i="6"/>
  <c r="DT10" i="4"/>
  <c r="DT14" i="6"/>
  <c r="DI10" i="4"/>
  <c r="DI14" i="6"/>
  <c r="M10" i="4"/>
  <c r="M14" i="6"/>
  <c r="CJ10" i="4"/>
  <c r="CJ14" i="6"/>
  <c r="BK10" i="4"/>
  <c r="BK14" i="6"/>
  <c r="AC10" i="4"/>
  <c r="AC14" i="6"/>
  <c r="BD10" i="4"/>
  <c r="BD14" i="6"/>
  <c r="AP10" i="4"/>
  <c r="AP14" i="6"/>
  <c r="CL10" i="4"/>
  <c r="CL14" i="6"/>
  <c r="DJ10" i="4"/>
  <c r="DJ14" i="6"/>
  <c r="EZ10" i="4"/>
  <c r="EZ14" i="6"/>
  <c r="AB10" i="4"/>
  <c r="AB14" i="6"/>
  <c r="EF10" i="4"/>
  <c r="EF14" i="6"/>
  <c r="BQ10" i="4"/>
  <c r="BQ14" i="6"/>
  <c r="FJ10" i="4"/>
  <c r="FJ14" i="6"/>
  <c r="GN10" i="4"/>
  <c r="GN14" i="6"/>
  <c r="DO10" i="4"/>
  <c r="DO14" i="6"/>
  <c r="CQ10" i="4"/>
  <c r="CQ14" i="6"/>
  <c r="BC10" i="4"/>
  <c r="BC14" i="6"/>
  <c r="GQ10" i="4"/>
  <c r="GQ14" i="6"/>
  <c r="CA10" i="4"/>
  <c r="CA14" i="6"/>
  <c r="GG10" i="4"/>
  <c r="GG14" i="6"/>
  <c r="FD10" i="4"/>
  <c r="FD14" i="6"/>
  <c r="GZ10" i="4"/>
  <c r="GZ14" i="6"/>
  <c r="HX10" i="4"/>
  <c r="HX14" i="6"/>
  <c r="EH10" i="4"/>
  <c r="EH14" i="6"/>
  <c r="IJ10" i="4"/>
  <c r="IJ14" i="6"/>
  <c r="AO10" i="4"/>
  <c r="AO14" i="6"/>
  <c r="GM10" i="4"/>
  <c r="GM14" i="6"/>
  <c r="AI10" i="4"/>
  <c r="AI14" i="6"/>
  <c r="GE10" i="4"/>
  <c r="GE14" i="6"/>
  <c r="K10" i="4"/>
  <c r="K14" i="6"/>
  <c r="R10" i="4"/>
  <c r="R14" i="6"/>
  <c r="AH10" i="4"/>
  <c r="AH14" i="6"/>
  <c r="HP10" i="4"/>
  <c r="HP14" i="6"/>
  <c r="FT10" i="4"/>
  <c r="FT14" i="6"/>
  <c r="FA10" i="4"/>
  <c r="FA14" i="6"/>
  <c r="BN10" i="4"/>
  <c r="BN14" i="6"/>
  <c r="J10" i="4"/>
  <c r="J14" i="6"/>
  <c r="EM10" i="4"/>
  <c r="EM14" i="6"/>
  <c r="HF10" i="4"/>
  <c r="HF14" i="6"/>
  <c r="CS10" i="4"/>
  <c r="CS14" i="6"/>
  <c r="BE10" i="4"/>
  <c r="BE14" i="6"/>
  <c r="FM10" i="4"/>
  <c r="FM14" i="6"/>
  <c r="W10" i="4"/>
  <c r="W14" i="6"/>
  <c r="BZ10" i="4"/>
  <c r="BZ14" i="6"/>
  <c r="HI10" i="4"/>
  <c r="HI14" i="6"/>
  <c r="EI10" i="4"/>
  <c r="EI14" i="6"/>
  <c r="GW10" i="4"/>
  <c r="GW14" i="6"/>
  <c r="DW10" i="4"/>
  <c r="DW14" i="6"/>
  <c r="BT10" i="4"/>
  <c r="BT14" i="6"/>
  <c r="ES10" i="4"/>
  <c r="ES14" i="6"/>
  <c r="GP10" i="4"/>
  <c r="GP14" i="6"/>
  <c r="ED10" i="4"/>
  <c r="ED14" i="6"/>
  <c r="CT10" i="4"/>
  <c r="CT14" i="6"/>
  <c r="AA10" i="4"/>
  <c r="AA14" i="6"/>
  <c r="HR10" i="4"/>
  <c r="HR14" i="6"/>
  <c r="EA10" i="4"/>
  <c r="EA14" i="6"/>
  <c r="CR10" i="4"/>
  <c r="CR14" i="6"/>
  <c r="BH10" i="4"/>
  <c r="BH14" i="6"/>
  <c r="DG10" i="4"/>
  <c r="DG14" i="6"/>
  <c r="DA10" i="4"/>
  <c r="DA14" i="6"/>
  <c r="AZ10" i="4"/>
  <c r="AZ14" i="6"/>
  <c r="AF10" i="4"/>
  <c r="AF14" i="6"/>
  <c r="AK10" i="4"/>
  <c r="AK14" i="6"/>
  <c r="DM10" i="4"/>
  <c r="DM14" i="6"/>
  <c r="EG10" i="4"/>
  <c r="EG14" i="6"/>
  <c r="AG10" i="4"/>
  <c r="AG14" i="6"/>
  <c r="CC10" i="4"/>
  <c r="CC14" i="6"/>
  <c r="N10" i="4"/>
  <c r="N14" i="6"/>
  <c r="EL10" i="4"/>
  <c r="EL14" i="6"/>
  <c r="DD10" i="4"/>
  <c r="DD14" i="6"/>
  <c r="BV10" i="4"/>
  <c r="BV14" i="6"/>
  <c r="IA10" i="4"/>
  <c r="IA14" i="6"/>
  <c r="GB10" i="4"/>
  <c r="GB14" i="6"/>
  <c r="IK10" i="4"/>
  <c r="IK14" i="6"/>
  <c r="FB10" i="4"/>
  <c r="FB14" i="6"/>
  <c r="DQ10" i="4"/>
  <c r="DQ14" i="6"/>
  <c r="BO10" i="4"/>
  <c r="BO14" i="6"/>
  <c r="EV10" i="4"/>
  <c r="EV14" i="6"/>
  <c r="CD10" i="4"/>
  <c r="CD14" i="6"/>
  <c r="GD10" i="4"/>
  <c r="GD14" i="6"/>
  <c r="IH10" i="4"/>
  <c r="IH14" i="6"/>
  <c r="HB10" i="4"/>
  <c r="HB14" i="6"/>
  <c r="DE10" i="4"/>
  <c r="DE14" i="6"/>
  <c r="U10" i="4"/>
  <c r="U14" i="6"/>
  <c r="HW10" i="4"/>
  <c r="HW14" i="6"/>
  <c r="EQ10" i="4"/>
  <c r="EQ14" i="6"/>
  <c r="Z10" i="4"/>
  <c r="Z14" i="6"/>
  <c r="CW10" i="4"/>
  <c r="CW14" i="6"/>
  <c r="FX10" i="4"/>
  <c r="FX14" i="6"/>
  <c r="IL8" i="6"/>
  <c r="IL73" i="17"/>
  <c r="D73" i="17" s="1"/>
  <c r="Z32" i="17"/>
  <c r="Z31" i="17" s="1"/>
  <c r="BG32" i="17"/>
  <c r="BG31" i="17" s="1"/>
  <c r="HF32" i="17"/>
  <c r="HF31" i="17" s="1"/>
  <c r="DE32" i="17"/>
  <c r="DE31" i="17" s="1"/>
  <c r="DY32" i="17"/>
  <c r="DY31" i="17" s="1"/>
  <c r="CR32" i="17"/>
  <c r="CR31" i="17" s="1"/>
  <c r="GM32" i="17"/>
  <c r="GM31" i="17" s="1"/>
  <c r="ES32" i="17"/>
  <c r="ES31" i="17" s="1"/>
  <c r="CZ32" i="17"/>
  <c r="CZ31" i="17" s="1"/>
  <c r="GA32" i="17"/>
  <c r="GA31" i="17" s="1"/>
  <c r="HB32" i="17"/>
  <c r="HB31" i="17" s="1"/>
  <c r="HB48" i="17" s="1"/>
  <c r="CI32" i="17"/>
  <c r="CI31" i="17" s="1"/>
  <c r="CI48" i="17" s="1"/>
  <c r="BL32" i="17"/>
  <c r="BL31" i="17" s="1"/>
  <c r="AL32" i="17"/>
  <c r="AL31" i="17" s="1"/>
  <c r="DP32" i="17"/>
  <c r="DP31" i="17" s="1"/>
  <c r="BT32" i="17"/>
  <c r="BT31" i="17" s="1"/>
  <c r="GI32" i="17"/>
  <c r="GI31" i="17" s="1"/>
  <c r="HV32" i="17"/>
  <c r="HV31" i="17" s="1"/>
  <c r="CK32" i="17"/>
  <c r="CK31" i="17" s="1"/>
  <c r="Y8" i="5"/>
  <c r="BY32" i="17"/>
  <c r="BY31" i="17" s="1"/>
  <c r="N32" i="17"/>
  <c r="N31" i="17" s="1"/>
  <c r="N48" i="17" s="1"/>
  <c r="FG32" i="17"/>
  <c r="FG31" i="17" s="1"/>
  <c r="CE32" i="17"/>
  <c r="CE31" i="17" s="1"/>
  <c r="BF32" i="17"/>
  <c r="BF31" i="17" s="1"/>
  <c r="T32" i="17"/>
  <c r="T31" i="17" s="1"/>
  <c r="BR32" i="17"/>
  <c r="BR31" i="17" s="1"/>
  <c r="X32" i="17"/>
  <c r="X31" i="17" s="1"/>
  <c r="X48" i="17" s="1"/>
  <c r="FL32" i="17"/>
  <c r="FL31" i="17" s="1"/>
  <c r="EU32" i="17"/>
  <c r="EU31" i="17" s="1"/>
  <c r="EU48" i="17" s="1"/>
  <c r="GZ32" i="17"/>
  <c r="GZ31" i="17" s="1"/>
  <c r="W32" i="17"/>
  <c r="W31" i="17" s="1"/>
  <c r="FA32" i="17"/>
  <c r="FA31" i="17" s="1"/>
  <c r="H32" i="17"/>
  <c r="H31" i="17" s="1"/>
  <c r="FH32" i="17"/>
  <c r="FH31" i="17" s="1"/>
  <c r="CC32" i="17"/>
  <c r="CC31" i="17" s="1"/>
  <c r="FD32" i="17"/>
  <c r="FD31" i="17" s="1"/>
  <c r="CX32" i="17"/>
  <c r="CX31" i="17" s="1"/>
  <c r="IL36" i="17"/>
  <c r="D36" i="17" s="1"/>
  <c r="AI32" i="17"/>
  <c r="AI31" i="17" s="1"/>
  <c r="AI48" i="17" s="1"/>
  <c r="FT32" i="17"/>
  <c r="FT31" i="17" s="1"/>
  <c r="CH32" i="17"/>
  <c r="CH31" i="17" s="1"/>
  <c r="EO32" i="17"/>
  <c r="EO31" i="17" s="1"/>
  <c r="AH32" i="17"/>
  <c r="AH31" i="17" s="1"/>
  <c r="IE32" i="17"/>
  <c r="IE31" i="17" s="1"/>
  <c r="IE53" i="17" s="1"/>
  <c r="EY32" i="17"/>
  <c r="EY31" i="17" s="1"/>
  <c r="DX32" i="17"/>
  <c r="DX31" i="17" s="1"/>
  <c r="GF32" i="17"/>
  <c r="GF31" i="17" s="1"/>
  <c r="BI32" i="17"/>
  <c r="BI31" i="17" s="1"/>
  <c r="GT32" i="17"/>
  <c r="GT31" i="17" s="1"/>
  <c r="DO32" i="17"/>
  <c r="DO31" i="17" s="1"/>
  <c r="EB32" i="17"/>
  <c r="EB31" i="17" s="1"/>
  <c r="DN32" i="17"/>
  <c r="DN31" i="17" s="1"/>
  <c r="EI32" i="17"/>
  <c r="EI31" i="17" s="1"/>
  <c r="CB32" i="17"/>
  <c r="CB31" i="17" s="1"/>
  <c r="P32" i="17"/>
  <c r="P31" i="17" s="1"/>
  <c r="M32" i="17"/>
  <c r="M31" i="17" s="1"/>
  <c r="GJ32" i="17"/>
  <c r="GJ31" i="17" s="1"/>
  <c r="DB32" i="17"/>
  <c r="DB31" i="17" s="1"/>
  <c r="CW32" i="17"/>
  <c r="CW31" i="17" s="1"/>
  <c r="GW32" i="17"/>
  <c r="GW31" i="17" s="1"/>
  <c r="GK32" i="17"/>
  <c r="GK31" i="17" s="1"/>
  <c r="EF32" i="17"/>
  <c r="EF31" i="17" s="1"/>
  <c r="FI32" i="17"/>
  <c r="FI31" i="17" s="1"/>
  <c r="EN32" i="17"/>
  <c r="EN31" i="17" s="1"/>
  <c r="CF32" i="17"/>
  <c r="CF31" i="17" s="1"/>
  <c r="CF48" i="17" s="1"/>
  <c r="HU32" i="17"/>
  <c r="HU31" i="17" s="1"/>
  <c r="AT32" i="17"/>
  <c r="AT31" i="17" s="1"/>
  <c r="II32" i="17"/>
  <c r="II31" i="17" s="1"/>
  <c r="HD32" i="17"/>
  <c r="HD31" i="17" s="1"/>
  <c r="EH32" i="17"/>
  <c r="EH31" i="17" s="1"/>
  <c r="U32" i="17"/>
  <c r="U31" i="17" s="1"/>
  <c r="DV32" i="17"/>
  <c r="DV31" i="17" s="1"/>
  <c r="BW32" i="17"/>
  <c r="BW31" i="17" s="1"/>
  <c r="BJ32" i="17"/>
  <c r="BJ31" i="17" s="1"/>
  <c r="BJ53" i="17" s="1"/>
  <c r="HM32" i="17"/>
  <c r="HM31" i="17" s="1"/>
  <c r="FB32" i="17"/>
  <c r="FB31" i="17" s="1"/>
  <c r="CJ32" i="17"/>
  <c r="CJ31" i="17" s="1"/>
  <c r="GP32" i="17"/>
  <c r="GP31" i="17" s="1"/>
  <c r="FS32" i="17"/>
  <c r="FS31" i="17" s="1"/>
  <c r="HK32" i="17"/>
  <c r="HK31" i="17" s="1"/>
  <c r="GC32" i="17"/>
  <c r="GC31" i="17" s="1"/>
  <c r="AF32" i="17"/>
  <c r="AF31" i="17" s="1"/>
  <c r="G16" i="4"/>
  <c r="G19" i="4" s="1"/>
  <c r="J8" i="5"/>
  <c r="S8" i="5"/>
  <c r="Z8" i="5"/>
  <c r="HX9" i="6"/>
  <c r="AS9" i="6"/>
  <c r="EM9" i="6"/>
  <c r="EP8" i="10"/>
  <c r="EP10" i="10" s="1"/>
  <c r="CL8" i="10"/>
  <c r="CL10" i="10" s="1"/>
  <c r="FJ8" i="10"/>
  <c r="FJ10" i="10" s="1"/>
  <c r="HF8" i="10"/>
  <c r="HF10" i="10" s="1"/>
  <c r="EE8" i="10"/>
  <c r="EE10" i="10" s="1"/>
  <c r="EE28" i="21" s="1"/>
  <c r="EE31" i="21" s="1"/>
  <c r="AJ8" i="10"/>
  <c r="AJ10" i="10" s="1"/>
  <c r="HG8" i="10"/>
  <c r="HG10" i="10" s="1"/>
  <c r="GX8" i="10"/>
  <c r="GX10" i="10" s="1"/>
  <c r="R19" i="3"/>
  <c r="G75" i="9"/>
  <c r="G83" i="9" s="1"/>
  <c r="G99" i="9" s="1"/>
  <c r="G103" i="9" s="1"/>
  <c r="N19" i="3"/>
  <c r="I19" i="3"/>
  <c r="H19" i="3"/>
  <c r="L19" i="3"/>
  <c r="K19" i="3"/>
  <c r="GI8" i="10"/>
  <c r="GI10" i="10" s="1"/>
  <c r="GI19" i="4"/>
  <c r="W19" i="3" s="1"/>
  <c r="CW8" i="10"/>
  <c r="CW10" i="10" s="1"/>
  <c r="CW19" i="4"/>
  <c r="FO8" i="10"/>
  <c r="FO10" i="10" s="1"/>
  <c r="FO19" i="4"/>
  <c r="FY8" i="10"/>
  <c r="FY10" i="10" s="1"/>
  <c r="FY19" i="4"/>
  <c r="CY8" i="10"/>
  <c r="CY10" i="10" s="1"/>
  <c r="CY19" i="4"/>
  <c r="HH8" i="10"/>
  <c r="HH10" i="10" s="1"/>
  <c r="HH19" i="4"/>
  <c r="Y19" i="3" s="1"/>
  <c r="IJ8" i="10"/>
  <c r="IJ10" i="10" s="1"/>
  <c r="IJ19" i="4"/>
  <c r="FU8" i="10"/>
  <c r="FU10" i="10" s="1"/>
  <c r="FU19" i="4"/>
  <c r="FH8" i="10"/>
  <c r="FH10" i="10" s="1"/>
  <c r="FH19" i="4"/>
  <c r="GD8" i="10"/>
  <c r="GD10" i="10" s="1"/>
  <c r="GD19" i="4"/>
  <c r="GT8" i="10"/>
  <c r="GT10" i="10" s="1"/>
  <c r="GT19" i="4"/>
  <c r="HA8" i="10"/>
  <c r="HA10" i="10" s="1"/>
  <c r="HA19" i="4"/>
  <c r="EV8" i="10"/>
  <c r="EV10" i="10" s="1"/>
  <c r="EV19" i="4"/>
  <c r="AS8" i="10"/>
  <c r="AS10" i="10" s="1"/>
  <c r="AS19" i="4"/>
  <c r="CT8" i="10"/>
  <c r="CT10" i="10" s="1"/>
  <c r="CT19" i="4"/>
  <c r="FI8" i="10"/>
  <c r="FI10" i="10" s="1"/>
  <c r="FI19" i="4"/>
  <c r="CQ8" i="10"/>
  <c r="CQ10" i="10" s="1"/>
  <c r="CQ19" i="4"/>
  <c r="HW8" i="10"/>
  <c r="HW10" i="10" s="1"/>
  <c r="HW19" i="4"/>
  <c r="FV8" i="10"/>
  <c r="FV10" i="10" s="1"/>
  <c r="FV19" i="4"/>
  <c r="DF8" i="10"/>
  <c r="DF10" i="10" s="1"/>
  <c r="DF19" i="4"/>
  <c r="P19" i="3" s="1"/>
  <c r="HV8" i="10"/>
  <c r="HV10" i="10" s="1"/>
  <c r="HV19" i="4"/>
  <c r="EM8" i="10"/>
  <c r="EM10" i="10" s="1"/>
  <c r="EM19" i="4"/>
  <c r="AM8" i="10"/>
  <c r="AM10" i="10" s="1"/>
  <c r="AM19" i="4"/>
  <c r="BR8" i="10"/>
  <c r="BR10" i="10" s="1"/>
  <c r="BR19" i="4"/>
  <c r="DA8" i="10"/>
  <c r="DA10" i="10" s="1"/>
  <c r="DA19" i="4"/>
  <c r="CB8" i="10"/>
  <c r="CB10" i="10" s="1"/>
  <c r="CB19" i="4"/>
  <c r="DR8" i="10"/>
  <c r="DR10" i="10" s="1"/>
  <c r="FQ8" i="10"/>
  <c r="FQ10" i="10" s="1"/>
  <c r="EX8" i="10"/>
  <c r="EX10" i="10" s="1"/>
  <c r="GC8" i="10"/>
  <c r="GC10" i="10" s="1"/>
  <c r="BS8" i="10"/>
  <c r="BS10" i="10" s="1"/>
  <c r="BW8" i="10"/>
  <c r="BW10" i="10" s="1"/>
  <c r="DE8" i="10"/>
  <c r="DE10" i="10" s="1"/>
  <c r="AL8" i="10"/>
  <c r="AL10" i="10" s="1"/>
  <c r="DW8" i="10"/>
  <c r="DW10" i="10" s="1"/>
  <c r="DG8" i="10"/>
  <c r="DG10" i="10" s="1"/>
  <c r="IA8" i="10"/>
  <c r="IA10" i="10" s="1"/>
  <c r="AN8" i="10"/>
  <c r="AN10" i="10" s="1"/>
  <c r="BF8" i="10"/>
  <c r="BF10" i="10" s="1"/>
  <c r="GL8" i="10"/>
  <c r="GL10" i="10" s="1"/>
  <c r="X8" i="10"/>
  <c r="X10" i="10" s="1"/>
  <c r="AU8" i="10"/>
  <c r="AU10" i="10" s="1"/>
  <c r="AT8" i="10"/>
  <c r="AT10" i="10" s="1"/>
  <c r="EY8" i="10"/>
  <c r="EY10" i="10" s="1"/>
  <c r="HK8" i="10"/>
  <c r="HK10" i="10" s="1"/>
  <c r="V8" i="10"/>
  <c r="V10" i="10" s="1"/>
  <c r="GO8" i="10"/>
  <c r="GO10" i="10" s="1"/>
  <c r="AA8" i="10"/>
  <c r="AA10" i="10" s="1"/>
  <c r="AP8" i="10"/>
  <c r="AP10" i="10" s="1"/>
  <c r="BZ8" i="10"/>
  <c r="BZ10" i="10" s="1"/>
  <c r="DI8" i="10"/>
  <c r="DI10" i="10" s="1"/>
  <c r="HJ8" i="10"/>
  <c r="HJ10" i="10" s="1"/>
  <c r="BT8" i="10"/>
  <c r="BT10" i="10" s="1"/>
  <c r="AD8" i="10"/>
  <c r="AD10" i="10" s="1"/>
  <c r="BU8" i="10"/>
  <c r="BU10" i="10" s="1"/>
  <c r="GZ8" i="10"/>
  <c r="GZ10" i="10" s="1"/>
  <c r="DQ8" i="10"/>
  <c r="DQ10" i="10" s="1"/>
  <c r="AI8" i="10"/>
  <c r="AI10" i="10" s="1"/>
  <c r="GM8" i="10"/>
  <c r="GM10" i="10" s="1"/>
  <c r="EF8" i="10"/>
  <c r="EF10" i="10" s="1"/>
  <c r="GA8" i="10"/>
  <c r="GA10" i="10" s="1"/>
  <c r="IC8" i="10"/>
  <c r="IC10" i="10" s="1"/>
  <c r="CI8" i="10"/>
  <c r="CI10" i="10" s="1"/>
  <c r="DM8" i="10"/>
  <c r="DM10" i="10" s="1"/>
  <c r="DH8" i="10"/>
  <c r="DH10" i="10" s="1"/>
  <c r="CS8" i="10"/>
  <c r="CS10" i="10" s="1"/>
  <c r="BB8" i="10"/>
  <c r="BB10" i="10" s="1"/>
  <c r="CJ8" i="10"/>
  <c r="CJ10" i="10" s="1"/>
  <c r="U8" i="10"/>
  <c r="U10" i="10" s="1"/>
  <c r="T8" i="10"/>
  <c r="T10" i="10" s="1"/>
  <c r="EI8" i="10"/>
  <c r="EI10" i="10" s="1"/>
  <c r="DK8" i="10"/>
  <c r="DK10" i="10" s="1"/>
  <c r="FZ8" i="10"/>
  <c r="FZ10" i="10" s="1"/>
  <c r="GF8" i="10"/>
  <c r="GF10" i="10" s="1"/>
  <c r="FL8" i="10"/>
  <c r="FL10" i="10" s="1"/>
  <c r="HC8" i="10"/>
  <c r="HC10" i="10" s="1"/>
  <c r="BY8" i="10"/>
  <c r="BY10" i="10" s="1"/>
  <c r="AE8" i="10"/>
  <c r="AE10" i="10" s="1"/>
  <c r="GR8" i="10"/>
  <c r="GR10" i="10" s="1"/>
  <c r="EN8" i="10"/>
  <c r="EN10" i="10" s="1"/>
  <c r="DV8" i="10"/>
  <c r="DV10" i="10" s="1"/>
  <c r="BV8" i="10"/>
  <c r="BV10" i="10" s="1"/>
  <c r="BC8" i="10"/>
  <c r="BC10" i="10" s="1"/>
  <c r="CM8" i="10"/>
  <c r="CM10" i="10" s="1"/>
  <c r="EC8" i="10"/>
  <c r="EC10" i="10" s="1"/>
  <c r="HY8" i="10"/>
  <c r="HY10" i="10" s="1"/>
  <c r="EO8" i="10"/>
  <c r="EO10" i="10" s="1"/>
  <c r="BG8" i="10"/>
  <c r="BG10" i="10" s="1"/>
  <c r="DS8" i="10"/>
  <c r="DS10" i="10" s="1"/>
  <c r="DL8" i="10"/>
  <c r="DL10" i="10" s="1"/>
  <c r="GJ8" i="10"/>
  <c r="GJ10" i="10" s="1"/>
  <c r="AO8" i="10"/>
  <c r="AO10" i="10" s="1"/>
  <c r="GK8" i="10"/>
  <c r="GK10" i="10" s="1"/>
  <c r="CX8" i="10"/>
  <c r="CX10" i="10" s="1"/>
  <c r="BD8" i="10"/>
  <c r="BD10" i="10" s="1"/>
  <c r="FC8" i="10"/>
  <c r="FC10" i="10" s="1"/>
  <c r="ET8" i="10"/>
  <c r="ET10" i="10" s="1"/>
  <c r="AX8" i="10"/>
  <c r="AX10" i="10" s="1"/>
  <c r="HB8" i="10"/>
  <c r="HB10" i="10" s="1"/>
  <c r="BO8" i="10"/>
  <c r="BO10" i="10" s="1"/>
  <c r="CA8" i="10"/>
  <c r="CA10" i="10" s="1"/>
  <c r="AB8" i="10"/>
  <c r="AB10" i="10" s="1"/>
  <c r="GE8" i="10"/>
  <c r="GE10" i="10" s="1"/>
  <c r="S8" i="10"/>
  <c r="S10" i="10" s="1"/>
  <c r="GQ8" i="10"/>
  <c r="GQ10" i="10" s="1"/>
  <c r="HT8" i="10"/>
  <c r="HT10" i="10" s="1"/>
  <c r="DJ8" i="10"/>
  <c r="DJ10" i="10" s="1"/>
  <c r="BL8" i="10"/>
  <c r="BL10" i="10" s="1"/>
  <c r="HZ8" i="10"/>
  <c r="HZ10" i="10" s="1"/>
  <c r="FW8" i="10"/>
  <c r="FW10" i="10" s="1"/>
  <c r="EQ8" i="10"/>
  <c r="EQ10" i="10" s="1"/>
  <c r="IG8" i="10"/>
  <c r="IG10" i="10" s="1"/>
  <c r="HL8" i="10"/>
  <c r="HL10" i="10" s="1"/>
  <c r="IH8" i="10"/>
  <c r="IH10" i="10" s="1"/>
  <c r="AF8" i="10"/>
  <c r="AF10" i="10" s="1"/>
  <c r="AK8" i="10"/>
  <c r="AK10" i="10" s="1"/>
  <c r="CE8" i="10"/>
  <c r="CE10" i="10" s="1"/>
  <c r="HP8" i="10"/>
  <c r="HP10" i="10" s="1"/>
  <c r="CC8" i="10"/>
  <c r="CC10" i="10" s="1"/>
  <c r="CZ8" i="10"/>
  <c r="CZ10" i="10" s="1"/>
  <c r="AV8" i="10"/>
  <c r="AV10" i="10" s="1"/>
  <c r="AC8" i="10"/>
  <c r="AC10" i="10" s="1"/>
  <c r="CO8" i="10"/>
  <c r="CO10" i="10" s="1"/>
  <c r="DD8" i="10"/>
  <c r="DD10" i="10" s="1"/>
  <c r="FT8" i="10"/>
  <c r="FT10" i="10" s="1"/>
  <c r="DZ8" i="10"/>
  <c r="DZ10" i="10" s="1"/>
  <c r="AG8" i="10"/>
  <c r="AG10" i="10" s="1"/>
  <c r="EB8" i="10"/>
  <c r="EB10" i="10" s="1"/>
  <c r="FB8" i="10"/>
  <c r="FB10" i="10" s="1"/>
  <c r="HU8" i="10"/>
  <c r="HU10" i="10" s="1"/>
  <c r="DU8" i="10"/>
  <c r="DU10" i="10" s="1"/>
  <c r="DP8" i="10"/>
  <c r="DP10" i="10" s="1"/>
  <c r="GS8" i="10"/>
  <c r="GS10" i="10" s="1"/>
  <c r="FG8" i="10"/>
  <c r="FG10" i="10" s="1"/>
  <c r="GH8" i="10"/>
  <c r="GH10" i="10" s="1"/>
  <c r="ES8" i="10"/>
  <c r="ES10" i="10" s="1"/>
  <c r="CK8" i="10"/>
  <c r="CK10" i="10" s="1"/>
  <c r="BJ8" i="10"/>
  <c r="BJ10" i="10" s="1"/>
  <c r="CV8" i="10"/>
  <c r="CV10" i="10" s="1"/>
  <c r="FX8" i="10"/>
  <c r="FX10" i="10" s="1"/>
  <c r="IF8" i="10"/>
  <c r="IF10" i="10" s="1"/>
  <c r="BM8" i="10"/>
  <c r="BM10" i="10" s="1"/>
  <c r="HO8" i="10"/>
  <c r="HO10" i="10" s="1"/>
  <c r="DY8" i="10"/>
  <c r="DY10" i="10" s="1"/>
  <c r="GP8" i="10"/>
  <c r="GP10" i="10" s="1"/>
  <c r="HE8" i="10"/>
  <c r="HE10" i="10" s="1"/>
  <c r="IK8" i="10"/>
  <c r="IK10" i="10" s="1"/>
  <c r="DB8" i="10"/>
  <c r="DB10" i="10" s="1"/>
  <c r="BN8" i="10"/>
  <c r="BN10" i="10" s="1"/>
  <c r="BI8" i="10"/>
  <c r="BI10" i="10" s="1"/>
  <c r="CR8" i="10"/>
  <c r="CR10" i="10" s="1"/>
  <c r="HR8" i="10"/>
  <c r="HR10" i="10" s="1"/>
  <c r="HS8" i="10"/>
  <c r="HS10" i="10" s="1"/>
  <c r="BA8" i="10"/>
  <c r="BA10" i="10" s="1"/>
  <c r="EK8" i="10"/>
  <c r="EK10" i="10" s="1"/>
  <c r="BX8" i="10"/>
  <c r="BX10" i="10" s="1"/>
  <c r="EH8" i="10"/>
  <c r="EH10" i="10" s="1"/>
  <c r="ED8" i="10"/>
  <c r="ED10" i="10" s="1"/>
  <c r="AR8" i="10"/>
  <c r="AR10" i="10" s="1"/>
  <c r="IB8" i="10"/>
  <c r="IB10" i="10" s="1"/>
  <c r="AQ8" i="10"/>
  <c r="AQ10" i="10" s="1"/>
  <c r="HI8" i="10"/>
  <c r="HI10" i="10" s="1"/>
  <c r="EZ8" i="10"/>
  <c r="EZ10" i="10" s="1"/>
  <c r="EJ8" i="10"/>
  <c r="EJ10" i="10" s="1"/>
  <c r="FA8" i="10"/>
  <c r="FA10" i="10" s="1"/>
  <c r="GW8" i="10"/>
  <c r="GW10" i="10" s="1"/>
  <c r="CP8" i="10"/>
  <c r="CP10" i="10" s="1"/>
  <c r="EG8" i="10"/>
  <c r="EG10" i="10" s="1"/>
  <c r="HQ8" i="10"/>
  <c r="HQ10" i="10" s="1"/>
  <c r="IE8" i="10"/>
  <c r="IE10" i="10" s="1"/>
  <c r="W8" i="10"/>
  <c r="W10" i="10" s="1"/>
  <c r="CN8" i="10"/>
  <c r="CN10" i="10" s="1"/>
  <c r="CF8" i="10"/>
  <c r="CF10" i="10" s="1"/>
  <c r="GU8" i="10"/>
  <c r="GU10" i="10" s="1"/>
  <c r="HN8" i="10"/>
  <c r="HN10" i="10" s="1"/>
  <c r="AH8" i="10"/>
  <c r="AH10" i="10" s="1"/>
  <c r="CH8" i="10"/>
  <c r="CH10" i="10" s="1"/>
  <c r="DC8" i="10"/>
  <c r="DC10" i="10" s="1"/>
  <c r="HM8" i="10"/>
  <c r="HM10" i="10" s="1"/>
  <c r="BE8" i="10"/>
  <c r="BE10" i="10" s="1"/>
  <c r="GG8" i="10"/>
  <c r="GG10" i="10" s="1"/>
  <c r="BK8" i="10"/>
  <c r="BK10" i="10" s="1"/>
  <c r="BP8" i="10"/>
  <c r="BP10" i="10" s="1"/>
  <c r="Z8" i="10"/>
  <c r="Z10" i="10" s="1"/>
  <c r="CU8" i="10"/>
  <c r="CU10" i="10" s="1"/>
  <c r="GB8" i="10"/>
  <c r="GB10" i="10" s="1"/>
  <c r="EL8" i="10"/>
  <c r="EL10" i="10" s="1"/>
  <c r="GY8" i="10"/>
  <c r="GY10" i="10" s="1"/>
  <c r="AY8" i="10"/>
  <c r="AY10" i="10" s="1"/>
  <c r="Y8" i="10"/>
  <c r="Y10" i="10" s="1"/>
  <c r="HD8" i="10"/>
  <c r="HD10" i="10" s="1"/>
  <c r="FE8" i="10"/>
  <c r="FE10" i="10" s="1"/>
  <c r="ER8" i="10"/>
  <c r="ER10" i="10" s="1"/>
  <c r="FK8" i="10"/>
  <c r="FK10" i="10" s="1"/>
  <c r="ID8" i="10"/>
  <c r="ID10" i="10" s="1"/>
  <c r="DT8" i="10"/>
  <c r="DT10" i="10" s="1"/>
  <c r="II8" i="10"/>
  <c r="II10" i="10" s="1"/>
  <c r="II28" i="21" s="1"/>
  <c r="II31" i="21" s="1"/>
  <c r="FD8" i="10"/>
  <c r="FD10" i="10" s="1"/>
  <c r="AW8" i="10"/>
  <c r="AW10" i="10" s="1"/>
  <c r="AZ8" i="10"/>
  <c r="AZ10" i="10" s="1"/>
  <c r="BQ8" i="10"/>
  <c r="BQ10" i="10" s="1"/>
  <c r="GV8" i="10"/>
  <c r="GV10" i="10" s="1"/>
  <c r="BH8" i="10"/>
  <c r="BH10" i="10" s="1"/>
  <c r="DX8" i="10"/>
  <c r="DX10" i="10" s="1"/>
  <c r="CG8" i="10"/>
  <c r="CG10" i="10" s="1"/>
  <c r="FN8" i="10"/>
  <c r="FN10" i="10" s="1"/>
  <c r="FP8" i="10"/>
  <c r="FP10" i="10" s="1"/>
  <c r="EU8" i="10"/>
  <c r="EU10" i="10" s="1"/>
  <c r="FM8" i="10"/>
  <c r="FM10" i="10" s="1"/>
  <c r="G8" i="3"/>
  <c r="O8" i="3"/>
  <c r="U16" i="3"/>
  <c r="T16" i="3"/>
  <c r="W16" i="3"/>
  <c r="R16" i="3"/>
  <c r="R8" i="3"/>
  <c r="N16" i="3"/>
  <c r="Z16" i="3"/>
  <c r="S16" i="3"/>
  <c r="M16" i="3"/>
  <c r="J16" i="3"/>
  <c r="L16" i="3"/>
  <c r="O16" i="3"/>
  <c r="GN8" i="10"/>
  <c r="GN10" i="10" s="1"/>
  <c r="EA8" i="10"/>
  <c r="EA10" i="10" s="1"/>
  <c r="W8" i="3"/>
  <c r="K16" i="3"/>
  <c r="I16" i="3"/>
  <c r="Y16" i="3"/>
  <c r="FF8" i="10"/>
  <c r="FF10" i="10" s="1"/>
  <c r="HX8" i="10"/>
  <c r="HX10" i="10" s="1"/>
  <c r="V16" i="3"/>
  <c r="CD8" i="10"/>
  <c r="CD10" i="10" s="1"/>
  <c r="S8" i="3"/>
  <c r="EW8" i="10"/>
  <c r="EW10" i="10" s="1"/>
  <c r="L8" i="3"/>
  <c r="T8" i="3"/>
  <c r="P16" i="3"/>
  <c r="X16" i="3"/>
  <c r="FS8" i="10"/>
  <c r="FS10" i="10" s="1"/>
  <c r="Q8" i="3"/>
  <c r="V8" i="3"/>
  <c r="D81" i="13"/>
  <c r="D71" i="13"/>
  <c r="D74" i="13"/>
  <c r="G51" i="17"/>
  <c r="D51" i="17" s="1"/>
  <c r="D97" i="17" s="1"/>
  <c r="Y31" i="17"/>
  <c r="HN31" i="17"/>
  <c r="AR31" i="17"/>
  <c r="AR53" i="17" s="1"/>
  <c r="CO31" i="17"/>
  <c r="CO53" i="17" s="1"/>
  <c r="HO31" i="17"/>
  <c r="HO53" i="17" s="1"/>
  <c r="BZ31" i="17"/>
  <c r="BK31" i="17"/>
  <c r="FE31" i="17"/>
  <c r="IA31" i="17"/>
  <c r="AQ31" i="17"/>
  <c r="AQ53" i="17" s="1"/>
  <c r="HQ31" i="17"/>
  <c r="HQ48" i="17" s="1"/>
  <c r="CT31" i="17"/>
  <c r="CT53" i="17" s="1"/>
  <c r="BS31" i="17"/>
  <c r="BS53" i="17" s="1"/>
  <c r="HI31" i="17"/>
  <c r="HI48" i="17" s="1"/>
  <c r="DL31" i="17"/>
  <c r="DL53" i="17" s="1"/>
  <c r="AU31" i="17"/>
  <c r="AU48" i="17" s="1"/>
  <c r="HP31" i="17"/>
  <c r="HP48" i="17" s="1"/>
  <c r="IG31" i="17"/>
  <c r="DU31" i="17"/>
  <c r="GR31" i="17"/>
  <c r="HY31" i="17"/>
  <c r="DC31" i="17"/>
  <c r="DC48" i="17" s="1"/>
  <c r="BX31" i="17"/>
  <c r="BX48" i="17" s="1"/>
  <c r="EL31" i="17"/>
  <c r="FQ31" i="17"/>
  <c r="IJ31" i="17"/>
  <c r="IJ48" i="17" s="1"/>
  <c r="AK31" i="17"/>
  <c r="AK48" i="17" s="1"/>
  <c r="HZ31" i="17"/>
  <c r="HZ48" i="17" s="1"/>
  <c r="CG31" i="17"/>
  <c r="EM31" i="17"/>
  <c r="DW31" i="17"/>
  <c r="DW48" i="17" s="1"/>
  <c r="HJ31" i="17"/>
  <c r="AS31" i="17"/>
  <c r="AJ31" i="17"/>
  <c r="CY31" i="17"/>
  <c r="DA31" i="17"/>
  <c r="DA48" i="17" s="1"/>
  <c r="CA31" i="17"/>
  <c r="CA48" i="17" s="1"/>
  <c r="EE31" i="17"/>
  <c r="AG31" i="17"/>
  <c r="AG53" i="17" s="1"/>
  <c r="FN31" i="17"/>
  <c r="ED31" i="17"/>
  <c r="AM31" i="17"/>
  <c r="EV31" i="17"/>
  <c r="DH31" i="17"/>
  <c r="DH48" i="17" s="1"/>
  <c r="HG31" i="17"/>
  <c r="HG48" i="17" s="1"/>
  <c r="BH31" i="17"/>
  <c r="BH53" i="17" s="1"/>
  <c r="GN31" i="17"/>
  <c r="EK31" i="17"/>
  <c r="D43" i="17"/>
  <c r="DG31" i="17"/>
  <c r="CD31" i="17"/>
  <c r="DM31" i="17"/>
  <c r="DM53" i="17" s="1"/>
  <c r="BN31" i="17"/>
  <c r="ER31" i="17"/>
  <c r="ID31" i="17"/>
  <c r="HS31" i="17"/>
  <c r="BP31" i="17"/>
  <c r="AY31" i="17"/>
  <c r="EQ31" i="17"/>
  <c r="EQ53" i="17" s="1"/>
  <c r="DT31" i="17"/>
  <c r="DT53" i="17" s="1"/>
  <c r="GH31" i="17"/>
  <c r="DK31" i="17"/>
  <c r="DK48" i="17" s="1"/>
  <c r="FK31" i="17"/>
  <c r="FF31" i="17"/>
  <c r="CV31" i="17"/>
  <c r="HT31" i="17"/>
  <c r="GV31" i="17"/>
  <c r="AC31" i="17"/>
  <c r="AV31" i="17"/>
  <c r="CN31" i="17"/>
  <c r="O31" i="17"/>
  <c r="O53" i="17" s="1"/>
  <c r="O56" i="17" s="1"/>
  <c r="I31" i="17"/>
  <c r="I53" i="17" s="1"/>
  <c r="I56" i="17" s="1"/>
  <c r="AZ31" i="17"/>
  <c r="AZ48" i="17" s="1"/>
  <c r="DD31" i="17"/>
  <c r="DS31" i="17"/>
  <c r="DS48" i="17" s="1"/>
  <c r="BU31" i="17"/>
  <c r="EG31" i="17"/>
  <c r="IH31" i="17"/>
  <c r="EX31" i="17"/>
  <c r="EX48" i="17" s="1"/>
  <c r="V31" i="17"/>
  <c r="IC31" i="17"/>
  <c r="IC48" i="17" s="1"/>
  <c r="CP31" i="17"/>
  <c r="CP48" i="17" s="1"/>
  <c r="GQ31" i="17"/>
  <c r="GQ48" i="17" s="1"/>
  <c r="AW31" i="17"/>
  <c r="AB31" i="17"/>
  <c r="IL41" i="17"/>
  <c r="IL55" i="17" s="1"/>
  <c r="D55" i="17" s="1"/>
  <c r="D42" i="17"/>
  <c r="FU31" i="17"/>
  <c r="FU53" i="17" s="1"/>
  <c r="FZ31" i="17"/>
  <c r="CU31" i="17"/>
  <c r="CU53" i="17" s="1"/>
  <c r="HW31" i="17"/>
  <c r="HW53" i="17" s="1"/>
  <c r="FJ31" i="17"/>
  <c r="AD31" i="17"/>
  <c r="AD48" i="17" s="1"/>
  <c r="HR31" i="17"/>
  <c r="CM31" i="17"/>
  <c r="CM53" i="17" s="1"/>
  <c r="BB31" i="17"/>
  <c r="BB48" i="17" s="1"/>
  <c r="CQ31" i="17"/>
  <c r="DI31" i="17"/>
  <c r="DQ31" i="17"/>
  <c r="DR31" i="17"/>
  <c r="DR48" i="17" s="1"/>
  <c r="CS31" i="17"/>
  <c r="AX31" i="17"/>
  <c r="AX48" i="17" s="1"/>
  <c r="IK31" i="17"/>
  <c r="IK53" i="17" s="1"/>
  <c r="AP31" i="17"/>
  <c r="S31" i="17"/>
  <c r="S53" i="17" s="1"/>
  <c r="Q31" i="17"/>
  <c r="Q53" i="17" s="1"/>
  <c r="FR48" i="17"/>
  <c r="FR53" i="17"/>
  <c r="BV31" i="17"/>
  <c r="EJ31" i="17"/>
  <c r="BE31" i="17"/>
  <c r="L31" i="17"/>
  <c r="FW31" i="17"/>
  <c r="GX31" i="17"/>
  <c r="GU31" i="17"/>
  <c r="R31" i="17"/>
  <c r="HX31" i="17"/>
  <c r="BO31" i="17"/>
  <c r="FO31" i="17"/>
  <c r="AE31" i="17"/>
  <c r="IB31" i="17"/>
  <c r="EZ31" i="17"/>
  <c r="FX31" i="17"/>
  <c r="ET31" i="17"/>
  <c r="FP31" i="17"/>
  <c r="EC31" i="17"/>
  <c r="AO31" i="17"/>
  <c r="BM31" i="17"/>
  <c r="IF31" i="17"/>
  <c r="BC31" i="17"/>
  <c r="GO31" i="17"/>
  <c r="GB31" i="17"/>
  <c r="J31" i="17"/>
  <c r="EW31" i="17"/>
  <c r="GD31" i="17"/>
  <c r="HC31" i="17"/>
  <c r="DZ31" i="17"/>
  <c r="FM31" i="17"/>
  <c r="GE31" i="17"/>
  <c r="AN31" i="17"/>
  <c r="DF31" i="17"/>
  <c r="BQ31" i="17"/>
  <c r="HL31" i="17"/>
  <c r="FV31" i="17"/>
  <c r="DJ31" i="17"/>
  <c r="GS31" i="17"/>
  <c r="EP31" i="17"/>
  <c r="FC31" i="17"/>
  <c r="GG31" i="17"/>
  <c r="HA31" i="17"/>
  <c r="GL31" i="17"/>
  <c r="CL31" i="17"/>
  <c r="K31" i="17"/>
  <c r="HE31" i="17"/>
  <c r="HH31" i="17"/>
  <c r="EA31" i="17"/>
  <c r="BD31" i="17"/>
  <c r="AA31" i="17"/>
  <c r="BA31" i="17"/>
  <c r="GY31" i="17"/>
  <c r="FY31" i="17"/>
  <c r="D24" i="17"/>
  <c r="D89" i="17" s="1"/>
  <c r="G33" i="13"/>
  <c r="J8" i="3"/>
  <c r="N8" i="3"/>
  <c r="K8" i="3"/>
  <c r="I8" i="3"/>
  <c r="X8" i="3"/>
  <c r="Z8" i="3"/>
  <c r="K8" i="5"/>
  <c r="I8" i="5"/>
  <c r="M8" i="3"/>
  <c r="U8" i="3"/>
  <c r="H8" i="3"/>
  <c r="Y8" i="3"/>
  <c r="V8" i="5"/>
  <c r="N8" i="5"/>
  <c r="L8" i="5"/>
  <c r="X8" i="5"/>
  <c r="T8" i="5"/>
  <c r="R8" i="5"/>
  <c r="M8" i="5"/>
  <c r="P8" i="3"/>
  <c r="IL86" i="13"/>
  <c r="IL6" i="8" s="1"/>
  <c r="P8" i="5"/>
  <c r="O8" i="5"/>
  <c r="U8" i="5"/>
  <c r="Q8" i="5"/>
  <c r="W8" i="5"/>
  <c r="H8" i="5"/>
  <c r="H22" i="9"/>
  <c r="H30" i="9" s="1"/>
  <c r="G46" i="9"/>
  <c r="G14" i="5"/>
  <c r="G10" i="3"/>
  <c r="IL93" i="13"/>
  <c r="IL14" i="6" s="1"/>
  <c r="EF110" i="9"/>
  <c r="EL27" i="10"/>
  <c r="DO51" i="13"/>
  <c r="IL84" i="13"/>
  <c r="IL14" i="9"/>
  <c r="IL18" i="9" s="1"/>
  <c r="IN139" i="13"/>
  <c r="IL117" i="13"/>
  <c r="IN134" i="13"/>
  <c r="IL36" i="13"/>
  <c r="IL33" i="13" s="1"/>
  <c r="IL54" i="13"/>
  <c r="IL51" i="13" s="1"/>
  <c r="L8" i="10"/>
  <c r="L10" i="10" s="1"/>
  <c r="L28" i="21" s="1"/>
  <c r="L31" i="21" s="1"/>
  <c r="I8" i="10"/>
  <c r="I10" i="10" s="1"/>
  <c r="I28" i="21" s="1"/>
  <c r="I31" i="21" s="1"/>
  <c r="P8" i="10"/>
  <c r="P10" i="10" s="1"/>
  <c r="P28" i="21" s="1"/>
  <c r="P31" i="21" s="1"/>
  <c r="Q8" i="10"/>
  <c r="Q10" i="10" s="1"/>
  <c r="Q28" i="21" s="1"/>
  <c r="Q31" i="21" s="1"/>
  <c r="O8" i="10"/>
  <c r="O10" i="10" s="1"/>
  <c r="O28" i="21" s="1"/>
  <c r="O31" i="21" s="1"/>
  <c r="J8" i="10"/>
  <c r="J10" i="10" s="1"/>
  <c r="J28" i="21" s="1"/>
  <c r="J31" i="21" s="1"/>
  <c r="M8" i="10"/>
  <c r="M10" i="10" s="1"/>
  <c r="M28" i="21" s="1"/>
  <c r="M31" i="21" s="1"/>
  <c r="N8" i="10"/>
  <c r="N10" i="10" s="1"/>
  <c r="N28" i="21" s="1"/>
  <c r="N31" i="21" s="1"/>
  <c r="K8" i="10"/>
  <c r="K10" i="10" s="1"/>
  <c r="K28" i="21" s="1"/>
  <c r="K31" i="21" s="1"/>
  <c r="R8" i="10"/>
  <c r="R10" i="10" s="1"/>
  <c r="R28" i="21" s="1"/>
  <c r="R31" i="21" s="1"/>
  <c r="H16" i="3"/>
  <c r="I76" i="9"/>
  <c r="I84" i="9" s="1"/>
  <c r="H100" i="9"/>
  <c r="I92" i="9" s="1"/>
  <c r="G23" i="9"/>
  <c r="G31" i="9" s="1"/>
  <c r="G18" i="9"/>
  <c r="G48" i="9"/>
  <c r="H40" i="9" s="1"/>
  <c r="H24" i="9"/>
  <c r="H32" i="9" s="1"/>
  <c r="D30" i="21" l="1"/>
  <c r="G9" i="5"/>
  <c r="II25" i="4"/>
  <c r="G32" i="17"/>
  <c r="G46" i="13"/>
  <c r="DX22" i="8"/>
  <c r="DX15" i="6"/>
  <c r="DY21" i="8"/>
  <c r="DY16" i="8"/>
  <c r="DY57" i="9"/>
  <c r="EE25" i="4"/>
  <c r="G19" i="3"/>
  <c r="HD25" i="4"/>
  <c r="HD28" i="21"/>
  <c r="HD31" i="21" s="1"/>
  <c r="DA25" i="4"/>
  <c r="DA28" i="21"/>
  <c r="DA31" i="21" s="1"/>
  <c r="D84" i="13"/>
  <c r="D34" i="21" s="1"/>
  <c r="IL34" i="21"/>
  <c r="CD25" i="4"/>
  <c r="CD28" i="21"/>
  <c r="CD31" i="21" s="1"/>
  <c r="EA25" i="4"/>
  <c r="EA28" i="21"/>
  <c r="EA31" i="21" s="1"/>
  <c r="FM25" i="4"/>
  <c r="FM28" i="21"/>
  <c r="FM31" i="21" s="1"/>
  <c r="BQ25" i="4"/>
  <c r="BQ28" i="21"/>
  <c r="BQ31" i="21" s="1"/>
  <c r="ER25" i="4"/>
  <c r="ER28" i="21"/>
  <c r="ER31" i="21" s="1"/>
  <c r="CU25" i="4"/>
  <c r="CU28" i="21"/>
  <c r="CU31" i="21" s="1"/>
  <c r="CH25" i="4"/>
  <c r="CH28" i="21"/>
  <c r="CH31" i="21" s="1"/>
  <c r="HQ25" i="4"/>
  <c r="HQ28" i="21"/>
  <c r="HQ31" i="21" s="1"/>
  <c r="AQ25" i="4"/>
  <c r="AQ28" i="21"/>
  <c r="AQ31" i="21" s="1"/>
  <c r="HS25" i="4"/>
  <c r="HS28" i="21"/>
  <c r="HS31" i="21" s="1"/>
  <c r="GP25" i="4"/>
  <c r="GP28" i="21"/>
  <c r="GP31" i="21" s="1"/>
  <c r="CK25" i="4"/>
  <c r="CK28" i="21"/>
  <c r="CK31" i="21" s="1"/>
  <c r="FB25" i="4"/>
  <c r="FB28" i="21"/>
  <c r="FB31" i="21" s="1"/>
  <c r="AV25" i="4"/>
  <c r="AV28" i="21"/>
  <c r="AV31" i="21" s="1"/>
  <c r="HL25" i="4"/>
  <c r="HL28" i="21"/>
  <c r="HL31" i="21" s="1"/>
  <c r="GQ25" i="4"/>
  <c r="GQ28" i="21"/>
  <c r="GQ31" i="21" s="1"/>
  <c r="ET25" i="4"/>
  <c r="ET28" i="21"/>
  <c r="ET31" i="21" s="1"/>
  <c r="DS25" i="4"/>
  <c r="DS28" i="21"/>
  <c r="DS31" i="21" s="1"/>
  <c r="DV25" i="4"/>
  <c r="DV28" i="21"/>
  <c r="DV31" i="21" s="1"/>
  <c r="FZ25" i="4"/>
  <c r="FZ28" i="21"/>
  <c r="FZ31" i="21" s="1"/>
  <c r="DH25" i="4"/>
  <c r="DH28" i="21"/>
  <c r="DH31" i="21" s="1"/>
  <c r="DQ25" i="4"/>
  <c r="DQ28" i="21"/>
  <c r="DQ31" i="21" s="1"/>
  <c r="AP25" i="4"/>
  <c r="AP28" i="21"/>
  <c r="AP31" i="21" s="1"/>
  <c r="X25" i="4"/>
  <c r="X28" i="21"/>
  <c r="X31" i="21" s="1"/>
  <c r="DE25" i="4"/>
  <c r="DE28" i="21"/>
  <c r="DE31" i="21" s="1"/>
  <c r="CB25" i="4"/>
  <c r="CB28" i="21"/>
  <c r="CB31" i="21" s="1"/>
  <c r="EM25" i="4"/>
  <c r="EM28" i="21"/>
  <c r="EM31" i="21" s="1"/>
  <c r="HW25" i="4"/>
  <c r="HW28" i="21"/>
  <c r="HW31" i="21" s="1"/>
  <c r="AS25" i="4"/>
  <c r="AS28" i="21"/>
  <c r="AS31" i="21" s="1"/>
  <c r="GD25" i="4"/>
  <c r="GD28" i="21"/>
  <c r="GD31" i="21" s="1"/>
  <c r="HH25" i="4"/>
  <c r="HH28" i="21"/>
  <c r="HH31" i="21" s="1"/>
  <c r="CW25" i="4"/>
  <c r="CW28" i="21"/>
  <c r="CW31" i="21" s="1"/>
  <c r="CL25" i="4"/>
  <c r="CL28" i="21"/>
  <c r="CL31" i="21" s="1"/>
  <c r="HX25" i="4"/>
  <c r="HX28" i="21"/>
  <c r="HX31" i="21" s="1"/>
  <c r="HN25" i="4"/>
  <c r="HN28" i="21"/>
  <c r="HN31" i="21" s="1"/>
  <c r="AG25" i="4"/>
  <c r="AG28" i="21"/>
  <c r="AG31" i="21" s="1"/>
  <c r="EO25" i="4"/>
  <c r="EO28" i="21"/>
  <c r="EO31" i="21" s="1"/>
  <c r="BF25" i="4"/>
  <c r="BF28" i="21"/>
  <c r="BF31" i="21" s="1"/>
  <c r="CY25" i="4"/>
  <c r="CY28" i="21"/>
  <c r="CY31" i="21" s="1"/>
  <c r="FS25" i="4"/>
  <c r="FS28" i="21"/>
  <c r="FS31" i="21" s="1"/>
  <c r="GN25" i="4"/>
  <c r="GN28" i="21"/>
  <c r="GN31" i="21" s="1"/>
  <c r="EU25" i="4"/>
  <c r="EU28" i="21"/>
  <c r="EU31" i="21" s="1"/>
  <c r="AZ25" i="4"/>
  <c r="AZ28" i="21"/>
  <c r="AZ31" i="21" s="1"/>
  <c r="FE25" i="4"/>
  <c r="FE28" i="21"/>
  <c r="FE31" i="21" s="1"/>
  <c r="Z25" i="4"/>
  <c r="Z28" i="21"/>
  <c r="Z31" i="21" s="1"/>
  <c r="AH25" i="4"/>
  <c r="AH28" i="21"/>
  <c r="AH31" i="21" s="1"/>
  <c r="EG25" i="4"/>
  <c r="EG28" i="21"/>
  <c r="EG31" i="21" s="1"/>
  <c r="IB25" i="4"/>
  <c r="IB28" i="21"/>
  <c r="IB31" i="21" s="1"/>
  <c r="HR25" i="4"/>
  <c r="HR28" i="21"/>
  <c r="HR31" i="21" s="1"/>
  <c r="DY25" i="4"/>
  <c r="DY28" i="21"/>
  <c r="DY31" i="21" s="1"/>
  <c r="ES25" i="4"/>
  <c r="ES28" i="21"/>
  <c r="ES31" i="21" s="1"/>
  <c r="EB25" i="4"/>
  <c r="EB28" i="21"/>
  <c r="EB31" i="21" s="1"/>
  <c r="CZ25" i="4"/>
  <c r="CZ28" i="21"/>
  <c r="CZ31" i="21" s="1"/>
  <c r="IG25" i="4"/>
  <c r="IG28" i="21"/>
  <c r="IG31" i="21" s="1"/>
  <c r="S25" i="4"/>
  <c r="S28" i="21"/>
  <c r="S31" i="21" s="1"/>
  <c r="FC25" i="4"/>
  <c r="FC28" i="21"/>
  <c r="FC31" i="21" s="1"/>
  <c r="BG25" i="4"/>
  <c r="BG28" i="21"/>
  <c r="BG31" i="21" s="1"/>
  <c r="EN25" i="4"/>
  <c r="EN28" i="21"/>
  <c r="EN31" i="21" s="1"/>
  <c r="DK25" i="4"/>
  <c r="DK28" i="21"/>
  <c r="DK31" i="21" s="1"/>
  <c r="DM25" i="4"/>
  <c r="DM28" i="21"/>
  <c r="DM31" i="21" s="1"/>
  <c r="GZ25" i="4"/>
  <c r="GZ28" i="21"/>
  <c r="GZ31" i="21" s="1"/>
  <c r="AA25" i="4"/>
  <c r="AA28" i="21"/>
  <c r="AA31" i="21" s="1"/>
  <c r="GL25" i="4"/>
  <c r="GL28" i="21"/>
  <c r="GL31" i="21" s="1"/>
  <c r="BW25" i="4"/>
  <c r="BW28" i="21"/>
  <c r="BW31" i="21" s="1"/>
  <c r="EP25" i="4"/>
  <c r="EP28" i="21"/>
  <c r="EP31" i="21" s="1"/>
  <c r="AW25" i="4"/>
  <c r="AW28" i="21"/>
  <c r="AW31" i="21" s="1"/>
  <c r="FF25" i="4"/>
  <c r="FF28" i="21"/>
  <c r="FF31" i="21" s="1"/>
  <c r="FN25" i="4"/>
  <c r="FN28" i="21"/>
  <c r="FN31" i="21" s="1"/>
  <c r="FD25" i="4"/>
  <c r="FD28" i="21"/>
  <c r="FD31" i="21" s="1"/>
  <c r="Y25" i="4"/>
  <c r="Y28" i="21"/>
  <c r="Y31" i="21" s="1"/>
  <c r="BK25" i="4"/>
  <c r="BK28" i="21"/>
  <c r="BK31" i="21" s="1"/>
  <c r="GU25" i="4"/>
  <c r="GU28" i="21"/>
  <c r="GU31" i="21" s="1"/>
  <c r="GW25" i="4"/>
  <c r="GW28" i="21"/>
  <c r="GW31" i="21" s="1"/>
  <c r="ED25" i="4"/>
  <c r="ED28" i="21"/>
  <c r="ED31" i="21" s="1"/>
  <c r="BI25" i="4"/>
  <c r="BI28" i="21"/>
  <c r="BI31" i="21" s="1"/>
  <c r="BM25" i="4"/>
  <c r="BM28" i="21"/>
  <c r="BM31" i="21" s="1"/>
  <c r="FG25" i="4"/>
  <c r="FG28" i="21"/>
  <c r="FG31" i="21" s="1"/>
  <c r="DZ25" i="4"/>
  <c r="DZ28" i="21"/>
  <c r="DZ31" i="21" s="1"/>
  <c r="HP25" i="4"/>
  <c r="HP28" i="21"/>
  <c r="HP31" i="21" s="1"/>
  <c r="FW25" i="4"/>
  <c r="FW28" i="21"/>
  <c r="FW31" i="21" s="1"/>
  <c r="AB25" i="4"/>
  <c r="AB28" i="21"/>
  <c r="AB31" i="21" s="1"/>
  <c r="CX25" i="4"/>
  <c r="CX28" i="21"/>
  <c r="CX31" i="21" s="1"/>
  <c r="HY25" i="4"/>
  <c r="HY28" i="21"/>
  <c r="HY31" i="21" s="1"/>
  <c r="AE25" i="4"/>
  <c r="AE28" i="21"/>
  <c r="AE31" i="21" s="1"/>
  <c r="T25" i="4"/>
  <c r="T28" i="21"/>
  <c r="T31" i="21" s="1"/>
  <c r="IC25" i="4"/>
  <c r="IC28" i="21"/>
  <c r="IC31" i="21" s="1"/>
  <c r="AD25" i="4"/>
  <c r="AD28" i="21"/>
  <c r="AD31" i="21" s="1"/>
  <c r="V25" i="4"/>
  <c r="V28" i="21"/>
  <c r="V31" i="21" s="1"/>
  <c r="AN25" i="4"/>
  <c r="AN28" i="21"/>
  <c r="AN31" i="21" s="1"/>
  <c r="GC25" i="4"/>
  <c r="GC28" i="21"/>
  <c r="GC31" i="21" s="1"/>
  <c r="HG25" i="4"/>
  <c r="HG28" i="21"/>
  <c r="HG31" i="21" s="1"/>
  <c r="IL33" i="21"/>
  <c r="BP25" i="4"/>
  <c r="BP28" i="21"/>
  <c r="BP31" i="21" s="1"/>
  <c r="CR25" i="4"/>
  <c r="CR28" i="21"/>
  <c r="CR31" i="21" s="1"/>
  <c r="CC25" i="4"/>
  <c r="CC28" i="21"/>
  <c r="CC31" i="21" s="1"/>
  <c r="BD25" i="4"/>
  <c r="BD28" i="21"/>
  <c r="BD31" i="21" s="1"/>
  <c r="EI25" i="4"/>
  <c r="EI28" i="21"/>
  <c r="EI31" i="21" s="1"/>
  <c r="GO25" i="4"/>
  <c r="GO28" i="21"/>
  <c r="GO31" i="21" s="1"/>
  <c r="CQ25" i="4"/>
  <c r="CQ28" i="21"/>
  <c r="CQ31" i="21" s="1"/>
  <c r="GI25" i="4"/>
  <c r="GI28" i="21"/>
  <c r="GI31" i="21" s="1"/>
  <c r="CG25" i="4"/>
  <c r="CG28" i="21"/>
  <c r="CG31" i="21" s="1"/>
  <c r="AY25" i="4"/>
  <c r="AY28" i="21"/>
  <c r="AY31" i="21" s="1"/>
  <c r="GG25" i="4"/>
  <c r="GG28" i="21"/>
  <c r="GG31" i="21" s="1"/>
  <c r="CF25" i="4"/>
  <c r="CF28" i="21"/>
  <c r="CF31" i="21" s="1"/>
  <c r="FA25" i="4"/>
  <c r="FA28" i="21"/>
  <c r="FA31" i="21" s="1"/>
  <c r="EH25" i="4"/>
  <c r="EH28" i="21"/>
  <c r="EH31" i="21" s="1"/>
  <c r="BN25" i="4"/>
  <c r="BN28" i="21"/>
  <c r="BN31" i="21" s="1"/>
  <c r="IF25" i="4"/>
  <c r="IF28" i="21"/>
  <c r="IF31" i="21" s="1"/>
  <c r="GS25" i="4"/>
  <c r="GS28" i="21"/>
  <c r="GS31" i="21" s="1"/>
  <c r="FT25" i="4"/>
  <c r="FT28" i="21"/>
  <c r="FT31" i="21" s="1"/>
  <c r="CE25" i="4"/>
  <c r="CE28" i="21"/>
  <c r="CE31" i="21" s="1"/>
  <c r="HZ25" i="4"/>
  <c r="HZ28" i="21"/>
  <c r="HZ31" i="21" s="1"/>
  <c r="CA25" i="4"/>
  <c r="CA28" i="21"/>
  <c r="CA31" i="21" s="1"/>
  <c r="GK25" i="4"/>
  <c r="GK28" i="21"/>
  <c r="GK31" i="21" s="1"/>
  <c r="EC25" i="4"/>
  <c r="EC28" i="21"/>
  <c r="EC31" i="21" s="1"/>
  <c r="BY25" i="4"/>
  <c r="BY28" i="21"/>
  <c r="BY31" i="21" s="1"/>
  <c r="U25" i="4"/>
  <c r="U28" i="21"/>
  <c r="U31" i="21" s="1"/>
  <c r="GA25" i="4"/>
  <c r="GA28" i="21"/>
  <c r="GA31" i="21" s="1"/>
  <c r="BT25" i="4"/>
  <c r="BT28" i="21"/>
  <c r="BT31" i="21" s="1"/>
  <c r="HK25" i="4"/>
  <c r="HK28" i="21"/>
  <c r="HK31" i="21" s="1"/>
  <c r="IA25" i="4"/>
  <c r="IA28" i="21"/>
  <c r="IA31" i="21" s="1"/>
  <c r="EX25" i="4"/>
  <c r="EX28" i="21"/>
  <c r="EX31" i="21" s="1"/>
  <c r="BR25" i="4"/>
  <c r="BR28" i="21"/>
  <c r="BR31" i="21" s="1"/>
  <c r="DF25" i="4"/>
  <c r="DF28" i="21"/>
  <c r="DF31" i="21" s="1"/>
  <c r="FI25" i="4"/>
  <c r="FI28" i="21"/>
  <c r="FI31" i="21" s="1"/>
  <c r="HA25" i="4"/>
  <c r="HA28" i="21"/>
  <c r="HA31" i="21" s="1"/>
  <c r="FU25" i="4"/>
  <c r="FU28" i="21"/>
  <c r="FU31" i="21" s="1"/>
  <c r="FY25" i="4"/>
  <c r="FY28" i="21"/>
  <c r="FY31" i="21" s="1"/>
  <c r="AJ25" i="4"/>
  <c r="AJ28" i="21"/>
  <c r="AJ31" i="21" s="1"/>
  <c r="GR25" i="4"/>
  <c r="GR28" i="21"/>
  <c r="GR31" i="21" s="1"/>
  <c r="DX25" i="4"/>
  <c r="DX28" i="21"/>
  <c r="DX31" i="21" s="1"/>
  <c r="DT25" i="4"/>
  <c r="DT28" i="21"/>
  <c r="DT31" i="21" s="1"/>
  <c r="GY25" i="4"/>
  <c r="GY28" i="21"/>
  <c r="GY31" i="21" s="1"/>
  <c r="BE25" i="4"/>
  <c r="BE28" i="21"/>
  <c r="BE31" i="21" s="1"/>
  <c r="CN25" i="4"/>
  <c r="CN28" i="21"/>
  <c r="CN31" i="21" s="1"/>
  <c r="EJ25" i="4"/>
  <c r="EJ28" i="21"/>
  <c r="EJ31" i="21" s="1"/>
  <c r="BX25" i="4"/>
  <c r="BX28" i="21"/>
  <c r="BX31" i="21" s="1"/>
  <c r="DB25" i="4"/>
  <c r="DB28" i="21"/>
  <c r="DB31" i="21" s="1"/>
  <c r="FX25" i="4"/>
  <c r="FX28" i="21"/>
  <c r="FX31" i="21" s="1"/>
  <c r="DP25" i="4"/>
  <c r="DP28" i="21"/>
  <c r="DP31" i="21" s="1"/>
  <c r="DD25" i="4"/>
  <c r="DD28" i="21"/>
  <c r="DD31" i="21" s="1"/>
  <c r="AK25" i="4"/>
  <c r="AK28" i="21"/>
  <c r="AK31" i="21" s="1"/>
  <c r="BL25" i="4"/>
  <c r="BL28" i="21"/>
  <c r="BL31" i="21" s="1"/>
  <c r="BO25" i="4"/>
  <c r="BO28" i="21"/>
  <c r="BO31" i="21" s="1"/>
  <c r="AO25" i="4"/>
  <c r="AO28" i="21"/>
  <c r="AO31" i="21" s="1"/>
  <c r="CM25" i="4"/>
  <c r="CM28" i="21"/>
  <c r="CM31" i="21" s="1"/>
  <c r="HC25" i="4"/>
  <c r="HC28" i="21"/>
  <c r="HC31" i="21" s="1"/>
  <c r="CJ25" i="4"/>
  <c r="CJ28" i="21"/>
  <c r="CJ31" i="21" s="1"/>
  <c r="EF25" i="4"/>
  <c r="EF28" i="21"/>
  <c r="EF31" i="21" s="1"/>
  <c r="HJ25" i="4"/>
  <c r="HJ28" i="21"/>
  <c r="HJ31" i="21" s="1"/>
  <c r="EY25" i="4"/>
  <c r="EY28" i="21"/>
  <c r="EY31" i="21" s="1"/>
  <c r="DG25" i="4"/>
  <c r="DG28" i="21"/>
  <c r="DG31" i="21" s="1"/>
  <c r="FQ25" i="4"/>
  <c r="FQ28" i="21"/>
  <c r="FQ31" i="21" s="1"/>
  <c r="CP25" i="4"/>
  <c r="CP28" i="21"/>
  <c r="CP31" i="21" s="1"/>
  <c r="GH25" i="4"/>
  <c r="GH28" i="21"/>
  <c r="GH31" i="21" s="1"/>
  <c r="GE25" i="4"/>
  <c r="GE28" i="21"/>
  <c r="GE31" i="21" s="1"/>
  <c r="BU25" i="4"/>
  <c r="BU28" i="21"/>
  <c r="BU31" i="21" s="1"/>
  <c r="HV25" i="4"/>
  <c r="HV28" i="21"/>
  <c r="HV31" i="21" s="1"/>
  <c r="EV25" i="4"/>
  <c r="EV28" i="21"/>
  <c r="EV31" i="21" s="1"/>
  <c r="GX25" i="4"/>
  <c r="GX28" i="21"/>
  <c r="GX31" i="21" s="1"/>
  <c r="EW25" i="4"/>
  <c r="EW28" i="21"/>
  <c r="EW31" i="21" s="1"/>
  <c r="BH25" i="4"/>
  <c r="BH28" i="21"/>
  <c r="BH31" i="21" s="1"/>
  <c r="ID25" i="4"/>
  <c r="ID28" i="21"/>
  <c r="ID31" i="21" s="1"/>
  <c r="EL25" i="4"/>
  <c r="EL28" i="21"/>
  <c r="EL31" i="21" s="1"/>
  <c r="HM25" i="4"/>
  <c r="HM28" i="21"/>
  <c r="HM31" i="21" s="1"/>
  <c r="W25" i="4"/>
  <c r="W28" i="21"/>
  <c r="W31" i="21" s="1"/>
  <c r="EZ25" i="4"/>
  <c r="EZ28" i="21"/>
  <c r="EZ31" i="21" s="1"/>
  <c r="EK25" i="4"/>
  <c r="EK28" i="21"/>
  <c r="EK31" i="21" s="1"/>
  <c r="IK25" i="4"/>
  <c r="IK28" i="21"/>
  <c r="IK31" i="21" s="1"/>
  <c r="CV25" i="4"/>
  <c r="CV28" i="21"/>
  <c r="CV31" i="21" s="1"/>
  <c r="DU25" i="4"/>
  <c r="DU28" i="21"/>
  <c r="DU31" i="21" s="1"/>
  <c r="CO25" i="4"/>
  <c r="CO28" i="21"/>
  <c r="CO31" i="21" s="1"/>
  <c r="AF25" i="4"/>
  <c r="AF28" i="21"/>
  <c r="AF31" i="21" s="1"/>
  <c r="DJ25" i="4"/>
  <c r="DJ28" i="21"/>
  <c r="DJ31" i="21" s="1"/>
  <c r="HB25" i="4"/>
  <c r="HB28" i="21"/>
  <c r="HB31" i="21" s="1"/>
  <c r="GJ25" i="4"/>
  <c r="GJ28" i="21"/>
  <c r="GJ31" i="21" s="1"/>
  <c r="BC25" i="4"/>
  <c r="BC28" i="21"/>
  <c r="BC31" i="21" s="1"/>
  <c r="FL25" i="4"/>
  <c r="FL28" i="21"/>
  <c r="FL31" i="21" s="1"/>
  <c r="BB25" i="4"/>
  <c r="BB28" i="21"/>
  <c r="BB31" i="21" s="1"/>
  <c r="GM25" i="4"/>
  <c r="GM28" i="21"/>
  <c r="GM31" i="21" s="1"/>
  <c r="DI25" i="4"/>
  <c r="DI28" i="21"/>
  <c r="DI31" i="21" s="1"/>
  <c r="AT25" i="4"/>
  <c r="AT28" i="21"/>
  <c r="AT31" i="21" s="1"/>
  <c r="DW25" i="4"/>
  <c r="DW28" i="21"/>
  <c r="DW31" i="21" s="1"/>
  <c r="DR25" i="4"/>
  <c r="DR28" i="21"/>
  <c r="DR31" i="21" s="1"/>
  <c r="AM25" i="4"/>
  <c r="AM28" i="21"/>
  <c r="AM31" i="21" s="1"/>
  <c r="FV25" i="4"/>
  <c r="FV28" i="21"/>
  <c r="FV31" i="21" s="1"/>
  <c r="CT25" i="4"/>
  <c r="CT28" i="21"/>
  <c r="CT31" i="21" s="1"/>
  <c r="GT25" i="4"/>
  <c r="GT28" i="21"/>
  <c r="GT31" i="21" s="1"/>
  <c r="IJ25" i="4"/>
  <c r="IJ28" i="21"/>
  <c r="IJ31" i="21" s="1"/>
  <c r="FO25" i="4"/>
  <c r="FO28" i="21"/>
  <c r="FO31" i="21" s="1"/>
  <c r="HF25" i="4"/>
  <c r="HF28" i="21"/>
  <c r="HF31" i="21" s="1"/>
  <c r="FP25" i="4"/>
  <c r="FP28" i="21"/>
  <c r="FP31" i="21" s="1"/>
  <c r="AR25" i="4"/>
  <c r="AR28" i="21"/>
  <c r="AR31" i="21" s="1"/>
  <c r="HO25" i="4"/>
  <c r="HO28" i="21"/>
  <c r="HO31" i="21" s="1"/>
  <c r="EQ25" i="4"/>
  <c r="EQ28" i="21"/>
  <c r="EQ31" i="21" s="1"/>
  <c r="CI25" i="4"/>
  <c r="CI28" i="21"/>
  <c r="CI31" i="21" s="1"/>
  <c r="BS25" i="4"/>
  <c r="BS28" i="21"/>
  <c r="BS31" i="21" s="1"/>
  <c r="FH25" i="4"/>
  <c r="FH28" i="21"/>
  <c r="FH31" i="21" s="1"/>
  <c r="GV25" i="4"/>
  <c r="GV28" i="21"/>
  <c r="GV31" i="21" s="1"/>
  <c r="FK25" i="4"/>
  <c r="FK28" i="21"/>
  <c r="FK31" i="21" s="1"/>
  <c r="GB25" i="4"/>
  <c r="GB28" i="21"/>
  <c r="GB31" i="21" s="1"/>
  <c r="DC25" i="4"/>
  <c r="DC28" i="21"/>
  <c r="DC31" i="21" s="1"/>
  <c r="IE25" i="4"/>
  <c r="IE28" i="21"/>
  <c r="IE31" i="21" s="1"/>
  <c r="HI25" i="4"/>
  <c r="HI28" i="21"/>
  <c r="HI31" i="21" s="1"/>
  <c r="BA25" i="4"/>
  <c r="BA28" i="21"/>
  <c r="BA31" i="21" s="1"/>
  <c r="HE25" i="4"/>
  <c r="HE28" i="21"/>
  <c r="HE31" i="21" s="1"/>
  <c r="BJ25" i="4"/>
  <c r="BJ28" i="21"/>
  <c r="BJ31" i="21" s="1"/>
  <c r="HU25" i="4"/>
  <c r="HU28" i="21"/>
  <c r="HU31" i="21" s="1"/>
  <c r="AC25" i="4"/>
  <c r="AC28" i="21"/>
  <c r="AC31" i="21" s="1"/>
  <c r="IH25" i="4"/>
  <c r="IH28" i="21"/>
  <c r="IH31" i="21" s="1"/>
  <c r="HT25" i="4"/>
  <c r="HT28" i="21"/>
  <c r="HT31" i="21" s="1"/>
  <c r="AX25" i="4"/>
  <c r="AX28" i="21"/>
  <c r="AX31" i="21" s="1"/>
  <c r="DL25" i="4"/>
  <c r="DL28" i="21"/>
  <c r="DL31" i="21" s="1"/>
  <c r="BV25" i="4"/>
  <c r="BV28" i="21"/>
  <c r="BV31" i="21" s="1"/>
  <c r="GF25" i="4"/>
  <c r="GF28" i="21"/>
  <c r="GF31" i="21" s="1"/>
  <c r="CS25" i="4"/>
  <c r="CS28" i="21"/>
  <c r="CS31" i="21" s="1"/>
  <c r="AI25" i="4"/>
  <c r="AI28" i="21"/>
  <c r="AI31" i="21" s="1"/>
  <c r="BZ25" i="4"/>
  <c r="BZ28" i="21"/>
  <c r="BZ31" i="21" s="1"/>
  <c r="AU25" i="4"/>
  <c r="AU28" i="21"/>
  <c r="AU31" i="21" s="1"/>
  <c r="AL25" i="4"/>
  <c r="AL28" i="21"/>
  <c r="AL31" i="21" s="1"/>
  <c r="FJ25" i="4"/>
  <c r="FJ28" i="21"/>
  <c r="FJ31" i="21" s="1"/>
  <c r="G40" i="21"/>
  <c r="H75" i="9"/>
  <c r="H83" i="9" s="1"/>
  <c r="H87" i="9" s="1"/>
  <c r="H91" i="9"/>
  <c r="H95" i="9" s="1"/>
  <c r="D35" i="21"/>
  <c r="Y9" i="5"/>
  <c r="Z9" i="5"/>
  <c r="J9" i="5"/>
  <c r="S9" i="5"/>
  <c r="H38" i="9"/>
  <c r="H46" i="9" s="1"/>
  <c r="G35" i="6"/>
  <c r="D93" i="13"/>
  <c r="IL10" i="4"/>
  <c r="G87" i="9"/>
  <c r="G79" i="9"/>
  <c r="J19" i="3"/>
  <c r="Q19" i="3"/>
  <c r="Z19" i="3"/>
  <c r="U19" i="3"/>
  <c r="S19" i="3"/>
  <c r="X19" i="3"/>
  <c r="O19" i="3"/>
  <c r="T19" i="3"/>
  <c r="M19" i="3"/>
  <c r="V19" i="3"/>
  <c r="DN8" i="10"/>
  <c r="DN10" i="10" s="1"/>
  <c r="IL8" i="10"/>
  <c r="IL10" i="10" s="1"/>
  <c r="IL28" i="21" s="1"/>
  <c r="IL31" i="21" s="1"/>
  <c r="DO8" i="10"/>
  <c r="DO10" i="10" s="1"/>
  <c r="G8" i="10"/>
  <c r="Q16" i="3"/>
  <c r="J25" i="4"/>
  <c r="O25" i="4"/>
  <c r="Q25" i="4"/>
  <c r="H25" i="4"/>
  <c r="P25" i="4"/>
  <c r="R25" i="4"/>
  <c r="I25" i="4"/>
  <c r="K25" i="4"/>
  <c r="L25" i="4"/>
  <c r="M25" i="4"/>
  <c r="G16" i="3"/>
  <c r="O9" i="5"/>
  <c r="X9" i="5"/>
  <c r="I9" i="5"/>
  <c r="P9" i="5"/>
  <c r="L9" i="5"/>
  <c r="K9" i="5"/>
  <c r="N9" i="5"/>
  <c r="V9" i="5"/>
  <c r="H9" i="5"/>
  <c r="W9" i="5"/>
  <c r="M9" i="5"/>
  <c r="Q9" i="5"/>
  <c r="R9" i="5"/>
  <c r="U9" i="5"/>
  <c r="T9" i="5"/>
  <c r="D86" i="13"/>
  <c r="BS48" i="17"/>
  <c r="AQ48" i="17"/>
  <c r="AR48" i="17"/>
  <c r="HZ53" i="17"/>
  <c r="HZ56" i="17" s="1"/>
  <c r="DT48" i="17"/>
  <c r="O48" i="17"/>
  <c r="CO48" i="17"/>
  <c r="HP53" i="17"/>
  <c r="HP56" i="17" s="1"/>
  <c r="HQ53" i="17"/>
  <c r="HQ56" i="17" s="1"/>
  <c r="EX53" i="17"/>
  <c r="EX56" i="17" s="1"/>
  <c r="AG48" i="17"/>
  <c r="DH53" i="17"/>
  <c r="DH56" i="17" s="1"/>
  <c r="EU53" i="17"/>
  <c r="EU56" i="17" s="1"/>
  <c r="HO48" i="17"/>
  <c r="IJ53" i="17"/>
  <c r="IJ56" i="17" s="1"/>
  <c r="CA53" i="17"/>
  <c r="CA56" i="17" s="1"/>
  <c r="FU48" i="17"/>
  <c r="D44" i="17"/>
  <c r="D41" i="17"/>
  <c r="D101" i="17"/>
  <c r="AZ53" i="17"/>
  <c r="AZ56" i="17" s="1"/>
  <c r="AU53" i="17"/>
  <c r="AU56" i="17" s="1"/>
  <c r="AI53" i="17"/>
  <c r="AI56" i="17" s="1"/>
  <c r="X53" i="17"/>
  <c r="X56" i="17" s="1"/>
  <c r="DC53" i="17"/>
  <c r="DC56" i="17" s="1"/>
  <c r="HI53" i="17"/>
  <c r="HI56" i="17" s="1"/>
  <c r="HW48" i="17"/>
  <c r="EQ48" i="17"/>
  <c r="AD53" i="17"/>
  <c r="AD56" i="17" s="1"/>
  <c r="DW53" i="17"/>
  <c r="DW56" i="17" s="1"/>
  <c r="HB53" i="17"/>
  <c r="HB56" i="17" s="1"/>
  <c r="CM48" i="17"/>
  <c r="DK53" i="17"/>
  <c r="DK56" i="17" s="1"/>
  <c r="GQ53" i="17"/>
  <c r="GQ56" i="17" s="1"/>
  <c r="DA53" i="17"/>
  <c r="DA56" i="17" s="1"/>
  <c r="BJ48" i="17"/>
  <c r="IC53" i="17"/>
  <c r="IC56" i="17" s="1"/>
  <c r="Q48" i="17"/>
  <c r="CT48" i="17"/>
  <c r="AK53" i="17"/>
  <c r="AK56" i="17" s="1"/>
  <c r="IK48" i="17"/>
  <c r="AX53" i="17"/>
  <c r="AX56" i="17" s="1"/>
  <c r="HG53" i="17"/>
  <c r="HG56" i="17" s="1"/>
  <c r="IE48" i="17"/>
  <c r="DM48" i="17"/>
  <c r="DL48" i="17"/>
  <c r="DR53" i="17"/>
  <c r="DR56" i="17" s="1"/>
  <c r="BX53" i="17"/>
  <c r="BX56" i="17" s="1"/>
  <c r="BB53" i="17"/>
  <c r="BB56" i="17" s="1"/>
  <c r="I48" i="17"/>
  <c r="S48" i="17"/>
  <c r="BH48" i="17"/>
  <c r="CF53" i="17"/>
  <c r="CF56" i="17" s="1"/>
  <c r="AG56" i="17"/>
  <c r="HO56" i="17"/>
  <c r="AQ56" i="17"/>
  <c r="DM56" i="17"/>
  <c r="CT56" i="17"/>
  <c r="CO56" i="17"/>
  <c r="DL56" i="17"/>
  <c r="Q56" i="17"/>
  <c r="FU56" i="17"/>
  <c r="CU56" i="17"/>
  <c r="EQ56" i="17"/>
  <c r="AR56" i="17"/>
  <c r="CM56" i="17"/>
  <c r="BS56" i="17"/>
  <c r="IK56" i="17"/>
  <c r="IE56" i="17"/>
  <c r="HW56" i="17"/>
  <c r="DT56" i="17"/>
  <c r="BJ56" i="17"/>
  <c r="FR56" i="17"/>
  <c r="BH56" i="17"/>
  <c r="S56" i="17"/>
  <c r="DS53" i="17"/>
  <c r="CP53" i="17"/>
  <c r="CU48" i="17"/>
  <c r="N53" i="17"/>
  <c r="CI53" i="17"/>
  <c r="CL48" i="17"/>
  <c r="CL53" i="17"/>
  <c r="AN48" i="17"/>
  <c r="AN53" i="17"/>
  <c r="J48" i="17"/>
  <c r="J53" i="17"/>
  <c r="FO48" i="17"/>
  <c r="FO53" i="17"/>
  <c r="FI48" i="17"/>
  <c r="FI53" i="17"/>
  <c r="L48" i="17"/>
  <c r="L53" i="17"/>
  <c r="IH48" i="17"/>
  <c r="IH53" i="17"/>
  <c r="FY48" i="17"/>
  <c r="FY53" i="17"/>
  <c r="GK48" i="17"/>
  <c r="GK53" i="17"/>
  <c r="EI48" i="17"/>
  <c r="EI53" i="17"/>
  <c r="U48" i="17"/>
  <c r="U53" i="17"/>
  <c r="GL48" i="17"/>
  <c r="GL53" i="17"/>
  <c r="GS48" i="17"/>
  <c r="GS53" i="17"/>
  <c r="DJ48" i="17"/>
  <c r="DJ53" i="17"/>
  <c r="GE48" i="17"/>
  <c r="GE53" i="17"/>
  <c r="EB48" i="17"/>
  <c r="EB53" i="17"/>
  <c r="GB48" i="17"/>
  <c r="GB53" i="17"/>
  <c r="CJ48" i="17"/>
  <c r="CJ53" i="17"/>
  <c r="AH48" i="17"/>
  <c r="AH53" i="17"/>
  <c r="EZ48" i="17"/>
  <c r="EZ53" i="17"/>
  <c r="BO48" i="17"/>
  <c r="BO53" i="17"/>
  <c r="HT48" i="17"/>
  <c r="HT53" i="17"/>
  <c r="FW48" i="17"/>
  <c r="FW53" i="17"/>
  <c r="EL48" i="17"/>
  <c r="EL53" i="17"/>
  <c r="DG48" i="17"/>
  <c r="DG53" i="17"/>
  <c r="CN48" i="17"/>
  <c r="CN53" i="17"/>
  <c r="BE48" i="17"/>
  <c r="BE53" i="17"/>
  <c r="BP48" i="17"/>
  <c r="BP53" i="17"/>
  <c r="FZ48" i="17"/>
  <c r="FZ53" i="17"/>
  <c r="HY48" i="17"/>
  <c r="HY53" i="17"/>
  <c r="GJ48" i="17"/>
  <c r="GJ53" i="17"/>
  <c r="FD48" i="17"/>
  <c r="FD53" i="17"/>
  <c r="GP48" i="17"/>
  <c r="GP53" i="17"/>
  <c r="II48" i="17"/>
  <c r="II53" i="17"/>
  <c r="HS48" i="17"/>
  <c r="HS53" i="17"/>
  <c r="DX48" i="17"/>
  <c r="DX53" i="17"/>
  <c r="HR48" i="17"/>
  <c r="HR53" i="17"/>
  <c r="GY48" i="17"/>
  <c r="GY53" i="17"/>
  <c r="GM48" i="17"/>
  <c r="GM53" i="17"/>
  <c r="AL48" i="17"/>
  <c r="AL53" i="17"/>
  <c r="HE48" i="17"/>
  <c r="HE53" i="17"/>
  <c r="BW48" i="17"/>
  <c r="BW53" i="17"/>
  <c r="DO48" i="17"/>
  <c r="DO53" i="17"/>
  <c r="CB48" i="17"/>
  <c r="CB53" i="17"/>
  <c r="DB48" i="17"/>
  <c r="DB53" i="17"/>
  <c r="BF48" i="17"/>
  <c r="BF53" i="17"/>
  <c r="T48" i="17"/>
  <c r="T53" i="17"/>
  <c r="IF48" i="17"/>
  <c r="IF53" i="17"/>
  <c r="GH48" i="17"/>
  <c r="GH53" i="17"/>
  <c r="AY48" i="17"/>
  <c r="AY53" i="17"/>
  <c r="HX48" i="17"/>
  <c r="HX53" i="17"/>
  <c r="FF48" i="17"/>
  <c r="FF53" i="17"/>
  <c r="FL48" i="17"/>
  <c r="FL53" i="17"/>
  <c r="CE48" i="17"/>
  <c r="CE53" i="17"/>
  <c r="EG48" i="17"/>
  <c r="EG53" i="17"/>
  <c r="BK48" i="17"/>
  <c r="BK53" i="17"/>
  <c r="AC48" i="17"/>
  <c r="AC53" i="17"/>
  <c r="AJ48" i="17"/>
  <c r="AJ53" i="17"/>
  <c r="AB48" i="17"/>
  <c r="AB53" i="17"/>
  <c r="CQ48" i="17"/>
  <c r="CQ53" i="17"/>
  <c r="HF48" i="17"/>
  <c r="HF53" i="17"/>
  <c r="FT48" i="17"/>
  <c r="FT53" i="17"/>
  <c r="BD48" i="17"/>
  <c r="BD53" i="17"/>
  <c r="K48" i="17"/>
  <c r="K53" i="17"/>
  <c r="HA48" i="17"/>
  <c r="HA53" i="17"/>
  <c r="DV48" i="17"/>
  <c r="DV53" i="17"/>
  <c r="FB48" i="17"/>
  <c r="FB53" i="17"/>
  <c r="FM48" i="17"/>
  <c r="FM53" i="17"/>
  <c r="AF48" i="17"/>
  <c r="AF53" i="17"/>
  <c r="FA48" i="17"/>
  <c r="FA53" i="17"/>
  <c r="BG48" i="17"/>
  <c r="BG53" i="17"/>
  <c r="DD48" i="17"/>
  <c r="DD53" i="17"/>
  <c r="IB48" i="17"/>
  <c r="IB53" i="17"/>
  <c r="V48" i="17"/>
  <c r="V53" i="17"/>
  <c r="FE48" i="17"/>
  <c r="FE53" i="17"/>
  <c r="CY48" i="17"/>
  <c r="CY53" i="17"/>
  <c r="CS48" i="17"/>
  <c r="CS53" i="17"/>
  <c r="BU48" i="17"/>
  <c r="BU53" i="17"/>
  <c r="BZ48" i="17"/>
  <c r="BZ53" i="17"/>
  <c r="FK48" i="17"/>
  <c r="FK53" i="17"/>
  <c r="AS48" i="17"/>
  <c r="AS53" i="17"/>
  <c r="EK48" i="17"/>
  <c r="EK53" i="17"/>
  <c r="HM48" i="17"/>
  <c r="HM53" i="17"/>
  <c r="DI48" i="17"/>
  <c r="DI53" i="17"/>
  <c r="AW48" i="17"/>
  <c r="AW53" i="17"/>
  <c r="GZ48" i="17"/>
  <c r="GZ53" i="17"/>
  <c r="EC48" i="17"/>
  <c r="EC53" i="17"/>
  <c r="GI48" i="17"/>
  <c r="GI53" i="17"/>
  <c r="CR48" i="17"/>
  <c r="CR53" i="17"/>
  <c r="EA48" i="17"/>
  <c r="EA53" i="17"/>
  <c r="FH48" i="17"/>
  <c r="FH53" i="17"/>
  <c r="FG48" i="17"/>
  <c r="FG53" i="17"/>
  <c r="BL48" i="17"/>
  <c r="BL53" i="17"/>
  <c r="FV48" i="17"/>
  <c r="FV53" i="17"/>
  <c r="DZ48" i="17"/>
  <c r="DZ53" i="17"/>
  <c r="GW48" i="17"/>
  <c r="GW53" i="17"/>
  <c r="GO48" i="17"/>
  <c r="GO53" i="17"/>
  <c r="HU48" i="17"/>
  <c r="HU53" i="17"/>
  <c r="FP48" i="17"/>
  <c r="FP53" i="17"/>
  <c r="AE48" i="17"/>
  <c r="AE53" i="17"/>
  <c r="R48" i="17"/>
  <c r="R53" i="17"/>
  <c r="BY48" i="17"/>
  <c r="BY53" i="17"/>
  <c r="HJ48" i="17"/>
  <c r="HJ53" i="17"/>
  <c r="ID48" i="17"/>
  <c r="ID53" i="17"/>
  <c r="ED48" i="17"/>
  <c r="ED53" i="17"/>
  <c r="EJ48" i="17"/>
  <c r="EJ53" i="17"/>
  <c r="GR48" i="17"/>
  <c r="GR53" i="17"/>
  <c r="GA48" i="17"/>
  <c r="GA53" i="17"/>
  <c r="EP48" i="17"/>
  <c r="EP53" i="17"/>
  <c r="HK48" i="17"/>
  <c r="HK53" i="17"/>
  <c r="BA48" i="17"/>
  <c r="BA53" i="17"/>
  <c r="CK48" i="17"/>
  <c r="CK53" i="17"/>
  <c r="CZ48" i="17"/>
  <c r="CZ53" i="17"/>
  <c r="ES48" i="17"/>
  <c r="ES53" i="17"/>
  <c r="P48" i="17"/>
  <c r="P53" i="17"/>
  <c r="EF48" i="17"/>
  <c r="EF53" i="17"/>
  <c r="HL48" i="17"/>
  <c r="HL53" i="17"/>
  <c r="H48" i="17"/>
  <c r="H53" i="17"/>
  <c r="GT48" i="17"/>
  <c r="GT53" i="17"/>
  <c r="DE48" i="17"/>
  <c r="DE53" i="17"/>
  <c r="BM48" i="17"/>
  <c r="BM53" i="17"/>
  <c r="ER48" i="17"/>
  <c r="ER53" i="17"/>
  <c r="BN48" i="17"/>
  <c r="BN53" i="17"/>
  <c r="EN48" i="17"/>
  <c r="EN53" i="17"/>
  <c r="GN48" i="17"/>
  <c r="GN53" i="17"/>
  <c r="IG48" i="17"/>
  <c r="IG53" i="17"/>
  <c r="BI48" i="17"/>
  <c r="BI53" i="17"/>
  <c r="HV48" i="17"/>
  <c r="HV53" i="17"/>
  <c r="FJ48" i="17"/>
  <c r="FJ53" i="17"/>
  <c r="BV48" i="17"/>
  <c r="BV53" i="17"/>
  <c r="DU48" i="17"/>
  <c r="DU53" i="17"/>
  <c r="AP48" i="17"/>
  <c r="AP53" i="17"/>
  <c r="EM48" i="17"/>
  <c r="EM53" i="17"/>
  <c r="HH48" i="17"/>
  <c r="HH53" i="17"/>
  <c r="M48" i="17"/>
  <c r="M53" i="17"/>
  <c r="AA48" i="17"/>
  <c r="AA53" i="17"/>
  <c r="BT48" i="17"/>
  <c r="BT53" i="17"/>
  <c r="CH48" i="17"/>
  <c r="CH53" i="17"/>
  <c r="Z48" i="17"/>
  <c r="Z53" i="17"/>
  <c r="GG48" i="17"/>
  <c r="GG53" i="17"/>
  <c r="W48" i="17"/>
  <c r="W53" i="17"/>
  <c r="BQ48" i="17"/>
  <c r="BQ53" i="17"/>
  <c r="HC48" i="17"/>
  <c r="HC53" i="17"/>
  <c r="GD48" i="17"/>
  <c r="GD53" i="17"/>
  <c r="AT48" i="17"/>
  <c r="AT53" i="17"/>
  <c r="AO48" i="17"/>
  <c r="AO53" i="17"/>
  <c r="ET48" i="17"/>
  <c r="ET53" i="17"/>
  <c r="GU48" i="17"/>
  <c r="GU53" i="17"/>
  <c r="CW48" i="17"/>
  <c r="CW53" i="17"/>
  <c r="DQ48" i="17"/>
  <c r="DQ53" i="17"/>
  <c r="AM48" i="17"/>
  <c r="AM53" i="17"/>
  <c r="FQ48" i="17"/>
  <c r="FQ53" i="17"/>
  <c r="HN48" i="17"/>
  <c r="HN53" i="17"/>
  <c r="CV48" i="17"/>
  <c r="CV53" i="17"/>
  <c r="CG48" i="17"/>
  <c r="CG53" i="17"/>
  <c r="EV48" i="17"/>
  <c r="EV53" i="17"/>
  <c r="GV48" i="17"/>
  <c r="GV53" i="17"/>
  <c r="FS48" i="17"/>
  <c r="FS53" i="17"/>
  <c r="DN48" i="17"/>
  <c r="DN53" i="17"/>
  <c r="GF48" i="17"/>
  <c r="GF53" i="17"/>
  <c r="CC48" i="17"/>
  <c r="CC53" i="17"/>
  <c r="EY48" i="17"/>
  <c r="EY53" i="17"/>
  <c r="DY48" i="17"/>
  <c r="DY53" i="17"/>
  <c r="FC48" i="17"/>
  <c r="FC53" i="17"/>
  <c r="HD48" i="17"/>
  <c r="HD53" i="17"/>
  <c r="DF48" i="17"/>
  <c r="DF53" i="17"/>
  <c r="EH48" i="17"/>
  <c r="EH53" i="17"/>
  <c r="EW48" i="17"/>
  <c r="EW53" i="17"/>
  <c r="BC48" i="17"/>
  <c r="BC53" i="17"/>
  <c r="BR48" i="17"/>
  <c r="BR53" i="17"/>
  <c r="FX48" i="17"/>
  <c r="FX53" i="17"/>
  <c r="DP48" i="17"/>
  <c r="DP53" i="17"/>
  <c r="GX48" i="17"/>
  <c r="GX53" i="17"/>
  <c r="EO48" i="17"/>
  <c r="EO53" i="17"/>
  <c r="IA48" i="17"/>
  <c r="IA53" i="17"/>
  <c r="Y48" i="17"/>
  <c r="Y53" i="17"/>
  <c r="GC48" i="17"/>
  <c r="GC53" i="17"/>
  <c r="FN48" i="17"/>
  <c r="FN53" i="17"/>
  <c r="AV48" i="17"/>
  <c r="AV53" i="17"/>
  <c r="CX48" i="17"/>
  <c r="CX53" i="17"/>
  <c r="EE48" i="17"/>
  <c r="EE53" i="17"/>
  <c r="CD48" i="17"/>
  <c r="CD53" i="17"/>
  <c r="I22" i="9"/>
  <c r="I30" i="9" s="1"/>
  <c r="T10" i="3"/>
  <c r="U10" i="3"/>
  <c r="Y14" i="5"/>
  <c r="V10" i="3"/>
  <c r="M10" i="3"/>
  <c r="H14" i="5"/>
  <c r="T14" i="5"/>
  <c r="O14" i="5"/>
  <c r="R14" i="5"/>
  <c r="X14" i="5"/>
  <c r="W14" i="5"/>
  <c r="J10" i="3"/>
  <c r="AA14" i="5"/>
  <c r="V14" i="5"/>
  <c r="M14" i="5"/>
  <c r="Q10" i="3"/>
  <c r="P10" i="3"/>
  <c r="I10" i="3"/>
  <c r="N14" i="5"/>
  <c r="Q14" i="5"/>
  <c r="P14" i="5"/>
  <c r="I14" i="5"/>
  <c r="R10" i="3"/>
  <c r="N10" i="3"/>
  <c r="S10" i="3"/>
  <c r="Z10" i="3"/>
  <c r="Y10" i="3"/>
  <c r="L10" i="3"/>
  <c r="K10" i="3"/>
  <c r="S14" i="5"/>
  <c r="Z14" i="5"/>
  <c r="U14" i="5"/>
  <c r="J14" i="5"/>
  <c r="O10" i="3"/>
  <c r="L14" i="5"/>
  <c r="K14" i="5"/>
  <c r="H10" i="3"/>
  <c r="X10" i="3"/>
  <c r="W10" i="3"/>
  <c r="EG108" i="9"/>
  <c r="EG109" i="9"/>
  <c r="IL9" i="6"/>
  <c r="AA8" i="5"/>
  <c r="AA9" i="5" s="1"/>
  <c r="EL46" i="6"/>
  <c r="EL30" i="10"/>
  <c r="EL31" i="10" s="1"/>
  <c r="EL30" i="4" s="1"/>
  <c r="EM23" i="10"/>
  <c r="IL114" i="13"/>
  <c r="IL32" i="17" s="1"/>
  <c r="IN135" i="13"/>
  <c r="G127" i="13"/>
  <c r="G145" i="13"/>
  <c r="G15" i="10"/>
  <c r="G26" i="4" s="1"/>
  <c r="G26" i="3" s="1"/>
  <c r="N25" i="4"/>
  <c r="I100" i="9"/>
  <c r="J76" i="9"/>
  <c r="J84" i="9" s="1"/>
  <c r="G105" i="9"/>
  <c r="H48" i="9"/>
  <c r="I40" i="9" s="1"/>
  <c r="G47" i="9"/>
  <c r="G34" i="9"/>
  <c r="I24" i="9"/>
  <c r="I32" i="9" s="1"/>
  <c r="H23" i="9"/>
  <c r="H31" i="9" s="1"/>
  <c r="G26" i="9"/>
  <c r="D33" i="21" l="1"/>
  <c r="D28" i="21" s="1"/>
  <c r="I75" i="9"/>
  <c r="I83" i="9" s="1"/>
  <c r="I87" i="9" s="1"/>
  <c r="H79" i="9"/>
  <c r="DZ56" i="9"/>
  <c r="DZ27" i="8" s="1"/>
  <c r="DZ55" i="9"/>
  <c r="DY17" i="8"/>
  <c r="DY18" i="8" s="1"/>
  <c r="DY20" i="8" s="1"/>
  <c r="DY37" i="8"/>
  <c r="DY70" i="17" s="1"/>
  <c r="DY12" i="4"/>
  <c r="Q12" i="3" s="1"/>
  <c r="S25" i="3"/>
  <c r="H99" i="9"/>
  <c r="I91" i="9" s="1"/>
  <c r="T25" i="3"/>
  <c r="IL25" i="4"/>
  <c r="Y25" i="3"/>
  <c r="K25" i="3"/>
  <c r="I25" i="3"/>
  <c r="L25" i="3"/>
  <c r="Z25" i="3"/>
  <c r="N25" i="3"/>
  <c r="J25" i="3"/>
  <c r="R25" i="3"/>
  <c r="V25" i="3"/>
  <c r="IL40" i="21"/>
  <c r="M25" i="3"/>
  <c r="W25" i="3"/>
  <c r="U25" i="3"/>
  <c r="O25" i="3"/>
  <c r="P25" i="3"/>
  <c r="X25" i="3"/>
  <c r="DO25" i="4"/>
  <c r="DO28" i="21"/>
  <c r="DO31" i="21" s="1"/>
  <c r="DN25" i="4"/>
  <c r="DN28" i="21"/>
  <c r="DN31" i="21" s="1"/>
  <c r="G10" i="10"/>
  <c r="G25" i="4" s="1"/>
  <c r="G25" i="3" s="1"/>
  <c r="H35" i="6"/>
  <c r="G32" i="6"/>
  <c r="H25" i="3"/>
  <c r="G31" i="17"/>
  <c r="G53" i="17" s="1"/>
  <c r="G56" i="17" s="1"/>
  <c r="IN132" i="13"/>
  <c r="D92" i="17"/>
  <c r="N56" i="17"/>
  <c r="AV56" i="17"/>
  <c r="IA56" i="17"/>
  <c r="FX56" i="17"/>
  <c r="EH56" i="17"/>
  <c r="DY56" i="17"/>
  <c r="DN56" i="17"/>
  <c r="CG56" i="17"/>
  <c r="AM56" i="17"/>
  <c r="ET56" i="17"/>
  <c r="HC56" i="17"/>
  <c r="Z56" i="17"/>
  <c r="M56" i="17"/>
  <c r="DU56" i="17"/>
  <c r="BI56" i="17"/>
  <c r="BN56" i="17"/>
  <c r="GT56" i="17"/>
  <c r="P56" i="17"/>
  <c r="BA56" i="17"/>
  <c r="GR56" i="17"/>
  <c r="HJ56" i="17"/>
  <c r="FP56" i="17"/>
  <c r="DZ56" i="17"/>
  <c r="FH56" i="17"/>
  <c r="EC56" i="17"/>
  <c r="HM56" i="17"/>
  <c r="BZ56" i="17"/>
  <c r="FE56" i="17"/>
  <c r="BG56" i="17"/>
  <c r="FB56" i="17"/>
  <c r="BD56" i="17"/>
  <c r="AB56" i="17"/>
  <c r="EG56" i="17"/>
  <c r="HX56" i="17"/>
  <c r="T56" i="17"/>
  <c r="DO56" i="17"/>
  <c r="GM56" i="17"/>
  <c r="HS56" i="17"/>
  <c r="GJ56" i="17"/>
  <c r="BE56" i="17"/>
  <c r="FW56" i="17"/>
  <c r="AH56" i="17"/>
  <c r="GE56" i="17"/>
  <c r="U56" i="17"/>
  <c r="IH56" i="17"/>
  <c r="J56" i="17"/>
  <c r="CP56" i="17"/>
  <c r="FN56" i="17"/>
  <c r="DF56" i="17"/>
  <c r="EY56" i="17"/>
  <c r="FS56" i="17"/>
  <c r="CV56" i="17"/>
  <c r="AO56" i="17"/>
  <c r="BQ56" i="17"/>
  <c r="CH56" i="17"/>
  <c r="HH56" i="17"/>
  <c r="BV56" i="17"/>
  <c r="IG56" i="17"/>
  <c r="ER56" i="17"/>
  <c r="H56" i="17"/>
  <c r="ES56" i="17"/>
  <c r="HK56" i="17"/>
  <c r="EJ56" i="17"/>
  <c r="BY56" i="17"/>
  <c r="FV56" i="17"/>
  <c r="EA56" i="17"/>
  <c r="GZ56" i="17"/>
  <c r="EK56" i="17"/>
  <c r="BU56" i="17"/>
  <c r="V56" i="17"/>
  <c r="FA56" i="17"/>
  <c r="DV56" i="17"/>
  <c r="FT56" i="17"/>
  <c r="AJ56" i="17"/>
  <c r="CE56" i="17"/>
  <c r="AY56" i="17"/>
  <c r="BF56" i="17"/>
  <c r="BW56" i="17"/>
  <c r="GY56" i="17"/>
  <c r="II56" i="17"/>
  <c r="HY56" i="17"/>
  <c r="CN56" i="17"/>
  <c r="HT56" i="17"/>
  <c r="CJ56" i="17"/>
  <c r="DJ56" i="17"/>
  <c r="EI56" i="17"/>
  <c r="L56" i="17"/>
  <c r="AN56" i="17"/>
  <c r="DS56" i="17"/>
  <c r="BR56" i="17"/>
  <c r="DQ56" i="17"/>
  <c r="HU56" i="17"/>
  <c r="EO56" i="17"/>
  <c r="EE56" i="17"/>
  <c r="GC56" i="17"/>
  <c r="GX56" i="17"/>
  <c r="BC56" i="17"/>
  <c r="HD56" i="17"/>
  <c r="CC56" i="17"/>
  <c r="GV56" i="17"/>
  <c r="HN56" i="17"/>
  <c r="CW56" i="17"/>
  <c r="AT56" i="17"/>
  <c r="W56" i="17"/>
  <c r="BT56" i="17"/>
  <c r="EM56" i="17"/>
  <c r="FJ56" i="17"/>
  <c r="GN56" i="17"/>
  <c r="BM56" i="17"/>
  <c r="HL56" i="17"/>
  <c r="CZ56" i="17"/>
  <c r="EP56" i="17"/>
  <c r="ED56" i="17"/>
  <c r="R56" i="17"/>
  <c r="GO56" i="17"/>
  <c r="BL56" i="17"/>
  <c r="CR56" i="17"/>
  <c r="AW56" i="17"/>
  <c r="AS56" i="17"/>
  <c r="CS56" i="17"/>
  <c r="IB56" i="17"/>
  <c r="AF56" i="17"/>
  <c r="HA56" i="17"/>
  <c r="HF56" i="17"/>
  <c r="AC56" i="17"/>
  <c r="FL56" i="17"/>
  <c r="GH56" i="17"/>
  <c r="DB56" i="17"/>
  <c r="HE56" i="17"/>
  <c r="HR56" i="17"/>
  <c r="GP56" i="17"/>
  <c r="FZ56" i="17"/>
  <c r="DG56" i="17"/>
  <c r="BO56" i="17"/>
  <c r="GB56" i="17"/>
  <c r="GS56" i="17"/>
  <c r="GK56" i="17"/>
  <c r="FI56" i="17"/>
  <c r="CL56" i="17"/>
  <c r="CD56" i="17"/>
  <c r="CX56" i="17"/>
  <c r="Y56" i="17"/>
  <c r="DP56" i="17"/>
  <c r="EW56" i="17"/>
  <c r="FC56" i="17"/>
  <c r="GF56" i="17"/>
  <c r="EV56" i="17"/>
  <c r="FQ56" i="17"/>
  <c r="GU56" i="17"/>
  <c r="GD56" i="17"/>
  <c r="GG56" i="17"/>
  <c r="AA56" i="17"/>
  <c r="AP56" i="17"/>
  <c r="HV56" i="17"/>
  <c r="EN56" i="17"/>
  <c r="DE56" i="17"/>
  <c r="EF56" i="17"/>
  <c r="CK56" i="17"/>
  <c r="GA56" i="17"/>
  <c r="ID56" i="17"/>
  <c r="AE56" i="17"/>
  <c r="GW56" i="17"/>
  <c r="FG56" i="17"/>
  <c r="GI56" i="17"/>
  <c r="DI56" i="17"/>
  <c r="FK56" i="17"/>
  <c r="CY56" i="17"/>
  <c r="DD56" i="17"/>
  <c r="FM56" i="17"/>
  <c r="K56" i="17"/>
  <c r="CQ56" i="17"/>
  <c r="BK56" i="17"/>
  <c r="FF56" i="17"/>
  <c r="IF56" i="17"/>
  <c r="CB56" i="17"/>
  <c r="AL56" i="17"/>
  <c r="DX56" i="17"/>
  <c r="FD56" i="17"/>
  <c r="BP56" i="17"/>
  <c r="EL56" i="17"/>
  <c r="EZ56" i="17"/>
  <c r="EB56" i="17"/>
  <c r="GL56" i="17"/>
  <c r="FY56" i="17"/>
  <c r="FO56" i="17"/>
  <c r="CI56" i="17"/>
  <c r="IL31" i="17"/>
  <c r="J22" i="9"/>
  <c r="J30" i="9" s="1"/>
  <c r="H34" i="9"/>
  <c r="J92" i="9"/>
  <c r="J100" i="9" s="1"/>
  <c r="EG110" i="9"/>
  <c r="EM27" i="10"/>
  <c r="K76" i="9"/>
  <c r="K84" i="9" s="1"/>
  <c r="I48" i="9"/>
  <c r="J40" i="9" s="1"/>
  <c r="J24" i="9"/>
  <c r="J32" i="9" s="1"/>
  <c r="H39" i="9"/>
  <c r="G50" i="9"/>
  <c r="G31" i="6" s="1"/>
  <c r="I23" i="9"/>
  <c r="I31" i="9" s="1"/>
  <c r="H26" i="9"/>
  <c r="I38" i="9"/>
  <c r="J75" i="9" l="1"/>
  <c r="J83" i="9" s="1"/>
  <c r="J87" i="9" s="1"/>
  <c r="H103" i="9"/>
  <c r="H105" i="9" s="1"/>
  <c r="I79" i="9"/>
  <c r="DY15" i="6"/>
  <c r="DZ21" i="8"/>
  <c r="DY22" i="8"/>
  <c r="DZ16" i="8"/>
  <c r="DZ57" i="9"/>
  <c r="Q25" i="3"/>
  <c r="G12" i="10"/>
  <c r="G16" i="10" s="1"/>
  <c r="G17" i="10" s="1"/>
  <c r="G27" i="4" s="1"/>
  <c r="G28" i="21"/>
  <c r="G31" i="21" s="1"/>
  <c r="H32" i="6"/>
  <c r="G48" i="17"/>
  <c r="D32" i="17"/>
  <c r="IL48" i="17"/>
  <c r="IL53" i="17"/>
  <c r="K22" i="9"/>
  <c r="K30" i="9" s="1"/>
  <c r="I34" i="9"/>
  <c r="EH108" i="9"/>
  <c r="EH109" i="9"/>
  <c r="EM46" i="6"/>
  <c r="EM30" i="10"/>
  <c r="EM31" i="10" s="1"/>
  <c r="EM30" i="4" s="1"/>
  <c r="EN23" i="10"/>
  <c r="H127" i="13"/>
  <c r="H145" i="13"/>
  <c r="G168" i="13"/>
  <c r="G52" i="9"/>
  <c r="K92" i="9"/>
  <c r="K100" i="9" s="1"/>
  <c r="L76" i="9"/>
  <c r="L84" i="9" s="1"/>
  <c r="I95" i="9"/>
  <c r="I99" i="9"/>
  <c r="J23" i="9"/>
  <c r="J31" i="9" s="1"/>
  <c r="I26" i="9"/>
  <c r="K24" i="9"/>
  <c r="K32" i="9" s="1"/>
  <c r="J48" i="9"/>
  <c r="K40" i="9" s="1"/>
  <c r="H47" i="9"/>
  <c r="H42" i="9"/>
  <c r="H19" i="6" s="1"/>
  <c r="G33" i="6"/>
  <c r="I46" i="9"/>
  <c r="K75" i="9" l="1"/>
  <c r="K83" i="9" s="1"/>
  <c r="K87" i="9" s="1"/>
  <c r="J79" i="9"/>
  <c r="EA56" i="9"/>
  <c r="EA27" i="8" s="1"/>
  <c r="DZ17" i="8"/>
  <c r="DZ18" i="8" s="1"/>
  <c r="DZ20" i="8" s="1"/>
  <c r="EA55" i="9"/>
  <c r="DZ37" i="8"/>
  <c r="DZ70" i="17" s="1"/>
  <c r="DZ12" i="4"/>
  <c r="H9" i="10"/>
  <c r="H12" i="10" s="1"/>
  <c r="H16" i="10" s="1"/>
  <c r="H17" i="10" s="1"/>
  <c r="H27" i="4" s="1"/>
  <c r="G45" i="6"/>
  <c r="G9" i="4"/>
  <c r="I32" i="6"/>
  <c r="G32" i="5" s="1"/>
  <c r="I35" i="6"/>
  <c r="D48" i="17"/>
  <c r="G10" i="6"/>
  <c r="IL56" i="17"/>
  <c r="D53" i="17"/>
  <c r="L75" i="9"/>
  <c r="L83" i="9" s="1"/>
  <c r="L87" i="9" s="1"/>
  <c r="L22" i="9"/>
  <c r="L30" i="9" s="1"/>
  <c r="J34" i="9"/>
  <c r="EH110" i="9"/>
  <c r="EN27" i="10"/>
  <c r="H168" i="13"/>
  <c r="L92" i="9"/>
  <c r="L100" i="9" s="1"/>
  <c r="M76" i="9"/>
  <c r="M84" i="9" s="1"/>
  <c r="J91" i="9"/>
  <c r="I103" i="9"/>
  <c r="L24" i="9"/>
  <c r="L32" i="9" s="1"/>
  <c r="K48" i="9"/>
  <c r="L40" i="9" s="1"/>
  <c r="K23" i="9"/>
  <c r="K31" i="9" s="1"/>
  <c r="J26" i="9"/>
  <c r="I39" i="9"/>
  <c r="H50" i="9"/>
  <c r="H31" i="6" s="1"/>
  <c r="J38" i="9"/>
  <c r="K90" i="9"/>
  <c r="K79" i="9" l="1"/>
  <c r="DZ22" i="8"/>
  <c r="DZ15" i="6"/>
  <c r="EA21" i="8"/>
  <c r="EA16" i="8"/>
  <c r="EA57" i="9"/>
  <c r="H45" i="6"/>
  <c r="I9" i="10"/>
  <c r="I12" i="10" s="1"/>
  <c r="G87" i="13"/>
  <c r="G7" i="8" s="1"/>
  <c r="J32" i="6"/>
  <c r="D103" i="17"/>
  <c r="D56" i="17"/>
  <c r="D99" i="17"/>
  <c r="D96" i="17" s="1"/>
  <c r="M22" i="9"/>
  <c r="M30" i="9" s="1"/>
  <c r="L79" i="9"/>
  <c r="M75" i="9"/>
  <c r="M83" i="9" s="1"/>
  <c r="M87" i="9" s="1"/>
  <c r="EI108" i="9"/>
  <c r="EI109" i="9"/>
  <c r="EN46" i="6"/>
  <c r="EN30" i="10"/>
  <c r="EN31" i="10" s="1"/>
  <c r="EN30" i="4" s="1"/>
  <c r="EO23" i="10"/>
  <c r="I127" i="13"/>
  <c r="I145" i="13"/>
  <c r="H52" i="9"/>
  <c r="H64" i="13"/>
  <c r="H10" i="6" s="1"/>
  <c r="M92" i="9"/>
  <c r="M100" i="9" s="1"/>
  <c r="G13" i="4"/>
  <c r="N76" i="9"/>
  <c r="N84" i="9" s="1"/>
  <c r="I105" i="9"/>
  <c r="J95" i="9"/>
  <c r="J99" i="9"/>
  <c r="L23" i="9"/>
  <c r="L31" i="9" s="1"/>
  <c r="K26" i="9"/>
  <c r="H46" i="13"/>
  <c r="H9" i="4" s="1"/>
  <c r="I42" i="9"/>
  <c r="I19" i="6" s="1"/>
  <c r="I47" i="9"/>
  <c r="M24" i="9"/>
  <c r="M32" i="9" s="1"/>
  <c r="L48" i="9"/>
  <c r="M40" i="9" s="1"/>
  <c r="K34" i="9"/>
  <c r="J46" i="9"/>
  <c r="K98" i="9"/>
  <c r="T45" i="9"/>
  <c r="EB56" i="9" l="1"/>
  <c r="EB27" i="8" s="1"/>
  <c r="EA17" i="8"/>
  <c r="EA18" i="8" s="1"/>
  <c r="EA20" i="8" s="1"/>
  <c r="EB55" i="9"/>
  <c r="EA12" i="4"/>
  <c r="EA37" i="8"/>
  <c r="EA70" i="17" s="1"/>
  <c r="I16" i="10"/>
  <c r="I17" i="10" s="1"/>
  <c r="I27" i="4" s="1"/>
  <c r="G27" i="3" s="1"/>
  <c r="I45" i="6"/>
  <c r="G45" i="5" s="1"/>
  <c r="J9" i="10"/>
  <c r="J12" i="10" s="1"/>
  <c r="J35" i="6"/>
  <c r="K32" i="6"/>
  <c r="G11" i="6"/>
  <c r="G12" i="6" s="1"/>
  <c r="G9" i="8"/>
  <c r="D31" i="17"/>
  <c r="D91" i="17" s="1"/>
  <c r="D88" i="17" s="1"/>
  <c r="D104" i="17"/>
  <c r="D102" i="17" s="1"/>
  <c r="N22" i="9"/>
  <c r="N30" i="9" s="1"/>
  <c r="N75" i="9"/>
  <c r="N83" i="9" s="1"/>
  <c r="N87" i="9" s="1"/>
  <c r="M79" i="9"/>
  <c r="EI110" i="9"/>
  <c r="EO27" i="10"/>
  <c r="H87" i="13"/>
  <c r="H7" i="8" s="1"/>
  <c r="I168" i="13"/>
  <c r="N92" i="9"/>
  <c r="N100" i="9" s="1"/>
  <c r="O76" i="9"/>
  <c r="O84" i="9" s="1"/>
  <c r="J103" i="9"/>
  <c r="K91" i="9"/>
  <c r="J39" i="9"/>
  <c r="I50" i="9"/>
  <c r="I31" i="6" s="1"/>
  <c r="M48" i="9"/>
  <c r="N40" i="9" s="1"/>
  <c r="M23" i="9"/>
  <c r="M31" i="9" s="1"/>
  <c r="L26" i="9"/>
  <c r="N24" i="9"/>
  <c r="N32" i="9" s="1"/>
  <c r="L34" i="9"/>
  <c r="K38" i="9"/>
  <c r="U37" i="9"/>
  <c r="L90" i="9"/>
  <c r="EA15" i="6" l="1"/>
  <c r="EB21" i="8"/>
  <c r="EA22" i="8"/>
  <c r="EB16" i="8"/>
  <c r="EB57" i="9"/>
  <c r="J16" i="10"/>
  <c r="J17" i="10" s="1"/>
  <c r="J27" i="4" s="1"/>
  <c r="J45" i="6"/>
  <c r="K9" i="10"/>
  <c r="K12" i="10" s="1"/>
  <c r="L32" i="6"/>
  <c r="G20" i="4"/>
  <c r="G21" i="4" s="1"/>
  <c r="G33" i="4" s="1"/>
  <c r="G18" i="6"/>
  <c r="G8" i="8"/>
  <c r="G34" i="6" s="1"/>
  <c r="G36" i="8"/>
  <c r="G72" i="17" s="1"/>
  <c r="O22" i="9"/>
  <c r="O30" i="9" s="1"/>
  <c r="N79" i="9"/>
  <c r="O75" i="9"/>
  <c r="O83" i="9" s="1"/>
  <c r="O87" i="9" s="1"/>
  <c r="EJ108" i="9"/>
  <c r="EJ109" i="9"/>
  <c r="EO46" i="6"/>
  <c r="EO30" i="10"/>
  <c r="EO31" i="10" s="1"/>
  <c r="EO30" i="4" s="1"/>
  <c r="EP23" i="10"/>
  <c r="G35" i="5"/>
  <c r="H33" i="6"/>
  <c r="J127" i="13"/>
  <c r="J145" i="13"/>
  <c r="I52" i="9"/>
  <c r="I64" i="13"/>
  <c r="I10" i="6" s="1"/>
  <c r="O92" i="9"/>
  <c r="O100" i="9" s="1"/>
  <c r="P76" i="9"/>
  <c r="P84" i="9" s="1"/>
  <c r="K99" i="9"/>
  <c r="K95" i="9"/>
  <c r="J105" i="9"/>
  <c r="N48" i="9"/>
  <c r="O40" i="9" s="1"/>
  <c r="M34" i="9"/>
  <c r="N23" i="9"/>
  <c r="N31" i="9" s="1"/>
  <c r="M26" i="9"/>
  <c r="O24" i="9"/>
  <c r="O32" i="9" s="1"/>
  <c r="I46" i="13"/>
  <c r="I9" i="4" s="1"/>
  <c r="J47" i="9"/>
  <c r="J42" i="9"/>
  <c r="J19" i="6" s="1"/>
  <c r="K46" i="9"/>
  <c r="G19" i="5"/>
  <c r="L98" i="9"/>
  <c r="U45" i="9"/>
  <c r="M32" i="6" l="1"/>
  <c r="EB17" i="8"/>
  <c r="EB18" i="8" s="1"/>
  <c r="EB20" i="8" s="1"/>
  <c r="EC56" i="9"/>
  <c r="EC27" i="8" s="1"/>
  <c r="EC55" i="9"/>
  <c r="EB37" i="8"/>
  <c r="EB70" i="17" s="1"/>
  <c r="EB12" i="4"/>
  <c r="K16" i="10"/>
  <c r="K17" i="10" s="1"/>
  <c r="K27" i="4" s="1"/>
  <c r="L9" i="10"/>
  <c r="L12" i="10" s="1"/>
  <c r="K45" i="6"/>
  <c r="G32" i="4"/>
  <c r="K35" i="6"/>
  <c r="G11" i="21"/>
  <c r="G20" i="6"/>
  <c r="G24" i="6" s="1"/>
  <c r="P22" i="9"/>
  <c r="P30" i="9" s="1"/>
  <c r="O79" i="9"/>
  <c r="P75" i="9"/>
  <c r="P83" i="9" s="1"/>
  <c r="P87" i="9" s="1"/>
  <c r="EJ110" i="9"/>
  <c r="G38" i="8"/>
  <c r="EP27" i="10"/>
  <c r="J168" i="13"/>
  <c r="I87" i="13"/>
  <c r="I7" i="8" s="1"/>
  <c r="P92" i="9"/>
  <c r="P100" i="9" s="1"/>
  <c r="Q76" i="9"/>
  <c r="Q84" i="9" s="1"/>
  <c r="L91" i="9"/>
  <c r="K103" i="9"/>
  <c r="O48" i="9"/>
  <c r="P40" i="9" s="1"/>
  <c r="K39" i="9"/>
  <c r="J50" i="9"/>
  <c r="J31" i="6" s="1"/>
  <c r="N34" i="9"/>
  <c r="O23" i="9"/>
  <c r="O31" i="9" s="1"/>
  <c r="N26" i="9"/>
  <c r="P24" i="9"/>
  <c r="P32" i="9" s="1"/>
  <c r="L38" i="9"/>
  <c r="V37" i="9"/>
  <c r="M90" i="9"/>
  <c r="G13" i="21" l="1"/>
  <c r="EB22" i="8"/>
  <c r="EB15" i="6"/>
  <c r="EC21" i="8"/>
  <c r="EC16" i="8"/>
  <c r="EC57" i="9"/>
  <c r="L16" i="10"/>
  <c r="L17" i="10" s="1"/>
  <c r="L27" i="4" s="1"/>
  <c r="L45" i="6"/>
  <c r="M9" i="10"/>
  <c r="M12" i="10" s="1"/>
  <c r="N32" i="6"/>
  <c r="G26" i="8"/>
  <c r="G25" i="8"/>
  <c r="G28" i="8" s="1"/>
  <c r="G29" i="8" s="1"/>
  <c r="G34" i="4"/>
  <c r="G38" i="4" s="1"/>
  <c r="G39" i="4" s="1"/>
  <c r="G36" i="6" s="1"/>
  <c r="G37" i="6" s="1"/>
  <c r="G38" i="6" s="1"/>
  <c r="H11" i="6"/>
  <c r="H12" i="6" s="1"/>
  <c r="G12" i="21"/>
  <c r="G15" i="21" s="1"/>
  <c r="G39" i="8"/>
  <c r="G40" i="8" s="1"/>
  <c r="G71" i="17"/>
  <c r="G69" i="17" s="1"/>
  <c r="Q22" i="9"/>
  <c r="Q30" i="9" s="1"/>
  <c r="Q75" i="9"/>
  <c r="Q83" i="9" s="1"/>
  <c r="Q87" i="9" s="1"/>
  <c r="P79" i="9"/>
  <c r="EK109" i="9"/>
  <c r="EK108" i="9"/>
  <c r="EP46" i="6"/>
  <c r="EP30" i="10"/>
  <c r="EP31" i="10" s="1"/>
  <c r="EP30" i="4" s="1"/>
  <c r="EQ23" i="10"/>
  <c r="G31" i="5"/>
  <c r="G33" i="5" s="1"/>
  <c r="I33" i="6"/>
  <c r="K127" i="13"/>
  <c r="K145" i="13"/>
  <c r="J52" i="9"/>
  <c r="J64" i="13"/>
  <c r="J10" i="6" s="1"/>
  <c r="Q92" i="9"/>
  <c r="Q100" i="9" s="1"/>
  <c r="R76" i="9"/>
  <c r="R84" i="9" s="1"/>
  <c r="K105" i="9"/>
  <c r="L99" i="9"/>
  <c r="L95" i="9"/>
  <c r="P48" i="9"/>
  <c r="Q40" i="9" s="1"/>
  <c r="P23" i="9"/>
  <c r="P31" i="9" s="1"/>
  <c r="O26" i="9"/>
  <c r="O34" i="9"/>
  <c r="Q24" i="9"/>
  <c r="Q32" i="9" s="1"/>
  <c r="J46" i="13"/>
  <c r="J9" i="4" s="1"/>
  <c r="K47" i="9"/>
  <c r="K42" i="9"/>
  <c r="K19" i="6" s="1"/>
  <c r="L46" i="9"/>
  <c r="V45" i="9"/>
  <c r="M98" i="9"/>
  <c r="ED56" i="9" l="1"/>
  <c r="ED27" i="8" s="1"/>
  <c r="EC17" i="8"/>
  <c r="EC18" i="8" s="1"/>
  <c r="EC20" i="8" s="1"/>
  <c r="EC22" i="8" s="1"/>
  <c r="ED55" i="9"/>
  <c r="EC37" i="8"/>
  <c r="EC70" i="17" s="1"/>
  <c r="EC12" i="4"/>
  <c r="M16" i="10"/>
  <c r="M17" i="10" s="1"/>
  <c r="M27" i="4" s="1"/>
  <c r="M45" i="6"/>
  <c r="N9" i="10"/>
  <c r="N12" i="10" s="1"/>
  <c r="O32" i="6"/>
  <c r="L35" i="6"/>
  <c r="G41" i="6"/>
  <c r="G42" i="4"/>
  <c r="G55" i="6"/>
  <c r="G44" i="4"/>
  <c r="H37" i="4"/>
  <c r="G31" i="8"/>
  <c r="G25" i="6" s="1"/>
  <c r="G26" i="6" s="1"/>
  <c r="G43" i="6" s="1"/>
  <c r="H18" i="6"/>
  <c r="H9" i="8"/>
  <c r="G14" i="21"/>
  <c r="G16" i="21" s="1"/>
  <c r="Q79" i="9"/>
  <c r="G81" i="17"/>
  <c r="G83" i="17" s="1"/>
  <c r="G75" i="17"/>
  <c r="R75" i="9"/>
  <c r="R83" i="9" s="1"/>
  <c r="R87" i="9" s="1"/>
  <c r="R22" i="9"/>
  <c r="R30" i="9" s="1"/>
  <c r="EK110" i="9"/>
  <c r="EL109" i="9" s="1"/>
  <c r="EQ27" i="10"/>
  <c r="J87" i="13"/>
  <c r="J7" i="8" s="1"/>
  <c r="K168" i="13"/>
  <c r="R92" i="9"/>
  <c r="R100" i="9" s="1"/>
  <c r="S76" i="9"/>
  <c r="S84" i="9" s="1"/>
  <c r="M91" i="9"/>
  <c r="L103" i="9"/>
  <c r="Q48" i="9"/>
  <c r="R40" i="9" s="1"/>
  <c r="Q23" i="9"/>
  <c r="Q31" i="9" s="1"/>
  <c r="P26" i="9"/>
  <c r="L39" i="9"/>
  <c r="K50" i="9"/>
  <c r="K31" i="6" s="1"/>
  <c r="R24" i="9"/>
  <c r="R32" i="9" s="1"/>
  <c r="P34" i="9"/>
  <c r="M38" i="9"/>
  <c r="W37" i="9"/>
  <c r="N90" i="9"/>
  <c r="EC15" i="6" l="1"/>
  <c r="ED21" i="8"/>
  <c r="ED16" i="8"/>
  <c r="ED57" i="9"/>
  <c r="N16" i="10"/>
  <c r="N17" i="10" s="1"/>
  <c r="N27" i="4" s="1"/>
  <c r="N45" i="6"/>
  <c r="O9" i="10"/>
  <c r="O12" i="10" s="1"/>
  <c r="P32" i="6"/>
  <c r="G44" i="6"/>
  <c r="H32" i="8"/>
  <c r="H11" i="4" s="1"/>
  <c r="H13" i="4" s="1"/>
  <c r="H20" i="6"/>
  <c r="H24" i="6" s="1"/>
  <c r="G33" i="8"/>
  <c r="G50" i="6" s="1"/>
  <c r="G51" i="6" s="1"/>
  <c r="H42" i="6"/>
  <c r="G27" i="6"/>
  <c r="H20" i="4"/>
  <c r="H21" i="4" s="1"/>
  <c r="H8" i="8"/>
  <c r="H34" i="6" s="1"/>
  <c r="H36" i="8"/>
  <c r="H72" i="17" s="1"/>
  <c r="I11" i="6"/>
  <c r="I12" i="6" s="1"/>
  <c r="G10" i="5"/>
  <c r="S75" i="9"/>
  <c r="S83" i="9" s="1"/>
  <c r="S87" i="9" s="1"/>
  <c r="R79" i="9"/>
  <c r="S22" i="9"/>
  <c r="S30" i="9" s="1"/>
  <c r="EL108" i="9"/>
  <c r="EQ46" i="6"/>
  <c r="EQ30" i="10"/>
  <c r="EQ31" i="10" s="1"/>
  <c r="EQ30" i="4" s="1"/>
  <c r="ER23" i="10"/>
  <c r="J33" i="6"/>
  <c r="L127" i="13"/>
  <c r="L145" i="13"/>
  <c r="K52" i="9"/>
  <c r="K64" i="13"/>
  <c r="K10" i="6" s="1"/>
  <c r="S92" i="9"/>
  <c r="S100" i="9" s="1"/>
  <c r="G9" i="3"/>
  <c r="T76" i="9"/>
  <c r="T84" i="9" s="1"/>
  <c r="L105" i="9"/>
  <c r="M95" i="9"/>
  <c r="M99" i="9"/>
  <c r="R48" i="9"/>
  <c r="S40" i="9" s="1"/>
  <c r="K46" i="13"/>
  <c r="K9" i="4" s="1"/>
  <c r="S24" i="9"/>
  <c r="S32" i="9" s="1"/>
  <c r="L47" i="9"/>
  <c r="L42" i="9"/>
  <c r="L19" i="6" s="1"/>
  <c r="Q34" i="9"/>
  <c r="R23" i="9"/>
  <c r="R31" i="9" s="1"/>
  <c r="Q26" i="9"/>
  <c r="M46" i="9"/>
  <c r="N98" i="9"/>
  <c r="W45" i="9"/>
  <c r="H33" i="4" l="1"/>
  <c r="ED17" i="8"/>
  <c r="EE56" i="9"/>
  <c r="EE27" i="8" s="1"/>
  <c r="EE55" i="9"/>
  <c r="ED18" i="8"/>
  <c r="ED20" i="8" s="1"/>
  <c r="ED37" i="8"/>
  <c r="ED70" i="17" s="1"/>
  <c r="ED12" i="4"/>
  <c r="O16" i="10"/>
  <c r="O17" i="10" s="1"/>
  <c r="O27" i="4" s="1"/>
  <c r="O45" i="6"/>
  <c r="P9" i="10"/>
  <c r="P12" i="10" s="1"/>
  <c r="M35" i="6"/>
  <c r="Q32" i="6"/>
  <c r="H26" i="8"/>
  <c r="H25" i="8"/>
  <c r="H28" i="8" s="1"/>
  <c r="G52" i="6"/>
  <c r="G54" i="6" s="1"/>
  <c r="H32" i="4"/>
  <c r="H41" i="6" s="1"/>
  <c r="H11" i="21"/>
  <c r="G11" i="5"/>
  <c r="G12" i="5" s="1"/>
  <c r="I8" i="8"/>
  <c r="I34" i="6" s="1"/>
  <c r="G34" i="5" s="1"/>
  <c r="I18" i="6"/>
  <c r="S79" i="9"/>
  <c r="T75" i="9"/>
  <c r="T83" i="9" s="1"/>
  <c r="T87" i="9" s="1"/>
  <c r="T22" i="9"/>
  <c r="T30" i="9" s="1"/>
  <c r="EL110" i="9"/>
  <c r="ER27" i="10"/>
  <c r="L168" i="13"/>
  <c r="K87" i="13"/>
  <c r="K7" i="8" s="1"/>
  <c r="T92" i="9"/>
  <c r="T100" i="9" s="1"/>
  <c r="U76" i="9"/>
  <c r="U84" i="9" s="1"/>
  <c r="N91" i="9"/>
  <c r="M103" i="9"/>
  <c r="S48" i="9"/>
  <c r="R34" i="9"/>
  <c r="M39" i="9"/>
  <c r="L50" i="9"/>
  <c r="L31" i="6" s="1"/>
  <c r="T24" i="9"/>
  <c r="T32" i="9" s="1"/>
  <c r="S23" i="9"/>
  <c r="S31" i="9" s="1"/>
  <c r="R26" i="9"/>
  <c r="N38" i="9"/>
  <c r="O90" i="9"/>
  <c r="X37" i="9"/>
  <c r="ED22" i="8" l="1"/>
  <c r="ED15" i="6"/>
  <c r="EE21" i="8"/>
  <c r="EE16" i="8"/>
  <c r="EE57" i="9"/>
  <c r="P16" i="10"/>
  <c r="P17" i="10" s="1"/>
  <c r="P27" i="4" s="1"/>
  <c r="P45" i="6"/>
  <c r="Q9" i="10"/>
  <c r="Q12" i="10" s="1"/>
  <c r="R32" i="6"/>
  <c r="H29" i="8"/>
  <c r="H31" i="8"/>
  <c r="H25" i="6" s="1"/>
  <c r="H26" i="6" s="1"/>
  <c r="I20" i="6"/>
  <c r="I24" i="6" s="1"/>
  <c r="H44" i="4"/>
  <c r="H34" i="4"/>
  <c r="H38" i="4" s="1"/>
  <c r="H39" i="4" s="1"/>
  <c r="I37" i="4" s="1"/>
  <c r="G18" i="5"/>
  <c r="G20" i="5" s="1"/>
  <c r="G24" i="5" s="1"/>
  <c r="J11" i="6"/>
  <c r="J12" i="6" s="1"/>
  <c r="I9" i="8"/>
  <c r="H12" i="21"/>
  <c r="H15" i="21" s="1"/>
  <c r="H13" i="21"/>
  <c r="U22" i="9"/>
  <c r="U30" i="9" s="1"/>
  <c r="T79" i="9"/>
  <c r="U75" i="9"/>
  <c r="U83" i="9" s="1"/>
  <c r="U87" i="9" s="1"/>
  <c r="EM108" i="9"/>
  <c r="EM109" i="9"/>
  <c r="ER46" i="6"/>
  <c r="ER30" i="10"/>
  <c r="ER31" i="10" s="1"/>
  <c r="ER30" i="4" s="1"/>
  <c r="ES23" i="10"/>
  <c r="K33" i="6"/>
  <c r="M127" i="13"/>
  <c r="M145" i="13"/>
  <c r="L52" i="9"/>
  <c r="L64" i="13"/>
  <c r="L10" i="6" s="1"/>
  <c r="U92" i="9"/>
  <c r="U100" i="9" s="1"/>
  <c r="T40" i="9"/>
  <c r="T48" i="9" s="1"/>
  <c r="U40" i="9" s="1"/>
  <c r="V76" i="9"/>
  <c r="V84" i="9" s="1"/>
  <c r="M105" i="9"/>
  <c r="N99" i="9"/>
  <c r="N95" i="9"/>
  <c r="L46" i="13"/>
  <c r="L9" i="4" s="1"/>
  <c r="M47" i="9"/>
  <c r="M42" i="9"/>
  <c r="M19" i="6" s="1"/>
  <c r="T23" i="9"/>
  <c r="T31" i="9" s="1"/>
  <c r="S26" i="9"/>
  <c r="S34" i="9"/>
  <c r="U24" i="9"/>
  <c r="U32" i="9" s="1"/>
  <c r="N46" i="9"/>
  <c r="O98" i="9"/>
  <c r="X45" i="9"/>
  <c r="EE17" i="8" l="1"/>
  <c r="EF56" i="9"/>
  <c r="EF27" i="8" s="1"/>
  <c r="EF55" i="9"/>
  <c r="EE18" i="8"/>
  <c r="EE20" i="8" s="1"/>
  <c r="EE22" i="8" s="1"/>
  <c r="EE37" i="8"/>
  <c r="EE70" i="17" s="1"/>
  <c r="EE12" i="4"/>
  <c r="Q16" i="10"/>
  <c r="Q17" i="10" s="1"/>
  <c r="Q27" i="4" s="1"/>
  <c r="Q45" i="6"/>
  <c r="R9" i="10"/>
  <c r="R12" i="10" s="1"/>
  <c r="N35" i="6"/>
  <c r="S32" i="6"/>
  <c r="I26" i="8"/>
  <c r="I25" i="8"/>
  <c r="I28" i="8" s="1"/>
  <c r="I32" i="8"/>
  <c r="I11" i="4" s="1"/>
  <c r="G11" i="3" s="1"/>
  <c r="H42" i="4"/>
  <c r="H36" i="6"/>
  <c r="H55" i="6" s="1"/>
  <c r="I20" i="4"/>
  <c r="J18" i="6"/>
  <c r="I36" i="8"/>
  <c r="I72" i="17" s="1"/>
  <c r="J8" i="8"/>
  <c r="J34" i="6" s="1"/>
  <c r="H14" i="21"/>
  <c r="H16" i="21" s="1"/>
  <c r="V22" i="9"/>
  <c r="V30" i="9" s="1"/>
  <c r="U79" i="9"/>
  <c r="V75" i="9"/>
  <c r="V83" i="9" s="1"/>
  <c r="V87" i="9" s="1"/>
  <c r="EM110" i="9"/>
  <c r="EN109" i="9" s="1"/>
  <c r="H43" i="6"/>
  <c r="H27" i="6"/>
  <c r="H38" i="8"/>
  <c r="H33" i="8"/>
  <c r="H50" i="6" s="1"/>
  <c r="H51" i="6" s="1"/>
  <c r="ES27" i="10"/>
  <c r="M168" i="13"/>
  <c r="L87" i="13"/>
  <c r="L7" i="8" s="1"/>
  <c r="V92" i="9"/>
  <c r="V100" i="9" s="1"/>
  <c r="W76" i="9"/>
  <c r="W84" i="9" s="1"/>
  <c r="O91" i="9"/>
  <c r="N103" i="9"/>
  <c r="N39" i="9"/>
  <c r="M50" i="9"/>
  <c r="M31" i="6" s="1"/>
  <c r="U48" i="9"/>
  <c r="U23" i="9"/>
  <c r="U31" i="9" s="1"/>
  <c r="T26" i="9"/>
  <c r="T34" i="9"/>
  <c r="V24" i="9"/>
  <c r="V32" i="9" s="1"/>
  <c r="O38" i="9"/>
  <c r="Y37" i="9"/>
  <c r="P90" i="9"/>
  <c r="EE15" i="6" l="1"/>
  <c r="EF21" i="8"/>
  <c r="EF16" i="8"/>
  <c r="EF57" i="9"/>
  <c r="R16" i="10"/>
  <c r="R17" i="10" s="1"/>
  <c r="R27" i="4" s="1"/>
  <c r="S9" i="10"/>
  <c r="S12" i="10" s="1"/>
  <c r="R45" i="6"/>
  <c r="T32" i="6"/>
  <c r="I29" i="8"/>
  <c r="G20" i="3"/>
  <c r="G21" i="3" s="1"/>
  <c r="I21" i="4"/>
  <c r="I31" i="8"/>
  <c r="I25" i="6" s="1"/>
  <c r="I26" i="6" s="1"/>
  <c r="J20" i="6"/>
  <c r="J24" i="6" s="1"/>
  <c r="H37" i="6"/>
  <c r="H38" i="6" s="1"/>
  <c r="I13" i="4"/>
  <c r="G13" i="3"/>
  <c r="K11" i="6"/>
  <c r="K12" i="6" s="1"/>
  <c r="J9" i="8"/>
  <c r="K8" i="8"/>
  <c r="K34" i="6" s="1"/>
  <c r="H39" i="8"/>
  <c r="H40" i="8" s="1"/>
  <c r="H71" i="17"/>
  <c r="W22" i="9"/>
  <c r="W30" i="9" s="1"/>
  <c r="W75" i="9"/>
  <c r="W83" i="9" s="1"/>
  <c r="W87" i="9" s="1"/>
  <c r="V79" i="9"/>
  <c r="U34" i="9"/>
  <c r="EN108" i="9"/>
  <c r="EN110" i="9" s="1"/>
  <c r="I42" i="6"/>
  <c r="H44" i="6"/>
  <c r="H52" i="6" s="1"/>
  <c r="ES46" i="6"/>
  <c r="ES30" i="10"/>
  <c r="ES31" i="10" s="1"/>
  <c r="ES30" i="4" s="1"/>
  <c r="ET23" i="10"/>
  <c r="L33" i="6"/>
  <c r="N127" i="13"/>
  <c r="N145" i="13"/>
  <c r="M52" i="9"/>
  <c r="M64" i="13"/>
  <c r="M10" i="6" s="1"/>
  <c r="W92" i="9"/>
  <c r="W100" i="9" s="1"/>
  <c r="X76" i="9"/>
  <c r="X84" i="9" s="1"/>
  <c r="N105" i="9"/>
  <c r="O99" i="9"/>
  <c r="O95" i="9"/>
  <c r="V40" i="9"/>
  <c r="V48" i="9" s="1"/>
  <c r="V23" i="9"/>
  <c r="V31" i="9" s="1"/>
  <c r="U26" i="9"/>
  <c r="M46" i="13"/>
  <c r="M9" i="4" s="1"/>
  <c r="W24" i="9"/>
  <c r="W32" i="9" s="1"/>
  <c r="N42" i="9"/>
  <c r="N19" i="6" s="1"/>
  <c r="N47" i="9"/>
  <c r="O46" i="9"/>
  <c r="P98" i="9"/>
  <c r="Y45" i="9"/>
  <c r="O35" i="6" l="1"/>
  <c r="EF17" i="8"/>
  <c r="EG56" i="9"/>
  <c r="EG27" i="8" s="1"/>
  <c r="EG55" i="9"/>
  <c r="EF18" i="8"/>
  <c r="EF20" i="8" s="1"/>
  <c r="EF37" i="8"/>
  <c r="EF70" i="17" s="1"/>
  <c r="EF12" i="4"/>
  <c r="S16" i="10"/>
  <c r="S17" i="10" s="1"/>
  <c r="S27" i="4" s="1"/>
  <c r="S45" i="6"/>
  <c r="T9" i="10"/>
  <c r="T12" i="10" s="1"/>
  <c r="I33" i="4"/>
  <c r="G33" i="3" s="1"/>
  <c r="U32" i="6"/>
  <c r="H32" i="5" s="1"/>
  <c r="J26" i="8"/>
  <c r="J25" i="8"/>
  <c r="J28" i="8" s="1"/>
  <c r="J29" i="8" s="1"/>
  <c r="I33" i="8"/>
  <c r="I50" i="6" s="1"/>
  <c r="I51" i="6" s="1"/>
  <c r="J32" i="8"/>
  <c r="J11" i="4" s="1"/>
  <c r="J13" i="4" s="1"/>
  <c r="G25" i="5"/>
  <c r="G26" i="5" s="1"/>
  <c r="G27" i="5" s="1"/>
  <c r="I11" i="21"/>
  <c r="H54" i="6"/>
  <c r="I32" i="4"/>
  <c r="I41" i="6" s="1"/>
  <c r="G41" i="5" s="1"/>
  <c r="J20" i="4"/>
  <c r="J21" i="4" s="1"/>
  <c r="K18" i="6"/>
  <c r="J36" i="8"/>
  <c r="J72" i="17" s="1"/>
  <c r="K9" i="8"/>
  <c r="H69" i="17"/>
  <c r="X22" i="9"/>
  <c r="X30" i="9" s="1"/>
  <c r="X75" i="9"/>
  <c r="X83" i="9" s="1"/>
  <c r="X87" i="9" s="1"/>
  <c r="W79" i="9"/>
  <c r="EO108" i="9"/>
  <c r="EO109" i="9"/>
  <c r="G42" i="5"/>
  <c r="I27" i="6"/>
  <c r="I38" i="8"/>
  <c r="ET27" i="10"/>
  <c r="N168" i="13"/>
  <c r="M87" i="13"/>
  <c r="M7" i="8" s="1"/>
  <c r="X92" i="9"/>
  <c r="X100" i="9" s="1"/>
  <c r="Y76" i="9"/>
  <c r="Y84" i="9" s="1"/>
  <c r="P91" i="9"/>
  <c r="O103" i="9"/>
  <c r="W40" i="9"/>
  <c r="W48" i="9" s="1"/>
  <c r="X40" i="9" s="1"/>
  <c r="W23" i="9"/>
  <c r="W31" i="9" s="1"/>
  <c r="V26" i="9"/>
  <c r="O39" i="9"/>
  <c r="N50" i="9"/>
  <c r="N31" i="6" s="1"/>
  <c r="X24" i="9"/>
  <c r="X32" i="9" s="1"/>
  <c r="V34" i="9"/>
  <c r="P38" i="9"/>
  <c r="Q90" i="9"/>
  <c r="Z37" i="9"/>
  <c r="I43" i="6" l="1"/>
  <c r="G43" i="5" s="1"/>
  <c r="G44" i="5" s="1"/>
  <c r="EF22" i="8"/>
  <c r="EF15" i="6"/>
  <c r="EG21" i="8"/>
  <c r="EG16" i="8"/>
  <c r="EG57" i="9"/>
  <c r="T16" i="10"/>
  <c r="T17" i="10" s="1"/>
  <c r="T27" i="4" s="1"/>
  <c r="T45" i="6"/>
  <c r="U9" i="10"/>
  <c r="U12" i="10" s="1"/>
  <c r="J33" i="4"/>
  <c r="V32" i="6"/>
  <c r="J31" i="8"/>
  <c r="J25" i="6" s="1"/>
  <c r="J26" i="6" s="1"/>
  <c r="G50" i="5"/>
  <c r="G51" i="5" s="1"/>
  <c r="K20" i="6"/>
  <c r="K24" i="6" s="1"/>
  <c r="I44" i="4"/>
  <c r="G32" i="3"/>
  <c r="G44" i="3" s="1"/>
  <c r="I34" i="4"/>
  <c r="I38" i="4" s="1"/>
  <c r="I39" i="4" s="1"/>
  <c r="I42" i="4" s="1"/>
  <c r="J11" i="21"/>
  <c r="K20" i="4"/>
  <c r="K21" i="4" s="1"/>
  <c r="L11" i="6"/>
  <c r="L12" i="6" s="1"/>
  <c r="L8" i="8"/>
  <c r="L34" i="6" s="1"/>
  <c r="K36" i="8"/>
  <c r="K72" i="17" s="1"/>
  <c r="I39" i="8"/>
  <c r="I40" i="8" s="1"/>
  <c r="I71" i="17"/>
  <c r="H81" i="17"/>
  <c r="H75" i="17"/>
  <c r="Y22" i="9"/>
  <c r="Y30" i="9" s="1"/>
  <c r="Y75" i="9"/>
  <c r="Y83" i="9" s="1"/>
  <c r="Y87" i="9" s="1"/>
  <c r="X79" i="9"/>
  <c r="EO110" i="9"/>
  <c r="EP108" i="9" s="1"/>
  <c r="J32" i="4"/>
  <c r="J44" i="4" s="1"/>
  <c r="J38" i="8"/>
  <c r="ET46" i="6"/>
  <c r="ET30" i="10"/>
  <c r="ET31" i="10" s="1"/>
  <c r="ET30" i="4" s="1"/>
  <c r="EU23" i="10"/>
  <c r="M33" i="6"/>
  <c r="O127" i="13"/>
  <c r="O145" i="13"/>
  <c r="N52" i="9"/>
  <c r="N64" i="13"/>
  <c r="N10" i="6" s="1"/>
  <c r="Y92" i="9"/>
  <c r="Y100" i="9" s="1"/>
  <c r="Z76" i="9"/>
  <c r="Z84" i="9" s="1"/>
  <c r="O105" i="9"/>
  <c r="P95" i="9"/>
  <c r="P99" i="9"/>
  <c r="X48" i="9"/>
  <c r="O42" i="9"/>
  <c r="O19" i="6" s="1"/>
  <c r="O47" i="9"/>
  <c r="X23" i="9"/>
  <c r="X31" i="9" s="1"/>
  <c r="W26" i="9"/>
  <c r="N46" i="13"/>
  <c r="N9" i="4" s="1"/>
  <c r="W34" i="9"/>
  <c r="Y24" i="9"/>
  <c r="Y32" i="9" s="1"/>
  <c r="P46" i="9"/>
  <c r="Z45" i="9"/>
  <c r="Q98" i="9"/>
  <c r="J42" i="6" l="1"/>
  <c r="I44" i="6"/>
  <c r="I52" i="6" s="1"/>
  <c r="EG17" i="8"/>
  <c r="EH56" i="9"/>
  <c r="EH27" i="8" s="1"/>
  <c r="EH55" i="9"/>
  <c r="EG18" i="8"/>
  <c r="EG20" i="8" s="1"/>
  <c r="EG22" i="8" s="1"/>
  <c r="EG12" i="4"/>
  <c r="EG37" i="8"/>
  <c r="EG70" i="17" s="1"/>
  <c r="U16" i="10"/>
  <c r="U17" i="10" s="1"/>
  <c r="U27" i="4" s="1"/>
  <c r="U45" i="6"/>
  <c r="H45" i="5" s="1"/>
  <c r="V9" i="10"/>
  <c r="V12" i="10" s="1"/>
  <c r="P35" i="6"/>
  <c r="W32" i="6"/>
  <c r="K26" i="8"/>
  <c r="K25" i="8"/>
  <c r="K28" i="8" s="1"/>
  <c r="K32" i="8"/>
  <c r="K11" i="4" s="1"/>
  <c r="K13" i="4" s="1"/>
  <c r="K33" i="4" s="1"/>
  <c r="G52" i="5"/>
  <c r="G34" i="3"/>
  <c r="G38" i="3" s="1"/>
  <c r="G39" i="3" s="1"/>
  <c r="G42" i="3" s="1"/>
  <c r="L18" i="6"/>
  <c r="L20" i="6" s="1"/>
  <c r="L24" i="6" s="1"/>
  <c r="I12" i="21"/>
  <c r="I15" i="21" s="1"/>
  <c r="I13" i="21"/>
  <c r="I36" i="6"/>
  <c r="I37" i="6" s="1"/>
  <c r="I38" i="6" s="1"/>
  <c r="J37" i="4"/>
  <c r="L9" i="8"/>
  <c r="EP109" i="9"/>
  <c r="J39" i="8"/>
  <c r="J40" i="8" s="1"/>
  <c r="J71" i="17"/>
  <c r="J69" i="17" s="1"/>
  <c r="H83" i="17"/>
  <c r="I69" i="17"/>
  <c r="Z22" i="9"/>
  <c r="Z30" i="9" s="1"/>
  <c r="Z75" i="9"/>
  <c r="Z83" i="9" s="1"/>
  <c r="Z87" i="9" s="1"/>
  <c r="Y79" i="9"/>
  <c r="J41" i="6"/>
  <c r="J34" i="4"/>
  <c r="J38" i="4" s="1"/>
  <c r="J43" i="6"/>
  <c r="J27" i="6"/>
  <c r="J33" i="8"/>
  <c r="EU27" i="10"/>
  <c r="N87" i="13"/>
  <c r="N7" i="8" s="1"/>
  <c r="O168" i="13"/>
  <c r="Z92" i="9"/>
  <c r="Z100" i="9" s="1"/>
  <c r="AA76" i="9"/>
  <c r="AA84" i="9" s="1"/>
  <c r="Q91" i="9"/>
  <c r="P103" i="9"/>
  <c r="P39" i="9"/>
  <c r="O50" i="9"/>
  <c r="O31" i="6" s="1"/>
  <c r="Z24" i="9"/>
  <c r="Z32" i="9" s="1"/>
  <c r="Y23" i="9"/>
  <c r="Y31" i="9" s="1"/>
  <c r="X26" i="9"/>
  <c r="X34" i="9"/>
  <c r="Y40" i="9"/>
  <c r="Y48" i="9" s="1"/>
  <c r="Z40" i="9" s="1"/>
  <c r="Q38" i="9"/>
  <c r="R90" i="9"/>
  <c r="AA37" i="9"/>
  <c r="I54" i="6" l="1"/>
  <c r="K42" i="6"/>
  <c r="EG15" i="6"/>
  <c r="EH21" i="8"/>
  <c r="EH16" i="8"/>
  <c r="EH57" i="9"/>
  <c r="V16" i="10"/>
  <c r="V17" i="10" s="1"/>
  <c r="V27" i="4" s="1"/>
  <c r="W9" i="10"/>
  <c r="W12" i="10" s="1"/>
  <c r="V45" i="6"/>
  <c r="K11" i="21"/>
  <c r="K31" i="8"/>
  <c r="K25" i="6" s="1"/>
  <c r="K26" i="6" s="1"/>
  <c r="K43" i="6" s="1"/>
  <c r="X32" i="6"/>
  <c r="L26" i="8"/>
  <c r="L25" i="8"/>
  <c r="K38" i="8"/>
  <c r="K39" i="8" s="1"/>
  <c r="K40" i="8" s="1"/>
  <c r="K29" i="8"/>
  <c r="H37" i="3"/>
  <c r="L20" i="4"/>
  <c r="L21" i="4" s="1"/>
  <c r="M11" i="6"/>
  <c r="M12" i="6" s="1"/>
  <c r="I14" i="21"/>
  <c r="I16" i="21" s="1"/>
  <c r="G36" i="5"/>
  <c r="G55" i="5" s="1"/>
  <c r="I55" i="6"/>
  <c r="J39" i="4"/>
  <c r="K37" i="4" s="1"/>
  <c r="L36" i="8"/>
  <c r="L72" i="17" s="1"/>
  <c r="M8" i="8"/>
  <c r="M34" i="6" s="1"/>
  <c r="EP110" i="9"/>
  <c r="I75" i="17"/>
  <c r="I81" i="17"/>
  <c r="J81" i="17"/>
  <c r="J83" i="17" s="1"/>
  <c r="J75" i="17"/>
  <c r="AA22" i="9"/>
  <c r="AA30" i="9" s="1"/>
  <c r="Z79" i="9"/>
  <c r="AA75" i="9"/>
  <c r="AA83" i="9" s="1"/>
  <c r="AA87" i="9" s="1"/>
  <c r="Y34" i="9"/>
  <c r="K32" i="4"/>
  <c r="J44" i="6"/>
  <c r="J50" i="6"/>
  <c r="J51" i="6" s="1"/>
  <c r="EU46" i="6"/>
  <c r="EU30" i="10"/>
  <c r="EU31" i="10" s="1"/>
  <c r="EU30" i="4" s="1"/>
  <c r="EV23" i="10"/>
  <c r="N33" i="6"/>
  <c r="P127" i="13"/>
  <c r="P145" i="13"/>
  <c r="O52" i="9"/>
  <c r="O64" i="13"/>
  <c r="O10" i="6" s="1"/>
  <c r="AA92" i="9"/>
  <c r="AA100" i="9" s="1"/>
  <c r="AB76" i="9"/>
  <c r="AB84" i="9" s="1"/>
  <c r="P105" i="9"/>
  <c r="Q99" i="9"/>
  <c r="Q95" i="9"/>
  <c r="Z48" i="9"/>
  <c r="P42" i="9"/>
  <c r="P19" i="6" s="1"/>
  <c r="P47" i="9"/>
  <c r="Z23" i="9"/>
  <c r="Z31" i="9" s="1"/>
  <c r="Y26" i="9"/>
  <c r="AA24" i="9"/>
  <c r="AA32" i="9" s="1"/>
  <c r="O46" i="13"/>
  <c r="O9" i="4" s="1"/>
  <c r="Q46" i="9"/>
  <c r="AA45" i="9"/>
  <c r="R98" i="9"/>
  <c r="L42" i="6" l="1"/>
  <c r="EH17" i="8"/>
  <c r="EI55" i="9"/>
  <c r="EI56" i="9"/>
  <c r="EI27" i="8" s="1"/>
  <c r="EH37" i="8"/>
  <c r="EH70" i="17" s="1"/>
  <c r="EH12" i="4"/>
  <c r="EH18" i="8"/>
  <c r="EH20" i="8" s="1"/>
  <c r="W16" i="10"/>
  <c r="W17" i="10" s="1"/>
  <c r="W27" i="4" s="1"/>
  <c r="X9" i="10"/>
  <c r="X12" i="10" s="1"/>
  <c r="W45" i="6"/>
  <c r="L32" i="8"/>
  <c r="L11" i="4" s="1"/>
  <c r="L13" i="4" s="1"/>
  <c r="L33" i="4" s="1"/>
  <c r="K27" i="6"/>
  <c r="K33" i="8"/>
  <c r="K50" i="6" s="1"/>
  <c r="K51" i="6" s="1"/>
  <c r="Y32" i="6"/>
  <c r="Q35" i="6"/>
  <c r="K71" i="17"/>
  <c r="K69" i="17" s="1"/>
  <c r="L28" i="8"/>
  <c r="L31" i="8" s="1"/>
  <c r="L25" i="6" s="1"/>
  <c r="L26" i="6" s="1"/>
  <c r="M18" i="6"/>
  <c r="M20" i="6" s="1"/>
  <c r="M24" i="6" s="1"/>
  <c r="J12" i="21"/>
  <c r="J15" i="21" s="1"/>
  <c r="J13" i="21"/>
  <c r="J36" i="6"/>
  <c r="J37" i="6" s="1"/>
  <c r="J38" i="6" s="1"/>
  <c r="J42" i="4"/>
  <c r="G37" i="5"/>
  <c r="G38" i="5" s="1"/>
  <c r="G54" i="5" s="1"/>
  <c r="M9" i="8"/>
  <c r="EQ109" i="9"/>
  <c r="EQ108" i="9"/>
  <c r="I83" i="17"/>
  <c r="AB22" i="9"/>
  <c r="AB30" i="9" s="1"/>
  <c r="AA79" i="9"/>
  <c r="AB75" i="9"/>
  <c r="AB83" i="9" s="1"/>
  <c r="AB87" i="9" s="1"/>
  <c r="Z34" i="9"/>
  <c r="K44" i="4"/>
  <c r="K34" i="4"/>
  <c r="K38" i="4" s="1"/>
  <c r="K41" i="6"/>
  <c r="K44" i="6" s="1"/>
  <c r="J52" i="6"/>
  <c r="EV27" i="10"/>
  <c r="P168" i="13"/>
  <c r="O87" i="13"/>
  <c r="O7" i="8" s="1"/>
  <c r="AB92" i="9"/>
  <c r="AB100" i="9" s="1"/>
  <c r="AC76" i="9"/>
  <c r="AC84" i="9" s="1"/>
  <c r="R91" i="9"/>
  <c r="Q103" i="9"/>
  <c r="Q39" i="9"/>
  <c r="P50" i="9"/>
  <c r="P31" i="6" s="1"/>
  <c r="AB24" i="9"/>
  <c r="AB32" i="9" s="1"/>
  <c r="AA23" i="9"/>
  <c r="AA31" i="9" s="1"/>
  <c r="Z26" i="9"/>
  <c r="AA40" i="9"/>
  <c r="AA48" i="9" s="1"/>
  <c r="AB40" i="9" s="1"/>
  <c r="R38" i="9"/>
  <c r="S90" i="9"/>
  <c r="AB37" i="9"/>
  <c r="EH15" i="6" l="1"/>
  <c r="EH22" i="8"/>
  <c r="EI21" i="8"/>
  <c r="EI16" i="8"/>
  <c r="EI57" i="9"/>
  <c r="X16" i="10"/>
  <c r="X17" i="10" s="1"/>
  <c r="X27" i="4" s="1"/>
  <c r="Y9" i="10"/>
  <c r="Y12" i="10" s="1"/>
  <c r="X45" i="6"/>
  <c r="L38" i="8"/>
  <c r="L39" i="8" s="1"/>
  <c r="L40" i="8" s="1"/>
  <c r="L32" i="4"/>
  <c r="L34" i="4" s="1"/>
  <c r="L38" i="4" s="1"/>
  <c r="L11" i="21"/>
  <c r="Z32" i="6"/>
  <c r="M26" i="8"/>
  <c r="M25" i="8"/>
  <c r="L29" i="8"/>
  <c r="M32" i="8"/>
  <c r="M11" i="4" s="1"/>
  <c r="M13" i="4" s="1"/>
  <c r="M20" i="4"/>
  <c r="M21" i="4" s="1"/>
  <c r="N11" i="6"/>
  <c r="N18" i="6" s="1"/>
  <c r="N20" i="6" s="1"/>
  <c r="N24" i="6" s="1"/>
  <c r="J55" i="6"/>
  <c r="J14" i="21"/>
  <c r="J16" i="21" s="1"/>
  <c r="K39" i="4"/>
  <c r="K36" i="6" s="1"/>
  <c r="M36" i="8"/>
  <c r="M72" i="17" s="1"/>
  <c r="N8" i="8"/>
  <c r="N34" i="6" s="1"/>
  <c r="EQ110" i="9"/>
  <c r="K75" i="17"/>
  <c r="K81" i="17"/>
  <c r="AC22" i="9"/>
  <c r="AC30" i="9" s="1"/>
  <c r="AC75" i="9"/>
  <c r="AC83" i="9" s="1"/>
  <c r="AC87" i="9" s="1"/>
  <c r="AB79" i="9"/>
  <c r="AA34" i="9"/>
  <c r="K52" i="6"/>
  <c r="J54" i="6"/>
  <c r="L43" i="6"/>
  <c r="L27" i="6"/>
  <c r="L33" i="8"/>
  <c r="L50" i="6" s="1"/>
  <c r="L51" i="6" s="1"/>
  <c r="EV46" i="6"/>
  <c r="EV30" i="10"/>
  <c r="EV31" i="10" s="1"/>
  <c r="EV30" i="4" s="1"/>
  <c r="EW23" i="10"/>
  <c r="O33" i="6"/>
  <c r="Q127" i="13"/>
  <c r="Q145" i="13"/>
  <c r="P52" i="9"/>
  <c r="P64" i="13"/>
  <c r="P10" i="6" s="1"/>
  <c r="AC92" i="9"/>
  <c r="AC100" i="9" s="1"/>
  <c r="AD76" i="9"/>
  <c r="AD84" i="9" s="1"/>
  <c r="Q105" i="9"/>
  <c r="R95" i="9"/>
  <c r="R99" i="9"/>
  <c r="AB23" i="9"/>
  <c r="AB31" i="9" s="1"/>
  <c r="AA26" i="9"/>
  <c r="AC24" i="9"/>
  <c r="AC32" i="9" s="1"/>
  <c r="AB48" i="9"/>
  <c r="AC40" i="9" s="1"/>
  <c r="P46" i="13"/>
  <c r="P9" i="4" s="1"/>
  <c r="Q47" i="9"/>
  <c r="Q42" i="9"/>
  <c r="Q19" i="6" s="1"/>
  <c r="R46" i="9"/>
  <c r="AB45" i="9"/>
  <c r="S98" i="9"/>
  <c r="L71" i="17" l="1"/>
  <c r="L69" i="17" s="1"/>
  <c r="EI17" i="8"/>
  <c r="EJ56" i="9"/>
  <c r="EJ27" i="8" s="1"/>
  <c r="EJ55" i="9"/>
  <c r="EI12" i="4"/>
  <c r="EI37" i="8"/>
  <c r="EI70" i="17" s="1"/>
  <c r="EI18" i="8"/>
  <c r="EI20" i="8" s="1"/>
  <c r="EI22" i="8" s="1"/>
  <c r="Y16" i="10"/>
  <c r="Y17" i="10" s="1"/>
  <c r="Y27" i="4" s="1"/>
  <c r="Y45" i="6"/>
  <c r="Z9" i="10"/>
  <c r="Z12" i="10" s="1"/>
  <c r="L44" i="4"/>
  <c r="M33" i="4"/>
  <c r="L13" i="21"/>
  <c r="L41" i="6"/>
  <c r="L44" i="6" s="1"/>
  <c r="L52" i="6" s="1"/>
  <c r="R35" i="6"/>
  <c r="AA32" i="6"/>
  <c r="N26" i="8"/>
  <c r="N25" i="8"/>
  <c r="M28" i="8"/>
  <c r="M31" i="8" s="1"/>
  <c r="M25" i="6" s="1"/>
  <c r="M26" i="6" s="1"/>
  <c r="N12" i="6"/>
  <c r="K42" i="4"/>
  <c r="L37" i="4"/>
  <c r="L39" i="4" s="1"/>
  <c r="L36" i="6" s="1"/>
  <c r="M32" i="4"/>
  <c r="M41" i="6" s="1"/>
  <c r="M11" i="21"/>
  <c r="K12" i="21"/>
  <c r="K15" i="21" s="1"/>
  <c r="K13" i="21"/>
  <c r="N9" i="8"/>
  <c r="ER109" i="9"/>
  <c r="ER108" i="9"/>
  <c r="K83" i="17"/>
  <c r="AD22" i="9"/>
  <c r="AD30" i="9" s="1"/>
  <c r="AD75" i="9"/>
  <c r="AD83" i="9" s="1"/>
  <c r="AD87" i="9" s="1"/>
  <c r="AC79" i="9"/>
  <c r="AB34" i="9"/>
  <c r="K37" i="6"/>
  <c r="K38" i="6" s="1"/>
  <c r="K54" i="6" s="1"/>
  <c r="K55" i="6"/>
  <c r="M42" i="6"/>
  <c r="M38" i="8"/>
  <c r="EW27" i="10"/>
  <c r="P87" i="13"/>
  <c r="P7" i="8" s="1"/>
  <c r="Q168" i="13"/>
  <c r="AD92" i="9"/>
  <c r="AD100" i="9" s="1"/>
  <c r="AE76" i="9"/>
  <c r="AE84" i="9" s="1"/>
  <c r="S91" i="9"/>
  <c r="R103" i="9"/>
  <c r="AC48" i="9"/>
  <c r="AD24" i="9"/>
  <c r="AD32" i="9" s="1"/>
  <c r="R39" i="9"/>
  <c r="Q50" i="9"/>
  <c r="Q31" i="6" s="1"/>
  <c r="AC23" i="9"/>
  <c r="AC31" i="9" s="1"/>
  <c r="AB26" i="9"/>
  <c r="S38" i="9"/>
  <c r="T90" i="9"/>
  <c r="AC37" i="9"/>
  <c r="EI15" i="6" l="1"/>
  <c r="EJ21" i="8"/>
  <c r="EJ16" i="8"/>
  <c r="EJ57" i="9"/>
  <c r="Z16" i="10"/>
  <c r="Z17" i="10" s="1"/>
  <c r="Z27" i="4" s="1"/>
  <c r="AA9" i="10"/>
  <c r="AA12" i="10" s="1"/>
  <c r="Z45" i="6"/>
  <c r="AB32" i="6"/>
  <c r="N32" i="8"/>
  <c r="N11" i="4" s="1"/>
  <c r="N13" i="4" s="1"/>
  <c r="M29" i="8"/>
  <c r="N28" i="8" s="1"/>
  <c r="N31" i="8" s="1"/>
  <c r="N25" i="6" s="1"/>
  <c r="N36" i="8"/>
  <c r="N72" i="17" s="1"/>
  <c r="O11" i="6"/>
  <c r="O18" i="6" s="1"/>
  <c r="O20" i="6" s="1"/>
  <c r="O24" i="6" s="1"/>
  <c r="L12" i="21"/>
  <c r="L15" i="21" s="1"/>
  <c r="M34" i="4"/>
  <c r="M38" i="4" s="1"/>
  <c r="M44" i="4"/>
  <c r="K14" i="21"/>
  <c r="K16" i="21" s="1"/>
  <c r="L42" i="4"/>
  <c r="M37" i="4"/>
  <c r="M13" i="21"/>
  <c r="N20" i="4"/>
  <c r="N21" i="4" s="1"/>
  <c r="O8" i="8"/>
  <c r="O34" i="6" s="1"/>
  <c r="ER110" i="9"/>
  <c r="M39" i="8"/>
  <c r="M40" i="8" s="1"/>
  <c r="M71" i="17"/>
  <c r="L75" i="17"/>
  <c r="L81" i="17"/>
  <c r="AE22" i="9"/>
  <c r="AE30" i="9" s="1"/>
  <c r="AD79" i="9"/>
  <c r="AE75" i="9"/>
  <c r="AE83" i="9" s="1"/>
  <c r="AE87" i="9" s="1"/>
  <c r="AC34" i="9"/>
  <c r="L55" i="6"/>
  <c r="L37" i="6"/>
  <c r="L38" i="6" s="1"/>
  <c r="L54" i="6" s="1"/>
  <c r="M27" i="6"/>
  <c r="M43" i="6"/>
  <c r="M33" i="8"/>
  <c r="EW46" i="6"/>
  <c r="S46" i="5" s="1"/>
  <c r="EW30" i="10"/>
  <c r="EW31" i="10" s="1"/>
  <c r="EW30" i="4" s="1"/>
  <c r="EX23" i="10"/>
  <c r="AE92" i="9"/>
  <c r="AE100" i="9" s="1"/>
  <c r="P33" i="6"/>
  <c r="R127" i="13"/>
  <c r="R145" i="13"/>
  <c r="Q52" i="9"/>
  <c r="Q64" i="13"/>
  <c r="Q10" i="6" s="1"/>
  <c r="AF76" i="9"/>
  <c r="AF84" i="9" s="1"/>
  <c r="R105" i="9"/>
  <c r="S99" i="9"/>
  <c r="S95" i="9"/>
  <c r="R47" i="9"/>
  <c r="R42" i="9"/>
  <c r="R19" i="6" s="1"/>
  <c r="AD23" i="9"/>
  <c r="AD31" i="9" s="1"/>
  <c r="AC26" i="9"/>
  <c r="Q46" i="13"/>
  <c r="Q9" i="4" s="1"/>
  <c r="AE24" i="9"/>
  <c r="AE32" i="9" s="1"/>
  <c r="AD40" i="9"/>
  <c r="AD48" i="9" s="1"/>
  <c r="AE40" i="9" s="1"/>
  <c r="S46" i="9"/>
  <c r="AC45" i="9"/>
  <c r="T98" i="9"/>
  <c r="EJ17" i="8" l="1"/>
  <c r="EJ18" i="8" s="1"/>
  <c r="EJ20" i="8" s="1"/>
  <c r="EK55" i="9"/>
  <c r="EK56" i="9"/>
  <c r="EK27" i="8" s="1"/>
  <c r="EJ12" i="4"/>
  <c r="EJ37" i="8"/>
  <c r="EJ70" i="17" s="1"/>
  <c r="AC32" i="6"/>
  <c r="AA16" i="10"/>
  <c r="AA17" i="10" s="1"/>
  <c r="AA27" i="4" s="1"/>
  <c r="AB9" i="10"/>
  <c r="AB12" i="10" s="1"/>
  <c r="AA45" i="6"/>
  <c r="N33" i="4"/>
  <c r="S35" i="6"/>
  <c r="O26" i="8"/>
  <c r="O25" i="8"/>
  <c r="O12" i="6"/>
  <c r="M12" i="21"/>
  <c r="M15" i="21" s="1"/>
  <c r="M39" i="4"/>
  <c r="N37" i="4" s="1"/>
  <c r="L14" i="21"/>
  <c r="L16" i="21" s="1"/>
  <c r="N11" i="21"/>
  <c r="N32" i="4"/>
  <c r="N41" i="6" s="1"/>
  <c r="O9" i="8"/>
  <c r="ES108" i="9"/>
  <c r="ES109" i="9"/>
  <c r="L83" i="17"/>
  <c r="M69" i="17"/>
  <c r="AF22" i="9"/>
  <c r="AF30" i="9" s="1"/>
  <c r="AF75" i="9"/>
  <c r="AF83" i="9" s="1"/>
  <c r="AF87" i="9" s="1"/>
  <c r="AE79" i="9"/>
  <c r="AD34" i="9"/>
  <c r="N26" i="6"/>
  <c r="N42" i="6"/>
  <c r="M44" i="6"/>
  <c r="O32" i="8"/>
  <c r="N38" i="8"/>
  <c r="N29" i="8"/>
  <c r="M50" i="6"/>
  <c r="M51" i="6" s="1"/>
  <c r="EX27" i="10"/>
  <c r="Q87" i="13"/>
  <c r="Q7" i="8" s="1"/>
  <c r="R168" i="13"/>
  <c r="AF92" i="9"/>
  <c r="AF100" i="9" s="1"/>
  <c r="AG76" i="9"/>
  <c r="AG84" i="9" s="1"/>
  <c r="T91" i="9"/>
  <c r="S103" i="9"/>
  <c r="AF24" i="9"/>
  <c r="AF32" i="9" s="1"/>
  <c r="AE48" i="9"/>
  <c r="AF40" i="9" s="1"/>
  <c r="S39" i="9"/>
  <c r="R50" i="9"/>
  <c r="R31" i="6" s="1"/>
  <c r="AE23" i="9"/>
  <c r="AE31" i="9" s="1"/>
  <c r="AD26" i="9"/>
  <c r="T38" i="9"/>
  <c r="U90" i="9"/>
  <c r="AD37" i="9"/>
  <c r="EJ15" i="6" l="1"/>
  <c r="EJ22" i="8"/>
  <c r="EK21" i="8"/>
  <c r="EK16" i="8"/>
  <c r="EK57" i="9"/>
  <c r="AB16" i="10"/>
  <c r="AB17" i="10" s="1"/>
  <c r="AB27" i="4" s="1"/>
  <c r="AB45" i="6"/>
  <c r="AC9" i="10"/>
  <c r="AC12" i="10" s="1"/>
  <c r="AD32" i="6"/>
  <c r="O20" i="4"/>
  <c r="O21" i="4" s="1"/>
  <c r="O11" i="4"/>
  <c r="O13" i="4" s="1"/>
  <c r="P11" i="6"/>
  <c r="P18" i="6" s="1"/>
  <c r="P20" i="6" s="1"/>
  <c r="P24" i="6" s="1"/>
  <c r="M42" i="4"/>
  <c r="M36" i="6"/>
  <c r="M55" i="6" s="1"/>
  <c r="M14" i="21"/>
  <c r="M16" i="21" s="1"/>
  <c r="O36" i="8"/>
  <c r="O72" i="17" s="1"/>
  <c r="N34" i="4"/>
  <c r="N38" i="4" s="1"/>
  <c r="O28" i="8"/>
  <c r="O29" i="8" s="1"/>
  <c r="P8" i="8"/>
  <c r="P34" i="6" s="1"/>
  <c r="N44" i="4"/>
  <c r="AG22" i="9"/>
  <c r="AG30" i="9" s="1"/>
  <c r="ES110" i="9"/>
  <c r="N39" i="8"/>
  <c r="N40" i="8" s="1"/>
  <c r="N71" i="17"/>
  <c r="N69" i="17" s="1"/>
  <c r="M81" i="17"/>
  <c r="M75" i="17"/>
  <c r="AF79" i="9"/>
  <c r="AG75" i="9"/>
  <c r="AG83" i="9" s="1"/>
  <c r="AG87" i="9" s="1"/>
  <c r="AE34" i="9"/>
  <c r="M52" i="6"/>
  <c r="N27" i="6"/>
  <c r="N43" i="6"/>
  <c r="N33" i="8"/>
  <c r="N50" i="6" s="1"/>
  <c r="N51" i="6" s="1"/>
  <c r="EX46" i="6"/>
  <c r="EX30" i="10"/>
  <c r="EX31" i="10" s="1"/>
  <c r="EX30" i="4" s="1"/>
  <c r="EY23" i="10"/>
  <c r="Q33" i="6"/>
  <c r="AG92" i="9"/>
  <c r="AG100" i="9" s="1"/>
  <c r="S127" i="13"/>
  <c r="S145" i="13"/>
  <c r="R52" i="9"/>
  <c r="R64" i="13"/>
  <c r="R10" i="6" s="1"/>
  <c r="AH76" i="9"/>
  <c r="AH84" i="9" s="1"/>
  <c r="S105" i="9"/>
  <c r="T99" i="9"/>
  <c r="T95" i="9"/>
  <c r="S42" i="9"/>
  <c r="S19" i="6" s="1"/>
  <c r="S47" i="9"/>
  <c r="AF23" i="9"/>
  <c r="AF31" i="9" s="1"/>
  <c r="AE26" i="9"/>
  <c r="AF48" i="9"/>
  <c r="AG40" i="9" s="1"/>
  <c r="R46" i="13"/>
  <c r="R9" i="4" s="1"/>
  <c r="AG24" i="9"/>
  <c r="AG32" i="9" s="1"/>
  <c r="T46" i="9"/>
  <c r="AD45" i="9"/>
  <c r="U98" i="9"/>
  <c r="EK17" i="8" l="1"/>
  <c r="EL56" i="9"/>
  <c r="EL27" i="8" s="1"/>
  <c r="EL55" i="9"/>
  <c r="EK18" i="8"/>
  <c r="EK20" i="8" s="1"/>
  <c r="EK22" i="8" s="1"/>
  <c r="EK37" i="8"/>
  <c r="EK70" i="17" s="1"/>
  <c r="EK12" i="4"/>
  <c r="T35" i="6"/>
  <c r="AC16" i="10"/>
  <c r="AC17" i="10" s="1"/>
  <c r="AC27" i="4" s="1"/>
  <c r="AC45" i="6"/>
  <c r="AD9" i="10"/>
  <c r="AD12" i="10" s="1"/>
  <c r="O33" i="4"/>
  <c r="AE32" i="6"/>
  <c r="P26" i="8"/>
  <c r="P25" i="8"/>
  <c r="P12" i="6"/>
  <c r="M37" i="6"/>
  <c r="M38" i="6" s="1"/>
  <c r="M54" i="6" s="1"/>
  <c r="O32" i="4"/>
  <c r="O41" i="6" s="1"/>
  <c r="O11" i="21"/>
  <c r="N39" i="4"/>
  <c r="N36" i="6" s="1"/>
  <c r="N37" i="6" s="1"/>
  <c r="N38" i="6" s="1"/>
  <c r="O31" i="8"/>
  <c r="O25" i="6" s="1"/>
  <c r="O26" i="6" s="1"/>
  <c r="P9" i="8"/>
  <c r="AH22" i="9"/>
  <c r="AH30" i="9" s="1"/>
  <c r="ET108" i="9"/>
  <c r="ET109" i="9"/>
  <c r="M83" i="17"/>
  <c r="N81" i="17"/>
  <c r="N83" i="17" s="1"/>
  <c r="N75" i="17"/>
  <c r="AH75" i="9"/>
  <c r="AH83" i="9" s="1"/>
  <c r="AH87" i="9" s="1"/>
  <c r="AG79" i="9"/>
  <c r="AF34" i="9"/>
  <c r="O42" i="6"/>
  <c r="N44" i="6"/>
  <c r="N52" i="6" s="1"/>
  <c r="O38" i="8"/>
  <c r="EY27" i="10"/>
  <c r="R87" i="13"/>
  <c r="R7" i="8" s="1"/>
  <c r="S168" i="13"/>
  <c r="AH92" i="9"/>
  <c r="AH100" i="9" s="1"/>
  <c r="AI76" i="9"/>
  <c r="AI84" i="9" s="1"/>
  <c r="U91" i="9"/>
  <c r="T103" i="9"/>
  <c r="AG48" i="9"/>
  <c r="AG23" i="9"/>
  <c r="AG31" i="9" s="1"/>
  <c r="AF26" i="9"/>
  <c r="AH24" i="9"/>
  <c r="AH32" i="9" s="1"/>
  <c r="T39" i="9"/>
  <c r="S50" i="9"/>
  <c r="S31" i="6" s="1"/>
  <c r="U38" i="9"/>
  <c r="V90" i="9"/>
  <c r="AE37" i="9"/>
  <c r="O43" i="6" l="1"/>
  <c r="P42" i="6" s="1"/>
  <c r="EK15" i="6"/>
  <c r="EL21" i="8"/>
  <c r="EL16" i="8"/>
  <c r="EL57" i="9"/>
  <c r="AD16" i="10"/>
  <c r="AD17" i="10" s="1"/>
  <c r="AD27" i="4" s="1"/>
  <c r="AD45" i="6"/>
  <c r="AE9" i="10"/>
  <c r="AE12" i="10" s="1"/>
  <c r="AF32" i="6"/>
  <c r="P36" i="8"/>
  <c r="P72" i="17" s="1"/>
  <c r="Q11" i="6"/>
  <c r="Q18" i="6" s="1"/>
  <c r="Q20" i="6" s="1"/>
  <c r="Q24" i="6" s="1"/>
  <c r="O44" i="4"/>
  <c r="O34" i="4"/>
  <c r="O38" i="4" s="1"/>
  <c r="O13" i="21" s="1"/>
  <c r="N12" i="21"/>
  <c r="N15" i="21" s="1"/>
  <c r="N13" i="21"/>
  <c r="O37" i="4"/>
  <c r="N55" i="6"/>
  <c r="N54" i="6"/>
  <c r="N42" i="4"/>
  <c r="P20" i="4"/>
  <c r="P21" i="4" s="1"/>
  <c r="P32" i="8"/>
  <c r="O27" i="6"/>
  <c r="Q8" i="8"/>
  <c r="Q34" i="6" s="1"/>
  <c r="AI22" i="9"/>
  <c r="AI30" i="9" s="1"/>
  <c r="ET110" i="9"/>
  <c r="O39" i="8"/>
  <c r="O40" i="8" s="1"/>
  <c r="O71" i="17"/>
  <c r="O69" i="17" s="1"/>
  <c r="AI75" i="9"/>
  <c r="AI83" i="9" s="1"/>
  <c r="AI87" i="9" s="1"/>
  <c r="AH79" i="9"/>
  <c r="AG34" i="9"/>
  <c r="O33" i="8"/>
  <c r="P28" i="8"/>
  <c r="P29" i="8" s="1"/>
  <c r="EY46" i="6"/>
  <c r="EY30" i="10"/>
  <c r="EY31" i="10" s="1"/>
  <c r="EY30" i="4" s="1"/>
  <c r="EZ23" i="10"/>
  <c r="R33" i="6"/>
  <c r="AI92" i="9"/>
  <c r="AI100" i="9" s="1"/>
  <c r="T127" i="13"/>
  <c r="T145" i="13"/>
  <c r="S64" i="13"/>
  <c r="S10" i="6" s="1"/>
  <c r="AJ76" i="9"/>
  <c r="AJ84" i="9" s="1"/>
  <c r="T105" i="9"/>
  <c r="U99" i="9"/>
  <c r="U95" i="9"/>
  <c r="S52" i="9"/>
  <c r="T47" i="9"/>
  <c r="T42" i="9"/>
  <c r="T19" i="6" s="1"/>
  <c r="AH23" i="9"/>
  <c r="AH31" i="9" s="1"/>
  <c r="AG26" i="9"/>
  <c r="AI24" i="9"/>
  <c r="AI32" i="9" s="1"/>
  <c r="S46" i="13"/>
  <c r="S9" i="4" s="1"/>
  <c r="AH40" i="9"/>
  <c r="AH48" i="9" s="1"/>
  <c r="AI40" i="9" s="1"/>
  <c r="U46" i="9"/>
  <c r="V98" i="9"/>
  <c r="AE45" i="9"/>
  <c r="O44" i="6" l="1"/>
  <c r="EM55" i="9"/>
  <c r="EL17" i="8"/>
  <c r="EM56" i="9"/>
  <c r="EM27" i="8" s="1"/>
  <c r="EL18" i="8"/>
  <c r="EL20" i="8" s="1"/>
  <c r="EL37" i="8"/>
  <c r="EL70" i="17" s="1"/>
  <c r="EL12" i="4"/>
  <c r="AE16" i="10"/>
  <c r="AE17" i="10" s="1"/>
  <c r="AE27" i="4" s="1"/>
  <c r="AF9" i="10"/>
  <c r="AF12" i="10" s="1"/>
  <c r="AE45" i="6"/>
  <c r="U35" i="6"/>
  <c r="H35" i="5" s="1"/>
  <c r="AG32" i="6"/>
  <c r="I32" i="5" s="1"/>
  <c r="Q26" i="8"/>
  <c r="Q25" i="8"/>
  <c r="P11" i="4"/>
  <c r="P13" i="4" s="1"/>
  <c r="P33" i="4" s="1"/>
  <c r="Q12" i="6"/>
  <c r="O12" i="21"/>
  <c r="O15" i="21" s="1"/>
  <c r="N14" i="21"/>
  <c r="N16" i="21" s="1"/>
  <c r="O39" i="4"/>
  <c r="P37" i="4" s="1"/>
  <c r="Q9" i="8"/>
  <c r="AJ22" i="9"/>
  <c r="AJ30" i="9" s="1"/>
  <c r="EU109" i="9"/>
  <c r="EU108" i="9"/>
  <c r="O81" i="17"/>
  <c r="O83" i="17" s="1"/>
  <c r="O75" i="17"/>
  <c r="AI79" i="9"/>
  <c r="AJ75" i="9"/>
  <c r="AJ83" i="9" s="1"/>
  <c r="AJ87" i="9" s="1"/>
  <c r="AH34" i="9"/>
  <c r="P31" i="8"/>
  <c r="P25" i="6" s="1"/>
  <c r="O50" i="6"/>
  <c r="O51" i="6" s="1"/>
  <c r="EZ27" i="10"/>
  <c r="S87" i="13"/>
  <c r="S7" i="8" s="1"/>
  <c r="T168" i="13"/>
  <c r="AJ92" i="9"/>
  <c r="AJ100" i="9" s="1"/>
  <c r="AK76" i="9"/>
  <c r="AK84" i="9" s="1"/>
  <c r="V91" i="9"/>
  <c r="U103" i="9"/>
  <c r="AI23" i="9"/>
  <c r="AI31" i="9" s="1"/>
  <c r="AH26" i="9"/>
  <c r="AI48" i="9"/>
  <c r="U39" i="9"/>
  <c r="T50" i="9"/>
  <c r="T31" i="6" s="1"/>
  <c r="AJ24" i="9"/>
  <c r="AJ32" i="9" s="1"/>
  <c r="V38" i="9"/>
  <c r="AF37" i="9"/>
  <c r="W90" i="9"/>
  <c r="O52" i="6" l="1"/>
  <c r="EL22" i="8"/>
  <c r="EL15" i="6"/>
  <c r="EM21" i="8"/>
  <c r="EM16" i="8"/>
  <c r="EM57" i="9"/>
  <c r="AF16" i="10"/>
  <c r="AF17" i="10" s="1"/>
  <c r="AF27" i="4" s="1"/>
  <c r="AF45" i="6"/>
  <c r="AG9" i="10"/>
  <c r="AG12" i="10" s="1"/>
  <c r="P11" i="21"/>
  <c r="AH32" i="6"/>
  <c r="P32" i="4"/>
  <c r="P41" i="6" s="1"/>
  <c r="Q20" i="4"/>
  <c r="Q21" i="4" s="1"/>
  <c r="R11" i="6"/>
  <c r="R18" i="6" s="1"/>
  <c r="R20" i="6" s="1"/>
  <c r="R24" i="6" s="1"/>
  <c r="O14" i="21"/>
  <c r="O16" i="21" s="1"/>
  <c r="O42" i="4"/>
  <c r="O36" i="6"/>
  <c r="O55" i="6" s="1"/>
  <c r="R9" i="8"/>
  <c r="Q36" i="8"/>
  <c r="Q72" i="17" s="1"/>
  <c r="AK22" i="9"/>
  <c r="AK30" i="9" s="1"/>
  <c r="EU110" i="9"/>
  <c r="AJ79" i="9"/>
  <c r="AK75" i="9"/>
  <c r="AK83" i="9" s="1"/>
  <c r="AK87" i="9" s="1"/>
  <c r="AI34" i="9"/>
  <c r="P26" i="6"/>
  <c r="Q32" i="8"/>
  <c r="P38" i="8"/>
  <c r="Q28" i="8"/>
  <c r="Q31" i="8" s="1"/>
  <c r="Q25" i="6" s="1"/>
  <c r="Q26" i="6" s="1"/>
  <c r="Q27" i="6" s="1"/>
  <c r="EZ46" i="6"/>
  <c r="EZ30" i="10"/>
  <c r="EZ31" i="10" s="1"/>
  <c r="EZ30" i="4" s="1"/>
  <c r="FA23" i="10"/>
  <c r="S33" i="6"/>
  <c r="AK92" i="9"/>
  <c r="AK100" i="9" s="1"/>
  <c r="U127" i="13"/>
  <c r="U145" i="13"/>
  <c r="T52" i="9"/>
  <c r="T64" i="13"/>
  <c r="T10" i="6" s="1"/>
  <c r="AL76" i="9"/>
  <c r="AL84" i="9" s="1"/>
  <c r="U105" i="9"/>
  <c r="V99" i="9"/>
  <c r="V95" i="9"/>
  <c r="U47" i="9"/>
  <c r="U42" i="9"/>
  <c r="U19" i="6" s="1"/>
  <c r="AJ40" i="9"/>
  <c r="AJ48" i="9" s="1"/>
  <c r="AK40" i="9" s="1"/>
  <c r="T46" i="13"/>
  <c r="T9" i="4" s="1"/>
  <c r="AK24" i="9"/>
  <c r="AK32" i="9" s="1"/>
  <c r="AJ23" i="9"/>
  <c r="AJ31" i="9" s="1"/>
  <c r="AI26" i="9"/>
  <c r="V46" i="9"/>
  <c r="AF45" i="9"/>
  <c r="W98" i="9"/>
  <c r="V35" i="6" l="1"/>
  <c r="EN55" i="9"/>
  <c r="EM17" i="8"/>
  <c r="EM18" i="8" s="1"/>
  <c r="EM20" i="8" s="1"/>
  <c r="EM22" i="8" s="1"/>
  <c r="EN56" i="9"/>
  <c r="EN27" i="8" s="1"/>
  <c r="EM37" i="8"/>
  <c r="EM70" i="17" s="1"/>
  <c r="EM12" i="4"/>
  <c r="AG16" i="10"/>
  <c r="AG17" i="10" s="1"/>
  <c r="AG27" i="4" s="1"/>
  <c r="AH9" i="10"/>
  <c r="AH12" i="10" s="1"/>
  <c r="AG45" i="6"/>
  <c r="I45" i="5" s="1"/>
  <c r="AI32" i="6"/>
  <c r="R26" i="8"/>
  <c r="R25" i="8"/>
  <c r="P34" i="4"/>
  <c r="P38" i="4" s="1"/>
  <c r="P39" i="4" s="1"/>
  <c r="P42" i="4" s="1"/>
  <c r="P44" i="4"/>
  <c r="Q11" i="4"/>
  <c r="Q13" i="4" s="1"/>
  <c r="Q33" i="4" s="1"/>
  <c r="R12" i="6"/>
  <c r="O37" i="6"/>
  <c r="O38" i="6" s="1"/>
  <c r="O54" i="6" s="1"/>
  <c r="R8" i="8"/>
  <c r="R34" i="6" s="1"/>
  <c r="AL22" i="9"/>
  <c r="AL30" i="9" s="1"/>
  <c r="EV108" i="9"/>
  <c r="EV109" i="9"/>
  <c r="P39" i="8"/>
  <c r="P40" i="8" s="1"/>
  <c r="P71" i="17"/>
  <c r="P69" i="17" s="1"/>
  <c r="AL75" i="9"/>
  <c r="AL83" i="9" s="1"/>
  <c r="AL87" i="9" s="1"/>
  <c r="AK79" i="9"/>
  <c r="AJ34" i="9"/>
  <c r="P43" i="6"/>
  <c r="P27" i="6"/>
  <c r="R32" i="8"/>
  <c r="Q29" i="8"/>
  <c r="Q38" i="8"/>
  <c r="P33" i="8"/>
  <c r="FA27" i="10"/>
  <c r="R36" i="8"/>
  <c r="R72" i="17" s="1"/>
  <c r="R20" i="4"/>
  <c r="R21" i="4" s="1"/>
  <c r="T87" i="13"/>
  <c r="T7" i="8" s="1"/>
  <c r="U168" i="13"/>
  <c r="AL92" i="9"/>
  <c r="AL100" i="9" s="1"/>
  <c r="AM76" i="9"/>
  <c r="AM84" i="9" s="1"/>
  <c r="W91" i="9"/>
  <c r="V103" i="9"/>
  <c r="AL24" i="9"/>
  <c r="AL32" i="9" s="1"/>
  <c r="AK23" i="9"/>
  <c r="AK31" i="9" s="1"/>
  <c r="AJ26" i="9"/>
  <c r="V39" i="9"/>
  <c r="U50" i="9"/>
  <c r="U31" i="6" s="1"/>
  <c r="AK48" i="9"/>
  <c r="AL40" i="9" s="1"/>
  <c r="W38" i="9"/>
  <c r="X90" i="9"/>
  <c r="AG37" i="9"/>
  <c r="EM15" i="6" l="1"/>
  <c r="EN21" i="8"/>
  <c r="EN16" i="8"/>
  <c r="EN57" i="9"/>
  <c r="AH16" i="10"/>
  <c r="AH17" i="10" s="1"/>
  <c r="AH27" i="4" s="1"/>
  <c r="AI9" i="10"/>
  <c r="AI12" i="10" s="1"/>
  <c r="AH45" i="6"/>
  <c r="Q32" i="4"/>
  <c r="Q41" i="6" s="1"/>
  <c r="Q43" i="6"/>
  <c r="AJ32" i="6"/>
  <c r="Q11" i="21"/>
  <c r="R11" i="4"/>
  <c r="R13" i="4" s="1"/>
  <c r="R33" i="4" s="1"/>
  <c r="S11" i="6"/>
  <c r="S12" i="6" s="1"/>
  <c r="P12" i="21"/>
  <c r="P15" i="21" s="1"/>
  <c r="P13" i="21"/>
  <c r="P36" i="6"/>
  <c r="P55" i="6" s="1"/>
  <c r="Q37" i="4"/>
  <c r="S8" i="8"/>
  <c r="S34" i="6" s="1"/>
  <c r="AM22" i="9"/>
  <c r="AM30" i="9" s="1"/>
  <c r="EV110" i="9"/>
  <c r="Q39" i="8"/>
  <c r="Q40" i="8" s="1"/>
  <c r="Q71" i="17"/>
  <c r="Q69" i="17" s="1"/>
  <c r="P81" i="17"/>
  <c r="P83" i="17" s="1"/>
  <c r="P75" i="17"/>
  <c r="AM75" i="9"/>
  <c r="AM83" i="9" s="1"/>
  <c r="AM87" i="9" s="1"/>
  <c r="AL79" i="9"/>
  <c r="AK34" i="9"/>
  <c r="Q42" i="6"/>
  <c r="P44" i="6"/>
  <c r="R28" i="8"/>
  <c r="R31" i="8" s="1"/>
  <c r="R25" i="6" s="1"/>
  <c r="Q33" i="8"/>
  <c r="P50" i="6"/>
  <c r="P51" i="6" s="1"/>
  <c r="FA46" i="6"/>
  <c r="FA30" i="10"/>
  <c r="FA31" i="10" s="1"/>
  <c r="FA30" i="4" s="1"/>
  <c r="FB23" i="10"/>
  <c r="T33" i="6"/>
  <c r="AM92" i="9"/>
  <c r="AM100" i="9" s="1"/>
  <c r="V127" i="13"/>
  <c r="V145" i="13"/>
  <c r="U52" i="9"/>
  <c r="U64" i="13"/>
  <c r="U10" i="6" s="1"/>
  <c r="AN76" i="9"/>
  <c r="AN84" i="9" s="1"/>
  <c r="V105" i="9"/>
  <c r="W99" i="9"/>
  <c r="W95" i="9"/>
  <c r="V47" i="9"/>
  <c r="V42" i="9"/>
  <c r="V19" i="6" s="1"/>
  <c r="U46" i="13"/>
  <c r="U9" i="4" s="1"/>
  <c r="AL23" i="9"/>
  <c r="AL31" i="9" s="1"/>
  <c r="AK26" i="9"/>
  <c r="AL48" i="9"/>
  <c r="AM24" i="9"/>
  <c r="AM32" i="9" s="1"/>
  <c r="W46" i="9"/>
  <c r="X98" i="9"/>
  <c r="AG45" i="9"/>
  <c r="Q44" i="4" l="1"/>
  <c r="EO56" i="9"/>
  <c r="EO27" i="8" s="1"/>
  <c r="EN17" i="8"/>
  <c r="EN18" i="8" s="1"/>
  <c r="EN20" i="8" s="1"/>
  <c r="EO55" i="9"/>
  <c r="EN12" i="4"/>
  <c r="EN37" i="8"/>
  <c r="EN70" i="17" s="1"/>
  <c r="Q34" i="4"/>
  <c r="Q38" i="4" s="1"/>
  <c r="Q39" i="4" s="1"/>
  <c r="Q36" i="6" s="1"/>
  <c r="AI16" i="10"/>
  <c r="AI17" i="10" s="1"/>
  <c r="AI27" i="4" s="1"/>
  <c r="AJ9" i="10"/>
  <c r="AJ12" i="10" s="1"/>
  <c r="AI45" i="6"/>
  <c r="AK32" i="6"/>
  <c r="R11" i="21"/>
  <c r="W35" i="6"/>
  <c r="R32" i="4"/>
  <c r="R41" i="6" s="1"/>
  <c r="S18" i="6"/>
  <c r="S20" i="6" s="1"/>
  <c r="S24" i="6" s="1"/>
  <c r="P14" i="21"/>
  <c r="P16" i="21" s="1"/>
  <c r="Q12" i="21"/>
  <c r="Q15" i="21" s="1"/>
  <c r="Q13" i="21"/>
  <c r="P37" i="6"/>
  <c r="P38" i="6" s="1"/>
  <c r="S9" i="8"/>
  <c r="AN22" i="9"/>
  <c r="AN30" i="9" s="1"/>
  <c r="EW108" i="9"/>
  <c r="EW109" i="9"/>
  <c r="Q81" i="17"/>
  <c r="Q83" i="17" s="1"/>
  <c r="Q75" i="17"/>
  <c r="AN75" i="9"/>
  <c r="AN83" i="9" s="1"/>
  <c r="AN87" i="9" s="1"/>
  <c r="AM79" i="9"/>
  <c r="AL34" i="9"/>
  <c r="P52" i="6"/>
  <c r="R26" i="6"/>
  <c r="R42" i="6"/>
  <c r="Q44" i="6"/>
  <c r="R29" i="8"/>
  <c r="S32" i="8"/>
  <c r="R38" i="8"/>
  <c r="Q50" i="6"/>
  <c r="Q51" i="6" s="1"/>
  <c r="FB27" i="10"/>
  <c r="U87" i="13"/>
  <c r="U7" i="8" s="1"/>
  <c r="V168" i="13"/>
  <c r="AN92" i="9"/>
  <c r="AN100" i="9" s="1"/>
  <c r="AO76" i="9"/>
  <c r="AO84" i="9" s="1"/>
  <c r="X91" i="9"/>
  <c r="W103" i="9"/>
  <c r="AM23" i="9"/>
  <c r="AM31" i="9" s="1"/>
  <c r="AL26" i="9"/>
  <c r="AN24" i="9"/>
  <c r="AN32" i="9" s="1"/>
  <c r="AM40" i="9"/>
  <c r="AM48" i="9" s="1"/>
  <c r="AN40" i="9" s="1"/>
  <c r="W39" i="9"/>
  <c r="V50" i="9"/>
  <c r="V31" i="6" s="1"/>
  <c r="X38" i="9"/>
  <c r="Y90" i="9"/>
  <c r="AH37" i="9"/>
  <c r="EN15" i="6" l="1"/>
  <c r="EN22" i="8"/>
  <c r="EO21" i="8"/>
  <c r="EO16" i="8"/>
  <c r="EO57" i="9"/>
  <c r="AJ16" i="10"/>
  <c r="AJ17" i="10" s="1"/>
  <c r="AJ27" i="4" s="1"/>
  <c r="AK9" i="10"/>
  <c r="AK12" i="10" s="1"/>
  <c r="AJ45" i="6"/>
  <c r="AL32" i="6"/>
  <c r="S26" i="8"/>
  <c r="S25" i="8"/>
  <c r="S28" i="8" s="1"/>
  <c r="R44" i="4"/>
  <c r="R34" i="4"/>
  <c r="R38" i="4" s="1"/>
  <c r="S11" i="4"/>
  <c r="S13" i="4" s="1"/>
  <c r="S20" i="4"/>
  <c r="S21" i="4" s="1"/>
  <c r="S36" i="8"/>
  <c r="S72" i="17" s="1"/>
  <c r="T11" i="6"/>
  <c r="T12" i="6" s="1"/>
  <c r="Q14" i="21"/>
  <c r="Q16" i="21" s="1"/>
  <c r="Q42" i="4"/>
  <c r="R37" i="4"/>
  <c r="P54" i="6"/>
  <c r="Q37" i="6"/>
  <c r="Q38" i="6" s="1"/>
  <c r="Q55" i="6"/>
  <c r="T8" i="8"/>
  <c r="T34" i="6" s="1"/>
  <c r="AO22" i="9"/>
  <c r="AO30" i="9" s="1"/>
  <c r="EW110" i="9"/>
  <c r="R39" i="8"/>
  <c r="R40" i="8" s="1"/>
  <c r="R71" i="17"/>
  <c r="R69" i="17" s="1"/>
  <c r="AO75" i="9"/>
  <c r="AO83" i="9" s="1"/>
  <c r="AO87" i="9" s="1"/>
  <c r="AN79" i="9"/>
  <c r="AM34" i="9"/>
  <c r="Q52" i="6"/>
  <c r="R43" i="6"/>
  <c r="R44" i="6" s="1"/>
  <c r="R27" i="6"/>
  <c r="R33" i="8"/>
  <c r="FB46" i="6"/>
  <c r="FB30" i="10"/>
  <c r="FB31" i="10" s="1"/>
  <c r="FB30" i="4" s="1"/>
  <c r="FC23" i="10"/>
  <c r="U33" i="6"/>
  <c r="H31" i="5"/>
  <c r="H33" i="5" s="1"/>
  <c r="AO92" i="9"/>
  <c r="AO100" i="9" s="1"/>
  <c r="W127" i="13"/>
  <c r="W145" i="13"/>
  <c r="V52" i="9"/>
  <c r="V64" i="13"/>
  <c r="V10" i="6" s="1"/>
  <c r="AP76" i="9"/>
  <c r="AP84" i="9" s="1"/>
  <c r="W105" i="9"/>
  <c r="X99" i="9"/>
  <c r="X95" i="9"/>
  <c r="AO24" i="9"/>
  <c r="AO32" i="9" s="1"/>
  <c r="AN48" i="9"/>
  <c r="AO40" i="9" s="1"/>
  <c r="W47" i="9"/>
  <c r="W42" i="9"/>
  <c r="W19" i="6" s="1"/>
  <c r="AN23" i="9"/>
  <c r="AN31" i="9" s="1"/>
  <c r="AM26" i="9"/>
  <c r="V46" i="13"/>
  <c r="V9" i="4" s="1"/>
  <c r="X46" i="9"/>
  <c r="AH45" i="9"/>
  <c r="Y98" i="9"/>
  <c r="EP55" i="9" l="1"/>
  <c r="EO17" i="8"/>
  <c r="EO18" i="8" s="1"/>
  <c r="EO20" i="8" s="1"/>
  <c r="EP56" i="9"/>
  <c r="EP27" i="8" s="1"/>
  <c r="EO37" i="8"/>
  <c r="EO70" i="17" s="1"/>
  <c r="EO12" i="4"/>
  <c r="AK16" i="10"/>
  <c r="AK17" i="10" s="1"/>
  <c r="AK27" i="4" s="1"/>
  <c r="AL9" i="10"/>
  <c r="AL12" i="10" s="1"/>
  <c r="AK45" i="6"/>
  <c r="S33" i="4"/>
  <c r="S31" i="8"/>
  <c r="S25" i="6" s="1"/>
  <c r="S26" i="6" s="1"/>
  <c r="AM32" i="6"/>
  <c r="X35" i="6"/>
  <c r="R39" i="4"/>
  <c r="R42" i="4" s="1"/>
  <c r="S32" i="4"/>
  <c r="S41" i="6" s="1"/>
  <c r="S11" i="21"/>
  <c r="T18" i="6"/>
  <c r="T20" i="6" s="1"/>
  <c r="T24" i="6" s="1"/>
  <c r="R12" i="21"/>
  <c r="R15" i="21" s="1"/>
  <c r="R13" i="21"/>
  <c r="Q54" i="6"/>
  <c r="T9" i="8"/>
  <c r="AP22" i="9"/>
  <c r="AP30" i="9" s="1"/>
  <c r="EX108" i="9"/>
  <c r="EX109" i="9"/>
  <c r="R81" i="17"/>
  <c r="R83" i="17" s="1"/>
  <c r="R75" i="17"/>
  <c r="AP75" i="9"/>
  <c r="AP83" i="9" s="1"/>
  <c r="AP87" i="9" s="1"/>
  <c r="AO79" i="9"/>
  <c r="AN34" i="9"/>
  <c r="S42" i="6"/>
  <c r="S29" i="8"/>
  <c r="S38" i="8"/>
  <c r="R50" i="6"/>
  <c r="R51" i="6" s="1"/>
  <c r="R52" i="6" s="1"/>
  <c r="FC27" i="10"/>
  <c r="V87" i="13"/>
  <c r="V7" i="8" s="1"/>
  <c r="W168" i="13"/>
  <c r="AP92" i="9"/>
  <c r="AP100" i="9" s="1"/>
  <c r="AQ76" i="9"/>
  <c r="AQ84" i="9" s="1"/>
  <c r="Y91" i="9"/>
  <c r="X103" i="9"/>
  <c r="AO23" i="9"/>
  <c r="AO31" i="9" s="1"/>
  <c r="AN26" i="9"/>
  <c r="X39" i="9"/>
  <c r="W50" i="9"/>
  <c r="W31" i="6" s="1"/>
  <c r="AP24" i="9"/>
  <c r="AP32" i="9" s="1"/>
  <c r="AO48" i="9"/>
  <c r="Y38" i="9"/>
  <c r="Z90" i="9"/>
  <c r="AI37" i="9"/>
  <c r="T32" i="8" l="1"/>
  <c r="T11" i="4" s="1"/>
  <c r="T13" i="4" s="1"/>
  <c r="EO22" i="8"/>
  <c r="EO15" i="6"/>
  <c r="EP21" i="8"/>
  <c r="EP16" i="8"/>
  <c r="EP57" i="9"/>
  <c r="AL16" i="10"/>
  <c r="AL17" i="10" s="1"/>
  <c r="AL27" i="4" s="1"/>
  <c r="AL45" i="6"/>
  <c r="AM9" i="10"/>
  <c r="AM12" i="10" s="1"/>
  <c r="AN32" i="6"/>
  <c r="T26" i="8"/>
  <c r="T25" i="8"/>
  <c r="T28" i="8" s="1"/>
  <c r="S34" i="4"/>
  <c r="S38" i="4" s="1"/>
  <c r="R36" i="6"/>
  <c r="R55" i="6" s="1"/>
  <c r="S37" i="4"/>
  <c r="S44" i="4"/>
  <c r="T36" i="8"/>
  <c r="T72" i="17" s="1"/>
  <c r="R14" i="21"/>
  <c r="R16" i="21" s="1"/>
  <c r="T20" i="4"/>
  <c r="T21" i="4" s="1"/>
  <c r="AQ22" i="9"/>
  <c r="AQ30" i="9" s="1"/>
  <c r="U8" i="8"/>
  <c r="U34" i="6" s="1"/>
  <c r="H34" i="5" s="1"/>
  <c r="U11" i="6"/>
  <c r="U12" i="6" s="1"/>
  <c r="H10" i="5"/>
  <c r="EX110" i="9"/>
  <c r="S39" i="8"/>
  <c r="S40" i="8" s="1"/>
  <c r="S71" i="17"/>
  <c r="S69" i="17" s="1"/>
  <c r="AQ75" i="9"/>
  <c r="AQ83" i="9" s="1"/>
  <c r="AQ87" i="9" s="1"/>
  <c r="AP79" i="9"/>
  <c r="AO34" i="9"/>
  <c r="S27" i="6"/>
  <c r="S43" i="6"/>
  <c r="S33" i="8"/>
  <c r="FC46" i="6"/>
  <c r="FC30" i="10"/>
  <c r="FC31" i="10" s="1"/>
  <c r="FC30" i="4" s="1"/>
  <c r="FD23" i="10"/>
  <c r="V33" i="6"/>
  <c r="X127" i="13"/>
  <c r="X145" i="13"/>
  <c r="W52" i="9"/>
  <c r="W64" i="13"/>
  <c r="W10" i="6" s="1"/>
  <c r="AQ92" i="9"/>
  <c r="AQ100" i="9" s="1"/>
  <c r="AR76" i="9"/>
  <c r="AR84" i="9" s="1"/>
  <c r="X105" i="9"/>
  <c r="Y99" i="9"/>
  <c r="Y95" i="9"/>
  <c r="X47" i="9"/>
  <c r="X42" i="9"/>
  <c r="X19" i="6" s="1"/>
  <c r="W46" i="13"/>
  <c r="W9" i="4" s="1"/>
  <c r="AP23" i="9"/>
  <c r="AP31" i="9" s="1"/>
  <c r="AO26" i="9"/>
  <c r="AQ24" i="9"/>
  <c r="AQ32" i="9" s="1"/>
  <c r="AP40" i="9"/>
  <c r="AP48" i="9" s="1"/>
  <c r="AQ40" i="9" s="1"/>
  <c r="Y46" i="9"/>
  <c r="AI45" i="9"/>
  <c r="Z98" i="9"/>
  <c r="Y35" i="6" l="1"/>
  <c r="T31" i="8"/>
  <c r="T25" i="6" s="1"/>
  <c r="T26" i="6" s="1"/>
  <c r="EP17" i="8"/>
  <c r="EP18" i="8" s="1"/>
  <c r="EP20" i="8" s="1"/>
  <c r="EP22" i="8" s="1"/>
  <c r="EQ55" i="9"/>
  <c r="EQ56" i="9"/>
  <c r="EQ27" i="8" s="1"/>
  <c r="EP12" i="4"/>
  <c r="EP37" i="8"/>
  <c r="EP70" i="17" s="1"/>
  <c r="AM16" i="10"/>
  <c r="AM17" i="10" s="1"/>
  <c r="AM27" i="4" s="1"/>
  <c r="AM45" i="6"/>
  <c r="AN9" i="10"/>
  <c r="AN12" i="10" s="1"/>
  <c r="T33" i="4"/>
  <c r="AO32" i="6"/>
  <c r="S39" i="4"/>
  <c r="S42" i="4" s="1"/>
  <c r="R37" i="6"/>
  <c r="R38" i="6" s="1"/>
  <c r="R54" i="6" s="1"/>
  <c r="T32" i="4"/>
  <c r="T41" i="6" s="1"/>
  <c r="H11" i="5"/>
  <c r="H18" i="5" s="1"/>
  <c r="T11" i="21"/>
  <c r="S12" i="21"/>
  <c r="S15" i="21" s="1"/>
  <c r="S13" i="21"/>
  <c r="AR22" i="9"/>
  <c r="AR30" i="9" s="1"/>
  <c r="U18" i="6"/>
  <c r="U20" i="6" s="1"/>
  <c r="U24" i="6" s="1"/>
  <c r="U9" i="8"/>
  <c r="EY109" i="9"/>
  <c r="EY108" i="9"/>
  <c r="S75" i="17"/>
  <c r="S81" i="17"/>
  <c r="S83" i="17" s="1"/>
  <c r="AQ79" i="9"/>
  <c r="AR75" i="9"/>
  <c r="AR83" i="9" s="1"/>
  <c r="AR87" i="9" s="1"/>
  <c r="AP34" i="9"/>
  <c r="T42" i="6"/>
  <c r="S44" i="6"/>
  <c r="T29" i="8"/>
  <c r="S50" i="6"/>
  <c r="S51" i="6" s="1"/>
  <c r="T38" i="8"/>
  <c r="FD27" i="10"/>
  <c r="X168" i="13"/>
  <c r="W87" i="13"/>
  <c r="W7" i="8" s="1"/>
  <c r="AR92" i="9"/>
  <c r="AR100" i="9" s="1"/>
  <c r="AS76" i="9"/>
  <c r="AS84" i="9" s="1"/>
  <c r="Z91" i="9"/>
  <c r="Y103" i="9"/>
  <c r="AQ23" i="9"/>
  <c r="AQ31" i="9" s="1"/>
  <c r="AP26" i="9"/>
  <c r="AQ48" i="9"/>
  <c r="AR24" i="9"/>
  <c r="AR32" i="9" s="1"/>
  <c r="Y39" i="9"/>
  <c r="X50" i="9"/>
  <c r="X31" i="6" s="1"/>
  <c r="Z38" i="9"/>
  <c r="AA90" i="9"/>
  <c r="AJ37" i="9"/>
  <c r="U32" i="8" l="1"/>
  <c r="EP15" i="6"/>
  <c r="EQ21" i="8"/>
  <c r="EQ16" i="8"/>
  <c r="EQ57" i="9"/>
  <c r="AN16" i="10"/>
  <c r="AN17" i="10" s="1"/>
  <c r="AN27" i="4" s="1"/>
  <c r="AO9" i="10"/>
  <c r="AO12" i="10" s="1"/>
  <c r="AN45" i="6"/>
  <c r="AP32" i="6"/>
  <c r="U26" i="8"/>
  <c r="U25" i="8"/>
  <c r="U28" i="8" s="1"/>
  <c r="S36" i="6"/>
  <c r="S55" i="6" s="1"/>
  <c r="T37" i="4"/>
  <c r="T44" i="4"/>
  <c r="T34" i="4"/>
  <c r="T38" i="4" s="1"/>
  <c r="U20" i="4"/>
  <c r="U21" i="4" s="1"/>
  <c r="U11" i="4"/>
  <c r="U13" i="4" s="1"/>
  <c r="H12" i="5"/>
  <c r="V11" i="6"/>
  <c r="V18" i="6" s="1"/>
  <c r="V20" i="6" s="1"/>
  <c r="V24" i="6" s="1"/>
  <c r="S14" i="21"/>
  <c r="S16" i="21" s="1"/>
  <c r="AS22" i="9"/>
  <c r="AS30" i="9" s="1"/>
  <c r="U36" i="8"/>
  <c r="U72" i="17" s="1"/>
  <c r="V9" i="8"/>
  <c r="EY110" i="9"/>
  <c r="T39" i="8"/>
  <c r="T40" i="8" s="1"/>
  <c r="T71" i="17"/>
  <c r="T69" i="17" s="1"/>
  <c r="AS75" i="9"/>
  <c r="AS83" i="9" s="1"/>
  <c r="AS87" i="9" s="1"/>
  <c r="AR79" i="9"/>
  <c r="AQ34" i="9"/>
  <c r="S52" i="6"/>
  <c r="T43" i="6"/>
  <c r="T44" i="6" s="1"/>
  <c r="T27" i="6"/>
  <c r="T33" i="8"/>
  <c r="FD46" i="6"/>
  <c r="FD30" i="10"/>
  <c r="FD31" i="10" s="1"/>
  <c r="FD30" i="4" s="1"/>
  <c r="FE23" i="10"/>
  <c r="W33" i="6"/>
  <c r="Y127" i="13"/>
  <c r="Y145" i="13"/>
  <c r="X52" i="9"/>
  <c r="X64" i="13"/>
  <c r="X10" i="6" s="1"/>
  <c r="AS92" i="9"/>
  <c r="AS100" i="9" s="1"/>
  <c r="AT76" i="9"/>
  <c r="AT84" i="9" s="1"/>
  <c r="Y105" i="9"/>
  <c r="Z99" i="9"/>
  <c r="Z95" i="9"/>
  <c r="AR40" i="9"/>
  <c r="AR48" i="9" s="1"/>
  <c r="AS40" i="9" s="1"/>
  <c r="AR23" i="9"/>
  <c r="AR31" i="9" s="1"/>
  <c r="AQ26" i="9"/>
  <c r="Y47" i="9"/>
  <c r="Y42" i="9"/>
  <c r="Y19" i="6" s="1"/>
  <c r="AS24" i="9"/>
  <c r="AS32" i="9" s="1"/>
  <c r="X46" i="13"/>
  <c r="X9" i="4" s="1"/>
  <c r="Z46" i="9"/>
  <c r="AJ45" i="9"/>
  <c r="AA98" i="9"/>
  <c r="ER56" i="9" l="1"/>
  <c r="ER27" i="8" s="1"/>
  <c r="EQ17" i="8"/>
  <c r="EQ18" i="8" s="1"/>
  <c r="EQ20" i="8" s="1"/>
  <c r="ER55" i="9"/>
  <c r="U33" i="4"/>
  <c r="EQ37" i="8"/>
  <c r="EQ70" i="17" s="1"/>
  <c r="EQ12" i="4"/>
  <c r="AO16" i="10"/>
  <c r="AO17" i="10" s="1"/>
  <c r="AO27" i="4" s="1"/>
  <c r="AO45" i="6"/>
  <c r="AP9" i="10"/>
  <c r="AP12" i="10" s="1"/>
  <c r="U31" i="8"/>
  <c r="U25" i="6" s="1"/>
  <c r="U26" i="6" s="1"/>
  <c r="AQ32" i="6"/>
  <c r="Z35" i="6"/>
  <c r="V26" i="8"/>
  <c r="V25" i="8"/>
  <c r="S37" i="6"/>
  <c r="S38" i="6" s="1"/>
  <c r="S54" i="6" s="1"/>
  <c r="T39" i="4"/>
  <c r="U37" i="4" s="1"/>
  <c r="U32" i="4"/>
  <c r="U41" i="6" s="1"/>
  <c r="U11" i="21"/>
  <c r="V12" i="6"/>
  <c r="T12" i="21"/>
  <c r="T15" i="21" s="1"/>
  <c r="T13" i="21"/>
  <c r="AT22" i="9"/>
  <c r="AT30" i="9" s="1"/>
  <c r="V8" i="8"/>
  <c r="V34" i="6" s="1"/>
  <c r="EZ108" i="9"/>
  <c r="EZ109" i="9"/>
  <c r="T75" i="17"/>
  <c r="T81" i="17"/>
  <c r="T83" i="17" s="1"/>
  <c r="AT75" i="9"/>
  <c r="AT83" i="9" s="1"/>
  <c r="AT87" i="9" s="1"/>
  <c r="AS79" i="9"/>
  <c r="AR34" i="9"/>
  <c r="U42" i="6"/>
  <c r="H42" i="5" s="1"/>
  <c r="U29" i="8"/>
  <c r="T50" i="6"/>
  <c r="T51" i="6" s="1"/>
  <c r="T52" i="6" s="1"/>
  <c r="U38" i="8"/>
  <c r="FE27" i="10"/>
  <c r="X87" i="13"/>
  <c r="X7" i="8" s="1"/>
  <c r="V36" i="8"/>
  <c r="V72" i="17" s="1"/>
  <c r="V20" i="4"/>
  <c r="V21" i="4" s="1"/>
  <c r="Y168" i="13"/>
  <c r="AT92" i="9"/>
  <c r="AT100" i="9" s="1"/>
  <c r="AU76" i="9"/>
  <c r="AU84" i="9" s="1"/>
  <c r="AA91" i="9"/>
  <c r="Z103" i="9"/>
  <c r="Z39" i="9"/>
  <c r="Y50" i="9"/>
  <c r="Y31" i="6" s="1"/>
  <c r="AT24" i="9"/>
  <c r="AT32" i="9" s="1"/>
  <c r="AS23" i="9"/>
  <c r="AS31" i="9" s="1"/>
  <c r="AR26" i="9"/>
  <c r="AS48" i="9"/>
  <c r="AA38" i="9"/>
  <c r="AB90" i="9"/>
  <c r="AK37" i="9"/>
  <c r="V32" i="8" l="1"/>
  <c r="V11" i="4" s="1"/>
  <c r="V13" i="4" s="1"/>
  <c r="V33" i="4" s="1"/>
  <c r="H25" i="5"/>
  <c r="EQ22" i="8"/>
  <c r="EQ15" i="6"/>
  <c r="ER21" i="8"/>
  <c r="ER16" i="8"/>
  <c r="ER57" i="9"/>
  <c r="AP16" i="10"/>
  <c r="AP17" i="10" s="1"/>
  <c r="AP27" i="4" s="1"/>
  <c r="AQ9" i="10"/>
  <c r="AQ12" i="10" s="1"/>
  <c r="AP45" i="6"/>
  <c r="AR32" i="6"/>
  <c r="AU92" i="9"/>
  <c r="AU100" i="9" s="1"/>
  <c r="T36" i="6"/>
  <c r="T55" i="6" s="1"/>
  <c r="T42" i="4"/>
  <c r="U44" i="4"/>
  <c r="U34" i="4"/>
  <c r="U38" i="4" s="1"/>
  <c r="U39" i="4" s="1"/>
  <c r="U36" i="6" s="1"/>
  <c r="H36" i="5" s="1"/>
  <c r="H37" i="5" s="1"/>
  <c r="H38" i="5" s="1"/>
  <c r="W11" i="6"/>
  <c r="W12" i="6" s="1"/>
  <c r="T14" i="21"/>
  <c r="T16" i="21" s="1"/>
  <c r="AU22" i="9"/>
  <c r="AU30" i="9" s="1"/>
  <c r="W8" i="8"/>
  <c r="W34" i="6" s="1"/>
  <c r="EZ110" i="9"/>
  <c r="U39" i="8"/>
  <c r="U40" i="8" s="1"/>
  <c r="U71" i="17"/>
  <c r="U69" i="17" s="1"/>
  <c r="AU75" i="9"/>
  <c r="AU83" i="9" s="1"/>
  <c r="AU87" i="9" s="1"/>
  <c r="AT79" i="9"/>
  <c r="AS34" i="9"/>
  <c r="U27" i="6"/>
  <c r="U43" i="6"/>
  <c r="U44" i="6" s="1"/>
  <c r="V28" i="8"/>
  <c r="V31" i="8" s="1"/>
  <c r="V25" i="6" s="1"/>
  <c r="U33" i="8"/>
  <c r="FE46" i="6"/>
  <c r="FE30" i="10"/>
  <c r="FE31" i="10" s="1"/>
  <c r="FE30" i="4" s="1"/>
  <c r="FF23" i="10"/>
  <c r="X33" i="6"/>
  <c r="H41" i="5"/>
  <c r="Z127" i="13"/>
  <c r="Z145" i="13"/>
  <c r="Y52" i="9"/>
  <c r="Y64" i="13"/>
  <c r="Y10" i="6" s="1"/>
  <c r="AV76" i="9"/>
  <c r="AV84" i="9" s="1"/>
  <c r="Z105" i="9"/>
  <c r="AA99" i="9"/>
  <c r="AA95" i="9"/>
  <c r="AT23" i="9"/>
  <c r="AT31" i="9" s="1"/>
  <c r="AS26" i="9"/>
  <c r="AU24" i="9"/>
  <c r="AU32" i="9" s="1"/>
  <c r="Y46" i="13"/>
  <c r="Y9" i="4" s="1"/>
  <c r="Z47" i="9"/>
  <c r="Z42" i="9"/>
  <c r="Z19" i="6" s="1"/>
  <c r="AT40" i="9"/>
  <c r="AT48" i="9" s="1"/>
  <c r="AU40" i="9" s="1"/>
  <c r="AA46" i="9"/>
  <c r="AK45" i="9"/>
  <c r="AB98" i="9"/>
  <c r="ER12" i="4" l="1"/>
  <c r="ER37" i="8"/>
  <c r="ER70" i="17" s="1"/>
  <c r="ES55" i="9"/>
  <c r="ER17" i="8"/>
  <c r="ER18" i="8" s="1"/>
  <c r="ER20" i="8" s="1"/>
  <c r="ES56" i="9"/>
  <c r="ES27" i="8" s="1"/>
  <c r="AQ16" i="10"/>
  <c r="AQ17" i="10" s="1"/>
  <c r="AQ27" i="4" s="1"/>
  <c r="AQ45" i="6"/>
  <c r="AR9" i="10"/>
  <c r="AR12" i="10" s="1"/>
  <c r="AA35" i="6"/>
  <c r="AS32" i="6"/>
  <c r="AV92" i="9"/>
  <c r="AV100" i="9" s="1"/>
  <c r="T37" i="6"/>
  <c r="T38" i="6" s="1"/>
  <c r="T54" i="6" s="1"/>
  <c r="W18" i="6"/>
  <c r="W20" i="6" s="1"/>
  <c r="W24" i="6" s="1"/>
  <c r="U42" i="4"/>
  <c r="V37" i="4"/>
  <c r="V32" i="4"/>
  <c r="V41" i="6" s="1"/>
  <c r="V11" i="21"/>
  <c r="U12" i="21"/>
  <c r="U15" i="21" s="1"/>
  <c r="U13" i="21"/>
  <c r="U55" i="6"/>
  <c r="AV22" i="9"/>
  <c r="AV30" i="9" s="1"/>
  <c r="U37" i="6"/>
  <c r="U38" i="6" s="1"/>
  <c r="W9" i="8"/>
  <c r="FA108" i="9"/>
  <c r="FA109" i="9"/>
  <c r="U75" i="17"/>
  <c r="U81" i="17"/>
  <c r="U83" i="17" s="1"/>
  <c r="AV75" i="9"/>
  <c r="AV83" i="9" s="1"/>
  <c r="AV87" i="9" s="1"/>
  <c r="AU79" i="9"/>
  <c r="J32" i="5"/>
  <c r="AT34" i="9"/>
  <c r="V26" i="6"/>
  <c r="V42" i="6"/>
  <c r="H43" i="5"/>
  <c r="H44" i="5" s="1"/>
  <c r="W32" i="8"/>
  <c r="V29" i="8"/>
  <c r="V38" i="8"/>
  <c r="U50" i="6"/>
  <c r="FF27" i="10"/>
  <c r="Y87" i="13"/>
  <c r="Y7" i="8" s="1"/>
  <c r="Z168" i="13"/>
  <c r="AW76" i="9"/>
  <c r="AW84" i="9" s="1"/>
  <c r="AB91" i="9"/>
  <c r="AA103" i="9"/>
  <c r="AV24" i="9"/>
  <c r="AV32" i="9" s="1"/>
  <c r="AU48" i="9"/>
  <c r="AV40" i="9" s="1"/>
  <c r="AU23" i="9"/>
  <c r="AU31" i="9" s="1"/>
  <c r="AT26" i="9"/>
  <c r="AA39" i="9"/>
  <c r="Z50" i="9"/>
  <c r="Z31" i="6" s="1"/>
  <c r="AB38" i="9"/>
  <c r="AC90" i="9"/>
  <c r="AL37" i="9"/>
  <c r="ER15" i="6" l="1"/>
  <c r="ES21" i="8"/>
  <c r="ER22" i="8"/>
  <c r="ES16" i="8"/>
  <c r="ES57" i="9"/>
  <c r="AR16" i="10"/>
  <c r="AR17" i="10" s="1"/>
  <c r="AR27" i="4" s="1"/>
  <c r="AR45" i="6"/>
  <c r="AS9" i="10"/>
  <c r="AS12" i="10" s="1"/>
  <c r="AT32" i="6"/>
  <c r="W26" i="8"/>
  <c r="W25" i="8"/>
  <c r="W28" i="8" s="1"/>
  <c r="W29" i="8" s="1"/>
  <c r="AW92" i="9"/>
  <c r="AW100" i="9" s="1"/>
  <c r="W11" i="4"/>
  <c r="W13" i="4" s="1"/>
  <c r="W36" i="8"/>
  <c r="W72" i="17" s="1"/>
  <c r="X11" i="6"/>
  <c r="X12" i="6" s="1"/>
  <c r="V34" i="4"/>
  <c r="V38" i="4" s="1"/>
  <c r="V39" i="4" s="1"/>
  <c r="W37" i="4" s="1"/>
  <c r="V44" i="4"/>
  <c r="U14" i="21"/>
  <c r="U16" i="21" s="1"/>
  <c r="AW22" i="9"/>
  <c r="AW30" i="9" s="1"/>
  <c r="X8" i="8"/>
  <c r="X34" i="6" s="1"/>
  <c r="W20" i="4"/>
  <c r="W21" i="4" s="1"/>
  <c r="FA110" i="9"/>
  <c r="V39" i="8"/>
  <c r="V40" i="8" s="1"/>
  <c r="V71" i="17"/>
  <c r="V69" i="17" s="1"/>
  <c r="AV79" i="9"/>
  <c r="AW75" i="9"/>
  <c r="AW83" i="9" s="1"/>
  <c r="AW87" i="9" s="1"/>
  <c r="AU34" i="9"/>
  <c r="V43" i="6"/>
  <c r="W42" i="6" s="1"/>
  <c r="V27" i="6"/>
  <c r="U51" i="6"/>
  <c r="U52" i="6" s="1"/>
  <c r="U54" i="6" s="1"/>
  <c r="H50" i="5"/>
  <c r="H51" i="5" s="1"/>
  <c r="H52" i="5" s="1"/>
  <c r="H54" i="5" s="1"/>
  <c r="V33" i="8"/>
  <c r="FF46" i="6"/>
  <c r="FF30" i="10"/>
  <c r="FF31" i="10" s="1"/>
  <c r="FF30" i="4" s="1"/>
  <c r="FG23" i="10"/>
  <c r="Y33" i="6"/>
  <c r="AA127" i="13"/>
  <c r="AA145" i="13"/>
  <c r="Z52" i="9"/>
  <c r="Z64" i="13"/>
  <c r="Z10" i="6" s="1"/>
  <c r="AX76" i="9"/>
  <c r="AX84" i="9" s="1"/>
  <c r="AA105" i="9"/>
  <c r="AB99" i="9"/>
  <c r="AB95" i="9"/>
  <c r="AV23" i="9"/>
  <c r="AV31" i="9" s="1"/>
  <c r="AU26" i="9"/>
  <c r="AA47" i="9"/>
  <c r="AA42" i="9"/>
  <c r="AA19" i="6" s="1"/>
  <c r="AW24" i="9"/>
  <c r="AW32" i="9" s="1"/>
  <c r="Z46" i="13"/>
  <c r="Z9" i="4" s="1"/>
  <c r="AV48" i="9"/>
  <c r="AB46" i="9"/>
  <c r="AL45" i="9"/>
  <c r="AC98" i="9"/>
  <c r="ET55" i="9" l="1"/>
  <c r="ES17" i="8"/>
  <c r="ES18" i="8" s="1"/>
  <c r="ES20" i="8" s="1"/>
  <c r="ET56" i="9"/>
  <c r="ET27" i="8" s="1"/>
  <c r="ES12" i="4"/>
  <c r="ES37" i="8"/>
  <c r="ES70" i="17" s="1"/>
  <c r="W33" i="4"/>
  <c r="AS16" i="10"/>
  <c r="AS17" i="10" s="1"/>
  <c r="AS27" i="4" s="1"/>
  <c r="AS45" i="6"/>
  <c r="J45" i="5" s="1"/>
  <c r="AT9" i="10"/>
  <c r="AT12" i="10" s="1"/>
  <c r="AU32" i="6"/>
  <c r="AB35" i="6"/>
  <c r="AX92" i="9"/>
  <c r="AX100" i="9" s="1"/>
  <c r="X18" i="6"/>
  <c r="X20" i="6" s="1"/>
  <c r="X24" i="6" s="1"/>
  <c r="W11" i="21"/>
  <c r="V12" i="21"/>
  <c r="V15" i="21" s="1"/>
  <c r="V13" i="21"/>
  <c r="AX22" i="9"/>
  <c r="AX30" i="9" s="1"/>
  <c r="V42" i="4"/>
  <c r="V36" i="6"/>
  <c r="V37" i="6" s="1"/>
  <c r="V38" i="6" s="1"/>
  <c r="W32" i="4"/>
  <c r="W41" i="6" s="1"/>
  <c r="X9" i="8"/>
  <c r="FB108" i="9"/>
  <c r="FB109" i="9"/>
  <c r="V81" i="17"/>
  <c r="V83" i="17" s="1"/>
  <c r="V75" i="17"/>
  <c r="AX75" i="9"/>
  <c r="AX83" i="9" s="1"/>
  <c r="AX87" i="9" s="1"/>
  <c r="AW79" i="9"/>
  <c r="AV34" i="9"/>
  <c r="V44" i="6"/>
  <c r="W31" i="8"/>
  <c r="W25" i="6" s="1"/>
  <c r="V50" i="6"/>
  <c r="V51" i="6" s="1"/>
  <c r="FG27" i="10"/>
  <c r="Z87" i="13"/>
  <c r="Z7" i="8" s="1"/>
  <c r="AA168" i="13"/>
  <c r="AY76" i="9"/>
  <c r="AY84" i="9" s="1"/>
  <c r="AC91" i="9"/>
  <c r="AB103" i="9"/>
  <c r="AX24" i="9"/>
  <c r="AX32" i="9" s="1"/>
  <c r="AB39" i="9"/>
  <c r="AA50" i="9"/>
  <c r="AA31" i="6" s="1"/>
  <c r="AW40" i="9"/>
  <c r="AW48" i="9" s="1"/>
  <c r="AX40" i="9" s="1"/>
  <c r="AW23" i="9"/>
  <c r="AW31" i="9" s="1"/>
  <c r="AV26" i="9"/>
  <c r="AC38" i="9"/>
  <c r="AM37" i="9"/>
  <c r="AD90" i="9"/>
  <c r="ES22" i="8" l="1"/>
  <c r="ES15" i="6"/>
  <c r="ET21" i="8"/>
  <c r="ET16" i="8"/>
  <c r="ET57" i="9"/>
  <c r="AT16" i="10"/>
  <c r="AT17" i="10" s="1"/>
  <c r="AT27" i="4" s="1"/>
  <c r="AU9" i="10"/>
  <c r="AU12" i="10" s="1"/>
  <c r="AT45" i="6"/>
  <c r="AV32" i="6"/>
  <c r="X26" i="8"/>
  <c r="X25" i="8"/>
  <c r="X28" i="8" s="1"/>
  <c r="AY92" i="9"/>
  <c r="AY100" i="9" s="1"/>
  <c r="X36" i="8"/>
  <c r="X72" i="17" s="1"/>
  <c r="AY22" i="9"/>
  <c r="AY30" i="9" s="1"/>
  <c r="Y11" i="6"/>
  <c r="Y18" i="6" s="1"/>
  <c r="Y20" i="6" s="1"/>
  <c r="Y24" i="6" s="1"/>
  <c r="V14" i="21"/>
  <c r="V16" i="21" s="1"/>
  <c r="V55" i="6"/>
  <c r="W34" i="4"/>
  <c r="W38" i="4" s="1"/>
  <c r="W44" i="4"/>
  <c r="X20" i="4"/>
  <c r="X21" i="4" s="1"/>
  <c r="Y8" i="8"/>
  <c r="Y34" i="6" s="1"/>
  <c r="FB110" i="9"/>
  <c r="AY75" i="9"/>
  <c r="AY83" i="9" s="1"/>
  <c r="AY87" i="9" s="1"/>
  <c r="AX79" i="9"/>
  <c r="AW34" i="9"/>
  <c r="V52" i="6"/>
  <c r="V54" i="6" s="1"/>
  <c r="W26" i="6"/>
  <c r="X32" i="8"/>
  <c r="W38" i="8"/>
  <c r="FG46" i="6"/>
  <c r="FG30" i="10"/>
  <c r="FG31" i="10" s="1"/>
  <c r="FG30" i="4" s="1"/>
  <c r="FH23" i="10"/>
  <c r="Z33" i="6"/>
  <c r="AB127" i="13"/>
  <c r="AB145" i="13"/>
  <c r="AA52" i="9"/>
  <c r="AA64" i="13"/>
  <c r="AA10" i="6" s="1"/>
  <c r="AZ76" i="9"/>
  <c r="AZ84" i="9" s="1"/>
  <c r="AB105" i="9"/>
  <c r="AC99" i="9"/>
  <c r="AC95" i="9"/>
  <c r="AA46" i="13"/>
  <c r="AA9" i="4" s="1"/>
  <c r="AB47" i="9"/>
  <c r="AB42" i="9"/>
  <c r="AB19" i="6" s="1"/>
  <c r="AY24" i="9"/>
  <c r="AY32" i="9" s="1"/>
  <c r="AX48" i="9"/>
  <c r="AY40" i="9" s="1"/>
  <c r="AX23" i="9"/>
  <c r="AX31" i="9" s="1"/>
  <c r="AW26" i="9"/>
  <c r="AC46" i="9"/>
  <c r="AD98" i="9"/>
  <c r="AM45" i="9"/>
  <c r="X31" i="8" l="1"/>
  <c r="X25" i="6" s="1"/>
  <c r="X26" i="6" s="1"/>
  <c r="X27" i="6" s="1"/>
  <c r="ET17" i="8"/>
  <c r="ET18" i="8" s="1"/>
  <c r="ET20" i="8" s="1"/>
  <c r="EU56" i="9"/>
  <c r="EU27" i="8" s="1"/>
  <c r="EU55" i="9"/>
  <c r="ET12" i="4"/>
  <c r="ET37" i="8"/>
  <c r="ET70" i="17" s="1"/>
  <c r="AU16" i="10"/>
  <c r="AU17" i="10" s="1"/>
  <c r="AU27" i="4" s="1"/>
  <c r="AV9" i="10"/>
  <c r="AV12" i="10" s="1"/>
  <c r="AU45" i="6"/>
  <c r="AW32" i="6"/>
  <c r="AC35" i="6"/>
  <c r="Y26" i="8"/>
  <c r="Y25" i="8"/>
  <c r="AZ92" i="9"/>
  <c r="AZ100" i="9" s="1"/>
  <c r="X11" i="4"/>
  <c r="X13" i="4" s="1"/>
  <c r="Y12" i="6"/>
  <c r="AZ22" i="9"/>
  <c r="AZ30" i="9" s="1"/>
  <c r="W39" i="4"/>
  <c r="W36" i="6" s="1"/>
  <c r="W55" i="6" s="1"/>
  <c r="Y9" i="8"/>
  <c r="FC108" i="9"/>
  <c r="FC109" i="9"/>
  <c r="W39" i="8"/>
  <c r="W40" i="8" s="1"/>
  <c r="W71" i="17"/>
  <c r="W69" i="17" s="1"/>
  <c r="AZ75" i="9"/>
  <c r="AZ83" i="9" s="1"/>
  <c r="AZ87" i="9" s="1"/>
  <c r="AY79" i="9"/>
  <c r="AX34" i="9"/>
  <c r="W43" i="6"/>
  <c r="W27" i="6"/>
  <c r="X29" i="8"/>
  <c r="X38" i="8"/>
  <c r="W33" i="8"/>
  <c r="FH27" i="10"/>
  <c r="AA87" i="13"/>
  <c r="AA7" i="8" s="1"/>
  <c r="AB168" i="13"/>
  <c r="BA76" i="9"/>
  <c r="BA84" i="9" s="1"/>
  <c r="AD91" i="9"/>
  <c r="AC103" i="9"/>
  <c r="AZ24" i="9"/>
  <c r="AZ32" i="9" s="1"/>
  <c r="AY48" i="9"/>
  <c r="AZ40" i="9" s="1"/>
  <c r="AC39" i="9"/>
  <c r="AB50" i="9"/>
  <c r="AB31" i="6" s="1"/>
  <c r="AY23" i="9"/>
  <c r="AY31" i="9" s="1"/>
  <c r="AX26" i="9"/>
  <c r="AD38" i="9"/>
  <c r="AE90" i="9"/>
  <c r="AN37" i="9"/>
  <c r="Y32" i="8" l="1"/>
  <c r="Y11" i="4" s="1"/>
  <c r="Y13" i="4" s="1"/>
  <c r="ET15" i="6"/>
  <c r="EU21" i="8"/>
  <c r="ET22" i="8"/>
  <c r="EU16" i="8"/>
  <c r="EU57" i="9"/>
  <c r="AV16" i="10"/>
  <c r="AV17" i="10" s="1"/>
  <c r="AV27" i="4" s="1"/>
  <c r="AV45" i="6"/>
  <c r="AW9" i="10"/>
  <c r="AW12" i="10" s="1"/>
  <c r="X33" i="4"/>
  <c r="X43" i="6" s="1"/>
  <c r="AX32" i="6"/>
  <c r="BA92" i="9"/>
  <c r="BA100" i="9" s="1"/>
  <c r="Y36" i="8"/>
  <c r="Y72" i="17" s="1"/>
  <c r="BA22" i="9"/>
  <c r="BA30" i="9" s="1"/>
  <c r="Z11" i="6"/>
  <c r="Z12" i="6" s="1"/>
  <c r="X32" i="4"/>
  <c r="X41" i="6" s="1"/>
  <c r="X11" i="21"/>
  <c r="W12" i="21"/>
  <c r="W15" i="21" s="1"/>
  <c r="W13" i="21"/>
  <c r="W42" i="4"/>
  <c r="X37" i="4"/>
  <c r="W37" i="6"/>
  <c r="W38" i="6" s="1"/>
  <c r="Y20" i="4"/>
  <c r="Y21" i="4" s="1"/>
  <c r="Z8" i="8"/>
  <c r="Z34" i="6" s="1"/>
  <c r="FC110" i="9"/>
  <c r="X39" i="8"/>
  <c r="X40" i="8" s="1"/>
  <c r="X71" i="17"/>
  <c r="X69" i="17" s="1"/>
  <c r="W81" i="17"/>
  <c r="W83" i="17" s="1"/>
  <c r="W75" i="17"/>
  <c r="AZ79" i="9"/>
  <c r="BA75" i="9"/>
  <c r="BA83" i="9" s="1"/>
  <c r="BA87" i="9" s="1"/>
  <c r="AY34" i="9"/>
  <c r="W44" i="6"/>
  <c r="X42" i="6"/>
  <c r="X33" i="8"/>
  <c r="W50" i="6"/>
  <c r="W51" i="6" s="1"/>
  <c r="Y28" i="8"/>
  <c r="Y31" i="8" s="1"/>
  <c r="Y25" i="6" s="1"/>
  <c r="FH46" i="6"/>
  <c r="FH30" i="10"/>
  <c r="FH31" i="10" s="1"/>
  <c r="FH30" i="4" s="1"/>
  <c r="FI23" i="10"/>
  <c r="AA33" i="6"/>
  <c r="AC127" i="13"/>
  <c r="AC145" i="13"/>
  <c r="AB52" i="9"/>
  <c r="AB64" i="13"/>
  <c r="AB10" i="6" s="1"/>
  <c r="BB76" i="9"/>
  <c r="BB84" i="9" s="1"/>
  <c r="AC105" i="9"/>
  <c r="AD99" i="9"/>
  <c r="AD95" i="9"/>
  <c r="AB46" i="13"/>
  <c r="AB9" i="4" s="1"/>
  <c r="AC47" i="9"/>
  <c r="AC42" i="9"/>
  <c r="AC19" i="6" s="1"/>
  <c r="BA24" i="9"/>
  <c r="BA32" i="9" s="1"/>
  <c r="AZ23" i="9"/>
  <c r="AZ31" i="9" s="1"/>
  <c r="AY26" i="9"/>
  <c r="AZ48" i="9"/>
  <c r="BA40" i="9" s="1"/>
  <c r="AD46" i="9"/>
  <c r="AN45" i="9"/>
  <c r="AE98" i="9"/>
  <c r="EU17" i="8" l="1"/>
  <c r="EU18" i="8" s="1"/>
  <c r="EU20" i="8" s="1"/>
  <c r="EV56" i="9"/>
  <c r="EV27" i="8" s="1"/>
  <c r="EV55" i="9"/>
  <c r="EU12" i="4"/>
  <c r="EU37" i="8"/>
  <c r="EU70" i="17" s="1"/>
  <c r="AW16" i="10"/>
  <c r="AW17" i="10" s="1"/>
  <c r="AW27" i="4" s="1"/>
  <c r="AW45" i="6"/>
  <c r="AX9" i="10"/>
  <c r="AX12" i="10" s="1"/>
  <c r="Y33" i="4"/>
  <c r="AY32" i="6"/>
  <c r="AD35" i="6"/>
  <c r="BB92" i="9"/>
  <c r="BB100" i="9" s="1"/>
  <c r="BC92" i="9" s="1"/>
  <c r="Y32" i="4"/>
  <c r="Y41" i="6" s="1"/>
  <c r="BB22" i="9"/>
  <c r="BB30" i="9" s="1"/>
  <c r="Z18" i="6"/>
  <c r="Z20" i="6" s="1"/>
  <c r="Z24" i="6" s="1"/>
  <c r="X44" i="4"/>
  <c r="X34" i="4"/>
  <c r="X38" i="4" s="1"/>
  <c r="X39" i="4" s="1"/>
  <c r="X42" i="4" s="1"/>
  <c r="W14" i="21"/>
  <c r="W16" i="21" s="1"/>
  <c r="Y11" i="21"/>
  <c r="Z9" i="8"/>
  <c r="AA11" i="6"/>
  <c r="FD109" i="9"/>
  <c r="FD108" i="9"/>
  <c r="X75" i="17"/>
  <c r="X81" i="17"/>
  <c r="X83" i="17" s="1"/>
  <c r="BA79" i="9"/>
  <c r="BB75" i="9"/>
  <c r="BB83" i="9" s="1"/>
  <c r="BB87" i="9" s="1"/>
  <c r="AZ34" i="9"/>
  <c r="W52" i="6"/>
  <c r="W54" i="6" s="1"/>
  <c r="Y26" i="6"/>
  <c r="Y42" i="6"/>
  <c r="X44" i="6"/>
  <c r="Z32" i="8"/>
  <c r="Y29" i="8"/>
  <c r="Y38" i="8"/>
  <c r="X50" i="6"/>
  <c r="X51" i="6" s="1"/>
  <c r="FI27" i="10"/>
  <c r="AB87" i="13"/>
  <c r="AB7" i="8" s="1"/>
  <c r="AC168" i="13"/>
  <c r="BC76" i="9"/>
  <c r="BC84" i="9" s="1"/>
  <c r="AE91" i="9"/>
  <c r="AD103" i="9"/>
  <c r="BA48" i="9"/>
  <c r="BA23" i="9"/>
  <c r="BA31" i="9" s="1"/>
  <c r="AZ26" i="9"/>
  <c r="BB24" i="9"/>
  <c r="BB32" i="9" s="1"/>
  <c r="AD39" i="9"/>
  <c r="AC50" i="9"/>
  <c r="AC31" i="6" s="1"/>
  <c r="AE38" i="9"/>
  <c r="AF90" i="9"/>
  <c r="AO37" i="9"/>
  <c r="EU22" i="8" l="1"/>
  <c r="EU15" i="6"/>
  <c r="EV21" i="8"/>
  <c r="EV16" i="8"/>
  <c r="EV57" i="9"/>
  <c r="AX16" i="10"/>
  <c r="AX17" i="10" s="1"/>
  <c r="AX27" i="4" s="1"/>
  <c r="AX45" i="6"/>
  <c r="AY9" i="10"/>
  <c r="AY12" i="10" s="1"/>
  <c r="AZ32" i="6"/>
  <c r="Z26" i="8"/>
  <c r="Z25" i="8"/>
  <c r="Z28" i="8" s="1"/>
  <c r="BC22" i="9"/>
  <c r="BC30" i="9" s="1"/>
  <c r="Y34" i="4"/>
  <c r="Y38" i="4" s="1"/>
  <c r="Y44" i="4"/>
  <c r="Z20" i="4"/>
  <c r="Z21" i="4" s="1"/>
  <c r="Z11" i="4"/>
  <c r="Z13" i="4" s="1"/>
  <c r="Y37" i="4"/>
  <c r="X36" i="6"/>
  <c r="X37" i="6" s="1"/>
  <c r="X38" i="6" s="1"/>
  <c r="Y13" i="21"/>
  <c r="X12" i="21"/>
  <c r="X15" i="21" s="1"/>
  <c r="X13" i="21"/>
  <c r="Z36" i="8"/>
  <c r="Z72" i="17" s="1"/>
  <c r="AA8" i="8"/>
  <c r="AA34" i="6" s="1"/>
  <c r="AA18" i="6"/>
  <c r="AA20" i="6" s="1"/>
  <c r="AA24" i="6" s="1"/>
  <c r="AA12" i="6"/>
  <c r="FD110" i="9"/>
  <c r="Y39" i="8"/>
  <c r="Y40" i="8" s="1"/>
  <c r="Y71" i="17"/>
  <c r="Y69" i="17" s="1"/>
  <c r="BC75" i="9"/>
  <c r="BC83" i="9" s="1"/>
  <c r="BC87" i="9" s="1"/>
  <c r="BB79" i="9"/>
  <c r="BA34" i="9"/>
  <c r="X52" i="6"/>
  <c r="Y27" i="6"/>
  <c r="Y43" i="6"/>
  <c r="Y44" i="6" s="1"/>
  <c r="Y33" i="8"/>
  <c r="FI46" i="6"/>
  <c r="T46" i="5" s="1"/>
  <c r="FI30" i="10"/>
  <c r="FI31" i="10" s="1"/>
  <c r="FI30" i="4" s="1"/>
  <c r="FJ23" i="10"/>
  <c r="AB33" i="6"/>
  <c r="BC100" i="9"/>
  <c r="BD92" i="9" s="1"/>
  <c r="AD127" i="13"/>
  <c r="AD145" i="13"/>
  <c r="AC52" i="9"/>
  <c r="AC64" i="13"/>
  <c r="AC10" i="6" s="1"/>
  <c r="BD76" i="9"/>
  <c r="BD84" i="9" s="1"/>
  <c r="AD105" i="9"/>
  <c r="AE99" i="9"/>
  <c r="AE95" i="9"/>
  <c r="AC46" i="13"/>
  <c r="AC9" i="4" s="1"/>
  <c r="AD47" i="9"/>
  <c r="AD42" i="9"/>
  <c r="AD19" i="6" s="1"/>
  <c r="BB23" i="9"/>
  <c r="BB31" i="9" s="1"/>
  <c r="BA26" i="9"/>
  <c r="BC24" i="9"/>
  <c r="BC32" i="9" s="1"/>
  <c r="BB40" i="9"/>
  <c r="BB48" i="9" s="1"/>
  <c r="BC40" i="9" s="1"/>
  <c r="AE46" i="9"/>
  <c r="AO45" i="9"/>
  <c r="AF98" i="9"/>
  <c r="EW56" i="9" l="1"/>
  <c r="EW27" i="8" s="1"/>
  <c r="EV17" i="8"/>
  <c r="EV18" i="8" s="1"/>
  <c r="EV20" i="8" s="1"/>
  <c r="EW55" i="9"/>
  <c r="EV37" i="8"/>
  <c r="EV70" i="17" s="1"/>
  <c r="EV12" i="4"/>
  <c r="Z33" i="4"/>
  <c r="BA32" i="6"/>
  <c r="AY16" i="10"/>
  <c r="AY17" i="10" s="1"/>
  <c r="AY27" i="4" s="1"/>
  <c r="AY45" i="6"/>
  <c r="AZ9" i="10"/>
  <c r="AZ12" i="10" s="1"/>
  <c r="Z31" i="8"/>
  <c r="Z25" i="6" s="1"/>
  <c r="Z26" i="6" s="1"/>
  <c r="BD22" i="9"/>
  <c r="BD30" i="9" s="1"/>
  <c r="AE35" i="6"/>
  <c r="AA26" i="8"/>
  <c r="AA25" i="8"/>
  <c r="Y39" i="4"/>
  <c r="Z37" i="4" s="1"/>
  <c r="Y12" i="21"/>
  <c r="Y15" i="21" s="1"/>
  <c r="X54" i="6"/>
  <c r="X14" i="21"/>
  <c r="X16" i="21" s="1"/>
  <c r="X55" i="6"/>
  <c r="Z32" i="4"/>
  <c r="Z44" i="4" s="1"/>
  <c r="Z11" i="21"/>
  <c r="AA9" i="8"/>
  <c r="AB11" i="6"/>
  <c r="FE108" i="9"/>
  <c r="FE109" i="9"/>
  <c r="Y81" i="17"/>
  <c r="Y83" i="17" s="1"/>
  <c r="Y75" i="17"/>
  <c r="BC79" i="9"/>
  <c r="BD75" i="9"/>
  <c r="BD83" i="9" s="1"/>
  <c r="BD87" i="9" s="1"/>
  <c r="BB34" i="9"/>
  <c r="Z42" i="6"/>
  <c r="Z29" i="8"/>
  <c r="Z38" i="8"/>
  <c r="Y50" i="6"/>
  <c r="Y51" i="6" s="1"/>
  <c r="Y52" i="6" s="1"/>
  <c r="FJ27" i="10"/>
  <c r="BD100" i="9"/>
  <c r="BE92" i="9" s="1"/>
  <c r="AC87" i="13"/>
  <c r="AC7" i="8" s="1"/>
  <c r="AD168" i="13"/>
  <c r="BE76" i="9"/>
  <c r="BE84" i="9" s="1"/>
  <c r="AF91" i="9"/>
  <c r="AE103" i="9"/>
  <c r="BC23" i="9"/>
  <c r="BC31" i="9" s="1"/>
  <c r="BB26" i="9"/>
  <c r="AE39" i="9"/>
  <c r="AD50" i="9"/>
  <c r="AD31" i="6" s="1"/>
  <c r="BD24" i="9"/>
  <c r="BD32" i="9" s="1"/>
  <c r="BC48" i="9"/>
  <c r="BD40" i="9" s="1"/>
  <c r="AF38" i="9"/>
  <c r="AG90" i="9"/>
  <c r="AP37" i="9"/>
  <c r="AA32" i="8" l="1"/>
  <c r="AA11" i="4" s="1"/>
  <c r="AA13" i="4" s="1"/>
  <c r="EV15" i="6"/>
  <c r="EW21" i="8"/>
  <c r="EV22" i="8"/>
  <c r="EW16" i="8"/>
  <c r="EW57" i="9"/>
  <c r="AZ16" i="10"/>
  <c r="AZ17" i="10" s="1"/>
  <c r="AZ27" i="4" s="1"/>
  <c r="AZ45" i="6"/>
  <c r="BA9" i="10"/>
  <c r="BA12" i="10" s="1"/>
  <c r="BE22" i="9"/>
  <c r="BE30" i="9" s="1"/>
  <c r="BB32" i="6"/>
  <c r="Y42" i="4"/>
  <c r="Y36" i="6"/>
  <c r="Y55" i="6" s="1"/>
  <c r="AA20" i="4"/>
  <c r="AA21" i="4" s="1"/>
  <c r="Y14" i="21"/>
  <c r="Y16" i="21" s="1"/>
  <c r="Z41" i="6"/>
  <c r="Z34" i="4"/>
  <c r="Z38" i="4" s="1"/>
  <c r="Z39" i="4" s="1"/>
  <c r="AA36" i="8"/>
  <c r="AA72" i="17" s="1"/>
  <c r="AB8" i="8"/>
  <c r="AB34" i="6" s="1"/>
  <c r="AA28" i="8"/>
  <c r="AA29" i="8" s="1"/>
  <c r="AB12" i="6"/>
  <c r="AB18" i="6"/>
  <c r="AB20" i="6" s="1"/>
  <c r="AB24" i="6" s="1"/>
  <c r="FE110" i="9"/>
  <c r="Z39" i="8"/>
  <c r="Z40" i="8" s="1"/>
  <c r="Z71" i="17"/>
  <c r="Z69" i="17" s="1"/>
  <c r="BE75" i="9"/>
  <c r="BE83" i="9" s="1"/>
  <c r="BE87" i="9" s="1"/>
  <c r="BD79" i="9"/>
  <c r="BC34" i="9"/>
  <c r="Z43" i="6"/>
  <c r="AA42" i="6" s="1"/>
  <c r="Z27" i="6"/>
  <c r="Z33" i="8"/>
  <c r="Z50" i="6" s="1"/>
  <c r="Z51" i="6" s="1"/>
  <c r="FJ46" i="6"/>
  <c r="FJ30" i="10"/>
  <c r="FJ31" i="10" s="1"/>
  <c r="FJ30" i="4" s="1"/>
  <c r="FK23" i="10"/>
  <c r="AC33" i="6"/>
  <c r="BE100" i="9"/>
  <c r="BF92" i="9" s="1"/>
  <c r="AE127" i="13"/>
  <c r="AE145" i="13"/>
  <c r="AD52" i="9"/>
  <c r="AD64" i="13"/>
  <c r="AD10" i="6" s="1"/>
  <c r="BF76" i="9"/>
  <c r="BF84" i="9" s="1"/>
  <c r="AE105" i="9"/>
  <c r="AF99" i="9"/>
  <c r="AF95" i="9"/>
  <c r="BD48" i="9"/>
  <c r="BE24" i="9"/>
  <c r="BE32" i="9" s="1"/>
  <c r="AE47" i="9"/>
  <c r="AE42" i="9"/>
  <c r="AE19" i="6" s="1"/>
  <c r="AD46" i="13"/>
  <c r="AD9" i="4" s="1"/>
  <c r="BD23" i="9"/>
  <c r="BD31" i="9" s="1"/>
  <c r="BC26" i="9"/>
  <c r="AF46" i="9"/>
  <c r="AP45" i="9"/>
  <c r="AG98" i="9"/>
  <c r="EW17" i="8" l="1"/>
  <c r="EW18" i="8" s="1"/>
  <c r="EW20" i="8" s="1"/>
  <c r="EX56" i="9"/>
  <c r="EX27" i="8" s="1"/>
  <c r="EX55" i="9"/>
  <c r="EW12" i="4"/>
  <c r="EW37" i="8"/>
  <c r="EW70" i="17" s="1"/>
  <c r="BA16" i="10"/>
  <c r="BA17" i="10" s="1"/>
  <c r="BA27" i="4" s="1"/>
  <c r="BA45" i="6"/>
  <c r="BB9" i="10"/>
  <c r="BB12" i="10" s="1"/>
  <c r="AA33" i="4"/>
  <c r="BC32" i="6"/>
  <c r="BF22" i="9"/>
  <c r="BF30" i="9" s="1"/>
  <c r="AF35" i="6"/>
  <c r="AB26" i="8"/>
  <c r="AB25" i="8"/>
  <c r="AB28" i="8" s="1"/>
  <c r="AB29" i="8" s="1"/>
  <c r="Y37" i="6"/>
  <c r="Y38" i="6" s="1"/>
  <c r="Y54" i="6" s="1"/>
  <c r="AA37" i="4"/>
  <c r="Z36" i="6"/>
  <c r="Z55" i="6" s="1"/>
  <c r="AA32" i="4"/>
  <c r="AA41" i="6" s="1"/>
  <c r="AA11" i="21"/>
  <c r="Z12" i="21"/>
  <c r="Z15" i="21" s="1"/>
  <c r="Z13" i="21"/>
  <c r="Z42" i="4"/>
  <c r="AB9" i="8"/>
  <c r="AA31" i="8"/>
  <c r="AA25" i="6" s="1"/>
  <c r="AA26" i="6" s="1"/>
  <c r="AC11" i="6"/>
  <c r="FF109" i="9"/>
  <c r="FF108" i="9"/>
  <c r="Z75" i="17"/>
  <c r="Z81" i="17"/>
  <c r="Z83" i="17" s="1"/>
  <c r="BE79" i="9"/>
  <c r="BF75" i="9"/>
  <c r="BF83" i="9" s="1"/>
  <c r="BF87" i="9" s="1"/>
  <c r="BD34" i="9"/>
  <c r="Z44" i="6"/>
  <c r="Z52" i="6" s="1"/>
  <c r="AA38" i="8"/>
  <c r="FK27" i="10"/>
  <c r="BF100" i="9"/>
  <c r="BG92" i="9" s="1"/>
  <c r="AD87" i="13"/>
  <c r="AD7" i="8" s="1"/>
  <c r="AE168" i="13"/>
  <c r="BG76" i="9"/>
  <c r="BG84" i="9" s="1"/>
  <c r="AG91" i="9"/>
  <c r="AF103" i="9"/>
  <c r="AF39" i="9"/>
  <c r="AE50" i="9"/>
  <c r="AE31" i="6" s="1"/>
  <c r="BF24" i="9"/>
  <c r="BF32" i="9" s="1"/>
  <c r="BE23" i="9"/>
  <c r="BE31" i="9" s="1"/>
  <c r="BD26" i="9"/>
  <c r="BE40" i="9"/>
  <c r="BE48" i="9" s="1"/>
  <c r="BF40" i="9" s="1"/>
  <c r="AG38" i="9"/>
  <c r="AH90" i="9"/>
  <c r="AQ37" i="9"/>
  <c r="AA43" i="6" l="1"/>
  <c r="AB42" i="6" s="1"/>
  <c r="BG22" i="9"/>
  <c r="BG30" i="9" s="1"/>
  <c r="EW22" i="8"/>
  <c r="EW15" i="6"/>
  <c r="EX21" i="8"/>
  <c r="EX16" i="8"/>
  <c r="EX57" i="9"/>
  <c r="BB16" i="10"/>
  <c r="BB17" i="10" s="1"/>
  <c r="BB27" i="4" s="1"/>
  <c r="BB45" i="6"/>
  <c r="BC9" i="10"/>
  <c r="BC12" i="10" s="1"/>
  <c r="BD32" i="6"/>
  <c r="AB36" i="8"/>
  <c r="AB72" i="17" s="1"/>
  <c r="Z37" i="6"/>
  <c r="Z38" i="6" s="1"/>
  <c r="Z54" i="6" s="1"/>
  <c r="AA44" i="4"/>
  <c r="AA34" i="4"/>
  <c r="AA38" i="4" s="1"/>
  <c r="AA39" i="4" s="1"/>
  <c r="AA36" i="6" s="1"/>
  <c r="AA55" i="6" s="1"/>
  <c r="Z14" i="21"/>
  <c r="Z16" i="21" s="1"/>
  <c r="AB20" i="4"/>
  <c r="AB21" i="4" s="1"/>
  <c r="AB32" i="8"/>
  <c r="AA27" i="6"/>
  <c r="AC8" i="8"/>
  <c r="AC34" i="6" s="1"/>
  <c r="AC12" i="6"/>
  <c r="AC18" i="6"/>
  <c r="AC20" i="6" s="1"/>
  <c r="AC24" i="6" s="1"/>
  <c r="FF110" i="9"/>
  <c r="AA39" i="8"/>
  <c r="AA40" i="8" s="1"/>
  <c r="AA71" i="17"/>
  <c r="AA69" i="17" s="1"/>
  <c r="BG75" i="9"/>
  <c r="BG83" i="9" s="1"/>
  <c r="BG87" i="9" s="1"/>
  <c r="BF79" i="9"/>
  <c r="BE34" i="9"/>
  <c r="AB31" i="8"/>
  <c r="AB25" i="6" s="1"/>
  <c r="AB26" i="6" s="1"/>
  <c r="AA33" i="8"/>
  <c r="FK46" i="6"/>
  <c r="FK30" i="10"/>
  <c r="FK31" i="10" s="1"/>
  <c r="FK30" i="4" s="1"/>
  <c r="FL23" i="10"/>
  <c r="AD33" i="6"/>
  <c r="BG100" i="9"/>
  <c r="BH92" i="9" s="1"/>
  <c r="AF127" i="13"/>
  <c r="AF145" i="13"/>
  <c r="AE52" i="9"/>
  <c r="AE64" i="13"/>
  <c r="AE10" i="6" s="1"/>
  <c r="BH76" i="9"/>
  <c r="BH84" i="9" s="1"/>
  <c r="AF105" i="9"/>
  <c r="AG99" i="9"/>
  <c r="AG95" i="9"/>
  <c r="BF23" i="9"/>
  <c r="BF31" i="9" s="1"/>
  <c r="BE26" i="9"/>
  <c r="BG24" i="9"/>
  <c r="BG32" i="9" s="1"/>
  <c r="BF48" i="9"/>
  <c r="BG40" i="9" s="1"/>
  <c r="AE46" i="13"/>
  <c r="AE9" i="4" s="1"/>
  <c r="AF47" i="9"/>
  <c r="AF42" i="9"/>
  <c r="AF19" i="6" s="1"/>
  <c r="BH22" i="9"/>
  <c r="BH30" i="9" s="1"/>
  <c r="AG46" i="9"/>
  <c r="AQ45" i="9"/>
  <c r="AH98" i="9"/>
  <c r="AA44" i="6" l="1"/>
  <c r="EY56" i="9"/>
  <c r="EY27" i="8" s="1"/>
  <c r="EX17" i="8"/>
  <c r="EX18" i="8" s="1"/>
  <c r="EX20" i="8" s="1"/>
  <c r="EY55" i="9"/>
  <c r="EX37" i="8"/>
  <c r="EX70" i="17" s="1"/>
  <c r="EX12" i="4"/>
  <c r="BC16" i="10"/>
  <c r="BC17" i="10" s="1"/>
  <c r="BC27" i="4" s="1"/>
  <c r="BD9" i="10"/>
  <c r="BD12" i="10" s="1"/>
  <c r="BC45" i="6"/>
  <c r="BE32" i="6"/>
  <c r="AG35" i="6"/>
  <c r="I35" i="5" s="1"/>
  <c r="AC26" i="8"/>
  <c r="AC25" i="8"/>
  <c r="AC28" i="8" s="1"/>
  <c r="AC29" i="8" s="1"/>
  <c r="AB11" i="4"/>
  <c r="AB13" i="4" s="1"/>
  <c r="AB33" i="4" s="1"/>
  <c r="AA42" i="4"/>
  <c r="AA12" i="21"/>
  <c r="AA15" i="21" s="1"/>
  <c r="AA13" i="21"/>
  <c r="AA37" i="6"/>
  <c r="AA38" i="6" s="1"/>
  <c r="AB37" i="4"/>
  <c r="AB38" i="8"/>
  <c r="AB39" i="8" s="1"/>
  <c r="AB40" i="8" s="1"/>
  <c r="AC9" i="8"/>
  <c r="AD11" i="6"/>
  <c r="FG108" i="9"/>
  <c r="FG109" i="9"/>
  <c r="AA75" i="17"/>
  <c r="AA81" i="17"/>
  <c r="AA83" i="17" s="1"/>
  <c r="BG79" i="9"/>
  <c r="BH75" i="9"/>
  <c r="BH83" i="9" s="1"/>
  <c r="BH87" i="9" s="1"/>
  <c r="K32" i="5"/>
  <c r="BF34" i="9"/>
  <c r="AB27" i="6"/>
  <c r="AC32" i="8"/>
  <c r="AB33" i="8"/>
  <c r="AA50" i="6"/>
  <c r="AA51" i="6" s="1"/>
  <c r="BH100" i="9"/>
  <c r="BI92" i="9" s="1"/>
  <c r="FL27" i="10"/>
  <c r="AF168" i="13"/>
  <c r="AE87" i="13"/>
  <c r="AE7" i="8" s="1"/>
  <c r="BI76" i="9"/>
  <c r="BI84" i="9" s="1"/>
  <c r="AH91" i="9"/>
  <c r="AG103" i="9"/>
  <c r="BG48" i="9"/>
  <c r="BH24" i="9"/>
  <c r="BH32" i="9" s="1"/>
  <c r="AG39" i="9"/>
  <c r="AF50" i="9"/>
  <c r="AF31" i="6" s="1"/>
  <c r="BG23" i="9"/>
  <c r="BG31" i="9" s="1"/>
  <c r="BF26" i="9"/>
  <c r="AH38" i="9"/>
  <c r="BI22" i="9"/>
  <c r="BI30" i="9" s="1"/>
  <c r="AI90" i="9"/>
  <c r="AR37" i="9"/>
  <c r="AA52" i="6" l="1"/>
  <c r="EX15" i="6"/>
  <c r="EY21" i="8"/>
  <c r="EX22" i="8"/>
  <c r="EY16" i="8"/>
  <c r="EY57" i="9"/>
  <c r="BD16" i="10"/>
  <c r="BD17" i="10" s="1"/>
  <c r="BD27" i="4" s="1"/>
  <c r="BE9" i="10"/>
  <c r="BE12" i="10" s="1"/>
  <c r="BD45" i="6"/>
  <c r="AB32" i="4"/>
  <c r="AB41" i="6" s="1"/>
  <c r="AB43" i="6"/>
  <c r="AC42" i="6" s="1"/>
  <c r="BF32" i="6"/>
  <c r="AC36" i="8"/>
  <c r="AC72" i="17" s="1"/>
  <c r="AC11" i="4"/>
  <c r="AC13" i="4" s="1"/>
  <c r="AB11" i="21"/>
  <c r="AA14" i="21"/>
  <c r="AA16" i="21" s="1"/>
  <c r="AA54" i="6"/>
  <c r="AD9" i="8"/>
  <c r="AB71" i="17"/>
  <c r="AB69" i="17" s="1"/>
  <c r="AB75" i="17" s="1"/>
  <c r="BH79" i="9"/>
  <c r="BI75" i="9"/>
  <c r="BI83" i="9" s="1"/>
  <c r="BI87" i="9" s="1"/>
  <c r="AC20" i="4"/>
  <c r="AC21" i="4" s="1"/>
  <c r="AD18" i="6"/>
  <c r="AD20" i="6" s="1"/>
  <c r="AD24" i="6" s="1"/>
  <c r="AD12" i="6"/>
  <c r="FG110" i="9"/>
  <c r="BG34" i="9"/>
  <c r="AC31" i="8"/>
  <c r="AC25" i="6" s="1"/>
  <c r="AC26" i="6" s="1"/>
  <c r="AB50" i="6"/>
  <c r="AB51" i="6" s="1"/>
  <c r="BI100" i="9"/>
  <c r="BJ92" i="9" s="1"/>
  <c r="FL46" i="6"/>
  <c r="FL30" i="10"/>
  <c r="FL31" i="10" s="1"/>
  <c r="FL30" i="4" s="1"/>
  <c r="FM23" i="10"/>
  <c r="AE33" i="6"/>
  <c r="AG127" i="13"/>
  <c r="AG145" i="13"/>
  <c r="AF52" i="9"/>
  <c r="AF64" i="13"/>
  <c r="AF10" i="6" s="1"/>
  <c r="BJ76" i="9"/>
  <c r="BJ84" i="9" s="1"/>
  <c r="AG105" i="9"/>
  <c r="AH99" i="9"/>
  <c r="AH95" i="9"/>
  <c r="BH23" i="9"/>
  <c r="BH31" i="9" s="1"/>
  <c r="BG26" i="9"/>
  <c r="AG47" i="9"/>
  <c r="AG42" i="9"/>
  <c r="AG19" i="6" s="1"/>
  <c r="AF46" i="13"/>
  <c r="AF9" i="4" s="1"/>
  <c r="BI24" i="9"/>
  <c r="BI32" i="9" s="1"/>
  <c r="BH40" i="9"/>
  <c r="BH48" i="9" s="1"/>
  <c r="BI40" i="9" s="1"/>
  <c r="BJ22" i="9"/>
  <c r="BJ30" i="9" s="1"/>
  <c r="AH46" i="9"/>
  <c r="AR45" i="9"/>
  <c r="AI98" i="9"/>
  <c r="EZ55" i="9" l="1"/>
  <c r="EY17" i="8"/>
  <c r="EY18" i="8" s="1"/>
  <c r="EY20" i="8" s="1"/>
  <c r="EZ56" i="9"/>
  <c r="EZ27" i="8" s="1"/>
  <c r="EY12" i="4"/>
  <c r="EY37" i="8"/>
  <c r="EY70" i="17" s="1"/>
  <c r="AB44" i="4"/>
  <c r="AB34" i="4"/>
  <c r="AB38" i="4" s="1"/>
  <c r="AB39" i="4" s="1"/>
  <c r="BE16" i="10"/>
  <c r="BE17" i="10" s="1"/>
  <c r="BE27" i="4" s="1"/>
  <c r="BE45" i="6"/>
  <c r="K45" i="5" s="1"/>
  <c r="BF9" i="10"/>
  <c r="BF12" i="10" s="1"/>
  <c r="AB44" i="6"/>
  <c r="AB52" i="6" s="1"/>
  <c r="AC33" i="4"/>
  <c r="AC43" i="6" s="1"/>
  <c r="AD42" i="6" s="1"/>
  <c r="BG32" i="6"/>
  <c r="AH35" i="6"/>
  <c r="AD26" i="8"/>
  <c r="AD25" i="8"/>
  <c r="AD28" i="8" s="1"/>
  <c r="AC32" i="4"/>
  <c r="AC41" i="6" s="1"/>
  <c r="AC11" i="21"/>
  <c r="AD8" i="8"/>
  <c r="AD34" i="6" s="1"/>
  <c r="AB81" i="17"/>
  <c r="AB83" i="17" s="1"/>
  <c r="BJ75" i="9"/>
  <c r="BJ83" i="9" s="1"/>
  <c r="BJ87" i="9" s="1"/>
  <c r="BI79" i="9"/>
  <c r="AE11" i="6"/>
  <c r="FH109" i="9"/>
  <c r="FH108" i="9"/>
  <c r="BH34" i="9"/>
  <c r="AC27" i="6"/>
  <c r="AD32" i="8"/>
  <c r="BJ100" i="9"/>
  <c r="BK92" i="9" s="1"/>
  <c r="FM27" i="10"/>
  <c r="AD36" i="8"/>
  <c r="AD72" i="17" s="1"/>
  <c r="AD20" i="4"/>
  <c r="AD21" i="4" s="1"/>
  <c r="AF87" i="13"/>
  <c r="AF7" i="8" s="1"/>
  <c r="AG168" i="13"/>
  <c r="BK76" i="9"/>
  <c r="BK84" i="9" s="1"/>
  <c r="AI91" i="9"/>
  <c r="AH103" i="9"/>
  <c r="AH39" i="9"/>
  <c r="AG50" i="9"/>
  <c r="AG31" i="6" s="1"/>
  <c r="BJ24" i="9"/>
  <c r="BJ32" i="9" s="1"/>
  <c r="BI48" i="9"/>
  <c r="BJ40" i="9" s="1"/>
  <c r="BI23" i="9"/>
  <c r="BI31" i="9" s="1"/>
  <c r="BH26" i="9"/>
  <c r="AI38" i="9"/>
  <c r="BK22" i="9"/>
  <c r="BK30" i="9" s="1"/>
  <c r="AJ90" i="9"/>
  <c r="AS37" i="9"/>
  <c r="EY22" i="8" l="1"/>
  <c r="EY15" i="6"/>
  <c r="EZ21" i="8"/>
  <c r="EZ16" i="8"/>
  <c r="EZ57" i="9"/>
  <c r="BF16" i="10"/>
  <c r="BF17" i="10" s="1"/>
  <c r="BF27" i="4" s="1"/>
  <c r="BF45" i="6"/>
  <c r="BG9" i="10"/>
  <c r="BG12" i="10" s="1"/>
  <c r="AD31" i="8"/>
  <c r="AD25" i="6" s="1"/>
  <c r="AD26" i="6" s="1"/>
  <c r="AD27" i="6" s="1"/>
  <c r="BH32" i="6"/>
  <c r="AC44" i="4"/>
  <c r="AC34" i="4"/>
  <c r="AC38" i="4" s="1"/>
  <c r="AB12" i="21"/>
  <c r="AB15" i="21" s="1"/>
  <c r="AB13" i="21"/>
  <c r="AB36" i="6"/>
  <c r="AB42" i="4"/>
  <c r="AC37" i="4"/>
  <c r="AE8" i="8"/>
  <c r="AE34" i="6" s="1"/>
  <c r="BJ79" i="9"/>
  <c r="BK75" i="9"/>
  <c r="BK83" i="9" s="1"/>
  <c r="BK87" i="9" s="1"/>
  <c r="AE12" i="6"/>
  <c r="AE18" i="6"/>
  <c r="AE20" i="6" s="1"/>
  <c r="AE24" i="6" s="1"/>
  <c r="FH110" i="9"/>
  <c r="BI34" i="9"/>
  <c r="BK100" i="9"/>
  <c r="BL92" i="9" s="1"/>
  <c r="AC44" i="6"/>
  <c r="AD29" i="8"/>
  <c r="AD38" i="8"/>
  <c r="AD11" i="4"/>
  <c r="AD13" i="4" s="1"/>
  <c r="AD33" i="4" s="1"/>
  <c r="AC38" i="8"/>
  <c r="AC33" i="8"/>
  <c r="FM46" i="6"/>
  <c r="FM30" i="10"/>
  <c r="FM31" i="10" s="1"/>
  <c r="FM30" i="4" s="1"/>
  <c r="FN23" i="10"/>
  <c r="AF33" i="6"/>
  <c r="AH127" i="13"/>
  <c r="AH145" i="13"/>
  <c r="AG52" i="9"/>
  <c r="AG64" i="13"/>
  <c r="AG10" i="6" s="1"/>
  <c r="BL76" i="9"/>
  <c r="BL84" i="9" s="1"/>
  <c r="AH105" i="9"/>
  <c r="AI99" i="9"/>
  <c r="AI95" i="9"/>
  <c r="BJ23" i="9"/>
  <c r="BJ31" i="9" s="1"/>
  <c r="BI26" i="9"/>
  <c r="BJ48" i="9"/>
  <c r="BK40" i="9" s="1"/>
  <c r="BK24" i="9"/>
  <c r="BK32" i="9" s="1"/>
  <c r="AG46" i="13"/>
  <c r="AG9" i="4" s="1"/>
  <c r="AH47" i="9"/>
  <c r="AH42" i="9"/>
  <c r="AH19" i="6" s="1"/>
  <c r="BL22" i="9"/>
  <c r="BL30" i="9" s="1"/>
  <c r="AI46" i="9"/>
  <c r="AS45" i="9"/>
  <c r="AJ98" i="9"/>
  <c r="AI35" i="6" l="1"/>
  <c r="FA55" i="9"/>
  <c r="EZ17" i="8"/>
  <c r="FA56" i="9"/>
  <c r="FA27" i="8" s="1"/>
  <c r="EZ12" i="4"/>
  <c r="EZ37" i="8"/>
  <c r="EZ70" i="17" s="1"/>
  <c r="EZ18" i="8"/>
  <c r="EZ20" i="8" s="1"/>
  <c r="EZ22" i="8" s="1"/>
  <c r="BG16" i="10"/>
  <c r="BG17" i="10" s="1"/>
  <c r="BG27" i="4" s="1"/>
  <c r="BG45" i="6"/>
  <c r="BH9" i="10"/>
  <c r="BH12" i="10" s="1"/>
  <c r="AD43" i="6"/>
  <c r="AE42" i="6" s="1"/>
  <c r="AE32" i="8"/>
  <c r="AE11" i="4" s="1"/>
  <c r="AE13" i="4" s="1"/>
  <c r="BI32" i="6"/>
  <c r="AE26" i="8"/>
  <c r="AE25" i="8"/>
  <c r="AE28" i="8" s="1"/>
  <c r="AC39" i="4"/>
  <c r="AD37" i="4" s="1"/>
  <c r="AB14" i="21"/>
  <c r="AB16" i="21" s="1"/>
  <c r="AD32" i="4"/>
  <c r="AD41" i="6" s="1"/>
  <c r="AD11" i="21"/>
  <c r="AC12" i="21"/>
  <c r="AC15" i="21" s="1"/>
  <c r="AC13" i="21"/>
  <c r="AE9" i="8"/>
  <c r="AB37" i="6"/>
  <c r="AB38" i="6" s="1"/>
  <c r="AB54" i="6" s="1"/>
  <c r="AB55" i="6"/>
  <c r="BL75" i="9"/>
  <c r="BL83" i="9" s="1"/>
  <c r="BL87" i="9" s="1"/>
  <c r="BK79" i="9"/>
  <c r="AF11" i="6"/>
  <c r="FI109" i="9"/>
  <c r="FI108" i="9"/>
  <c r="AD39" i="8"/>
  <c r="AD71" i="17"/>
  <c r="AD69" i="17" s="1"/>
  <c r="AC39" i="8"/>
  <c r="AC40" i="8" s="1"/>
  <c r="AC71" i="17"/>
  <c r="AC69" i="17" s="1"/>
  <c r="BL100" i="9"/>
  <c r="BM92" i="9" s="1"/>
  <c r="BJ34" i="9"/>
  <c r="AD33" i="8"/>
  <c r="AC50" i="6"/>
  <c r="AC51" i="6" s="1"/>
  <c r="AC52" i="6" s="1"/>
  <c r="FN27" i="10"/>
  <c r="AG87" i="13"/>
  <c r="AG7" i="8" s="1"/>
  <c r="AH168" i="13"/>
  <c r="BM76" i="9"/>
  <c r="BM84" i="9" s="1"/>
  <c r="AJ91" i="9"/>
  <c r="AI103" i="9"/>
  <c r="BK48" i="9"/>
  <c r="BL40" i="9" s="1"/>
  <c r="BL24" i="9"/>
  <c r="BL32" i="9" s="1"/>
  <c r="BK23" i="9"/>
  <c r="BK31" i="9" s="1"/>
  <c r="BJ26" i="9"/>
  <c r="AI39" i="9"/>
  <c r="AH50" i="9"/>
  <c r="AH31" i="6" s="1"/>
  <c r="AJ38" i="9"/>
  <c r="BM22" i="9"/>
  <c r="BM30" i="9" s="1"/>
  <c r="AK90" i="9"/>
  <c r="AT37" i="9"/>
  <c r="AE31" i="8" l="1"/>
  <c r="AE25" i="6" s="1"/>
  <c r="AE26" i="6" s="1"/>
  <c r="AE27" i="6" s="1"/>
  <c r="EZ15" i="6"/>
  <c r="FA21" i="8"/>
  <c r="FA16" i="8"/>
  <c r="FA57" i="9"/>
  <c r="BH16" i="10"/>
  <c r="BH17" i="10" s="1"/>
  <c r="BH27" i="4" s="1"/>
  <c r="BH45" i="6"/>
  <c r="BI9" i="10"/>
  <c r="BI12" i="10" s="1"/>
  <c r="AD44" i="6"/>
  <c r="BJ32" i="6"/>
  <c r="AC42" i="4"/>
  <c r="AC36" i="6"/>
  <c r="AC55" i="6" s="1"/>
  <c r="AE36" i="8"/>
  <c r="AE72" i="17" s="1"/>
  <c r="AC14" i="21"/>
  <c r="AC16" i="21" s="1"/>
  <c r="AE20" i="4"/>
  <c r="AD44" i="4"/>
  <c r="AD34" i="4"/>
  <c r="AD38" i="4" s="1"/>
  <c r="AD39" i="4" s="1"/>
  <c r="AD36" i="6" s="1"/>
  <c r="AD55" i="6" s="1"/>
  <c r="BM75" i="9"/>
  <c r="BM83" i="9" s="1"/>
  <c r="BM87" i="9" s="1"/>
  <c r="BL79" i="9"/>
  <c r="AF8" i="8"/>
  <c r="AF34" i="6" s="1"/>
  <c r="AF12" i="6"/>
  <c r="AF18" i="6"/>
  <c r="AF20" i="6" s="1"/>
  <c r="AF24" i="6" s="1"/>
  <c r="FI110" i="9"/>
  <c r="AD40" i="8"/>
  <c r="AC75" i="17"/>
  <c r="AC81" i="17"/>
  <c r="AC83" i="17" s="1"/>
  <c r="AD81" i="17"/>
  <c r="AD83" i="17" s="1"/>
  <c r="AD75" i="17"/>
  <c r="BK34" i="9"/>
  <c r="BM100" i="9"/>
  <c r="BN92" i="9" s="1"/>
  <c r="AE29" i="8"/>
  <c r="AE38" i="8"/>
  <c r="AD50" i="6"/>
  <c r="AD51" i="6" s="1"/>
  <c r="FN46" i="6"/>
  <c r="FN30" i="10"/>
  <c r="FN31" i="10" s="1"/>
  <c r="FN30" i="4" s="1"/>
  <c r="FO23" i="10"/>
  <c r="AG33" i="6"/>
  <c r="I31" i="5"/>
  <c r="I33" i="5" s="1"/>
  <c r="AI127" i="13"/>
  <c r="AI145" i="13"/>
  <c r="AH52" i="9"/>
  <c r="AH64" i="13"/>
  <c r="AH10" i="6" s="1"/>
  <c r="BN76" i="9"/>
  <c r="BN84" i="9" s="1"/>
  <c r="AI105" i="9"/>
  <c r="AJ99" i="9"/>
  <c r="AJ95" i="9"/>
  <c r="BL23" i="9"/>
  <c r="BL31" i="9" s="1"/>
  <c r="BK26" i="9"/>
  <c r="AH46" i="13"/>
  <c r="AH9" i="4" s="1"/>
  <c r="BM24" i="9"/>
  <c r="BM32" i="9" s="1"/>
  <c r="AI47" i="9"/>
  <c r="AI42" i="9"/>
  <c r="AI19" i="6" s="1"/>
  <c r="BL48" i="9"/>
  <c r="BM40" i="9" s="1"/>
  <c r="BN22" i="9"/>
  <c r="BN30" i="9" s="1"/>
  <c r="AJ46" i="9"/>
  <c r="AT45" i="9"/>
  <c r="AK98" i="9"/>
  <c r="AF32" i="8" l="1"/>
  <c r="AF11" i="4" s="1"/>
  <c r="AF13" i="4" s="1"/>
  <c r="AD52" i="6"/>
  <c r="FA17" i="8"/>
  <c r="FB56" i="9"/>
  <c r="FB27" i="8" s="1"/>
  <c r="FB55" i="9"/>
  <c r="FA18" i="8"/>
  <c r="FA20" i="8" s="1"/>
  <c r="FA37" i="8"/>
  <c r="FA70" i="17" s="1"/>
  <c r="FA12" i="4"/>
  <c r="BI16" i="10"/>
  <c r="BI17" i="10" s="1"/>
  <c r="BI27" i="4" s="1"/>
  <c r="BJ9" i="10"/>
  <c r="BJ12" i="10" s="1"/>
  <c r="BI45" i="6"/>
  <c r="BK32" i="6"/>
  <c r="AJ35" i="6"/>
  <c r="AF26" i="8"/>
  <c r="AF25" i="8"/>
  <c r="AF28" i="8" s="1"/>
  <c r="AE21" i="4"/>
  <c r="AE33" i="4" s="1"/>
  <c r="AC37" i="6"/>
  <c r="AC38" i="6" s="1"/>
  <c r="AC54" i="6" s="1"/>
  <c r="AD12" i="21"/>
  <c r="AD15" i="21" s="1"/>
  <c r="AD13" i="21"/>
  <c r="AD37" i="6"/>
  <c r="AD38" i="6" s="1"/>
  <c r="AE37" i="4"/>
  <c r="AD42" i="4"/>
  <c r="BM79" i="9"/>
  <c r="BN75" i="9"/>
  <c r="BN83" i="9" s="1"/>
  <c r="BN87" i="9" s="1"/>
  <c r="AF9" i="8"/>
  <c r="AG11" i="6"/>
  <c r="FJ108" i="9"/>
  <c r="FJ109" i="9"/>
  <c r="AE39" i="8"/>
  <c r="AE40" i="8" s="1"/>
  <c r="AE71" i="17"/>
  <c r="AE69" i="17" s="1"/>
  <c r="BL34" i="9"/>
  <c r="BN100" i="9"/>
  <c r="BO92" i="9" s="1"/>
  <c r="AE33" i="8"/>
  <c r="FO27" i="10"/>
  <c r="AH87" i="13"/>
  <c r="AH7" i="8" s="1"/>
  <c r="AI168" i="13"/>
  <c r="BO76" i="9"/>
  <c r="BO84" i="9" s="1"/>
  <c r="AK91" i="9"/>
  <c r="AJ103" i="9"/>
  <c r="BN24" i="9"/>
  <c r="BN32" i="9" s="1"/>
  <c r="BM23" i="9"/>
  <c r="BM31" i="9" s="1"/>
  <c r="BL26" i="9"/>
  <c r="BM48" i="9"/>
  <c r="BN40" i="9" s="1"/>
  <c r="AJ39" i="9"/>
  <c r="AI50" i="9"/>
  <c r="AI31" i="6" s="1"/>
  <c r="AK38" i="9"/>
  <c r="BO22" i="9"/>
  <c r="BO30" i="9" s="1"/>
  <c r="AL90" i="9"/>
  <c r="AU37" i="9"/>
  <c r="AD54" i="6" l="1"/>
  <c r="FA22" i="8"/>
  <c r="FA15" i="6"/>
  <c r="FB21" i="8"/>
  <c r="FB16" i="8"/>
  <c r="FB57" i="9"/>
  <c r="BJ16" i="10"/>
  <c r="BJ17" i="10" s="1"/>
  <c r="BJ27" i="4" s="1"/>
  <c r="BK9" i="10"/>
  <c r="BK12" i="10" s="1"/>
  <c r="BJ45" i="6"/>
  <c r="AE11" i="21"/>
  <c r="AE43" i="6"/>
  <c r="AF42" i="6" s="1"/>
  <c r="AF31" i="8"/>
  <c r="AF25" i="6" s="1"/>
  <c r="AF26" i="6" s="1"/>
  <c r="AF27" i="6" s="1"/>
  <c r="BL32" i="6"/>
  <c r="AE32" i="4"/>
  <c r="AE41" i="6" s="1"/>
  <c r="AF36" i="8"/>
  <c r="AF72" i="17" s="1"/>
  <c r="AD14" i="21"/>
  <c r="AD16" i="21" s="1"/>
  <c r="BO75" i="9"/>
  <c r="BO83" i="9" s="1"/>
  <c r="BO87" i="9" s="1"/>
  <c r="BN79" i="9"/>
  <c r="AG8" i="8"/>
  <c r="AG34" i="6" s="1"/>
  <c r="I34" i="5" s="1"/>
  <c r="AF20" i="4"/>
  <c r="AF21" i="4" s="1"/>
  <c r="AG12" i="6"/>
  <c r="AG18" i="6"/>
  <c r="AG20" i="6" s="1"/>
  <c r="AG24" i="6" s="1"/>
  <c r="FJ110" i="9"/>
  <c r="AE81" i="17"/>
  <c r="AE83" i="17" s="1"/>
  <c r="AE75" i="17"/>
  <c r="BO100" i="9"/>
  <c r="BP92" i="9" s="1"/>
  <c r="BM34" i="9"/>
  <c r="AF29" i="8"/>
  <c r="AF38" i="8"/>
  <c r="AE50" i="6"/>
  <c r="AE51" i="6" s="1"/>
  <c r="FO46" i="6"/>
  <c r="FO30" i="10"/>
  <c r="FO31" i="10" s="1"/>
  <c r="FO30" i="4" s="1"/>
  <c r="FP23" i="10"/>
  <c r="AH33" i="6"/>
  <c r="AJ127" i="13"/>
  <c r="AJ145" i="13"/>
  <c r="AI52" i="9"/>
  <c r="AI64" i="13"/>
  <c r="AI10" i="6" s="1"/>
  <c r="BP76" i="9"/>
  <c r="BP84" i="9" s="1"/>
  <c r="AJ105" i="9"/>
  <c r="AK99" i="9"/>
  <c r="AK95" i="9"/>
  <c r="AJ47" i="9"/>
  <c r="AJ42" i="9"/>
  <c r="AJ19" i="6" s="1"/>
  <c r="BN23" i="9"/>
  <c r="BN31" i="9" s="1"/>
  <c r="BM26" i="9"/>
  <c r="BN48" i="9"/>
  <c r="BO40" i="9" s="1"/>
  <c r="AI46" i="13"/>
  <c r="AI9" i="4" s="1"/>
  <c r="BO24" i="9"/>
  <c r="BO32" i="9" s="1"/>
  <c r="BP22" i="9"/>
  <c r="BP30" i="9" s="1"/>
  <c r="AK46" i="9"/>
  <c r="AU45" i="9"/>
  <c r="AL98" i="9"/>
  <c r="FC55" i="9" l="1"/>
  <c r="FB17" i="8"/>
  <c r="FB18" i="8" s="1"/>
  <c r="FB20" i="8" s="1"/>
  <c r="FB22" i="8" s="1"/>
  <c r="FC56" i="9"/>
  <c r="FC27" i="8" s="1"/>
  <c r="FB37" i="8"/>
  <c r="FB70" i="17" s="1"/>
  <c r="FB12" i="4"/>
  <c r="AE44" i="6"/>
  <c r="AE52" i="6" s="1"/>
  <c r="BK16" i="10"/>
  <c r="BK17" i="10" s="1"/>
  <c r="BK27" i="4" s="1"/>
  <c r="BK45" i="6"/>
  <c r="BL9" i="10"/>
  <c r="BL12" i="10" s="1"/>
  <c r="AG32" i="8"/>
  <c r="AG11" i="4" s="1"/>
  <c r="AG13" i="4" s="1"/>
  <c r="AF33" i="4"/>
  <c r="AF43" i="6" s="1"/>
  <c r="AG42" i="6" s="1"/>
  <c r="I42" i="5" s="1"/>
  <c r="BM32" i="6"/>
  <c r="AK35" i="6"/>
  <c r="AG26" i="8"/>
  <c r="AG25" i="8"/>
  <c r="AG28" i="8" s="1"/>
  <c r="AE44" i="4"/>
  <c r="AE34" i="4"/>
  <c r="AE38" i="4" s="1"/>
  <c r="AE39" i="4" s="1"/>
  <c r="AE36" i="6" s="1"/>
  <c r="AE37" i="6" s="1"/>
  <c r="AE38" i="6" s="1"/>
  <c r="AF32" i="4"/>
  <c r="AF41" i="6" s="1"/>
  <c r="AF11" i="21"/>
  <c r="AE12" i="21"/>
  <c r="AE15" i="21" s="1"/>
  <c r="AE13" i="21"/>
  <c r="BP75" i="9"/>
  <c r="BP83" i="9" s="1"/>
  <c r="BP87" i="9" s="1"/>
  <c r="BO79" i="9"/>
  <c r="AG9" i="8"/>
  <c r="AH11" i="6"/>
  <c r="FK108" i="9"/>
  <c r="FK109" i="9"/>
  <c r="AF39" i="8"/>
  <c r="AF40" i="8" s="1"/>
  <c r="AF71" i="17"/>
  <c r="AF69" i="17" s="1"/>
  <c r="BP100" i="9"/>
  <c r="BQ92" i="9" s="1"/>
  <c r="BN34" i="9"/>
  <c r="AF33" i="8"/>
  <c r="FP27" i="10"/>
  <c r="AI87" i="13"/>
  <c r="AI7" i="8" s="1"/>
  <c r="AJ168" i="13"/>
  <c r="BQ76" i="9"/>
  <c r="BQ84" i="9" s="1"/>
  <c r="AL91" i="9"/>
  <c r="AK103" i="9"/>
  <c r="BO23" i="9"/>
  <c r="BO31" i="9" s="1"/>
  <c r="BN26" i="9"/>
  <c r="BO48" i="9"/>
  <c r="BP40" i="9" s="1"/>
  <c r="BP24" i="9"/>
  <c r="BP32" i="9" s="1"/>
  <c r="AK39" i="9"/>
  <c r="AJ50" i="9"/>
  <c r="AJ31" i="6" s="1"/>
  <c r="AL38" i="9"/>
  <c r="BQ22" i="9"/>
  <c r="BQ30" i="9" s="1"/>
  <c r="AM90" i="9"/>
  <c r="AV37" i="9"/>
  <c r="FB15" i="6" l="1"/>
  <c r="FC21" i="8"/>
  <c r="FC16" i="8"/>
  <c r="FC57" i="9"/>
  <c r="BL16" i="10"/>
  <c r="BL17" i="10" s="1"/>
  <c r="BL27" i="4" s="1"/>
  <c r="BM9" i="10"/>
  <c r="BM12" i="10" s="1"/>
  <c r="BL45" i="6"/>
  <c r="AF44" i="6"/>
  <c r="BN32" i="6"/>
  <c r="AG31" i="8"/>
  <c r="AG25" i="6" s="1"/>
  <c r="AG26" i="6" s="1"/>
  <c r="AG27" i="6" s="1"/>
  <c r="AE54" i="6"/>
  <c r="AF37" i="4"/>
  <c r="AE42" i="4"/>
  <c r="AG20" i="4"/>
  <c r="AE55" i="6"/>
  <c r="AF44" i="4"/>
  <c r="AE14" i="21"/>
  <c r="AE16" i="21" s="1"/>
  <c r="AF34" i="4"/>
  <c r="AF38" i="4" s="1"/>
  <c r="BQ75" i="9"/>
  <c r="BQ83" i="9" s="1"/>
  <c r="BQ87" i="9" s="1"/>
  <c r="BP79" i="9"/>
  <c r="AG36" i="8"/>
  <c r="AG72" i="17" s="1"/>
  <c r="AH8" i="8"/>
  <c r="AH34" i="6" s="1"/>
  <c r="FK110" i="9"/>
  <c r="AF81" i="17"/>
  <c r="AF83" i="17" s="1"/>
  <c r="AF75" i="17"/>
  <c r="BQ100" i="9"/>
  <c r="BR92" i="9" s="1"/>
  <c r="BO34" i="9"/>
  <c r="AG29" i="8"/>
  <c r="AG38" i="8"/>
  <c r="AF50" i="6"/>
  <c r="AF51" i="6" s="1"/>
  <c r="FP46" i="6"/>
  <c r="FP30" i="10"/>
  <c r="FP31" i="10" s="1"/>
  <c r="FP30" i="4" s="1"/>
  <c r="FQ23" i="10"/>
  <c r="AI33" i="6"/>
  <c r="AH12" i="6"/>
  <c r="AH18" i="6"/>
  <c r="AH20" i="6" s="1"/>
  <c r="AH24" i="6" s="1"/>
  <c r="AK127" i="13"/>
  <c r="AK145" i="13"/>
  <c r="AJ52" i="9"/>
  <c r="AJ64" i="13"/>
  <c r="AJ10" i="6" s="1"/>
  <c r="BR76" i="9"/>
  <c r="BR84" i="9" s="1"/>
  <c r="AK105" i="9"/>
  <c r="AL99" i="9"/>
  <c r="AL95" i="9"/>
  <c r="BP48" i="9"/>
  <c r="AK47" i="9"/>
  <c r="AK42" i="9"/>
  <c r="AK19" i="6" s="1"/>
  <c r="BQ24" i="9"/>
  <c r="BQ32" i="9" s="1"/>
  <c r="BP23" i="9"/>
  <c r="BP31" i="9" s="1"/>
  <c r="BO26" i="9"/>
  <c r="AJ46" i="13"/>
  <c r="AJ9" i="4" s="1"/>
  <c r="BR22" i="9"/>
  <c r="BR30" i="9" s="1"/>
  <c r="AL46" i="9"/>
  <c r="AV45" i="9"/>
  <c r="AM98" i="9"/>
  <c r="AF52" i="6" l="1"/>
  <c r="FC17" i="8"/>
  <c r="FC18" i="8" s="1"/>
  <c r="FC20" i="8" s="1"/>
  <c r="FD56" i="9"/>
  <c r="FD27" i="8" s="1"/>
  <c r="FD55" i="9"/>
  <c r="FC37" i="8"/>
  <c r="FC70" i="17" s="1"/>
  <c r="FC12" i="4"/>
  <c r="BM16" i="10"/>
  <c r="BM17" i="10" s="1"/>
  <c r="BM27" i="4" s="1"/>
  <c r="BM45" i="6"/>
  <c r="BN9" i="10"/>
  <c r="BN12" i="10" s="1"/>
  <c r="AH32" i="8"/>
  <c r="AH11" i="4" s="1"/>
  <c r="AH13" i="4" s="1"/>
  <c r="BO32" i="6"/>
  <c r="AL35" i="6"/>
  <c r="AH26" i="8"/>
  <c r="AH25" i="8"/>
  <c r="AF39" i="4"/>
  <c r="AF42" i="4" s="1"/>
  <c r="AG21" i="4"/>
  <c r="AG33" i="4" s="1"/>
  <c r="AF12" i="21"/>
  <c r="AF15" i="21" s="1"/>
  <c r="AF13" i="21"/>
  <c r="BQ79" i="9"/>
  <c r="BR75" i="9"/>
  <c r="BR83" i="9" s="1"/>
  <c r="BR87" i="9" s="1"/>
  <c r="AH9" i="8"/>
  <c r="AI11" i="6"/>
  <c r="FL108" i="9"/>
  <c r="FL109" i="9"/>
  <c r="AG39" i="8"/>
  <c r="AG40" i="8" s="1"/>
  <c r="AG71" i="17"/>
  <c r="AG69" i="17" s="1"/>
  <c r="BR100" i="9"/>
  <c r="BS92" i="9" s="1"/>
  <c r="BP34" i="9"/>
  <c r="AG33" i="8"/>
  <c r="FQ27" i="10"/>
  <c r="AJ87" i="13"/>
  <c r="AJ7" i="8" s="1"/>
  <c r="AK168" i="13"/>
  <c r="BS76" i="9"/>
  <c r="BS84" i="9" s="1"/>
  <c r="AM91" i="9"/>
  <c r="AL103" i="9"/>
  <c r="BQ23" i="9"/>
  <c r="BQ31" i="9" s="1"/>
  <c r="BP26" i="9"/>
  <c r="BR24" i="9"/>
  <c r="BR32" i="9" s="1"/>
  <c r="AL39" i="9"/>
  <c r="AK50" i="9"/>
  <c r="AK31" i="6" s="1"/>
  <c r="BQ40" i="9"/>
  <c r="BQ48" i="9" s="1"/>
  <c r="BR40" i="9" s="1"/>
  <c r="AM38" i="9"/>
  <c r="BS22" i="9"/>
  <c r="BS30" i="9" s="1"/>
  <c r="AN90" i="9"/>
  <c r="AW37" i="9"/>
  <c r="FC22" i="8" l="1"/>
  <c r="FC15" i="6"/>
  <c r="FD21" i="8"/>
  <c r="FD16" i="8"/>
  <c r="FD57" i="9"/>
  <c r="BN16" i="10"/>
  <c r="BN17" i="10" s="1"/>
  <c r="BN27" i="4" s="1"/>
  <c r="BO9" i="10"/>
  <c r="BO12" i="10" s="1"/>
  <c r="BN45" i="6"/>
  <c r="AG32" i="4"/>
  <c r="AG41" i="6" s="1"/>
  <c r="I41" i="5" s="1"/>
  <c r="AG43" i="6"/>
  <c r="I43" i="5" s="1"/>
  <c r="BP32" i="6"/>
  <c r="AF36" i="6"/>
  <c r="AF37" i="6" s="1"/>
  <c r="AF38" i="6" s="1"/>
  <c r="AF54" i="6" s="1"/>
  <c r="AG37" i="4"/>
  <c r="AG11" i="21"/>
  <c r="AH20" i="4"/>
  <c r="AF14" i="21"/>
  <c r="AF16" i="21" s="1"/>
  <c r="BR79" i="9"/>
  <c r="BS75" i="9"/>
  <c r="BS83" i="9" s="1"/>
  <c r="BS87" i="9" s="1"/>
  <c r="AH36" i="8"/>
  <c r="AH72" i="17" s="1"/>
  <c r="AI8" i="8"/>
  <c r="AI34" i="6" s="1"/>
  <c r="FL110" i="9"/>
  <c r="AG81" i="17"/>
  <c r="AG83" i="17" s="1"/>
  <c r="AG75" i="17"/>
  <c r="BS100" i="9"/>
  <c r="BT92" i="9" s="1"/>
  <c r="BQ34" i="9"/>
  <c r="AG50" i="6"/>
  <c r="AH28" i="8"/>
  <c r="AH29" i="8" s="1"/>
  <c r="FQ46" i="6"/>
  <c r="FQ30" i="10"/>
  <c r="FQ31" i="10" s="1"/>
  <c r="FQ30" i="4" s="1"/>
  <c r="FR23" i="10"/>
  <c r="AJ33" i="6"/>
  <c r="AI12" i="6"/>
  <c r="AI18" i="6"/>
  <c r="AI20" i="6" s="1"/>
  <c r="AI24" i="6" s="1"/>
  <c r="AL127" i="13"/>
  <c r="AL145" i="13"/>
  <c r="AK52" i="9"/>
  <c r="AK64" i="13"/>
  <c r="AK10" i="6" s="1"/>
  <c r="BT76" i="9"/>
  <c r="BT84" i="9" s="1"/>
  <c r="AL105" i="9"/>
  <c r="AM99" i="9"/>
  <c r="AM95" i="9"/>
  <c r="AL47" i="9"/>
  <c r="AL42" i="9"/>
  <c r="AL19" i="6" s="1"/>
  <c r="BS24" i="9"/>
  <c r="BS32" i="9" s="1"/>
  <c r="BR48" i="9"/>
  <c r="BS40" i="9" s="1"/>
  <c r="AK46" i="13"/>
  <c r="AK9" i="4" s="1"/>
  <c r="BR23" i="9"/>
  <c r="BR31" i="9" s="1"/>
  <c r="BQ26" i="9"/>
  <c r="BT22" i="9"/>
  <c r="BT30" i="9" s="1"/>
  <c r="AM46" i="9"/>
  <c r="AW45" i="9"/>
  <c r="AN98" i="9"/>
  <c r="AG44" i="6" l="1"/>
  <c r="AG44" i="4"/>
  <c r="FE55" i="9"/>
  <c r="FD17" i="8"/>
  <c r="FD18" i="8" s="1"/>
  <c r="FD20" i="8" s="1"/>
  <c r="FD22" i="8" s="1"/>
  <c r="FE56" i="9"/>
  <c r="FE27" i="8" s="1"/>
  <c r="FD12" i="4"/>
  <c r="FD37" i="8"/>
  <c r="FD70" i="17" s="1"/>
  <c r="I44" i="5"/>
  <c r="AG34" i="4"/>
  <c r="AG38" i="4" s="1"/>
  <c r="AG39" i="4" s="1"/>
  <c r="AG42" i="4" s="1"/>
  <c r="BO16" i="10"/>
  <c r="BO17" i="10" s="1"/>
  <c r="BO27" i="4" s="1"/>
  <c r="BO45" i="6"/>
  <c r="BP9" i="10"/>
  <c r="BP12" i="10" s="1"/>
  <c r="AH42" i="6"/>
  <c r="AM35" i="6"/>
  <c r="BQ32" i="6"/>
  <c r="L32" i="5" s="1"/>
  <c r="AI26" i="8"/>
  <c r="AI25" i="8"/>
  <c r="AF55" i="6"/>
  <c r="AH21" i="4"/>
  <c r="AH33" i="4" s="1"/>
  <c r="BT75" i="9"/>
  <c r="BT83" i="9" s="1"/>
  <c r="BT87" i="9" s="1"/>
  <c r="AG12" i="21"/>
  <c r="AG15" i="21" s="1"/>
  <c r="AG13" i="21"/>
  <c r="BS79" i="9"/>
  <c r="AI9" i="8"/>
  <c r="AJ11" i="6"/>
  <c r="FM109" i="9"/>
  <c r="FM108" i="9"/>
  <c r="BT100" i="9"/>
  <c r="BU92" i="9" s="1"/>
  <c r="BR34" i="9"/>
  <c r="AH31" i="8"/>
  <c r="AH25" i="6" s="1"/>
  <c r="AG51" i="6"/>
  <c r="AG52" i="6" s="1"/>
  <c r="I50" i="5"/>
  <c r="I51" i="5" s="1"/>
  <c r="I52" i="5" s="1"/>
  <c r="FR27" i="10"/>
  <c r="AK87" i="13"/>
  <c r="AK7" i="8" s="1"/>
  <c r="AL168" i="13"/>
  <c r="BU76" i="9"/>
  <c r="BU84" i="9" s="1"/>
  <c r="AN91" i="9"/>
  <c r="AM103" i="9"/>
  <c r="BS48" i="9"/>
  <c r="BT24" i="9"/>
  <c r="BT32" i="9" s="1"/>
  <c r="BS23" i="9"/>
  <c r="BS31" i="9" s="1"/>
  <c r="BR26" i="9"/>
  <c r="AM39" i="9"/>
  <c r="AL50" i="9"/>
  <c r="AL31" i="6" s="1"/>
  <c r="AN38" i="9"/>
  <c r="BU22" i="9"/>
  <c r="BU30" i="9" s="1"/>
  <c r="AX37" i="9"/>
  <c r="AO90" i="9"/>
  <c r="FD15" i="6" l="1"/>
  <c r="FE21" i="8"/>
  <c r="FE16" i="8"/>
  <c r="FE57" i="9"/>
  <c r="BP16" i="10"/>
  <c r="BP17" i="10" s="1"/>
  <c r="BP27" i="4" s="1"/>
  <c r="BP45" i="6"/>
  <c r="BQ9" i="10"/>
  <c r="BQ12" i="10" s="1"/>
  <c r="AH32" i="4"/>
  <c r="AH34" i="4" s="1"/>
  <c r="AH38" i="4" s="1"/>
  <c r="BR32" i="6"/>
  <c r="AG36" i="6"/>
  <c r="AG37" i="6" s="1"/>
  <c r="AG38" i="6" s="1"/>
  <c r="AG54" i="6" s="1"/>
  <c r="AH37" i="4"/>
  <c r="AH11" i="21"/>
  <c r="AI20" i="4"/>
  <c r="AI21" i="4" s="1"/>
  <c r="AI36" i="8"/>
  <c r="AI72" i="17" s="1"/>
  <c r="BT79" i="9"/>
  <c r="BU75" i="9"/>
  <c r="BU83" i="9" s="1"/>
  <c r="BU87" i="9" s="1"/>
  <c r="AG14" i="21"/>
  <c r="AG16" i="21" s="1"/>
  <c r="AJ9" i="8"/>
  <c r="FM110" i="9"/>
  <c r="BU100" i="9"/>
  <c r="BV92" i="9" s="1"/>
  <c r="BS34" i="9"/>
  <c r="AI28" i="8"/>
  <c r="AI31" i="8" s="1"/>
  <c r="AH26" i="6"/>
  <c r="AI32" i="8"/>
  <c r="AH38" i="8"/>
  <c r="FR46" i="6"/>
  <c r="FR30" i="10"/>
  <c r="FR31" i="10" s="1"/>
  <c r="FR30" i="4" s="1"/>
  <c r="FS23" i="10"/>
  <c r="AK33" i="6"/>
  <c r="AJ12" i="6"/>
  <c r="AJ18" i="6"/>
  <c r="AJ20" i="6" s="1"/>
  <c r="AJ24" i="6" s="1"/>
  <c r="AM127" i="13"/>
  <c r="AM145" i="13"/>
  <c r="AL52" i="9"/>
  <c r="AL64" i="13"/>
  <c r="AL10" i="6" s="1"/>
  <c r="BV76" i="9"/>
  <c r="BV84" i="9" s="1"/>
  <c r="AM105" i="9"/>
  <c r="AN99" i="9"/>
  <c r="AN95" i="9"/>
  <c r="BT23" i="9"/>
  <c r="BT31" i="9" s="1"/>
  <c r="BS26" i="9"/>
  <c r="AM47" i="9"/>
  <c r="AM42" i="9"/>
  <c r="AM19" i="6" s="1"/>
  <c r="BU24" i="9"/>
  <c r="BU32" i="9" s="1"/>
  <c r="AL46" i="13"/>
  <c r="AL9" i="4" s="1"/>
  <c r="BT40" i="9"/>
  <c r="BT48" i="9" s="1"/>
  <c r="BU40" i="9" s="1"/>
  <c r="BV22" i="9"/>
  <c r="BV30" i="9" s="1"/>
  <c r="AN46" i="9"/>
  <c r="AO98" i="9"/>
  <c r="AX45" i="9"/>
  <c r="FF55" i="9" l="1"/>
  <c r="FE17" i="8"/>
  <c r="FE18" i="8" s="1"/>
  <c r="FE20" i="8" s="1"/>
  <c r="FF56" i="9"/>
  <c r="FF27" i="8" s="1"/>
  <c r="FE37" i="8"/>
  <c r="FE70" i="17" s="1"/>
  <c r="FE12" i="4"/>
  <c r="AH44" i="4"/>
  <c r="AH41" i="6"/>
  <c r="BQ16" i="10"/>
  <c r="BQ17" i="10" s="1"/>
  <c r="BQ27" i="4" s="1"/>
  <c r="BQ45" i="6"/>
  <c r="L45" i="5" s="1"/>
  <c r="BR9" i="10"/>
  <c r="BR12" i="10" s="1"/>
  <c r="AN35" i="6"/>
  <c r="BS32" i="6"/>
  <c r="AJ26" i="8"/>
  <c r="AJ25" i="8"/>
  <c r="AH39" i="4"/>
  <c r="AI37" i="4" s="1"/>
  <c r="AG55" i="6"/>
  <c r="I36" i="5"/>
  <c r="I37" i="5" s="1"/>
  <c r="I38" i="5" s="1"/>
  <c r="AI11" i="4"/>
  <c r="AI13" i="4" s="1"/>
  <c r="AI33" i="4" s="1"/>
  <c r="BU79" i="9"/>
  <c r="BV75" i="9"/>
  <c r="BV83" i="9" s="1"/>
  <c r="BV87" i="9" s="1"/>
  <c r="AH12" i="21"/>
  <c r="AH15" i="21" s="1"/>
  <c r="AH13" i="21"/>
  <c r="AJ8" i="8"/>
  <c r="AJ34" i="6" s="1"/>
  <c r="AK11" i="6"/>
  <c r="FN108" i="9"/>
  <c r="FN109" i="9"/>
  <c r="AH39" i="8"/>
  <c r="AH40" i="8" s="1"/>
  <c r="AH71" i="17"/>
  <c r="AH69" i="17" s="1"/>
  <c r="BV100" i="9"/>
  <c r="BW92" i="9" s="1"/>
  <c r="BT34" i="9"/>
  <c r="AI29" i="8"/>
  <c r="AI25" i="6"/>
  <c r="AI26" i="6" s="1"/>
  <c r="AJ32" i="8"/>
  <c r="AH43" i="6"/>
  <c r="AH27" i="6"/>
  <c r="AH33" i="8"/>
  <c r="AI38" i="8"/>
  <c r="FS27" i="10"/>
  <c r="AJ36" i="8"/>
  <c r="AJ72" i="17" s="1"/>
  <c r="AJ20" i="4"/>
  <c r="AJ21" i="4" s="1"/>
  <c r="AL87" i="13"/>
  <c r="AL7" i="8" s="1"/>
  <c r="AM168" i="13"/>
  <c r="BW76" i="9"/>
  <c r="BW84" i="9" s="1"/>
  <c r="AO91" i="9"/>
  <c r="AN103" i="9"/>
  <c r="BU48" i="9"/>
  <c r="AN39" i="9"/>
  <c r="AM50" i="9"/>
  <c r="AM31" i="6" s="1"/>
  <c r="BV24" i="9"/>
  <c r="BV32" i="9" s="1"/>
  <c r="BU23" i="9"/>
  <c r="BU31" i="9" s="1"/>
  <c r="BT26" i="9"/>
  <c r="AO38" i="9"/>
  <c r="BW22" i="9"/>
  <c r="BW30" i="9" s="1"/>
  <c r="AP90" i="9"/>
  <c r="AY37" i="9"/>
  <c r="FE22" i="8" l="1"/>
  <c r="FE15" i="6"/>
  <c r="FF21" i="8"/>
  <c r="FF16" i="8"/>
  <c r="FF57" i="9"/>
  <c r="BT32" i="6"/>
  <c r="BR16" i="10"/>
  <c r="BR17" i="10" s="1"/>
  <c r="BR27" i="4" s="1"/>
  <c r="BR45" i="6"/>
  <c r="BS9" i="10"/>
  <c r="BS12" i="10" s="1"/>
  <c r="AI11" i="21"/>
  <c r="AH42" i="4"/>
  <c r="AH36" i="6"/>
  <c r="AH55" i="6" s="1"/>
  <c r="AJ11" i="4"/>
  <c r="AJ13" i="4" s="1"/>
  <c r="AJ33" i="4" s="1"/>
  <c r="AJ28" i="8"/>
  <c r="AJ31" i="8" s="1"/>
  <c r="AJ25" i="6" s="1"/>
  <c r="AJ26" i="6" s="1"/>
  <c r="BV79" i="9"/>
  <c r="BW75" i="9"/>
  <c r="BW83" i="9" s="1"/>
  <c r="BW87" i="9" s="1"/>
  <c r="AH14" i="21"/>
  <c r="AH16" i="21" s="1"/>
  <c r="AK8" i="8"/>
  <c r="AK34" i="6" s="1"/>
  <c r="FN110" i="9"/>
  <c r="AI39" i="8"/>
  <c r="AI40" i="8" s="1"/>
  <c r="AI71" i="17"/>
  <c r="AI69" i="17" s="1"/>
  <c r="AH75" i="17"/>
  <c r="AH81" i="17"/>
  <c r="AH83" i="17" s="1"/>
  <c r="BW100" i="9"/>
  <c r="BX92" i="9" s="1"/>
  <c r="BU34" i="9"/>
  <c r="AI27" i="6"/>
  <c r="AI43" i="6"/>
  <c r="AI32" i="4"/>
  <c r="AI44" i="4" s="1"/>
  <c r="AI42" i="6"/>
  <c r="AH44" i="6"/>
  <c r="AJ38" i="8"/>
  <c r="AH50" i="6"/>
  <c r="AH51" i="6" s="1"/>
  <c r="AI33" i="8"/>
  <c r="FS46" i="6"/>
  <c r="FS30" i="10"/>
  <c r="FS31" i="10" s="1"/>
  <c r="FS30" i="4" s="1"/>
  <c r="FT23" i="10"/>
  <c r="AL33" i="6"/>
  <c r="AK12" i="6"/>
  <c r="AK18" i="6"/>
  <c r="AK20" i="6" s="1"/>
  <c r="AK24" i="6" s="1"/>
  <c r="AN127" i="13"/>
  <c r="AN145" i="13"/>
  <c r="AM52" i="9"/>
  <c r="AM64" i="13"/>
  <c r="AM10" i="6" s="1"/>
  <c r="BX76" i="9"/>
  <c r="BX84" i="9" s="1"/>
  <c r="AN105" i="9"/>
  <c r="AO99" i="9"/>
  <c r="AO95" i="9"/>
  <c r="BV23" i="9"/>
  <c r="BV31" i="9" s="1"/>
  <c r="BU26" i="9"/>
  <c r="BU32" i="6" s="1"/>
  <c r="BW24" i="9"/>
  <c r="BW32" i="9" s="1"/>
  <c r="AM46" i="13"/>
  <c r="AM9" i="4" s="1"/>
  <c r="AN47" i="9"/>
  <c r="AN42" i="9"/>
  <c r="AN19" i="6" s="1"/>
  <c r="BV40" i="9"/>
  <c r="BV48" i="9" s="1"/>
  <c r="BW40" i="9" s="1"/>
  <c r="BX22" i="9"/>
  <c r="BX30" i="9" s="1"/>
  <c r="AO46" i="9"/>
  <c r="AY45" i="9"/>
  <c r="AP98" i="9"/>
  <c r="FG55" i="9" l="1"/>
  <c r="FF17" i="8"/>
  <c r="FF18" i="8" s="1"/>
  <c r="FF20" i="8" s="1"/>
  <c r="FF22" i="8" s="1"/>
  <c r="FG56" i="9"/>
  <c r="FG27" i="8" s="1"/>
  <c r="FF12" i="4"/>
  <c r="FF37" i="8"/>
  <c r="FF70" i="17" s="1"/>
  <c r="BS16" i="10"/>
  <c r="BS17" i="10" s="1"/>
  <c r="BS27" i="4" s="1"/>
  <c r="BS45" i="6"/>
  <c r="BT9" i="10"/>
  <c r="BT12" i="10" s="1"/>
  <c r="AJ11" i="21"/>
  <c r="AO35" i="6"/>
  <c r="AK26" i="8"/>
  <c r="AK25" i="8"/>
  <c r="AH37" i="6"/>
  <c r="AH38" i="6" s="1"/>
  <c r="AJ32" i="4"/>
  <c r="AJ41" i="6" s="1"/>
  <c r="AJ29" i="8"/>
  <c r="BW79" i="9"/>
  <c r="BX75" i="9"/>
  <c r="BX83" i="9" s="1"/>
  <c r="BX87" i="9" s="1"/>
  <c r="AK9" i="8"/>
  <c r="AL11" i="6"/>
  <c r="FO109" i="9"/>
  <c r="FO108" i="9"/>
  <c r="AJ39" i="8"/>
  <c r="AJ40" i="8" s="1"/>
  <c r="AJ71" i="17"/>
  <c r="AJ69" i="17" s="1"/>
  <c r="AI75" i="17"/>
  <c r="AI81" i="17"/>
  <c r="AI83" i="17" s="1"/>
  <c r="BV34" i="9"/>
  <c r="BX100" i="9"/>
  <c r="BY92" i="9" s="1"/>
  <c r="AJ27" i="6"/>
  <c r="AJ43" i="6"/>
  <c r="AK32" i="8"/>
  <c r="AH52" i="6"/>
  <c r="AI41" i="6"/>
  <c r="AI44" i="6" s="1"/>
  <c r="AI34" i="4"/>
  <c r="AI38" i="4" s="1"/>
  <c r="AJ42" i="6"/>
  <c r="AJ33" i="8"/>
  <c r="AI50" i="6"/>
  <c r="AI51" i="6" s="1"/>
  <c r="FT27" i="10"/>
  <c r="AM87" i="13"/>
  <c r="AM7" i="8" s="1"/>
  <c r="AN168" i="13"/>
  <c r="BY76" i="9"/>
  <c r="BY84" i="9" s="1"/>
  <c r="AP91" i="9"/>
  <c r="AO103" i="9"/>
  <c r="BW48" i="9"/>
  <c r="BX24" i="9"/>
  <c r="BX32" i="9" s="1"/>
  <c r="AO39" i="9"/>
  <c r="AN50" i="9"/>
  <c r="AN31" i="6" s="1"/>
  <c r="BW23" i="9"/>
  <c r="BW31" i="9" s="1"/>
  <c r="BV26" i="9"/>
  <c r="AP38" i="9"/>
  <c r="BY22" i="9"/>
  <c r="BY30" i="9" s="1"/>
  <c r="AZ37" i="9"/>
  <c r="AQ90" i="9"/>
  <c r="FF15" i="6" l="1"/>
  <c r="FG21" i="8"/>
  <c r="FG16" i="8"/>
  <c r="FG57" i="9"/>
  <c r="BT16" i="10"/>
  <c r="BT17" i="10" s="1"/>
  <c r="BT27" i="4" s="1"/>
  <c r="BU9" i="10"/>
  <c r="BU12" i="10" s="1"/>
  <c r="BT45" i="6"/>
  <c r="BV32" i="6"/>
  <c r="AH54" i="6"/>
  <c r="AJ44" i="4"/>
  <c r="AJ34" i="4"/>
  <c r="AJ38" i="4" s="1"/>
  <c r="AJ13" i="21" s="1"/>
  <c r="AK36" i="8"/>
  <c r="AK72" i="17" s="1"/>
  <c r="AK38" i="8"/>
  <c r="AK71" i="17" s="1"/>
  <c r="AK28" i="8"/>
  <c r="AK29" i="8" s="1"/>
  <c r="BX79" i="9"/>
  <c r="BY75" i="9"/>
  <c r="BY83" i="9" s="1"/>
  <c r="BY87" i="9" s="1"/>
  <c r="AI39" i="4"/>
  <c r="AJ37" i="4" s="1"/>
  <c r="AK20" i="4"/>
  <c r="AK21" i="4" s="1"/>
  <c r="AL9" i="8"/>
  <c r="FO110" i="9"/>
  <c r="AJ75" i="17"/>
  <c r="AJ81" i="17"/>
  <c r="AJ83" i="17" s="1"/>
  <c r="BY100" i="9"/>
  <c r="BZ92" i="9" s="1"/>
  <c r="BW34" i="9"/>
  <c r="AK42" i="6"/>
  <c r="AK11" i="4"/>
  <c r="AK13" i="4" s="1"/>
  <c r="AJ44" i="6"/>
  <c r="AI52" i="6"/>
  <c r="AJ50" i="6"/>
  <c r="AJ51" i="6" s="1"/>
  <c r="FT46" i="6"/>
  <c r="FT30" i="10"/>
  <c r="FT31" i="10" s="1"/>
  <c r="FT30" i="4" s="1"/>
  <c r="FU23" i="10"/>
  <c r="AM33" i="6"/>
  <c r="AL12" i="6"/>
  <c r="AL18" i="6"/>
  <c r="AL20" i="6" s="1"/>
  <c r="AL24" i="6" s="1"/>
  <c r="AO127" i="13"/>
  <c r="AO145" i="13"/>
  <c r="AN52" i="9"/>
  <c r="AN64" i="13"/>
  <c r="AN10" i="6" s="1"/>
  <c r="BZ76" i="9"/>
  <c r="BZ84" i="9" s="1"/>
  <c r="AO105" i="9"/>
  <c r="AP99" i="9"/>
  <c r="AP95" i="9"/>
  <c r="BX40" i="9"/>
  <c r="BX48" i="9" s="1"/>
  <c r="BY40" i="9" s="1"/>
  <c r="AN46" i="13"/>
  <c r="AN9" i="4" s="1"/>
  <c r="AO47" i="9"/>
  <c r="AO42" i="9"/>
  <c r="AO19" i="6" s="1"/>
  <c r="BX23" i="9"/>
  <c r="BX31" i="9" s="1"/>
  <c r="BW26" i="9"/>
  <c r="BY24" i="9"/>
  <c r="BY32" i="9" s="1"/>
  <c r="BZ22" i="9"/>
  <c r="BZ30" i="9" s="1"/>
  <c r="AP46" i="9"/>
  <c r="AQ98" i="9"/>
  <c r="AZ45" i="9"/>
  <c r="FH55" i="9" l="1"/>
  <c r="FG17" i="8"/>
  <c r="FG18" i="8" s="1"/>
  <c r="FG20" i="8" s="1"/>
  <c r="FH56" i="9"/>
  <c r="FH27" i="8" s="1"/>
  <c r="FG37" i="8"/>
  <c r="FG70" i="17" s="1"/>
  <c r="FG12" i="4"/>
  <c r="BU16" i="10"/>
  <c r="BU17" i="10" s="1"/>
  <c r="BU27" i="4" s="1"/>
  <c r="BU45" i="6"/>
  <c r="BV9" i="10"/>
  <c r="BV12" i="10" s="1"/>
  <c r="AK33" i="4"/>
  <c r="BW32" i="6"/>
  <c r="AP35" i="6"/>
  <c r="AL26" i="8"/>
  <c r="AL25" i="8"/>
  <c r="AL28" i="8" s="1"/>
  <c r="AJ39" i="4"/>
  <c r="AJ42" i="4" s="1"/>
  <c r="AK39" i="8"/>
  <c r="AK40" i="8" s="1"/>
  <c r="AK69" i="17"/>
  <c r="AK75" i="17" s="1"/>
  <c r="AK31" i="8"/>
  <c r="AK25" i="6" s="1"/>
  <c r="BY79" i="9"/>
  <c r="BZ75" i="9"/>
  <c r="BZ83" i="9" s="1"/>
  <c r="BZ87" i="9" s="1"/>
  <c r="AK11" i="21"/>
  <c r="AI42" i="4"/>
  <c r="AI36" i="6"/>
  <c r="AI55" i="6" s="1"/>
  <c r="AI12" i="21"/>
  <c r="AI15" i="21" s="1"/>
  <c r="AI13" i="21"/>
  <c r="AK32" i="4"/>
  <c r="AK41" i="6" s="1"/>
  <c r="AL8" i="8"/>
  <c r="AL34" i="6" s="1"/>
  <c r="AM11" i="6"/>
  <c r="AJ52" i="6"/>
  <c r="FP108" i="9"/>
  <c r="FP109" i="9"/>
  <c r="BZ100" i="9"/>
  <c r="CA92" i="9" s="1"/>
  <c r="BX34" i="9"/>
  <c r="FU27" i="10"/>
  <c r="AL36" i="8"/>
  <c r="AL72" i="17" s="1"/>
  <c r="AL20" i="4"/>
  <c r="AL21" i="4" s="1"/>
  <c r="AN87" i="13"/>
  <c r="AN7" i="8" s="1"/>
  <c r="AO168" i="13"/>
  <c r="CA76" i="9"/>
  <c r="CA84" i="9" s="1"/>
  <c r="AQ91" i="9"/>
  <c r="AP103" i="9"/>
  <c r="BY23" i="9"/>
  <c r="BY31" i="9" s="1"/>
  <c r="BX26" i="9"/>
  <c r="AP39" i="9"/>
  <c r="AO50" i="9"/>
  <c r="AO31" i="6" s="1"/>
  <c r="BY48" i="9"/>
  <c r="BZ40" i="9" s="1"/>
  <c r="BZ24" i="9"/>
  <c r="BZ32" i="9" s="1"/>
  <c r="AQ38" i="9"/>
  <c r="CA22" i="9"/>
  <c r="CA30" i="9" s="1"/>
  <c r="BA37" i="9"/>
  <c r="AR90" i="9"/>
  <c r="FG22" i="8" l="1"/>
  <c r="FG15" i="6"/>
  <c r="FH21" i="8"/>
  <c r="FH16" i="8"/>
  <c r="FH57" i="9"/>
  <c r="BV16" i="10"/>
  <c r="BV17" i="10" s="1"/>
  <c r="BV27" i="4" s="1"/>
  <c r="BV45" i="6"/>
  <c r="BW9" i="10"/>
  <c r="BW12" i="10" s="1"/>
  <c r="BX32" i="6"/>
  <c r="AJ36" i="6"/>
  <c r="AJ37" i="6" s="1"/>
  <c r="AJ38" i="6" s="1"/>
  <c r="AJ54" i="6" s="1"/>
  <c r="AK37" i="4"/>
  <c r="AK33" i="8"/>
  <c r="AK50" i="6" s="1"/>
  <c r="AK51" i="6" s="1"/>
  <c r="AK81" i="17"/>
  <c r="AK83" i="17" s="1"/>
  <c r="AL32" i="8"/>
  <c r="AL38" i="8" s="1"/>
  <c r="CA75" i="9"/>
  <c r="CA83" i="9" s="1"/>
  <c r="CA87" i="9" s="1"/>
  <c r="BZ79" i="9"/>
  <c r="AJ12" i="21"/>
  <c r="AJ15" i="21" s="1"/>
  <c r="AI37" i="6"/>
  <c r="AI38" i="6" s="1"/>
  <c r="AI54" i="6" s="1"/>
  <c r="AI14" i="21"/>
  <c r="AI16" i="21" s="1"/>
  <c r="AK44" i="4"/>
  <c r="AK34" i="4"/>
  <c r="AK38" i="4" s="1"/>
  <c r="AM8" i="8"/>
  <c r="AM34" i="6" s="1"/>
  <c r="AM12" i="6"/>
  <c r="AM18" i="6"/>
  <c r="AM20" i="6" s="1"/>
  <c r="AM24" i="6" s="1"/>
  <c r="FP110" i="9"/>
  <c r="BY34" i="9"/>
  <c r="CA100" i="9"/>
  <c r="CB92" i="9" s="1"/>
  <c r="AK26" i="6"/>
  <c r="AL29" i="8"/>
  <c r="AL31" i="8"/>
  <c r="AL25" i="6" s="1"/>
  <c r="AL26" i="6" s="1"/>
  <c r="AL27" i="6" s="1"/>
  <c r="FU46" i="6"/>
  <c r="U46" i="5" s="1"/>
  <c r="FU30" i="10"/>
  <c r="FU31" i="10" s="1"/>
  <c r="FU30" i="4" s="1"/>
  <c r="FV23" i="10"/>
  <c r="AN33" i="6"/>
  <c r="AP127" i="13"/>
  <c r="AP145" i="13"/>
  <c r="AO52" i="9"/>
  <c r="AO64" i="13"/>
  <c r="AO10" i="6" s="1"/>
  <c r="CB76" i="9"/>
  <c r="CB84" i="9" s="1"/>
  <c r="AP105" i="9"/>
  <c r="AQ99" i="9"/>
  <c r="AQ95" i="9"/>
  <c r="AO46" i="13"/>
  <c r="AO9" i="4" s="1"/>
  <c r="AP47" i="9"/>
  <c r="AP42" i="9"/>
  <c r="AP19" i="6" s="1"/>
  <c r="CA24" i="9"/>
  <c r="CA32" i="9" s="1"/>
  <c r="BZ48" i="9"/>
  <c r="CA40" i="9" s="1"/>
  <c r="BZ23" i="9"/>
  <c r="BZ31" i="9" s="1"/>
  <c r="BY26" i="9"/>
  <c r="CB22" i="9"/>
  <c r="CB30" i="9" s="1"/>
  <c r="AQ46" i="9"/>
  <c r="AR98" i="9"/>
  <c r="BA45" i="9"/>
  <c r="FH17" i="8" l="1"/>
  <c r="FI55" i="9"/>
  <c r="FI56" i="9"/>
  <c r="FI27" i="8" s="1"/>
  <c r="FH18" i="8"/>
  <c r="FH20" i="8" s="1"/>
  <c r="FH12" i="4"/>
  <c r="FH37" i="8"/>
  <c r="FH70" i="17" s="1"/>
  <c r="FH22" i="8"/>
  <c r="BW16" i="10"/>
  <c r="BW17" i="10" s="1"/>
  <c r="BW27" i="4" s="1"/>
  <c r="BW45" i="6"/>
  <c r="BX9" i="10"/>
  <c r="BX12" i="10" s="1"/>
  <c r="BY32" i="6"/>
  <c r="AQ35" i="6"/>
  <c r="AM26" i="8"/>
  <c r="AM25" i="8"/>
  <c r="AM28" i="8" s="1"/>
  <c r="AJ55" i="6"/>
  <c r="AL11" i="4"/>
  <c r="AL13" i="4" s="1"/>
  <c r="AL33" i="4" s="1"/>
  <c r="CB75" i="9"/>
  <c r="CB83" i="9" s="1"/>
  <c r="CB87" i="9" s="1"/>
  <c r="CA79" i="9"/>
  <c r="AJ14" i="21"/>
  <c r="AJ16" i="21" s="1"/>
  <c r="AK39" i="4"/>
  <c r="AK36" i="6" s="1"/>
  <c r="AK55" i="6" s="1"/>
  <c r="AM9" i="8"/>
  <c r="AN11" i="6"/>
  <c r="FQ109" i="9"/>
  <c r="FQ108" i="9"/>
  <c r="AL39" i="8"/>
  <c r="AL40" i="8" s="1"/>
  <c r="AL71" i="17"/>
  <c r="AL69" i="17" s="1"/>
  <c r="CB100" i="9"/>
  <c r="CC92" i="9" s="1"/>
  <c r="BZ34" i="9"/>
  <c r="AK43" i="6"/>
  <c r="AK27" i="6"/>
  <c r="AM32" i="8"/>
  <c r="AL33" i="8"/>
  <c r="FV27" i="10"/>
  <c r="AO87" i="13"/>
  <c r="AO7" i="8" s="1"/>
  <c r="AP168" i="13"/>
  <c r="CC76" i="9"/>
  <c r="CC84" i="9" s="1"/>
  <c r="AR91" i="9"/>
  <c r="AQ103" i="9"/>
  <c r="CA48" i="9"/>
  <c r="CB40" i="9" s="1"/>
  <c r="CB24" i="9"/>
  <c r="CB32" i="9" s="1"/>
  <c r="AQ39" i="9"/>
  <c r="AP50" i="9"/>
  <c r="AP31" i="6" s="1"/>
  <c r="CA23" i="9"/>
  <c r="CA31" i="9" s="1"/>
  <c r="BZ26" i="9"/>
  <c r="AR38" i="9"/>
  <c r="CC22" i="9"/>
  <c r="CC30" i="9" s="1"/>
  <c r="AS90" i="9"/>
  <c r="BB37" i="9"/>
  <c r="FH15" i="6" l="1"/>
  <c r="FI21" i="8"/>
  <c r="FI16" i="8"/>
  <c r="FI57" i="9"/>
  <c r="BX16" i="10"/>
  <c r="BX17" i="10" s="1"/>
  <c r="BX27" i="4" s="1"/>
  <c r="BX45" i="6"/>
  <c r="BY9" i="10"/>
  <c r="BY12" i="10" s="1"/>
  <c r="AL11" i="21"/>
  <c r="AL43" i="6"/>
  <c r="BZ32" i="6"/>
  <c r="AM31" i="8"/>
  <c r="AM25" i="6" s="1"/>
  <c r="AM26" i="6" s="1"/>
  <c r="AM36" i="8"/>
  <c r="AM72" i="17" s="1"/>
  <c r="CC75" i="9"/>
  <c r="CC83" i="9" s="1"/>
  <c r="CC87" i="9" s="1"/>
  <c r="CB79" i="9"/>
  <c r="AL37" i="4"/>
  <c r="AK42" i="4"/>
  <c r="AK12" i="21"/>
  <c r="AK15" i="21" s="1"/>
  <c r="AK13" i="21"/>
  <c r="AK37" i="6"/>
  <c r="AK38" i="6" s="1"/>
  <c r="AM20" i="4"/>
  <c r="AM21" i="4" s="1"/>
  <c r="AN9" i="8"/>
  <c r="AN12" i="6"/>
  <c r="AN18" i="6"/>
  <c r="AN20" i="6" s="1"/>
  <c r="AN24" i="6" s="1"/>
  <c r="FQ110" i="9"/>
  <c r="AL81" i="17"/>
  <c r="AL83" i="17" s="1"/>
  <c r="AL75" i="17"/>
  <c r="CC100" i="9"/>
  <c r="CD92" i="9" s="1"/>
  <c r="CA34" i="9"/>
  <c r="AM29" i="8"/>
  <c r="AM38" i="8"/>
  <c r="AM11" i="4"/>
  <c r="AM13" i="4" s="1"/>
  <c r="AL32" i="4"/>
  <c r="AL44" i="4" s="1"/>
  <c r="AL42" i="6"/>
  <c r="AK44" i="6"/>
  <c r="AK52" i="6" s="1"/>
  <c r="AL50" i="6"/>
  <c r="AL51" i="6" s="1"/>
  <c r="FV46" i="6"/>
  <c r="FV30" i="10"/>
  <c r="FV31" i="10" s="1"/>
  <c r="FV30" i="4" s="1"/>
  <c r="FW23" i="10"/>
  <c r="AO33" i="6"/>
  <c r="AQ127" i="13"/>
  <c r="AQ145" i="13"/>
  <c r="AP52" i="9"/>
  <c r="AP64" i="13"/>
  <c r="AP10" i="6" s="1"/>
  <c r="CB48" i="9"/>
  <c r="CC40" i="9" s="1"/>
  <c r="CD76" i="9"/>
  <c r="CD84" i="9" s="1"/>
  <c r="AQ105" i="9"/>
  <c r="AR99" i="9"/>
  <c r="AR95" i="9"/>
  <c r="AP46" i="13"/>
  <c r="AP9" i="4" s="1"/>
  <c r="AQ47" i="9"/>
  <c r="AQ42" i="9"/>
  <c r="AQ19" i="6" s="1"/>
  <c r="CC24" i="9"/>
  <c r="CC32" i="9" s="1"/>
  <c r="CB23" i="9"/>
  <c r="CB31" i="9" s="1"/>
  <c r="CA26" i="9"/>
  <c r="CD22" i="9"/>
  <c r="CD30" i="9" s="1"/>
  <c r="AR46" i="9"/>
  <c r="BB45" i="9"/>
  <c r="AS98" i="9"/>
  <c r="FI17" i="8" l="1"/>
  <c r="FJ56" i="9"/>
  <c r="FJ27" i="8" s="1"/>
  <c r="FJ55" i="9"/>
  <c r="FI18" i="8"/>
  <c r="FI20" i="8" s="1"/>
  <c r="FI37" i="8"/>
  <c r="FI70" i="17" s="1"/>
  <c r="FI12" i="4"/>
  <c r="BY16" i="10"/>
  <c r="BY17" i="10" s="1"/>
  <c r="BY27" i="4" s="1"/>
  <c r="BZ9" i="10"/>
  <c r="BZ12" i="10" s="1"/>
  <c r="BY45" i="6"/>
  <c r="AN32" i="8"/>
  <c r="AN38" i="8" s="1"/>
  <c r="AN71" i="17" s="1"/>
  <c r="AM33" i="4"/>
  <c r="AM43" i="6" s="1"/>
  <c r="AM33" i="8"/>
  <c r="AM50" i="6" s="1"/>
  <c r="AM51" i="6" s="1"/>
  <c r="CA32" i="6"/>
  <c r="AR35" i="6"/>
  <c r="AN26" i="8"/>
  <c r="AN25" i="8"/>
  <c r="AN28" i="8" s="1"/>
  <c r="CD75" i="9"/>
  <c r="CD83" i="9" s="1"/>
  <c r="CD87" i="9" s="1"/>
  <c r="CC79" i="9"/>
  <c r="AN8" i="8"/>
  <c r="AN34" i="6" s="1"/>
  <c r="AM11" i="21"/>
  <c r="AK14" i="21"/>
  <c r="AK16" i="21" s="1"/>
  <c r="AK54" i="6"/>
  <c r="AM32" i="4"/>
  <c r="AM41" i="6" s="1"/>
  <c r="AO11" i="6"/>
  <c r="FR108" i="9"/>
  <c r="FR109" i="9"/>
  <c r="AM39" i="8"/>
  <c r="AM40" i="8" s="1"/>
  <c r="AM71" i="17"/>
  <c r="AM69" i="17" s="1"/>
  <c r="CD100" i="9"/>
  <c r="CE92" i="9" s="1"/>
  <c r="CB34" i="9"/>
  <c r="AL41" i="6"/>
  <c r="AL44" i="6" s="1"/>
  <c r="AL52" i="6" s="1"/>
  <c r="AL34" i="4"/>
  <c r="AL38" i="4" s="1"/>
  <c r="AM42" i="6"/>
  <c r="AM27" i="6"/>
  <c r="FW27" i="10"/>
  <c r="AP87" i="13"/>
  <c r="AP7" i="8" s="1"/>
  <c r="AN36" i="8"/>
  <c r="AN72" i="17" s="1"/>
  <c r="AN20" i="4"/>
  <c r="AN21" i="4" s="1"/>
  <c r="AQ168" i="13"/>
  <c r="CC48" i="9"/>
  <c r="CD40" i="9" s="1"/>
  <c r="CE76" i="9"/>
  <c r="CE84" i="9" s="1"/>
  <c r="AS91" i="9"/>
  <c r="AR103" i="9"/>
  <c r="CD24" i="9"/>
  <c r="CD32" i="9" s="1"/>
  <c r="CC23" i="9"/>
  <c r="CC31" i="9" s="1"/>
  <c r="CB26" i="9"/>
  <c r="AR39" i="9"/>
  <c r="AQ50" i="9"/>
  <c r="AQ31" i="6" s="1"/>
  <c r="AS38" i="9"/>
  <c r="CE22" i="9"/>
  <c r="CE30" i="9" s="1"/>
  <c r="AT90" i="9"/>
  <c r="BC37" i="9"/>
  <c r="AN11" i="4" l="1"/>
  <c r="AN13" i="4" s="1"/>
  <c r="AN33" i="4" s="1"/>
  <c r="FI22" i="8"/>
  <c r="FI15" i="6"/>
  <c r="FJ21" i="8"/>
  <c r="FJ16" i="8"/>
  <c r="FJ57" i="9"/>
  <c r="BZ16" i="10"/>
  <c r="BZ17" i="10" s="1"/>
  <c r="BZ27" i="4" s="1"/>
  <c r="BZ45" i="6"/>
  <c r="CA9" i="10"/>
  <c r="CA12" i="10" s="1"/>
  <c r="AN31" i="8"/>
  <c r="AN25" i="6" s="1"/>
  <c r="AN26" i="6" s="1"/>
  <c r="CB32" i="6"/>
  <c r="CD79" i="9"/>
  <c r="CE75" i="9"/>
  <c r="CE83" i="9" s="1"/>
  <c r="CE87" i="9" s="1"/>
  <c r="AL39" i="4"/>
  <c r="AL42" i="4" s="1"/>
  <c r="AM44" i="4"/>
  <c r="AM34" i="4"/>
  <c r="AM38" i="4" s="1"/>
  <c r="AO8" i="8"/>
  <c r="AO34" i="6" s="1"/>
  <c r="AO18" i="6"/>
  <c r="AO20" i="6" s="1"/>
  <c r="AO24" i="6" s="1"/>
  <c r="AO12" i="6"/>
  <c r="FR110" i="9"/>
  <c r="AN69" i="17"/>
  <c r="AM75" i="17"/>
  <c r="AM81" i="17"/>
  <c r="AM83" i="17" s="1"/>
  <c r="CE100" i="9"/>
  <c r="CF92" i="9" s="1"/>
  <c r="CC34" i="9"/>
  <c r="AN29" i="8"/>
  <c r="AN39" i="8"/>
  <c r="AN40" i="8" s="1"/>
  <c r="AM44" i="6"/>
  <c r="AM52" i="6" s="1"/>
  <c r="AN42" i="6"/>
  <c r="FW46" i="6"/>
  <c r="FW30" i="10"/>
  <c r="FW31" i="10" s="1"/>
  <c r="FW30" i="4" s="1"/>
  <c r="FX23" i="10"/>
  <c r="AP33" i="6"/>
  <c r="CD48" i="9"/>
  <c r="CE40" i="9" s="1"/>
  <c r="AR127" i="13"/>
  <c r="AR145" i="13"/>
  <c r="AQ52" i="9"/>
  <c r="AQ64" i="13"/>
  <c r="AQ10" i="6" s="1"/>
  <c r="CF76" i="9"/>
  <c r="CF84" i="9" s="1"/>
  <c r="AR105" i="9"/>
  <c r="AS99" i="9"/>
  <c r="AS95" i="9"/>
  <c r="AR47" i="9"/>
  <c r="AR42" i="9"/>
  <c r="AR19" i="6" s="1"/>
  <c r="AQ46" i="13"/>
  <c r="AQ9" i="4" s="1"/>
  <c r="CD23" i="9"/>
  <c r="CD31" i="9" s="1"/>
  <c r="CC26" i="9"/>
  <c r="CE24" i="9"/>
  <c r="CE32" i="9" s="1"/>
  <c r="CF22" i="9"/>
  <c r="CF30" i="9" s="1"/>
  <c r="AS46" i="9"/>
  <c r="BC45" i="9"/>
  <c r="AT98" i="9"/>
  <c r="AN33" i="8" l="1"/>
  <c r="AN50" i="6" s="1"/>
  <c r="AN51" i="6" s="1"/>
  <c r="AO32" i="8"/>
  <c r="AO38" i="8" s="1"/>
  <c r="AO71" i="17" s="1"/>
  <c r="AN11" i="21"/>
  <c r="AN32" i="4"/>
  <c r="AN41" i="6" s="1"/>
  <c r="FJ17" i="8"/>
  <c r="FJ18" i="8" s="1"/>
  <c r="FJ20" i="8" s="1"/>
  <c r="FJ22" i="8" s="1"/>
  <c r="FK56" i="9"/>
  <c r="FK27" i="8" s="1"/>
  <c r="FK55" i="9"/>
  <c r="FJ37" i="8"/>
  <c r="FJ70" i="17" s="1"/>
  <c r="FJ12" i="4"/>
  <c r="CA16" i="10"/>
  <c r="CA17" i="10" s="1"/>
  <c r="CA27" i="4" s="1"/>
  <c r="CA45" i="6"/>
  <c r="CB9" i="10"/>
  <c r="CB12" i="10" s="1"/>
  <c r="AS35" i="6"/>
  <c r="CC32" i="6"/>
  <c r="M32" i="5" s="1"/>
  <c r="AO26" i="8"/>
  <c r="AO25" i="8"/>
  <c r="AO28" i="8" s="1"/>
  <c r="CF75" i="9"/>
  <c r="CF83" i="9" s="1"/>
  <c r="CF87" i="9" s="1"/>
  <c r="CE79" i="9"/>
  <c r="AM37" i="4"/>
  <c r="AM39" i="4" s="1"/>
  <c r="AM42" i="4" s="1"/>
  <c r="AM13" i="21"/>
  <c r="AL12" i="21"/>
  <c r="AL15" i="21" s="1"/>
  <c r="AL13" i="21"/>
  <c r="AL36" i="6"/>
  <c r="AL37" i="6" s="1"/>
  <c r="AL38" i="6" s="1"/>
  <c r="AL54" i="6" s="1"/>
  <c r="AO9" i="8"/>
  <c r="AP11" i="6"/>
  <c r="FS108" i="9"/>
  <c r="FS109" i="9"/>
  <c r="AN81" i="17"/>
  <c r="AN83" i="17" s="1"/>
  <c r="AN75" i="17"/>
  <c r="CF100" i="9"/>
  <c r="CG92" i="9" s="1"/>
  <c r="CD34" i="9"/>
  <c r="AN27" i="6"/>
  <c r="AN43" i="6"/>
  <c r="AO42" i="6" s="1"/>
  <c r="FX27" i="10"/>
  <c r="J35" i="5"/>
  <c r="AQ87" i="13"/>
  <c r="AQ7" i="8" s="1"/>
  <c r="AR168" i="13"/>
  <c r="CE48" i="9"/>
  <c r="CF40" i="9" s="1"/>
  <c r="CG76" i="9"/>
  <c r="CG84" i="9" s="1"/>
  <c r="AT91" i="9"/>
  <c r="AS103" i="9"/>
  <c r="CE23" i="9"/>
  <c r="CE31" i="9" s="1"/>
  <c r="CD26" i="9"/>
  <c r="CF24" i="9"/>
  <c r="CF32" i="9" s="1"/>
  <c r="AS39" i="9"/>
  <c r="AR50" i="9"/>
  <c r="AR31" i="6" s="1"/>
  <c r="AT38" i="9"/>
  <c r="CG22" i="9"/>
  <c r="CG30" i="9" s="1"/>
  <c r="AU90" i="9"/>
  <c r="BD37" i="9"/>
  <c r="AO11" i="4" l="1"/>
  <c r="AO13" i="4" s="1"/>
  <c r="AN44" i="4"/>
  <c r="AN34" i="4"/>
  <c r="AN38" i="4" s="1"/>
  <c r="CD32" i="6"/>
  <c r="FJ15" i="6"/>
  <c r="FK21" i="8"/>
  <c r="FK16" i="8"/>
  <c r="FK57" i="9"/>
  <c r="CB16" i="10"/>
  <c r="CB17" i="10" s="1"/>
  <c r="CB27" i="4" s="1"/>
  <c r="CC9" i="10"/>
  <c r="CC12" i="10" s="1"/>
  <c r="CB45" i="6"/>
  <c r="AO31" i="8"/>
  <c r="AO25" i="6" s="1"/>
  <c r="AO26" i="6" s="1"/>
  <c r="AO27" i="6" s="1"/>
  <c r="AO36" i="8"/>
  <c r="AO72" i="17" s="1"/>
  <c r="AO69" i="17" s="1"/>
  <c r="CF79" i="9"/>
  <c r="CG75" i="9"/>
  <c r="CG83" i="9" s="1"/>
  <c r="CG87" i="9" s="1"/>
  <c r="AM12" i="21"/>
  <c r="AM15" i="21" s="1"/>
  <c r="AL55" i="6"/>
  <c r="AL14" i="21"/>
  <c r="AL16" i="21" s="1"/>
  <c r="AN13" i="21"/>
  <c r="AN37" i="4"/>
  <c r="AM36" i="6"/>
  <c r="AM37" i="6" s="1"/>
  <c r="AM38" i="6" s="1"/>
  <c r="AM54" i="6" s="1"/>
  <c r="AO20" i="4"/>
  <c r="AP8" i="8"/>
  <c r="AP34" i="6" s="1"/>
  <c r="AP12" i="6"/>
  <c r="AP18" i="6"/>
  <c r="AP20" i="6" s="1"/>
  <c r="AP24" i="6" s="1"/>
  <c r="FS110" i="9"/>
  <c r="CG100" i="9"/>
  <c r="CH92" i="9" s="1"/>
  <c r="CE34" i="9"/>
  <c r="AO29" i="8"/>
  <c r="AN44" i="6"/>
  <c r="AN52" i="6" s="1"/>
  <c r="FX46" i="6"/>
  <c r="FX30" i="10"/>
  <c r="FX31" i="10" s="1"/>
  <c r="FX30" i="4" s="1"/>
  <c r="FY23" i="10"/>
  <c r="AQ33" i="6"/>
  <c r="CF48" i="9"/>
  <c r="CG40" i="9" s="1"/>
  <c r="AS127" i="13"/>
  <c r="AS145" i="13"/>
  <c r="AR52" i="9"/>
  <c r="AR64" i="13"/>
  <c r="AR10" i="6" s="1"/>
  <c r="CH76" i="9"/>
  <c r="CH84" i="9" s="1"/>
  <c r="AS105" i="9"/>
  <c r="AT99" i="9"/>
  <c r="AT95" i="9"/>
  <c r="AS47" i="9"/>
  <c r="AS42" i="9"/>
  <c r="AS19" i="6" s="1"/>
  <c r="AR46" i="13"/>
  <c r="AR9" i="4" s="1"/>
  <c r="CG24" i="9"/>
  <c r="CG32" i="9" s="1"/>
  <c r="CF23" i="9"/>
  <c r="CF31" i="9" s="1"/>
  <c r="CE26" i="9"/>
  <c r="CH22" i="9"/>
  <c r="CH30" i="9" s="1"/>
  <c r="AT46" i="9"/>
  <c r="BD45" i="9"/>
  <c r="AU98" i="9"/>
  <c r="AN39" i="4" l="1"/>
  <c r="AN36" i="6" s="1"/>
  <c r="AN37" i="6" s="1"/>
  <c r="AN38" i="6" s="1"/>
  <c r="FL55" i="9"/>
  <c r="FK17" i="8"/>
  <c r="FK18" i="8" s="1"/>
  <c r="FK20" i="8" s="1"/>
  <c r="FL56" i="9"/>
  <c r="FL27" i="8" s="1"/>
  <c r="FK37" i="8"/>
  <c r="FK70" i="17" s="1"/>
  <c r="FK12" i="4"/>
  <c r="AO33" i="8"/>
  <c r="AO50" i="6" s="1"/>
  <c r="AO51" i="6" s="1"/>
  <c r="CC16" i="10"/>
  <c r="CC17" i="10" s="1"/>
  <c r="CC27" i="4" s="1"/>
  <c r="CC45" i="6"/>
  <c r="M45" i="5" s="1"/>
  <c r="CD9" i="10"/>
  <c r="CD12" i="10" s="1"/>
  <c r="AP32" i="8"/>
  <c r="AP38" i="8" s="1"/>
  <c r="AP71" i="17" s="1"/>
  <c r="CE32" i="6"/>
  <c r="AT35" i="6"/>
  <c r="AP26" i="8"/>
  <c r="AP25" i="8"/>
  <c r="CH75" i="9"/>
  <c r="CH83" i="9" s="1"/>
  <c r="CH87" i="9" s="1"/>
  <c r="AO21" i="4"/>
  <c r="AO33" i="4" s="1"/>
  <c r="AO39" i="8"/>
  <c r="AO40" i="8" s="1"/>
  <c r="CG79" i="9"/>
  <c r="AN12" i="21"/>
  <c r="AN15" i="21" s="1"/>
  <c r="AM14" i="21"/>
  <c r="AM16" i="21" s="1"/>
  <c r="AM55" i="6"/>
  <c r="AP9" i="8"/>
  <c r="AP28" i="8"/>
  <c r="AQ11" i="6"/>
  <c r="FT109" i="9"/>
  <c r="FT108" i="9"/>
  <c r="AO81" i="17"/>
  <c r="AO83" i="17" s="1"/>
  <c r="AO75" i="17"/>
  <c r="CH100" i="9"/>
  <c r="CI92" i="9" s="1"/>
  <c r="CF34" i="9"/>
  <c r="AN42" i="4"/>
  <c r="AN54" i="6"/>
  <c r="AO37" i="4"/>
  <c r="AN55" i="6"/>
  <c r="FY27" i="10"/>
  <c r="AR87" i="13"/>
  <c r="AR7" i="8" s="1"/>
  <c r="AS168" i="13"/>
  <c r="CG48" i="9"/>
  <c r="CH40" i="9" s="1"/>
  <c r="CI76" i="9"/>
  <c r="CI84" i="9" s="1"/>
  <c r="AU91" i="9"/>
  <c r="AT103" i="9"/>
  <c r="CH24" i="9"/>
  <c r="CH32" i="9" s="1"/>
  <c r="CG23" i="9"/>
  <c r="CG31" i="9" s="1"/>
  <c r="CF26" i="9"/>
  <c r="AT39" i="9"/>
  <c r="AS50" i="9"/>
  <c r="AS31" i="6" s="1"/>
  <c r="AU38" i="9"/>
  <c r="CI22" i="9"/>
  <c r="CI30" i="9" s="1"/>
  <c r="BE37" i="9"/>
  <c r="AV90" i="9"/>
  <c r="FK15" i="6" l="1"/>
  <c r="FK22" i="8"/>
  <c r="FL21" i="8"/>
  <c r="FL16" i="8"/>
  <c r="FL57" i="9"/>
  <c r="AP11" i="4"/>
  <c r="AP13" i="4" s="1"/>
  <c r="CD16" i="10"/>
  <c r="CD17" i="10" s="1"/>
  <c r="CD27" i="4" s="1"/>
  <c r="CE9" i="10"/>
  <c r="CE12" i="10" s="1"/>
  <c r="CD45" i="6"/>
  <c r="AP31" i="8"/>
  <c r="AP25" i="6" s="1"/>
  <c r="AP26" i="6" s="1"/>
  <c r="AP27" i="6" s="1"/>
  <c r="CF32" i="6"/>
  <c r="AO32" i="4"/>
  <c r="AO44" i="4" s="1"/>
  <c r="AO43" i="6"/>
  <c r="AP42" i="6" s="1"/>
  <c r="CH79" i="9"/>
  <c r="CI75" i="9"/>
  <c r="CI83" i="9" s="1"/>
  <c r="CI87" i="9" s="1"/>
  <c r="AO11" i="21"/>
  <c r="AP36" i="8"/>
  <c r="AP39" i="8" s="1"/>
  <c r="AP40" i="8" s="1"/>
  <c r="AN14" i="21"/>
  <c r="AN16" i="21" s="1"/>
  <c r="AP20" i="4"/>
  <c r="AQ8" i="8"/>
  <c r="AQ34" i="6" s="1"/>
  <c r="AQ12" i="6"/>
  <c r="AQ18" i="6"/>
  <c r="AQ20" i="6" s="1"/>
  <c r="AQ24" i="6" s="1"/>
  <c r="FT110" i="9"/>
  <c r="CI100" i="9"/>
  <c r="CJ92" i="9" s="1"/>
  <c r="CG34" i="9"/>
  <c r="AP29" i="8"/>
  <c r="FY46" i="6"/>
  <c r="FY30" i="10"/>
  <c r="FY31" i="10" s="1"/>
  <c r="FY30" i="4" s="1"/>
  <c r="FZ23" i="10"/>
  <c r="AR33" i="6"/>
  <c r="CH48" i="9"/>
  <c r="CI40" i="9" s="1"/>
  <c r="AT127" i="13"/>
  <c r="AT145" i="13"/>
  <c r="AS52" i="9"/>
  <c r="AS64" i="13"/>
  <c r="AS10" i="6" s="1"/>
  <c r="CJ76" i="9"/>
  <c r="CJ84" i="9" s="1"/>
  <c r="AT105" i="9"/>
  <c r="AU99" i="9"/>
  <c r="AU95" i="9"/>
  <c r="AS46" i="13"/>
  <c r="AS9" i="4" s="1"/>
  <c r="CH23" i="9"/>
  <c r="CH31" i="9" s="1"/>
  <c r="CG26" i="9"/>
  <c r="AT47" i="9"/>
  <c r="AT42" i="9"/>
  <c r="AT19" i="6" s="1"/>
  <c r="CI24" i="9"/>
  <c r="CI32" i="9" s="1"/>
  <c r="CJ22" i="9"/>
  <c r="CJ30" i="9" s="1"/>
  <c r="AU46" i="9"/>
  <c r="AV98" i="9"/>
  <c r="BE45" i="9"/>
  <c r="AQ32" i="8" l="1"/>
  <c r="AP33" i="8"/>
  <c r="AP50" i="6" s="1"/>
  <c r="AP51" i="6" s="1"/>
  <c r="AO34" i="4"/>
  <c r="AO38" i="4" s="1"/>
  <c r="AO39" i="4" s="1"/>
  <c r="AP37" i="4" s="1"/>
  <c r="AO41" i="6"/>
  <c r="AO44" i="6" s="1"/>
  <c r="AO52" i="6" s="1"/>
  <c r="FL17" i="8"/>
  <c r="FM56" i="9"/>
  <c r="FM27" i="8" s="1"/>
  <c r="FM55" i="9"/>
  <c r="FL18" i="8"/>
  <c r="FL20" i="8" s="1"/>
  <c r="FL37" i="8"/>
  <c r="FL70" i="17" s="1"/>
  <c r="FL12" i="4"/>
  <c r="CE16" i="10"/>
  <c r="CE17" i="10" s="1"/>
  <c r="CE27" i="4" s="1"/>
  <c r="CE45" i="6"/>
  <c r="CF9" i="10"/>
  <c r="CF12" i="10" s="1"/>
  <c r="AO12" i="21"/>
  <c r="AO15" i="21" s="1"/>
  <c r="AU35" i="6"/>
  <c r="CG32" i="6"/>
  <c r="AQ26" i="8"/>
  <c r="AQ25" i="8"/>
  <c r="AQ28" i="8" s="1"/>
  <c r="CJ75" i="9"/>
  <c r="CJ83" i="9" s="1"/>
  <c r="CJ87" i="9" s="1"/>
  <c r="CI79" i="9"/>
  <c r="AO13" i="21"/>
  <c r="AO14" i="21" s="1"/>
  <c r="AO16" i="21" s="1"/>
  <c r="AP21" i="4"/>
  <c r="AP33" i="4" s="1"/>
  <c r="AP72" i="17"/>
  <c r="AP69" i="17" s="1"/>
  <c r="AP75" i="17" s="1"/>
  <c r="AQ9" i="8"/>
  <c r="AR11" i="6"/>
  <c r="FU108" i="9"/>
  <c r="FU109" i="9"/>
  <c r="CJ100" i="9"/>
  <c r="CK92" i="9" s="1"/>
  <c r="CH34" i="9"/>
  <c r="AQ38" i="8"/>
  <c r="AQ71" i="17" s="1"/>
  <c r="AQ11" i="4"/>
  <c r="AQ13" i="4" s="1"/>
  <c r="FZ27" i="10"/>
  <c r="AS87" i="13"/>
  <c r="AS7" i="8" s="1"/>
  <c r="AT168" i="13"/>
  <c r="CI48" i="9"/>
  <c r="CJ40" i="9" s="1"/>
  <c r="CK76" i="9"/>
  <c r="CK84" i="9" s="1"/>
  <c r="AV91" i="9"/>
  <c r="AU103" i="9"/>
  <c r="CI23" i="9"/>
  <c r="CI31" i="9" s="1"/>
  <c r="CH26" i="9"/>
  <c r="AU39" i="9"/>
  <c r="AT50" i="9"/>
  <c r="AT31" i="6" s="1"/>
  <c r="CJ24" i="9"/>
  <c r="CJ32" i="9" s="1"/>
  <c r="AV38" i="9"/>
  <c r="CK22" i="9"/>
  <c r="CK30" i="9" s="1"/>
  <c r="AW90" i="9"/>
  <c r="BF37" i="9"/>
  <c r="AO42" i="4" l="1"/>
  <c r="AO36" i="6"/>
  <c r="AO55" i="6" s="1"/>
  <c r="FL22" i="8"/>
  <c r="FL15" i="6"/>
  <c r="FM21" i="8"/>
  <c r="FM16" i="8"/>
  <c r="FM57" i="9"/>
  <c r="CF16" i="10"/>
  <c r="CF17" i="10" s="1"/>
  <c r="CF27" i="4" s="1"/>
  <c r="CG9" i="10"/>
  <c r="CG12" i="10" s="1"/>
  <c r="CF45" i="6"/>
  <c r="AP11" i="21"/>
  <c r="AP43" i="6"/>
  <c r="AQ42" i="6" s="1"/>
  <c r="CH32" i="6"/>
  <c r="CJ79" i="9"/>
  <c r="CK75" i="9"/>
  <c r="CK83" i="9" s="1"/>
  <c r="CK87" i="9" s="1"/>
  <c r="AQ31" i="8"/>
  <c r="AQ25" i="6" s="1"/>
  <c r="AQ26" i="6" s="1"/>
  <c r="AQ27" i="6" s="1"/>
  <c r="AP32" i="4"/>
  <c r="AP41" i="6" s="1"/>
  <c r="AP81" i="17"/>
  <c r="AP83" i="17" s="1"/>
  <c r="AQ36" i="8"/>
  <c r="AQ72" i="17" s="1"/>
  <c r="AQ69" i="17" s="1"/>
  <c r="AQ75" i="17" s="1"/>
  <c r="AQ20" i="4"/>
  <c r="AR8" i="8"/>
  <c r="AR34" i="6" s="1"/>
  <c r="AR12" i="6"/>
  <c r="AR18" i="6"/>
  <c r="AR20" i="6" s="1"/>
  <c r="AR24" i="6" s="1"/>
  <c r="FU110" i="9"/>
  <c r="CK100" i="9"/>
  <c r="CL92" i="9" s="1"/>
  <c r="CI34" i="9"/>
  <c r="AO37" i="6"/>
  <c r="AO38" i="6" s="1"/>
  <c r="AO54" i="6" s="1"/>
  <c r="AQ29" i="8"/>
  <c r="FZ46" i="6"/>
  <c r="FZ30" i="10"/>
  <c r="FZ31" i="10" s="1"/>
  <c r="FZ30" i="4" s="1"/>
  <c r="GA23" i="10"/>
  <c r="AS33" i="6"/>
  <c r="J31" i="5"/>
  <c r="J33" i="5" s="1"/>
  <c r="CJ48" i="9"/>
  <c r="CK40" i="9" s="1"/>
  <c r="AU127" i="13"/>
  <c r="AU145" i="13"/>
  <c r="AT52" i="9"/>
  <c r="AT64" i="13"/>
  <c r="AT10" i="6" s="1"/>
  <c r="CL76" i="9"/>
  <c r="CL84" i="9" s="1"/>
  <c r="AU105" i="9"/>
  <c r="AV99" i="9"/>
  <c r="AV95" i="9"/>
  <c r="CK24" i="9"/>
  <c r="CK32" i="9" s="1"/>
  <c r="AT46" i="13"/>
  <c r="AT9" i="4" s="1"/>
  <c r="AU47" i="9"/>
  <c r="AU42" i="9"/>
  <c r="AU19" i="6" s="1"/>
  <c r="CJ23" i="9"/>
  <c r="CJ31" i="9" s="1"/>
  <c r="CI26" i="9"/>
  <c r="CL22" i="9"/>
  <c r="CL30" i="9" s="1"/>
  <c r="AV46" i="9"/>
  <c r="BF45" i="9"/>
  <c r="AW98" i="9"/>
  <c r="AP44" i="6" l="1"/>
  <c r="AP52" i="6" s="1"/>
  <c r="CL75" i="9"/>
  <c r="CL83" i="9" s="1"/>
  <c r="CL87" i="9" s="1"/>
  <c r="CK79" i="9"/>
  <c r="FM17" i="8"/>
  <c r="FN55" i="9"/>
  <c r="FN56" i="9"/>
  <c r="FN27" i="8" s="1"/>
  <c r="FM18" i="8"/>
  <c r="FM20" i="8" s="1"/>
  <c r="FM22" i="8" s="1"/>
  <c r="FM37" i="8"/>
  <c r="FM70" i="17" s="1"/>
  <c r="FM12" i="4"/>
  <c r="CG16" i="10"/>
  <c r="CG17" i="10" s="1"/>
  <c r="CG27" i="4" s="1"/>
  <c r="CG45" i="6"/>
  <c r="CH9" i="10"/>
  <c r="CH12" i="10" s="1"/>
  <c r="AR32" i="8"/>
  <c r="AR11" i="4" s="1"/>
  <c r="AR13" i="4" s="1"/>
  <c r="CI32" i="6"/>
  <c r="AQ33" i="8"/>
  <c r="AQ50" i="6" s="1"/>
  <c r="AQ51" i="6" s="1"/>
  <c r="AV35" i="6"/>
  <c r="AR26" i="8"/>
  <c r="AR25" i="8"/>
  <c r="AR28" i="8" s="1"/>
  <c r="AP34" i="4"/>
  <c r="AP38" i="4" s="1"/>
  <c r="AP39" i="4" s="1"/>
  <c r="AQ37" i="4" s="1"/>
  <c r="AP44" i="4"/>
  <c r="AQ21" i="4"/>
  <c r="AQ33" i="4" s="1"/>
  <c r="AQ39" i="8"/>
  <c r="AQ40" i="8" s="1"/>
  <c r="AP12" i="21"/>
  <c r="AP15" i="21" s="1"/>
  <c r="AP13" i="21"/>
  <c r="AR9" i="8"/>
  <c r="AS11" i="6"/>
  <c r="FV108" i="9"/>
  <c r="FV109" i="9"/>
  <c r="AQ81" i="17"/>
  <c r="AQ83" i="17" s="1"/>
  <c r="CL100" i="9"/>
  <c r="CM92" i="9" s="1"/>
  <c r="CJ34" i="9"/>
  <c r="CK48" i="9"/>
  <c r="CL40" i="9" s="1"/>
  <c r="GA27" i="10"/>
  <c r="AT87" i="13"/>
  <c r="AT7" i="8" s="1"/>
  <c r="AU168" i="13"/>
  <c r="CM76" i="9"/>
  <c r="CM84" i="9" s="1"/>
  <c r="AW91" i="9"/>
  <c r="AV103" i="9"/>
  <c r="AV39" i="9"/>
  <c r="AU50" i="9"/>
  <c r="AU31" i="6" s="1"/>
  <c r="CK23" i="9"/>
  <c r="CK31" i="9" s="1"/>
  <c r="CJ26" i="9"/>
  <c r="CL24" i="9"/>
  <c r="CL32" i="9" s="1"/>
  <c r="AW38" i="9"/>
  <c r="CM22" i="9"/>
  <c r="CM30" i="9" s="1"/>
  <c r="AX90" i="9"/>
  <c r="BG37" i="9"/>
  <c r="CL79" i="9" l="1"/>
  <c r="CM75" i="9"/>
  <c r="CM83" i="9" s="1"/>
  <c r="CM87" i="9" s="1"/>
  <c r="FM15" i="6"/>
  <c r="FN21" i="8"/>
  <c r="FN16" i="8"/>
  <c r="FN57" i="9"/>
  <c r="CH16" i="10"/>
  <c r="CH17" i="10" s="1"/>
  <c r="CH27" i="4" s="1"/>
  <c r="CH45" i="6"/>
  <c r="CI9" i="10"/>
  <c r="CI12" i="10" s="1"/>
  <c r="AR38" i="8"/>
  <c r="AR71" i="17" s="1"/>
  <c r="AQ32" i="4"/>
  <c r="AQ41" i="6" s="1"/>
  <c r="AQ43" i="6"/>
  <c r="AR42" i="6" s="1"/>
  <c r="CJ32" i="6"/>
  <c r="AR29" i="8"/>
  <c r="AQ11" i="21"/>
  <c r="AP36" i="6"/>
  <c r="AP55" i="6" s="1"/>
  <c r="AP42" i="4"/>
  <c r="AR36" i="8"/>
  <c r="AR72" i="17" s="1"/>
  <c r="AP14" i="21"/>
  <c r="AP16" i="21" s="1"/>
  <c r="AR20" i="4"/>
  <c r="AS8" i="8"/>
  <c r="AS34" i="6" s="1"/>
  <c r="J34" i="5" s="1"/>
  <c r="AS18" i="6"/>
  <c r="AS20" i="6" s="1"/>
  <c r="AS24" i="6" s="1"/>
  <c r="AS12" i="6"/>
  <c r="FV110" i="9"/>
  <c r="CM100" i="9"/>
  <c r="CN92" i="9" s="1"/>
  <c r="CK34" i="9"/>
  <c r="CL48" i="9"/>
  <c r="CM40" i="9" s="1"/>
  <c r="AR31" i="8"/>
  <c r="AR25" i="6" s="1"/>
  <c r="AR26" i="6" s="1"/>
  <c r="AR27" i="6" s="1"/>
  <c r="GA46" i="6"/>
  <c r="GA30" i="10"/>
  <c r="GA31" i="10" s="1"/>
  <c r="GA30" i="4" s="1"/>
  <c r="GB23" i="10"/>
  <c r="AT33" i="6"/>
  <c r="AV127" i="13"/>
  <c r="AV145" i="13"/>
  <c r="AU52" i="9"/>
  <c r="AU64" i="13"/>
  <c r="AU10" i="6" s="1"/>
  <c r="CN76" i="9"/>
  <c r="CN84" i="9" s="1"/>
  <c r="AV105" i="9"/>
  <c r="AW99" i="9"/>
  <c r="AW95" i="9"/>
  <c r="CM24" i="9"/>
  <c r="CM32" i="9" s="1"/>
  <c r="CL23" i="9"/>
  <c r="CL31" i="9" s="1"/>
  <c r="CK26" i="9"/>
  <c r="AU46" i="13"/>
  <c r="AU9" i="4" s="1"/>
  <c r="AV47" i="9"/>
  <c r="AV42" i="9"/>
  <c r="AV19" i="6" s="1"/>
  <c r="CN22" i="9"/>
  <c r="CN30" i="9" s="1"/>
  <c r="AW46" i="9"/>
  <c r="BG45" i="9"/>
  <c r="AX98" i="9"/>
  <c r="CN75" i="9" l="1"/>
  <c r="CN83" i="9" s="1"/>
  <c r="CM79" i="9"/>
  <c r="AQ44" i="6"/>
  <c r="AQ52" i="6" s="1"/>
  <c r="AR69" i="17"/>
  <c r="AR81" i="17" s="1"/>
  <c r="AR83" i="17" s="1"/>
  <c r="FO55" i="9"/>
  <c r="FN17" i="8"/>
  <c r="FN18" i="8" s="1"/>
  <c r="FN20" i="8" s="1"/>
  <c r="FO56" i="9"/>
  <c r="FO27" i="8" s="1"/>
  <c r="AQ44" i="4"/>
  <c r="FN37" i="8"/>
  <c r="FN70" i="17" s="1"/>
  <c r="FN12" i="4"/>
  <c r="AQ34" i="4"/>
  <c r="AQ38" i="4" s="1"/>
  <c r="AQ39" i="4" s="1"/>
  <c r="AQ42" i="4" s="1"/>
  <c r="CI16" i="10"/>
  <c r="CI17" i="10" s="1"/>
  <c r="CI27" i="4" s="1"/>
  <c r="CJ9" i="10"/>
  <c r="CJ12" i="10" s="1"/>
  <c r="CI45" i="6"/>
  <c r="CK32" i="6"/>
  <c r="AW35" i="6"/>
  <c r="AS26" i="8"/>
  <c r="AS25" i="8"/>
  <c r="AS28" i="8" s="1"/>
  <c r="AP37" i="6"/>
  <c r="AP38" i="6" s="1"/>
  <c r="AP54" i="6" s="1"/>
  <c r="AR21" i="4"/>
  <c r="AR33" i="4" s="1"/>
  <c r="AR39" i="8"/>
  <c r="AR40" i="8" s="1"/>
  <c r="CM48" i="9"/>
  <c r="CN40" i="9" s="1"/>
  <c r="AQ12" i="21"/>
  <c r="AQ15" i="21" s="1"/>
  <c r="AQ13" i="21"/>
  <c r="AS9" i="8"/>
  <c r="AT11" i="6"/>
  <c r="FW108" i="9"/>
  <c r="FW109" i="9"/>
  <c r="CN100" i="9"/>
  <c r="CO92" i="9" s="1"/>
  <c r="AR33" i="8"/>
  <c r="AR50" i="6" s="1"/>
  <c r="AR51" i="6" s="1"/>
  <c r="AS32" i="8"/>
  <c r="CL34" i="9"/>
  <c r="GB27" i="10"/>
  <c r="AU87" i="13"/>
  <c r="AU7" i="8" s="1"/>
  <c r="AV168" i="13"/>
  <c r="CN87" i="9"/>
  <c r="CO76" i="9"/>
  <c r="CO84" i="9" s="1"/>
  <c r="AX91" i="9"/>
  <c r="AW103" i="9"/>
  <c r="CO75" i="9"/>
  <c r="CO83" i="9" s="1"/>
  <c r="CN79" i="9"/>
  <c r="CM23" i="9"/>
  <c r="CM31" i="9" s="1"/>
  <c r="CL26" i="9"/>
  <c r="AW39" i="9"/>
  <c r="AV50" i="9"/>
  <c r="AV31" i="6" s="1"/>
  <c r="CN24" i="9"/>
  <c r="CN32" i="9" s="1"/>
  <c r="CO22" i="9"/>
  <c r="CO30" i="9" s="1"/>
  <c r="AX38" i="9"/>
  <c r="AY90" i="9"/>
  <c r="BH37" i="9"/>
  <c r="AR75" i="17" l="1"/>
  <c r="AR37" i="4"/>
  <c r="AQ36" i="6"/>
  <c r="AQ55" i="6" s="1"/>
  <c r="FN22" i="8"/>
  <c r="FN15" i="6"/>
  <c r="FO21" i="8"/>
  <c r="FO16" i="8"/>
  <c r="FO57" i="9"/>
  <c r="CJ16" i="10"/>
  <c r="CJ17" i="10" s="1"/>
  <c r="CJ27" i="4" s="1"/>
  <c r="CJ45" i="6"/>
  <c r="CK9" i="10"/>
  <c r="CK12" i="10" s="1"/>
  <c r="AR32" i="4"/>
  <c r="AR41" i="6" s="1"/>
  <c r="AR43" i="6"/>
  <c r="AS42" i="6" s="1"/>
  <c r="J42" i="5" s="1"/>
  <c r="CL32" i="6"/>
  <c r="AR11" i="21"/>
  <c r="CN48" i="9"/>
  <c r="CO40" i="9" s="1"/>
  <c r="AS36" i="8"/>
  <c r="AS72" i="17" s="1"/>
  <c r="AS38" i="8"/>
  <c r="AS71" i="17" s="1"/>
  <c r="AQ37" i="6"/>
  <c r="AQ38" i="6" s="1"/>
  <c r="AQ54" i="6" s="1"/>
  <c r="AQ14" i="21"/>
  <c r="AQ16" i="21" s="1"/>
  <c r="AS20" i="4"/>
  <c r="AS21" i="4" s="1"/>
  <c r="AS29" i="8"/>
  <c r="AS31" i="8"/>
  <c r="AS25" i="6" s="1"/>
  <c r="AS26" i="6" s="1"/>
  <c r="AS27" i="6" s="1"/>
  <c r="AT8" i="8"/>
  <c r="AT34" i="6" s="1"/>
  <c r="FW110" i="9"/>
  <c r="CO100" i="9"/>
  <c r="CP92" i="9" s="1"/>
  <c r="AS11" i="4"/>
  <c r="AS13" i="4" s="1"/>
  <c r="CM34" i="9"/>
  <c r="GB46" i="6"/>
  <c r="GB30" i="10"/>
  <c r="GB31" i="10" s="1"/>
  <c r="GB30" i="4" s="1"/>
  <c r="GC23" i="10"/>
  <c r="AU33" i="6"/>
  <c r="AT12" i="6"/>
  <c r="AT18" i="6"/>
  <c r="AT20" i="6" s="1"/>
  <c r="AT24" i="6" s="1"/>
  <c r="AW127" i="13"/>
  <c r="AW145" i="13"/>
  <c r="AV52" i="9"/>
  <c r="AV64" i="13"/>
  <c r="AV10" i="6" s="1"/>
  <c r="CO87" i="9"/>
  <c r="CP76" i="9"/>
  <c r="CP84" i="9" s="1"/>
  <c r="CP75" i="9"/>
  <c r="CP83" i="9" s="1"/>
  <c r="CO79" i="9"/>
  <c r="AW105" i="9"/>
  <c r="AX99" i="9"/>
  <c r="AX95" i="9"/>
  <c r="AV46" i="13"/>
  <c r="AV9" i="4" s="1"/>
  <c r="CO24" i="9"/>
  <c r="CO32" i="9" s="1"/>
  <c r="CN23" i="9"/>
  <c r="CN31" i="9" s="1"/>
  <c r="CM26" i="9"/>
  <c r="AW47" i="9"/>
  <c r="AW42" i="9"/>
  <c r="AW19" i="6" s="1"/>
  <c r="AX46" i="9"/>
  <c r="CP22" i="9"/>
  <c r="CP30" i="9" s="1"/>
  <c r="BH45" i="9"/>
  <c r="AY98" i="9"/>
  <c r="AX35" i="6" l="1"/>
  <c r="AR44" i="6"/>
  <c r="AR52" i="6" s="1"/>
  <c r="FP55" i="9"/>
  <c r="FO17" i="8"/>
  <c r="FP56" i="9"/>
  <c r="FP27" i="8" s="1"/>
  <c r="FO18" i="8"/>
  <c r="FO20" i="8" s="1"/>
  <c r="FO22" i="8" s="1"/>
  <c r="FO37" i="8"/>
  <c r="FO70" i="17" s="1"/>
  <c r="FO12" i="4"/>
  <c r="CK16" i="10"/>
  <c r="CK17" i="10" s="1"/>
  <c r="CK27" i="4" s="1"/>
  <c r="CL9" i="10"/>
  <c r="CL12" i="10" s="1"/>
  <c r="CK45" i="6"/>
  <c r="AR34" i="4"/>
  <c r="AR38" i="4" s="1"/>
  <c r="AR39" i="4" s="1"/>
  <c r="AR36" i="6" s="1"/>
  <c r="AR37" i="6" s="1"/>
  <c r="AR38" i="6" s="1"/>
  <c r="AR44" i="4"/>
  <c r="AS33" i="4"/>
  <c r="AS43" i="6" s="1"/>
  <c r="J43" i="5" s="1"/>
  <c r="CM32" i="6"/>
  <c r="AT26" i="8"/>
  <c r="AT25" i="8"/>
  <c r="CO48" i="9"/>
  <c r="CP40" i="9" s="1"/>
  <c r="AS69" i="17"/>
  <c r="AS75" i="17" s="1"/>
  <c r="AS39" i="8"/>
  <c r="AS40" i="8" s="1"/>
  <c r="AT32" i="8"/>
  <c r="AS32" i="4"/>
  <c r="AS41" i="6" s="1"/>
  <c r="AS11" i="21"/>
  <c r="AR12" i="21"/>
  <c r="AR15" i="21" s="1"/>
  <c r="AR13" i="21"/>
  <c r="AS33" i="8"/>
  <c r="AS50" i="6" s="1"/>
  <c r="AT9" i="8"/>
  <c r="AU11" i="6"/>
  <c r="FX108" i="9"/>
  <c r="FX109" i="9"/>
  <c r="CP100" i="9"/>
  <c r="CQ92" i="9" s="1"/>
  <c r="CN34" i="9"/>
  <c r="GC27" i="10"/>
  <c r="AW168" i="13"/>
  <c r="AV87" i="13"/>
  <c r="AV7" i="8" s="1"/>
  <c r="CP87" i="9"/>
  <c r="CQ76" i="9"/>
  <c r="CQ84" i="9" s="1"/>
  <c r="AY91" i="9"/>
  <c r="AX103" i="9"/>
  <c r="CQ75" i="9"/>
  <c r="CQ83" i="9" s="1"/>
  <c r="CP79" i="9"/>
  <c r="CO23" i="9"/>
  <c r="CO31" i="9" s="1"/>
  <c r="CN26" i="9"/>
  <c r="CP24" i="9"/>
  <c r="CP32" i="9" s="1"/>
  <c r="CP48" i="9" s="1"/>
  <c r="CQ40" i="9" s="1"/>
  <c r="AX39" i="9"/>
  <c r="AW50" i="9"/>
  <c r="AW31" i="6" s="1"/>
  <c r="AY38" i="9"/>
  <c r="CQ22" i="9"/>
  <c r="CQ30" i="9" s="1"/>
  <c r="AZ90" i="9"/>
  <c r="BI37" i="9"/>
  <c r="AR54" i="6" l="1"/>
  <c r="FO15" i="6"/>
  <c r="FP21" i="8"/>
  <c r="FP16" i="8"/>
  <c r="FP57" i="9"/>
  <c r="AS37" i="4"/>
  <c r="AR55" i="6"/>
  <c r="AR42" i="4"/>
  <c r="CL16" i="10"/>
  <c r="CL17" i="10" s="1"/>
  <c r="CL27" i="4" s="1"/>
  <c r="CM9" i="10"/>
  <c r="CM12" i="10" s="1"/>
  <c r="CL45" i="6"/>
  <c r="CN32" i="6"/>
  <c r="AS81" i="17"/>
  <c r="AS83" i="17" s="1"/>
  <c r="AT36" i="8"/>
  <c r="AT72" i="17" s="1"/>
  <c r="AT38" i="8"/>
  <c r="AT71" i="17" s="1"/>
  <c r="AT11" i="4"/>
  <c r="AT13" i="4" s="1"/>
  <c r="AS44" i="4"/>
  <c r="AR14" i="21"/>
  <c r="AR16" i="21" s="1"/>
  <c r="AS34" i="4"/>
  <c r="AS38" i="4" s="1"/>
  <c r="AT42" i="6"/>
  <c r="AT20" i="4"/>
  <c r="AT21" i="4" s="1"/>
  <c r="AU8" i="8"/>
  <c r="AU34" i="6" s="1"/>
  <c r="FX110" i="9"/>
  <c r="CQ100" i="9"/>
  <c r="CR92" i="9" s="1"/>
  <c r="CO34" i="9"/>
  <c r="AT28" i="8"/>
  <c r="AT31" i="8" s="1"/>
  <c r="J50" i="5"/>
  <c r="J51" i="5" s="1"/>
  <c r="AS51" i="6"/>
  <c r="GC46" i="6"/>
  <c r="GC30" i="10"/>
  <c r="GC31" i="10" s="1"/>
  <c r="GC30" i="4" s="1"/>
  <c r="GD23" i="10"/>
  <c r="AV33" i="6"/>
  <c r="J41" i="5"/>
  <c r="J44" i="5" s="1"/>
  <c r="AS44" i="6"/>
  <c r="AU12" i="6"/>
  <c r="AU18" i="6"/>
  <c r="AU20" i="6" s="1"/>
  <c r="AU24" i="6" s="1"/>
  <c r="AX127" i="13"/>
  <c r="AX145" i="13"/>
  <c r="AW52" i="9"/>
  <c r="AW64" i="13"/>
  <c r="AW10" i="6" s="1"/>
  <c r="CQ87" i="9"/>
  <c r="CR76" i="9"/>
  <c r="CR84" i="9" s="1"/>
  <c r="CR75" i="9"/>
  <c r="CR83" i="9" s="1"/>
  <c r="CQ79" i="9"/>
  <c r="AX105" i="9"/>
  <c r="AY99" i="9"/>
  <c r="AY95" i="9"/>
  <c r="CQ24" i="9"/>
  <c r="CQ32" i="9" s="1"/>
  <c r="CQ48" i="9" s="1"/>
  <c r="CR40" i="9" s="1"/>
  <c r="AX47" i="9"/>
  <c r="AX42" i="9"/>
  <c r="AX19" i="6" s="1"/>
  <c r="AW46" i="13"/>
  <c r="AW9" i="4" s="1"/>
  <c r="CP23" i="9"/>
  <c r="CP31" i="9" s="1"/>
  <c r="CO26" i="9"/>
  <c r="CR22" i="9"/>
  <c r="CR30" i="9" s="1"/>
  <c r="AY46" i="9"/>
  <c r="BI45" i="9"/>
  <c r="AZ98" i="9"/>
  <c r="AS39" i="4" l="1"/>
  <c r="AS36" i="6" s="1"/>
  <c r="J36" i="5" s="1"/>
  <c r="J37" i="5" s="1"/>
  <c r="J38" i="5" s="1"/>
  <c r="FQ55" i="9"/>
  <c r="FP17" i="8"/>
  <c r="FP18" i="8" s="1"/>
  <c r="FP20" i="8" s="1"/>
  <c r="FQ56" i="9"/>
  <c r="FQ27" i="8" s="1"/>
  <c r="FP37" i="8"/>
  <c r="FP70" i="17" s="1"/>
  <c r="FP12" i="4"/>
  <c r="AT33" i="4"/>
  <c r="CM16" i="10"/>
  <c r="CM17" i="10" s="1"/>
  <c r="CM27" i="4" s="1"/>
  <c r="CM45" i="6"/>
  <c r="CN9" i="10"/>
  <c r="CN12" i="10" s="1"/>
  <c r="AY35" i="6"/>
  <c r="CO32" i="6"/>
  <c r="N32" i="5" s="1"/>
  <c r="AU26" i="8"/>
  <c r="AU25" i="8"/>
  <c r="AT69" i="17"/>
  <c r="AT75" i="17" s="1"/>
  <c r="AT39" i="8"/>
  <c r="AT40" i="8" s="1"/>
  <c r="AT11" i="21"/>
  <c r="AS12" i="21"/>
  <c r="AS15" i="21" s="1"/>
  <c r="AS13" i="21"/>
  <c r="AT32" i="4"/>
  <c r="AT41" i="6" s="1"/>
  <c r="AU9" i="8"/>
  <c r="AV11" i="6"/>
  <c r="FY108" i="9"/>
  <c r="FY109" i="9"/>
  <c r="CR100" i="9"/>
  <c r="CS92" i="9" s="1"/>
  <c r="CP34" i="9"/>
  <c r="AT25" i="6"/>
  <c r="AT26" i="6" s="1"/>
  <c r="AU32" i="8"/>
  <c r="AT33" i="8"/>
  <c r="AT50" i="6" s="1"/>
  <c r="AT51" i="6" s="1"/>
  <c r="AT29" i="8"/>
  <c r="AS52" i="6"/>
  <c r="J52" i="5"/>
  <c r="GD27" i="10"/>
  <c r="AW87" i="13"/>
  <c r="AW7" i="8" s="1"/>
  <c r="AX168" i="13"/>
  <c r="CR87" i="9"/>
  <c r="CS76" i="9"/>
  <c r="CS84" i="9" s="1"/>
  <c r="AZ91" i="9"/>
  <c r="AY103" i="9"/>
  <c r="CR79" i="9"/>
  <c r="CS75" i="9"/>
  <c r="CS83" i="9" s="1"/>
  <c r="CQ23" i="9"/>
  <c r="CQ31" i="9" s="1"/>
  <c r="CP26" i="9"/>
  <c r="AY39" i="9"/>
  <c r="AX50" i="9"/>
  <c r="AX31" i="6" s="1"/>
  <c r="CR24" i="9"/>
  <c r="CR32" i="9" s="1"/>
  <c r="CR48" i="9" s="1"/>
  <c r="CS40" i="9" s="1"/>
  <c r="AZ38" i="9"/>
  <c r="CS22" i="9"/>
  <c r="CS30" i="9" s="1"/>
  <c r="BJ37" i="9"/>
  <c r="BA90" i="9"/>
  <c r="AS37" i="6" l="1"/>
  <c r="AS38" i="6" s="1"/>
  <c r="AS42" i="4"/>
  <c r="AT43" i="6"/>
  <c r="AU42" i="6" s="1"/>
  <c r="AT37" i="4"/>
  <c r="AS55" i="6"/>
  <c r="FP22" i="8"/>
  <c r="FP15" i="6"/>
  <c r="FQ21" i="8"/>
  <c r="FQ16" i="8"/>
  <c r="FQ57" i="9"/>
  <c r="CN16" i="10"/>
  <c r="CN17" i="10" s="1"/>
  <c r="CN27" i="4" s="1"/>
  <c r="CO9" i="10"/>
  <c r="CO12" i="10" s="1"/>
  <c r="CN45" i="6"/>
  <c r="CP32" i="6"/>
  <c r="AT81" i="17"/>
  <c r="AT83" i="17" s="1"/>
  <c r="AU38" i="8"/>
  <c r="AU71" i="17" s="1"/>
  <c r="AU36" i="8"/>
  <c r="AU72" i="17" s="1"/>
  <c r="AS14" i="21"/>
  <c r="AS16" i="21" s="1"/>
  <c r="AS54" i="6"/>
  <c r="AV8" i="8"/>
  <c r="AV34" i="6" s="1"/>
  <c r="AT44" i="4"/>
  <c r="AT34" i="4"/>
  <c r="AT38" i="4" s="1"/>
  <c r="AU20" i="4"/>
  <c r="AU21" i="4" s="1"/>
  <c r="FY110" i="9"/>
  <c r="CS100" i="9"/>
  <c r="CT92" i="9" s="1"/>
  <c r="CQ34" i="9"/>
  <c r="AT44" i="6"/>
  <c r="AT52" i="6" s="1"/>
  <c r="AT27" i="6"/>
  <c r="AU11" i="4"/>
  <c r="AU13" i="4" s="1"/>
  <c r="AU28" i="8"/>
  <c r="AU31" i="8" s="1"/>
  <c r="GD46" i="6"/>
  <c r="GD30" i="10"/>
  <c r="GD31" i="10" s="1"/>
  <c r="GD30" i="4" s="1"/>
  <c r="GE23" i="10"/>
  <c r="AW33" i="6"/>
  <c r="AV18" i="6"/>
  <c r="AV20" i="6" s="1"/>
  <c r="AV24" i="6" s="1"/>
  <c r="AV12" i="6"/>
  <c r="AY127" i="13"/>
  <c r="AY145" i="13"/>
  <c r="AX52" i="9"/>
  <c r="AX64" i="13"/>
  <c r="AX10" i="6" s="1"/>
  <c r="CS87" i="9"/>
  <c r="CT76" i="9"/>
  <c r="CT84" i="9" s="1"/>
  <c r="CT75" i="9"/>
  <c r="CT83" i="9" s="1"/>
  <c r="CS79" i="9"/>
  <c r="AY105" i="9"/>
  <c r="AZ99" i="9"/>
  <c r="AZ95" i="9"/>
  <c r="AX46" i="13"/>
  <c r="AX9" i="4" s="1"/>
  <c r="CS24" i="9"/>
  <c r="CS32" i="9" s="1"/>
  <c r="CS48" i="9" s="1"/>
  <c r="CT40" i="9" s="1"/>
  <c r="AY47" i="9"/>
  <c r="AY42" i="9"/>
  <c r="AY19" i="6" s="1"/>
  <c r="CR23" i="9"/>
  <c r="CR31" i="9" s="1"/>
  <c r="CQ26" i="9"/>
  <c r="CT22" i="9"/>
  <c r="CT30" i="9" s="1"/>
  <c r="AZ46" i="9"/>
  <c r="BA98" i="9"/>
  <c r="BJ45" i="9"/>
  <c r="FR56" i="9" l="1"/>
  <c r="FR27" i="8" s="1"/>
  <c r="FQ17" i="8"/>
  <c r="FQ18" i="8" s="1"/>
  <c r="FQ20" i="8" s="1"/>
  <c r="FQ22" i="8" s="1"/>
  <c r="FR55" i="9"/>
  <c r="FQ37" i="8"/>
  <c r="FQ70" i="17" s="1"/>
  <c r="FQ12" i="4"/>
  <c r="CO16" i="10"/>
  <c r="CO17" i="10" s="1"/>
  <c r="CO27" i="4" s="1"/>
  <c r="CO45" i="6"/>
  <c r="N45" i="5" s="1"/>
  <c r="CP9" i="10"/>
  <c r="CP12" i="10" s="1"/>
  <c r="AU33" i="4"/>
  <c r="CQ32" i="6"/>
  <c r="AZ35" i="6"/>
  <c r="AV26" i="8"/>
  <c r="AV25" i="8"/>
  <c r="AU39" i="8"/>
  <c r="AU40" i="8" s="1"/>
  <c r="AU69" i="17"/>
  <c r="AU81" i="17" s="1"/>
  <c r="AU83" i="17" s="1"/>
  <c r="AU11" i="21"/>
  <c r="AV9" i="8"/>
  <c r="AT39" i="4"/>
  <c r="AU32" i="4"/>
  <c r="AU41" i="6" s="1"/>
  <c r="AW11" i="6"/>
  <c r="FZ108" i="9"/>
  <c r="FZ109" i="9"/>
  <c r="CT100" i="9"/>
  <c r="CU92" i="9" s="1"/>
  <c r="CR34" i="9"/>
  <c r="AU29" i="8"/>
  <c r="AU25" i="6"/>
  <c r="AU26" i="6" s="1"/>
  <c r="AV32" i="8"/>
  <c r="AU33" i="8"/>
  <c r="AU50" i="6" s="1"/>
  <c r="AU51" i="6" s="1"/>
  <c r="GE27" i="10"/>
  <c r="AX87" i="13"/>
  <c r="AX7" i="8" s="1"/>
  <c r="AY168" i="13"/>
  <c r="CT87" i="9"/>
  <c r="CU76" i="9"/>
  <c r="CU84" i="9" s="1"/>
  <c r="BA91" i="9"/>
  <c r="AZ103" i="9"/>
  <c r="CU75" i="9"/>
  <c r="CU83" i="9" s="1"/>
  <c r="CT79" i="9"/>
  <c r="AZ39" i="9"/>
  <c r="AY50" i="9"/>
  <c r="AY31" i="6" s="1"/>
  <c r="CT24" i="9"/>
  <c r="CT32" i="9" s="1"/>
  <c r="CT48" i="9" s="1"/>
  <c r="CU40" i="9" s="1"/>
  <c r="CS23" i="9"/>
  <c r="CS31" i="9" s="1"/>
  <c r="CR26" i="9"/>
  <c r="BA38" i="9"/>
  <c r="CU22" i="9"/>
  <c r="CU30" i="9" s="1"/>
  <c r="BB90" i="9"/>
  <c r="BK37" i="9"/>
  <c r="AU43" i="6" l="1"/>
  <c r="FQ15" i="6"/>
  <c r="FR21" i="8"/>
  <c r="FR16" i="8"/>
  <c r="FR57" i="9"/>
  <c r="CP16" i="10"/>
  <c r="CP17" i="10" s="1"/>
  <c r="CP27" i="4" s="1"/>
  <c r="CQ9" i="10"/>
  <c r="CQ12" i="10" s="1"/>
  <c r="CP45" i="6"/>
  <c r="CR32" i="6"/>
  <c r="AU75" i="17"/>
  <c r="AV38" i="8"/>
  <c r="AV71" i="17" s="1"/>
  <c r="AV36" i="8"/>
  <c r="AV72" i="17" s="1"/>
  <c r="AV20" i="4"/>
  <c r="AV21" i="4" s="1"/>
  <c r="AT12" i="21"/>
  <c r="AT15" i="21" s="1"/>
  <c r="AT13" i="21"/>
  <c r="AU34" i="4"/>
  <c r="AU38" i="4" s="1"/>
  <c r="AT36" i="6"/>
  <c r="AU37" i="4"/>
  <c r="AT42" i="4"/>
  <c r="AU44" i="4"/>
  <c r="AW8" i="8"/>
  <c r="AW34" i="6" s="1"/>
  <c r="FZ110" i="9"/>
  <c r="CU100" i="9"/>
  <c r="CV92" i="9" s="1"/>
  <c r="CS34" i="9"/>
  <c r="AU27" i="6"/>
  <c r="AV11" i="4"/>
  <c r="AV13" i="4" s="1"/>
  <c r="AV28" i="8"/>
  <c r="AV31" i="8" s="1"/>
  <c r="AV42" i="6"/>
  <c r="AU44" i="6"/>
  <c r="AU52" i="6" s="1"/>
  <c r="GE46" i="6"/>
  <c r="GE30" i="10"/>
  <c r="GE31" i="10" s="1"/>
  <c r="GE30" i="4" s="1"/>
  <c r="GF23" i="10"/>
  <c r="AX33" i="6"/>
  <c r="AW18" i="6"/>
  <c r="AW20" i="6" s="1"/>
  <c r="AW24" i="6" s="1"/>
  <c r="AW12" i="6"/>
  <c r="AZ127" i="13"/>
  <c r="AZ145" i="13"/>
  <c r="AY52" i="9"/>
  <c r="AY64" i="13"/>
  <c r="AY10" i="6" s="1"/>
  <c r="CU87" i="9"/>
  <c r="CV76" i="9"/>
  <c r="CV84" i="9" s="1"/>
  <c r="CV75" i="9"/>
  <c r="CV83" i="9" s="1"/>
  <c r="CU79" i="9"/>
  <c r="AZ105" i="9"/>
  <c r="BA99" i="9"/>
  <c r="BA95" i="9"/>
  <c r="CT23" i="9"/>
  <c r="CT31" i="9" s="1"/>
  <c r="CS26" i="9"/>
  <c r="CS32" i="6" s="1"/>
  <c r="CU24" i="9"/>
  <c r="CU32" i="9" s="1"/>
  <c r="CU48" i="9" s="1"/>
  <c r="CV40" i="9" s="1"/>
  <c r="AY46" i="13"/>
  <c r="AY9" i="4" s="1"/>
  <c r="AZ47" i="9"/>
  <c r="AZ42" i="9"/>
  <c r="AZ19" i="6" s="1"/>
  <c r="CV22" i="9"/>
  <c r="CV30" i="9" s="1"/>
  <c r="BA46" i="9"/>
  <c r="BK45" i="9"/>
  <c r="BB98" i="9"/>
  <c r="FS55" i="9" l="1"/>
  <c r="FS56" i="9"/>
  <c r="FS27" i="8" s="1"/>
  <c r="FR17" i="8"/>
  <c r="FR18" i="8" s="1"/>
  <c r="FR20" i="8" s="1"/>
  <c r="FR12" i="4"/>
  <c r="FR37" i="8"/>
  <c r="FR70" i="17" s="1"/>
  <c r="CQ16" i="10"/>
  <c r="CQ17" i="10" s="1"/>
  <c r="CQ27" i="4" s="1"/>
  <c r="CQ45" i="6"/>
  <c r="CR9" i="10"/>
  <c r="CR12" i="10" s="1"/>
  <c r="BA35" i="6"/>
  <c r="AV33" i="4"/>
  <c r="AW26" i="8"/>
  <c r="AW25" i="8"/>
  <c r="AV39" i="8"/>
  <c r="AV40" i="8" s="1"/>
  <c r="AV69" i="17"/>
  <c r="AV75" i="17" s="1"/>
  <c r="AT14" i="21"/>
  <c r="AT16" i="21" s="1"/>
  <c r="AV32" i="4"/>
  <c r="AV41" i="6" s="1"/>
  <c r="AV11" i="21"/>
  <c r="AU39" i="4"/>
  <c r="AV37" i="4" s="1"/>
  <c r="AU12" i="21"/>
  <c r="AU15" i="21" s="1"/>
  <c r="AU13" i="21"/>
  <c r="AT55" i="6"/>
  <c r="AT37" i="6"/>
  <c r="AT38" i="6" s="1"/>
  <c r="AT54" i="6" s="1"/>
  <c r="AW9" i="8"/>
  <c r="AX11" i="6"/>
  <c r="GA109" i="9"/>
  <c r="GA108" i="9"/>
  <c r="CT34" i="9"/>
  <c r="CV100" i="9"/>
  <c r="CW92" i="9" s="1"/>
  <c r="AV25" i="6"/>
  <c r="AV26" i="6" s="1"/>
  <c r="AV27" i="6" s="1"/>
  <c r="AW32" i="8"/>
  <c r="AV33" i="8"/>
  <c r="AV50" i="6" s="1"/>
  <c r="AV51" i="6" s="1"/>
  <c r="AV29" i="8"/>
  <c r="GF27" i="10"/>
  <c r="AY87" i="13"/>
  <c r="AY7" i="8" s="1"/>
  <c r="AZ168" i="13"/>
  <c r="CV87" i="9"/>
  <c r="CW76" i="9"/>
  <c r="CW84" i="9" s="1"/>
  <c r="BB91" i="9"/>
  <c r="BA103" i="9"/>
  <c r="CV79" i="9"/>
  <c r="CW75" i="9"/>
  <c r="CW83" i="9" s="1"/>
  <c r="CV24" i="9"/>
  <c r="CV32" i="9" s="1"/>
  <c r="CV48" i="9" s="1"/>
  <c r="CW40" i="9" s="1"/>
  <c r="BA39" i="9"/>
  <c r="AZ50" i="9"/>
  <c r="AZ31" i="6" s="1"/>
  <c r="CU23" i="9"/>
  <c r="CU31" i="9" s="1"/>
  <c r="CT26" i="9"/>
  <c r="CW22" i="9"/>
  <c r="CW30" i="9" s="1"/>
  <c r="BB38" i="9"/>
  <c r="BC90" i="9"/>
  <c r="BL37" i="9"/>
  <c r="FR22" i="8" l="1"/>
  <c r="FR15" i="6"/>
  <c r="FS21" i="8"/>
  <c r="FS16" i="8"/>
  <c r="FS57" i="9"/>
  <c r="CR16" i="10"/>
  <c r="CR17" i="10" s="1"/>
  <c r="CR27" i="4" s="1"/>
  <c r="CS9" i="10"/>
  <c r="CS12" i="10" s="1"/>
  <c r="CR45" i="6"/>
  <c r="CT32" i="6"/>
  <c r="AV81" i="17"/>
  <c r="AV83" i="17" s="1"/>
  <c r="AW38" i="8"/>
  <c r="AW71" i="17" s="1"/>
  <c r="AW36" i="8"/>
  <c r="AW72" i="17" s="1"/>
  <c r="AU36" i="6"/>
  <c r="AU55" i="6" s="1"/>
  <c r="AV44" i="4"/>
  <c r="AV34" i="4"/>
  <c r="AV38" i="4" s="1"/>
  <c r="AV39" i="4" s="1"/>
  <c r="AV42" i="4" s="1"/>
  <c r="AU14" i="21"/>
  <c r="AU16" i="21" s="1"/>
  <c r="AU42" i="4"/>
  <c r="AX8" i="8"/>
  <c r="AX34" i="6" s="1"/>
  <c r="AW20" i="4"/>
  <c r="AW21" i="4" s="1"/>
  <c r="GA110" i="9"/>
  <c r="CU34" i="9"/>
  <c r="CW100" i="9"/>
  <c r="CX92" i="9" s="1"/>
  <c r="AV43" i="6"/>
  <c r="AW42" i="6" s="1"/>
  <c r="AW11" i="4"/>
  <c r="AW13" i="4" s="1"/>
  <c r="AW28" i="8"/>
  <c r="AW31" i="8" s="1"/>
  <c r="GF46" i="6"/>
  <c r="GF30" i="10"/>
  <c r="GF31" i="10" s="1"/>
  <c r="GF30" i="4" s="1"/>
  <c r="GG23" i="10"/>
  <c r="AY33" i="6"/>
  <c r="AX12" i="6"/>
  <c r="AX18" i="6"/>
  <c r="AX20" i="6" s="1"/>
  <c r="AX24" i="6" s="1"/>
  <c r="BA127" i="13"/>
  <c r="BA145" i="13"/>
  <c r="AZ52" i="9"/>
  <c r="AZ64" i="13"/>
  <c r="AZ10" i="6" s="1"/>
  <c r="CW87" i="9"/>
  <c r="CX76" i="9"/>
  <c r="CX84" i="9" s="1"/>
  <c r="CX75" i="9"/>
  <c r="CX83" i="9" s="1"/>
  <c r="CW79" i="9"/>
  <c r="BA105" i="9"/>
  <c r="BB99" i="9"/>
  <c r="BB95" i="9"/>
  <c r="AZ46" i="13"/>
  <c r="AZ9" i="4" s="1"/>
  <c r="CV23" i="9"/>
  <c r="CV31" i="9" s="1"/>
  <c r="CU26" i="9"/>
  <c r="CU32" i="6" s="1"/>
  <c r="BA47" i="9"/>
  <c r="BA42" i="9"/>
  <c r="BA19" i="6" s="1"/>
  <c r="CW24" i="9"/>
  <c r="CW32" i="9" s="1"/>
  <c r="CW48" i="9" s="1"/>
  <c r="CX40" i="9" s="1"/>
  <c r="BB46" i="9"/>
  <c r="CX22" i="9"/>
  <c r="CX30" i="9" s="1"/>
  <c r="BL45" i="9"/>
  <c r="BC98" i="9"/>
  <c r="BB35" i="6" l="1"/>
  <c r="FS17" i="8"/>
  <c r="FT56" i="9"/>
  <c r="FT27" i="8" s="1"/>
  <c r="FT55" i="9"/>
  <c r="FS18" i="8"/>
  <c r="FS20" i="8" s="1"/>
  <c r="FS22" i="8" s="1"/>
  <c r="FS12" i="4"/>
  <c r="FS37" i="8"/>
  <c r="FS70" i="17" s="1"/>
  <c r="CS16" i="10"/>
  <c r="CS17" i="10" s="1"/>
  <c r="CS27" i="4" s="1"/>
  <c r="CT9" i="10"/>
  <c r="CT12" i="10" s="1"/>
  <c r="CS45" i="6"/>
  <c r="AW33" i="4"/>
  <c r="AX26" i="8"/>
  <c r="AX25" i="8"/>
  <c r="AW69" i="17"/>
  <c r="AW81" i="17" s="1"/>
  <c r="AW83" i="17" s="1"/>
  <c r="AW39" i="8"/>
  <c r="AW40" i="8" s="1"/>
  <c r="AU37" i="6"/>
  <c r="AU38" i="6" s="1"/>
  <c r="AU54" i="6" s="1"/>
  <c r="AW11" i="21"/>
  <c r="AW37" i="4"/>
  <c r="AV36" i="6"/>
  <c r="AV37" i="6" s="1"/>
  <c r="AV38" i="6" s="1"/>
  <c r="AV12" i="21"/>
  <c r="AV15" i="21" s="1"/>
  <c r="AV13" i="21"/>
  <c r="AX9" i="8"/>
  <c r="AW32" i="4"/>
  <c r="AW41" i="6" s="1"/>
  <c r="AY11" i="6"/>
  <c r="GB109" i="9"/>
  <c r="GB108" i="9"/>
  <c r="CX100" i="9"/>
  <c r="CY92" i="9" s="1"/>
  <c r="CV34" i="9"/>
  <c r="AV44" i="6"/>
  <c r="AV52" i="6" s="1"/>
  <c r="AW25" i="6"/>
  <c r="AW26" i="6" s="1"/>
  <c r="AX32" i="8"/>
  <c r="AW33" i="8"/>
  <c r="AW50" i="6" s="1"/>
  <c r="AW51" i="6" s="1"/>
  <c r="AW29" i="8"/>
  <c r="GG27" i="10"/>
  <c r="AZ87" i="13"/>
  <c r="AZ7" i="8" s="1"/>
  <c r="BA168" i="13"/>
  <c r="CX87" i="9"/>
  <c r="CY76" i="9"/>
  <c r="CY84" i="9" s="1"/>
  <c r="BC91" i="9"/>
  <c r="BB103" i="9"/>
  <c r="CX79" i="9"/>
  <c r="CY75" i="9"/>
  <c r="CY83" i="9" s="1"/>
  <c r="BB39" i="9"/>
  <c r="BA50" i="9"/>
  <c r="BA31" i="6" s="1"/>
  <c r="CW23" i="9"/>
  <c r="CW31" i="9" s="1"/>
  <c r="CV26" i="9"/>
  <c r="CX24" i="9"/>
  <c r="CX32" i="9" s="1"/>
  <c r="CX48" i="9" s="1"/>
  <c r="CY40" i="9" s="1"/>
  <c r="CY22" i="9"/>
  <c r="CY30" i="9" s="1"/>
  <c r="BC38" i="9"/>
  <c r="BD90" i="9"/>
  <c r="BM37" i="9"/>
  <c r="FS15" i="6" l="1"/>
  <c r="FT21" i="8"/>
  <c r="FT16" i="8"/>
  <c r="FT57" i="9"/>
  <c r="CT16" i="10"/>
  <c r="CT17" i="10" s="1"/>
  <c r="CT27" i="4" s="1"/>
  <c r="CT45" i="6"/>
  <c r="CU9" i="10"/>
  <c r="CU12" i="10" s="1"/>
  <c r="CV32" i="6"/>
  <c r="AW75" i="17"/>
  <c r="AX20" i="4"/>
  <c r="AX21" i="4" s="1"/>
  <c r="AX38" i="8"/>
  <c r="AX71" i="17" s="1"/>
  <c r="AV55" i="6"/>
  <c r="AW34" i="4"/>
  <c r="AW38" i="4" s="1"/>
  <c r="AW39" i="4" s="1"/>
  <c r="AW42" i="4" s="1"/>
  <c r="AV14" i="21"/>
  <c r="AV16" i="21" s="1"/>
  <c r="AV54" i="6"/>
  <c r="AX36" i="8"/>
  <c r="AX72" i="17" s="1"/>
  <c r="AW44" i="4"/>
  <c r="AY8" i="8"/>
  <c r="AY34" i="6" s="1"/>
  <c r="AY12" i="6"/>
  <c r="AY18" i="6"/>
  <c r="AY20" i="6" s="1"/>
  <c r="AY24" i="6" s="1"/>
  <c r="GB110" i="9"/>
  <c r="CY100" i="9"/>
  <c r="CZ92" i="9" s="1"/>
  <c r="CW34" i="9"/>
  <c r="AX28" i="8"/>
  <c r="AX29" i="8" s="1"/>
  <c r="AX11" i="4"/>
  <c r="AX13" i="4" s="1"/>
  <c r="AW27" i="6"/>
  <c r="AW43" i="6"/>
  <c r="GG46" i="6"/>
  <c r="V46" i="5" s="1"/>
  <c r="GG30" i="10"/>
  <c r="GG31" i="10" s="1"/>
  <c r="GG30" i="4" s="1"/>
  <c r="GH23" i="10"/>
  <c r="AZ33" i="6"/>
  <c r="BB127" i="13"/>
  <c r="BB145" i="13"/>
  <c r="BA52" i="9"/>
  <c r="BA64" i="13"/>
  <c r="BA10" i="6" s="1"/>
  <c r="CY87" i="9"/>
  <c r="CZ76" i="9"/>
  <c r="CZ84" i="9" s="1"/>
  <c r="CZ75" i="9"/>
  <c r="CZ83" i="9" s="1"/>
  <c r="CY79" i="9"/>
  <c r="BB105" i="9"/>
  <c r="BC99" i="9"/>
  <c r="BC95" i="9"/>
  <c r="CY24" i="9"/>
  <c r="CY32" i="9" s="1"/>
  <c r="CY48" i="9" s="1"/>
  <c r="CZ40" i="9" s="1"/>
  <c r="CX23" i="9"/>
  <c r="CX31" i="9" s="1"/>
  <c r="CW26" i="9"/>
  <c r="BA46" i="13"/>
  <c r="BA9" i="4" s="1"/>
  <c r="BB47" i="9"/>
  <c r="BB42" i="9"/>
  <c r="BB19" i="6" s="1"/>
  <c r="BC46" i="9"/>
  <c r="CZ22" i="9"/>
  <c r="CZ30" i="9" s="1"/>
  <c r="BM45" i="9"/>
  <c r="BD98" i="9"/>
  <c r="FT17" i="8" l="1"/>
  <c r="FT18" i="8" s="1"/>
  <c r="FT20" i="8" s="1"/>
  <c r="FU56" i="9"/>
  <c r="FU27" i="8" s="1"/>
  <c r="FU55" i="9"/>
  <c r="FT12" i="4"/>
  <c r="FT37" i="8"/>
  <c r="FT70" i="17" s="1"/>
  <c r="CU16" i="10"/>
  <c r="CU17" i="10" s="1"/>
  <c r="CU27" i="4" s="1"/>
  <c r="CV9" i="10"/>
  <c r="CV12" i="10" s="1"/>
  <c r="CU45" i="6"/>
  <c r="AX33" i="4"/>
  <c r="BC35" i="6"/>
  <c r="CW32" i="6"/>
  <c r="AY26" i="8"/>
  <c r="AY25" i="8"/>
  <c r="AY28" i="8" s="1"/>
  <c r="AX11" i="21"/>
  <c r="AX69" i="17"/>
  <c r="AX81" i="17" s="1"/>
  <c r="AX83" i="17" s="1"/>
  <c r="AW12" i="21"/>
  <c r="AW15" i="21" s="1"/>
  <c r="AW13" i="21"/>
  <c r="AX37" i="4"/>
  <c r="AW36" i="6"/>
  <c r="AW37" i="6" s="1"/>
  <c r="AW38" i="6" s="1"/>
  <c r="AX39" i="8"/>
  <c r="AX40" i="8" s="1"/>
  <c r="AY9" i="8"/>
  <c r="AZ11" i="6"/>
  <c r="GC109" i="9"/>
  <c r="GC108" i="9"/>
  <c r="CZ100" i="9"/>
  <c r="DA92" i="9" s="1"/>
  <c r="CX34" i="9"/>
  <c r="AX31" i="8"/>
  <c r="AX25" i="6" s="1"/>
  <c r="AX26" i="6" s="1"/>
  <c r="AX27" i="6" s="1"/>
  <c r="AX32" i="4"/>
  <c r="AX44" i="4" s="1"/>
  <c r="AX42" i="6"/>
  <c r="AW44" i="6"/>
  <c r="AW52" i="6" s="1"/>
  <c r="GH27" i="10"/>
  <c r="BA87" i="13"/>
  <c r="BA7" i="8" s="1"/>
  <c r="BB168" i="13"/>
  <c r="CZ87" i="9"/>
  <c r="DA76" i="9"/>
  <c r="DA84" i="9" s="1"/>
  <c r="BD91" i="9"/>
  <c r="BC103" i="9"/>
  <c r="CZ79" i="9"/>
  <c r="DA75" i="9"/>
  <c r="DA83" i="9" s="1"/>
  <c r="CY23" i="9"/>
  <c r="CY31" i="9" s="1"/>
  <c r="CX26" i="9"/>
  <c r="CZ24" i="9"/>
  <c r="CZ32" i="9" s="1"/>
  <c r="CZ48" i="9" s="1"/>
  <c r="DA40" i="9" s="1"/>
  <c r="BC39" i="9"/>
  <c r="BB50" i="9"/>
  <c r="BB31" i="6" s="1"/>
  <c r="DA22" i="9"/>
  <c r="DA30" i="9" s="1"/>
  <c r="BD38" i="9"/>
  <c r="BE90" i="9"/>
  <c r="BN37" i="9"/>
  <c r="FT22" i="8" l="1"/>
  <c r="FT15" i="6"/>
  <c r="FU21" i="8"/>
  <c r="FU16" i="8"/>
  <c r="FU57" i="9"/>
  <c r="CV16" i="10"/>
  <c r="CV17" i="10" s="1"/>
  <c r="CV27" i="4" s="1"/>
  <c r="CW9" i="10"/>
  <c r="CW12" i="10" s="1"/>
  <c r="CV45" i="6"/>
  <c r="CX32" i="6"/>
  <c r="AY29" i="8"/>
  <c r="AW55" i="6"/>
  <c r="AY20" i="4"/>
  <c r="AY21" i="4" s="1"/>
  <c r="AX75" i="17"/>
  <c r="AY36" i="8"/>
  <c r="AY72" i="17" s="1"/>
  <c r="AW14" i="21"/>
  <c r="AW16" i="21" s="1"/>
  <c r="AZ8" i="8"/>
  <c r="AZ34" i="6" s="1"/>
  <c r="AZ12" i="6"/>
  <c r="AZ18" i="6"/>
  <c r="AZ20" i="6" s="1"/>
  <c r="AZ24" i="6" s="1"/>
  <c r="GC110" i="9"/>
  <c r="DA100" i="9"/>
  <c r="DB92" i="9" s="1"/>
  <c r="CY34" i="9"/>
  <c r="AX43" i="6"/>
  <c r="AY42" i="6" s="1"/>
  <c r="AX33" i="8"/>
  <c r="AX50" i="6" s="1"/>
  <c r="AX51" i="6" s="1"/>
  <c r="AY32" i="8"/>
  <c r="AW54" i="6"/>
  <c r="AX41" i="6"/>
  <c r="AX34" i="4"/>
  <c r="AX38" i="4" s="1"/>
  <c r="AY31" i="8"/>
  <c r="AY25" i="6" s="1"/>
  <c r="AY26" i="6" s="1"/>
  <c r="GH46" i="6"/>
  <c r="GH30" i="10"/>
  <c r="GH31" i="10" s="1"/>
  <c r="GH30" i="4" s="1"/>
  <c r="GI23" i="10"/>
  <c r="BA33" i="6"/>
  <c r="BC127" i="13"/>
  <c r="BC145" i="13"/>
  <c r="BB52" i="9"/>
  <c r="BB64" i="13"/>
  <c r="BB10" i="6" s="1"/>
  <c r="DA87" i="9"/>
  <c r="DB76" i="9"/>
  <c r="DB84" i="9" s="1"/>
  <c r="DB75" i="9"/>
  <c r="DB83" i="9" s="1"/>
  <c r="DA79" i="9"/>
  <c r="BC105" i="9"/>
  <c r="BD99" i="9"/>
  <c r="BD95" i="9"/>
  <c r="BC47" i="9"/>
  <c r="BC42" i="9"/>
  <c r="BC19" i="6" s="1"/>
  <c r="DA24" i="9"/>
  <c r="DA32" i="9" s="1"/>
  <c r="DA48" i="9" s="1"/>
  <c r="DB40" i="9" s="1"/>
  <c r="CZ23" i="9"/>
  <c r="CZ31" i="9" s="1"/>
  <c r="CY26" i="9"/>
  <c r="BB46" i="13"/>
  <c r="BB9" i="4" s="1"/>
  <c r="BD46" i="9"/>
  <c r="DB22" i="9"/>
  <c r="DB30" i="9" s="1"/>
  <c r="BN45" i="9"/>
  <c r="BE98" i="9"/>
  <c r="FV55" i="9" l="1"/>
  <c r="FU17" i="8"/>
  <c r="FU18" i="8" s="1"/>
  <c r="FU20" i="8" s="1"/>
  <c r="FU22" i="8" s="1"/>
  <c r="FV56" i="9"/>
  <c r="FV27" i="8" s="1"/>
  <c r="FU37" i="8"/>
  <c r="FU70" i="17" s="1"/>
  <c r="FU12" i="4"/>
  <c r="CW16" i="10"/>
  <c r="CW17" i="10" s="1"/>
  <c r="CW27" i="4" s="1"/>
  <c r="CW45" i="6"/>
  <c r="CX9" i="10"/>
  <c r="CX12" i="10" s="1"/>
  <c r="BD35" i="6"/>
  <c r="CY32" i="6"/>
  <c r="AZ26" i="8"/>
  <c r="AZ25" i="8"/>
  <c r="AZ28" i="8" s="1"/>
  <c r="AY11" i="4"/>
  <c r="AY13" i="4" s="1"/>
  <c r="AY33" i="4" s="1"/>
  <c r="AX39" i="4"/>
  <c r="AY37" i="4" s="1"/>
  <c r="AZ9" i="8"/>
  <c r="BA11" i="6"/>
  <c r="GD109" i="9"/>
  <c r="GD108" i="9"/>
  <c r="DB100" i="9"/>
  <c r="DC92" i="9" s="1"/>
  <c r="CZ34" i="9"/>
  <c r="AY38" i="8"/>
  <c r="AX44" i="6"/>
  <c r="AX52" i="6" s="1"/>
  <c r="AY27" i="6"/>
  <c r="AZ32" i="8"/>
  <c r="AY33" i="8"/>
  <c r="GI27" i="10"/>
  <c r="BB87" i="13"/>
  <c r="BB7" i="8" s="1"/>
  <c r="BC168" i="13"/>
  <c r="DB87" i="9"/>
  <c r="DC76" i="9"/>
  <c r="DC84" i="9" s="1"/>
  <c r="BE91" i="9"/>
  <c r="BD103" i="9"/>
  <c r="DC75" i="9"/>
  <c r="DC83" i="9" s="1"/>
  <c r="DB79" i="9"/>
  <c r="DA23" i="9"/>
  <c r="DA31" i="9" s="1"/>
  <c r="CZ26" i="9"/>
  <c r="DB24" i="9"/>
  <c r="DB32" i="9" s="1"/>
  <c r="DB48" i="9" s="1"/>
  <c r="DC40" i="9" s="1"/>
  <c r="BD39" i="9"/>
  <c r="BC50" i="9"/>
  <c r="BC31" i="6" s="1"/>
  <c r="BE38" i="9"/>
  <c r="DC22" i="9"/>
  <c r="DC30" i="9" s="1"/>
  <c r="BF90" i="9"/>
  <c r="BO37" i="9"/>
  <c r="FU15" i="6" l="1"/>
  <c r="FV21" i="8"/>
  <c r="FV16" i="8"/>
  <c r="FV57" i="9"/>
  <c r="CX16" i="10"/>
  <c r="CX17" i="10" s="1"/>
  <c r="CX27" i="4" s="1"/>
  <c r="CY9" i="10"/>
  <c r="CY12" i="10" s="1"/>
  <c r="CX45" i="6"/>
  <c r="AY32" i="4"/>
  <c r="AY41" i="6" s="1"/>
  <c r="AY43" i="6"/>
  <c r="AZ42" i="6" s="1"/>
  <c r="AZ31" i="8"/>
  <c r="AZ25" i="6" s="1"/>
  <c r="AZ26" i="6" s="1"/>
  <c r="AZ27" i="6" s="1"/>
  <c r="CZ32" i="6"/>
  <c r="AY11" i="21"/>
  <c r="AZ36" i="8"/>
  <c r="AZ72" i="17" s="1"/>
  <c r="AX12" i="21"/>
  <c r="AX15" i="21" s="1"/>
  <c r="AX13" i="21"/>
  <c r="AX36" i="6"/>
  <c r="AX55" i="6" s="1"/>
  <c r="AX42" i="4"/>
  <c r="AZ29" i="8"/>
  <c r="AZ20" i="4"/>
  <c r="AZ21" i="4" s="1"/>
  <c r="BA8" i="8"/>
  <c r="BA34" i="6" s="1"/>
  <c r="BA12" i="6"/>
  <c r="BA18" i="6"/>
  <c r="BA20" i="6" s="1"/>
  <c r="BA24" i="6" s="1"/>
  <c r="GD110" i="9"/>
  <c r="AY39" i="8"/>
  <c r="AY40" i="8" s="1"/>
  <c r="AY71" i="17"/>
  <c r="AY69" i="17" s="1"/>
  <c r="DC100" i="9"/>
  <c r="DD92" i="9" s="1"/>
  <c r="DA34" i="9"/>
  <c r="AZ38" i="8"/>
  <c r="AZ11" i="4"/>
  <c r="AZ13" i="4" s="1"/>
  <c r="AY50" i="6"/>
  <c r="AY51" i="6" s="1"/>
  <c r="GI46" i="6"/>
  <c r="GI30" i="10"/>
  <c r="GI31" i="10" s="1"/>
  <c r="GI30" i="4" s="1"/>
  <c r="GJ23" i="10"/>
  <c r="BB33" i="6"/>
  <c r="BD127" i="13"/>
  <c r="BD145" i="13"/>
  <c r="BC52" i="9"/>
  <c r="BC64" i="13"/>
  <c r="BC10" i="6" s="1"/>
  <c r="DC87" i="9"/>
  <c r="DD76" i="9"/>
  <c r="DD84" i="9" s="1"/>
  <c r="DC79" i="9"/>
  <c r="DD75" i="9"/>
  <c r="DD83" i="9" s="1"/>
  <c r="BD105" i="9"/>
  <c r="BE99" i="9"/>
  <c r="BE95" i="9"/>
  <c r="DC24" i="9"/>
  <c r="DC32" i="9" s="1"/>
  <c r="DC48" i="9" s="1"/>
  <c r="DD40" i="9" s="1"/>
  <c r="BC46" i="13"/>
  <c r="BC9" i="4" s="1"/>
  <c r="BD47" i="9"/>
  <c r="BD42" i="9"/>
  <c r="BD19" i="6" s="1"/>
  <c r="DB23" i="9"/>
  <c r="DB31" i="9" s="1"/>
  <c r="DA26" i="9"/>
  <c r="DD22" i="9"/>
  <c r="DD30" i="9" s="1"/>
  <c r="BE46" i="9"/>
  <c r="BO45" i="9"/>
  <c r="BF98" i="9"/>
  <c r="AY44" i="6" l="1"/>
  <c r="AY34" i="4"/>
  <c r="AY38" i="4" s="1"/>
  <c r="AY39" i="4" s="1"/>
  <c r="AY42" i="4" s="1"/>
  <c r="FW55" i="9"/>
  <c r="FV17" i="8"/>
  <c r="FW56" i="9"/>
  <c r="FW27" i="8" s="1"/>
  <c r="FV18" i="8"/>
  <c r="FV20" i="8" s="1"/>
  <c r="FV37" i="8"/>
  <c r="FV70" i="17" s="1"/>
  <c r="FV12" i="4"/>
  <c r="AY44" i="4"/>
  <c r="CY16" i="10"/>
  <c r="CY17" i="10" s="1"/>
  <c r="CY27" i="4" s="1"/>
  <c r="CZ9" i="10"/>
  <c r="CZ12" i="10" s="1"/>
  <c r="CY45" i="6"/>
  <c r="AZ33" i="4"/>
  <c r="AZ43" i="6" s="1"/>
  <c r="BA42" i="6" s="1"/>
  <c r="BA32" i="8"/>
  <c r="BA38" i="8" s="1"/>
  <c r="BA71" i="17" s="1"/>
  <c r="AZ33" i="8"/>
  <c r="AZ50" i="6" s="1"/>
  <c r="AZ51" i="6" s="1"/>
  <c r="DA32" i="6"/>
  <c r="O32" i="5" s="1"/>
  <c r="BE35" i="6"/>
  <c r="K35" i="5" s="1"/>
  <c r="BA26" i="8"/>
  <c r="BA25" i="8"/>
  <c r="BA28" i="8" s="1"/>
  <c r="AX14" i="21"/>
  <c r="AX16" i="21" s="1"/>
  <c r="AZ11" i="21"/>
  <c r="AY12" i="21"/>
  <c r="AY15" i="21" s="1"/>
  <c r="AY13" i="21"/>
  <c r="AX37" i="6"/>
  <c r="AX38" i="6" s="1"/>
  <c r="AX54" i="6" s="1"/>
  <c r="BA9" i="8"/>
  <c r="AZ32" i="4"/>
  <c r="AZ41" i="6" s="1"/>
  <c r="BB11" i="6"/>
  <c r="GE108" i="9"/>
  <c r="GE109" i="9"/>
  <c r="AZ39" i="8"/>
  <c r="AZ40" i="8" s="1"/>
  <c r="AZ71" i="17"/>
  <c r="AZ69" i="17" s="1"/>
  <c r="AY81" i="17"/>
  <c r="AY83" i="17" s="1"/>
  <c r="AY75" i="17"/>
  <c r="DD100" i="9"/>
  <c r="DE92" i="9" s="1"/>
  <c r="DB34" i="9"/>
  <c r="AY52" i="6"/>
  <c r="GJ27" i="10"/>
  <c r="BC87" i="13"/>
  <c r="BC7" i="8" s="1"/>
  <c r="BD168" i="13"/>
  <c r="DD87" i="9"/>
  <c r="DE76" i="9"/>
  <c r="DE84" i="9" s="1"/>
  <c r="BF91" i="9"/>
  <c r="BE103" i="9"/>
  <c r="DE75" i="9"/>
  <c r="DE83" i="9" s="1"/>
  <c r="DD79" i="9"/>
  <c r="BE39" i="9"/>
  <c r="BD50" i="9"/>
  <c r="BD31" i="6" s="1"/>
  <c r="DC23" i="9"/>
  <c r="DC31" i="9" s="1"/>
  <c r="DB26" i="9"/>
  <c r="DD24" i="9"/>
  <c r="DD32" i="9" s="1"/>
  <c r="DD48" i="9" s="1"/>
  <c r="DE40" i="9" s="1"/>
  <c r="BF38" i="9"/>
  <c r="DE22" i="9"/>
  <c r="DE30" i="9" s="1"/>
  <c r="BG90" i="9"/>
  <c r="BP37" i="9"/>
  <c r="AY36" i="6" l="1"/>
  <c r="AY55" i="6" s="1"/>
  <c r="AZ37" i="4"/>
  <c r="FV22" i="8"/>
  <c r="FV15" i="6"/>
  <c r="FW21" i="8"/>
  <c r="FW16" i="8"/>
  <c r="FW57" i="9"/>
  <c r="AZ44" i="6"/>
  <c r="AZ52" i="6" s="1"/>
  <c r="CZ16" i="10"/>
  <c r="CZ17" i="10" s="1"/>
  <c r="CZ27" i="4" s="1"/>
  <c r="DA9" i="10"/>
  <c r="DA12" i="10" s="1"/>
  <c r="CZ45" i="6"/>
  <c r="BA11" i="4"/>
  <c r="BA13" i="4" s="1"/>
  <c r="BA31" i="8"/>
  <c r="BA33" i="8" s="1"/>
  <c r="BA50" i="6" s="1"/>
  <c r="BA51" i="6" s="1"/>
  <c r="DB32" i="6"/>
  <c r="BA36" i="8"/>
  <c r="BA72" i="17" s="1"/>
  <c r="BA69" i="17" s="1"/>
  <c r="AY14" i="21"/>
  <c r="AY16" i="21" s="1"/>
  <c r="BB9" i="8"/>
  <c r="BA20" i="4"/>
  <c r="AZ44" i="4"/>
  <c r="AZ34" i="4"/>
  <c r="AZ38" i="4" s="1"/>
  <c r="BB18" i="6"/>
  <c r="BB20" i="6" s="1"/>
  <c r="BB24" i="6" s="1"/>
  <c r="BB12" i="6"/>
  <c r="GE110" i="9"/>
  <c r="AZ81" i="17"/>
  <c r="AZ83" i="17" s="1"/>
  <c r="AZ75" i="17"/>
  <c r="DE100" i="9"/>
  <c r="DF92" i="9" s="1"/>
  <c r="DC34" i="9"/>
  <c r="BA29" i="8"/>
  <c r="GJ46" i="6"/>
  <c r="GJ30" i="10"/>
  <c r="GJ31" i="10" s="1"/>
  <c r="GJ30" i="4" s="1"/>
  <c r="GK23" i="10"/>
  <c r="BC33" i="6"/>
  <c r="BE127" i="13"/>
  <c r="BE145" i="13"/>
  <c r="BD52" i="9"/>
  <c r="BD64" i="13"/>
  <c r="BD10" i="6" s="1"/>
  <c r="DE87" i="9"/>
  <c r="DF76" i="9"/>
  <c r="DF84" i="9" s="1"/>
  <c r="DE79" i="9"/>
  <c r="DF75" i="9"/>
  <c r="DF83" i="9" s="1"/>
  <c r="BE105" i="9"/>
  <c r="BF99" i="9"/>
  <c r="BF95" i="9"/>
  <c r="DE24" i="9"/>
  <c r="DE32" i="9" s="1"/>
  <c r="DE48" i="9" s="1"/>
  <c r="DF40" i="9" s="1"/>
  <c r="DD23" i="9"/>
  <c r="DD31" i="9" s="1"/>
  <c r="DC26" i="9"/>
  <c r="BD46" i="13"/>
  <c r="BD9" i="4" s="1"/>
  <c r="BE47" i="9"/>
  <c r="BE42" i="9"/>
  <c r="BE19" i="6" s="1"/>
  <c r="DF22" i="9"/>
  <c r="DF30" i="9" s="1"/>
  <c r="BF46" i="9"/>
  <c r="BP45" i="9"/>
  <c r="BG98" i="9"/>
  <c r="AY37" i="6" l="1"/>
  <c r="AY38" i="6" s="1"/>
  <c r="AY54" i="6" s="1"/>
  <c r="FX55" i="9"/>
  <c r="FW17" i="8"/>
  <c r="FW18" i="8" s="1"/>
  <c r="FW20" i="8" s="1"/>
  <c r="FW22" i="8" s="1"/>
  <c r="FX56" i="9"/>
  <c r="FX27" i="8" s="1"/>
  <c r="FW12" i="4"/>
  <c r="FW37" i="8"/>
  <c r="FW70" i="17" s="1"/>
  <c r="DA16" i="10"/>
  <c r="DA17" i="10" s="1"/>
  <c r="DA27" i="4" s="1"/>
  <c r="DA45" i="6"/>
  <c r="O45" i="5" s="1"/>
  <c r="DB9" i="10"/>
  <c r="DB12" i="10" s="1"/>
  <c r="BF35" i="6"/>
  <c r="BB32" i="8"/>
  <c r="BB38" i="8" s="1"/>
  <c r="BB71" i="17" s="1"/>
  <c r="DC32" i="6"/>
  <c r="BA25" i="6"/>
  <c r="BA26" i="6" s="1"/>
  <c r="BA27" i="6" s="1"/>
  <c r="BB26" i="8"/>
  <c r="BB25" i="8"/>
  <c r="BB28" i="8" s="1"/>
  <c r="BA39" i="8"/>
  <c r="BA40" i="8" s="1"/>
  <c r="BA21" i="4"/>
  <c r="BA33" i="4" s="1"/>
  <c r="BB8" i="8"/>
  <c r="BB34" i="6" s="1"/>
  <c r="AZ39" i="4"/>
  <c r="AZ36" i="6" s="1"/>
  <c r="AZ55" i="6" s="1"/>
  <c r="BC11" i="6"/>
  <c r="GF108" i="9"/>
  <c r="GF109" i="9"/>
  <c r="BA81" i="17"/>
  <c r="BA83" i="17" s="1"/>
  <c r="BA75" i="17"/>
  <c r="DF100" i="9"/>
  <c r="DG92" i="9" s="1"/>
  <c r="DD34" i="9"/>
  <c r="GK27" i="10"/>
  <c r="BB36" i="8"/>
  <c r="BB20" i="4"/>
  <c r="BB21" i="4" s="1"/>
  <c r="BD87" i="13"/>
  <c r="BD7" i="8" s="1"/>
  <c r="BE168" i="13"/>
  <c r="DF87" i="9"/>
  <c r="DG76" i="9"/>
  <c r="DG84" i="9" s="1"/>
  <c r="BG91" i="9"/>
  <c r="BF103" i="9"/>
  <c r="DG75" i="9"/>
  <c r="DG83" i="9" s="1"/>
  <c r="DF79" i="9"/>
  <c r="DE23" i="9"/>
  <c r="DE31" i="9" s="1"/>
  <c r="DD26" i="9"/>
  <c r="BF39" i="9"/>
  <c r="BE50" i="9"/>
  <c r="BE31" i="6" s="1"/>
  <c r="DF24" i="9"/>
  <c r="DF32" i="9" s="1"/>
  <c r="DF48" i="9" s="1"/>
  <c r="DG40" i="9" s="1"/>
  <c r="BG38" i="9"/>
  <c r="DG22" i="9"/>
  <c r="DG30" i="9" s="1"/>
  <c r="BH90" i="9"/>
  <c r="BQ37" i="9"/>
  <c r="FW15" i="6" l="1"/>
  <c r="FX21" i="8"/>
  <c r="FX16" i="8"/>
  <c r="FX57" i="9"/>
  <c r="BB11" i="4"/>
  <c r="BB13" i="4" s="1"/>
  <c r="BB33" i="4" s="1"/>
  <c r="DB16" i="10"/>
  <c r="DB17" i="10" s="1"/>
  <c r="DB27" i="4" s="1"/>
  <c r="DC9" i="10"/>
  <c r="DC12" i="10" s="1"/>
  <c r="DB45" i="6"/>
  <c r="BA32" i="4"/>
  <c r="BA34" i="4" s="1"/>
  <c r="BA38" i="4" s="1"/>
  <c r="BA43" i="6"/>
  <c r="BB42" i="6" s="1"/>
  <c r="DD32" i="6"/>
  <c r="BB29" i="8"/>
  <c r="BA11" i="21"/>
  <c r="AZ12" i="21"/>
  <c r="AZ15" i="21" s="1"/>
  <c r="AZ13" i="21"/>
  <c r="AZ37" i="6"/>
  <c r="AZ38" i="6" s="1"/>
  <c r="AZ54" i="6" s="1"/>
  <c r="AZ42" i="4"/>
  <c r="BA37" i="4"/>
  <c r="BC8" i="8"/>
  <c r="BC34" i="6" s="1"/>
  <c r="BC12" i="6"/>
  <c r="BC18" i="6"/>
  <c r="BC20" i="6" s="1"/>
  <c r="BC24" i="6" s="1"/>
  <c r="GF110" i="9"/>
  <c r="BB39" i="8"/>
  <c r="BB40" i="8" s="1"/>
  <c r="BB72" i="17"/>
  <c r="BB69" i="17" s="1"/>
  <c r="DG100" i="9"/>
  <c r="DH92" i="9" s="1"/>
  <c r="DE34" i="9"/>
  <c r="BB31" i="8"/>
  <c r="BB25" i="6" s="1"/>
  <c r="BB26" i="6" s="1"/>
  <c r="BB27" i="6" s="1"/>
  <c r="GK46" i="6"/>
  <c r="GK30" i="10"/>
  <c r="GK31" i="10" s="1"/>
  <c r="GK30" i="4" s="1"/>
  <c r="GL23" i="10"/>
  <c r="BD33" i="6"/>
  <c r="BF127" i="13"/>
  <c r="BF145" i="13"/>
  <c r="BE52" i="9"/>
  <c r="BE64" i="13"/>
  <c r="BE10" i="6" s="1"/>
  <c r="DG87" i="9"/>
  <c r="DH76" i="9"/>
  <c r="DH84" i="9" s="1"/>
  <c r="DG79" i="9"/>
  <c r="DH75" i="9"/>
  <c r="DH83" i="9" s="1"/>
  <c r="BF105" i="9"/>
  <c r="BG99" i="9"/>
  <c r="BG95" i="9"/>
  <c r="BE46" i="13"/>
  <c r="BE9" i="4" s="1"/>
  <c r="BF47" i="9"/>
  <c r="BF42" i="9"/>
  <c r="BF19" i="6" s="1"/>
  <c r="DG24" i="9"/>
  <c r="DG32" i="9" s="1"/>
  <c r="DG48" i="9" s="1"/>
  <c r="DH40" i="9" s="1"/>
  <c r="DF23" i="9"/>
  <c r="DF31" i="9" s="1"/>
  <c r="DE26" i="9"/>
  <c r="BG46" i="9"/>
  <c r="DH22" i="9"/>
  <c r="DH30" i="9" s="1"/>
  <c r="BH98" i="9"/>
  <c r="BQ45" i="9"/>
  <c r="BB11" i="21" l="1"/>
  <c r="BB32" i="4"/>
  <c r="BB41" i="6" s="1"/>
  <c r="FY55" i="9"/>
  <c r="FX17" i="8"/>
  <c r="FX18" i="8" s="1"/>
  <c r="FX20" i="8" s="1"/>
  <c r="FY56" i="9"/>
  <c r="FY27" i="8" s="1"/>
  <c r="FX37" i="8"/>
  <c r="FX70" i="17" s="1"/>
  <c r="FX12" i="4"/>
  <c r="DC16" i="10"/>
  <c r="DC17" i="10" s="1"/>
  <c r="DC27" i="4" s="1"/>
  <c r="DD9" i="10"/>
  <c r="DD12" i="10" s="1"/>
  <c r="DC45" i="6"/>
  <c r="BA41" i="6"/>
  <c r="BA44" i="6" s="1"/>
  <c r="BA52" i="6" s="1"/>
  <c r="BA44" i="4"/>
  <c r="BA13" i="21"/>
  <c r="BG35" i="6"/>
  <c r="DE32" i="6"/>
  <c r="BC26" i="8"/>
  <c r="BC25" i="8"/>
  <c r="BC28" i="8" s="1"/>
  <c r="BA39" i="4"/>
  <c r="BB37" i="4" s="1"/>
  <c r="BA12" i="21"/>
  <c r="BA15" i="21" s="1"/>
  <c r="AZ14" i="21"/>
  <c r="AZ16" i="21" s="1"/>
  <c r="BC9" i="8"/>
  <c r="BD11" i="6"/>
  <c r="GG109" i="9"/>
  <c r="GG108" i="9"/>
  <c r="BC32" i="8"/>
  <c r="BB75" i="17"/>
  <c r="BB81" i="17"/>
  <c r="BB83" i="17" s="1"/>
  <c r="DH100" i="9"/>
  <c r="DI92" i="9" s="1"/>
  <c r="DF34" i="9"/>
  <c r="BB43" i="6"/>
  <c r="BC42" i="6" s="1"/>
  <c r="BB33" i="8"/>
  <c r="BB50" i="6" s="1"/>
  <c r="BB51" i="6" s="1"/>
  <c r="GL27" i="10"/>
  <c r="BE87" i="13"/>
  <c r="BE7" i="8" s="1"/>
  <c r="BF168" i="13"/>
  <c r="DH87" i="9"/>
  <c r="DI76" i="9"/>
  <c r="DI84" i="9" s="1"/>
  <c r="BH91" i="9"/>
  <c r="BG103" i="9"/>
  <c r="DH79" i="9"/>
  <c r="DI75" i="9"/>
  <c r="DI83" i="9" s="1"/>
  <c r="BG39" i="9"/>
  <c r="BF50" i="9"/>
  <c r="BF31" i="6" s="1"/>
  <c r="DH24" i="9"/>
  <c r="DH32" i="9" s="1"/>
  <c r="DH48" i="9" s="1"/>
  <c r="DI40" i="9" s="1"/>
  <c r="DG23" i="9"/>
  <c r="DG31" i="9" s="1"/>
  <c r="DF26" i="9"/>
  <c r="DI22" i="9"/>
  <c r="DI30" i="9" s="1"/>
  <c r="BH38" i="9"/>
  <c r="BI90" i="9"/>
  <c r="BR37" i="9"/>
  <c r="BB34" i="4" l="1"/>
  <c r="BB38" i="4" s="1"/>
  <c r="BB39" i="4" s="1"/>
  <c r="BB36" i="6" s="1"/>
  <c r="BB55" i="6" s="1"/>
  <c r="BB44" i="4"/>
  <c r="FX22" i="8"/>
  <c r="FX15" i="6"/>
  <c r="FY21" i="8"/>
  <c r="FY16" i="8"/>
  <c r="FY57" i="9"/>
  <c r="DD16" i="10"/>
  <c r="DD17" i="10" s="1"/>
  <c r="DD27" i="4" s="1"/>
  <c r="DD45" i="6"/>
  <c r="DE9" i="10"/>
  <c r="DE12" i="10" s="1"/>
  <c r="DF32" i="6"/>
  <c r="BA36" i="6"/>
  <c r="BA55" i="6" s="1"/>
  <c r="BA42" i="4"/>
  <c r="BC36" i="8"/>
  <c r="BC72" i="17" s="1"/>
  <c r="BC11" i="4"/>
  <c r="BC13" i="4" s="1"/>
  <c r="BA14" i="21"/>
  <c r="BA16" i="21" s="1"/>
  <c r="BC20" i="4"/>
  <c r="BC21" i="4" s="1"/>
  <c r="BC31" i="8"/>
  <c r="BC25" i="6" s="1"/>
  <c r="BC26" i="6" s="1"/>
  <c r="BC27" i="6" s="1"/>
  <c r="BC29" i="8"/>
  <c r="BD8" i="8"/>
  <c r="BD34" i="6" s="1"/>
  <c r="BD12" i="6"/>
  <c r="BD18" i="6"/>
  <c r="BD20" i="6" s="1"/>
  <c r="BD24" i="6" s="1"/>
  <c r="GG110" i="9"/>
  <c r="BC38" i="8"/>
  <c r="BC71" i="17" s="1"/>
  <c r="DI100" i="9"/>
  <c r="DJ92" i="9" s="1"/>
  <c r="DG34" i="9"/>
  <c r="BB44" i="6"/>
  <c r="BB52" i="6" s="1"/>
  <c r="GL46" i="6"/>
  <c r="GL30" i="10"/>
  <c r="GL31" i="10" s="1"/>
  <c r="GL30" i="4" s="1"/>
  <c r="GM23" i="10"/>
  <c r="BE33" i="6"/>
  <c r="K31" i="5"/>
  <c r="K33" i="5" s="1"/>
  <c r="BG127" i="13"/>
  <c r="BG145" i="13"/>
  <c r="BF52" i="9"/>
  <c r="BF64" i="13"/>
  <c r="BF10" i="6" s="1"/>
  <c r="DI87" i="9"/>
  <c r="DJ76" i="9"/>
  <c r="DJ84" i="9" s="1"/>
  <c r="DI79" i="9"/>
  <c r="DJ75" i="9"/>
  <c r="DJ83" i="9" s="1"/>
  <c r="BG105" i="9"/>
  <c r="BH99" i="9"/>
  <c r="BH95" i="9"/>
  <c r="DI24" i="9"/>
  <c r="DI32" i="9" s="1"/>
  <c r="DI48" i="9" s="1"/>
  <c r="DJ40" i="9" s="1"/>
  <c r="DH23" i="9"/>
  <c r="DH31" i="9" s="1"/>
  <c r="DG26" i="9"/>
  <c r="BF46" i="13"/>
  <c r="BF9" i="4" s="1"/>
  <c r="BG47" i="9"/>
  <c r="BG42" i="9"/>
  <c r="BG19" i="6" s="1"/>
  <c r="BH46" i="9"/>
  <c r="DJ22" i="9"/>
  <c r="DJ30" i="9" s="1"/>
  <c r="BR45" i="9"/>
  <c r="BI98" i="9"/>
  <c r="FZ55" i="9" l="1"/>
  <c r="FY17" i="8"/>
  <c r="FY18" i="8" s="1"/>
  <c r="FY20" i="8" s="1"/>
  <c r="FZ56" i="9"/>
  <c r="FZ27" i="8" s="1"/>
  <c r="FY37" i="8"/>
  <c r="FY70" i="17" s="1"/>
  <c r="FY12" i="4"/>
  <c r="DE16" i="10"/>
  <c r="DE17" i="10" s="1"/>
  <c r="DE27" i="4" s="1"/>
  <c r="DF9" i="10"/>
  <c r="DF12" i="10" s="1"/>
  <c r="DE45" i="6"/>
  <c r="BC33" i="4"/>
  <c r="BH35" i="6"/>
  <c r="DG32" i="6"/>
  <c r="BD26" i="8"/>
  <c r="BD25" i="8"/>
  <c r="BD28" i="8" s="1"/>
  <c r="BA37" i="6"/>
  <c r="BA38" i="6" s="1"/>
  <c r="BA54" i="6" s="1"/>
  <c r="BC69" i="17"/>
  <c r="BC81" i="17" s="1"/>
  <c r="BC83" i="17" s="1"/>
  <c r="BC32" i="4"/>
  <c r="BC41" i="6" s="1"/>
  <c r="BB42" i="4"/>
  <c r="BC11" i="21"/>
  <c r="BB12" i="21"/>
  <c r="BB15" i="21" s="1"/>
  <c r="BB13" i="21"/>
  <c r="BB37" i="6"/>
  <c r="BB38" i="6" s="1"/>
  <c r="BB54" i="6" s="1"/>
  <c r="BC37" i="4"/>
  <c r="BC33" i="8"/>
  <c r="BC50" i="6" s="1"/>
  <c r="BC51" i="6" s="1"/>
  <c r="BD32" i="8"/>
  <c r="BC43" i="6"/>
  <c r="BD42" i="6" s="1"/>
  <c r="BD9" i="8"/>
  <c r="BE11" i="6"/>
  <c r="GH108" i="9"/>
  <c r="GH109" i="9"/>
  <c r="BC39" i="8"/>
  <c r="BC40" i="8" s="1"/>
  <c r="DH34" i="9"/>
  <c r="DJ100" i="9"/>
  <c r="DK92" i="9" s="1"/>
  <c r="GM27" i="10"/>
  <c r="BF87" i="13"/>
  <c r="BF7" i="8" s="1"/>
  <c r="BG168" i="13"/>
  <c r="DJ87" i="9"/>
  <c r="DK76" i="9"/>
  <c r="DK84" i="9" s="1"/>
  <c r="BI91" i="9"/>
  <c r="BH103" i="9"/>
  <c r="DK75" i="9"/>
  <c r="DK83" i="9" s="1"/>
  <c r="DJ79" i="9"/>
  <c r="DI23" i="9"/>
  <c r="DI31" i="9" s="1"/>
  <c r="DH26" i="9"/>
  <c r="DJ24" i="9"/>
  <c r="DJ32" i="9" s="1"/>
  <c r="DJ48" i="9" s="1"/>
  <c r="DK40" i="9" s="1"/>
  <c r="BH39" i="9"/>
  <c r="BG50" i="9"/>
  <c r="BG31" i="6" s="1"/>
  <c r="DK22" i="9"/>
  <c r="DK30" i="9" s="1"/>
  <c r="BI38" i="9"/>
  <c r="BS37" i="9"/>
  <c r="BJ90" i="9"/>
  <c r="FY15" i="6" l="1"/>
  <c r="FZ21" i="8"/>
  <c r="FY22" i="8"/>
  <c r="FZ16" i="8"/>
  <c r="FZ57" i="9"/>
  <c r="DF16" i="10"/>
  <c r="DF17" i="10" s="1"/>
  <c r="DF27" i="4" s="1"/>
  <c r="DG9" i="10"/>
  <c r="DG12" i="10" s="1"/>
  <c r="DF45" i="6"/>
  <c r="DH32" i="6"/>
  <c r="BC44" i="4"/>
  <c r="BC75" i="17"/>
  <c r="BC34" i="4"/>
  <c r="BC38" i="4" s="1"/>
  <c r="BC39" i="4" s="1"/>
  <c r="BC36" i="6" s="1"/>
  <c r="BC37" i="6" s="1"/>
  <c r="BC38" i="6" s="1"/>
  <c r="BD38" i="8"/>
  <c r="BD71" i="17" s="1"/>
  <c r="BD36" i="8"/>
  <c r="BD72" i="17" s="1"/>
  <c r="BB14" i="21"/>
  <c r="BB16" i="21" s="1"/>
  <c r="BC44" i="6"/>
  <c r="BC52" i="6" s="1"/>
  <c r="BD11" i="4"/>
  <c r="BD13" i="4" s="1"/>
  <c r="BE8" i="8"/>
  <c r="BE34" i="6" s="1"/>
  <c r="K34" i="5" s="1"/>
  <c r="BD31" i="8"/>
  <c r="BD25" i="6" s="1"/>
  <c r="BD26" i="6" s="1"/>
  <c r="BD29" i="8"/>
  <c r="BD20" i="4"/>
  <c r="BD21" i="4" s="1"/>
  <c r="BE18" i="6"/>
  <c r="BE20" i="6" s="1"/>
  <c r="BE24" i="6" s="1"/>
  <c r="BE12" i="6"/>
  <c r="GH110" i="9"/>
  <c r="DI34" i="9"/>
  <c r="DK100" i="9"/>
  <c r="DL92" i="9" s="1"/>
  <c r="GM46" i="6"/>
  <c r="GM30" i="10"/>
  <c r="GM31" i="10" s="1"/>
  <c r="GM30" i="4" s="1"/>
  <c r="GN23" i="10"/>
  <c r="BF33" i="6"/>
  <c r="BH127" i="13"/>
  <c r="BH145" i="13"/>
  <c r="BG52" i="9"/>
  <c r="BG64" i="13"/>
  <c r="BG10" i="6" s="1"/>
  <c r="DK87" i="9"/>
  <c r="DL76" i="9"/>
  <c r="DL84" i="9" s="1"/>
  <c r="DL75" i="9"/>
  <c r="DL83" i="9" s="1"/>
  <c r="DK79" i="9"/>
  <c r="BH105" i="9"/>
  <c r="BI99" i="9"/>
  <c r="BI95" i="9"/>
  <c r="BG46" i="13"/>
  <c r="BG9" i="4" s="1"/>
  <c r="DK24" i="9"/>
  <c r="DK32" i="9" s="1"/>
  <c r="DK48" i="9" s="1"/>
  <c r="DL40" i="9" s="1"/>
  <c r="BH47" i="9"/>
  <c r="BH42" i="9"/>
  <c r="BH19" i="6" s="1"/>
  <c r="DJ23" i="9"/>
  <c r="DJ31" i="9" s="1"/>
  <c r="DI26" i="9"/>
  <c r="BI46" i="9"/>
  <c r="DL22" i="9"/>
  <c r="DL30" i="9" s="1"/>
  <c r="BJ98" i="9"/>
  <c r="BS45" i="9"/>
  <c r="BI35" i="6" l="1"/>
  <c r="DI32" i="6"/>
  <c r="GA55" i="9"/>
  <c r="FZ17" i="8"/>
  <c r="FZ18" i="8" s="1"/>
  <c r="FZ20" i="8" s="1"/>
  <c r="GA56" i="9"/>
  <c r="GA27" i="8" s="1"/>
  <c r="FZ12" i="4"/>
  <c r="FZ37" i="8"/>
  <c r="FZ70" i="17" s="1"/>
  <c r="BD33" i="4"/>
  <c r="BD43" i="6" s="1"/>
  <c r="BE42" i="6" s="1"/>
  <c r="K42" i="5" s="1"/>
  <c r="DG16" i="10"/>
  <c r="DG17" i="10" s="1"/>
  <c r="DG27" i="4" s="1"/>
  <c r="DH9" i="10"/>
  <c r="DH12" i="10" s="1"/>
  <c r="DG45" i="6"/>
  <c r="BE26" i="8"/>
  <c r="BE25" i="8"/>
  <c r="BE28" i="8" s="1"/>
  <c r="BD69" i="17"/>
  <c r="BD75" i="17" s="1"/>
  <c r="BD39" i="8"/>
  <c r="BD40" i="8" s="1"/>
  <c r="BC55" i="6"/>
  <c r="BE9" i="8"/>
  <c r="BD32" i="4"/>
  <c r="BD41" i="6" s="1"/>
  <c r="BD11" i="21"/>
  <c r="BC12" i="21"/>
  <c r="BC15" i="21" s="1"/>
  <c r="BC13" i="21"/>
  <c r="BD37" i="4"/>
  <c r="BC42" i="4"/>
  <c r="BD33" i="8"/>
  <c r="BD50" i="6" s="1"/>
  <c r="BD51" i="6" s="1"/>
  <c r="BE32" i="8"/>
  <c r="BD27" i="6"/>
  <c r="BF11" i="6"/>
  <c r="GI108" i="9"/>
  <c r="GI109" i="9"/>
  <c r="DJ34" i="9"/>
  <c r="DL100" i="9"/>
  <c r="DM92" i="9" s="1"/>
  <c r="BC54" i="6"/>
  <c r="GN27" i="10"/>
  <c r="BG87" i="13"/>
  <c r="BG7" i="8" s="1"/>
  <c r="BH168" i="13"/>
  <c r="DL87" i="9"/>
  <c r="DM76" i="9"/>
  <c r="DM84" i="9" s="1"/>
  <c r="BJ91" i="9"/>
  <c r="BI103" i="9"/>
  <c r="DM75" i="9"/>
  <c r="DM83" i="9" s="1"/>
  <c r="DL79" i="9"/>
  <c r="BI39" i="9"/>
  <c r="BH50" i="9"/>
  <c r="BH31" i="6" s="1"/>
  <c r="DK23" i="9"/>
  <c r="DK31" i="9" s="1"/>
  <c r="DJ26" i="9"/>
  <c r="DL24" i="9"/>
  <c r="DL32" i="9" s="1"/>
  <c r="DL48" i="9" s="1"/>
  <c r="DM40" i="9" s="1"/>
  <c r="DM22" i="9"/>
  <c r="DM30" i="9" s="1"/>
  <c r="BJ38" i="9"/>
  <c r="BK90" i="9"/>
  <c r="BT37" i="9"/>
  <c r="BD44" i="6" l="1"/>
  <c r="FZ22" i="8"/>
  <c r="FZ15" i="6"/>
  <c r="GA21" i="8"/>
  <c r="GA16" i="8"/>
  <c r="GA57" i="9"/>
  <c r="DH16" i="10"/>
  <c r="DH17" i="10" s="1"/>
  <c r="DH27" i="4" s="1"/>
  <c r="DI9" i="10"/>
  <c r="DI12" i="10" s="1"/>
  <c r="DH45" i="6"/>
  <c r="DJ32" i="6"/>
  <c r="BE31" i="8"/>
  <c r="BE25" i="6" s="1"/>
  <c r="BE26" i="6" s="1"/>
  <c r="BE27" i="6" s="1"/>
  <c r="BD81" i="17"/>
  <c r="BD83" i="17" s="1"/>
  <c r="BE38" i="8"/>
  <c r="BE71" i="17" s="1"/>
  <c r="BE36" i="8"/>
  <c r="BE72" i="17" s="1"/>
  <c r="BD34" i="4"/>
  <c r="BD38" i="4" s="1"/>
  <c r="BD39" i="4" s="1"/>
  <c r="BE37" i="4" s="1"/>
  <c r="BD44" i="4"/>
  <c r="BE20" i="4"/>
  <c r="BE21" i="4" s="1"/>
  <c r="BC14" i="21"/>
  <c r="BC16" i="21" s="1"/>
  <c r="BF8" i="8"/>
  <c r="BF34" i="6" s="1"/>
  <c r="BE11" i="4"/>
  <c r="BE13" i="4" s="1"/>
  <c r="BE29" i="8"/>
  <c r="GI110" i="9"/>
  <c r="DM100" i="9"/>
  <c r="DN92" i="9" s="1"/>
  <c r="DK34" i="9"/>
  <c r="BD52" i="6"/>
  <c r="GN46" i="6"/>
  <c r="GN30" i="10"/>
  <c r="GN31" i="10" s="1"/>
  <c r="GN30" i="4" s="1"/>
  <c r="GO23" i="10"/>
  <c r="BG33" i="6"/>
  <c r="BF12" i="6"/>
  <c r="BF18" i="6"/>
  <c r="BF20" i="6" s="1"/>
  <c r="BF24" i="6" s="1"/>
  <c r="BI127" i="13"/>
  <c r="BI145" i="13"/>
  <c r="BH52" i="9"/>
  <c r="BH64" i="13"/>
  <c r="BH10" i="6" s="1"/>
  <c r="DM87" i="9"/>
  <c r="DN76" i="9"/>
  <c r="DN84" i="9" s="1"/>
  <c r="DM79" i="9"/>
  <c r="DN75" i="9"/>
  <c r="DN83" i="9" s="1"/>
  <c r="BI105" i="9"/>
  <c r="BJ99" i="9"/>
  <c r="BJ95" i="9"/>
  <c r="DM24" i="9"/>
  <c r="DM32" i="9" s="1"/>
  <c r="DM48" i="9" s="1"/>
  <c r="DN40" i="9" s="1"/>
  <c r="DL23" i="9"/>
  <c r="DL31" i="9" s="1"/>
  <c r="DK26" i="9"/>
  <c r="BI47" i="9"/>
  <c r="BI42" i="9"/>
  <c r="BI19" i="6" s="1"/>
  <c r="BH46" i="13"/>
  <c r="BH9" i="4" s="1"/>
  <c r="BJ46" i="9"/>
  <c r="DN22" i="9"/>
  <c r="DN30" i="9" s="1"/>
  <c r="BT45" i="9"/>
  <c r="BK98" i="9"/>
  <c r="GB55" i="9" l="1"/>
  <c r="GA17" i="8"/>
  <c r="GA18" i="8" s="1"/>
  <c r="GA20" i="8" s="1"/>
  <c r="GA22" i="8" s="1"/>
  <c r="GB56" i="9"/>
  <c r="GB27" i="8" s="1"/>
  <c r="GA12" i="4"/>
  <c r="GA37" i="8"/>
  <c r="GA70" i="17" s="1"/>
  <c r="DI16" i="10"/>
  <c r="DI17" i="10" s="1"/>
  <c r="DI27" i="4" s="1"/>
  <c r="DJ9" i="10"/>
  <c r="DJ12" i="10" s="1"/>
  <c r="DI45" i="6"/>
  <c r="BE33" i="4"/>
  <c r="BE43" i="6" s="1"/>
  <c r="BF42" i="6" s="1"/>
  <c r="BJ35" i="6"/>
  <c r="DK32" i="6"/>
  <c r="BE33" i="8"/>
  <c r="BE50" i="6" s="1"/>
  <c r="BF32" i="8"/>
  <c r="BF38" i="8" s="1"/>
  <c r="BF71" i="17" s="1"/>
  <c r="BF26" i="8"/>
  <c r="BF25" i="8"/>
  <c r="BE69" i="17"/>
  <c r="BE75" i="17" s="1"/>
  <c r="BE39" i="8"/>
  <c r="BE40" i="8" s="1"/>
  <c r="BE32" i="4"/>
  <c r="BE11" i="21"/>
  <c r="BD12" i="21"/>
  <c r="BD15" i="21" s="1"/>
  <c r="BD13" i="21"/>
  <c r="BD42" i="4"/>
  <c r="BD36" i="6"/>
  <c r="BD37" i="6" s="1"/>
  <c r="BD38" i="6" s="1"/>
  <c r="BD54" i="6" s="1"/>
  <c r="BF9" i="8"/>
  <c r="BG11" i="6"/>
  <c r="GJ108" i="9"/>
  <c r="GJ109" i="9"/>
  <c r="DN100" i="9"/>
  <c r="DO92" i="9" s="1"/>
  <c r="DL34" i="9"/>
  <c r="GO27" i="10"/>
  <c r="BH87" i="13"/>
  <c r="BH7" i="8" s="1"/>
  <c r="BI168" i="13"/>
  <c r="DN87" i="9"/>
  <c r="DO76" i="9"/>
  <c r="DO84" i="9" s="1"/>
  <c r="BK91" i="9"/>
  <c r="BJ103" i="9"/>
  <c r="DN79" i="9"/>
  <c r="DO75" i="9"/>
  <c r="DO83" i="9" s="1"/>
  <c r="BJ39" i="9"/>
  <c r="BI50" i="9"/>
  <c r="BI31" i="6" s="1"/>
  <c r="DM23" i="9"/>
  <c r="DM31" i="9" s="1"/>
  <c r="DL26" i="9"/>
  <c r="DN24" i="9"/>
  <c r="DN32" i="9" s="1"/>
  <c r="DN48" i="9" s="1"/>
  <c r="DO40" i="9" s="1"/>
  <c r="BK38" i="9"/>
  <c r="DO22" i="9"/>
  <c r="DO30" i="9" s="1"/>
  <c r="BL90" i="9"/>
  <c r="BU37" i="9"/>
  <c r="BE34" i="4" l="1"/>
  <c r="BE38" i="4" s="1"/>
  <c r="K43" i="5"/>
  <c r="DL32" i="6"/>
  <c r="GA15" i="6"/>
  <c r="GB21" i="8"/>
  <c r="GB16" i="8"/>
  <c r="GB57" i="9"/>
  <c r="DJ16" i="10"/>
  <c r="DJ17" i="10" s="1"/>
  <c r="DJ27" i="4" s="1"/>
  <c r="DK9" i="10"/>
  <c r="DK12" i="10" s="1"/>
  <c r="DJ45" i="6"/>
  <c r="BF11" i="4"/>
  <c r="BF13" i="4" s="1"/>
  <c r="BE81" i="17"/>
  <c r="BE83" i="17" s="1"/>
  <c r="BF36" i="8"/>
  <c r="BF72" i="17" s="1"/>
  <c r="BF69" i="17" s="1"/>
  <c r="BD55" i="6"/>
  <c r="BE41" i="6"/>
  <c r="K41" i="5" s="1"/>
  <c r="BE44" i="4"/>
  <c r="BD14" i="21"/>
  <c r="BD16" i="21" s="1"/>
  <c r="BE39" i="4"/>
  <c r="BE36" i="6" s="1"/>
  <c r="K36" i="5" s="1"/>
  <c r="K37" i="5" s="1"/>
  <c r="K38" i="5" s="1"/>
  <c r="BG8" i="8"/>
  <c r="BG34" i="6" s="1"/>
  <c r="BF20" i="4"/>
  <c r="BF21" i="4" s="1"/>
  <c r="GJ110" i="9"/>
  <c r="DO100" i="9"/>
  <c r="DP92" i="9" s="1"/>
  <c r="DM34" i="9"/>
  <c r="BF28" i="8"/>
  <c r="BF31" i="8" s="1"/>
  <c r="BE51" i="6"/>
  <c r="K50" i="5"/>
  <c r="K51" i="5" s="1"/>
  <c r="GO46" i="6"/>
  <c r="GO30" i="10"/>
  <c r="GO31" i="10" s="1"/>
  <c r="GO30" i="4" s="1"/>
  <c r="GP23" i="10"/>
  <c r="BH33" i="6"/>
  <c r="BG18" i="6"/>
  <c r="BG20" i="6" s="1"/>
  <c r="BG24" i="6" s="1"/>
  <c r="BG12" i="6"/>
  <c r="BJ127" i="13"/>
  <c r="BJ145" i="13"/>
  <c r="BI52" i="9"/>
  <c r="BI64" i="13"/>
  <c r="BI10" i="6" s="1"/>
  <c r="DO87" i="9"/>
  <c r="DP76" i="9"/>
  <c r="DP84" i="9" s="1"/>
  <c r="DP75" i="9"/>
  <c r="DP83" i="9" s="1"/>
  <c r="DO79" i="9"/>
  <c r="BJ105" i="9"/>
  <c r="BK99" i="9"/>
  <c r="BK95" i="9"/>
  <c r="DO24" i="9"/>
  <c r="DO32" i="9" s="1"/>
  <c r="DO48" i="9" s="1"/>
  <c r="DP40" i="9" s="1"/>
  <c r="BI46" i="13"/>
  <c r="BI9" i="4" s="1"/>
  <c r="DN23" i="9"/>
  <c r="DN31" i="9" s="1"/>
  <c r="DM26" i="9"/>
  <c r="BJ47" i="9"/>
  <c r="BJ42" i="9"/>
  <c r="BJ19" i="6" s="1"/>
  <c r="DP22" i="9"/>
  <c r="DP30" i="9" s="1"/>
  <c r="BK46" i="9"/>
  <c r="BU45" i="9"/>
  <c r="BL98" i="9"/>
  <c r="K44" i="5" l="1"/>
  <c r="K52" i="5" s="1"/>
  <c r="GC55" i="9"/>
  <c r="GB17" i="8"/>
  <c r="GB18" i="8" s="1"/>
  <c r="GB20" i="8" s="1"/>
  <c r="GC56" i="9"/>
  <c r="GC27" i="8" s="1"/>
  <c r="GB12" i="4"/>
  <c r="GB37" i="8"/>
  <c r="GB70" i="17" s="1"/>
  <c r="BF33" i="4"/>
  <c r="DK16" i="10"/>
  <c r="DK17" i="10" s="1"/>
  <c r="DK27" i="4" s="1"/>
  <c r="DL9" i="10"/>
  <c r="DL12" i="10" s="1"/>
  <c r="DK45" i="6"/>
  <c r="BK35" i="6"/>
  <c r="DM32" i="6"/>
  <c r="BG26" i="8"/>
  <c r="BG25" i="8"/>
  <c r="BF39" i="8"/>
  <c r="BF40" i="8" s="1"/>
  <c r="BE44" i="6"/>
  <c r="BE52" i="6" s="1"/>
  <c r="BF32" i="4"/>
  <c r="BF11" i="21"/>
  <c r="BE12" i="21"/>
  <c r="BE15" i="21" s="1"/>
  <c r="BE13" i="21"/>
  <c r="BF37" i="4"/>
  <c r="BE55" i="6"/>
  <c r="BE37" i="6"/>
  <c r="BE38" i="6" s="1"/>
  <c r="BE42" i="4"/>
  <c r="BG9" i="8"/>
  <c r="BH11" i="6"/>
  <c r="GK109" i="9"/>
  <c r="GK108" i="9"/>
  <c r="BF81" i="17"/>
  <c r="BF83" i="17" s="1"/>
  <c r="BF75" i="17"/>
  <c r="DP100" i="9"/>
  <c r="DQ92" i="9" s="1"/>
  <c r="P32" i="5"/>
  <c r="DN34" i="9"/>
  <c r="BF25" i="6"/>
  <c r="BF26" i="6" s="1"/>
  <c r="BF27" i="6" s="1"/>
  <c r="BG32" i="8"/>
  <c r="BF33" i="8"/>
  <c r="BF50" i="6" s="1"/>
  <c r="BF51" i="6" s="1"/>
  <c r="BF29" i="8"/>
  <c r="GP27" i="10"/>
  <c r="BI87" i="13"/>
  <c r="BI7" i="8" s="1"/>
  <c r="BJ168" i="13"/>
  <c r="DP87" i="9"/>
  <c r="DQ76" i="9"/>
  <c r="DQ84" i="9" s="1"/>
  <c r="BL91" i="9"/>
  <c r="BK103" i="9"/>
  <c r="DQ75" i="9"/>
  <c r="DQ83" i="9" s="1"/>
  <c r="DP79" i="9"/>
  <c r="DO23" i="9"/>
  <c r="DO31" i="9" s="1"/>
  <c r="DN26" i="9"/>
  <c r="DP24" i="9"/>
  <c r="DP32" i="9" s="1"/>
  <c r="DP48" i="9" s="1"/>
  <c r="DQ40" i="9" s="1"/>
  <c r="BK39" i="9"/>
  <c r="BJ50" i="9"/>
  <c r="BJ31" i="6" s="1"/>
  <c r="BL38" i="9"/>
  <c r="DQ22" i="9"/>
  <c r="DQ30" i="9" s="1"/>
  <c r="BM90" i="9"/>
  <c r="BV37" i="9"/>
  <c r="BF34" i="4" l="1"/>
  <c r="BF38" i="4" s="1"/>
  <c r="GB22" i="8"/>
  <c r="GB15" i="6"/>
  <c r="GC21" i="8"/>
  <c r="GC16" i="8"/>
  <c r="GC57" i="9"/>
  <c r="DL16" i="10"/>
  <c r="DL17" i="10" s="1"/>
  <c r="DL27" i="4" s="1"/>
  <c r="DM9" i="10"/>
  <c r="DM12" i="10" s="1"/>
  <c r="DL45" i="6"/>
  <c r="DN32" i="6"/>
  <c r="BG11" i="4"/>
  <c r="BG13" i="4" s="1"/>
  <c r="BG36" i="8"/>
  <c r="BG72" i="17" s="1"/>
  <c r="BE54" i="6"/>
  <c r="BF44" i="4"/>
  <c r="BF41" i="6"/>
  <c r="BE14" i="21"/>
  <c r="BE16" i="21" s="1"/>
  <c r="BF39" i="4"/>
  <c r="BF36" i="6" s="1"/>
  <c r="BF55" i="6" s="1"/>
  <c r="BG20" i="4"/>
  <c r="BG21" i="4" s="1"/>
  <c r="BH9" i="8"/>
  <c r="GK110" i="9"/>
  <c r="DQ100" i="9"/>
  <c r="DR92" i="9" s="1"/>
  <c r="BF43" i="6"/>
  <c r="DO34" i="9"/>
  <c r="BG38" i="8"/>
  <c r="BG28" i="8"/>
  <c r="BG31" i="8" s="1"/>
  <c r="GP46" i="6"/>
  <c r="GP30" i="10"/>
  <c r="GP31" i="10" s="1"/>
  <c r="GP30" i="4" s="1"/>
  <c r="GQ23" i="10"/>
  <c r="BI33" i="6"/>
  <c r="BH12" i="6"/>
  <c r="BH18" i="6"/>
  <c r="BH20" i="6" s="1"/>
  <c r="BH24" i="6" s="1"/>
  <c r="BK127" i="13"/>
  <c r="BK145" i="13"/>
  <c r="BJ52" i="9"/>
  <c r="BJ64" i="13"/>
  <c r="BJ10" i="6" s="1"/>
  <c r="DQ87" i="9"/>
  <c r="DR76" i="9"/>
  <c r="DR84" i="9" s="1"/>
  <c r="DQ79" i="9"/>
  <c r="DR75" i="9"/>
  <c r="DR83" i="9" s="1"/>
  <c r="BK105" i="9"/>
  <c r="BL99" i="9"/>
  <c r="BL95" i="9"/>
  <c r="DQ24" i="9"/>
  <c r="DQ32" i="9" s="1"/>
  <c r="DQ48" i="9" s="1"/>
  <c r="DR40" i="9" s="1"/>
  <c r="BJ46" i="13"/>
  <c r="BJ9" i="4" s="1"/>
  <c r="BK47" i="9"/>
  <c r="BK42" i="9"/>
  <c r="BK19" i="6" s="1"/>
  <c r="DP23" i="9"/>
  <c r="DP31" i="9" s="1"/>
  <c r="DO26" i="9"/>
  <c r="DR22" i="9"/>
  <c r="DR30" i="9" s="1"/>
  <c r="BL46" i="9"/>
  <c r="BV45" i="9"/>
  <c r="BM98" i="9"/>
  <c r="BG33" i="4" l="1"/>
  <c r="GD55" i="9"/>
  <c r="GC17" i="8"/>
  <c r="GC18" i="8" s="1"/>
  <c r="GC20" i="8" s="1"/>
  <c r="GD56" i="9"/>
  <c r="GD27" i="8" s="1"/>
  <c r="GC37" i="8"/>
  <c r="GC70" i="17" s="1"/>
  <c r="GC12" i="4"/>
  <c r="DM16" i="10"/>
  <c r="DM17" i="10" s="1"/>
  <c r="DM27" i="4" s="1"/>
  <c r="DN9" i="10"/>
  <c r="DN12" i="10" s="1"/>
  <c r="DM45" i="6"/>
  <c r="P45" i="5" s="1"/>
  <c r="DO32" i="6"/>
  <c r="BL35" i="6"/>
  <c r="BH26" i="8"/>
  <c r="BH25" i="8"/>
  <c r="BF44" i="6"/>
  <c r="BF52" i="6" s="1"/>
  <c r="BF37" i="6"/>
  <c r="BF38" i="6" s="1"/>
  <c r="BG37" i="4"/>
  <c r="BF42" i="4"/>
  <c r="BG32" i="4"/>
  <c r="BG41" i="6" s="1"/>
  <c r="BG11" i="21"/>
  <c r="BF12" i="21"/>
  <c r="BF15" i="21" s="1"/>
  <c r="BF13" i="21"/>
  <c r="BH8" i="8"/>
  <c r="BH34" i="6" s="1"/>
  <c r="BI11" i="6"/>
  <c r="GL108" i="9"/>
  <c r="GL109" i="9"/>
  <c r="BG39" i="8"/>
  <c r="BG40" i="8" s="1"/>
  <c r="BG71" i="17"/>
  <c r="BG69" i="17" s="1"/>
  <c r="DP34" i="9"/>
  <c r="DR100" i="9"/>
  <c r="DS92" i="9" s="1"/>
  <c r="BG42" i="6"/>
  <c r="BG29" i="8"/>
  <c r="BG25" i="6"/>
  <c r="BG26" i="6" s="1"/>
  <c r="BH32" i="8"/>
  <c r="BG33" i="8"/>
  <c r="BG50" i="6" s="1"/>
  <c r="BG51" i="6" s="1"/>
  <c r="GQ27" i="10"/>
  <c r="BH36" i="8"/>
  <c r="BH72" i="17" s="1"/>
  <c r="BH20" i="4"/>
  <c r="BH21" i="4" s="1"/>
  <c r="BJ87" i="13"/>
  <c r="BJ7" i="8" s="1"/>
  <c r="BK168" i="13"/>
  <c r="DR87" i="9"/>
  <c r="DS76" i="9"/>
  <c r="DS84" i="9" s="1"/>
  <c r="BM91" i="9"/>
  <c r="BL103" i="9"/>
  <c r="DR79" i="9"/>
  <c r="DS75" i="9"/>
  <c r="DS83" i="9" s="1"/>
  <c r="BL39" i="9"/>
  <c r="BK50" i="9"/>
  <c r="BK31" i="6" s="1"/>
  <c r="DQ23" i="9"/>
  <c r="DQ31" i="9" s="1"/>
  <c r="DP26" i="9"/>
  <c r="DR24" i="9"/>
  <c r="DR32" i="9" s="1"/>
  <c r="DR48" i="9" s="1"/>
  <c r="DS40" i="9" s="1"/>
  <c r="BM38" i="9"/>
  <c r="DS22" i="9"/>
  <c r="DS30" i="9" s="1"/>
  <c r="BN90" i="9"/>
  <c r="BW37" i="9"/>
  <c r="BG43" i="6" l="1"/>
  <c r="BH42" i="6" s="1"/>
  <c r="GC15" i="6"/>
  <c r="GD21" i="8"/>
  <c r="GC22" i="8"/>
  <c r="GD16" i="8"/>
  <c r="GD57" i="9"/>
  <c r="DN16" i="10"/>
  <c r="DN17" i="10" s="1"/>
  <c r="DN27" i="4" s="1"/>
  <c r="DN45" i="6"/>
  <c r="DO9" i="10"/>
  <c r="DO12" i="10" s="1"/>
  <c r="DP32" i="6"/>
  <c r="BH38" i="8"/>
  <c r="BH71" i="17" s="1"/>
  <c r="BH69" i="17" s="1"/>
  <c r="BF54" i="6"/>
  <c r="BF14" i="21"/>
  <c r="BF16" i="21" s="1"/>
  <c r="BG34" i="4"/>
  <c r="BG38" i="4" s="1"/>
  <c r="BG39" i="4" s="1"/>
  <c r="BG44" i="4"/>
  <c r="BI8" i="8"/>
  <c r="BI34" i="6" s="1"/>
  <c r="GL110" i="9"/>
  <c r="BG81" i="17"/>
  <c r="BG83" i="17" s="1"/>
  <c r="BG75" i="17"/>
  <c r="DS100" i="9"/>
  <c r="DT92" i="9" s="1"/>
  <c r="DQ34" i="9"/>
  <c r="BH28" i="8"/>
  <c r="BH29" i="8" s="1"/>
  <c r="BH11" i="4"/>
  <c r="BH13" i="4" s="1"/>
  <c r="BH33" i="4" s="1"/>
  <c r="BG27" i="6"/>
  <c r="GQ46" i="6"/>
  <c r="GQ30" i="10"/>
  <c r="GQ31" i="10" s="1"/>
  <c r="GQ30" i="4" s="1"/>
  <c r="GR23" i="10"/>
  <c r="BJ33" i="6"/>
  <c r="BI12" i="6"/>
  <c r="BI18" i="6"/>
  <c r="BI20" i="6" s="1"/>
  <c r="BI24" i="6" s="1"/>
  <c r="BL127" i="13"/>
  <c r="BL145" i="13"/>
  <c r="BK52" i="9"/>
  <c r="BK64" i="13"/>
  <c r="BK10" i="6" s="1"/>
  <c r="DS87" i="9"/>
  <c r="DT76" i="9"/>
  <c r="DT84" i="9" s="1"/>
  <c r="DS79" i="9"/>
  <c r="DT75" i="9"/>
  <c r="DT83" i="9" s="1"/>
  <c r="BL105" i="9"/>
  <c r="BM99" i="9"/>
  <c r="BM95" i="9"/>
  <c r="DR23" i="9"/>
  <c r="DR31" i="9" s="1"/>
  <c r="DQ26" i="9"/>
  <c r="DS24" i="9"/>
  <c r="DS32" i="9" s="1"/>
  <c r="DS48" i="9" s="1"/>
  <c r="DT40" i="9" s="1"/>
  <c r="BK46" i="13"/>
  <c r="BK9" i="4" s="1"/>
  <c r="BL47" i="9"/>
  <c r="BL42" i="9"/>
  <c r="BL19" i="6" s="1"/>
  <c r="DT22" i="9"/>
  <c r="DT30" i="9" s="1"/>
  <c r="BM46" i="9"/>
  <c r="BW45" i="9"/>
  <c r="BN98" i="9"/>
  <c r="BG44" i="6" l="1"/>
  <c r="BG52" i="6" s="1"/>
  <c r="GE55" i="9"/>
  <c r="GD17" i="8"/>
  <c r="GD18" i="8" s="1"/>
  <c r="GD20" i="8" s="1"/>
  <c r="GE56" i="9"/>
  <c r="GE27" i="8" s="1"/>
  <c r="GD12" i="4"/>
  <c r="GD37" i="8"/>
  <c r="GD70" i="17" s="1"/>
  <c r="DO16" i="10"/>
  <c r="DO17" i="10" s="1"/>
  <c r="DO27" i="4" s="1"/>
  <c r="DO45" i="6"/>
  <c r="DP9" i="10"/>
  <c r="DP12" i="10" s="1"/>
  <c r="BM35" i="6"/>
  <c r="DQ32" i="6"/>
  <c r="BI26" i="8"/>
  <c r="BI25" i="8"/>
  <c r="BH39" i="8"/>
  <c r="BH40" i="8" s="1"/>
  <c r="BG42" i="4"/>
  <c r="BG36" i="6"/>
  <c r="BG37" i="6" s="1"/>
  <c r="BG38" i="6" s="1"/>
  <c r="BH37" i="4"/>
  <c r="BH32" i="4"/>
  <c r="BH44" i="4" s="1"/>
  <c r="BH11" i="21"/>
  <c r="BG12" i="21"/>
  <c r="BG15" i="21" s="1"/>
  <c r="BG13" i="21"/>
  <c r="BI9" i="8"/>
  <c r="BJ11" i="6"/>
  <c r="GM108" i="9"/>
  <c r="GM109" i="9"/>
  <c r="BH75" i="17"/>
  <c r="BH81" i="17"/>
  <c r="BH83" i="17" s="1"/>
  <c r="DT100" i="9"/>
  <c r="DU92" i="9" s="1"/>
  <c r="DR34" i="9"/>
  <c r="BH31" i="8"/>
  <c r="BH25" i="6" s="1"/>
  <c r="BH26" i="6" s="1"/>
  <c r="BH43" i="6" s="1"/>
  <c r="BI42" i="6" s="1"/>
  <c r="GR27" i="10"/>
  <c r="BK87" i="13"/>
  <c r="BK7" i="8" s="1"/>
  <c r="BL168" i="13"/>
  <c r="DT87" i="9"/>
  <c r="DU76" i="9"/>
  <c r="DU84" i="9" s="1"/>
  <c r="BN91" i="9"/>
  <c r="BM103" i="9"/>
  <c r="DT79" i="9"/>
  <c r="DU75" i="9"/>
  <c r="DU83" i="9" s="1"/>
  <c r="DT24" i="9"/>
  <c r="DT32" i="9" s="1"/>
  <c r="DT48" i="9" s="1"/>
  <c r="DU40" i="9" s="1"/>
  <c r="DS23" i="9"/>
  <c r="DS31" i="9" s="1"/>
  <c r="DR26" i="9"/>
  <c r="BM39" i="9"/>
  <c r="BL50" i="9"/>
  <c r="BL31" i="6" s="1"/>
  <c r="BN38" i="9"/>
  <c r="DU22" i="9"/>
  <c r="DU30" i="9" s="1"/>
  <c r="BO90" i="9"/>
  <c r="BX37" i="9"/>
  <c r="BG54" i="6" l="1"/>
  <c r="GD22" i="8"/>
  <c r="GD15" i="6"/>
  <c r="GE21" i="8"/>
  <c r="GE16" i="8"/>
  <c r="GE57" i="9"/>
  <c r="DP16" i="10"/>
  <c r="DP17" i="10" s="1"/>
  <c r="DP27" i="4" s="1"/>
  <c r="DQ9" i="10"/>
  <c r="DQ12" i="10" s="1"/>
  <c r="DP45" i="6"/>
  <c r="DR32" i="6"/>
  <c r="BI36" i="8"/>
  <c r="BI72" i="17" s="1"/>
  <c r="BG55" i="6"/>
  <c r="BH41" i="6"/>
  <c r="BH44" i="6" s="1"/>
  <c r="BH34" i="4"/>
  <c r="BH38" i="4" s="1"/>
  <c r="BH39" i="4" s="1"/>
  <c r="BI37" i="4" s="1"/>
  <c r="BG14" i="21"/>
  <c r="BG16" i="21" s="1"/>
  <c r="BI20" i="4"/>
  <c r="BI21" i="4" s="1"/>
  <c r="BJ8" i="8"/>
  <c r="BJ34" i="6" s="1"/>
  <c r="GM110" i="9"/>
  <c r="DU100" i="9"/>
  <c r="DV92" i="9" s="1"/>
  <c r="DS34" i="9"/>
  <c r="BH33" i="8"/>
  <c r="BH50" i="6" s="1"/>
  <c r="BH51" i="6" s="1"/>
  <c r="BH27" i="6"/>
  <c r="BI32" i="8"/>
  <c r="BI28" i="8"/>
  <c r="BI31" i="8" s="1"/>
  <c r="GR46" i="6"/>
  <c r="GR30" i="10"/>
  <c r="GR31" i="10" s="1"/>
  <c r="GR30" i="4" s="1"/>
  <c r="GS23" i="10"/>
  <c r="BK33" i="6"/>
  <c r="BJ18" i="6"/>
  <c r="BJ20" i="6" s="1"/>
  <c r="BJ24" i="6" s="1"/>
  <c r="BJ12" i="6"/>
  <c r="BM127" i="13"/>
  <c r="BM145" i="13"/>
  <c r="BL52" i="9"/>
  <c r="BL64" i="13"/>
  <c r="BL10" i="6" s="1"/>
  <c r="DU87" i="9"/>
  <c r="DV76" i="9"/>
  <c r="DV84" i="9" s="1"/>
  <c r="DU79" i="9"/>
  <c r="DV75" i="9"/>
  <c r="DV83" i="9" s="1"/>
  <c r="BM105" i="9"/>
  <c r="BN99" i="9"/>
  <c r="BN95" i="9"/>
  <c r="DT23" i="9"/>
  <c r="DT31" i="9" s="1"/>
  <c r="DS26" i="9"/>
  <c r="BM47" i="9"/>
  <c r="BM42" i="9"/>
  <c r="BM19" i="6" s="1"/>
  <c r="BL46" i="13"/>
  <c r="BL9" i="4" s="1"/>
  <c r="DU24" i="9"/>
  <c r="DU32" i="9" s="1"/>
  <c r="DU48" i="9" s="1"/>
  <c r="DV40" i="9" s="1"/>
  <c r="DV22" i="9"/>
  <c r="DV30" i="9" s="1"/>
  <c r="BN46" i="9"/>
  <c r="BX45" i="9"/>
  <c r="BO98" i="9"/>
  <c r="GE17" i="8" l="1"/>
  <c r="GF55" i="9"/>
  <c r="GF56" i="9"/>
  <c r="GF27" i="8" s="1"/>
  <c r="GE12" i="4"/>
  <c r="GE37" i="8"/>
  <c r="GE70" i="17" s="1"/>
  <c r="GE18" i="8"/>
  <c r="GE20" i="8" s="1"/>
  <c r="GE22" i="8" s="1"/>
  <c r="DQ16" i="10"/>
  <c r="DQ17" i="10" s="1"/>
  <c r="DQ27" i="4" s="1"/>
  <c r="DQ45" i="6"/>
  <c r="DR9" i="10"/>
  <c r="DR12" i="10" s="1"/>
  <c r="BN35" i="6"/>
  <c r="DS32" i="6"/>
  <c r="BJ26" i="8"/>
  <c r="BJ25" i="8"/>
  <c r="BI38" i="8"/>
  <c r="BI39" i="8" s="1"/>
  <c r="BI40" i="8" s="1"/>
  <c r="BH36" i="6"/>
  <c r="BH37" i="6" s="1"/>
  <c r="BH38" i="6" s="1"/>
  <c r="BH42" i="4"/>
  <c r="BH12" i="21"/>
  <c r="BH15" i="21" s="1"/>
  <c r="BH13" i="21"/>
  <c r="BJ9" i="8"/>
  <c r="BK11" i="6"/>
  <c r="GN108" i="9"/>
  <c r="GN109" i="9"/>
  <c r="DV100" i="9"/>
  <c r="DW92" i="9" s="1"/>
  <c r="DT34" i="9"/>
  <c r="BH52" i="6"/>
  <c r="BI11" i="4"/>
  <c r="BI13" i="4" s="1"/>
  <c r="BI33" i="4" s="1"/>
  <c r="BI29" i="8"/>
  <c r="BI25" i="6"/>
  <c r="BI26" i="6" s="1"/>
  <c r="BJ32" i="8"/>
  <c r="BI33" i="8"/>
  <c r="BI50" i="6" s="1"/>
  <c r="BI51" i="6" s="1"/>
  <c r="GS27" i="10"/>
  <c r="BL87" i="13"/>
  <c r="BL7" i="8" s="1"/>
  <c r="BM168" i="13"/>
  <c r="DV87" i="9"/>
  <c r="DW76" i="9"/>
  <c r="DW84" i="9" s="1"/>
  <c r="BO91" i="9"/>
  <c r="BN103" i="9"/>
  <c r="DV79" i="9"/>
  <c r="DW75" i="9"/>
  <c r="DW83" i="9" s="1"/>
  <c r="BN39" i="9"/>
  <c r="BM50" i="9"/>
  <c r="BM31" i="6" s="1"/>
  <c r="DU23" i="9"/>
  <c r="DU31" i="9" s="1"/>
  <c r="DT26" i="9"/>
  <c r="DV24" i="9"/>
  <c r="DV32" i="9" s="1"/>
  <c r="DV48" i="9" s="1"/>
  <c r="DW40" i="9" s="1"/>
  <c r="DW22" i="9"/>
  <c r="DW30" i="9" s="1"/>
  <c r="BO38" i="9"/>
  <c r="BP90" i="9"/>
  <c r="BY37" i="9"/>
  <c r="GE15" i="6" l="1"/>
  <c r="GF21" i="8"/>
  <c r="GF16" i="8"/>
  <c r="GF57" i="9"/>
  <c r="DR16" i="10"/>
  <c r="DR17" i="10" s="1"/>
  <c r="DR27" i="4" s="1"/>
  <c r="DR45" i="6"/>
  <c r="DS9" i="10"/>
  <c r="DS12" i="10" s="1"/>
  <c r="DT32" i="6"/>
  <c r="BI71" i="17"/>
  <c r="BI69" i="17" s="1"/>
  <c r="BI81" i="17" s="1"/>
  <c r="BI83" i="17" s="1"/>
  <c r="BJ38" i="8"/>
  <c r="BJ71" i="17" s="1"/>
  <c r="BJ36" i="8"/>
  <c r="BJ72" i="17" s="1"/>
  <c r="BH55" i="6"/>
  <c r="BH14" i="21"/>
  <c r="BH16" i="21" s="1"/>
  <c r="BI32" i="4"/>
  <c r="BI41" i="6" s="1"/>
  <c r="BI11" i="21"/>
  <c r="BJ20" i="4"/>
  <c r="BJ21" i="4" s="1"/>
  <c r="BK8" i="8"/>
  <c r="BK34" i="6" s="1"/>
  <c r="BK18" i="6"/>
  <c r="BK20" i="6" s="1"/>
  <c r="BK24" i="6" s="1"/>
  <c r="BK12" i="6"/>
  <c r="GN110" i="9"/>
  <c r="DW100" i="9"/>
  <c r="DX92" i="9" s="1"/>
  <c r="DU34" i="9"/>
  <c r="BH54" i="6"/>
  <c r="BJ28" i="8"/>
  <c r="BJ29" i="8" s="1"/>
  <c r="BJ11" i="4"/>
  <c r="BJ13" i="4" s="1"/>
  <c r="BI27" i="6"/>
  <c r="BI43" i="6"/>
  <c r="GS46" i="6"/>
  <c r="W46" i="5" s="1"/>
  <c r="GS30" i="10"/>
  <c r="GS31" i="10" s="1"/>
  <c r="GS30" i="4" s="1"/>
  <c r="GT23" i="10"/>
  <c r="BL33" i="6"/>
  <c r="BN127" i="13"/>
  <c r="BN145" i="13"/>
  <c r="BM52" i="9"/>
  <c r="BM64" i="13"/>
  <c r="BM10" i="6" s="1"/>
  <c r="DW87" i="9"/>
  <c r="DX76" i="9"/>
  <c r="DX84" i="9" s="1"/>
  <c r="DW79" i="9"/>
  <c r="DX75" i="9"/>
  <c r="DX83" i="9" s="1"/>
  <c r="BN105" i="9"/>
  <c r="BO99" i="9"/>
  <c r="BO95" i="9"/>
  <c r="DW24" i="9"/>
  <c r="DW32" i="9" s="1"/>
  <c r="DW48" i="9" s="1"/>
  <c r="DX40" i="9" s="1"/>
  <c r="DV23" i="9"/>
  <c r="DV31" i="9" s="1"/>
  <c r="DU26" i="9"/>
  <c r="BM46" i="13"/>
  <c r="BM9" i="4" s="1"/>
  <c r="BN47" i="9"/>
  <c r="BN42" i="9"/>
  <c r="BN19" i="6" s="1"/>
  <c r="BO46" i="9"/>
  <c r="DX22" i="9"/>
  <c r="DX30" i="9" s="1"/>
  <c r="BY45" i="9"/>
  <c r="BP98" i="9"/>
  <c r="GF37" i="8" l="1"/>
  <c r="GF70" i="17" s="1"/>
  <c r="GF12" i="4"/>
  <c r="GG55" i="9"/>
  <c r="GF17" i="8"/>
  <c r="GF18" i="8" s="1"/>
  <c r="GF20" i="8" s="1"/>
  <c r="GG56" i="9"/>
  <c r="GG27" i="8" s="1"/>
  <c r="DS16" i="10"/>
  <c r="DS17" i="10" s="1"/>
  <c r="DS27" i="4" s="1"/>
  <c r="DT9" i="10"/>
  <c r="DT12" i="10" s="1"/>
  <c r="DS45" i="6"/>
  <c r="BJ33" i="4"/>
  <c r="BO35" i="6"/>
  <c r="DU32" i="6"/>
  <c r="BK26" i="8"/>
  <c r="BK25" i="8"/>
  <c r="BK28" i="8" s="1"/>
  <c r="BI75" i="17"/>
  <c r="BJ69" i="17"/>
  <c r="BJ81" i="17" s="1"/>
  <c r="BJ83" i="17" s="1"/>
  <c r="BJ39" i="8"/>
  <c r="BJ40" i="8" s="1"/>
  <c r="BJ11" i="21"/>
  <c r="BI34" i="4"/>
  <c r="BI38" i="4" s="1"/>
  <c r="BI39" i="4" s="1"/>
  <c r="BI44" i="4"/>
  <c r="BJ32" i="4"/>
  <c r="BK9" i="8"/>
  <c r="BL11" i="6"/>
  <c r="GO109" i="9"/>
  <c r="GO108" i="9"/>
  <c r="DV34" i="9"/>
  <c r="DX100" i="9"/>
  <c r="DY92" i="9" s="1"/>
  <c r="BJ31" i="8"/>
  <c r="BJ25" i="6" s="1"/>
  <c r="BJ26" i="6" s="1"/>
  <c r="BJ42" i="6"/>
  <c r="BI44" i="6"/>
  <c r="BI52" i="6" s="1"/>
  <c r="GT27" i="10"/>
  <c r="BM87" i="13"/>
  <c r="BM7" i="8" s="1"/>
  <c r="BN168" i="13"/>
  <c r="DX87" i="9"/>
  <c r="DY76" i="9"/>
  <c r="DY84" i="9" s="1"/>
  <c r="BP91" i="9"/>
  <c r="BO103" i="9"/>
  <c r="DX79" i="9"/>
  <c r="DY75" i="9"/>
  <c r="DY83" i="9" s="1"/>
  <c r="DW23" i="9"/>
  <c r="DW31" i="9" s="1"/>
  <c r="DV26" i="9"/>
  <c r="DX24" i="9"/>
  <c r="DX32" i="9" s="1"/>
  <c r="DX48" i="9" s="1"/>
  <c r="DY40" i="9" s="1"/>
  <c r="BO39" i="9"/>
  <c r="BN50" i="9"/>
  <c r="BN31" i="6" s="1"/>
  <c r="DY22" i="9"/>
  <c r="DY30" i="9" s="1"/>
  <c r="BP38" i="9"/>
  <c r="BQ90" i="9"/>
  <c r="BZ37" i="9"/>
  <c r="BJ34" i="4" l="1"/>
  <c r="BJ38" i="4" s="1"/>
  <c r="BJ43" i="6"/>
  <c r="BK42" i="6" s="1"/>
  <c r="DV32" i="6"/>
  <c r="GF22" i="8"/>
  <c r="GF15" i="6"/>
  <c r="GG21" i="8"/>
  <c r="GG16" i="8"/>
  <c r="GG57" i="9"/>
  <c r="DT16" i="10"/>
  <c r="DT17" i="10" s="1"/>
  <c r="DT27" i="4" s="1"/>
  <c r="DT45" i="6"/>
  <c r="DU9" i="10"/>
  <c r="DU12" i="10" s="1"/>
  <c r="BK29" i="8"/>
  <c r="BJ75" i="17"/>
  <c r="BK36" i="8"/>
  <c r="BK72" i="17" s="1"/>
  <c r="BJ41" i="6"/>
  <c r="BJ13" i="21"/>
  <c r="BJ44" i="4"/>
  <c r="BI36" i="6"/>
  <c r="BI42" i="4"/>
  <c r="BJ37" i="4"/>
  <c r="BI12" i="21"/>
  <c r="BI15" i="21" s="1"/>
  <c r="BI13" i="21"/>
  <c r="BL8" i="8"/>
  <c r="BL34" i="6" s="1"/>
  <c r="BK20" i="4"/>
  <c r="BK21" i="4" s="1"/>
  <c r="BL12" i="6"/>
  <c r="BL18" i="6"/>
  <c r="BL20" i="6" s="1"/>
  <c r="BL24" i="6" s="1"/>
  <c r="GO110" i="9"/>
  <c r="DY100" i="9"/>
  <c r="DZ92" i="9" s="1"/>
  <c r="DW34" i="9"/>
  <c r="BK32" i="8"/>
  <c r="BJ33" i="8"/>
  <c r="BJ50" i="6" s="1"/>
  <c r="BJ51" i="6" s="1"/>
  <c r="BJ27" i="6"/>
  <c r="BK31" i="8"/>
  <c r="BK25" i="6" s="1"/>
  <c r="BK26" i="6" s="1"/>
  <c r="GT46" i="6"/>
  <c r="GT30" i="10"/>
  <c r="GT31" i="10" s="1"/>
  <c r="GT30" i="4" s="1"/>
  <c r="GU23" i="10"/>
  <c r="BM33" i="6"/>
  <c r="BO127" i="13"/>
  <c r="BO145" i="13"/>
  <c r="BN52" i="9"/>
  <c r="BN64" i="13"/>
  <c r="BN10" i="6" s="1"/>
  <c r="DY87" i="9"/>
  <c r="DZ76" i="9"/>
  <c r="DZ84" i="9" s="1"/>
  <c r="DZ75" i="9"/>
  <c r="DZ83" i="9" s="1"/>
  <c r="DY79" i="9"/>
  <c r="BO105" i="9"/>
  <c r="BP99" i="9"/>
  <c r="BP95" i="9"/>
  <c r="DY24" i="9"/>
  <c r="DY32" i="9" s="1"/>
  <c r="DY48" i="9" s="1"/>
  <c r="DZ40" i="9" s="1"/>
  <c r="DX23" i="9"/>
  <c r="DX31" i="9" s="1"/>
  <c r="DW26" i="9"/>
  <c r="BN46" i="13"/>
  <c r="BN9" i="4" s="1"/>
  <c r="BO47" i="9"/>
  <c r="BO42" i="9"/>
  <c r="BO19" i="6" s="1"/>
  <c r="BP46" i="9"/>
  <c r="DZ22" i="9"/>
  <c r="DZ30" i="9" s="1"/>
  <c r="BZ45" i="9"/>
  <c r="BQ98" i="9"/>
  <c r="BJ39" i="4" l="1"/>
  <c r="BJ42" i="4" s="1"/>
  <c r="BJ44" i="6"/>
  <c r="BJ52" i="6" s="1"/>
  <c r="GH55" i="9"/>
  <c r="GG17" i="8"/>
  <c r="GG18" i="8" s="1"/>
  <c r="GG20" i="8" s="1"/>
  <c r="GH56" i="9"/>
  <c r="GH27" i="8" s="1"/>
  <c r="GG37" i="8"/>
  <c r="GG70" i="17" s="1"/>
  <c r="GG12" i="4"/>
  <c r="DU16" i="10"/>
  <c r="DU17" i="10" s="1"/>
  <c r="DU27" i="4" s="1"/>
  <c r="DV9" i="10"/>
  <c r="DV12" i="10" s="1"/>
  <c r="DU45" i="6"/>
  <c r="DW32" i="6"/>
  <c r="BP35" i="6"/>
  <c r="BL26" i="8"/>
  <c r="BL25" i="8"/>
  <c r="BL28" i="8" s="1"/>
  <c r="BK38" i="8"/>
  <c r="BK71" i="17" s="1"/>
  <c r="BK69" i="17" s="1"/>
  <c r="BJ12" i="21"/>
  <c r="BJ15" i="21" s="1"/>
  <c r="BI14" i="21"/>
  <c r="BI16" i="21" s="1"/>
  <c r="BL9" i="8"/>
  <c r="BI37" i="6"/>
  <c r="BI38" i="6" s="1"/>
  <c r="BI54" i="6" s="1"/>
  <c r="BI55" i="6"/>
  <c r="BM11" i="6"/>
  <c r="GP108" i="9"/>
  <c r="GP109" i="9"/>
  <c r="DX34" i="9"/>
  <c r="DZ100" i="9"/>
  <c r="EA92" i="9" s="1"/>
  <c r="BK11" i="4"/>
  <c r="BK13" i="4" s="1"/>
  <c r="BK37" i="4"/>
  <c r="BK27" i="6"/>
  <c r="BL32" i="8"/>
  <c r="BK33" i="8"/>
  <c r="GU27" i="10"/>
  <c r="BO168" i="13"/>
  <c r="BN87" i="13"/>
  <c r="BN7" i="8" s="1"/>
  <c r="DZ87" i="9"/>
  <c r="EA76" i="9"/>
  <c r="EA84" i="9" s="1"/>
  <c r="BQ91" i="9"/>
  <c r="BP103" i="9"/>
  <c r="EA75" i="9"/>
  <c r="EA83" i="9" s="1"/>
  <c r="DZ79" i="9"/>
  <c r="BP39" i="9"/>
  <c r="BO50" i="9"/>
  <c r="BO31" i="6" s="1"/>
  <c r="DY23" i="9"/>
  <c r="DY31" i="9" s="1"/>
  <c r="DX26" i="9"/>
  <c r="DZ24" i="9"/>
  <c r="DZ32" i="9" s="1"/>
  <c r="DZ48" i="9" s="1"/>
  <c r="EA40" i="9" s="1"/>
  <c r="EA22" i="9"/>
  <c r="EA30" i="9" s="1"/>
  <c r="BQ38" i="9"/>
  <c r="CA37" i="9"/>
  <c r="BR90" i="9"/>
  <c r="BJ36" i="6" l="1"/>
  <c r="BJ55" i="6" s="1"/>
  <c r="GG15" i="6"/>
  <c r="GH21" i="8"/>
  <c r="GG22" i="8"/>
  <c r="GH16" i="8"/>
  <c r="GH57" i="9"/>
  <c r="DX32" i="6"/>
  <c r="DV16" i="10"/>
  <c r="DV17" i="10" s="1"/>
  <c r="DV27" i="4" s="1"/>
  <c r="DW9" i="10"/>
  <c r="DW12" i="10" s="1"/>
  <c r="DV45" i="6"/>
  <c r="BK33" i="4"/>
  <c r="BK43" i="6" s="1"/>
  <c r="BL42" i="6" s="1"/>
  <c r="BL31" i="8"/>
  <c r="BM32" i="8" s="1"/>
  <c r="BK39" i="8"/>
  <c r="BK40" i="8" s="1"/>
  <c r="BL36" i="8"/>
  <c r="BL72" i="17" s="1"/>
  <c r="BL20" i="4"/>
  <c r="BL21" i="4" s="1"/>
  <c r="BJ14" i="21"/>
  <c r="BJ16" i="21" s="1"/>
  <c r="BK32" i="4"/>
  <c r="BK41" i="6" s="1"/>
  <c r="BK11" i="21"/>
  <c r="BM8" i="8"/>
  <c r="BM34" i="6" s="1"/>
  <c r="BM18" i="6"/>
  <c r="BM20" i="6" s="1"/>
  <c r="BM24" i="6" s="1"/>
  <c r="BM12" i="6"/>
  <c r="GP110" i="9"/>
  <c r="BK81" i="17"/>
  <c r="BK83" i="17" s="1"/>
  <c r="BK75" i="17"/>
  <c r="BJ37" i="6"/>
  <c r="BJ38" i="6" s="1"/>
  <c r="BJ54" i="6" s="1"/>
  <c r="EA100" i="9"/>
  <c r="EB92" i="9" s="1"/>
  <c r="DY34" i="9"/>
  <c r="BL29" i="8"/>
  <c r="BL38" i="8"/>
  <c r="BL11" i="4"/>
  <c r="BL13" i="4" s="1"/>
  <c r="BK50" i="6"/>
  <c r="BK51" i="6" s="1"/>
  <c r="GU46" i="6"/>
  <c r="GU30" i="10"/>
  <c r="GU31" i="10" s="1"/>
  <c r="GU30" i="4" s="1"/>
  <c r="GV23" i="10"/>
  <c r="BN33" i="6"/>
  <c r="BP127" i="13"/>
  <c r="BP145" i="13"/>
  <c r="BO52" i="9"/>
  <c r="BO64" i="13"/>
  <c r="BO10" i="6" s="1"/>
  <c r="EA87" i="9"/>
  <c r="EB76" i="9"/>
  <c r="EB84" i="9" s="1"/>
  <c r="EA79" i="9"/>
  <c r="EB75" i="9"/>
  <c r="EB83" i="9" s="1"/>
  <c r="BP105" i="9"/>
  <c r="BQ99" i="9"/>
  <c r="BQ95" i="9"/>
  <c r="EA24" i="9"/>
  <c r="EA32" i="9" s="1"/>
  <c r="EA48" i="9" s="1"/>
  <c r="EB40" i="9" s="1"/>
  <c r="DZ23" i="9"/>
  <c r="DZ31" i="9" s="1"/>
  <c r="DY26" i="9"/>
  <c r="BO46" i="13"/>
  <c r="BO9" i="4" s="1"/>
  <c r="BP47" i="9"/>
  <c r="BP42" i="9"/>
  <c r="BP19" i="6" s="1"/>
  <c r="BQ46" i="9"/>
  <c r="EB22" i="9"/>
  <c r="EB30" i="9" s="1"/>
  <c r="BR98" i="9"/>
  <c r="CA45" i="9"/>
  <c r="GI55" i="9" l="1"/>
  <c r="GH17" i="8"/>
  <c r="GH18" i="8" s="1"/>
  <c r="GH20" i="8" s="1"/>
  <c r="GI56" i="9"/>
  <c r="GI27" i="8" s="1"/>
  <c r="GH37" i="8"/>
  <c r="GH70" i="17" s="1"/>
  <c r="GH12" i="4"/>
  <c r="DW16" i="10"/>
  <c r="DW17" i="10" s="1"/>
  <c r="DW27" i="4" s="1"/>
  <c r="DX9" i="10"/>
  <c r="DX12" i="10" s="1"/>
  <c r="DW45" i="6"/>
  <c r="BL25" i="6"/>
  <c r="BL26" i="6" s="1"/>
  <c r="BL27" i="6" s="1"/>
  <c r="BL33" i="4"/>
  <c r="BK44" i="6"/>
  <c r="BK52" i="6" s="1"/>
  <c r="BL33" i="8"/>
  <c r="BL50" i="6" s="1"/>
  <c r="BL51" i="6" s="1"/>
  <c r="BQ35" i="6"/>
  <c r="L35" i="5" s="1"/>
  <c r="DY32" i="6"/>
  <c r="BM26" i="8"/>
  <c r="BM25" i="8"/>
  <c r="BM28" i="8" s="1"/>
  <c r="BM38" i="8"/>
  <c r="BM71" i="17" s="1"/>
  <c r="BK44" i="4"/>
  <c r="BK34" i="4"/>
  <c r="BK38" i="4" s="1"/>
  <c r="BK39" i="4" s="1"/>
  <c r="BK36" i="6" s="1"/>
  <c r="BL32" i="4"/>
  <c r="BL11" i="21"/>
  <c r="BM9" i="8"/>
  <c r="BN11" i="6"/>
  <c r="GQ109" i="9"/>
  <c r="GQ108" i="9"/>
  <c r="BL39" i="8"/>
  <c r="BL40" i="8" s="1"/>
  <c r="BL71" i="17"/>
  <c r="BL69" i="17" s="1"/>
  <c r="Q32" i="5"/>
  <c r="DZ34" i="9"/>
  <c r="EB100" i="9"/>
  <c r="EC92" i="9" s="1"/>
  <c r="BM11" i="4"/>
  <c r="BM13" i="4" s="1"/>
  <c r="GV27" i="10"/>
  <c r="BP168" i="13"/>
  <c r="BO87" i="13"/>
  <c r="BO7" i="8" s="1"/>
  <c r="EB87" i="9"/>
  <c r="EC76" i="9"/>
  <c r="EC84" i="9" s="1"/>
  <c r="BR91" i="9"/>
  <c r="BQ103" i="9"/>
  <c r="EC75" i="9"/>
  <c r="EC83" i="9" s="1"/>
  <c r="EB79" i="9"/>
  <c r="EA23" i="9"/>
  <c r="EA31" i="9" s="1"/>
  <c r="DZ26" i="9"/>
  <c r="BQ39" i="9"/>
  <c r="BP50" i="9"/>
  <c r="BP31" i="6" s="1"/>
  <c r="EB24" i="9"/>
  <c r="EB32" i="9" s="1"/>
  <c r="EB48" i="9" s="1"/>
  <c r="EC40" i="9" s="1"/>
  <c r="BR38" i="9"/>
  <c r="EC22" i="9"/>
  <c r="EC30" i="9" s="1"/>
  <c r="BS90" i="9"/>
  <c r="CB37" i="9"/>
  <c r="BL43" i="6" l="1"/>
  <c r="BM42" i="6" s="1"/>
  <c r="GH22" i="8"/>
  <c r="GH15" i="6"/>
  <c r="GI21" i="8"/>
  <c r="GI16" i="8"/>
  <c r="GI57" i="9"/>
  <c r="BL34" i="4"/>
  <c r="BL38" i="4" s="1"/>
  <c r="DX16" i="10"/>
  <c r="DX17" i="10" s="1"/>
  <c r="DX27" i="4" s="1"/>
  <c r="DY9" i="10"/>
  <c r="DY12" i="10" s="1"/>
  <c r="DX45" i="6"/>
  <c r="BM31" i="8"/>
  <c r="BM25" i="6" s="1"/>
  <c r="BM26" i="6" s="1"/>
  <c r="BM27" i="6" s="1"/>
  <c r="DZ32" i="6"/>
  <c r="BM36" i="8"/>
  <c r="BM39" i="8" s="1"/>
  <c r="BM40" i="8" s="1"/>
  <c r="BL41" i="6"/>
  <c r="BL44" i="4"/>
  <c r="BK55" i="6"/>
  <c r="BK37" i="6"/>
  <c r="BK38" i="6" s="1"/>
  <c r="BK54" i="6" s="1"/>
  <c r="BK42" i="4"/>
  <c r="BL13" i="21"/>
  <c r="BK12" i="21"/>
  <c r="BK15" i="21" s="1"/>
  <c r="BK13" i="21"/>
  <c r="BL37" i="4"/>
  <c r="BN9" i="8"/>
  <c r="BM20" i="4"/>
  <c r="BN12" i="6"/>
  <c r="BN18" i="6"/>
  <c r="BN20" i="6" s="1"/>
  <c r="BN24" i="6" s="1"/>
  <c r="GQ110" i="9"/>
  <c r="BL81" i="17"/>
  <c r="BL83" i="17" s="1"/>
  <c r="BL75" i="17"/>
  <c r="EC100" i="9"/>
  <c r="ED92" i="9" s="1"/>
  <c r="EA34" i="9"/>
  <c r="BM29" i="8"/>
  <c r="GV46" i="6"/>
  <c r="GV30" i="10"/>
  <c r="GV31" i="10" s="1"/>
  <c r="GV30" i="4" s="1"/>
  <c r="GW23" i="10"/>
  <c r="BO33" i="6"/>
  <c r="BQ127" i="13"/>
  <c r="BQ145" i="13"/>
  <c r="BP52" i="9"/>
  <c r="BP64" i="13"/>
  <c r="BP10" i="6" s="1"/>
  <c r="EC87" i="9"/>
  <c r="ED76" i="9"/>
  <c r="ED84" i="9" s="1"/>
  <c r="EC79" i="9"/>
  <c r="ED75" i="9"/>
  <c r="ED83" i="9" s="1"/>
  <c r="BQ105" i="9"/>
  <c r="BR99" i="9"/>
  <c r="BR95" i="9"/>
  <c r="BP46" i="13"/>
  <c r="BP9" i="4" s="1"/>
  <c r="BQ47" i="9"/>
  <c r="BQ42" i="9"/>
  <c r="BQ19" i="6" s="1"/>
  <c r="EC24" i="9"/>
  <c r="EC32" i="9" s="1"/>
  <c r="EC48" i="9" s="1"/>
  <c r="ED40" i="9" s="1"/>
  <c r="EB23" i="9"/>
  <c r="EB31" i="9" s="1"/>
  <c r="EA26" i="9"/>
  <c r="ED22" i="9"/>
  <c r="ED30" i="9" s="1"/>
  <c r="BR46" i="9"/>
  <c r="CB45" i="9"/>
  <c r="BS98" i="9"/>
  <c r="BL44" i="6" l="1"/>
  <c r="BL52" i="6" s="1"/>
  <c r="GI17" i="8"/>
  <c r="GJ56" i="9"/>
  <c r="GJ27" i="8" s="1"/>
  <c r="GJ55" i="9"/>
  <c r="GI18" i="8"/>
  <c r="GI20" i="8" s="1"/>
  <c r="BL39" i="4"/>
  <c r="BL36" i="6" s="1"/>
  <c r="BL37" i="6" s="1"/>
  <c r="BL38" i="6" s="1"/>
  <c r="GI37" i="8"/>
  <c r="GI70" i="17" s="1"/>
  <c r="GI12" i="4"/>
  <c r="GI22" i="8"/>
  <c r="BN32" i="8"/>
  <c r="BN38" i="8" s="1"/>
  <c r="BN71" i="17" s="1"/>
  <c r="DY16" i="10"/>
  <c r="DY17" i="10" s="1"/>
  <c r="DY27" i="4" s="1"/>
  <c r="DZ9" i="10"/>
  <c r="DZ12" i="10" s="1"/>
  <c r="DY45" i="6"/>
  <c r="Q45" i="5" s="1"/>
  <c r="BM33" i="8"/>
  <c r="BM50" i="6" s="1"/>
  <c r="BM51" i="6" s="1"/>
  <c r="EA32" i="6"/>
  <c r="BR35" i="6"/>
  <c r="BN26" i="8"/>
  <c r="BN25" i="8"/>
  <c r="BN28" i="8" s="1"/>
  <c r="BM21" i="4"/>
  <c r="BM33" i="4" s="1"/>
  <c r="BM72" i="17"/>
  <c r="BM69" i="17" s="1"/>
  <c r="BM81" i="17" s="1"/>
  <c r="BM83" i="17" s="1"/>
  <c r="BL12" i="21"/>
  <c r="BL15" i="21" s="1"/>
  <c r="BK14" i="21"/>
  <c r="BK16" i="21" s="1"/>
  <c r="BN8" i="8"/>
  <c r="BN34" i="6" s="1"/>
  <c r="BO11" i="6"/>
  <c r="GR108" i="9"/>
  <c r="GR109" i="9"/>
  <c r="ED100" i="9"/>
  <c r="EE92" i="9" s="1"/>
  <c r="EB34" i="9"/>
  <c r="GW27" i="10"/>
  <c r="BP87" i="13"/>
  <c r="BP7" i="8" s="1"/>
  <c r="BN36" i="8"/>
  <c r="BN72" i="17" s="1"/>
  <c r="BN20" i="4"/>
  <c r="BN21" i="4" s="1"/>
  <c r="BQ168" i="13"/>
  <c r="ED87" i="9"/>
  <c r="EE76" i="9"/>
  <c r="EE84" i="9" s="1"/>
  <c r="BS91" i="9"/>
  <c r="BR103" i="9"/>
  <c r="EE75" i="9"/>
  <c r="EE83" i="9" s="1"/>
  <c r="ED79" i="9"/>
  <c r="ED24" i="9"/>
  <c r="ED32" i="9" s="1"/>
  <c r="ED48" i="9" s="1"/>
  <c r="EE40" i="9" s="1"/>
  <c r="EC23" i="9"/>
  <c r="EC31" i="9" s="1"/>
  <c r="EB26" i="9"/>
  <c r="BR39" i="9"/>
  <c r="BQ50" i="9"/>
  <c r="BQ31" i="6" s="1"/>
  <c r="BS38" i="9"/>
  <c r="EE22" i="9"/>
  <c r="EE30" i="9" s="1"/>
  <c r="BT90" i="9"/>
  <c r="CC37" i="9"/>
  <c r="BL54" i="6" l="1"/>
  <c r="BL55" i="6"/>
  <c r="BM37" i="4"/>
  <c r="BN11" i="4"/>
  <c r="BN13" i="4" s="1"/>
  <c r="BN33" i="4" s="1"/>
  <c r="BL42" i="4"/>
  <c r="GI15" i="6"/>
  <c r="GJ21" i="8"/>
  <c r="GJ16" i="8"/>
  <c r="GJ57" i="9"/>
  <c r="EB32" i="6"/>
  <c r="DZ16" i="10"/>
  <c r="DZ17" i="10" s="1"/>
  <c r="DZ27" i="4" s="1"/>
  <c r="DZ45" i="6"/>
  <c r="EA9" i="10"/>
  <c r="EA12" i="10" s="1"/>
  <c r="BM32" i="4"/>
  <c r="BM44" i="4" s="1"/>
  <c r="BM43" i="6"/>
  <c r="BN42" i="6" s="1"/>
  <c r="BM75" i="17"/>
  <c r="BM11" i="21"/>
  <c r="BO8" i="8"/>
  <c r="BO34" i="6" s="1"/>
  <c r="BL14" i="21"/>
  <c r="BL16" i="21" s="1"/>
  <c r="BN11" i="21"/>
  <c r="BN29" i="8"/>
  <c r="BO18" i="6"/>
  <c r="BO20" i="6" s="1"/>
  <c r="BO24" i="6" s="1"/>
  <c r="BO12" i="6"/>
  <c r="GR110" i="9"/>
  <c r="BN69" i="17"/>
  <c r="BN81" i="17" s="1"/>
  <c r="BN83" i="17" s="1"/>
  <c r="EC34" i="9"/>
  <c r="EE100" i="9"/>
  <c r="EF92" i="9" s="1"/>
  <c r="BN31" i="8"/>
  <c r="BN25" i="6" s="1"/>
  <c r="BN26" i="6" s="1"/>
  <c r="BN27" i="6" s="1"/>
  <c r="BN39" i="8"/>
  <c r="BN40" i="8" s="1"/>
  <c r="GW46" i="6"/>
  <c r="GW30" i="10"/>
  <c r="GW31" i="10" s="1"/>
  <c r="GW30" i="4" s="1"/>
  <c r="GX23" i="10"/>
  <c r="BP33" i="6"/>
  <c r="BR127" i="13"/>
  <c r="BR145" i="13"/>
  <c r="BQ52" i="9"/>
  <c r="BQ64" i="13"/>
  <c r="BQ10" i="6" s="1"/>
  <c r="EE87" i="9"/>
  <c r="EF76" i="9"/>
  <c r="EF84" i="9" s="1"/>
  <c r="EE79" i="9"/>
  <c r="EF75" i="9"/>
  <c r="EF83" i="9" s="1"/>
  <c r="BR105" i="9"/>
  <c r="BS99" i="9"/>
  <c r="BS95" i="9"/>
  <c r="BR47" i="9"/>
  <c r="BR42" i="9"/>
  <c r="BR19" i="6" s="1"/>
  <c r="BQ46" i="13"/>
  <c r="BQ9" i="4" s="1"/>
  <c r="ED23" i="9"/>
  <c r="ED31" i="9" s="1"/>
  <c r="EC26" i="9"/>
  <c r="EE24" i="9"/>
  <c r="EE32" i="9" s="1"/>
  <c r="EE48" i="9" s="1"/>
  <c r="EF40" i="9" s="1"/>
  <c r="EF22" i="9"/>
  <c r="EF30" i="9" s="1"/>
  <c r="BS46" i="9"/>
  <c r="CC45" i="9"/>
  <c r="BT98" i="9"/>
  <c r="BN32" i="4" l="1"/>
  <c r="BN41" i="6" s="1"/>
  <c r="GJ17" i="8"/>
  <c r="GK56" i="9"/>
  <c r="GK27" i="8" s="1"/>
  <c r="GK55" i="9"/>
  <c r="GJ18" i="8"/>
  <c r="GJ20" i="8" s="1"/>
  <c r="GJ12" i="4"/>
  <c r="GJ37" i="8"/>
  <c r="GJ70" i="17" s="1"/>
  <c r="BM41" i="6"/>
  <c r="BM44" i="6" s="1"/>
  <c r="BM52" i="6" s="1"/>
  <c r="EA16" i="10"/>
  <c r="EA17" i="10" s="1"/>
  <c r="EA27" i="4" s="1"/>
  <c r="EB9" i="10"/>
  <c r="EB12" i="10" s="1"/>
  <c r="EA45" i="6"/>
  <c r="BM12" i="21"/>
  <c r="BM15" i="21" s="1"/>
  <c r="BM34" i="4"/>
  <c r="BM38" i="4" s="1"/>
  <c r="BM39" i="4" s="1"/>
  <c r="BN37" i="4" s="1"/>
  <c r="EC32" i="6"/>
  <c r="BS35" i="6"/>
  <c r="BO26" i="8"/>
  <c r="BO25" i="8"/>
  <c r="BO28" i="8" s="1"/>
  <c r="BM13" i="21"/>
  <c r="BM14" i="21" s="1"/>
  <c r="BM16" i="21" s="1"/>
  <c r="BO9" i="8"/>
  <c r="BP11" i="6"/>
  <c r="GS109" i="9"/>
  <c r="GS108" i="9"/>
  <c r="BN75" i="17"/>
  <c r="EF100" i="9"/>
  <c r="EG92" i="9" s="1"/>
  <c r="ED34" i="9"/>
  <c r="BN33" i="8"/>
  <c r="BN50" i="6" s="1"/>
  <c r="BN51" i="6" s="1"/>
  <c r="BO32" i="8"/>
  <c r="BN43" i="6"/>
  <c r="BO42" i="6" s="1"/>
  <c r="GX27" i="10"/>
  <c r="BR168" i="13"/>
  <c r="BQ87" i="13"/>
  <c r="BQ7" i="8" s="1"/>
  <c r="EF87" i="9"/>
  <c r="EG76" i="9"/>
  <c r="EG84" i="9" s="1"/>
  <c r="BT91" i="9"/>
  <c r="BS103" i="9"/>
  <c r="EG75" i="9"/>
  <c r="EG83" i="9" s="1"/>
  <c r="EF79" i="9"/>
  <c r="EE23" i="9"/>
  <c r="EE31" i="9" s="1"/>
  <c r="ED26" i="9"/>
  <c r="BS39" i="9"/>
  <c r="BR50" i="9"/>
  <c r="BR31" i="6" s="1"/>
  <c r="EF24" i="9"/>
  <c r="EF32" i="9" s="1"/>
  <c r="EF48" i="9" s="1"/>
  <c r="EG40" i="9" s="1"/>
  <c r="BT38" i="9"/>
  <c r="EG22" i="9"/>
  <c r="EG30" i="9" s="1"/>
  <c r="CD37" i="9"/>
  <c r="BU90" i="9"/>
  <c r="BN34" i="4" l="1"/>
  <c r="BN38" i="4" s="1"/>
  <c r="BN39" i="4" s="1"/>
  <c r="BO37" i="4" s="1"/>
  <c r="BN44" i="4"/>
  <c r="GJ22" i="8"/>
  <c r="GJ15" i="6"/>
  <c r="GK21" i="8"/>
  <c r="GK16" i="8"/>
  <c r="GK57" i="9"/>
  <c r="BM36" i="6"/>
  <c r="BM55" i="6" s="1"/>
  <c r="EB16" i="10"/>
  <c r="EB17" i="10" s="1"/>
  <c r="EB27" i="4" s="1"/>
  <c r="EC9" i="10"/>
  <c r="EC12" i="10" s="1"/>
  <c r="EB45" i="6"/>
  <c r="BM42" i="4"/>
  <c r="BO31" i="8"/>
  <c r="BO25" i="6" s="1"/>
  <c r="BO26" i="6" s="1"/>
  <c r="ED32" i="6"/>
  <c r="BO11" i="4"/>
  <c r="BO13" i="4" s="1"/>
  <c r="BO36" i="8"/>
  <c r="BO72" i="17" s="1"/>
  <c r="BO20" i="4"/>
  <c r="BO21" i="4" s="1"/>
  <c r="BP8" i="8"/>
  <c r="BP34" i="6" s="1"/>
  <c r="BP18" i="6"/>
  <c r="BP20" i="6" s="1"/>
  <c r="BP24" i="6" s="1"/>
  <c r="BP12" i="6"/>
  <c r="GS110" i="9"/>
  <c r="EG100" i="9"/>
  <c r="EH92" i="9" s="1"/>
  <c r="EE34" i="9"/>
  <c r="BO38" i="8"/>
  <c r="BN44" i="6"/>
  <c r="BN52" i="6" s="1"/>
  <c r="BO29" i="8"/>
  <c r="GX46" i="6"/>
  <c r="GX30" i="10"/>
  <c r="GX31" i="10" s="1"/>
  <c r="GX30" i="4" s="1"/>
  <c r="GY23" i="10"/>
  <c r="BQ33" i="6"/>
  <c r="L31" i="5"/>
  <c r="L33" i="5" s="1"/>
  <c r="BS127" i="13"/>
  <c r="BS145" i="13"/>
  <c r="BR52" i="9"/>
  <c r="BR64" i="13"/>
  <c r="BR10" i="6" s="1"/>
  <c r="EG87" i="9"/>
  <c r="EH76" i="9"/>
  <c r="EH84" i="9" s="1"/>
  <c r="EG79" i="9"/>
  <c r="EH75" i="9"/>
  <c r="EH83" i="9" s="1"/>
  <c r="BS105" i="9"/>
  <c r="BT99" i="9"/>
  <c r="BT95" i="9"/>
  <c r="BS47" i="9"/>
  <c r="BS42" i="9"/>
  <c r="BS19" i="6" s="1"/>
  <c r="BR46" i="13"/>
  <c r="BR9" i="4" s="1"/>
  <c r="EG24" i="9"/>
  <c r="EG32" i="9" s="1"/>
  <c r="EG48" i="9" s="1"/>
  <c r="EH40" i="9" s="1"/>
  <c r="EF23" i="9"/>
  <c r="EF31" i="9" s="1"/>
  <c r="EE26" i="9"/>
  <c r="EH22" i="9"/>
  <c r="EH30" i="9" s="1"/>
  <c r="BT46" i="9"/>
  <c r="BU98" i="9"/>
  <c r="CD45" i="9"/>
  <c r="BM37" i="6" l="1"/>
  <c r="BM38" i="6" s="1"/>
  <c r="BM54" i="6" s="1"/>
  <c r="GK17" i="8"/>
  <c r="GL56" i="9"/>
  <c r="GL27" i="8" s="1"/>
  <c r="GL55" i="9"/>
  <c r="GK18" i="8"/>
  <c r="GK20" i="8" s="1"/>
  <c r="GK22" i="8" s="1"/>
  <c r="GK12" i="4"/>
  <c r="GK37" i="8"/>
  <c r="GK70" i="17" s="1"/>
  <c r="BP32" i="8"/>
  <c r="BP38" i="8" s="1"/>
  <c r="BP71" i="17" s="1"/>
  <c r="BO33" i="8"/>
  <c r="BO50" i="6" s="1"/>
  <c r="BO51" i="6" s="1"/>
  <c r="EC16" i="10"/>
  <c r="EC17" i="10" s="1"/>
  <c r="EC27" i="4" s="1"/>
  <c r="ED9" i="10"/>
  <c r="ED12" i="10" s="1"/>
  <c r="EC45" i="6"/>
  <c r="BO33" i="4"/>
  <c r="BO43" i="6" s="1"/>
  <c r="BP42" i="6" s="1"/>
  <c r="EE32" i="6"/>
  <c r="BT35" i="6"/>
  <c r="BP26" i="8"/>
  <c r="BP25" i="8"/>
  <c r="BP28" i="8" s="1"/>
  <c r="BO32" i="4"/>
  <c r="BO41" i="6" s="1"/>
  <c r="BO11" i="21"/>
  <c r="BN42" i="4"/>
  <c r="BN12" i="21"/>
  <c r="BN15" i="21" s="1"/>
  <c r="BN13" i="21"/>
  <c r="BN36" i="6"/>
  <c r="BN37" i="6" s="1"/>
  <c r="BN38" i="6" s="1"/>
  <c r="BN54" i="6" s="1"/>
  <c r="BP9" i="8"/>
  <c r="BQ11" i="6"/>
  <c r="GT109" i="9"/>
  <c r="GT108" i="9"/>
  <c r="BO39" i="8"/>
  <c r="BO40" i="8" s="1"/>
  <c r="BO71" i="17"/>
  <c r="BO69" i="17" s="1"/>
  <c r="EF34" i="9"/>
  <c r="EH100" i="9"/>
  <c r="EI92" i="9" s="1"/>
  <c r="BO27" i="6"/>
  <c r="GY27" i="10"/>
  <c r="BS168" i="13"/>
  <c r="BR87" i="13"/>
  <c r="BR7" i="8" s="1"/>
  <c r="EH87" i="9"/>
  <c r="EI76" i="9"/>
  <c r="EI84" i="9" s="1"/>
  <c r="BU91" i="9"/>
  <c r="BT103" i="9"/>
  <c r="EI75" i="9"/>
  <c r="EI83" i="9" s="1"/>
  <c r="EH79" i="9"/>
  <c r="EH24" i="9"/>
  <c r="EH32" i="9" s="1"/>
  <c r="EH48" i="9" s="1"/>
  <c r="EI40" i="9" s="1"/>
  <c r="EG23" i="9"/>
  <c r="EG31" i="9" s="1"/>
  <c r="EF26" i="9"/>
  <c r="BT39" i="9"/>
  <c r="BS50" i="9"/>
  <c r="BS31" i="6" s="1"/>
  <c r="BU38" i="9"/>
  <c r="EI22" i="9"/>
  <c r="EI30" i="9" s="1"/>
  <c r="BV90" i="9"/>
  <c r="CE37" i="9"/>
  <c r="BP11" i="4" l="1"/>
  <c r="BP13" i="4" s="1"/>
  <c r="GK15" i="6"/>
  <c r="GL21" i="8"/>
  <c r="GL16" i="8"/>
  <c r="GL57" i="9"/>
  <c r="ED16" i="10"/>
  <c r="ED17" i="10" s="1"/>
  <c r="ED27" i="4" s="1"/>
  <c r="EE9" i="10"/>
  <c r="EE12" i="10" s="1"/>
  <c r="ED45" i="6"/>
  <c r="EF32" i="6"/>
  <c r="BP29" i="8"/>
  <c r="BO34" i="4"/>
  <c r="BO38" i="4" s="1"/>
  <c r="BO39" i="4" s="1"/>
  <c r="BO36" i="6" s="1"/>
  <c r="BO37" i="6" s="1"/>
  <c r="BO38" i="6" s="1"/>
  <c r="BO44" i="4"/>
  <c r="BP36" i="8"/>
  <c r="BP39" i="8" s="1"/>
  <c r="BP40" i="8" s="1"/>
  <c r="BN14" i="21"/>
  <c r="BN16" i="21" s="1"/>
  <c r="BN55" i="6"/>
  <c r="BQ8" i="8"/>
  <c r="BQ34" i="6" s="1"/>
  <c r="L34" i="5" s="1"/>
  <c r="BP20" i="4"/>
  <c r="BQ12" i="6"/>
  <c r="BQ18" i="6"/>
  <c r="BQ20" i="6" s="1"/>
  <c r="BQ24" i="6" s="1"/>
  <c r="GT110" i="9"/>
  <c r="BO75" i="17"/>
  <c r="BO81" i="17"/>
  <c r="BO83" i="17" s="1"/>
  <c r="EI100" i="9"/>
  <c r="EJ92" i="9" s="1"/>
  <c r="EG34" i="9"/>
  <c r="BP31" i="8"/>
  <c r="BP25" i="6" s="1"/>
  <c r="BP26" i="6" s="1"/>
  <c r="BP27" i="6" s="1"/>
  <c r="BO44" i="6"/>
  <c r="BO52" i="6" s="1"/>
  <c r="GY46" i="6"/>
  <c r="GY30" i="10"/>
  <c r="GY31" i="10" s="1"/>
  <c r="GY30" i="4" s="1"/>
  <c r="GZ23" i="10"/>
  <c r="BR33" i="6"/>
  <c r="BT127" i="13"/>
  <c r="BT145" i="13"/>
  <c r="BS52" i="9"/>
  <c r="BS64" i="13"/>
  <c r="BS10" i="6" s="1"/>
  <c r="EI87" i="9"/>
  <c r="EJ76" i="9"/>
  <c r="EJ84" i="9" s="1"/>
  <c r="EJ75" i="9"/>
  <c r="EJ83" i="9" s="1"/>
  <c r="EI79" i="9"/>
  <c r="BT105" i="9"/>
  <c r="BU99" i="9"/>
  <c r="BU95" i="9"/>
  <c r="BT47" i="9"/>
  <c r="BT42" i="9"/>
  <c r="BT19" i="6" s="1"/>
  <c r="BS46" i="13"/>
  <c r="BS9" i="4" s="1"/>
  <c r="EH23" i="9"/>
  <c r="EH31" i="9" s="1"/>
  <c r="EG26" i="9"/>
  <c r="EI24" i="9"/>
  <c r="EI32" i="9" s="1"/>
  <c r="EI48" i="9" s="1"/>
  <c r="EJ40" i="9" s="1"/>
  <c r="EJ22" i="9"/>
  <c r="EJ30" i="9" s="1"/>
  <c r="BU46" i="9"/>
  <c r="CE45" i="9"/>
  <c r="BV98" i="9"/>
  <c r="BP72" i="17" l="1"/>
  <c r="BP69" i="17" s="1"/>
  <c r="BP75" i="17" s="1"/>
  <c r="EG32" i="6"/>
  <c r="GL17" i="8"/>
  <c r="GL18" i="8" s="1"/>
  <c r="GL20" i="8" s="1"/>
  <c r="GM56" i="9"/>
  <c r="GM27" i="8" s="1"/>
  <c r="GM55" i="9"/>
  <c r="GL37" i="8"/>
  <c r="GL70" i="17" s="1"/>
  <c r="GL12" i="4"/>
  <c r="EE16" i="10"/>
  <c r="EE17" i="10" s="1"/>
  <c r="EE27" i="4" s="1"/>
  <c r="EE45" i="6"/>
  <c r="EF9" i="10"/>
  <c r="EF12" i="10" s="1"/>
  <c r="BU35" i="6"/>
  <c r="BQ26" i="8"/>
  <c r="BQ25" i="8"/>
  <c r="BQ28" i="8" s="1"/>
  <c r="BP21" i="4"/>
  <c r="BP33" i="4" s="1"/>
  <c r="BO55" i="6"/>
  <c r="BP37" i="4"/>
  <c r="BO42" i="4"/>
  <c r="BO12" i="21"/>
  <c r="BO15" i="21" s="1"/>
  <c r="BO13" i="21"/>
  <c r="BQ9" i="8"/>
  <c r="BR11" i="6"/>
  <c r="GU108" i="9"/>
  <c r="GU109" i="9"/>
  <c r="BP81" i="17"/>
  <c r="BP83" i="17" s="1"/>
  <c r="EJ100" i="9"/>
  <c r="EK92" i="9" s="1"/>
  <c r="BO54" i="6"/>
  <c r="EH34" i="9"/>
  <c r="BQ32" i="8"/>
  <c r="BP33" i="8"/>
  <c r="BP50" i="6" s="1"/>
  <c r="BP51" i="6" s="1"/>
  <c r="GZ27" i="10"/>
  <c r="BT168" i="13"/>
  <c r="BS87" i="13"/>
  <c r="BS7" i="8" s="1"/>
  <c r="EJ87" i="9"/>
  <c r="EK76" i="9"/>
  <c r="EK84" i="9" s="1"/>
  <c r="BV91" i="9"/>
  <c r="BU103" i="9"/>
  <c r="EJ79" i="9"/>
  <c r="EK75" i="9"/>
  <c r="EK83" i="9" s="1"/>
  <c r="EI23" i="9"/>
  <c r="EI31" i="9" s="1"/>
  <c r="EH26" i="9"/>
  <c r="EJ24" i="9"/>
  <c r="EJ32" i="9" s="1"/>
  <c r="EJ48" i="9" s="1"/>
  <c r="EK40" i="9" s="1"/>
  <c r="BU39" i="9"/>
  <c r="BT50" i="9"/>
  <c r="BT31" i="6" s="1"/>
  <c r="BV38" i="9"/>
  <c r="EK22" i="9"/>
  <c r="EK30" i="9" s="1"/>
  <c r="BW90" i="9"/>
  <c r="CF37" i="9"/>
  <c r="GL22" i="8" l="1"/>
  <c r="GL15" i="6"/>
  <c r="GM21" i="8"/>
  <c r="GM16" i="8"/>
  <c r="GM57" i="9"/>
  <c r="EF16" i="10"/>
  <c r="EF17" i="10" s="1"/>
  <c r="EF27" i="4" s="1"/>
  <c r="EG9" i="10"/>
  <c r="EG12" i="10" s="1"/>
  <c r="EF45" i="6"/>
  <c r="EH32" i="6"/>
  <c r="BP32" i="4"/>
  <c r="BP34" i="4" s="1"/>
  <c r="BP38" i="4" s="1"/>
  <c r="BP39" i="4" s="1"/>
  <c r="BP42" i="4" s="1"/>
  <c r="BP43" i="6"/>
  <c r="BQ42" i="6" s="1"/>
  <c r="L42" i="5" s="1"/>
  <c r="BP11" i="21"/>
  <c r="BQ36" i="8"/>
  <c r="BQ72" i="17" s="1"/>
  <c r="BQ38" i="8"/>
  <c r="BQ71" i="17" s="1"/>
  <c r="BO14" i="21"/>
  <c r="BO16" i="21" s="1"/>
  <c r="BQ31" i="8"/>
  <c r="BQ33" i="8" s="1"/>
  <c r="BQ50" i="6" s="1"/>
  <c r="BR8" i="8"/>
  <c r="BR34" i="6" s="1"/>
  <c r="BQ20" i="4"/>
  <c r="BQ21" i="4" s="1"/>
  <c r="GU110" i="9"/>
  <c r="EK100" i="9"/>
  <c r="EL92" i="9" s="1"/>
  <c r="EI34" i="9"/>
  <c r="BQ11" i="4"/>
  <c r="BQ13" i="4" s="1"/>
  <c r="BQ29" i="8"/>
  <c r="GZ46" i="6"/>
  <c r="GZ30" i="10"/>
  <c r="GZ31" i="10" s="1"/>
  <c r="GZ30" i="4" s="1"/>
  <c r="HA23" i="10"/>
  <c r="BS33" i="6"/>
  <c r="BR12" i="6"/>
  <c r="BR18" i="6"/>
  <c r="BR20" i="6" s="1"/>
  <c r="BR24" i="6" s="1"/>
  <c r="BU127" i="13"/>
  <c r="BU145" i="13"/>
  <c r="BT52" i="9"/>
  <c r="BT64" i="13"/>
  <c r="BT10" i="6" s="1"/>
  <c r="EK87" i="9"/>
  <c r="EL76" i="9"/>
  <c r="EL84" i="9" s="1"/>
  <c r="EK79" i="9"/>
  <c r="EL75" i="9"/>
  <c r="EL83" i="9" s="1"/>
  <c r="BU105" i="9"/>
  <c r="BV99" i="9"/>
  <c r="BV95" i="9"/>
  <c r="EK24" i="9"/>
  <c r="EK32" i="9" s="1"/>
  <c r="EK48" i="9" s="1"/>
  <c r="EL40" i="9" s="1"/>
  <c r="BU47" i="9"/>
  <c r="BU42" i="9"/>
  <c r="BU19" i="6" s="1"/>
  <c r="BT46" i="13"/>
  <c r="BT9" i="4" s="1"/>
  <c r="EJ23" i="9"/>
  <c r="EJ31" i="9" s="1"/>
  <c r="EI26" i="9"/>
  <c r="EL22" i="9"/>
  <c r="EL30" i="9" s="1"/>
  <c r="BV46" i="9"/>
  <c r="CF45" i="9"/>
  <c r="BW98" i="9"/>
  <c r="GN55" i="9" l="1"/>
  <c r="GM17" i="8"/>
  <c r="GM18" i="8" s="1"/>
  <c r="GM20" i="8" s="1"/>
  <c r="GM22" i="8" s="1"/>
  <c r="GN56" i="9"/>
  <c r="GN27" i="8" s="1"/>
  <c r="GM37" i="8"/>
  <c r="GM70" i="17" s="1"/>
  <c r="GM12" i="4"/>
  <c r="BP41" i="6"/>
  <c r="BP44" i="6" s="1"/>
  <c r="BP52" i="6" s="1"/>
  <c r="BP44" i="4"/>
  <c r="EG16" i="10"/>
  <c r="EG17" i="10" s="1"/>
  <c r="EG27" i="4" s="1"/>
  <c r="EG45" i="6"/>
  <c r="EH9" i="10"/>
  <c r="EH12" i="10" s="1"/>
  <c r="EI32" i="6"/>
  <c r="BQ33" i="4"/>
  <c r="BV35" i="6"/>
  <c r="BR26" i="8"/>
  <c r="BR25" i="8"/>
  <c r="BQ69" i="17"/>
  <c r="BQ81" i="17" s="1"/>
  <c r="BQ83" i="17" s="1"/>
  <c r="BQ39" i="8"/>
  <c r="BQ40" i="8" s="1"/>
  <c r="BQ37" i="4"/>
  <c r="BR32" i="8"/>
  <c r="BQ25" i="6"/>
  <c r="BQ26" i="6" s="1"/>
  <c r="BQ27" i="6" s="1"/>
  <c r="BQ11" i="21"/>
  <c r="BP12" i="21"/>
  <c r="BP15" i="21" s="1"/>
  <c r="BP13" i="21"/>
  <c r="BP36" i="6"/>
  <c r="BP37" i="6" s="1"/>
  <c r="BP38" i="6" s="1"/>
  <c r="BQ32" i="4"/>
  <c r="BR9" i="8"/>
  <c r="BS11" i="6"/>
  <c r="GV109" i="9"/>
  <c r="GV108" i="9"/>
  <c r="EL100" i="9"/>
  <c r="EM92" i="9" s="1"/>
  <c r="EJ34" i="9"/>
  <c r="L50" i="5"/>
  <c r="L51" i="5" s="1"/>
  <c r="BQ51" i="6"/>
  <c r="HA27" i="10"/>
  <c r="BU168" i="13"/>
  <c r="BT87" i="13"/>
  <c r="BT7" i="8" s="1"/>
  <c r="EL87" i="9"/>
  <c r="EM76" i="9"/>
  <c r="EM84" i="9" s="1"/>
  <c r="BW91" i="9"/>
  <c r="BV103" i="9"/>
  <c r="EL79" i="9"/>
  <c r="EM75" i="9"/>
  <c r="EM83" i="9" s="1"/>
  <c r="BV39" i="9"/>
  <c r="BU50" i="9"/>
  <c r="BU31" i="6" s="1"/>
  <c r="EK23" i="9"/>
  <c r="EK31" i="9" s="1"/>
  <c r="EJ26" i="9"/>
  <c r="EL24" i="9"/>
  <c r="EL32" i="9" s="1"/>
  <c r="EL48" i="9" s="1"/>
  <c r="EM40" i="9" s="1"/>
  <c r="BW38" i="9"/>
  <c r="EM22" i="9"/>
  <c r="EM30" i="9" s="1"/>
  <c r="BX90" i="9"/>
  <c r="CG37" i="9"/>
  <c r="BQ34" i="4" l="1"/>
  <c r="BQ38" i="4" s="1"/>
  <c r="BQ39" i="4" s="1"/>
  <c r="BR37" i="4" s="1"/>
  <c r="BP54" i="6"/>
  <c r="GM15" i="6"/>
  <c r="GN21" i="8"/>
  <c r="GN16" i="8"/>
  <c r="GN57" i="9"/>
  <c r="EH16" i="10"/>
  <c r="EH17" i="10" s="1"/>
  <c r="EH27" i="4" s="1"/>
  <c r="EH45" i="6"/>
  <c r="EI9" i="10"/>
  <c r="EI12" i="10" s="1"/>
  <c r="EJ32" i="6"/>
  <c r="BQ75" i="17"/>
  <c r="BR20" i="4"/>
  <c r="BR21" i="4" s="1"/>
  <c r="BR38" i="8"/>
  <c r="BR71" i="17" s="1"/>
  <c r="BR11" i="4"/>
  <c r="BR13" i="4" s="1"/>
  <c r="BQ43" i="6"/>
  <c r="L43" i="5" s="1"/>
  <c r="BQ44" i="4"/>
  <c r="BQ41" i="6"/>
  <c r="L41" i="5" s="1"/>
  <c r="BP14" i="21"/>
  <c r="BP16" i="21" s="1"/>
  <c r="BP55" i="6"/>
  <c r="BR36" i="8"/>
  <c r="BS8" i="8"/>
  <c r="BS34" i="6" s="1"/>
  <c r="GV110" i="9"/>
  <c r="EK34" i="9"/>
  <c r="EM100" i="9"/>
  <c r="EN92" i="9" s="1"/>
  <c r="BR28" i="8"/>
  <c r="BR31" i="8" s="1"/>
  <c r="HA46" i="6"/>
  <c r="HA30" i="10"/>
  <c r="HA31" i="10" s="1"/>
  <c r="HA30" i="4" s="1"/>
  <c r="HB23" i="10"/>
  <c r="BT33" i="6"/>
  <c r="BS12" i="6"/>
  <c r="BS18" i="6"/>
  <c r="BS20" i="6" s="1"/>
  <c r="BS24" i="6" s="1"/>
  <c r="BV127" i="13"/>
  <c r="BV145" i="13"/>
  <c r="BU52" i="9"/>
  <c r="BU64" i="13"/>
  <c r="BU10" i="6" s="1"/>
  <c r="EM87" i="9"/>
  <c r="EN76" i="9"/>
  <c r="EN84" i="9" s="1"/>
  <c r="EM79" i="9"/>
  <c r="EN75" i="9"/>
  <c r="EN83" i="9" s="1"/>
  <c r="BV105" i="9"/>
  <c r="BW99" i="9"/>
  <c r="BW95" i="9"/>
  <c r="EM24" i="9"/>
  <c r="EM32" i="9" s="1"/>
  <c r="EM48" i="9" s="1"/>
  <c r="EN40" i="9" s="1"/>
  <c r="EL23" i="9"/>
  <c r="EL31" i="9" s="1"/>
  <c r="EK26" i="9"/>
  <c r="BU46" i="13"/>
  <c r="BU9" i="4" s="1"/>
  <c r="BV47" i="9"/>
  <c r="BV42" i="9"/>
  <c r="BV19" i="6" s="1"/>
  <c r="EN22" i="9"/>
  <c r="EN30" i="9" s="1"/>
  <c r="BW46" i="9"/>
  <c r="CG45" i="9"/>
  <c r="BX98" i="9"/>
  <c r="GO55" i="9" l="1"/>
  <c r="GN17" i="8"/>
  <c r="GN18" i="8" s="1"/>
  <c r="GN20" i="8" s="1"/>
  <c r="GO56" i="9"/>
  <c r="GO27" i="8" s="1"/>
  <c r="GN37" i="8"/>
  <c r="GN70" i="17" s="1"/>
  <c r="GN12" i="4"/>
  <c r="BR33" i="4"/>
  <c r="EI16" i="10"/>
  <c r="EI17" i="10" s="1"/>
  <c r="EI27" i="4" s="1"/>
  <c r="EJ9" i="10"/>
  <c r="EJ12" i="10" s="1"/>
  <c r="EI45" i="6"/>
  <c r="EK32" i="6"/>
  <c r="BR32" i="4"/>
  <c r="BR41" i="6" s="1"/>
  <c r="BW35" i="6"/>
  <c r="BS26" i="8"/>
  <c r="BS25" i="8"/>
  <c r="BR39" i="8"/>
  <c r="BR40" i="8" s="1"/>
  <c r="BR11" i="21"/>
  <c r="BQ44" i="6"/>
  <c r="BQ52" i="6" s="1"/>
  <c r="BR42" i="6"/>
  <c r="BQ12" i="21"/>
  <c r="BQ15" i="21" s="1"/>
  <c r="BQ13" i="21"/>
  <c r="BQ36" i="6"/>
  <c r="L36" i="5" s="1"/>
  <c r="L37" i="5" s="1"/>
  <c r="L38" i="5" s="1"/>
  <c r="BQ42" i="4"/>
  <c r="BR72" i="17"/>
  <c r="BR69" i="17" s="1"/>
  <c r="BR81" i="17" s="1"/>
  <c r="BR83" i="17" s="1"/>
  <c r="BS9" i="8"/>
  <c r="BT11" i="6"/>
  <c r="GW109" i="9"/>
  <c r="GW108" i="9"/>
  <c r="R32" i="5"/>
  <c r="EN100" i="9"/>
  <c r="EO92" i="9" s="1"/>
  <c r="EL34" i="9"/>
  <c r="BR44" i="4"/>
  <c r="BR29" i="8"/>
  <c r="L44" i="5"/>
  <c r="L52" i="5" s="1"/>
  <c r="BR25" i="6"/>
  <c r="BR26" i="6" s="1"/>
  <c r="BS32" i="8"/>
  <c r="BR33" i="8"/>
  <c r="BR50" i="6" s="1"/>
  <c r="BR51" i="6" s="1"/>
  <c r="HB27" i="10"/>
  <c r="BU87" i="13"/>
  <c r="BU7" i="8" s="1"/>
  <c r="BV168" i="13"/>
  <c r="EN87" i="9"/>
  <c r="EO76" i="9"/>
  <c r="EO84" i="9" s="1"/>
  <c r="BX91" i="9"/>
  <c r="BW103" i="9"/>
  <c r="EN79" i="9"/>
  <c r="EO75" i="9"/>
  <c r="EO83" i="9" s="1"/>
  <c r="EM23" i="9"/>
  <c r="EM31" i="9" s="1"/>
  <c r="EL26" i="9"/>
  <c r="BW39" i="9"/>
  <c r="BV50" i="9"/>
  <c r="BV31" i="6" s="1"/>
  <c r="EN24" i="9"/>
  <c r="EN32" i="9" s="1"/>
  <c r="EN48" i="9" s="1"/>
  <c r="EO40" i="9" s="1"/>
  <c r="BX38" i="9"/>
  <c r="EO22" i="9"/>
  <c r="EO30" i="9" s="1"/>
  <c r="BY90" i="9"/>
  <c r="CH37" i="9"/>
  <c r="BR43" i="6" l="1"/>
  <c r="BS42" i="6" s="1"/>
  <c r="GN22" i="8"/>
  <c r="GN15" i="6"/>
  <c r="GO21" i="8"/>
  <c r="GO16" i="8"/>
  <c r="GO57" i="9"/>
  <c r="BR34" i="4"/>
  <c r="BR38" i="4" s="1"/>
  <c r="BR39" i="4" s="1"/>
  <c r="BS37" i="4" s="1"/>
  <c r="EJ16" i="10"/>
  <c r="EJ17" i="10" s="1"/>
  <c r="EJ27" i="4" s="1"/>
  <c r="EK9" i="10"/>
  <c r="EK12" i="10" s="1"/>
  <c r="EJ45" i="6"/>
  <c r="EL32" i="6"/>
  <c r="BS38" i="8"/>
  <c r="BS71" i="17" s="1"/>
  <c r="BS36" i="8"/>
  <c r="BS72" i="17" s="1"/>
  <c r="BQ37" i="6"/>
  <c r="BQ38" i="6" s="1"/>
  <c r="BQ54" i="6" s="1"/>
  <c r="BR75" i="17"/>
  <c r="BQ55" i="6"/>
  <c r="BQ14" i="21"/>
  <c r="BQ16" i="21" s="1"/>
  <c r="BS20" i="4"/>
  <c r="BS21" i="4" s="1"/>
  <c r="BT9" i="8"/>
  <c r="GW110" i="9"/>
  <c r="EM34" i="9"/>
  <c r="EO100" i="9"/>
  <c r="EP92" i="9" s="1"/>
  <c r="BS28" i="8"/>
  <c r="BS29" i="8" s="1"/>
  <c r="BR27" i="6"/>
  <c r="BS11" i="4"/>
  <c r="BS13" i="4" s="1"/>
  <c r="HB46" i="6"/>
  <c r="HB30" i="10"/>
  <c r="HB31" i="10" s="1"/>
  <c r="HB30" i="4" s="1"/>
  <c r="HC23" i="10"/>
  <c r="BU33" i="6"/>
  <c r="BT12" i="6"/>
  <c r="BT18" i="6"/>
  <c r="BT20" i="6" s="1"/>
  <c r="BT24" i="6" s="1"/>
  <c r="BW127" i="13"/>
  <c r="BW145" i="13"/>
  <c r="BV52" i="9"/>
  <c r="BV64" i="13"/>
  <c r="BV10" i="6" s="1"/>
  <c r="EO87" i="9"/>
  <c r="EP76" i="9"/>
  <c r="EP84" i="9" s="1"/>
  <c r="EO79" i="9"/>
  <c r="EP75" i="9"/>
  <c r="EP83" i="9" s="1"/>
  <c r="BW105" i="9"/>
  <c r="BX99" i="9"/>
  <c r="BX95" i="9"/>
  <c r="BV46" i="13"/>
  <c r="BV9" i="4" s="1"/>
  <c r="EO24" i="9"/>
  <c r="EO32" i="9" s="1"/>
  <c r="EO48" i="9" s="1"/>
  <c r="EP40" i="9" s="1"/>
  <c r="BW47" i="9"/>
  <c r="BW42" i="9"/>
  <c r="BW19" i="6" s="1"/>
  <c r="EN23" i="9"/>
  <c r="EN31" i="9" s="1"/>
  <c r="EM26" i="9"/>
  <c r="EP22" i="9"/>
  <c r="EP30" i="9" s="1"/>
  <c r="BX46" i="9"/>
  <c r="CH45" i="9"/>
  <c r="BY98" i="9"/>
  <c r="BR44" i="6" l="1"/>
  <c r="BR52" i="6" s="1"/>
  <c r="EM32" i="6"/>
  <c r="BX35" i="6"/>
  <c r="GP55" i="9"/>
  <c r="GO17" i="8"/>
  <c r="GO18" i="8" s="1"/>
  <c r="GO20" i="8" s="1"/>
  <c r="GO22" i="8" s="1"/>
  <c r="GP56" i="9"/>
  <c r="GP27" i="8" s="1"/>
  <c r="GO12" i="4"/>
  <c r="GO37" i="8"/>
  <c r="GO70" i="17" s="1"/>
  <c r="BS33" i="4"/>
  <c r="EK16" i="10"/>
  <c r="EK17" i="10" s="1"/>
  <c r="EK27" i="4" s="1"/>
  <c r="EL9" i="10"/>
  <c r="EL12" i="10" s="1"/>
  <c r="EK45" i="6"/>
  <c r="R45" i="5" s="1"/>
  <c r="BT26" i="8"/>
  <c r="BT25" i="8"/>
  <c r="BT28" i="8" s="1"/>
  <c r="BS69" i="17"/>
  <c r="BS75" i="17" s="1"/>
  <c r="BS39" i="8"/>
  <c r="BS40" i="8" s="1"/>
  <c r="BR42" i="4"/>
  <c r="BR36" i="6"/>
  <c r="BR55" i="6" s="1"/>
  <c r="BS11" i="21"/>
  <c r="BR12" i="21"/>
  <c r="BR15" i="21" s="1"/>
  <c r="BR13" i="21"/>
  <c r="BS32" i="4"/>
  <c r="BS41" i="6" s="1"/>
  <c r="BT8" i="8"/>
  <c r="BT34" i="6" s="1"/>
  <c r="BU11" i="6"/>
  <c r="GX108" i="9"/>
  <c r="GX109" i="9"/>
  <c r="EP100" i="9"/>
  <c r="EQ92" i="9" s="1"/>
  <c r="EN34" i="9"/>
  <c r="BS31" i="8"/>
  <c r="BS25" i="6" s="1"/>
  <c r="BS26" i="6" s="1"/>
  <c r="BS27" i="6" s="1"/>
  <c r="HC27" i="10"/>
  <c r="BT36" i="8"/>
  <c r="BT72" i="17" s="1"/>
  <c r="BT20" i="4"/>
  <c r="BT21" i="4" s="1"/>
  <c r="BV87" i="13"/>
  <c r="BV7" i="8" s="1"/>
  <c r="BW168" i="13"/>
  <c r="EP87" i="9"/>
  <c r="EQ76" i="9"/>
  <c r="EQ84" i="9" s="1"/>
  <c r="BY91" i="9"/>
  <c r="BX103" i="9"/>
  <c r="EQ75" i="9"/>
  <c r="EQ83" i="9" s="1"/>
  <c r="EP79" i="9"/>
  <c r="BX39" i="9"/>
  <c r="BW50" i="9"/>
  <c r="BW31" i="6" s="1"/>
  <c r="EP24" i="9"/>
  <c r="EP32" i="9" s="1"/>
  <c r="EP48" i="9" s="1"/>
  <c r="EQ40" i="9" s="1"/>
  <c r="EO23" i="9"/>
  <c r="EO31" i="9" s="1"/>
  <c r="EN26" i="9"/>
  <c r="BY38" i="9"/>
  <c r="EQ22" i="9"/>
  <c r="EQ30" i="9" s="1"/>
  <c r="BZ90" i="9"/>
  <c r="CI37" i="9"/>
  <c r="EN32" i="6" l="1"/>
  <c r="GO15" i="6"/>
  <c r="GP21" i="8"/>
  <c r="GP16" i="8"/>
  <c r="GP57" i="9"/>
  <c r="EL16" i="10"/>
  <c r="EL17" i="10" s="1"/>
  <c r="EL27" i="4" s="1"/>
  <c r="EM9" i="10"/>
  <c r="EM12" i="10" s="1"/>
  <c r="EL45" i="6"/>
  <c r="BS81" i="17"/>
  <c r="BS83" i="17" s="1"/>
  <c r="BR37" i="6"/>
  <c r="BR38" i="6" s="1"/>
  <c r="BR54" i="6" s="1"/>
  <c r="BU8" i="8"/>
  <c r="BU34" i="6" s="1"/>
  <c r="BR14" i="21"/>
  <c r="BR16" i="21" s="1"/>
  <c r="BS44" i="4"/>
  <c r="BS34" i="4"/>
  <c r="BS38" i="4" s="1"/>
  <c r="GX110" i="9"/>
  <c r="EQ100" i="9"/>
  <c r="ER92" i="9" s="1"/>
  <c r="EO34" i="9"/>
  <c r="BS33" i="8"/>
  <c r="BS50" i="6" s="1"/>
  <c r="BS51" i="6" s="1"/>
  <c r="BT32" i="8"/>
  <c r="BS43" i="6"/>
  <c r="BT42" i="6" s="1"/>
  <c r="BT31" i="8"/>
  <c r="BT25" i="6" s="1"/>
  <c r="BT26" i="6" s="1"/>
  <c r="BT29" i="8"/>
  <c r="HC46" i="6"/>
  <c r="HC30" i="10"/>
  <c r="HC31" i="10" s="1"/>
  <c r="HC30" i="4" s="1"/>
  <c r="HD23" i="10"/>
  <c r="BV33" i="6"/>
  <c r="BU18" i="6"/>
  <c r="BU20" i="6" s="1"/>
  <c r="BU24" i="6" s="1"/>
  <c r="BU12" i="6"/>
  <c r="BX127" i="13"/>
  <c r="BX145" i="13"/>
  <c r="BW52" i="9"/>
  <c r="BW64" i="13"/>
  <c r="BW10" i="6" s="1"/>
  <c r="EQ87" i="9"/>
  <c r="ER76" i="9"/>
  <c r="ER84" i="9" s="1"/>
  <c r="EQ79" i="9"/>
  <c r="ER75" i="9"/>
  <c r="ER83" i="9" s="1"/>
  <c r="BX105" i="9"/>
  <c r="BY99" i="9"/>
  <c r="BY95" i="9"/>
  <c r="EP23" i="9"/>
  <c r="EP31" i="9" s="1"/>
  <c r="EO26" i="9"/>
  <c r="EQ24" i="9"/>
  <c r="EQ32" i="9" s="1"/>
  <c r="EQ48" i="9" s="1"/>
  <c r="ER40" i="9" s="1"/>
  <c r="BW46" i="13"/>
  <c r="BW9" i="4" s="1"/>
  <c r="BX47" i="9"/>
  <c r="BX42" i="9"/>
  <c r="BX19" i="6" s="1"/>
  <c r="ER22" i="9"/>
  <c r="ER30" i="9" s="1"/>
  <c r="BY46" i="9"/>
  <c r="CI45" i="9"/>
  <c r="BZ98" i="9"/>
  <c r="GQ55" i="9" l="1"/>
  <c r="GP17" i="8"/>
  <c r="GP18" i="8" s="1"/>
  <c r="GP20" i="8" s="1"/>
  <c r="GQ56" i="9"/>
  <c r="GQ27" i="8" s="1"/>
  <c r="GP37" i="8"/>
  <c r="GP70" i="17" s="1"/>
  <c r="GP12" i="4"/>
  <c r="EM16" i="10"/>
  <c r="EM17" i="10" s="1"/>
  <c r="EM27" i="4" s="1"/>
  <c r="EM45" i="6"/>
  <c r="EN9" i="10"/>
  <c r="EN12" i="10" s="1"/>
  <c r="BY35" i="6"/>
  <c r="EO32" i="6"/>
  <c r="BU26" i="8"/>
  <c r="BU25" i="8"/>
  <c r="BU28" i="8" s="1"/>
  <c r="BT38" i="8"/>
  <c r="BT39" i="8" s="1"/>
  <c r="BT40" i="8" s="1"/>
  <c r="BU9" i="8"/>
  <c r="BS39" i="4"/>
  <c r="BV11" i="6"/>
  <c r="GY108" i="9"/>
  <c r="GY109" i="9"/>
  <c r="EP34" i="9"/>
  <c r="ER100" i="9"/>
  <c r="ES92" i="9" s="1"/>
  <c r="BT11" i="4"/>
  <c r="BT13" i="4" s="1"/>
  <c r="BT33" i="4" s="1"/>
  <c r="BT43" i="6" s="1"/>
  <c r="BU42" i="6" s="1"/>
  <c r="BS44" i="6"/>
  <c r="BS52" i="6" s="1"/>
  <c r="BT33" i="8"/>
  <c r="BT50" i="6" s="1"/>
  <c r="BT51" i="6" s="1"/>
  <c r="BU32" i="8"/>
  <c r="BT27" i="6"/>
  <c r="HD27" i="10"/>
  <c r="BW87" i="13"/>
  <c r="BW7" i="8" s="1"/>
  <c r="BX168" i="13"/>
  <c r="ER87" i="9"/>
  <c r="ES76" i="9"/>
  <c r="ES84" i="9" s="1"/>
  <c r="BZ91" i="9"/>
  <c r="BY103" i="9"/>
  <c r="ES75" i="9"/>
  <c r="ES83" i="9" s="1"/>
  <c r="ER79" i="9"/>
  <c r="ER24" i="9"/>
  <c r="ER32" i="9" s="1"/>
  <c r="ER48" i="9" s="1"/>
  <c r="ES40" i="9" s="1"/>
  <c r="BY39" i="9"/>
  <c r="BX50" i="9"/>
  <c r="BX31" i="6" s="1"/>
  <c r="EQ23" i="9"/>
  <c r="EQ31" i="9" s="1"/>
  <c r="EP26" i="9"/>
  <c r="BZ38" i="9"/>
  <c r="ES22" i="9"/>
  <c r="ES30" i="9" s="1"/>
  <c r="CA90" i="9"/>
  <c r="CJ37" i="9"/>
  <c r="GP22" i="8" l="1"/>
  <c r="GP15" i="6"/>
  <c r="GQ21" i="8"/>
  <c r="GQ16" i="8"/>
  <c r="GQ57" i="9"/>
  <c r="EN16" i="10"/>
  <c r="EN17" i="10" s="1"/>
  <c r="EN27" i="4" s="1"/>
  <c r="EO9" i="10"/>
  <c r="EO12" i="10" s="1"/>
  <c r="EN45" i="6"/>
  <c r="EP32" i="6"/>
  <c r="BT71" i="17"/>
  <c r="BT69" i="17" s="1"/>
  <c r="BT75" i="17" s="1"/>
  <c r="BU36" i="8"/>
  <c r="BU72" i="17" s="1"/>
  <c r="BU38" i="8"/>
  <c r="BU71" i="17" s="1"/>
  <c r="BU20" i="4"/>
  <c r="BU21" i="4" s="1"/>
  <c r="BT32" i="4"/>
  <c r="BT41" i="6" s="1"/>
  <c r="BT44" i="6" s="1"/>
  <c r="BT52" i="6" s="1"/>
  <c r="BT11" i="21"/>
  <c r="BS12" i="21"/>
  <c r="BS15" i="21" s="1"/>
  <c r="BS13" i="21"/>
  <c r="BT37" i="4"/>
  <c r="BS36" i="6"/>
  <c r="BS42" i="4"/>
  <c r="BV8" i="8"/>
  <c r="BV34" i="6" s="1"/>
  <c r="GY110" i="9"/>
  <c r="ES100" i="9"/>
  <c r="ET92" i="9" s="1"/>
  <c r="EQ34" i="9"/>
  <c r="BU11" i="4"/>
  <c r="BU13" i="4" s="1"/>
  <c r="BU31" i="8"/>
  <c r="BU25" i="6" s="1"/>
  <c r="BU26" i="6" s="1"/>
  <c r="BU27" i="6" s="1"/>
  <c r="BU29" i="8"/>
  <c r="HD46" i="6"/>
  <c r="HD30" i="10"/>
  <c r="HD31" i="10" s="1"/>
  <c r="HD30" i="4" s="1"/>
  <c r="HE23" i="10"/>
  <c r="BW33" i="6"/>
  <c r="BV18" i="6"/>
  <c r="BV20" i="6" s="1"/>
  <c r="BV24" i="6" s="1"/>
  <c r="BV12" i="6"/>
  <c r="BY127" i="13"/>
  <c r="BY145" i="13"/>
  <c r="BX52" i="9"/>
  <c r="BX64" i="13"/>
  <c r="BX10" i="6" s="1"/>
  <c r="ES87" i="9"/>
  <c r="ET76" i="9"/>
  <c r="ET84" i="9" s="1"/>
  <c r="ET75" i="9"/>
  <c r="ET83" i="9" s="1"/>
  <c r="ES79" i="9"/>
  <c r="BY105" i="9"/>
  <c r="BZ99" i="9"/>
  <c r="BZ95" i="9"/>
  <c r="ER23" i="9"/>
  <c r="ER31" i="9" s="1"/>
  <c r="EQ26" i="9"/>
  <c r="BX46" i="13"/>
  <c r="BX9" i="4" s="1"/>
  <c r="BY47" i="9"/>
  <c r="BY42" i="9"/>
  <c r="BY19" i="6" s="1"/>
  <c r="ES24" i="9"/>
  <c r="ES32" i="9" s="1"/>
  <c r="ES48" i="9" s="1"/>
  <c r="ET40" i="9" s="1"/>
  <c r="ET22" i="9"/>
  <c r="ET30" i="9" s="1"/>
  <c r="BZ46" i="9"/>
  <c r="CJ45" i="9"/>
  <c r="CA98" i="9"/>
  <c r="EQ32" i="6" l="1"/>
  <c r="GR55" i="9"/>
  <c r="GQ17" i="8"/>
  <c r="GQ18" i="8" s="1"/>
  <c r="GQ20" i="8" s="1"/>
  <c r="GR56" i="9"/>
  <c r="GR27" i="8" s="1"/>
  <c r="BZ35" i="6"/>
  <c r="GQ37" i="8"/>
  <c r="GQ70" i="17" s="1"/>
  <c r="GQ12" i="4"/>
  <c r="EO16" i="10"/>
  <c r="EO17" i="10" s="1"/>
  <c r="EO27" i="4" s="1"/>
  <c r="EP9" i="10"/>
  <c r="EP12" i="10" s="1"/>
  <c r="EO45" i="6"/>
  <c r="BU33" i="4"/>
  <c r="BU43" i="6" s="1"/>
  <c r="BV26" i="8"/>
  <c r="BV25" i="8"/>
  <c r="BT81" i="17"/>
  <c r="BT83" i="17" s="1"/>
  <c r="BU69" i="17"/>
  <c r="BU75" i="17" s="1"/>
  <c r="BU39" i="8"/>
  <c r="BU40" i="8" s="1"/>
  <c r="BT44" i="4"/>
  <c r="BT34" i="4"/>
  <c r="BT38" i="4" s="1"/>
  <c r="BT39" i="4" s="1"/>
  <c r="BT36" i="6" s="1"/>
  <c r="BT37" i="6" s="1"/>
  <c r="BT38" i="6" s="1"/>
  <c r="BT54" i="6" s="1"/>
  <c r="BS14" i="21"/>
  <c r="BS16" i="21" s="1"/>
  <c r="BU32" i="4"/>
  <c r="BU41" i="6" s="1"/>
  <c r="BU11" i="21"/>
  <c r="BS37" i="6"/>
  <c r="BS38" i="6" s="1"/>
  <c r="BS54" i="6" s="1"/>
  <c r="BS55" i="6"/>
  <c r="BV9" i="8"/>
  <c r="BW11" i="6"/>
  <c r="GZ108" i="9"/>
  <c r="GZ109" i="9"/>
  <c r="ET100" i="9"/>
  <c r="EU92" i="9" s="1"/>
  <c r="ER34" i="9"/>
  <c r="BV32" i="8"/>
  <c r="BU33" i="8"/>
  <c r="BV28" i="8"/>
  <c r="HE27" i="10"/>
  <c r="BX87" i="13"/>
  <c r="BX7" i="8" s="1"/>
  <c r="BY168" i="13"/>
  <c r="ET87" i="9"/>
  <c r="EU76" i="9"/>
  <c r="EU84" i="9" s="1"/>
  <c r="CA91" i="9"/>
  <c r="BZ103" i="9"/>
  <c r="ET79" i="9"/>
  <c r="EU75" i="9"/>
  <c r="EU83" i="9" s="1"/>
  <c r="ES23" i="9"/>
  <c r="ES31" i="9" s="1"/>
  <c r="ER26" i="9"/>
  <c r="BZ39" i="9"/>
  <c r="BY50" i="9"/>
  <c r="BY31" i="6" s="1"/>
  <c r="ET24" i="9"/>
  <c r="ET32" i="9" s="1"/>
  <c r="ET48" i="9" s="1"/>
  <c r="EU40" i="9" s="1"/>
  <c r="CA38" i="9"/>
  <c r="EU22" i="9"/>
  <c r="EU30" i="9" s="1"/>
  <c r="CB90" i="9"/>
  <c r="CK37" i="9"/>
  <c r="GQ15" i="6" l="1"/>
  <c r="GR21" i="8"/>
  <c r="GQ22" i="8"/>
  <c r="GR16" i="8"/>
  <c r="GR57" i="9"/>
  <c r="EP16" i="10"/>
  <c r="EP17" i="10" s="1"/>
  <c r="EP27" i="4" s="1"/>
  <c r="EQ9" i="10"/>
  <c r="EQ12" i="10" s="1"/>
  <c r="EP45" i="6"/>
  <c r="ER32" i="6"/>
  <c r="BU81" i="17"/>
  <c r="BU83" i="17" s="1"/>
  <c r="BV36" i="8"/>
  <c r="BV72" i="17" s="1"/>
  <c r="BT55" i="6"/>
  <c r="BU37" i="4"/>
  <c r="BU34" i="4"/>
  <c r="BU38" i="4" s="1"/>
  <c r="BU44" i="6"/>
  <c r="BU44" i="4"/>
  <c r="BU13" i="21"/>
  <c r="BT12" i="21"/>
  <c r="BT15" i="21" s="1"/>
  <c r="BT13" i="21"/>
  <c r="BT42" i="4"/>
  <c r="BV20" i="4"/>
  <c r="BV21" i="4" s="1"/>
  <c r="BW8" i="8"/>
  <c r="BW34" i="6" s="1"/>
  <c r="BW12" i="6"/>
  <c r="BW18" i="6"/>
  <c r="BW20" i="6" s="1"/>
  <c r="BW24" i="6" s="1"/>
  <c r="GZ110" i="9"/>
  <c r="EU100" i="9"/>
  <c r="EV92" i="9" s="1"/>
  <c r="ES34" i="9"/>
  <c r="BV42" i="6"/>
  <c r="BV38" i="8"/>
  <c r="BV11" i="4"/>
  <c r="BV13" i="4" s="1"/>
  <c r="BU50" i="6"/>
  <c r="BU51" i="6" s="1"/>
  <c r="BV31" i="8"/>
  <c r="BV25" i="6" s="1"/>
  <c r="BV26" i="6" s="1"/>
  <c r="BV27" i="6" s="1"/>
  <c r="BV29" i="8"/>
  <c r="HE46" i="6"/>
  <c r="X46" i="5" s="1"/>
  <c r="HE30" i="10"/>
  <c r="HE31" i="10" s="1"/>
  <c r="HE30" i="4" s="1"/>
  <c r="HF23" i="10"/>
  <c r="BX33" i="6"/>
  <c r="BZ127" i="13"/>
  <c r="BZ145" i="13"/>
  <c r="BY52" i="9"/>
  <c r="BY64" i="13"/>
  <c r="BY10" i="6" s="1"/>
  <c r="EU87" i="9"/>
  <c r="EV76" i="9"/>
  <c r="EV84" i="9" s="1"/>
  <c r="EU79" i="9"/>
  <c r="EV75" i="9"/>
  <c r="EV83" i="9" s="1"/>
  <c r="BZ105" i="9"/>
  <c r="CA99" i="9"/>
  <c r="CA95" i="9"/>
  <c r="BZ47" i="9"/>
  <c r="BZ42" i="9"/>
  <c r="BZ19" i="6" s="1"/>
  <c r="EU24" i="9"/>
  <c r="EU32" i="9" s="1"/>
  <c r="EU48" i="9" s="1"/>
  <c r="EV40" i="9" s="1"/>
  <c r="BY46" i="13"/>
  <c r="BY9" i="4" s="1"/>
  <c r="ET23" i="9"/>
  <c r="ET31" i="9" s="1"/>
  <c r="ES26" i="9"/>
  <c r="EV22" i="9"/>
  <c r="EV30" i="9" s="1"/>
  <c r="CA46" i="9"/>
  <c r="CK45" i="9"/>
  <c r="CB98" i="9"/>
  <c r="BV33" i="4" l="1"/>
  <c r="BV43" i="6" s="1"/>
  <c r="BW42" i="6" s="1"/>
  <c r="GS55" i="9"/>
  <c r="GR17" i="8"/>
  <c r="GR18" i="8" s="1"/>
  <c r="GR20" i="8" s="1"/>
  <c r="GS56" i="9"/>
  <c r="GS27" i="8" s="1"/>
  <c r="GR37" i="8"/>
  <c r="GR70" i="17" s="1"/>
  <c r="GR12" i="4"/>
  <c r="CA35" i="6"/>
  <c r="EQ16" i="10"/>
  <c r="EQ17" i="10" s="1"/>
  <c r="EQ27" i="4" s="1"/>
  <c r="ER9" i="10"/>
  <c r="ER12" i="10" s="1"/>
  <c r="EQ45" i="6"/>
  <c r="ES32" i="6"/>
  <c r="BW26" i="8"/>
  <c r="BW25" i="8"/>
  <c r="BW28" i="8" s="1"/>
  <c r="BU12" i="21"/>
  <c r="BU15" i="21" s="1"/>
  <c r="BU39" i="4"/>
  <c r="BV37" i="4" s="1"/>
  <c r="BU52" i="6"/>
  <c r="BT14" i="21"/>
  <c r="BT16" i="21" s="1"/>
  <c r="BV11" i="21"/>
  <c r="BV32" i="4"/>
  <c r="BV41" i="6" s="1"/>
  <c r="BW9" i="8"/>
  <c r="BX11" i="6"/>
  <c r="HA109" i="9"/>
  <c r="HA108" i="9"/>
  <c r="BV39" i="8"/>
  <c r="BV40" i="8" s="1"/>
  <c r="BV71" i="17"/>
  <c r="BV69" i="17" s="1"/>
  <c r="EV100" i="9"/>
  <c r="EW92" i="9" s="1"/>
  <c r="ET34" i="9"/>
  <c r="BW32" i="8"/>
  <c r="BV33" i="8"/>
  <c r="HF27" i="10"/>
  <c r="BY87" i="13"/>
  <c r="BY7" i="8" s="1"/>
  <c r="BZ168" i="13"/>
  <c r="EV87" i="9"/>
  <c r="EW76" i="9"/>
  <c r="EW84" i="9" s="1"/>
  <c r="EW75" i="9"/>
  <c r="EW83" i="9" s="1"/>
  <c r="EV79" i="9"/>
  <c r="CB91" i="9"/>
  <c r="CA103" i="9"/>
  <c r="EV24" i="9"/>
  <c r="EV32" i="9" s="1"/>
  <c r="EV48" i="9" s="1"/>
  <c r="EW40" i="9" s="1"/>
  <c r="EU23" i="9"/>
  <c r="EU31" i="9" s="1"/>
  <c r="ET26" i="9"/>
  <c r="CA39" i="9"/>
  <c r="BZ50" i="9"/>
  <c r="BZ31" i="6" s="1"/>
  <c r="CB38" i="9"/>
  <c r="EW22" i="9"/>
  <c r="EW30" i="9" s="1"/>
  <c r="CC90" i="9"/>
  <c r="CL37" i="9"/>
  <c r="GR22" i="8" l="1"/>
  <c r="GR15" i="6"/>
  <c r="GS21" i="8"/>
  <c r="GS16" i="8"/>
  <c r="GS57" i="9"/>
  <c r="ER16" i="10"/>
  <c r="ER17" i="10" s="1"/>
  <c r="ER27" i="4" s="1"/>
  <c r="ES9" i="10"/>
  <c r="ES12" i="10" s="1"/>
  <c r="ER45" i="6"/>
  <c r="BW29" i="8"/>
  <c r="ET32" i="6"/>
  <c r="BW36" i="8"/>
  <c r="BW72" i="17" s="1"/>
  <c r="BU36" i="6"/>
  <c r="BU37" i="6" s="1"/>
  <c r="BU38" i="6" s="1"/>
  <c r="BU54" i="6" s="1"/>
  <c r="BU42" i="4"/>
  <c r="BU14" i="21"/>
  <c r="BU16" i="21" s="1"/>
  <c r="BX8" i="8"/>
  <c r="BX34" i="6" s="1"/>
  <c r="BW20" i="4"/>
  <c r="BW21" i="4" s="1"/>
  <c r="BV44" i="4"/>
  <c r="BV34" i="4"/>
  <c r="BV38" i="4" s="1"/>
  <c r="BX12" i="6"/>
  <c r="BX18" i="6"/>
  <c r="BX20" i="6" s="1"/>
  <c r="BX24" i="6" s="1"/>
  <c r="HA110" i="9"/>
  <c r="BV81" i="17"/>
  <c r="BV83" i="17" s="1"/>
  <c r="BV75" i="17"/>
  <c r="EW100" i="9"/>
  <c r="EX92" i="9" s="1"/>
  <c r="EU34" i="9"/>
  <c r="BV44" i="6"/>
  <c r="BW38" i="8"/>
  <c r="BW11" i="4"/>
  <c r="BW13" i="4" s="1"/>
  <c r="BW31" i="8"/>
  <c r="BX32" i="8" s="1"/>
  <c r="BV50" i="6"/>
  <c r="BV51" i="6" s="1"/>
  <c r="HF46" i="6"/>
  <c r="HF30" i="10"/>
  <c r="HF31" i="10" s="1"/>
  <c r="HF30" i="4" s="1"/>
  <c r="HG23" i="10"/>
  <c r="BY33" i="6"/>
  <c r="CA127" i="13"/>
  <c r="CA145" i="13"/>
  <c r="BZ52" i="9"/>
  <c r="BZ64" i="13"/>
  <c r="BZ10" i="6" s="1"/>
  <c r="EW87" i="9"/>
  <c r="EX76" i="9"/>
  <c r="EX84" i="9" s="1"/>
  <c r="CB99" i="9"/>
  <c r="CB95" i="9"/>
  <c r="CA105" i="9"/>
  <c r="EX75" i="9"/>
  <c r="EX83" i="9" s="1"/>
  <c r="EW79" i="9"/>
  <c r="EV23" i="9"/>
  <c r="EV31" i="9" s="1"/>
  <c r="EU26" i="9"/>
  <c r="BZ46" i="13"/>
  <c r="BZ9" i="4" s="1"/>
  <c r="CA47" i="9"/>
  <c r="CA42" i="9"/>
  <c r="CA19" i="6" s="1"/>
  <c r="EW24" i="9"/>
  <c r="EW32" i="9" s="1"/>
  <c r="EW48" i="9" s="1"/>
  <c r="EX40" i="9" s="1"/>
  <c r="EX22" i="9"/>
  <c r="EX30" i="9" s="1"/>
  <c r="CB46" i="9"/>
  <c r="CL45" i="9"/>
  <c r="CC98" i="9"/>
  <c r="EU32" i="6" l="1"/>
  <c r="GS17" i="8"/>
  <c r="GT56" i="9"/>
  <c r="GT27" i="8" s="1"/>
  <c r="GT55" i="9"/>
  <c r="GS18" i="8"/>
  <c r="GS20" i="8" s="1"/>
  <c r="GS37" i="8"/>
  <c r="GS70" i="17" s="1"/>
  <c r="GS12" i="4"/>
  <c r="GS22" i="8"/>
  <c r="ES16" i="10"/>
  <c r="ES17" i="10" s="1"/>
  <c r="ES27" i="4" s="1"/>
  <c r="ET9" i="10"/>
  <c r="ET12" i="10" s="1"/>
  <c r="ES45" i="6"/>
  <c r="BW33" i="4"/>
  <c r="CB35" i="6"/>
  <c r="BX26" i="8"/>
  <c r="BX25" i="8"/>
  <c r="BX28" i="8" s="1"/>
  <c r="BU55" i="6"/>
  <c r="BX9" i="8"/>
  <c r="BW32" i="4"/>
  <c r="BW41" i="6" s="1"/>
  <c r="BW11" i="21"/>
  <c r="BV39" i="4"/>
  <c r="BY11" i="6"/>
  <c r="HB109" i="9"/>
  <c r="HB108" i="9"/>
  <c r="BW39" i="8"/>
  <c r="BW40" i="8" s="1"/>
  <c r="BW71" i="17"/>
  <c r="BW69" i="17" s="1"/>
  <c r="EX100" i="9"/>
  <c r="EY92" i="9" s="1"/>
  <c r="EV34" i="9"/>
  <c r="BV52" i="6"/>
  <c r="BX38" i="8"/>
  <c r="BX71" i="17" s="1"/>
  <c r="BX11" i="4"/>
  <c r="BX13" i="4" s="1"/>
  <c r="BW33" i="8"/>
  <c r="BW50" i="6" s="1"/>
  <c r="BW51" i="6" s="1"/>
  <c r="BW25" i="6"/>
  <c r="BW26" i="6" s="1"/>
  <c r="HG27" i="10"/>
  <c r="BZ87" i="13"/>
  <c r="BZ7" i="8" s="1"/>
  <c r="CA168" i="13"/>
  <c r="EX87" i="9"/>
  <c r="EY76" i="9"/>
  <c r="EY84" i="9" s="1"/>
  <c r="EX79" i="9"/>
  <c r="EY75" i="9"/>
  <c r="EY83" i="9" s="1"/>
  <c r="CC91" i="9"/>
  <c r="CB103" i="9"/>
  <c r="CB39" i="9"/>
  <c r="CA50" i="9"/>
  <c r="CA31" i="6" s="1"/>
  <c r="EW23" i="9"/>
  <c r="EW31" i="9" s="1"/>
  <c r="EV26" i="9"/>
  <c r="EX24" i="9"/>
  <c r="EX32" i="9" s="1"/>
  <c r="EX48" i="9" s="1"/>
  <c r="EY40" i="9" s="1"/>
  <c r="CC38" i="9"/>
  <c r="EY22" i="9"/>
  <c r="EY30" i="9" s="1"/>
  <c r="CM37" i="9"/>
  <c r="CD90" i="9"/>
  <c r="GS15" i="6" l="1"/>
  <c r="GT21" i="8"/>
  <c r="GT16" i="8"/>
  <c r="GT57" i="9"/>
  <c r="ET16" i="10"/>
  <c r="ET17" i="10" s="1"/>
  <c r="ET27" i="4" s="1"/>
  <c r="ET45" i="6"/>
  <c r="EU9" i="10"/>
  <c r="EU12" i="10" s="1"/>
  <c r="EV32" i="6"/>
  <c r="BX36" i="8"/>
  <c r="BX72" i="17" s="1"/>
  <c r="BX69" i="17" s="1"/>
  <c r="BX75" i="17" s="1"/>
  <c r="BX20" i="4"/>
  <c r="BW34" i="4"/>
  <c r="BW38" i="4" s="1"/>
  <c r="BW44" i="4"/>
  <c r="BV12" i="21"/>
  <c r="BV15" i="21" s="1"/>
  <c r="BV13" i="21"/>
  <c r="BW37" i="4"/>
  <c r="BV42" i="4"/>
  <c r="BV36" i="6"/>
  <c r="BY8" i="8"/>
  <c r="BY34" i="6" s="1"/>
  <c r="BX29" i="8"/>
  <c r="BX31" i="8"/>
  <c r="BX33" i="8" s="1"/>
  <c r="BX50" i="6" s="1"/>
  <c r="BX51" i="6" s="1"/>
  <c r="BY18" i="6"/>
  <c r="BY20" i="6" s="1"/>
  <c r="BY24" i="6" s="1"/>
  <c r="BY12" i="6"/>
  <c r="HB110" i="9"/>
  <c r="BW75" i="17"/>
  <c r="BW81" i="17"/>
  <c r="BW83" i="17" s="1"/>
  <c r="EY100" i="9"/>
  <c r="EZ92" i="9" s="1"/>
  <c r="EW34" i="9"/>
  <c r="BW27" i="6"/>
  <c r="BW43" i="6"/>
  <c r="HG46" i="6"/>
  <c r="HG30" i="10"/>
  <c r="HG31" i="10" s="1"/>
  <c r="HG30" i="4" s="1"/>
  <c r="HH23" i="10"/>
  <c r="BZ33" i="6"/>
  <c r="CB127" i="13"/>
  <c r="CB145" i="13"/>
  <c r="CA52" i="9"/>
  <c r="CA64" i="13"/>
  <c r="CA10" i="6" s="1"/>
  <c r="EZ76" i="9"/>
  <c r="EZ84" i="9" s="1"/>
  <c r="EY87" i="9"/>
  <c r="CC99" i="9"/>
  <c r="CC95" i="9"/>
  <c r="CB105" i="9"/>
  <c r="EY79" i="9"/>
  <c r="EZ75" i="9"/>
  <c r="EZ83" i="9" s="1"/>
  <c r="EX23" i="9"/>
  <c r="EX31" i="9" s="1"/>
  <c r="EW26" i="9"/>
  <c r="EY24" i="9"/>
  <c r="EY32" i="9" s="1"/>
  <c r="EY48" i="9" s="1"/>
  <c r="EZ40" i="9" s="1"/>
  <c r="CA46" i="13"/>
  <c r="CA9" i="4" s="1"/>
  <c r="CB47" i="9"/>
  <c r="CB42" i="9"/>
  <c r="CB19" i="6" s="1"/>
  <c r="EZ22" i="9"/>
  <c r="EZ30" i="9" s="1"/>
  <c r="CC46" i="9"/>
  <c r="CD98" i="9"/>
  <c r="CM45" i="9"/>
  <c r="GU55" i="9" l="1"/>
  <c r="GT17" i="8"/>
  <c r="GT18" i="8" s="1"/>
  <c r="GT20" i="8" s="1"/>
  <c r="GU56" i="9"/>
  <c r="GU27" i="8" s="1"/>
  <c r="GT37" i="8"/>
  <c r="GT70" i="17" s="1"/>
  <c r="GT12" i="4"/>
  <c r="EU16" i="10"/>
  <c r="EU17" i="10" s="1"/>
  <c r="EU27" i="4" s="1"/>
  <c r="EV9" i="10"/>
  <c r="EV12" i="10" s="1"/>
  <c r="EU45" i="6"/>
  <c r="EW32" i="6"/>
  <c r="CC35" i="6"/>
  <c r="M35" i="5" s="1"/>
  <c r="BY26" i="8"/>
  <c r="BY25" i="8"/>
  <c r="BX21" i="4"/>
  <c r="BX33" i="4" s="1"/>
  <c r="BX39" i="8"/>
  <c r="BX40" i="8" s="1"/>
  <c r="BW39" i="4"/>
  <c r="BX37" i="4" s="1"/>
  <c r="BV14" i="21"/>
  <c r="BV16" i="21" s="1"/>
  <c r="BW12" i="21"/>
  <c r="BW15" i="21" s="1"/>
  <c r="BW13" i="21"/>
  <c r="BY32" i="8"/>
  <c r="BV55" i="6"/>
  <c r="BV37" i="6"/>
  <c r="BV38" i="6" s="1"/>
  <c r="BV54" i="6" s="1"/>
  <c r="BX25" i="6"/>
  <c r="BX26" i="6" s="1"/>
  <c r="BX27" i="6" s="1"/>
  <c r="BY9" i="8"/>
  <c r="BY28" i="8"/>
  <c r="BZ11" i="6"/>
  <c r="HC108" i="9"/>
  <c r="HC109" i="9"/>
  <c r="BX81" i="17"/>
  <c r="BX83" i="17" s="1"/>
  <c r="S32" i="5"/>
  <c r="EZ100" i="9"/>
  <c r="FA92" i="9" s="1"/>
  <c r="EX34" i="9"/>
  <c r="BX42" i="6"/>
  <c r="BW44" i="6"/>
  <c r="BW52" i="6" s="1"/>
  <c r="HH27" i="10"/>
  <c r="CA87" i="13"/>
  <c r="CA7" i="8" s="1"/>
  <c r="CB168" i="13"/>
  <c r="FA76" i="9"/>
  <c r="FA84" i="9" s="1"/>
  <c r="EZ87" i="9"/>
  <c r="EZ79" i="9"/>
  <c r="FA75" i="9"/>
  <c r="FA83" i="9" s="1"/>
  <c r="CD91" i="9"/>
  <c r="CC103" i="9"/>
  <c r="EZ24" i="9"/>
  <c r="EZ32" i="9" s="1"/>
  <c r="EZ48" i="9" s="1"/>
  <c r="FA40" i="9" s="1"/>
  <c r="EY23" i="9"/>
  <c r="EY31" i="9" s="1"/>
  <c r="EX26" i="9"/>
  <c r="CC39" i="9"/>
  <c r="CB50" i="9"/>
  <c r="CB31" i="6" s="1"/>
  <c r="CD38" i="9"/>
  <c r="FA22" i="9"/>
  <c r="FA30" i="9" s="1"/>
  <c r="CN37" i="9"/>
  <c r="CE90" i="9"/>
  <c r="GT22" i="8" l="1"/>
  <c r="GT15" i="6"/>
  <c r="GU21" i="8"/>
  <c r="GU16" i="8"/>
  <c r="GU57" i="9"/>
  <c r="EV16" i="10"/>
  <c r="EV17" i="10" s="1"/>
  <c r="EV27" i="4" s="1"/>
  <c r="EW9" i="10"/>
  <c r="EW12" i="10" s="1"/>
  <c r="EV45" i="6"/>
  <c r="BX11" i="21"/>
  <c r="EX32" i="6"/>
  <c r="BX32" i="4"/>
  <c r="BX41" i="6" s="1"/>
  <c r="BY20" i="4"/>
  <c r="BY21" i="4" s="1"/>
  <c r="BY38" i="8"/>
  <c r="BY71" i="17" s="1"/>
  <c r="BY11" i="4"/>
  <c r="BY13" i="4" s="1"/>
  <c r="BW42" i="4"/>
  <c r="BW36" i="6"/>
  <c r="BW37" i="6" s="1"/>
  <c r="BW38" i="6" s="1"/>
  <c r="BW54" i="6" s="1"/>
  <c r="BW14" i="21"/>
  <c r="BW16" i="21" s="1"/>
  <c r="BX43" i="6"/>
  <c r="BY42" i="6" s="1"/>
  <c r="BY36" i="8"/>
  <c r="BY72" i="17" s="1"/>
  <c r="BZ8" i="8"/>
  <c r="BZ34" i="6" s="1"/>
  <c r="BY29" i="8"/>
  <c r="BY31" i="8"/>
  <c r="BY25" i="6" s="1"/>
  <c r="BY26" i="6" s="1"/>
  <c r="BY27" i="6" s="1"/>
  <c r="BZ12" i="6"/>
  <c r="BZ18" i="6"/>
  <c r="BZ20" i="6" s="1"/>
  <c r="BZ24" i="6" s="1"/>
  <c r="HC110" i="9"/>
  <c r="FA100" i="9"/>
  <c r="FB92" i="9" s="1"/>
  <c r="EY34" i="9"/>
  <c r="HH46" i="6"/>
  <c r="HH30" i="10"/>
  <c r="HH31" i="10" s="1"/>
  <c r="HH30" i="4" s="1"/>
  <c r="HI23" i="10"/>
  <c r="CA33" i="6"/>
  <c r="CC127" i="13"/>
  <c r="CC145" i="13"/>
  <c r="CB52" i="9"/>
  <c r="CB64" i="13"/>
  <c r="CB10" i="6" s="1"/>
  <c r="FA87" i="9"/>
  <c r="FB76" i="9"/>
  <c r="FB84" i="9" s="1"/>
  <c r="CD99" i="9"/>
  <c r="CD95" i="9"/>
  <c r="CC105" i="9"/>
  <c r="FA79" i="9"/>
  <c r="FB75" i="9"/>
  <c r="FB83" i="9" s="1"/>
  <c r="EZ23" i="9"/>
  <c r="EZ31" i="9" s="1"/>
  <c r="EY26" i="9"/>
  <c r="CC47" i="9"/>
  <c r="CC42" i="9"/>
  <c r="CC19" i="6" s="1"/>
  <c r="CB46" i="13"/>
  <c r="CB9" i="4" s="1"/>
  <c r="FA24" i="9"/>
  <c r="FA32" i="9" s="1"/>
  <c r="FA48" i="9" s="1"/>
  <c r="FB40" i="9" s="1"/>
  <c r="FB22" i="9"/>
  <c r="FB30" i="9" s="1"/>
  <c r="CD46" i="9"/>
  <c r="CE98" i="9"/>
  <c r="CN45" i="9"/>
  <c r="BY33" i="4" l="1"/>
  <c r="BY43" i="6" s="1"/>
  <c r="BZ42" i="6" s="1"/>
  <c r="GV56" i="9"/>
  <c r="GV27" i="8" s="1"/>
  <c r="GU17" i="8"/>
  <c r="GU18" i="8" s="1"/>
  <c r="GU20" i="8" s="1"/>
  <c r="GU22" i="8" s="1"/>
  <c r="GV55" i="9"/>
  <c r="GU12" i="4"/>
  <c r="GU37" i="8"/>
  <c r="GU70" i="17" s="1"/>
  <c r="EW16" i="10"/>
  <c r="EW17" i="10" s="1"/>
  <c r="EW27" i="4" s="1"/>
  <c r="EX9" i="10"/>
  <c r="EX12" i="10" s="1"/>
  <c r="EW45" i="6"/>
  <c r="S45" i="5" s="1"/>
  <c r="CD35" i="6"/>
  <c r="EY32" i="6"/>
  <c r="BZ26" i="8"/>
  <c r="BZ25" i="8"/>
  <c r="BZ28" i="8" s="1"/>
  <c r="BX44" i="4"/>
  <c r="BX34" i="4"/>
  <c r="BX38" i="4" s="1"/>
  <c r="BX39" i="4" s="1"/>
  <c r="BY37" i="4" s="1"/>
  <c r="BY69" i="17"/>
  <c r="BY75" i="17" s="1"/>
  <c r="BY11" i="21"/>
  <c r="BY32" i="4"/>
  <c r="BY41" i="6" s="1"/>
  <c r="BW55" i="6"/>
  <c r="BX12" i="21"/>
  <c r="BX15" i="21" s="1"/>
  <c r="BX13" i="21"/>
  <c r="BX44" i="6"/>
  <c r="BX52" i="6" s="1"/>
  <c r="BY33" i="8"/>
  <c r="BY50" i="6" s="1"/>
  <c r="BY51" i="6" s="1"/>
  <c r="BY39" i="8"/>
  <c r="BY40" i="8" s="1"/>
  <c r="BZ9" i="8"/>
  <c r="BZ32" i="8"/>
  <c r="CA11" i="6"/>
  <c r="HD108" i="9"/>
  <c r="HD109" i="9"/>
  <c r="FB100" i="9"/>
  <c r="FC92" i="9" s="1"/>
  <c r="EZ34" i="9"/>
  <c r="HI27" i="10"/>
  <c r="CB87" i="13"/>
  <c r="CB7" i="8" s="1"/>
  <c r="CC168" i="13"/>
  <c r="FB87" i="9"/>
  <c r="FC76" i="9"/>
  <c r="FC84" i="9" s="1"/>
  <c r="FC75" i="9"/>
  <c r="FC83" i="9" s="1"/>
  <c r="FB79" i="9"/>
  <c r="CE91" i="9"/>
  <c r="CD103" i="9"/>
  <c r="CD39" i="9"/>
  <c r="CC50" i="9"/>
  <c r="CC31" i="6" s="1"/>
  <c r="FB24" i="9"/>
  <c r="FB32" i="9" s="1"/>
  <c r="FB48" i="9" s="1"/>
  <c r="FC40" i="9" s="1"/>
  <c r="FA23" i="9"/>
  <c r="FA31" i="9" s="1"/>
  <c r="EZ26" i="9"/>
  <c r="CE38" i="9"/>
  <c r="FC22" i="9"/>
  <c r="FC30" i="9" s="1"/>
  <c r="CF90" i="9"/>
  <c r="CO37" i="9"/>
  <c r="GU15" i="6" l="1"/>
  <c r="GV21" i="8"/>
  <c r="GV16" i="8"/>
  <c r="GV57" i="9"/>
  <c r="BZ31" i="8"/>
  <c r="BZ25" i="6" s="1"/>
  <c r="BZ26" i="6" s="1"/>
  <c r="BZ27" i="6" s="1"/>
  <c r="EX16" i="10"/>
  <c r="EX17" i="10" s="1"/>
  <c r="EX27" i="4" s="1"/>
  <c r="EX45" i="6"/>
  <c r="EY9" i="10"/>
  <c r="EY12" i="10" s="1"/>
  <c r="EZ32" i="6"/>
  <c r="BY81" i="17"/>
  <c r="BY83" i="17" s="1"/>
  <c r="BX36" i="6"/>
  <c r="BX37" i="6" s="1"/>
  <c r="BX38" i="6" s="1"/>
  <c r="BX54" i="6" s="1"/>
  <c r="BX42" i="4"/>
  <c r="BZ38" i="8"/>
  <c r="BZ71" i="17" s="1"/>
  <c r="BZ36" i="8"/>
  <c r="BZ72" i="17" s="1"/>
  <c r="BY34" i="4"/>
  <c r="BY38" i="4" s="1"/>
  <c r="BY39" i="4" s="1"/>
  <c r="BY44" i="4"/>
  <c r="BX14" i="21"/>
  <c r="BX16" i="21" s="1"/>
  <c r="BY44" i="6"/>
  <c r="BY52" i="6" s="1"/>
  <c r="BZ11" i="4"/>
  <c r="BZ13" i="4" s="1"/>
  <c r="BZ20" i="4"/>
  <c r="BZ21" i="4" s="1"/>
  <c r="BZ29" i="8"/>
  <c r="CA8" i="8"/>
  <c r="CA34" i="6" s="1"/>
  <c r="CA12" i="6"/>
  <c r="CA18" i="6"/>
  <c r="CA20" i="6" s="1"/>
  <c r="CA24" i="6" s="1"/>
  <c r="HD110" i="9"/>
  <c r="FC100" i="9"/>
  <c r="FD92" i="9" s="1"/>
  <c r="FA34" i="9"/>
  <c r="HI46" i="6"/>
  <c r="HI30" i="10"/>
  <c r="HI31" i="10" s="1"/>
  <c r="HI30" i="4" s="1"/>
  <c r="HJ23" i="10"/>
  <c r="CB33" i="6"/>
  <c r="CD127" i="13"/>
  <c r="CD145" i="13"/>
  <c r="CC52" i="9"/>
  <c r="CC64" i="13"/>
  <c r="CC10" i="6" s="1"/>
  <c r="FC87" i="9"/>
  <c r="FD76" i="9"/>
  <c r="FD84" i="9" s="1"/>
  <c r="CD105" i="9"/>
  <c r="CE99" i="9"/>
  <c r="CE95" i="9"/>
  <c r="FC79" i="9"/>
  <c r="FD75" i="9"/>
  <c r="FD83" i="9" s="1"/>
  <c r="FB23" i="9"/>
  <c r="FB31" i="9" s="1"/>
  <c r="FA26" i="9"/>
  <c r="FC24" i="9"/>
  <c r="FC32" i="9" s="1"/>
  <c r="FC48" i="9" s="1"/>
  <c r="FD40" i="9" s="1"/>
  <c r="CC46" i="13"/>
  <c r="CC9" i="4" s="1"/>
  <c r="CD47" i="9"/>
  <c r="CD42" i="9"/>
  <c r="CD19" i="6" s="1"/>
  <c r="FD22" i="9"/>
  <c r="FD30" i="9" s="1"/>
  <c r="CE46" i="9"/>
  <c r="CO45" i="9"/>
  <c r="CF98" i="9"/>
  <c r="BZ33" i="8" l="1"/>
  <c r="BZ50" i="6" s="1"/>
  <c r="BZ51" i="6" s="1"/>
  <c r="CA32" i="8"/>
  <c r="CA38" i="8" s="1"/>
  <c r="CA71" i="17" s="1"/>
  <c r="FA32" i="6"/>
  <c r="GW55" i="9"/>
  <c r="GV17" i="8"/>
  <c r="GW56" i="9"/>
  <c r="GW27" i="8" s="1"/>
  <c r="GV18" i="8"/>
  <c r="GV20" i="8" s="1"/>
  <c r="GV12" i="4"/>
  <c r="GV37" i="8"/>
  <c r="GV70" i="17" s="1"/>
  <c r="EY16" i="10"/>
  <c r="EY17" i="10" s="1"/>
  <c r="EY27" i="4" s="1"/>
  <c r="EZ9" i="10"/>
  <c r="EZ12" i="10" s="1"/>
  <c r="EY45" i="6"/>
  <c r="BZ33" i="4"/>
  <c r="BZ43" i="6" s="1"/>
  <c r="CA42" i="6" s="1"/>
  <c r="CE35" i="6"/>
  <c r="BX55" i="6"/>
  <c r="CA26" i="8"/>
  <c r="CA25" i="8"/>
  <c r="CA28" i="8" s="1"/>
  <c r="BZ69" i="17"/>
  <c r="BZ81" i="17" s="1"/>
  <c r="BZ83" i="17" s="1"/>
  <c r="BZ39" i="8"/>
  <c r="BZ40" i="8" s="1"/>
  <c r="BY42" i="4"/>
  <c r="BZ37" i="4"/>
  <c r="BY36" i="6"/>
  <c r="BY37" i="6" s="1"/>
  <c r="BY38" i="6" s="1"/>
  <c r="BY54" i="6" s="1"/>
  <c r="BZ11" i="21"/>
  <c r="BY12" i="21"/>
  <c r="BY15" i="21" s="1"/>
  <c r="BY13" i="21"/>
  <c r="BZ32" i="4"/>
  <c r="BZ41" i="6" s="1"/>
  <c r="CA9" i="8"/>
  <c r="CB11" i="6"/>
  <c r="HE108" i="9"/>
  <c r="HE109" i="9"/>
  <c r="FD100" i="9"/>
  <c r="FE92" i="9" s="1"/>
  <c r="HJ27" i="10"/>
  <c r="CC87" i="13"/>
  <c r="CC7" i="8" s="1"/>
  <c r="CD168" i="13"/>
  <c r="FD87" i="9"/>
  <c r="FE76" i="9"/>
  <c r="FE84" i="9" s="1"/>
  <c r="FE75" i="9"/>
  <c r="FE83" i="9" s="1"/>
  <c r="FD79" i="9"/>
  <c r="CF91" i="9"/>
  <c r="CE103" i="9"/>
  <c r="FD24" i="9"/>
  <c r="FD32" i="9" s="1"/>
  <c r="FD48" i="9" s="1"/>
  <c r="FE40" i="9" s="1"/>
  <c r="FB34" i="9"/>
  <c r="CE39" i="9"/>
  <c r="CD50" i="9"/>
  <c r="CD31" i="6" s="1"/>
  <c r="FC23" i="9"/>
  <c r="FC31" i="9" s="1"/>
  <c r="FB26" i="9"/>
  <c r="CF38" i="9"/>
  <c r="FE22" i="9"/>
  <c r="FE30" i="9" s="1"/>
  <c r="CP37" i="9"/>
  <c r="CG90" i="9"/>
  <c r="CA11" i="4" l="1"/>
  <c r="CA13" i="4" s="1"/>
  <c r="GV22" i="8"/>
  <c r="GV15" i="6"/>
  <c r="GW21" i="8"/>
  <c r="GW16" i="8"/>
  <c r="GW57" i="9"/>
  <c r="EZ16" i="10"/>
  <c r="EZ17" i="10" s="1"/>
  <c r="EZ27" i="4" s="1"/>
  <c r="FA9" i="10"/>
  <c r="FA12" i="10" s="1"/>
  <c r="EZ45" i="6"/>
  <c r="BZ44" i="6"/>
  <c r="BZ52" i="6" s="1"/>
  <c r="FB32" i="6"/>
  <c r="BZ75" i="17"/>
  <c r="CA20" i="4"/>
  <c r="BY55" i="6"/>
  <c r="BY14" i="21"/>
  <c r="BY16" i="21" s="1"/>
  <c r="BZ44" i="4"/>
  <c r="BZ34" i="4"/>
  <c r="BZ38" i="4" s="1"/>
  <c r="BZ39" i="4" s="1"/>
  <c r="CA36" i="8"/>
  <c r="CA72" i="17" s="1"/>
  <c r="CA69" i="17" s="1"/>
  <c r="CA31" i="8"/>
  <c r="CA25" i="6" s="1"/>
  <c r="CA26" i="6" s="1"/>
  <c r="CA27" i="6" s="1"/>
  <c r="CA29" i="8"/>
  <c r="CB8" i="8"/>
  <c r="CB34" i="6" s="1"/>
  <c r="CB12" i="6"/>
  <c r="CB18" i="6"/>
  <c r="CB20" i="6" s="1"/>
  <c r="CB24" i="6" s="1"/>
  <c r="HE110" i="9"/>
  <c r="FE100" i="9"/>
  <c r="FF92" i="9" s="1"/>
  <c r="FC34" i="9"/>
  <c r="HJ46" i="6"/>
  <c r="HJ30" i="10"/>
  <c r="HJ31" i="10" s="1"/>
  <c r="HJ30" i="4" s="1"/>
  <c r="HK23" i="10"/>
  <c r="CC33" i="6"/>
  <c r="M31" i="5"/>
  <c r="M33" i="5" s="1"/>
  <c r="CE127" i="13"/>
  <c r="CE145" i="13"/>
  <c r="CD52" i="9"/>
  <c r="CD64" i="13"/>
  <c r="CD10" i="6" s="1"/>
  <c r="FE87" i="9"/>
  <c r="FF76" i="9"/>
  <c r="FF84" i="9" s="1"/>
  <c r="CF99" i="9"/>
  <c r="CF95" i="9"/>
  <c r="CE105" i="9"/>
  <c r="FF75" i="9"/>
  <c r="FF83" i="9" s="1"/>
  <c r="FE79" i="9"/>
  <c r="CE47" i="9"/>
  <c r="CE42" i="9"/>
  <c r="CE19" i="6" s="1"/>
  <c r="FE24" i="9"/>
  <c r="FE32" i="9" s="1"/>
  <c r="FE48" i="9" s="1"/>
  <c r="FF40" i="9" s="1"/>
  <c r="FD23" i="9"/>
  <c r="FD31" i="9" s="1"/>
  <c r="FC26" i="9"/>
  <c r="CD46" i="13"/>
  <c r="CD9" i="4" s="1"/>
  <c r="FF22" i="9"/>
  <c r="FF30" i="9" s="1"/>
  <c r="CF46" i="9"/>
  <c r="CG98" i="9"/>
  <c r="CP45" i="9"/>
  <c r="GX55" i="9" l="1"/>
  <c r="GW17" i="8"/>
  <c r="GW18" i="8" s="1"/>
  <c r="GW20" i="8" s="1"/>
  <c r="GX56" i="9"/>
  <c r="GX27" i="8" s="1"/>
  <c r="GW12" i="4"/>
  <c r="GW37" i="8"/>
  <c r="GW70" i="17" s="1"/>
  <c r="FA16" i="10"/>
  <c r="FA17" i="10" s="1"/>
  <c r="FA27" i="4" s="1"/>
  <c r="FB9" i="10"/>
  <c r="FB12" i="10" s="1"/>
  <c r="FA45" i="6"/>
  <c r="CF35" i="6"/>
  <c r="FC32" i="6"/>
  <c r="CB26" i="8"/>
  <c r="CB25" i="8"/>
  <c r="CB28" i="8" s="1"/>
  <c r="CA21" i="4"/>
  <c r="CA33" i="4" s="1"/>
  <c r="CA39" i="8"/>
  <c r="CA40" i="8" s="1"/>
  <c r="BZ42" i="4"/>
  <c r="CA37" i="4"/>
  <c r="BZ36" i="6"/>
  <c r="BZ37" i="6" s="1"/>
  <c r="BZ38" i="6" s="1"/>
  <c r="BZ54" i="6" s="1"/>
  <c r="BZ12" i="21"/>
  <c r="BZ15" i="21" s="1"/>
  <c r="BZ13" i="21"/>
  <c r="CA33" i="8"/>
  <c r="CA50" i="6" s="1"/>
  <c r="CA51" i="6" s="1"/>
  <c r="CB32" i="8"/>
  <c r="CB9" i="8"/>
  <c r="CC11" i="6"/>
  <c r="HF108" i="9"/>
  <c r="HF109" i="9"/>
  <c r="CA81" i="17"/>
  <c r="CA83" i="17" s="1"/>
  <c r="CA75" i="17"/>
  <c r="FF100" i="9"/>
  <c r="FG92" i="9" s="1"/>
  <c r="FD34" i="9"/>
  <c r="HK27" i="10"/>
  <c r="CD87" i="13"/>
  <c r="CD7" i="8" s="1"/>
  <c r="CE168" i="13"/>
  <c r="FF87" i="9"/>
  <c r="FG76" i="9"/>
  <c r="FG84" i="9" s="1"/>
  <c r="FG75" i="9"/>
  <c r="FG83" i="9" s="1"/>
  <c r="FF79" i="9"/>
  <c r="CG91" i="9"/>
  <c r="CF103" i="9"/>
  <c r="FE23" i="9"/>
  <c r="FE31" i="9" s="1"/>
  <c r="FD26" i="9"/>
  <c r="FF24" i="9"/>
  <c r="FF32" i="9" s="1"/>
  <c r="FF48" i="9" s="1"/>
  <c r="FG40" i="9" s="1"/>
  <c r="CF39" i="9"/>
  <c r="CE50" i="9"/>
  <c r="CE31" i="6" s="1"/>
  <c r="CG38" i="9"/>
  <c r="FG22" i="9"/>
  <c r="FG30" i="9" s="1"/>
  <c r="CH90" i="9"/>
  <c r="CQ37" i="9"/>
  <c r="GW15" i="6" l="1"/>
  <c r="GX21" i="8"/>
  <c r="GW22" i="8"/>
  <c r="GX16" i="8"/>
  <c r="GX57" i="9"/>
  <c r="FB16" i="10"/>
  <c r="FB17" i="10" s="1"/>
  <c r="FB27" i="4" s="1"/>
  <c r="FC9" i="10"/>
  <c r="FC12" i="10" s="1"/>
  <c r="FB45" i="6"/>
  <c r="CA11" i="21"/>
  <c r="CA43" i="6"/>
  <c r="CB42" i="6" s="1"/>
  <c r="FD32" i="6"/>
  <c r="CA32" i="4"/>
  <c r="CA41" i="6" s="1"/>
  <c r="CB20" i="4"/>
  <c r="CB21" i="4" s="1"/>
  <c r="CB38" i="8"/>
  <c r="CB71" i="17" s="1"/>
  <c r="BZ55" i="6"/>
  <c r="BZ14" i="21"/>
  <c r="BZ16" i="21" s="1"/>
  <c r="CC8" i="8"/>
  <c r="CC34" i="6" s="1"/>
  <c r="M34" i="5" s="1"/>
  <c r="CB36" i="8"/>
  <c r="CB72" i="17" s="1"/>
  <c r="CB11" i="4"/>
  <c r="CB13" i="4" s="1"/>
  <c r="CB31" i="8"/>
  <c r="CB25" i="6" s="1"/>
  <c r="CB26" i="6" s="1"/>
  <c r="CB27" i="6" s="1"/>
  <c r="CB29" i="8"/>
  <c r="CC12" i="6"/>
  <c r="CC18" i="6"/>
  <c r="CC20" i="6" s="1"/>
  <c r="CC24" i="6" s="1"/>
  <c r="HF110" i="9"/>
  <c r="FG100" i="9"/>
  <c r="FH92" i="9" s="1"/>
  <c r="FE34" i="9"/>
  <c r="HK46" i="6"/>
  <c r="HK30" i="10"/>
  <c r="HK31" i="10" s="1"/>
  <c r="HK30" i="4" s="1"/>
  <c r="HL23" i="10"/>
  <c r="CD33" i="6"/>
  <c r="CF127" i="13"/>
  <c r="CF145" i="13"/>
  <c r="CE52" i="9"/>
  <c r="CE64" i="13"/>
  <c r="CE10" i="6" s="1"/>
  <c r="FG87" i="9"/>
  <c r="FH76" i="9"/>
  <c r="FH84" i="9" s="1"/>
  <c r="CF105" i="9"/>
  <c r="CG99" i="9"/>
  <c r="CG95" i="9"/>
  <c r="FH75" i="9"/>
  <c r="FH83" i="9" s="1"/>
  <c r="FG79" i="9"/>
  <c r="CE46" i="13"/>
  <c r="CE9" i="4" s="1"/>
  <c r="CF47" i="9"/>
  <c r="CF42" i="9"/>
  <c r="CF19" i="6" s="1"/>
  <c r="FG24" i="9"/>
  <c r="FG32" i="9" s="1"/>
  <c r="FG48" i="9" s="1"/>
  <c r="FH40" i="9" s="1"/>
  <c r="FF23" i="9"/>
  <c r="FF31" i="9" s="1"/>
  <c r="FE26" i="9"/>
  <c r="FH22" i="9"/>
  <c r="FH30" i="9" s="1"/>
  <c r="CG46" i="9"/>
  <c r="CQ45" i="9"/>
  <c r="CH98" i="9"/>
  <c r="GX17" i="8" l="1"/>
  <c r="GY56" i="9"/>
  <c r="GY27" i="8" s="1"/>
  <c r="GY55" i="9"/>
  <c r="GX18" i="8"/>
  <c r="GX20" i="8" s="1"/>
  <c r="GX22" i="8" s="1"/>
  <c r="GX12" i="4"/>
  <c r="GX37" i="8"/>
  <c r="GX70" i="17" s="1"/>
  <c r="CA44" i="6"/>
  <c r="CA52" i="6" s="1"/>
  <c r="FC16" i="10"/>
  <c r="FC17" i="10" s="1"/>
  <c r="FC27" i="4" s="1"/>
  <c r="FD9" i="10"/>
  <c r="FD12" i="10" s="1"/>
  <c r="FC45" i="6"/>
  <c r="CB33" i="4"/>
  <c r="CB43" i="6" s="1"/>
  <c r="CC42" i="6" s="1"/>
  <c r="M42" i="5" s="1"/>
  <c r="CG35" i="6"/>
  <c r="FE32" i="6"/>
  <c r="CC26" i="8"/>
  <c r="CC25" i="8"/>
  <c r="CC28" i="8" s="1"/>
  <c r="CA34" i="4"/>
  <c r="CA38" i="4" s="1"/>
  <c r="CA39" i="4" s="1"/>
  <c r="CB37" i="4" s="1"/>
  <c r="CA44" i="4"/>
  <c r="CB69" i="17"/>
  <c r="CB75" i="17" s="1"/>
  <c r="CB32" i="4"/>
  <c r="CB41" i="6" s="1"/>
  <c r="CB11" i="21"/>
  <c r="CA12" i="21"/>
  <c r="CA15" i="21" s="1"/>
  <c r="CA13" i="21"/>
  <c r="CB33" i="8"/>
  <c r="CB50" i="6" s="1"/>
  <c r="CB51" i="6" s="1"/>
  <c r="CC9" i="8"/>
  <c r="CC32" i="8"/>
  <c r="CB39" i="8"/>
  <c r="CB40" i="8" s="1"/>
  <c r="CD11" i="6"/>
  <c r="HG109" i="9"/>
  <c r="HG108" i="9"/>
  <c r="FF34" i="9"/>
  <c r="FH100" i="9"/>
  <c r="FI92" i="9" s="1"/>
  <c r="HL27" i="10"/>
  <c r="CE87" i="13"/>
  <c r="CE7" i="8" s="1"/>
  <c r="CF168" i="13"/>
  <c r="FH87" i="9"/>
  <c r="FI76" i="9"/>
  <c r="FI84" i="9" s="1"/>
  <c r="CH91" i="9"/>
  <c r="CG103" i="9"/>
  <c r="FI75" i="9"/>
  <c r="FI83" i="9" s="1"/>
  <c r="FH79" i="9"/>
  <c r="CG39" i="9"/>
  <c r="CF50" i="9"/>
  <c r="CF31" i="6" s="1"/>
  <c r="FH24" i="9"/>
  <c r="FH32" i="9" s="1"/>
  <c r="FH48" i="9" s="1"/>
  <c r="FI40" i="9" s="1"/>
  <c r="FG23" i="9"/>
  <c r="FG31" i="9" s="1"/>
  <c r="FF26" i="9"/>
  <c r="CH38" i="9"/>
  <c r="FI22" i="9"/>
  <c r="FI30" i="9" s="1"/>
  <c r="CI90" i="9"/>
  <c r="CR37" i="9"/>
  <c r="GX15" i="6" l="1"/>
  <c r="GY21" i="8"/>
  <c r="GY16" i="8"/>
  <c r="GY57" i="9"/>
  <c r="FF32" i="6"/>
  <c r="FD16" i="10"/>
  <c r="FD17" i="10" s="1"/>
  <c r="FD27" i="4" s="1"/>
  <c r="FE9" i="10"/>
  <c r="FE12" i="10" s="1"/>
  <c r="FD45" i="6"/>
  <c r="CA36" i="6"/>
  <c r="CA37" i="6" s="1"/>
  <c r="CA38" i="6" s="1"/>
  <c r="CA54" i="6" s="1"/>
  <c r="CA42" i="4"/>
  <c r="CB81" i="17"/>
  <c r="CB83" i="17" s="1"/>
  <c r="CC38" i="8"/>
  <c r="CC71" i="17" s="1"/>
  <c r="CC20" i="4"/>
  <c r="CC21" i="4" s="1"/>
  <c r="CB34" i="4"/>
  <c r="CB38" i="4" s="1"/>
  <c r="CB39" i="4" s="1"/>
  <c r="CB42" i="4" s="1"/>
  <c r="CB44" i="4"/>
  <c r="CC36" i="8"/>
  <c r="CC72" i="17" s="1"/>
  <c r="CA14" i="21"/>
  <c r="CA16" i="21" s="1"/>
  <c r="CC11" i="4"/>
  <c r="CC13" i="4" s="1"/>
  <c r="CB44" i="6"/>
  <c r="CB52" i="6" s="1"/>
  <c r="CC29" i="8"/>
  <c r="CC31" i="8"/>
  <c r="CC25" i="6" s="1"/>
  <c r="CC26" i="6" s="1"/>
  <c r="CD8" i="8"/>
  <c r="CD34" i="6" s="1"/>
  <c r="HG110" i="9"/>
  <c r="FI100" i="9"/>
  <c r="FJ92" i="9" s="1"/>
  <c r="FG34" i="9"/>
  <c r="HL46" i="6"/>
  <c r="HL30" i="10"/>
  <c r="HL31" i="10" s="1"/>
  <c r="HL30" i="4" s="1"/>
  <c r="HM23" i="10"/>
  <c r="CE33" i="6"/>
  <c r="CD12" i="6"/>
  <c r="CD18" i="6"/>
  <c r="CD20" i="6" s="1"/>
  <c r="CD24" i="6" s="1"/>
  <c r="CG127" i="13"/>
  <c r="CG145" i="13"/>
  <c r="CF52" i="9"/>
  <c r="CF64" i="13"/>
  <c r="CF10" i="6" s="1"/>
  <c r="FI87" i="9"/>
  <c r="FJ76" i="9"/>
  <c r="FJ84" i="9" s="1"/>
  <c r="FJ75" i="9"/>
  <c r="FJ83" i="9" s="1"/>
  <c r="FI79" i="9"/>
  <c r="CG105" i="9"/>
  <c r="CH99" i="9"/>
  <c r="CH95" i="9"/>
  <c r="FH23" i="9"/>
  <c r="FH31" i="9" s="1"/>
  <c r="FG26" i="9"/>
  <c r="FI24" i="9"/>
  <c r="FI32" i="9" s="1"/>
  <c r="FI48" i="9" s="1"/>
  <c r="FJ40" i="9" s="1"/>
  <c r="CF46" i="13"/>
  <c r="CF9" i="4" s="1"/>
  <c r="CG47" i="9"/>
  <c r="CG42" i="9"/>
  <c r="CG19" i="6" s="1"/>
  <c r="FJ22" i="9"/>
  <c r="FJ30" i="9" s="1"/>
  <c r="CH46" i="9"/>
  <c r="CR45" i="9"/>
  <c r="CI98" i="9"/>
  <c r="GY17" i="8" l="1"/>
  <c r="GZ56" i="9"/>
  <c r="GZ27" i="8" s="1"/>
  <c r="GZ55" i="9"/>
  <c r="GY18" i="8"/>
  <c r="GY20" i="8" s="1"/>
  <c r="GY12" i="4"/>
  <c r="GY37" i="8"/>
  <c r="GY70" i="17" s="1"/>
  <c r="FE16" i="10"/>
  <c r="FE17" i="10" s="1"/>
  <c r="FE27" i="4" s="1"/>
  <c r="FF9" i="10"/>
  <c r="FF12" i="10" s="1"/>
  <c r="FE45" i="6"/>
  <c r="CC33" i="4"/>
  <c r="CC43" i="6" s="1"/>
  <c r="FG32" i="6"/>
  <c r="CH35" i="6"/>
  <c r="CD26" i="8"/>
  <c r="CD25" i="8"/>
  <c r="CA55" i="6"/>
  <c r="CC69" i="17"/>
  <c r="CC81" i="17" s="1"/>
  <c r="CC83" i="17" s="1"/>
  <c r="CC39" i="8"/>
  <c r="CC40" i="8" s="1"/>
  <c r="CD32" i="8"/>
  <c r="CC32" i="4"/>
  <c r="CC41" i="6" s="1"/>
  <c r="CC11" i="21"/>
  <c r="CB12" i="21"/>
  <c r="CB15" i="21" s="1"/>
  <c r="CB13" i="21"/>
  <c r="CC33" i="8"/>
  <c r="CC50" i="6" s="1"/>
  <c r="CB36" i="6"/>
  <c r="CB55" i="6" s="1"/>
  <c r="CC37" i="4"/>
  <c r="CC27" i="6"/>
  <c r="CD9" i="8"/>
  <c r="CE11" i="6"/>
  <c r="HH108" i="9"/>
  <c r="HH109" i="9"/>
  <c r="FH34" i="9"/>
  <c r="FJ100" i="9"/>
  <c r="FK92" i="9" s="1"/>
  <c r="HM27" i="10"/>
  <c r="CF87" i="13"/>
  <c r="CF7" i="8" s="1"/>
  <c r="CG168" i="13"/>
  <c r="FJ87" i="9"/>
  <c r="FK76" i="9"/>
  <c r="FK84" i="9" s="1"/>
  <c r="CI91" i="9"/>
  <c r="CH103" i="9"/>
  <c r="FJ79" i="9"/>
  <c r="FK75" i="9"/>
  <c r="FK83" i="9" s="1"/>
  <c r="FJ24" i="9"/>
  <c r="FJ32" i="9" s="1"/>
  <c r="FJ48" i="9" s="1"/>
  <c r="FK40" i="9" s="1"/>
  <c r="FI23" i="9"/>
  <c r="FI31" i="9" s="1"/>
  <c r="FH26" i="9"/>
  <c r="CH39" i="9"/>
  <c r="CG50" i="9"/>
  <c r="CG31" i="6" s="1"/>
  <c r="CI38" i="9"/>
  <c r="FK22" i="9"/>
  <c r="FK30" i="9" s="1"/>
  <c r="CJ90" i="9"/>
  <c r="CS37" i="9"/>
  <c r="GY22" i="8" l="1"/>
  <c r="GY15" i="6"/>
  <c r="GZ21" i="8"/>
  <c r="GZ16" i="8"/>
  <c r="GZ57" i="9"/>
  <c r="FF16" i="10"/>
  <c r="FF17" i="10" s="1"/>
  <c r="FF27" i="4" s="1"/>
  <c r="FG9" i="10"/>
  <c r="FG12" i="10" s="1"/>
  <c r="FF45" i="6"/>
  <c r="M43" i="5"/>
  <c r="CD42" i="6"/>
  <c r="FH32" i="6"/>
  <c r="CC75" i="17"/>
  <c r="CD38" i="8"/>
  <c r="CD71" i="17" s="1"/>
  <c r="CD20" i="4"/>
  <c r="CD21" i="4" s="1"/>
  <c r="CC34" i="4"/>
  <c r="CC38" i="4" s="1"/>
  <c r="CC39" i="4" s="1"/>
  <c r="CD37" i="4" s="1"/>
  <c r="CC44" i="4"/>
  <c r="CD11" i="4"/>
  <c r="CD13" i="4" s="1"/>
  <c r="CB14" i="21"/>
  <c r="CB16" i="21" s="1"/>
  <c r="CB37" i="6"/>
  <c r="CB38" i="6" s="1"/>
  <c r="CB54" i="6" s="1"/>
  <c r="CD36" i="8"/>
  <c r="CD72" i="17" s="1"/>
  <c r="CE8" i="8"/>
  <c r="CE34" i="6" s="1"/>
  <c r="HH110" i="9"/>
  <c r="FK100" i="9"/>
  <c r="FL92" i="9" s="1"/>
  <c r="FI34" i="9"/>
  <c r="CD28" i="8"/>
  <c r="CD31" i="8" s="1"/>
  <c r="M50" i="5"/>
  <c r="M51" i="5" s="1"/>
  <c r="CC51" i="6"/>
  <c r="HM46" i="6"/>
  <c r="HM30" i="10"/>
  <c r="HM31" i="10" s="1"/>
  <c r="HM30" i="4" s="1"/>
  <c r="HN23" i="10"/>
  <c r="CF33" i="6"/>
  <c r="M41" i="5"/>
  <c r="CC44" i="6"/>
  <c r="CE18" i="6"/>
  <c r="CE20" i="6" s="1"/>
  <c r="CE24" i="6" s="1"/>
  <c r="CE12" i="6"/>
  <c r="CH127" i="13"/>
  <c r="CH145" i="13"/>
  <c r="CG52" i="9"/>
  <c r="CG64" i="13"/>
  <c r="CG10" i="6" s="1"/>
  <c r="FK87" i="9"/>
  <c r="FL76" i="9"/>
  <c r="FL84" i="9" s="1"/>
  <c r="FL75" i="9"/>
  <c r="FL83" i="9" s="1"/>
  <c r="FK79" i="9"/>
  <c r="CH105" i="9"/>
  <c r="CI99" i="9"/>
  <c r="CI95" i="9"/>
  <c r="CH47" i="9"/>
  <c r="CH42" i="9"/>
  <c r="CH19" i="6" s="1"/>
  <c r="CG46" i="13"/>
  <c r="CG9" i="4" s="1"/>
  <c r="FJ23" i="9"/>
  <c r="FJ31" i="9" s="1"/>
  <c r="FI26" i="9"/>
  <c r="FK24" i="9"/>
  <c r="FK32" i="9" s="1"/>
  <c r="FK48" i="9" s="1"/>
  <c r="FL40" i="9" s="1"/>
  <c r="FL22" i="9"/>
  <c r="FL30" i="9" s="1"/>
  <c r="CI46" i="9"/>
  <c r="CS45" i="9"/>
  <c r="CJ98" i="9"/>
  <c r="HA55" i="9" l="1"/>
  <c r="GZ17" i="8"/>
  <c r="GZ18" i="8" s="1"/>
  <c r="GZ20" i="8" s="1"/>
  <c r="GZ22" i="8" s="1"/>
  <c r="HA56" i="9"/>
  <c r="HA27" i="8" s="1"/>
  <c r="GZ37" i="8"/>
  <c r="GZ70" i="17" s="1"/>
  <c r="GZ12" i="4"/>
  <c r="M44" i="5"/>
  <c r="M52" i="5" s="1"/>
  <c r="FG16" i="10"/>
  <c r="FG17" i="10" s="1"/>
  <c r="FG27" i="4" s="1"/>
  <c r="FH9" i="10"/>
  <c r="FH12" i="10" s="1"/>
  <c r="FG45" i="6"/>
  <c r="CD33" i="4"/>
  <c r="CI35" i="6"/>
  <c r="FI32" i="6"/>
  <c r="CE26" i="8"/>
  <c r="CE25" i="8"/>
  <c r="CD69" i="17"/>
  <c r="CD75" i="17" s="1"/>
  <c r="CC42" i="4"/>
  <c r="CC36" i="6"/>
  <c r="M36" i="5" s="1"/>
  <c r="M37" i="5" s="1"/>
  <c r="M38" i="5" s="1"/>
  <c r="CD32" i="4"/>
  <c r="CD41" i="6" s="1"/>
  <c r="CD11" i="21"/>
  <c r="CC12" i="21"/>
  <c r="CC15" i="21" s="1"/>
  <c r="CC13" i="21"/>
  <c r="CD39" i="8"/>
  <c r="CD40" i="8" s="1"/>
  <c r="CE9" i="8"/>
  <c r="CF11" i="6"/>
  <c r="HI108" i="9"/>
  <c r="HI109" i="9"/>
  <c r="T32" i="5"/>
  <c r="FJ34" i="9"/>
  <c r="FL100" i="9"/>
  <c r="FM92" i="9" s="1"/>
  <c r="CD29" i="8"/>
  <c r="CD25" i="6"/>
  <c r="CD26" i="6" s="1"/>
  <c r="CD33" i="8"/>
  <c r="CD50" i="6" s="1"/>
  <c r="CD51" i="6" s="1"/>
  <c r="CE32" i="8"/>
  <c r="CC52" i="6"/>
  <c r="HN27" i="10"/>
  <c r="CG87" i="13"/>
  <c r="CG7" i="8" s="1"/>
  <c r="CH168" i="13"/>
  <c r="FL87" i="9"/>
  <c r="FM76" i="9"/>
  <c r="FM84" i="9" s="1"/>
  <c r="CJ91" i="9"/>
  <c r="CI103" i="9"/>
  <c r="FL79" i="9"/>
  <c r="FM75" i="9"/>
  <c r="FM83" i="9" s="1"/>
  <c r="FK23" i="9"/>
  <c r="FK31" i="9" s="1"/>
  <c r="FJ26" i="9"/>
  <c r="FL24" i="9"/>
  <c r="FL32" i="9" s="1"/>
  <c r="FL48" i="9" s="1"/>
  <c r="FM40" i="9" s="1"/>
  <c r="CI39" i="9"/>
  <c r="CH50" i="9"/>
  <c r="CH31" i="6" s="1"/>
  <c r="CJ38" i="9"/>
  <c r="FM22" i="9"/>
  <c r="FM30" i="9" s="1"/>
  <c r="CT37" i="9"/>
  <c r="CK90" i="9"/>
  <c r="CD43" i="6" l="1"/>
  <c r="CE42" i="6" s="1"/>
  <c r="GZ15" i="6"/>
  <c r="HA21" i="8"/>
  <c r="HA16" i="8"/>
  <c r="HA57" i="9"/>
  <c r="FH16" i="10"/>
  <c r="FH17" i="10" s="1"/>
  <c r="FH27" i="4" s="1"/>
  <c r="FI9" i="10"/>
  <c r="FI12" i="10" s="1"/>
  <c r="FH45" i="6"/>
  <c r="FJ32" i="6"/>
  <c r="CD81" i="17"/>
  <c r="CD83" i="17" s="1"/>
  <c r="CE36" i="8"/>
  <c r="CE72" i="17" s="1"/>
  <c r="CE38" i="8"/>
  <c r="CE71" i="17" s="1"/>
  <c r="CC37" i="6"/>
  <c r="CC38" i="6" s="1"/>
  <c r="CC54" i="6" s="1"/>
  <c r="CC55" i="6"/>
  <c r="CC14" i="21"/>
  <c r="CC16" i="21" s="1"/>
  <c r="CD44" i="4"/>
  <c r="CD34" i="4"/>
  <c r="CD38" i="4" s="1"/>
  <c r="CD39" i="4" s="1"/>
  <c r="CE20" i="4"/>
  <c r="CE21" i="4" s="1"/>
  <c r="CF8" i="8"/>
  <c r="CF34" i="6" s="1"/>
  <c r="HI110" i="9"/>
  <c r="FM100" i="9"/>
  <c r="FN92" i="9" s="1"/>
  <c r="FK34" i="9"/>
  <c r="CE28" i="8"/>
  <c r="CE31" i="8" s="1"/>
  <c r="CE25" i="6" s="1"/>
  <c r="CE26" i="6" s="1"/>
  <c r="CD27" i="6"/>
  <c r="CD44" i="6"/>
  <c r="CD52" i="6" s="1"/>
  <c r="CE11" i="4"/>
  <c r="CE13" i="4" s="1"/>
  <c r="CE33" i="4" s="1"/>
  <c r="HN46" i="6"/>
  <c r="HN30" i="10"/>
  <c r="HN31" i="10" s="1"/>
  <c r="HN30" i="4" s="1"/>
  <c r="HO23" i="10"/>
  <c r="CG33" i="6"/>
  <c r="CF12" i="6"/>
  <c r="CF18" i="6"/>
  <c r="CF20" i="6" s="1"/>
  <c r="CF24" i="6" s="1"/>
  <c r="CI127" i="13"/>
  <c r="CI145" i="13"/>
  <c r="CH52" i="9"/>
  <c r="CH64" i="13"/>
  <c r="CH10" i="6" s="1"/>
  <c r="FM87" i="9"/>
  <c r="FN76" i="9"/>
  <c r="FN84" i="9" s="1"/>
  <c r="FM79" i="9"/>
  <c r="FN75" i="9"/>
  <c r="FN83" i="9" s="1"/>
  <c r="CI105" i="9"/>
  <c r="CJ99" i="9"/>
  <c r="CJ95" i="9"/>
  <c r="CH46" i="13"/>
  <c r="CH9" i="4" s="1"/>
  <c r="FM24" i="9"/>
  <c r="FM32" i="9" s="1"/>
  <c r="FM48" i="9" s="1"/>
  <c r="FN40" i="9" s="1"/>
  <c r="CI47" i="9"/>
  <c r="CI42" i="9"/>
  <c r="CI19" i="6" s="1"/>
  <c r="FL23" i="9"/>
  <c r="FL31" i="9" s="1"/>
  <c r="FK26" i="9"/>
  <c r="FN22" i="9"/>
  <c r="FN30" i="9" s="1"/>
  <c r="CJ46" i="9"/>
  <c r="CK98" i="9"/>
  <c r="CT45" i="9"/>
  <c r="HA17" i="8" l="1"/>
  <c r="HB55" i="9"/>
  <c r="HB56" i="9"/>
  <c r="HB27" i="8" s="1"/>
  <c r="HA18" i="8"/>
  <c r="HA20" i="8" s="1"/>
  <c r="HA37" i="8"/>
  <c r="HA70" i="17" s="1"/>
  <c r="HA12" i="4"/>
  <c r="CJ35" i="6"/>
  <c r="FI16" i="10"/>
  <c r="FI17" i="10" s="1"/>
  <c r="FI27" i="4" s="1"/>
  <c r="FI45" i="6"/>
  <c r="T45" i="5" s="1"/>
  <c r="FJ9" i="10"/>
  <c r="FJ12" i="10" s="1"/>
  <c r="FK32" i="6"/>
  <c r="CF26" i="8"/>
  <c r="CF25" i="8"/>
  <c r="CE69" i="17"/>
  <c r="CE75" i="17" s="1"/>
  <c r="CE39" i="8"/>
  <c r="CE40" i="8" s="1"/>
  <c r="CE11" i="21"/>
  <c r="CD42" i="4"/>
  <c r="CD36" i="6"/>
  <c r="CD37" i="6" s="1"/>
  <c r="CD38" i="6" s="1"/>
  <c r="CD54" i="6" s="1"/>
  <c r="CE37" i="4"/>
  <c r="CD12" i="21"/>
  <c r="CD15" i="21" s="1"/>
  <c r="CD13" i="21"/>
  <c r="CE32" i="4"/>
  <c r="CE41" i="6" s="1"/>
  <c r="CF9" i="8"/>
  <c r="CG11" i="6"/>
  <c r="HJ108" i="9"/>
  <c r="HJ109" i="9"/>
  <c r="FL34" i="9"/>
  <c r="FN100" i="9"/>
  <c r="FO92" i="9" s="1"/>
  <c r="CE29" i="8"/>
  <c r="CF32" i="8"/>
  <c r="CE33" i="8"/>
  <c r="CE50" i="6" s="1"/>
  <c r="CE51" i="6" s="1"/>
  <c r="CE27" i="6"/>
  <c r="CE43" i="6"/>
  <c r="CF42" i="6" s="1"/>
  <c r="HO27" i="10"/>
  <c r="CH87" i="13"/>
  <c r="CH7" i="8" s="1"/>
  <c r="CI168" i="13"/>
  <c r="FN87" i="9"/>
  <c r="FO76" i="9"/>
  <c r="FO84" i="9" s="1"/>
  <c r="CK91" i="9"/>
  <c r="CJ103" i="9"/>
  <c r="FN79" i="9"/>
  <c r="FO75" i="9"/>
  <c r="FO83" i="9" s="1"/>
  <c r="CJ39" i="9"/>
  <c r="CI50" i="9"/>
  <c r="CI31" i="6" s="1"/>
  <c r="FN24" i="9"/>
  <c r="FN32" i="9" s="1"/>
  <c r="FN48" i="9" s="1"/>
  <c r="FO40" i="9" s="1"/>
  <c r="FM23" i="9"/>
  <c r="FM31" i="9" s="1"/>
  <c r="FL26" i="9"/>
  <c r="CK38" i="9"/>
  <c r="FO22" i="9"/>
  <c r="FO30" i="9" s="1"/>
  <c r="CL90" i="9"/>
  <c r="CU37" i="9"/>
  <c r="HA22" i="8" l="1"/>
  <c r="HA15" i="6"/>
  <c r="HB21" i="8"/>
  <c r="HB16" i="8"/>
  <c r="HB57" i="9"/>
  <c r="FJ16" i="10"/>
  <c r="FJ17" i="10" s="1"/>
  <c r="FJ27" i="4" s="1"/>
  <c r="FK9" i="10"/>
  <c r="FK12" i="10" s="1"/>
  <c r="FJ45" i="6"/>
  <c r="FL32" i="6"/>
  <c r="CE81" i="17"/>
  <c r="CE83" i="17" s="1"/>
  <c r="CF36" i="8"/>
  <c r="CF72" i="17" s="1"/>
  <c r="CF11" i="4"/>
  <c r="CF13" i="4" s="1"/>
  <c r="CD55" i="6"/>
  <c r="CE34" i="4"/>
  <c r="CE38" i="4" s="1"/>
  <c r="CE39" i="4" s="1"/>
  <c r="CE36" i="6" s="1"/>
  <c r="CD14" i="21"/>
  <c r="CD16" i="21" s="1"/>
  <c r="CE44" i="4"/>
  <c r="CG8" i="8"/>
  <c r="CG34" i="6" s="1"/>
  <c r="CF20" i="4"/>
  <c r="CF21" i="4" s="1"/>
  <c r="HJ110" i="9"/>
  <c r="CF28" i="8"/>
  <c r="CF29" i="8" s="1"/>
  <c r="FO100" i="9"/>
  <c r="FP92" i="9" s="1"/>
  <c r="FM34" i="9"/>
  <c r="CE44" i="6"/>
  <c r="CE52" i="6" s="1"/>
  <c r="CF38" i="8"/>
  <c r="HO46" i="6"/>
  <c r="HO30" i="10"/>
  <c r="HO31" i="10" s="1"/>
  <c r="HO30" i="4" s="1"/>
  <c r="HP23" i="10"/>
  <c r="CH33" i="6"/>
  <c r="CG12" i="6"/>
  <c r="CG18" i="6"/>
  <c r="CG20" i="6" s="1"/>
  <c r="CG24" i="6" s="1"/>
  <c r="CJ127" i="13"/>
  <c r="CJ145" i="13"/>
  <c r="CI52" i="9"/>
  <c r="CI64" i="13"/>
  <c r="CI10" i="6" s="1"/>
  <c r="FO87" i="9"/>
  <c r="FP76" i="9"/>
  <c r="FP84" i="9" s="1"/>
  <c r="FO79" i="9"/>
  <c r="FP75" i="9"/>
  <c r="FP83" i="9" s="1"/>
  <c r="CJ105" i="9"/>
  <c r="CK99" i="9"/>
  <c r="CK95" i="9"/>
  <c r="FN23" i="9"/>
  <c r="FN31" i="9" s="1"/>
  <c r="FM26" i="9"/>
  <c r="FO24" i="9"/>
  <c r="FO32" i="9" s="1"/>
  <c r="FO48" i="9" s="1"/>
  <c r="FP40" i="9" s="1"/>
  <c r="CI46" i="13"/>
  <c r="CI9" i="4" s="1"/>
  <c r="CJ47" i="9"/>
  <c r="CJ42" i="9"/>
  <c r="CJ19" i="6" s="1"/>
  <c r="FP22" i="9"/>
  <c r="FP30" i="9" s="1"/>
  <c r="CK46" i="9"/>
  <c r="CL98" i="9"/>
  <c r="CU45" i="9"/>
  <c r="HC55" i="9" l="1"/>
  <c r="HB17" i="8"/>
  <c r="HB18" i="8" s="1"/>
  <c r="HB20" i="8" s="1"/>
  <c r="HC56" i="9"/>
  <c r="HC27" i="8" s="1"/>
  <c r="HB12" i="4"/>
  <c r="HB37" i="8"/>
  <c r="HB70" i="17" s="1"/>
  <c r="FK16" i="10"/>
  <c r="FK17" i="10" s="1"/>
  <c r="FK27" i="4" s="1"/>
  <c r="FK45" i="6"/>
  <c r="FL9" i="10"/>
  <c r="FL12" i="10" s="1"/>
  <c r="CF33" i="4"/>
  <c r="FM32" i="6"/>
  <c r="CK35" i="6"/>
  <c r="CG26" i="8"/>
  <c r="CG25" i="8"/>
  <c r="CF11" i="21"/>
  <c r="CF37" i="4"/>
  <c r="CE42" i="4"/>
  <c r="CE12" i="21"/>
  <c r="CE15" i="21" s="1"/>
  <c r="CE13" i="21"/>
  <c r="CG9" i="8"/>
  <c r="CF32" i="4"/>
  <c r="CF41" i="6" s="1"/>
  <c r="CH11" i="6"/>
  <c r="HK109" i="9"/>
  <c r="HK108" i="9"/>
  <c r="CF39" i="8"/>
  <c r="CF40" i="8" s="1"/>
  <c r="CF71" i="17"/>
  <c r="CF69" i="17" s="1"/>
  <c r="CF31" i="8"/>
  <c r="CF25" i="6" s="1"/>
  <c r="CF26" i="6" s="1"/>
  <c r="FP100" i="9"/>
  <c r="FQ92" i="9" s="1"/>
  <c r="FN34" i="9"/>
  <c r="HP27" i="10"/>
  <c r="CE37" i="6"/>
  <c r="CE38" i="6" s="1"/>
  <c r="CE54" i="6" s="1"/>
  <c r="CE55" i="6"/>
  <c r="CI87" i="13"/>
  <c r="CI7" i="8" s="1"/>
  <c r="CJ168" i="13"/>
  <c r="FP87" i="9"/>
  <c r="FQ76" i="9"/>
  <c r="FQ84" i="9" s="1"/>
  <c r="CL91" i="9"/>
  <c r="CK103" i="9"/>
  <c r="FP79" i="9"/>
  <c r="FQ75" i="9"/>
  <c r="FQ83" i="9" s="1"/>
  <c r="FP24" i="9"/>
  <c r="FP32" i="9" s="1"/>
  <c r="FP48" i="9" s="1"/>
  <c r="FQ40" i="9" s="1"/>
  <c r="CK39" i="9"/>
  <c r="CJ50" i="9"/>
  <c r="CJ31" i="6" s="1"/>
  <c r="FO23" i="9"/>
  <c r="FO31" i="9" s="1"/>
  <c r="FN26" i="9"/>
  <c r="CL38" i="9"/>
  <c r="FQ22" i="9"/>
  <c r="FQ30" i="9" s="1"/>
  <c r="CM90" i="9"/>
  <c r="CV37" i="9"/>
  <c r="CF43" i="6" l="1"/>
  <c r="CG42" i="6" s="1"/>
  <c r="HB15" i="6"/>
  <c r="HC21" i="8"/>
  <c r="HB22" i="8"/>
  <c r="HC16" i="8"/>
  <c r="HC57" i="9"/>
  <c r="FL16" i="10"/>
  <c r="FL17" i="10" s="1"/>
  <c r="FL27" i="4" s="1"/>
  <c r="FL45" i="6"/>
  <c r="FM9" i="10"/>
  <c r="FM12" i="10" s="1"/>
  <c r="FN32" i="6"/>
  <c r="CG36" i="8"/>
  <c r="CG72" i="17" s="1"/>
  <c r="CE14" i="21"/>
  <c r="CE16" i="21" s="1"/>
  <c r="CG20" i="4"/>
  <c r="CG21" i="4" s="1"/>
  <c r="CF44" i="4"/>
  <c r="CF34" i="4"/>
  <c r="CF38" i="4" s="1"/>
  <c r="CH9" i="8"/>
  <c r="HK110" i="9"/>
  <c r="CF81" i="17"/>
  <c r="CF83" i="17" s="1"/>
  <c r="CF75" i="17"/>
  <c r="CF27" i="6"/>
  <c r="CF33" i="8"/>
  <c r="CF50" i="6" s="1"/>
  <c r="CF51" i="6" s="1"/>
  <c r="CG32" i="8"/>
  <c r="FQ100" i="9"/>
  <c r="FR92" i="9" s="1"/>
  <c r="FO34" i="9"/>
  <c r="CF44" i="6"/>
  <c r="CG28" i="8"/>
  <c r="CG31" i="8" s="1"/>
  <c r="HP46" i="6"/>
  <c r="HP30" i="10"/>
  <c r="HP31" i="10" s="1"/>
  <c r="HP30" i="4" s="1"/>
  <c r="HQ23" i="10"/>
  <c r="CI33" i="6"/>
  <c r="CH12" i="6"/>
  <c r="CH18" i="6"/>
  <c r="CH20" i="6" s="1"/>
  <c r="CH24" i="6" s="1"/>
  <c r="CK127" i="13"/>
  <c r="CK145" i="13"/>
  <c r="CJ52" i="9"/>
  <c r="CJ64" i="13"/>
  <c r="CJ10" i="6" s="1"/>
  <c r="FQ87" i="9"/>
  <c r="FR76" i="9"/>
  <c r="FR84" i="9" s="1"/>
  <c r="FQ79" i="9"/>
  <c r="FR75" i="9"/>
  <c r="FR83" i="9" s="1"/>
  <c r="CK105" i="9"/>
  <c r="CL99" i="9"/>
  <c r="CL95" i="9"/>
  <c r="FP23" i="9"/>
  <c r="FP31" i="9" s="1"/>
  <c r="FO26" i="9"/>
  <c r="CJ46" i="13"/>
  <c r="CJ9" i="4" s="1"/>
  <c r="CK47" i="9"/>
  <c r="CK42" i="9"/>
  <c r="CK19" i="6" s="1"/>
  <c r="FQ24" i="9"/>
  <c r="FQ32" i="9" s="1"/>
  <c r="FQ48" i="9" s="1"/>
  <c r="FR40" i="9" s="1"/>
  <c r="FR22" i="9"/>
  <c r="FR30" i="9" s="1"/>
  <c r="CL46" i="9"/>
  <c r="CV45" i="9"/>
  <c r="CM98" i="9"/>
  <c r="HD55" i="9" l="1"/>
  <c r="HC17" i="8"/>
  <c r="HC18" i="8" s="1"/>
  <c r="HC20" i="8" s="1"/>
  <c r="HD56" i="9"/>
  <c r="HD27" i="8" s="1"/>
  <c r="HC12" i="4"/>
  <c r="HC37" i="8"/>
  <c r="HC70" i="17" s="1"/>
  <c r="FM16" i="10"/>
  <c r="FM17" i="10" s="1"/>
  <c r="FM27" i="4" s="1"/>
  <c r="FN9" i="10"/>
  <c r="FN12" i="10" s="1"/>
  <c r="FM45" i="6"/>
  <c r="FO32" i="6"/>
  <c r="CL35" i="6"/>
  <c r="CH26" i="8"/>
  <c r="CH25" i="8"/>
  <c r="CG11" i="4"/>
  <c r="CG13" i="4" s="1"/>
  <c r="CG33" i="4" s="1"/>
  <c r="CF39" i="4"/>
  <c r="CG37" i="4" s="1"/>
  <c r="CH8" i="8"/>
  <c r="CH34" i="6" s="1"/>
  <c r="CI11" i="6"/>
  <c r="HL108" i="9"/>
  <c r="HL109" i="9"/>
  <c r="CG38" i="8"/>
  <c r="CF52" i="6"/>
  <c r="FR100" i="9"/>
  <c r="FS92" i="9" s="1"/>
  <c r="FP34" i="9"/>
  <c r="CG29" i="8"/>
  <c r="CG25" i="6"/>
  <c r="CG26" i="6" s="1"/>
  <c r="CH32" i="8"/>
  <c r="CG33" i="8"/>
  <c r="CG50" i="6" s="1"/>
  <c r="CG51" i="6" s="1"/>
  <c r="HQ27" i="10"/>
  <c r="CJ87" i="13"/>
  <c r="CJ7" i="8" s="1"/>
  <c r="CH36" i="8"/>
  <c r="CH72" i="17" s="1"/>
  <c r="CH20" i="4"/>
  <c r="CH21" i="4" s="1"/>
  <c r="CK168" i="13"/>
  <c r="FR87" i="9"/>
  <c r="FS76" i="9"/>
  <c r="FS84" i="9" s="1"/>
  <c r="CM91" i="9"/>
  <c r="CL103" i="9"/>
  <c r="FR79" i="9"/>
  <c r="FS75" i="9"/>
  <c r="FS83" i="9" s="1"/>
  <c r="CL39" i="9"/>
  <c r="CK50" i="9"/>
  <c r="CK31" i="6" s="1"/>
  <c r="FQ23" i="9"/>
  <c r="FQ31" i="9" s="1"/>
  <c r="FP26" i="9"/>
  <c r="FR24" i="9"/>
  <c r="FR32" i="9" s="1"/>
  <c r="FR48" i="9" s="1"/>
  <c r="FS40" i="9" s="1"/>
  <c r="CM38" i="9"/>
  <c r="FS22" i="9"/>
  <c r="FS30" i="9" s="1"/>
  <c r="CN90" i="9"/>
  <c r="CW37" i="9"/>
  <c r="HC15" i="6" l="1"/>
  <c r="HD21" i="8"/>
  <c r="HC22" i="8"/>
  <c r="HD16" i="8"/>
  <c r="HD57" i="9"/>
  <c r="FN16" i="10"/>
  <c r="FN17" i="10" s="1"/>
  <c r="FN27" i="4" s="1"/>
  <c r="FO9" i="10"/>
  <c r="FO12" i="10" s="1"/>
  <c r="FN45" i="6"/>
  <c r="CG32" i="4"/>
  <c r="CG41" i="6" s="1"/>
  <c r="FP32" i="6"/>
  <c r="CG11" i="21"/>
  <c r="CH38" i="8"/>
  <c r="CH71" i="17" s="1"/>
  <c r="CH69" i="17" s="1"/>
  <c r="CH81" i="17" s="1"/>
  <c r="CH83" i="17" s="1"/>
  <c r="CF12" i="21"/>
  <c r="CF15" i="21" s="1"/>
  <c r="CF13" i="21"/>
  <c r="CF36" i="6"/>
  <c r="CF42" i="4"/>
  <c r="CI8" i="8"/>
  <c r="CI34" i="6" s="1"/>
  <c r="CI18" i="6"/>
  <c r="CI20" i="6" s="1"/>
  <c r="CI24" i="6" s="1"/>
  <c r="CI12" i="6"/>
  <c r="HL110" i="9"/>
  <c r="CG39" i="8"/>
  <c r="CG40" i="8" s="1"/>
  <c r="CG71" i="17"/>
  <c r="CG69" i="17" s="1"/>
  <c r="FS100" i="9"/>
  <c r="FT92" i="9" s="1"/>
  <c r="FQ34" i="9"/>
  <c r="CH28" i="8"/>
  <c r="CH31" i="8" s="1"/>
  <c r="CH25" i="6" s="1"/>
  <c r="CH26" i="6" s="1"/>
  <c r="CH27" i="6" s="1"/>
  <c r="CH11" i="4"/>
  <c r="CH13" i="4" s="1"/>
  <c r="CH33" i="4" s="1"/>
  <c r="CG27" i="6"/>
  <c r="CG43" i="6"/>
  <c r="HQ46" i="6"/>
  <c r="Y46" i="5" s="1"/>
  <c r="HQ30" i="10"/>
  <c r="HQ31" i="10" s="1"/>
  <c r="HQ30" i="4" s="1"/>
  <c r="HR23" i="10"/>
  <c r="CJ33" i="6"/>
  <c r="CL127" i="13"/>
  <c r="CL145" i="13"/>
  <c r="CK52" i="9"/>
  <c r="CK64" i="13"/>
  <c r="CK10" i="6" s="1"/>
  <c r="FS87" i="9"/>
  <c r="FT76" i="9"/>
  <c r="FT84" i="9" s="1"/>
  <c r="FS79" i="9"/>
  <c r="FT75" i="9"/>
  <c r="FT83" i="9" s="1"/>
  <c r="CL105" i="9"/>
  <c r="CM99" i="9"/>
  <c r="CM95" i="9"/>
  <c r="FS24" i="9"/>
  <c r="FS32" i="9" s="1"/>
  <c r="FS48" i="9" s="1"/>
  <c r="FT40" i="9" s="1"/>
  <c r="FR23" i="9"/>
  <c r="FR31" i="9" s="1"/>
  <c r="FQ26" i="9"/>
  <c r="CK46" i="13"/>
  <c r="CK9" i="4" s="1"/>
  <c r="CL47" i="9"/>
  <c r="CL42" i="9"/>
  <c r="CL19" i="6" s="1"/>
  <c r="FT22" i="9"/>
  <c r="FT30" i="9" s="1"/>
  <c r="CM46" i="9"/>
  <c r="CN98" i="9"/>
  <c r="CW45" i="9"/>
  <c r="CG34" i="4" l="1"/>
  <c r="CG38" i="4" s="1"/>
  <c r="CG39" i="4" s="1"/>
  <c r="CH37" i="4" s="1"/>
  <c r="CG44" i="4"/>
  <c r="HE55" i="9"/>
  <c r="HD17" i="8"/>
  <c r="HD18" i="8" s="1"/>
  <c r="HD20" i="8" s="1"/>
  <c r="HE56" i="9"/>
  <c r="HE27" i="8" s="1"/>
  <c r="HD12" i="4"/>
  <c r="HD37" i="8"/>
  <c r="HD70" i="17" s="1"/>
  <c r="FO16" i="10"/>
  <c r="FO17" i="10" s="1"/>
  <c r="FO27" i="4" s="1"/>
  <c r="FO45" i="6"/>
  <c r="FP9" i="10"/>
  <c r="FP12" i="10" s="1"/>
  <c r="CM35" i="6"/>
  <c r="FQ32" i="6"/>
  <c r="CI26" i="8"/>
  <c r="CI25" i="8"/>
  <c r="CH39" i="8"/>
  <c r="CH40" i="8" s="1"/>
  <c r="CG42" i="4"/>
  <c r="CF14" i="21"/>
  <c r="CF16" i="21" s="1"/>
  <c r="CH32" i="4"/>
  <c r="CH41" i="6" s="1"/>
  <c r="CH11" i="21"/>
  <c r="CG36" i="6"/>
  <c r="CG37" i="6" s="1"/>
  <c r="CG38" i="6" s="1"/>
  <c r="CG12" i="21"/>
  <c r="CG15" i="21" s="1"/>
  <c r="CG13" i="21"/>
  <c r="CF37" i="6"/>
  <c r="CF38" i="6" s="1"/>
  <c r="CF54" i="6" s="1"/>
  <c r="CF55" i="6"/>
  <c r="CI9" i="8"/>
  <c r="CJ11" i="6"/>
  <c r="HM109" i="9"/>
  <c r="HM108" i="9"/>
  <c r="CH75" i="17"/>
  <c r="CG75" i="17"/>
  <c r="CG81" i="17"/>
  <c r="CG83" i="17" s="1"/>
  <c r="CH29" i="8"/>
  <c r="FT100" i="9"/>
  <c r="FU92" i="9" s="1"/>
  <c r="CK87" i="13"/>
  <c r="CK7" i="8" s="1"/>
  <c r="FR34" i="9"/>
  <c r="CI32" i="8"/>
  <c r="CH42" i="6"/>
  <c r="CG44" i="6"/>
  <c r="CG52" i="6" s="1"/>
  <c r="CH43" i="6"/>
  <c r="CH33" i="8"/>
  <c r="CH50" i="6" s="1"/>
  <c r="CH51" i="6" s="1"/>
  <c r="HR27" i="10"/>
  <c r="CL168" i="13"/>
  <c r="FT87" i="9"/>
  <c r="FU76" i="9"/>
  <c r="FU84" i="9" s="1"/>
  <c r="FT79" i="9"/>
  <c r="FU75" i="9"/>
  <c r="FU83" i="9" s="1"/>
  <c r="CN91" i="9"/>
  <c r="CM103" i="9"/>
  <c r="FS23" i="9"/>
  <c r="FS31" i="9" s="1"/>
  <c r="FR26" i="9"/>
  <c r="CM39" i="9"/>
  <c r="CL50" i="9"/>
  <c r="CL31" i="6" s="1"/>
  <c r="FT24" i="9"/>
  <c r="FT32" i="9" s="1"/>
  <c r="FT48" i="9" s="1"/>
  <c r="FU40" i="9" s="1"/>
  <c r="CN38" i="9"/>
  <c r="FU22" i="9"/>
  <c r="FU30" i="9" s="1"/>
  <c r="CO90" i="9"/>
  <c r="CX37" i="9"/>
  <c r="HD22" i="8" l="1"/>
  <c r="HD15" i="6"/>
  <c r="HE21" i="8"/>
  <c r="HE16" i="8"/>
  <c r="HE57" i="9"/>
  <c r="FR32" i="6"/>
  <c r="FP16" i="10"/>
  <c r="FP17" i="10" s="1"/>
  <c r="FP27" i="4" s="1"/>
  <c r="FP45" i="6"/>
  <c r="FQ9" i="10"/>
  <c r="FQ12" i="10" s="1"/>
  <c r="CI20" i="4"/>
  <c r="CI21" i="4" s="1"/>
  <c r="CI11" i="4"/>
  <c r="CI13" i="4" s="1"/>
  <c r="CH34" i="4"/>
  <c r="CH38" i="4" s="1"/>
  <c r="CH39" i="4" s="1"/>
  <c r="CH44" i="4"/>
  <c r="CG55" i="6"/>
  <c r="CG54" i="6"/>
  <c r="CG14" i="21"/>
  <c r="CG16" i="21" s="1"/>
  <c r="CI36" i="8"/>
  <c r="CI72" i="17" s="1"/>
  <c r="CI28" i="8"/>
  <c r="CI29" i="8" s="1"/>
  <c r="CJ9" i="8"/>
  <c r="CJ18" i="6"/>
  <c r="CJ20" i="6" s="1"/>
  <c r="CJ24" i="6" s="1"/>
  <c r="CJ12" i="6"/>
  <c r="HM110" i="9"/>
  <c r="FU100" i="9"/>
  <c r="FV92" i="9" s="1"/>
  <c r="FS34" i="9"/>
  <c r="CI42" i="6"/>
  <c r="CI38" i="8"/>
  <c r="CH44" i="6"/>
  <c r="CH52" i="6" s="1"/>
  <c r="HR46" i="6"/>
  <c r="HR30" i="10"/>
  <c r="HR31" i="10" s="1"/>
  <c r="HR30" i="4" s="1"/>
  <c r="HS23" i="10"/>
  <c r="CK33" i="6"/>
  <c r="CM127" i="13"/>
  <c r="CM145" i="13"/>
  <c r="CL52" i="9"/>
  <c r="CL64" i="13"/>
  <c r="CL10" i="6" s="1"/>
  <c r="FU87" i="9"/>
  <c r="FV76" i="9"/>
  <c r="FV84" i="9" s="1"/>
  <c r="FV75" i="9"/>
  <c r="FV83" i="9" s="1"/>
  <c r="FU79" i="9"/>
  <c r="CM105" i="9"/>
  <c r="CN99" i="9"/>
  <c r="CN95" i="9"/>
  <c r="FU24" i="9"/>
  <c r="FU32" i="9" s="1"/>
  <c r="FU48" i="9" s="1"/>
  <c r="FV40" i="9" s="1"/>
  <c r="CM47" i="9"/>
  <c r="CM42" i="9"/>
  <c r="CM19" i="6" s="1"/>
  <c r="CL46" i="13"/>
  <c r="CL9" i="4" s="1"/>
  <c r="FT23" i="9"/>
  <c r="FT31" i="9" s="1"/>
  <c r="FS26" i="9"/>
  <c r="FV22" i="9"/>
  <c r="FV30" i="9" s="1"/>
  <c r="CN46" i="9"/>
  <c r="CX45" i="9"/>
  <c r="CO98" i="9"/>
  <c r="HF55" i="9" l="1"/>
  <c r="HE17" i="8"/>
  <c r="HE18" i="8" s="1"/>
  <c r="HE20" i="8" s="1"/>
  <c r="HF56" i="9"/>
  <c r="HF27" i="8" s="1"/>
  <c r="HE37" i="8"/>
  <c r="HE70" i="17" s="1"/>
  <c r="HE12" i="4"/>
  <c r="FQ16" i="10"/>
  <c r="FQ17" i="10" s="1"/>
  <c r="FQ27" i="4" s="1"/>
  <c r="FR9" i="10"/>
  <c r="FR12" i="10" s="1"/>
  <c r="FQ45" i="6"/>
  <c r="CI33" i="4"/>
  <c r="FS32" i="6"/>
  <c r="CN35" i="6"/>
  <c r="CJ26" i="8"/>
  <c r="CJ25" i="8"/>
  <c r="CJ28" i="8" s="1"/>
  <c r="CI32" i="4"/>
  <c r="CI41" i="6" s="1"/>
  <c r="CI11" i="21"/>
  <c r="CH36" i="6"/>
  <c r="CH55" i="6" s="1"/>
  <c r="CH42" i="4"/>
  <c r="CI37" i="4"/>
  <c r="CH12" i="21"/>
  <c r="CH15" i="21" s="1"/>
  <c r="CH13" i="21"/>
  <c r="CI31" i="8"/>
  <c r="CI25" i="6" s="1"/>
  <c r="CI26" i="6" s="1"/>
  <c r="CI27" i="6" s="1"/>
  <c r="CJ8" i="8"/>
  <c r="CJ34" i="6" s="1"/>
  <c r="CK11" i="6"/>
  <c r="HN109" i="9"/>
  <c r="HN108" i="9"/>
  <c r="CI39" i="8"/>
  <c r="CI40" i="8" s="1"/>
  <c r="CI71" i="17"/>
  <c r="CI69" i="17" s="1"/>
  <c r="FV100" i="9"/>
  <c r="FW92" i="9" s="1"/>
  <c r="FT34" i="9"/>
  <c r="HS27" i="10"/>
  <c r="CJ36" i="8"/>
  <c r="CJ72" i="17" s="1"/>
  <c r="CJ20" i="4"/>
  <c r="CJ21" i="4" s="1"/>
  <c r="CL87" i="13"/>
  <c r="CL7" i="8" s="1"/>
  <c r="CM168" i="13"/>
  <c r="FV87" i="9"/>
  <c r="FW76" i="9"/>
  <c r="FW84" i="9" s="1"/>
  <c r="FW75" i="9"/>
  <c r="FW83" i="9" s="1"/>
  <c r="FV79" i="9"/>
  <c r="CO91" i="9"/>
  <c r="CN103" i="9"/>
  <c r="CN39" i="9"/>
  <c r="CM50" i="9"/>
  <c r="CM31" i="6" s="1"/>
  <c r="FV24" i="9"/>
  <c r="FV32" i="9" s="1"/>
  <c r="FV48" i="9" s="1"/>
  <c r="FW40" i="9" s="1"/>
  <c r="FU23" i="9"/>
  <c r="FU31" i="9" s="1"/>
  <c r="FT26" i="9"/>
  <c r="CO38" i="9"/>
  <c r="FW22" i="9"/>
  <c r="FW30" i="9" s="1"/>
  <c r="CP90" i="9"/>
  <c r="CY37" i="9"/>
  <c r="HE15" i="6" l="1"/>
  <c r="HF21" i="8"/>
  <c r="HE22" i="8"/>
  <c r="HF16" i="8"/>
  <c r="HF57" i="9"/>
  <c r="FR16" i="10"/>
  <c r="FR17" i="10" s="1"/>
  <c r="FR27" i="4" s="1"/>
  <c r="FS9" i="10"/>
  <c r="FS12" i="10" s="1"/>
  <c r="FR45" i="6"/>
  <c r="FT32" i="6"/>
  <c r="CJ31" i="8"/>
  <c r="CJ25" i="6" s="1"/>
  <c r="CJ26" i="6" s="1"/>
  <c r="CI34" i="4"/>
  <c r="CI38" i="4" s="1"/>
  <c r="CI39" i="4" s="1"/>
  <c r="CI36" i="6" s="1"/>
  <c r="CI44" i="4"/>
  <c r="CH37" i="6"/>
  <c r="CH38" i="6" s="1"/>
  <c r="CH54" i="6" s="1"/>
  <c r="CH14" i="21"/>
  <c r="CH16" i="21" s="1"/>
  <c r="CJ32" i="8"/>
  <c r="CI33" i="8"/>
  <c r="CI50" i="6" s="1"/>
  <c r="CI51" i="6" s="1"/>
  <c r="CI43" i="6"/>
  <c r="CJ42" i="6" s="1"/>
  <c r="CK8" i="8"/>
  <c r="CK34" i="6" s="1"/>
  <c r="CK18" i="6"/>
  <c r="CK20" i="6" s="1"/>
  <c r="CK24" i="6" s="1"/>
  <c r="CK12" i="6"/>
  <c r="HN110" i="9"/>
  <c r="CI75" i="17"/>
  <c r="CI81" i="17"/>
  <c r="CI83" i="17" s="1"/>
  <c r="FW100" i="9"/>
  <c r="FX92" i="9" s="1"/>
  <c r="FU34" i="9"/>
  <c r="CJ29" i="8"/>
  <c r="HS46" i="6"/>
  <c r="HS30" i="10"/>
  <c r="HS31" i="10" s="1"/>
  <c r="HS30" i="4" s="1"/>
  <c r="HT23" i="10"/>
  <c r="CL33" i="6"/>
  <c r="CN127" i="13"/>
  <c r="CN145" i="13"/>
  <c r="CM52" i="9"/>
  <c r="CM64" i="13"/>
  <c r="CM10" i="6" s="1"/>
  <c r="FW87" i="9"/>
  <c r="FX76" i="9"/>
  <c r="FX84" i="9" s="1"/>
  <c r="CN105" i="9"/>
  <c r="CO99" i="9"/>
  <c r="CO95" i="9"/>
  <c r="FW79" i="9"/>
  <c r="FX75" i="9"/>
  <c r="FX83" i="9" s="1"/>
  <c r="FV23" i="9"/>
  <c r="FV31" i="9" s="1"/>
  <c r="FU26" i="9"/>
  <c r="FW24" i="9"/>
  <c r="FW32" i="9" s="1"/>
  <c r="FW48" i="9" s="1"/>
  <c r="FX40" i="9" s="1"/>
  <c r="CM46" i="13"/>
  <c r="CM9" i="4" s="1"/>
  <c r="CN47" i="9"/>
  <c r="CN42" i="9"/>
  <c r="CN19" i="6" s="1"/>
  <c r="FX22" i="9"/>
  <c r="FX30" i="9" s="1"/>
  <c r="CO46" i="9"/>
  <c r="CY45" i="9"/>
  <c r="CP98" i="9"/>
  <c r="HG55" i="9" l="1"/>
  <c r="HF17" i="8"/>
  <c r="HF18" i="8" s="1"/>
  <c r="HF20" i="8" s="1"/>
  <c r="HG56" i="9"/>
  <c r="HG27" i="8" s="1"/>
  <c r="HF12" i="4"/>
  <c r="HF37" i="8"/>
  <c r="HF70" i="17" s="1"/>
  <c r="FS16" i="10"/>
  <c r="FS17" i="10" s="1"/>
  <c r="FS27" i="4" s="1"/>
  <c r="FT9" i="10"/>
  <c r="FT12" i="10" s="1"/>
  <c r="FS45" i="6"/>
  <c r="CK32" i="8"/>
  <c r="CK11" i="4" s="1"/>
  <c r="CK13" i="4" s="1"/>
  <c r="FU32" i="6"/>
  <c r="U32" i="5" s="1"/>
  <c r="CO35" i="6"/>
  <c r="CK26" i="8"/>
  <c r="CK25" i="8"/>
  <c r="CI44" i="6"/>
  <c r="CI52" i="6" s="1"/>
  <c r="CI42" i="4"/>
  <c r="CJ37" i="4"/>
  <c r="CI12" i="21"/>
  <c r="CI15" i="21" s="1"/>
  <c r="CI13" i="21"/>
  <c r="CJ33" i="8"/>
  <c r="CJ50" i="6" s="1"/>
  <c r="CJ51" i="6" s="1"/>
  <c r="CJ11" i="4"/>
  <c r="CJ13" i="4" s="1"/>
  <c r="CJ33" i="4" s="1"/>
  <c r="CJ43" i="6" s="1"/>
  <c r="CK42" i="6" s="1"/>
  <c r="CJ38" i="8"/>
  <c r="CJ39" i="8" s="1"/>
  <c r="CJ40" i="8" s="1"/>
  <c r="CK28" i="8"/>
  <c r="CK9" i="8"/>
  <c r="CL11" i="6"/>
  <c r="HO109" i="9"/>
  <c r="HO108" i="9"/>
  <c r="FX100" i="9"/>
  <c r="FY92" i="9" s="1"/>
  <c r="FV34" i="9"/>
  <c r="CJ27" i="6"/>
  <c r="N35" i="5"/>
  <c r="HT27" i="10"/>
  <c r="CI55" i="6"/>
  <c r="CI37" i="6"/>
  <c r="CI38" i="6" s="1"/>
  <c r="CM87" i="13"/>
  <c r="CM7" i="8" s="1"/>
  <c r="CN168" i="13"/>
  <c r="FX87" i="9"/>
  <c r="FY76" i="9"/>
  <c r="FY84" i="9" s="1"/>
  <c r="FX79" i="9"/>
  <c r="FY75" i="9"/>
  <c r="FY83" i="9" s="1"/>
  <c r="CP91" i="9"/>
  <c r="CO103" i="9"/>
  <c r="FX24" i="9"/>
  <c r="FX32" i="9" s="1"/>
  <c r="FX48" i="9" s="1"/>
  <c r="FY40" i="9" s="1"/>
  <c r="CO39" i="9"/>
  <c r="CN50" i="9"/>
  <c r="CN31" i="6" s="1"/>
  <c r="FW23" i="9"/>
  <c r="FW31" i="9" s="1"/>
  <c r="FV26" i="9"/>
  <c r="CP38" i="9"/>
  <c r="FY22" i="9"/>
  <c r="FY30" i="9" s="1"/>
  <c r="CQ90" i="9"/>
  <c r="CZ37" i="9"/>
  <c r="HF22" i="8" l="1"/>
  <c r="HF15" i="6"/>
  <c r="HG21" i="8"/>
  <c r="HG16" i="8"/>
  <c r="HG57" i="9"/>
  <c r="FT16" i="10"/>
  <c r="FT17" i="10" s="1"/>
  <c r="FT27" i="4" s="1"/>
  <c r="FU9" i="10"/>
  <c r="FU12" i="10" s="1"/>
  <c r="FT45" i="6"/>
  <c r="CK38" i="8"/>
  <c r="CK71" i="17" s="1"/>
  <c r="FV32" i="6"/>
  <c r="CK31" i="8"/>
  <c r="CK25" i="6" s="1"/>
  <c r="CK26" i="6" s="1"/>
  <c r="CK27" i="6" s="1"/>
  <c r="CK36" i="8"/>
  <c r="CK20" i="4"/>
  <c r="CI14" i="21"/>
  <c r="CI16" i="21" s="1"/>
  <c r="CJ32" i="4"/>
  <c r="CJ41" i="6" s="1"/>
  <c r="CJ44" i="6" s="1"/>
  <c r="CJ52" i="6" s="1"/>
  <c r="CJ11" i="21"/>
  <c r="CJ71" i="17"/>
  <c r="CJ69" i="17" s="1"/>
  <c r="CJ81" i="17" s="1"/>
  <c r="CJ83" i="17" s="1"/>
  <c r="CL8" i="8"/>
  <c r="CL34" i="6" s="1"/>
  <c r="CL12" i="6"/>
  <c r="CL18" i="6"/>
  <c r="CL20" i="6" s="1"/>
  <c r="CL24" i="6" s="1"/>
  <c r="HO110" i="9"/>
  <c r="FW34" i="9"/>
  <c r="FY100" i="9"/>
  <c r="FZ92" i="9" s="1"/>
  <c r="CK29" i="8"/>
  <c r="CI54" i="6"/>
  <c r="HT46" i="6"/>
  <c r="HT30" i="10"/>
  <c r="HT31" i="10" s="1"/>
  <c r="HT30" i="4" s="1"/>
  <c r="HU23" i="10"/>
  <c r="CM33" i="6"/>
  <c r="CO127" i="13"/>
  <c r="CO145" i="13"/>
  <c r="CN52" i="9"/>
  <c r="CN64" i="13"/>
  <c r="CN10" i="6" s="1"/>
  <c r="FY87" i="9"/>
  <c r="FZ76" i="9"/>
  <c r="FZ84" i="9" s="1"/>
  <c r="CO105" i="9"/>
  <c r="CP99" i="9"/>
  <c r="CP95" i="9"/>
  <c r="FY79" i="9"/>
  <c r="FZ75" i="9"/>
  <c r="FZ83" i="9" s="1"/>
  <c r="FX23" i="9"/>
  <c r="FX31" i="9" s="1"/>
  <c r="FW26" i="9"/>
  <c r="CN46" i="13"/>
  <c r="CN9" i="4" s="1"/>
  <c r="CO47" i="9"/>
  <c r="CO42" i="9"/>
  <c r="CO19" i="6" s="1"/>
  <c r="FY24" i="9"/>
  <c r="FY32" i="9" s="1"/>
  <c r="FY48" i="9" s="1"/>
  <c r="FZ40" i="9" s="1"/>
  <c r="FZ22" i="9"/>
  <c r="FZ30" i="9" s="1"/>
  <c r="CP46" i="9"/>
  <c r="CZ45" i="9"/>
  <c r="CQ98" i="9"/>
  <c r="HH55" i="9" l="1"/>
  <c r="HG17" i="8"/>
  <c r="HG18" i="8" s="1"/>
  <c r="HG20" i="8" s="1"/>
  <c r="HG22" i="8" s="1"/>
  <c r="HH56" i="9"/>
  <c r="HH27" i="8" s="1"/>
  <c r="HG12" i="4"/>
  <c r="HG37" i="8"/>
  <c r="HG70" i="17" s="1"/>
  <c r="FU16" i="10"/>
  <c r="FU17" i="10" s="1"/>
  <c r="FU27" i="4" s="1"/>
  <c r="FV9" i="10"/>
  <c r="FV12" i="10" s="1"/>
  <c r="FU45" i="6"/>
  <c r="U45" i="5" s="1"/>
  <c r="CK39" i="8"/>
  <c r="CK40" i="8" s="1"/>
  <c r="CL32" i="8"/>
  <c r="CL38" i="8" s="1"/>
  <c r="CL71" i="17" s="1"/>
  <c r="CK33" i="8"/>
  <c r="FW32" i="6"/>
  <c r="CP35" i="6"/>
  <c r="CL26" i="8"/>
  <c r="CL25" i="8"/>
  <c r="CL28" i="8" s="1"/>
  <c r="CK21" i="4"/>
  <c r="CK33" i="4" s="1"/>
  <c r="CK72" i="17"/>
  <c r="CK69" i="17" s="1"/>
  <c r="CK75" i="17" s="1"/>
  <c r="CJ44" i="4"/>
  <c r="CJ34" i="4"/>
  <c r="CJ38" i="4" s="1"/>
  <c r="CJ39" i="4" s="1"/>
  <c r="CK37" i="4" s="1"/>
  <c r="CJ75" i="17"/>
  <c r="CL9" i="8"/>
  <c r="CM11" i="6"/>
  <c r="HP108" i="9"/>
  <c r="HP109" i="9"/>
  <c r="FZ100" i="9"/>
  <c r="GA92" i="9" s="1"/>
  <c r="FX34" i="9"/>
  <c r="CK50" i="6"/>
  <c r="CK51" i="6" s="1"/>
  <c r="HU27" i="10"/>
  <c r="CO168" i="13"/>
  <c r="CN87" i="13"/>
  <c r="CN7" i="8" s="1"/>
  <c r="FZ87" i="9"/>
  <c r="GA76" i="9"/>
  <c r="GA84" i="9" s="1"/>
  <c r="FZ79" i="9"/>
  <c r="GA75" i="9"/>
  <c r="GA83" i="9" s="1"/>
  <c r="CQ91" i="9"/>
  <c r="CP103" i="9"/>
  <c r="FY23" i="9"/>
  <c r="FY31" i="9" s="1"/>
  <c r="FX26" i="9"/>
  <c r="CP39" i="9"/>
  <c r="CO50" i="9"/>
  <c r="CO31" i="6" s="1"/>
  <c r="FZ24" i="9"/>
  <c r="FZ32" i="9" s="1"/>
  <c r="FZ48" i="9" s="1"/>
  <c r="GA40" i="9" s="1"/>
  <c r="CQ38" i="9"/>
  <c r="GA22" i="9"/>
  <c r="GA30" i="9" s="1"/>
  <c r="CR90" i="9"/>
  <c r="DA37" i="9"/>
  <c r="HG15" i="6" l="1"/>
  <c r="HH21" i="8"/>
  <c r="HH16" i="8"/>
  <c r="HH57" i="9"/>
  <c r="FV16" i="10"/>
  <c r="FV17" i="10" s="1"/>
  <c r="FV27" i="4" s="1"/>
  <c r="FW9" i="10"/>
  <c r="FW12" i="10" s="1"/>
  <c r="FV45" i="6"/>
  <c r="CK11" i="21"/>
  <c r="CK43" i="6"/>
  <c r="CL42" i="6" s="1"/>
  <c r="CL11" i="4"/>
  <c r="CL13" i="4" s="1"/>
  <c r="FX32" i="6"/>
  <c r="CL29" i="8"/>
  <c r="CK81" i="17"/>
  <c r="CK83" i="17" s="1"/>
  <c r="CK32" i="4"/>
  <c r="CK41" i="6" s="1"/>
  <c r="CL36" i="8"/>
  <c r="CL72" i="17" s="1"/>
  <c r="CL69" i="17" s="1"/>
  <c r="CL81" i="17" s="1"/>
  <c r="CL83" i="17" s="1"/>
  <c r="CJ12" i="21"/>
  <c r="CJ15" i="21" s="1"/>
  <c r="CJ13" i="21"/>
  <c r="CJ36" i="6"/>
  <c r="CJ37" i="6" s="1"/>
  <c r="CJ38" i="6" s="1"/>
  <c r="CJ54" i="6" s="1"/>
  <c r="CJ42" i="4"/>
  <c r="CL20" i="4"/>
  <c r="CM8" i="8"/>
  <c r="CM34" i="6" s="1"/>
  <c r="CM12" i="6"/>
  <c r="CM18" i="6"/>
  <c r="CM20" i="6" s="1"/>
  <c r="CM24" i="6" s="1"/>
  <c r="HP110" i="9"/>
  <c r="GA100" i="9"/>
  <c r="GB92" i="9" s="1"/>
  <c r="FY34" i="9"/>
  <c r="CL31" i="8"/>
  <c r="CL25" i="6" s="1"/>
  <c r="CL26" i="6" s="1"/>
  <c r="CL27" i="6" s="1"/>
  <c r="HU46" i="6"/>
  <c r="HU30" i="10"/>
  <c r="HU31" i="10" s="1"/>
  <c r="HU30" i="4" s="1"/>
  <c r="HV23" i="10"/>
  <c r="CN33" i="6"/>
  <c r="CP127" i="13"/>
  <c r="CP145" i="13"/>
  <c r="CO52" i="9"/>
  <c r="CO64" i="13"/>
  <c r="CO10" i="6" s="1"/>
  <c r="GA87" i="9"/>
  <c r="GB76" i="9"/>
  <c r="GB84" i="9" s="1"/>
  <c r="CQ99" i="9"/>
  <c r="CQ95" i="9"/>
  <c r="CP105" i="9"/>
  <c r="GB75" i="9"/>
  <c r="GB83" i="9" s="1"/>
  <c r="GA79" i="9"/>
  <c r="CO46" i="13"/>
  <c r="CO9" i="4" s="1"/>
  <c r="CP47" i="9"/>
  <c r="CP42" i="9"/>
  <c r="CP19" i="6" s="1"/>
  <c r="FZ23" i="9"/>
  <c r="FZ31" i="9" s="1"/>
  <c r="FY26" i="9"/>
  <c r="GA24" i="9"/>
  <c r="GA32" i="9" s="1"/>
  <c r="GA48" i="9" s="1"/>
  <c r="GB40" i="9" s="1"/>
  <c r="GB22" i="9"/>
  <c r="GB30" i="9" s="1"/>
  <c r="CQ46" i="9"/>
  <c r="DA45" i="9"/>
  <c r="CR98" i="9"/>
  <c r="CK44" i="6" l="1"/>
  <c r="CK52" i="6" s="1"/>
  <c r="HH17" i="8"/>
  <c r="HI56" i="9"/>
  <c r="HI27" i="8" s="1"/>
  <c r="HI55" i="9"/>
  <c r="HH18" i="8"/>
  <c r="HH20" i="8" s="1"/>
  <c r="HH37" i="8"/>
  <c r="HH70" i="17" s="1"/>
  <c r="HH12" i="4"/>
  <c r="FW16" i="10"/>
  <c r="FW17" i="10" s="1"/>
  <c r="FW27" i="4" s="1"/>
  <c r="FX9" i="10"/>
  <c r="FX12" i="10" s="1"/>
  <c r="FW45" i="6"/>
  <c r="CQ35" i="6"/>
  <c r="FY32" i="6"/>
  <c r="CM26" i="8"/>
  <c r="CM25" i="8"/>
  <c r="CM28" i="8" s="1"/>
  <c r="CK44" i="4"/>
  <c r="CK34" i="4"/>
  <c r="CK38" i="4" s="1"/>
  <c r="CK39" i="4" s="1"/>
  <c r="CK36" i="6" s="1"/>
  <c r="CK55" i="6" s="1"/>
  <c r="CL21" i="4"/>
  <c r="CL32" i="4" s="1"/>
  <c r="CL39" i="8"/>
  <c r="CL40" i="8" s="1"/>
  <c r="CJ14" i="21"/>
  <c r="CJ16" i="21" s="1"/>
  <c r="CK12" i="21"/>
  <c r="CK15" i="21" s="1"/>
  <c r="CK13" i="21"/>
  <c r="CJ55" i="6"/>
  <c r="CM9" i="8"/>
  <c r="CN11" i="6"/>
  <c r="HQ108" i="9"/>
  <c r="HQ109" i="9"/>
  <c r="CL75" i="17"/>
  <c r="FZ34" i="9"/>
  <c r="GB100" i="9"/>
  <c r="GC92" i="9" s="1"/>
  <c r="CM32" i="8"/>
  <c r="CL33" i="8"/>
  <c r="CL50" i="6" s="1"/>
  <c r="CL51" i="6" s="1"/>
  <c r="HV27" i="10"/>
  <c r="CO87" i="13"/>
  <c r="CO7" i="8" s="1"/>
  <c r="CP168" i="13"/>
  <c r="GB87" i="9"/>
  <c r="GC76" i="9"/>
  <c r="GC84" i="9" s="1"/>
  <c r="GB79" i="9"/>
  <c r="GC75" i="9"/>
  <c r="GC83" i="9" s="1"/>
  <c r="CR91" i="9"/>
  <c r="CQ103" i="9"/>
  <c r="GA23" i="9"/>
  <c r="GA31" i="9" s="1"/>
  <c r="FZ26" i="9"/>
  <c r="CQ39" i="9"/>
  <c r="CP50" i="9"/>
  <c r="CP31" i="6" s="1"/>
  <c r="GB24" i="9"/>
  <c r="GB32" i="9" s="1"/>
  <c r="GB48" i="9" s="1"/>
  <c r="GC40" i="9" s="1"/>
  <c r="CR38" i="9"/>
  <c r="GC22" i="9"/>
  <c r="GC30" i="9" s="1"/>
  <c r="CS90" i="9"/>
  <c r="DB37" i="9"/>
  <c r="HH22" i="8" l="1"/>
  <c r="HH15" i="6"/>
  <c r="HI21" i="8"/>
  <c r="HI16" i="8"/>
  <c r="HI57" i="9"/>
  <c r="FX16" i="10"/>
  <c r="FX17" i="10" s="1"/>
  <c r="FX27" i="4" s="1"/>
  <c r="FY9" i="10"/>
  <c r="FY12" i="10" s="1"/>
  <c r="FX45" i="6"/>
  <c r="CL33" i="4"/>
  <c r="CL43" i="6" s="1"/>
  <c r="CM42" i="6" s="1"/>
  <c r="FZ32" i="6"/>
  <c r="CM31" i="8"/>
  <c r="CM25" i="6" s="1"/>
  <c r="CM26" i="6" s="1"/>
  <c r="CL37" i="4"/>
  <c r="CK42" i="4"/>
  <c r="CK37" i="6"/>
  <c r="CK38" i="6" s="1"/>
  <c r="CK54" i="6" s="1"/>
  <c r="CL11" i="21"/>
  <c r="CL41" i="6"/>
  <c r="CL44" i="4"/>
  <c r="CM36" i="8"/>
  <c r="CM72" i="17" s="1"/>
  <c r="CM11" i="4"/>
  <c r="CM13" i="4" s="1"/>
  <c r="CK14" i="21"/>
  <c r="CK16" i="21" s="1"/>
  <c r="CM20" i="4"/>
  <c r="CM21" i="4" s="1"/>
  <c r="CN8" i="8"/>
  <c r="CN34" i="6" s="1"/>
  <c r="CN18" i="6"/>
  <c r="CN20" i="6" s="1"/>
  <c r="CN24" i="6" s="1"/>
  <c r="CN12" i="6"/>
  <c r="HQ110" i="9"/>
  <c r="GC100" i="9"/>
  <c r="GD92" i="9" s="1"/>
  <c r="GA34" i="9"/>
  <c r="CM38" i="8"/>
  <c r="CM29" i="8"/>
  <c r="HV46" i="6"/>
  <c r="HV30" i="10"/>
  <c r="HV31" i="10" s="1"/>
  <c r="HV30" i="4" s="1"/>
  <c r="HW23" i="10"/>
  <c r="CO33" i="6"/>
  <c r="N31" i="5"/>
  <c r="N33" i="5" s="1"/>
  <c r="CQ127" i="13"/>
  <c r="CQ145" i="13"/>
  <c r="CP52" i="9"/>
  <c r="CP64" i="13"/>
  <c r="CP10" i="6" s="1"/>
  <c r="GC87" i="9"/>
  <c r="GD76" i="9"/>
  <c r="GD84" i="9" s="1"/>
  <c r="CQ105" i="9"/>
  <c r="CR99" i="9"/>
  <c r="CR95" i="9"/>
  <c r="GD75" i="9"/>
  <c r="GD83" i="9" s="1"/>
  <c r="GC79" i="9"/>
  <c r="CP46" i="13"/>
  <c r="CP9" i="4" s="1"/>
  <c r="CQ47" i="9"/>
  <c r="CQ42" i="9"/>
  <c r="CQ19" i="6" s="1"/>
  <c r="GC24" i="9"/>
  <c r="GC32" i="9" s="1"/>
  <c r="GC48" i="9" s="1"/>
  <c r="GD40" i="9" s="1"/>
  <c r="GB23" i="9"/>
  <c r="GB31" i="9" s="1"/>
  <c r="GA26" i="9"/>
  <c r="GD22" i="9"/>
  <c r="GD30" i="9" s="1"/>
  <c r="CR46" i="9"/>
  <c r="DB45" i="9"/>
  <c r="CS98" i="9"/>
  <c r="CL34" i="4" l="1"/>
  <c r="CL38" i="4" s="1"/>
  <c r="CL39" i="4" s="1"/>
  <c r="CM37" i="4" s="1"/>
  <c r="HJ55" i="9"/>
  <c r="HI17" i="8"/>
  <c r="HI18" i="8" s="1"/>
  <c r="HI20" i="8" s="1"/>
  <c r="HI22" i="8" s="1"/>
  <c r="HJ56" i="9"/>
  <c r="HJ27" i="8" s="1"/>
  <c r="HI37" i="8"/>
  <c r="HI70" i="17" s="1"/>
  <c r="HI12" i="4"/>
  <c r="FY16" i="10"/>
  <c r="FY17" i="10" s="1"/>
  <c r="FY27" i="4" s="1"/>
  <c r="FZ9" i="10"/>
  <c r="FZ12" i="10" s="1"/>
  <c r="FY45" i="6"/>
  <c r="CL44" i="6"/>
  <c r="CL52" i="6" s="1"/>
  <c r="CM33" i="4"/>
  <c r="CM43" i="6" s="1"/>
  <c r="CN42" i="6" s="1"/>
  <c r="CN32" i="8"/>
  <c r="CN11" i="4" s="1"/>
  <c r="CN13" i="4" s="1"/>
  <c r="CR35" i="6"/>
  <c r="CM33" i="8"/>
  <c r="CM50" i="6" s="1"/>
  <c r="CM51" i="6" s="1"/>
  <c r="GA32" i="6"/>
  <c r="CN26" i="8"/>
  <c r="CN25" i="8"/>
  <c r="CN28" i="8" s="1"/>
  <c r="CM32" i="4"/>
  <c r="CM41" i="6" s="1"/>
  <c r="CM11" i="21"/>
  <c r="CL12" i="21"/>
  <c r="CL15" i="21" s="1"/>
  <c r="CL13" i="21"/>
  <c r="CN9" i="8"/>
  <c r="CO11" i="6"/>
  <c r="HR108" i="9"/>
  <c r="HR109" i="9"/>
  <c r="CM39" i="8"/>
  <c r="CM40" i="8" s="1"/>
  <c r="CM71" i="17"/>
  <c r="CM69" i="17" s="1"/>
  <c r="GD100" i="9"/>
  <c r="GE92" i="9" s="1"/>
  <c r="GB34" i="9"/>
  <c r="CM27" i="6"/>
  <c r="HW27" i="10"/>
  <c r="CP87" i="13"/>
  <c r="CP7" i="8" s="1"/>
  <c r="CQ168" i="13"/>
  <c r="GD87" i="9"/>
  <c r="GE76" i="9"/>
  <c r="GE84" i="9" s="1"/>
  <c r="GD79" i="9"/>
  <c r="GE75" i="9"/>
  <c r="GE83" i="9" s="1"/>
  <c r="CS91" i="9"/>
  <c r="CR103" i="9"/>
  <c r="GC23" i="9"/>
  <c r="GC31" i="9" s="1"/>
  <c r="GB26" i="9"/>
  <c r="CR39" i="9"/>
  <c r="CQ50" i="9"/>
  <c r="CQ31" i="6" s="1"/>
  <c r="GD24" i="9"/>
  <c r="GD32" i="9" s="1"/>
  <c r="GD48" i="9" s="1"/>
  <c r="GE40" i="9" s="1"/>
  <c r="CS38" i="9"/>
  <c r="GE22" i="9"/>
  <c r="GE30" i="9" s="1"/>
  <c r="CT90" i="9"/>
  <c r="DC37" i="9"/>
  <c r="HI15" i="6" l="1"/>
  <c r="HJ21" i="8"/>
  <c r="HJ16" i="8"/>
  <c r="HJ57" i="9"/>
  <c r="FZ16" i="10"/>
  <c r="FZ17" i="10" s="1"/>
  <c r="FZ27" i="4" s="1"/>
  <c r="GA9" i="10"/>
  <c r="GA12" i="10" s="1"/>
  <c r="FZ45" i="6"/>
  <c r="GB32" i="6"/>
  <c r="CN38" i="8"/>
  <c r="CN71" i="17" s="1"/>
  <c r="CN31" i="8"/>
  <c r="CN25" i="6" s="1"/>
  <c r="CN26" i="6" s="1"/>
  <c r="CL42" i="4"/>
  <c r="CL36" i="6"/>
  <c r="CL37" i="6" s="1"/>
  <c r="CL38" i="6" s="1"/>
  <c r="CL54" i="6" s="1"/>
  <c r="CM34" i="4"/>
  <c r="CM38" i="4" s="1"/>
  <c r="CM39" i="4" s="1"/>
  <c r="CN37" i="4" s="1"/>
  <c r="CM44" i="4"/>
  <c r="CN20" i="4"/>
  <c r="CL14" i="21"/>
  <c r="CL16" i="21" s="1"/>
  <c r="CN36" i="8"/>
  <c r="CN72" i="17" s="1"/>
  <c r="CO8" i="8"/>
  <c r="CO34" i="6" s="1"/>
  <c r="N34" i="5" s="1"/>
  <c r="CO12" i="6"/>
  <c r="CO18" i="6"/>
  <c r="CO20" i="6" s="1"/>
  <c r="CO24" i="6" s="1"/>
  <c r="HR110" i="9"/>
  <c r="CM75" i="17"/>
  <c r="CM81" i="17"/>
  <c r="CM83" i="17" s="1"/>
  <c r="GE100" i="9"/>
  <c r="GF92" i="9" s="1"/>
  <c r="GC34" i="9"/>
  <c r="CM44" i="6"/>
  <c r="CM52" i="6" s="1"/>
  <c r="CN29" i="8"/>
  <c r="HW46" i="6"/>
  <c r="HW30" i="10"/>
  <c r="HW31" i="10" s="1"/>
  <c r="HW30" i="4" s="1"/>
  <c r="HX23" i="10"/>
  <c r="CP33" i="6"/>
  <c r="CR127" i="13"/>
  <c r="CR145" i="13"/>
  <c r="CQ52" i="9"/>
  <c r="CQ64" i="13"/>
  <c r="CQ10" i="6" s="1"/>
  <c r="GE87" i="9"/>
  <c r="GF76" i="9"/>
  <c r="GF84" i="9" s="1"/>
  <c r="CR105" i="9"/>
  <c r="CS99" i="9"/>
  <c r="CS95" i="9"/>
  <c r="GE79" i="9"/>
  <c r="GF75" i="9"/>
  <c r="GF83" i="9" s="1"/>
  <c r="GE24" i="9"/>
  <c r="GE32" i="9" s="1"/>
  <c r="GE48" i="9" s="1"/>
  <c r="GF40" i="9" s="1"/>
  <c r="CQ46" i="13"/>
  <c r="CQ9" i="4" s="1"/>
  <c r="CR47" i="9"/>
  <c r="CR42" i="9"/>
  <c r="CR19" i="6" s="1"/>
  <c r="GD23" i="9"/>
  <c r="GD31" i="9" s="1"/>
  <c r="GC26" i="9"/>
  <c r="GF22" i="9"/>
  <c r="GF30" i="9" s="1"/>
  <c r="CS46" i="9"/>
  <c r="DC45" i="9"/>
  <c r="CT98" i="9"/>
  <c r="CN69" i="17" l="1"/>
  <c r="CN81" i="17" s="1"/>
  <c r="CN83" i="17" s="1"/>
  <c r="HK55" i="9"/>
  <c r="HJ17" i="8"/>
  <c r="HJ18" i="8" s="1"/>
  <c r="HJ20" i="8" s="1"/>
  <c r="HK56" i="9"/>
  <c r="HK27" i="8" s="1"/>
  <c r="HJ37" i="8"/>
  <c r="HJ70" i="17" s="1"/>
  <c r="HJ12" i="4"/>
  <c r="CO32" i="8"/>
  <c r="CO38" i="8" s="1"/>
  <c r="CO71" i="17" s="1"/>
  <c r="GA16" i="10"/>
  <c r="GA17" i="10" s="1"/>
  <c r="GA27" i="4" s="1"/>
  <c r="GB9" i="10"/>
  <c r="GB12" i="10" s="1"/>
  <c r="GA45" i="6"/>
  <c r="CN33" i="8"/>
  <c r="CN50" i="6" s="1"/>
  <c r="CN51" i="6" s="1"/>
  <c r="CN27" i="6"/>
  <c r="CS35" i="6"/>
  <c r="CL55" i="6"/>
  <c r="GC32" i="6"/>
  <c r="CO26" i="8"/>
  <c r="CO25" i="8"/>
  <c r="CO28" i="8" s="1"/>
  <c r="CN21" i="4"/>
  <c r="CN33" i="4" s="1"/>
  <c r="CM42" i="4"/>
  <c r="CM36" i="6"/>
  <c r="CM55" i="6" s="1"/>
  <c r="CM12" i="21"/>
  <c r="CM15" i="21" s="1"/>
  <c r="CM13" i="21"/>
  <c r="CN39" i="8"/>
  <c r="CN40" i="8" s="1"/>
  <c r="CO9" i="8"/>
  <c r="CP11" i="6"/>
  <c r="HS109" i="9"/>
  <c r="HS108" i="9"/>
  <c r="GF100" i="9"/>
  <c r="GG92" i="9" s="1"/>
  <c r="GD34" i="9"/>
  <c r="HX27" i="10"/>
  <c r="CR168" i="13"/>
  <c r="CQ87" i="13"/>
  <c r="CQ7" i="8" s="1"/>
  <c r="GF87" i="9"/>
  <c r="GG76" i="9"/>
  <c r="GG84" i="9" s="1"/>
  <c r="GF79" i="9"/>
  <c r="GG75" i="9"/>
  <c r="GG83" i="9" s="1"/>
  <c r="CT91" i="9"/>
  <c r="CS103" i="9"/>
  <c r="CS39" i="9"/>
  <c r="CR50" i="9"/>
  <c r="CR31" i="6" s="1"/>
  <c r="GF24" i="9"/>
  <c r="GF32" i="9" s="1"/>
  <c r="GF48" i="9" s="1"/>
  <c r="GG40" i="9" s="1"/>
  <c r="GE23" i="9"/>
  <c r="GE31" i="9" s="1"/>
  <c r="GD26" i="9"/>
  <c r="GG22" i="9"/>
  <c r="GG30" i="9" s="1"/>
  <c r="CT38" i="9"/>
  <c r="CU90" i="9"/>
  <c r="DD37" i="9"/>
  <c r="CN75" i="17" l="1"/>
  <c r="CO11" i="4"/>
  <c r="CO13" i="4" s="1"/>
  <c r="HJ15" i="6"/>
  <c r="HJ22" i="8"/>
  <c r="HK21" i="8"/>
  <c r="HK16" i="8"/>
  <c r="HK57" i="9"/>
  <c r="GB16" i="10"/>
  <c r="GB17" i="10" s="1"/>
  <c r="GB27" i="4" s="1"/>
  <c r="GC9" i="10"/>
  <c r="GC12" i="10" s="1"/>
  <c r="GB45" i="6"/>
  <c r="CN11" i="21"/>
  <c r="CN43" i="6"/>
  <c r="CO42" i="6" s="1"/>
  <c r="N42" i="5" s="1"/>
  <c r="GD32" i="6"/>
  <c r="CO31" i="8"/>
  <c r="CO25" i="6" s="1"/>
  <c r="CO26" i="6" s="1"/>
  <c r="CN32" i="4"/>
  <c r="CN34" i="4" s="1"/>
  <c r="CN38" i="4" s="1"/>
  <c r="CN39" i="4" s="1"/>
  <c r="CN42" i="4" s="1"/>
  <c r="CO20" i="4"/>
  <c r="CO36" i="8"/>
  <c r="CO72" i="17" s="1"/>
  <c r="CO69" i="17" s="1"/>
  <c r="CM37" i="6"/>
  <c r="CM38" i="6" s="1"/>
  <c r="CM54" i="6" s="1"/>
  <c r="CM14" i="21"/>
  <c r="CM16" i="21" s="1"/>
  <c r="CP8" i="8"/>
  <c r="CP34" i="6" s="1"/>
  <c r="HS110" i="9"/>
  <c r="GG100" i="9"/>
  <c r="GH92" i="9" s="1"/>
  <c r="GE34" i="9"/>
  <c r="CO29" i="8"/>
  <c r="HX46" i="6"/>
  <c r="HX30" i="10"/>
  <c r="HX31" i="10" s="1"/>
  <c r="HX30" i="4" s="1"/>
  <c r="HY23" i="10"/>
  <c r="CQ33" i="6"/>
  <c r="CP12" i="6"/>
  <c r="CP18" i="6"/>
  <c r="CP20" i="6" s="1"/>
  <c r="CP24" i="6" s="1"/>
  <c r="CS127" i="13"/>
  <c r="CS145" i="13"/>
  <c r="CR52" i="9"/>
  <c r="CR64" i="13"/>
  <c r="CR10" i="6" s="1"/>
  <c r="GG87" i="9"/>
  <c r="GH76" i="9"/>
  <c r="GH84" i="9" s="1"/>
  <c r="CT99" i="9"/>
  <c r="CT95" i="9"/>
  <c r="CS105" i="9"/>
  <c r="GH75" i="9"/>
  <c r="GH83" i="9" s="1"/>
  <c r="GG79" i="9"/>
  <c r="GG24" i="9"/>
  <c r="GG32" i="9" s="1"/>
  <c r="GG48" i="9" s="1"/>
  <c r="GH40" i="9" s="1"/>
  <c r="GF23" i="9"/>
  <c r="GF31" i="9" s="1"/>
  <c r="GE26" i="9"/>
  <c r="CR46" i="13"/>
  <c r="CR9" i="4" s="1"/>
  <c r="CS47" i="9"/>
  <c r="CS42" i="9"/>
  <c r="CS19" i="6" s="1"/>
  <c r="CT46" i="9"/>
  <c r="GH22" i="9"/>
  <c r="GH30" i="9" s="1"/>
  <c r="DD45" i="9"/>
  <c r="CU98" i="9"/>
  <c r="HL55" i="9" l="1"/>
  <c r="HK17" i="8"/>
  <c r="HK18" i="8" s="1"/>
  <c r="HK20" i="8" s="1"/>
  <c r="HL56" i="9"/>
  <c r="HL27" i="8" s="1"/>
  <c r="HK12" i="4"/>
  <c r="HK37" i="8"/>
  <c r="HK70" i="17" s="1"/>
  <c r="GC16" i="10"/>
  <c r="GC17" i="10" s="1"/>
  <c r="GC27" i="4" s="1"/>
  <c r="GD9" i="10"/>
  <c r="GD12" i="10" s="1"/>
  <c r="GC45" i="6"/>
  <c r="GE32" i="6"/>
  <c r="CT35" i="6"/>
  <c r="CP32" i="8"/>
  <c r="CP38" i="8" s="1"/>
  <c r="CP71" i="17" s="1"/>
  <c r="CO33" i="8"/>
  <c r="CO50" i="6" s="1"/>
  <c r="CO51" i="6" s="1"/>
  <c r="CO27" i="6"/>
  <c r="CP26" i="8"/>
  <c r="CP25" i="8"/>
  <c r="CN41" i="6"/>
  <c r="CN44" i="6" s="1"/>
  <c r="CN52" i="6" s="1"/>
  <c r="CN44" i="4"/>
  <c r="CO21" i="4"/>
  <c r="CO33" i="4" s="1"/>
  <c r="CO39" i="8"/>
  <c r="CO40" i="8" s="1"/>
  <c r="CN12" i="21"/>
  <c r="CN15" i="21" s="1"/>
  <c r="CN13" i="21"/>
  <c r="CO37" i="4"/>
  <c r="CN36" i="6"/>
  <c r="CN37" i="6" s="1"/>
  <c r="CN38" i="6" s="1"/>
  <c r="CP9" i="8"/>
  <c r="CQ11" i="6"/>
  <c r="HT108" i="9"/>
  <c r="HT109" i="9"/>
  <c r="CO75" i="17"/>
  <c r="CO81" i="17"/>
  <c r="CO83" i="17" s="1"/>
  <c r="GH100" i="9"/>
  <c r="GI92" i="9" s="1"/>
  <c r="GF34" i="9"/>
  <c r="N50" i="5"/>
  <c r="N51" i="5" s="1"/>
  <c r="HY27" i="10"/>
  <c r="CR87" i="13"/>
  <c r="CR7" i="8" s="1"/>
  <c r="CS168" i="13"/>
  <c r="GH87" i="9"/>
  <c r="GI76" i="9"/>
  <c r="GI84" i="9" s="1"/>
  <c r="GH79" i="9"/>
  <c r="GI75" i="9"/>
  <c r="GI83" i="9" s="1"/>
  <c r="CU91" i="9"/>
  <c r="CT103" i="9"/>
  <c r="GG23" i="9"/>
  <c r="GG31" i="9" s="1"/>
  <c r="GF26" i="9"/>
  <c r="GH24" i="9"/>
  <c r="GH32" i="9" s="1"/>
  <c r="GH48" i="9" s="1"/>
  <c r="GI40" i="9" s="1"/>
  <c r="CT39" i="9"/>
  <c r="CS50" i="9"/>
  <c r="CS31" i="6" s="1"/>
  <c r="GI22" i="9"/>
  <c r="GI30" i="9" s="1"/>
  <c r="CU38" i="9"/>
  <c r="CV90" i="9"/>
  <c r="DE37" i="9"/>
  <c r="HK22" i="8" l="1"/>
  <c r="HK15" i="6"/>
  <c r="HL21" i="8"/>
  <c r="HL16" i="8"/>
  <c r="HL57" i="9"/>
  <c r="GD16" i="10"/>
  <c r="GD17" i="10" s="1"/>
  <c r="GD27" i="4" s="1"/>
  <c r="GE9" i="10"/>
  <c r="GE12" i="10" s="1"/>
  <c r="GD45" i="6"/>
  <c r="CO32" i="4"/>
  <c r="CO41" i="6" s="1"/>
  <c r="N41" i="5" s="1"/>
  <c r="CO43" i="6"/>
  <c r="CP11" i="4"/>
  <c r="CP13" i="4" s="1"/>
  <c r="GF32" i="6"/>
  <c r="CN54" i="6"/>
  <c r="CO11" i="21"/>
  <c r="CP20" i="4"/>
  <c r="CN14" i="21"/>
  <c r="CN16" i="21" s="1"/>
  <c r="CN55" i="6"/>
  <c r="CP36" i="8"/>
  <c r="CP72" i="17" s="1"/>
  <c r="CP69" i="17" s="1"/>
  <c r="CQ8" i="8"/>
  <c r="CQ34" i="6" s="1"/>
  <c r="HT110" i="9"/>
  <c r="GI100" i="9"/>
  <c r="GJ92" i="9" s="1"/>
  <c r="GG34" i="9"/>
  <c r="CP28" i="8"/>
  <c r="CP31" i="8" s="1"/>
  <c r="HY46" i="6"/>
  <c r="HY30" i="10"/>
  <c r="HY31" i="10" s="1"/>
  <c r="HY30" i="4" s="1"/>
  <c r="HZ23" i="10"/>
  <c r="CR33" i="6"/>
  <c r="CQ12" i="6"/>
  <c r="CQ18" i="6"/>
  <c r="CQ20" i="6" s="1"/>
  <c r="CQ24" i="6" s="1"/>
  <c r="CT127" i="13"/>
  <c r="CT145" i="13"/>
  <c r="CS52" i="9"/>
  <c r="CS64" i="13"/>
  <c r="CS10" i="6" s="1"/>
  <c r="GI87" i="9"/>
  <c r="GJ76" i="9"/>
  <c r="GJ84" i="9" s="1"/>
  <c r="CU99" i="9"/>
  <c r="CU95" i="9"/>
  <c r="CT105" i="9"/>
  <c r="GJ75" i="9"/>
  <c r="GJ83" i="9" s="1"/>
  <c r="GI79" i="9"/>
  <c r="CS46" i="13"/>
  <c r="CS9" i="4" s="1"/>
  <c r="GI24" i="9"/>
  <c r="GI32" i="9" s="1"/>
  <c r="GI48" i="9" s="1"/>
  <c r="GJ40" i="9" s="1"/>
  <c r="CT47" i="9"/>
  <c r="CT42" i="9"/>
  <c r="CT19" i="6" s="1"/>
  <c r="GH23" i="9"/>
  <c r="GH31" i="9" s="1"/>
  <c r="GG26" i="9"/>
  <c r="CU46" i="9"/>
  <c r="GJ22" i="9"/>
  <c r="GJ30" i="9" s="1"/>
  <c r="DE45" i="9"/>
  <c r="CV98" i="9"/>
  <c r="HM55" i="9" l="1"/>
  <c r="HL17" i="8"/>
  <c r="HL18" i="8" s="1"/>
  <c r="HL20" i="8" s="1"/>
  <c r="HM56" i="9"/>
  <c r="HM27" i="8" s="1"/>
  <c r="HL37" i="8"/>
  <c r="HL70" i="17" s="1"/>
  <c r="HL12" i="4"/>
  <c r="GE16" i="10"/>
  <c r="GE17" i="10" s="1"/>
  <c r="GE27" i="4" s="1"/>
  <c r="GF9" i="10"/>
  <c r="GF12" i="10" s="1"/>
  <c r="GE45" i="6"/>
  <c r="CO44" i="6"/>
  <c r="CO52" i="6" s="1"/>
  <c r="CO34" i="4"/>
  <c r="CO38" i="4" s="1"/>
  <c r="CO39" i="4" s="1"/>
  <c r="CO42" i="4" s="1"/>
  <c r="CO44" i="4"/>
  <c r="N43" i="5"/>
  <c r="N44" i="5" s="1"/>
  <c r="N52" i="5" s="1"/>
  <c r="CP42" i="6"/>
  <c r="GG32" i="6"/>
  <c r="V32" i="5" s="1"/>
  <c r="CU35" i="6"/>
  <c r="CQ26" i="8"/>
  <c r="CQ25" i="8"/>
  <c r="CP21" i="4"/>
  <c r="CP32" i="4" s="1"/>
  <c r="CO12" i="21"/>
  <c r="CO15" i="21" s="1"/>
  <c r="CO13" i="21"/>
  <c r="CP39" i="8"/>
  <c r="CP40" i="8" s="1"/>
  <c r="CQ9" i="8"/>
  <c r="CR11" i="6"/>
  <c r="HU109" i="9"/>
  <c r="HU108" i="9"/>
  <c r="CP81" i="17"/>
  <c r="CP83" i="17" s="1"/>
  <c r="CP75" i="17"/>
  <c r="GJ100" i="9"/>
  <c r="GK92" i="9" s="1"/>
  <c r="GH34" i="9"/>
  <c r="CP29" i="8"/>
  <c r="CP25" i="6"/>
  <c r="CP26" i="6" s="1"/>
  <c r="CQ32" i="8"/>
  <c r="CP33" i="8"/>
  <c r="CP50" i="6" s="1"/>
  <c r="CP51" i="6" s="1"/>
  <c r="HZ27" i="10"/>
  <c r="CT168" i="13"/>
  <c r="CS87" i="13"/>
  <c r="CS7" i="8" s="1"/>
  <c r="GJ87" i="9"/>
  <c r="GK76" i="9"/>
  <c r="GK84" i="9" s="1"/>
  <c r="GK75" i="9"/>
  <c r="GK83" i="9" s="1"/>
  <c r="GJ79" i="9"/>
  <c r="CV91" i="9"/>
  <c r="CU103" i="9"/>
  <c r="CU39" i="9"/>
  <c r="CT50" i="9"/>
  <c r="CT31" i="6" s="1"/>
  <c r="GJ24" i="9"/>
  <c r="GJ32" i="9" s="1"/>
  <c r="GJ48" i="9" s="1"/>
  <c r="GK40" i="9" s="1"/>
  <c r="GI23" i="9"/>
  <c r="GI31" i="9" s="1"/>
  <c r="GH26" i="9"/>
  <c r="GK22" i="9"/>
  <c r="GK30" i="9" s="1"/>
  <c r="CV38" i="9"/>
  <c r="CW90" i="9"/>
  <c r="DF37" i="9"/>
  <c r="CP37" i="4" l="1"/>
  <c r="CO36" i="6"/>
  <c r="N36" i="5" s="1"/>
  <c r="N37" i="5" s="1"/>
  <c r="N38" i="5" s="1"/>
  <c r="HL15" i="6"/>
  <c r="HM21" i="8"/>
  <c r="HL22" i="8"/>
  <c r="HM16" i="8"/>
  <c r="HM57" i="9"/>
  <c r="GF16" i="10"/>
  <c r="GF17" i="10" s="1"/>
  <c r="GF27" i="4" s="1"/>
  <c r="GG9" i="10"/>
  <c r="GG12" i="10" s="1"/>
  <c r="GF45" i="6"/>
  <c r="CP33" i="4"/>
  <c r="CP34" i="4" s="1"/>
  <c r="CP38" i="4" s="1"/>
  <c r="GH32" i="6"/>
  <c r="CP11" i="21"/>
  <c r="CP41" i="6"/>
  <c r="CP44" i="4"/>
  <c r="CQ38" i="8"/>
  <c r="CQ71" i="17" s="1"/>
  <c r="CQ36" i="8"/>
  <c r="CQ72" i="17" s="1"/>
  <c r="CO14" i="21"/>
  <c r="CO16" i="21" s="1"/>
  <c r="CQ20" i="4"/>
  <c r="CQ21" i="4" s="1"/>
  <c r="CR9" i="8"/>
  <c r="HU110" i="9"/>
  <c r="GK100" i="9"/>
  <c r="GL92" i="9" s="1"/>
  <c r="GI34" i="9"/>
  <c r="CP27" i="6"/>
  <c r="CQ28" i="8"/>
  <c r="CQ29" i="8" s="1"/>
  <c r="CQ11" i="4"/>
  <c r="CQ13" i="4" s="1"/>
  <c r="HZ46" i="6"/>
  <c r="HZ30" i="10"/>
  <c r="HZ31" i="10" s="1"/>
  <c r="HZ30" i="4" s="1"/>
  <c r="IA23" i="10"/>
  <c r="CS33" i="6"/>
  <c r="CR18" i="6"/>
  <c r="CR20" i="6" s="1"/>
  <c r="CR24" i="6" s="1"/>
  <c r="CR12" i="6"/>
  <c r="CU127" i="13"/>
  <c r="CU145" i="13"/>
  <c r="CT52" i="9"/>
  <c r="CT64" i="13"/>
  <c r="CT10" i="6" s="1"/>
  <c r="GK87" i="9"/>
  <c r="GL76" i="9"/>
  <c r="GL84" i="9" s="1"/>
  <c r="CU105" i="9"/>
  <c r="CV99" i="9"/>
  <c r="CV95" i="9"/>
  <c r="GK79" i="9"/>
  <c r="GL75" i="9"/>
  <c r="GL83" i="9" s="1"/>
  <c r="CT46" i="13"/>
  <c r="CT9" i="4" s="1"/>
  <c r="CU47" i="9"/>
  <c r="CU42" i="9"/>
  <c r="CU19" i="6" s="1"/>
  <c r="GJ23" i="9"/>
  <c r="GJ31" i="9" s="1"/>
  <c r="GI26" i="9"/>
  <c r="GK24" i="9"/>
  <c r="GK32" i="9" s="1"/>
  <c r="GK48" i="9" s="1"/>
  <c r="GL40" i="9" s="1"/>
  <c r="CV46" i="9"/>
  <c r="GL22" i="9"/>
  <c r="GL30" i="9" s="1"/>
  <c r="DF45" i="9"/>
  <c r="CW98" i="9"/>
  <c r="CP39" i="4" l="1"/>
  <c r="CP42" i="4" s="1"/>
  <c r="CO37" i="6"/>
  <c r="CO38" i="6" s="1"/>
  <c r="CO54" i="6" s="1"/>
  <c r="CO55" i="6"/>
  <c r="HN55" i="9"/>
  <c r="HM17" i="8"/>
  <c r="HM18" i="8" s="1"/>
  <c r="HM20" i="8" s="1"/>
  <c r="HM22" i="8" s="1"/>
  <c r="HN56" i="9"/>
  <c r="HN27" i="8" s="1"/>
  <c r="HM12" i="4"/>
  <c r="HM37" i="8"/>
  <c r="HM70" i="17" s="1"/>
  <c r="GG16" i="10"/>
  <c r="GG17" i="10" s="1"/>
  <c r="GG27" i="4" s="1"/>
  <c r="GG45" i="6"/>
  <c r="V45" i="5" s="1"/>
  <c r="GH9" i="10"/>
  <c r="GH12" i="10" s="1"/>
  <c r="CQ33" i="4"/>
  <c r="CP43" i="6"/>
  <c r="CQ42" i="6" s="1"/>
  <c r="GI32" i="6"/>
  <c r="CV35" i="6"/>
  <c r="CR26" i="8"/>
  <c r="CR25" i="8"/>
  <c r="CR28" i="8" s="1"/>
  <c r="CQ69" i="17"/>
  <c r="CQ75" i="17" s="1"/>
  <c r="CQ11" i="21"/>
  <c r="CQ39" i="8"/>
  <c r="CQ40" i="8" s="1"/>
  <c r="CR8" i="8"/>
  <c r="CR34" i="6" s="1"/>
  <c r="CP12" i="21"/>
  <c r="CP15" i="21" s="1"/>
  <c r="CP13" i="21"/>
  <c r="CQ32" i="4"/>
  <c r="CQ41" i="6" s="1"/>
  <c r="CS11" i="6"/>
  <c r="HV108" i="9"/>
  <c r="HV109" i="9"/>
  <c r="GL100" i="9"/>
  <c r="GM92" i="9" s="1"/>
  <c r="GJ34" i="9"/>
  <c r="CQ31" i="8"/>
  <c r="CQ25" i="6" s="1"/>
  <c r="CQ26" i="6" s="1"/>
  <c r="IA27" i="10"/>
  <c r="CR36" i="8"/>
  <c r="CR72" i="17" s="1"/>
  <c r="CR20" i="4"/>
  <c r="CR21" i="4" s="1"/>
  <c r="CT87" i="13"/>
  <c r="CT7" i="8" s="1"/>
  <c r="CU168" i="13"/>
  <c r="GL87" i="9"/>
  <c r="GM76" i="9"/>
  <c r="GM84" i="9" s="1"/>
  <c r="GL79" i="9"/>
  <c r="GM75" i="9"/>
  <c r="GM83" i="9" s="1"/>
  <c r="CW91" i="9"/>
  <c r="CV103" i="9"/>
  <c r="CV39" i="9"/>
  <c r="CU50" i="9"/>
  <c r="CU31" i="6" s="1"/>
  <c r="GK23" i="9"/>
  <c r="GK31" i="9" s="1"/>
  <c r="GJ26" i="9"/>
  <c r="GL24" i="9"/>
  <c r="GL32" i="9" s="1"/>
  <c r="GL48" i="9" s="1"/>
  <c r="GM40" i="9" s="1"/>
  <c r="CW38" i="9"/>
  <c r="GM22" i="9"/>
  <c r="GM30" i="9" s="1"/>
  <c r="CX90" i="9"/>
  <c r="DG37" i="9"/>
  <c r="CP36" i="6" l="1"/>
  <c r="CP37" i="6" s="1"/>
  <c r="CP38" i="6" s="1"/>
  <c r="CQ37" i="4"/>
  <c r="HM15" i="6"/>
  <c r="HN21" i="8"/>
  <c r="CQ43" i="6"/>
  <c r="CQ44" i="6" s="1"/>
  <c r="HN16" i="8"/>
  <c r="HN57" i="9"/>
  <c r="GH16" i="10"/>
  <c r="GH17" i="10" s="1"/>
  <c r="GH27" i="4" s="1"/>
  <c r="GI9" i="10"/>
  <c r="GI12" i="10" s="1"/>
  <c r="GH45" i="6"/>
  <c r="CP44" i="6"/>
  <c r="CP52" i="6" s="1"/>
  <c r="GJ32" i="6"/>
  <c r="CQ81" i="17"/>
  <c r="CQ83" i="17" s="1"/>
  <c r="CP55" i="6"/>
  <c r="CP14" i="21"/>
  <c r="CP16" i="21" s="1"/>
  <c r="CQ44" i="4"/>
  <c r="CQ34" i="4"/>
  <c r="CQ38" i="4" s="1"/>
  <c r="CS8" i="8"/>
  <c r="CS34" i="6" s="1"/>
  <c r="HV110" i="9"/>
  <c r="GM100" i="9"/>
  <c r="GN92" i="9" s="1"/>
  <c r="GK34" i="9"/>
  <c r="CQ27" i="6"/>
  <c r="CR32" i="8"/>
  <c r="CQ33" i="8"/>
  <c r="CQ50" i="6" s="1"/>
  <c r="CQ51" i="6" s="1"/>
  <c r="CR31" i="8"/>
  <c r="CR25" i="6" s="1"/>
  <c r="CR26" i="6" s="1"/>
  <c r="CR27" i="6" s="1"/>
  <c r="CR29" i="8"/>
  <c r="IA46" i="6"/>
  <c r="IA30" i="10"/>
  <c r="IA31" i="10" s="1"/>
  <c r="IA30" i="4" s="1"/>
  <c r="IB23" i="10"/>
  <c r="CT33" i="6"/>
  <c r="CS12" i="6"/>
  <c r="CS18" i="6"/>
  <c r="CS20" i="6" s="1"/>
  <c r="CS24" i="6" s="1"/>
  <c r="CV127" i="13"/>
  <c r="CV145" i="13"/>
  <c r="CU52" i="9"/>
  <c r="CU64" i="13"/>
  <c r="CU10" i="6" s="1"/>
  <c r="GM87" i="9"/>
  <c r="GN76" i="9"/>
  <c r="GN84" i="9" s="1"/>
  <c r="CV105" i="9"/>
  <c r="CW99" i="9"/>
  <c r="CW95" i="9"/>
  <c r="GN75" i="9"/>
  <c r="GN83" i="9" s="1"/>
  <c r="GM79" i="9"/>
  <c r="GM24" i="9"/>
  <c r="GM32" i="9" s="1"/>
  <c r="GM48" i="9" s="1"/>
  <c r="GN40" i="9" s="1"/>
  <c r="CU46" i="13"/>
  <c r="CU9" i="4" s="1"/>
  <c r="GL23" i="9"/>
  <c r="GL31" i="9" s="1"/>
  <c r="GK26" i="9"/>
  <c r="CV47" i="9"/>
  <c r="CV42" i="9"/>
  <c r="CV19" i="6" s="1"/>
  <c r="GN22" i="9"/>
  <c r="GN30" i="9" s="1"/>
  <c r="CW46" i="9"/>
  <c r="DG45" i="9"/>
  <c r="CX98" i="9"/>
  <c r="CP54" i="6" l="1"/>
  <c r="CR42" i="6"/>
  <c r="HO55" i="9"/>
  <c r="HN17" i="8"/>
  <c r="HN18" i="8" s="1"/>
  <c r="HN20" i="8" s="1"/>
  <c r="HO56" i="9"/>
  <c r="HO27" i="8" s="1"/>
  <c r="HN37" i="8"/>
  <c r="HN70" i="17" s="1"/>
  <c r="HN12" i="4"/>
  <c r="GI16" i="10"/>
  <c r="GI17" i="10" s="1"/>
  <c r="GI27" i="4" s="1"/>
  <c r="GJ9" i="10"/>
  <c r="GJ12" i="10" s="1"/>
  <c r="GI45" i="6"/>
  <c r="GK32" i="6"/>
  <c r="CW35" i="6"/>
  <c r="CS26" i="8"/>
  <c r="CS25" i="8"/>
  <c r="CR38" i="8"/>
  <c r="CR39" i="8" s="1"/>
  <c r="CR40" i="8" s="1"/>
  <c r="CQ39" i="4"/>
  <c r="CR37" i="4" s="1"/>
  <c r="CS9" i="8"/>
  <c r="CT11" i="6"/>
  <c r="HW109" i="9"/>
  <c r="HW108" i="9"/>
  <c r="GN100" i="9"/>
  <c r="GO92" i="9" s="1"/>
  <c r="GL34" i="9"/>
  <c r="CQ52" i="6"/>
  <c r="CR11" i="4"/>
  <c r="CR13" i="4" s="1"/>
  <c r="CS32" i="8"/>
  <c r="CR33" i="8"/>
  <c r="CR50" i="6" s="1"/>
  <c r="CR51" i="6" s="1"/>
  <c r="IB27" i="10"/>
  <c r="CU87" i="13"/>
  <c r="CU7" i="8" s="1"/>
  <c r="CV168" i="13"/>
  <c r="GN87" i="9"/>
  <c r="GO76" i="9"/>
  <c r="GO84" i="9" s="1"/>
  <c r="GO75" i="9"/>
  <c r="GO83" i="9" s="1"/>
  <c r="GN79" i="9"/>
  <c r="CX91" i="9"/>
  <c r="CW103" i="9"/>
  <c r="GM23" i="9"/>
  <c r="GM31" i="9" s="1"/>
  <c r="GL26" i="9"/>
  <c r="CW39" i="9"/>
  <c r="CV50" i="9"/>
  <c r="CV31" i="6" s="1"/>
  <c r="GN24" i="9"/>
  <c r="GN32" i="9" s="1"/>
  <c r="GN48" i="9" s="1"/>
  <c r="GO40" i="9" s="1"/>
  <c r="CX38" i="9"/>
  <c r="GO22" i="9"/>
  <c r="GO30" i="9" s="1"/>
  <c r="CY90" i="9"/>
  <c r="DH37" i="9"/>
  <c r="HN22" i="8" l="1"/>
  <c r="HN15" i="6"/>
  <c r="HO21" i="8"/>
  <c r="HO16" i="8"/>
  <c r="HO57" i="9"/>
  <c r="GJ16" i="10"/>
  <c r="GJ17" i="10" s="1"/>
  <c r="GJ27" i="4" s="1"/>
  <c r="GJ45" i="6"/>
  <c r="GK9" i="10"/>
  <c r="GK12" i="10" s="1"/>
  <c r="CR33" i="4"/>
  <c r="CR43" i="6" s="1"/>
  <c r="CS42" i="6" s="1"/>
  <c r="GL32" i="6"/>
  <c r="CR71" i="17"/>
  <c r="CR69" i="17" s="1"/>
  <c r="CR81" i="17" s="1"/>
  <c r="CR83" i="17" s="1"/>
  <c r="CS36" i="8"/>
  <c r="CS72" i="17" s="1"/>
  <c r="CS38" i="8"/>
  <c r="CS71" i="17" s="1"/>
  <c r="CR32" i="4"/>
  <c r="CR41" i="6" s="1"/>
  <c r="CR11" i="21"/>
  <c r="CQ12" i="21"/>
  <c r="CQ15" i="21" s="1"/>
  <c r="CQ13" i="21"/>
  <c r="CQ36" i="6"/>
  <c r="CQ55" i="6" s="1"/>
  <c r="CQ42" i="4"/>
  <c r="CT8" i="8"/>
  <c r="CT34" i="6" s="1"/>
  <c r="CS20" i="4"/>
  <c r="CS21" i="4" s="1"/>
  <c r="HW110" i="9"/>
  <c r="GO100" i="9"/>
  <c r="GP92" i="9" s="1"/>
  <c r="GM34" i="9"/>
  <c r="CS11" i="4"/>
  <c r="CS13" i="4" s="1"/>
  <c r="CS28" i="8"/>
  <c r="CS31" i="8" s="1"/>
  <c r="IB46" i="6"/>
  <c r="IB30" i="10"/>
  <c r="IB31" i="10" s="1"/>
  <c r="IB30" i="4" s="1"/>
  <c r="IC23" i="10"/>
  <c r="CU33" i="6"/>
  <c r="CT12" i="6"/>
  <c r="CT18" i="6"/>
  <c r="CT20" i="6" s="1"/>
  <c r="CT24" i="6" s="1"/>
  <c r="CW127" i="13"/>
  <c r="CW145" i="13"/>
  <c r="CV52" i="9"/>
  <c r="CV64" i="13"/>
  <c r="CV10" i="6" s="1"/>
  <c r="GO87" i="9"/>
  <c r="GP76" i="9"/>
  <c r="GP84" i="9" s="1"/>
  <c r="CW105" i="9"/>
  <c r="CX99" i="9"/>
  <c r="CX95" i="9"/>
  <c r="GO79" i="9"/>
  <c r="GP75" i="9"/>
  <c r="GP83" i="9" s="1"/>
  <c r="CV46" i="13"/>
  <c r="CV9" i="4" s="1"/>
  <c r="CW47" i="9"/>
  <c r="CW42" i="9"/>
  <c r="CW19" i="6" s="1"/>
  <c r="GO24" i="9"/>
  <c r="GO32" i="9" s="1"/>
  <c r="GO48" i="9" s="1"/>
  <c r="GP40" i="9" s="1"/>
  <c r="GN23" i="9"/>
  <c r="GN31" i="9" s="1"/>
  <c r="GM26" i="9"/>
  <c r="GP22" i="9"/>
  <c r="GP30" i="9" s="1"/>
  <c r="CX46" i="9"/>
  <c r="DH45" i="9"/>
  <c r="CY98" i="9"/>
  <c r="HO17" i="8" l="1"/>
  <c r="HP55" i="9"/>
  <c r="HP56" i="9"/>
  <c r="HP27" i="8" s="1"/>
  <c r="HO18" i="8"/>
  <c r="HO20" i="8" s="1"/>
  <c r="HO37" i="8"/>
  <c r="HO70" i="17" s="1"/>
  <c r="HO12" i="4"/>
  <c r="HO22" i="8"/>
  <c r="GK16" i="10"/>
  <c r="GK17" i="10" s="1"/>
  <c r="GK27" i="4" s="1"/>
  <c r="GK45" i="6"/>
  <c r="GL9" i="10"/>
  <c r="GL12" i="10" s="1"/>
  <c r="CR44" i="6"/>
  <c r="CR52" i="6" s="1"/>
  <c r="CS33" i="4"/>
  <c r="GM32" i="6"/>
  <c r="CX35" i="6"/>
  <c r="CT26" i="8"/>
  <c r="CT25" i="8"/>
  <c r="CS69" i="17"/>
  <c r="CS75" i="17" s="1"/>
  <c r="CR75" i="17"/>
  <c r="CS39" i="8"/>
  <c r="CS40" i="8" s="1"/>
  <c r="CR44" i="4"/>
  <c r="CR34" i="4"/>
  <c r="CR38" i="4" s="1"/>
  <c r="CR39" i="4" s="1"/>
  <c r="CR42" i="4" s="1"/>
  <c r="CQ14" i="21"/>
  <c r="CQ16" i="21" s="1"/>
  <c r="CS11" i="21"/>
  <c r="CQ37" i="6"/>
  <c r="CQ38" i="6" s="1"/>
  <c r="CQ54" i="6" s="1"/>
  <c r="CT9" i="8"/>
  <c r="CS32" i="4"/>
  <c r="CS41" i="6" s="1"/>
  <c r="CU11" i="6"/>
  <c r="HX109" i="9"/>
  <c r="HX108" i="9"/>
  <c r="GP100" i="9"/>
  <c r="GQ92" i="9" s="1"/>
  <c r="GN34" i="9"/>
  <c r="CS25" i="6"/>
  <c r="CS26" i="6" s="1"/>
  <c r="CT32" i="8"/>
  <c r="CS33" i="8"/>
  <c r="CS50" i="6" s="1"/>
  <c r="CS51" i="6" s="1"/>
  <c r="CS29" i="8"/>
  <c r="IC27" i="10"/>
  <c r="CV87" i="13"/>
  <c r="CV7" i="8" s="1"/>
  <c r="CW168" i="13"/>
  <c r="GP87" i="9"/>
  <c r="GQ76" i="9"/>
  <c r="GQ84" i="9" s="1"/>
  <c r="GQ75" i="9"/>
  <c r="GQ83" i="9" s="1"/>
  <c r="GP79" i="9"/>
  <c r="CY91" i="9"/>
  <c r="CX103" i="9"/>
  <c r="GP24" i="9"/>
  <c r="GP32" i="9" s="1"/>
  <c r="GP48" i="9" s="1"/>
  <c r="GQ40" i="9" s="1"/>
  <c r="CX39" i="9"/>
  <c r="CW50" i="9"/>
  <c r="CW31" i="6" s="1"/>
  <c r="GO23" i="9"/>
  <c r="GO31" i="9" s="1"/>
  <c r="GN26" i="9"/>
  <c r="CY38" i="9"/>
  <c r="GQ22" i="9"/>
  <c r="GQ30" i="9" s="1"/>
  <c r="CZ90" i="9"/>
  <c r="DI37" i="9"/>
  <c r="HO15" i="6" l="1"/>
  <c r="HP21" i="8"/>
  <c r="HP16" i="8"/>
  <c r="HP57" i="9"/>
  <c r="GL16" i="10"/>
  <c r="GL17" i="10" s="1"/>
  <c r="GL27" i="4" s="1"/>
  <c r="GM9" i="10"/>
  <c r="GM12" i="10" s="1"/>
  <c r="GL45" i="6"/>
  <c r="GN32" i="6"/>
  <c r="CS81" i="17"/>
  <c r="CS83" i="17" s="1"/>
  <c r="CT38" i="8"/>
  <c r="CT71" i="17" s="1"/>
  <c r="CT36" i="8"/>
  <c r="CT72" i="17" s="1"/>
  <c r="CR12" i="21"/>
  <c r="CR15" i="21" s="1"/>
  <c r="CR13" i="21"/>
  <c r="CR36" i="6"/>
  <c r="CR37" i="6" s="1"/>
  <c r="CR38" i="6" s="1"/>
  <c r="CR54" i="6" s="1"/>
  <c r="CS37" i="4"/>
  <c r="CS34" i="4"/>
  <c r="CS38" i="4" s="1"/>
  <c r="CS44" i="4"/>
  <c r="CT20" i="4"/>
  <c r="CT21" i="4" s="1"/>
  <c r="CU8" i="8"/>
  <c r="CU34" i="6" s="1"/>
  <c r="CU18" i="6"/>
  <c r="CU20" i="6" s="1"/>
  <c r="CU24" i="6" s="1"/>
  <c r="CU12" i="6"/>
  <c r="HX110" i="9"/>
  <c r="GQ100" i="9"/>
  <c r="GR92" i="9" s="1"/>
  <c r="GO34" i="9"/>
  <c r="CT11" i="4"/>
  <c r="CT13" i="4" s="1"/>
  <c r="CT28" i="8"/>
  <c r="CT31" i="8" s="1"/>
  <c r="CS27" i="6"/>
  <c r="CS43" i="6"/>
  <c r="IC46" i="6"/>
  <c r="Z46" i="5" s="1"/>
  <c r="IC30" i="10"/>
  <c r="IC31" i="10" s="1"/>
  <c r="IC30" i="4" s="1"/>
  <c r="ID23" i="10"/>
  <c r="CV33" i="6"/>
  <c r="CX127" i="13"/>
  <c r="CX145" i="13"/>
  <c r="CW52" i="9"/>
  <c r="CW64" i="13"/>
  <c r="CW10" i="6" s="1"/>
  <c r="GQ87" i="9"/>
  <c r="GR76" i="9"/>
  <c r="GR84" i="9" s="1"/>
  <c r="CX105" i="9"/>
  <c r="CY99" i="9"/>
  <c r="CY95" i="9"/>
  <c r="GR75" i="9"/>
  <c r="GR83" i="9" s="1"/>
  <c r="GQ79" i="9"/>
  <c r="GP23" i="9"/>
  <c r="GP31" i="9" s="1"/>
  <c r="GO26" i="9"/>
  <c r="CX47" i="9"/>
  <c r="CX42" i="9"/>
  <c r="CX19" i="6" s="1"/>
  <c r="CW46" i="13"/>
  <c r="CW9" i="4" s="1"/>
  <c r="GQ24" i="9"/>
  <c r="GQ32" i="9" s="1"/>
  <c r="GQ48" i="9" s="1"/>
  <c r="GR40" i="9" s="1"/>
  <c r="GR22" i="9"/>
  <c r="GR30" i="9" s="1"/>
  <c r="CY46" i="9"/>
  <c r="CZ98" i="9"/>
  <c r="DI45" i="9"/>
  <c r="HQ55" i="9" l="1"/>
  <c r="HP17" i="8"/>
  <c r="HP18" i="8" s="1"/>
  <c r="HP20" i="8" s="1"/>
  <c r="HQ56" i="9"/>
  <c r="HQ27" i="8" s="1"/>
  <c r="HP37" i="8"/>
  <c r="HP70" i="17" s="1"/>
  <c r="HP12" i="4"/>
  <c r="GM16" i="10"/>
  <c r="GM17" i="10" s="1"/>
  <c r="GM27" i="4" s="1"/>
  <c r="GM45" i="6"/>
  <c r="GN9" i="10"/>
  <c r="GN12" i="10" s="1"/>
  <c r="CT33" i="4"/>
  <c r="GO32" i="6"/>
  <c r="CY35" i="6"/>
  <c r="CU26" i="8"/>
  <c r="CU25" i="8"/>
  <c r="CT69" i="17"/>
  <c r="CT81" i="17" s="1"/>
  <c r="CT83" i="17" s="1"/>
  <c r="CT39" i="8"/>
  <c r="CT40" i="8" s="1"/>
  <c r="CS39" i="4"/>
  <c r="CT37" i="4" s="1"/>
  <c r="CT11" i="21"/>
  <c r="CR14" i="21"/>
  <c r="CR16" i="21" s="1"/>
  <c r="CU9" i="8"/>
  <c r="CS12" i="21"/>
  <c r="CS15" i="21" s="1"/>
  <c r="CS13" i="21"/>
  <c r="CR55" i="6"/>
  <c r="CT32" i="4"/>
  <c r="CT41" i="6" s="1"/>
  <c r="CV11" i="6"/>
  <c r="HY109" i="9"/>
  <c r="HY108" i="9"/>
  <c r="GR100" i="9"/>
  <c r="GS92" i="9" s="1"/>
  <c r="GP34" i="9"/>
  <c r="CT29" i="8"/>
  <c r="CT25" i="6"/>
  <c r="CT26" i="6" s="1"/>
  <c r="CT33" i="8"/>
  <c r="CT50" i="6" s="1"/>
  <c r="CT51" i="6" s="1"/>
  <c r="CU32" i="8"/>
  <c r="CT42" i="6"/>
  <c r="CS44" i="6"/>
  <c r="CS52" i="6" s="1"/>
  <c r="ID27" i="10"/>
  <c r="CW87" i="13"/>
  <c r="CW7" i="8" s="1"/>
  <c r="CX168" i="13"/>
  <c r="GR87" i="9"/>
  <c r="GS76" i="9"/>
  <c r="GS84" i="9" s="1"/>
  <c r="GR79" i="9"/>
  <c r="GS75" i="9"/>
  <c r="GS83" i="9" s="1"/>
  <c r="CZ91" i="9"/>
  <c r="CY103" i="9"/>
  <c r="CY39" i="9"/>
  <c r="CX50" i="9"/>
  <c r="CX31" i="6" s="1"/>
  <c r="GR24" i="9"/>
  <c r="GR32" i="9" s="1"/>
  <c r="GR48" i="9" s="1"/>
  <c r="GS40" i="9" s="1"/>
  <c r="GQ23" i="9"/>
  <c r="GQ31" i="9" s="1"/>
  <c r="GP26" i="9"/>
  <c r="CZ38" i="9"/>
  <c r="GS22" i="9"/>
  <c r="GS30" i="9" s="1"/>
  <c r="DA90" i="9"/>
  <c r="DJ37" i="9"/>
  <c r="HP22" i="8" l="1"/>
  <c r="HP15" i="6"/>
  <c r="HQ21" i="8"/>
  <c r="HQ16" i="8"/>
  <c r="HQ57" i="9"/>
  <c r="GN16" i="10"/>
  <c r="GN17" i="10" s="1"/>
  <c r="GN27" i="4" s="1"/>
  <c r="GO9" i="10"/>
  <c r="GO12" i="10" s="1"/>
  <c r="GN45" i="6"/>
  <c r="GP32" i="6"/>
  <c r="CT75" i="17"/>
  <c r="CU38" i="8"/>
  <c r="CU71" i="17" s="1"/>
  <c r="CU36" i="8"/>
  <c r="CU72" i="17" s="1"/>
  <c r="CS42" i="4"/>
  <c r="CS36" i="6"/>
  <c r="CS37" i="6" s="1"/>
  <c r="CS38" i="6" s="1"/>
  <c r="CS54" i="6" s="1"/>
  <c r="CU20" i="4"/>
  <c r="CU21" i="4" s="1"/>
  <c r="CS14" i="21"/>
  <c r="CS16" i="21" s="1"/>
  <c r="CU28" i="8"/>
  <c r="CU29" i="8" s="1"/>
  <c r="CV9" i="8"/>
  <c r="CT44" i="4"/>
  <c r="CT34" i="4"/>
  <c r="CT38" i="4" s="1"/>
  <c r="CV18" i="6"/>
  <c r="CV20" i="6" s="1"/>
  <c r="CV24" i="6" s="1"/>
  <c r="CV12" i="6"/>
  <c r="HY110" i="9"/>
  <c r="GS100" i="9"/>
  <c r="GT92" i="9" s="1"/>
  <c r="GQ34" i="9"/>
  <c r="CU11" i="4"/>
  <c r="CU13" i="4" s="1"/>
  <c r="CT43" i="6"/>
  <c r="CU42" i="6" s="1"/>
  <c r="CT27" i="6"/>
  <c r="ID46" i="6"/>
  <c r="ID30" i="10"/>
  <c r="ID31" i="10" s="1"/>
  <c r="ID30" i="4" s="1"/>
  <c r="IE23" i="10"/>
  <c r="CW33" i="6"/>
  <c r="CY127" i="13"/>
  <c r="CY145" i="13"/>
  <c r="CX52" i="9"/>
  <c r="CX64" i="13"/>
  <c r="CX10" i="6" s="1"/>
  <c r="GS87" i="9"/>
  <c r="GT76" i="9"/>
  <c r="GT84" i="9" s="1"/>
  <c r="CY105" i="9"/>
  <c r="GT75" i="9"/>
  <c r="GT83" i="9" s="1"/>
  <c r="GS79" i="9"/>
  <c r="CZ99" i="9"/>
  <c r="CZ95" i="9"/>
  <c r="GR23" i="9"/>
  <c r="GR31" i="9" s="1"/>
  <c r="GQ26" i="9"/>
  <c r="GS24" i="9"/>
  <c r="GS32" i="9" s="1"/>
  <c r="GS48" i="9" s="1"/>
  <c r="GT40" i="9" s="1"/>
  <c r="CX46" i="13"/>
  <c r="CX9" i="4" s="1"/>
  <c r="CY47" i="9"/>
  <c r="CY42" i="9"/>
  <c r="CY19" i="6" s="1"/>
  <c r="GT22" i="9"/>
  <c r="GT30" i="9" s="1"/>
  <c r="CZ46" i="9"/>
  <c r="DJ45" i="9"/>
  <c r="DA98" i="9"/>
  <c r="HR55" i="9" l="1"/>
  <c r="HQ17" i="8"/>
  <c r="HQ18" i="8" s="1"/>
  <c r="HQ20" i="8" s="1"/>
  <c r="HQ22" i="8" s="1"/>
  <c r="HR56" i="9"/>
  <c r="HR27" i="8" s="1"/>
  <c r="HQ37" i="8"/>
  <c r="HQ70" i="17" s="1"/>
  <c r="HQ12" i="4"/>
  <c r="CZ35" i="6"/>
  <c r="GO16" i="10"/>
  <c r="GO17" i="10" s="1"/>
  <c r="GO27" i="4" s="1"/>
  <c r="GO45" i="6"/>
  <c r="GP9" i="10"/>
  <c r="GP12" i="10" s="1"/>
  <c r="CU33" i="4"/>
  <c r="GQ32" i="6"/>
  <c r="CV26" i="8"/>
  <c r="CV25" i="8"/>
  <c r="CV28" i="8" s="1"/>
  <c r="CU69" i="17"/>
  <c r="CU75" i="17" s="1"/>
  <c r="CU39" i="8"/>
  <c r="CU40" i="8" s="1"/>
  <c r="CV8" i="8"/>
  <c r="CV34" i="6" s="1"/>
  <c r="CS55" i="6"/>
  <c r="CU32" i="4"/>
  <c r="CU44" i="4" s="1"/>
  <c r="CU11" i="21"/>
  <c r="CT39" i="4"/>
  <c r="CT36" i="6" s="1"/>
  <c r="CU31" i="8"/>
  <c r="CU25" i="6" s="1"/>
  <c r="CU26" i="6" s="1"/>
  <c r="CU27" i="6" s="1"/>
  <c r="CW11" i="6"/>
  <c r="HZ108" i="9"/>
  <c r="HZ109" i="9"/>
  <c r="GT100" i="9"/>
  <c r="GU92" i="9" s="1"/>
  <c r="GR34" i="9"/>
  <c r="CT44" i="6"/>
  <c r="CT52" i="6" s="1"/>
  <c r="IE27" i="10"/>
  <c r="CV36" i="8"/>
  <c r="CV72" i="17" s="1"/>
  <c r="CV20" i="4"/>
  <c r="CV21" i="4" s="1"/>
  <c r="CY168" i="13"/>
  <c r="CX87" i="13"/>
  <c r="CX7" i="8" s="1"/>
  <c r="GT87" i="9"/>
  <c r="GU76" i="9"/>
  <c r="GU84" i="9" s="1"/>
  <c r="DA91" i="9"/>
  <c r="CZ103" i="9"/>
  <c r="GU75" i="9"/>
  <c r="GU83" i="9" s="1"/>
  <c r="GT79" i="9"/>
  <c r="GT24" i="9"/>
  <c r="GT32" i="9" s="1"/>
  <c r="GT48" i="9" s="1"/>
  <c r="GU40" i="9" s="1"/>
  <c r="CZ39" i="9"/>
  <c r="CY50" i="9"/>
  <c r="CY31" i="6" s="1"/>
  <c r="GS23" i="9"/>
  <c r="GS31" i="9" s="1"/>
  <c r="GR26" i="9"/>
  <c r="GU22" i="9"/>
  <c r="GU30" i="9" s="1"/>
  <c r="DA38" i="9"/>
  <c r="DB90" i="9"/>
  <c r="DK37" i="9"/>
  <c r="HQ15" i="6" l="1"/>
  <c r="HR21" i="8"/>
  <c r="HR16" i="8"/>
  <c r="HR57" i="9"/>
  <c r="GP16" i="10"/>
  <c r="GP17" i="10" s="1"/>
  <c r="GP27" i="4" s="1"/>
  <c r="GQ9" i="10"/>
  <c r="GQ12" i="10" s="1"/>
  <c r="GP45" i="6"/>
  <c r="GR32" i="6"/>
  <c r="CV31" i="8"/>
  <c r="CV25" i="6" s="1"/>
  <c r="CV26" i="6" s="1"/>
  <c r="CU81" i="17"/>
  <c r="CU83" i="17" s="1"/>
  <c r="CU43" i="6"/>
  <c r="CV42" i="6" s="1"/>
  <c r="CV32" i="8"/>
  <c r="CU34" i="4"/>
  <c r="CU38" i="4" s="1"/>
  <c r="CU41" i="6"/>
  <c r="CT12" i="21"/>
  <c r="CT15" i="21" s="1"/>
  <c r="CT13" i="21"/>
  <c r="CT55" i="6"/>
  <c r="CT37" i="6"/>
  <c r="CT38" i="6" s="1"/>
  <c r="CT54" i="6" s="1"/>
  <c r="CU33" i="8"/>
  <c r="CT42" i="4"/>
  <c r="CU37" i="4"/>
  <c r="CW8" i="8"/>
  <c r="CW34" i="6" s="1"/>
  <c r="CW12" i="6"/>
  <c r="CW18" i="6"/>
  <c r="CW20" i="6" s="1"/>
  <c r="CW24" i="6" s="1"/>
  <c r="HZ110" i="9"/>
  <c r="GS34" i="9"/>
  <c r="GU100" i="9"/>
  <c r="GV92" i="9" s="1"/>
  <c r="CV29" i="8"/>
  <c r="IE46" i="6"/>
  <c r="IE30" i="10"/>
  <c r="IE31" i="10" s="1"/>
  <c r="IE30" i="4" s="1"/>
  <c r="IF23" i="10"/>
  <c r="CX33" i="6"/>
  <c r="CZ127" i="13"/>
  <c r="CZ145" i="13"/>
  <c r="CY52" i="9"/>
  <c r="CY64" i="13"/>
  <c r="CY10" i="6" s="1"/>
  <c r="GU87" i="9"/>
  <c r="GV76" i="9"/>
  <c r="GV84" i="9" s="1"/>
  <c r="GU79" i="9"/>
  <c r="GV75" i="9"/>
  <c r="GV83" i="9" s="1"/>
  <c r="CZ105" i="9"/>
  <c r="DA99" i="9"/>
  <c r="DA95" i="9"/>
  <c r="CY46" i="13"/>
  <c r="CY9" i="4" s="1"/>
  <c r="GT23" i="9"/>
  <c r="GT31" i="9" s="1"/>
  <c r="GS26" i="9"/>
  <c r="GS32" i="6" s="1"/>
  <c r="CZ47" i="9"/>
  <c r="CZ42" i="9"/>
  <c r="CZ19" i="6" s="1"/>
  <c r="GU24" i="9"/>
  <c r="GU32" i="9" s="1"/>
  <c r="GU48" i="9" s="1"/>
  <c r="GV40" i="9" s="1"/>
  <c r="GV22" i="9"/>
  <c r="GV30" i="9" s="1"/>
  <c r="DA46" i="9"/>
  <c r="DK45" i="9"/>
  <c r="DB98" i="9"/>
  <c r="CU44" i="6" l="1"/>
  <c r="CW32" i="8"/>
  <c r="CW38" i="8" s="1"/>
  <c r="CW71" i="17" s="1"/>
  <c r="HR17" i="8"/>
  <c r="HS55" i="9"/>
  <c r="HS56" i="9"/>
  <c r="HS27" i="8" s="1"/>
  <c r="HR18" i="8"/>
  <c r="HR20" i="8" s="1"/>
  <c r="HR12" i="4"/>
  <c r="HR37" i="8"/>
  <c r="HR70" i="17" s="1"/>
  <c r="GQ16" i="10"/>
  <c r="GQ17" i="10" s="1"/>
  <c r="GQ27" i="4" s="1"/>
  <c r="GR9" i="10"/>
  <c r="GR12" i="10" s="1"/>
  <c r="GQ45" i="6"/>
  <c r="DA35" i="6"/>
  <c r="CW26" i="8"/>
  <c r="CW25" i="8"/>
  <c r="CW28" i="8" s="1"/>
  <c r="CV38" i="8"/>
  <c r="CV39" i="8" s="1"/>
  <c r="CV40" i="8" s="1"/>
  <c r="CV33" i="8"/>
  <c r="CV50" i="6" s="1"/>
  <c r="CV51" i="6" s="1"/>
  <c r="CV11" i="4"/>
  <c r="CV13" i="4" s="1"/>
  <c r="CV33" i="4" s="1"/>
  <c r="CU39" i="4"/>
  <c r="CU36" i="6" s="1"/>
  <c r="CU55" i="6" s="1"/>
  <c r="CT14" i="21"/>
  <c r="CT16" i="21" s="1"/>
  <c r="CU12" i="21"/>
  <c r="CU15" i="21" s="1"/>
  <c r="CU13" i="21"/>
  <c r="CU50" i="6"/>
  <c r="CU51" i="6" s="1"/>
  <c r="CW9" i="8"/>
  <c r="CX11" i="6"/>
  <c r="IA109" i="9"/>
  <c r="IA108" i="9"/>
  <c r="W32" i="5"/>
  <c r="GV100" i="9"/>
  <c r="GW92" i="9" s="1"/>
  <c r="GT34" i="9"/>
  <c r="CV27" i="6"/>
  <c r="CY87" i="13"/>
  <c r="CY7" i="8" s="1"/>
  <c r="IF27" i="10"/>
  <c r="O35" i="5"/>
  <c r="CZ168" i="13"/>
  <c r="GV87" i="9"/>
  <c r="GW76" i="9"/>
  <c r="GW84" i="9" s="1"/>
  <c r="DB91" i="9"/>
  <c r="DA103" i="9"/>
  <c r="GV79" i="9"/>
  <c r="GW75" i="9"/>
  <c r="GW83" i="9" s="1"/>
  <c r="DA39" i="9"/>
  <c r="CZ50" i="9"/>
  <c r="CZ31" i="6" s="1"/>
  <c r="GU23" i="9"/>
  <c r="GU31" i="9" s="1"/>
  <c r="GT26" i="9"/>
  <c r="GV24" i="9"/>
  <c r="GV32" i="9" s="1"/>
  <c r="GV48" i="9" s="1"/>
  <c r="GW40" i="9" s="1"/>
  <c r="GW22" i="9"/>
  <c r="GW30" i="9" s="1"/>
  <c r="DB38" i="9"/>
  <c r="DL37" i="9"/>
  <c r="DC90" i="9"/>
  <c r="CU52" i="6" l="1"/>
  <c r="CW11" i="4"/>
  <c r="CW13" i="4" s="1"/>
  <c r="HR22" i="8"/>
  <c r="HR15" i="6"/>
  <c r="HS21" i="8"/>
  <c r="HS16" i="8"/>
  <c r="HS57" i="9"/>
  <c r="GR16" i="10"/>
  <c r="GR17" i="10" s="1"/>
  <c r="GR27" i="4" s="1"/>
  <c r="GS9" i="10"/>
  <c r="GS12" i="10" s="1"/>
  <c r="GR45" i="6"/>
  <c r="GT32" i="6"/>
  <c r="CV32" i="4"/>
  <c r="CV34" i="4" s="1"/>
  <c r="CV38" i="4" s="1"/>
  <c r="CV43" i="6"/>
  <c r="CW42" i="6" s="1"/>
  <c r="CV71" i="17"/>
  <c r="CV69" i="17" s="1"/>
  <c r="CV81" i="17" s="1"/>
  <c r="CV83" i="17" s="1"/>
  <c r="CW29" i="8"/>
  <c r="CW20" i="4"/>
  <c r="CV11" i="21"/>
  <c r="CU42" i="4"/>
  <c r="CV37" i="4"/>
  <c r="CU14" i="21"/>
  <c r="CU16" i="21" s="1"/>
  <c r="CU37" i="6"/>
  <c r="CU38" i="6" s="1"/>
  <c r="CX9" i="8"/>
  <c r="CW36" i="8"/>
  <c r="CW72" i="17" s="1"/>
  <c r="CW69" i="17" s="1"/>
  <c r="CX12" i="6"/>
  <c r="CX18" i="6"/>
  <c r="CX20" i="6" s="1"/>
  <c r="CX24" i="6" s="1"/>
  <c r="IA110" i="9"/>
  <c r="GW100" i="9"/>
  <c r="GX92" i="9" s="1"/>
  <c r="GU34" i="9"/>
  <c r="CW31" i="8"/>
  <c r="CW25" i="6" s="1"/>
  <c r="CW26" i="6" s="1"/>
  <c r="IF46" i="6"/>
  <c r="IF30" i="10"/>
  <c r="IF31" i="10" s="1"/>
  <c r="IF30" i="4" s="1"/>
  <c r="IG23" i="10"/>
  <c r="CY33" i="6"/>
  <c r="DA127" i="13"/>
  <c r="DA145" i="13"/>
  <c r="CZ52" i="9"/>
  <c r="CZ64" i="13"/>
  <c r="CZ10" i="6" s="1"/>
  <c r="GW87" i="9"/>
  <c r="GX76" i="9"/>
  <c r="GX84" i="9" s="1"/>
  <c r="GX75" i="9"/>
  <c r="GX83" i="9" s="1"/>
  <c r="GW79" i="9"/>
  <c r="DA105" i="9"/>
  <c r="DB99" i="9"/>
  <c r="DB95" i="9"/>
  <c r="GW24" i="9"/>
  <c r="GW32" i="9" s="1"/>
  <c r="GW48" i="9" s="1"/>
  <c r="GX40" i="9" s="1"/>
  <c r="GV23" i="9"/>
  <c r="GV31" i="9" s="1"/>
  <c r="GU26" i="9"/>
  <c r="CZ46" i="13"/>
  <c r="CZ9" i="4" s="1"/>
  <c r="DA47" i="9"/>
  <c r="DA42" i="9"/>
  <c r="DA19" i="6" s="1"/>
  <c r="GX22" i="9"/>
  <c r="GX30" i="9" s="1"/>
  <c r="DB46" i="9"/>
  <c r="DC98" i="9"/>
  <c r="DL45" i="9"/>
  <c r="CU54" i="6" l="1"/>
  <c r="HT55" i="9"/>
  <c r="HS17" i="8"/>
  <c r="HS18" i="8" s="1"/>
  <c r="HS20" i="8" s="1"/>
  <c r="HT56" i="9"/>
  <c r="HT27" i="8" s="1"/>
  <c r="HS37" i="8"/>
  <c r="HS70" i="17" s="1"/>
  <c r="HS12" i="4"/>
  <c r="CV41" i="6"/>
  <c r="CV44" i="6" s="1"/>
  <c r="CV52" i="6" s="1"/>
  <c r="GS16" i="10"/>
  <c r="GS17" i="10" s="1"/>
  <c r="GS27" i="4" s="1"/>
  <c r="GT9" i="10"/>
  <c r="GT12" i="10" s="1"/>
  <c r="GS45" i="6"/>
  <c r="W45" i="5" s="1"/>
  <c r="CV44" i="4"/>
  <c r="CV75" i="17"/>
  <c r="DB35" i="6"/>
  <c r="GU32" i="6"/>
  <c r="CX26" i="8"/>
  <c r="CX25" i="8"/>
  <c r="CX28" i="8" s="1"/>
  <c r="CW21" i="4"/>
  <c r="CW33" i="4" s="1"/>
  <c r="CV39" i="4"/>
  <c r="CW37" i="4" s="1"/>
  <c r="CX8" i="8"/>
  <c r="CX34" i="6" s="1"/>
  <c r="CV12" i="21"/>
  <c r="CV15" i="21" s="1"/>
  <c r="CV13" i="21"/>
  <c r="CW39" i="8"/>
  <c r="CW40" i="8" s="1"/>
  <c r="CY11" i="6"/>
  <c r="IB108" i="9"/>
  <c r="IB109" i="9"/>
  <c r="CW75" i="17"/>
  <c r="CW81" i="17"/>
  <c r="CW83" i="17" s="1"/>
  <c r="GV34" i="9"/>
  <c r="GX100" i="9"/>
  <c r="GY92" i="9" s="1"/>
  <c r="CW33" i="8"/>
  <c r="CW50" i="6" s="1"/>
  <c r="CW51" i="6" s="1"/>
  <c r="CX32" i="8"/>
  <c r="CW27" i="6"/>
  <c r="IG27" i="10"/>
  <c r="CX36" i="8"/>
  <c r="CX72" i="17" s="1"/>
  <c r="CX20" i="4"/>
  <c r="CX21" i="4" s="1"/>
  <c r="DA168" i="13"/>
  <c r="CZ87" i="13"/>
  <c r="CZ7" i="8" s="1"/>
  <c r="GX87" i="9"/>
  <c r="GY76" i="9"/>
  <c r="GY84" i="9" s="1"/>
  <c r="DC91" i="9"/>
  <c r="DB103" i="9"/>
  <c r="GY75" i="9"/>
  <c r="GY83" i="9" s="1"/>
  <c r="GX79" i="9"/>
  <c r="GW23" i="9"/>
  <c r="GW31" i="9" s="1"/>
  <c r="GV26" i="9"/>
  <c r="GX24" i="9"/>
  <c r="GX32" i="9" s="1"/>
  <c r="GX48" i="9" s="1"/>
  <c r="GY40" i="9" s="1"/>
  <c r="DB39" i="9"/>
  <c r="DA50" i="9"/>
  <c r="DA31" i="6" s="1"/>
  <c r="DC38" i="9"/>
  <c r="GY22" i="9"/>
  <c r="GY30" i="9" s="1"/>
  <c r="DM37" i="9"/>
  <c r="DD90" i="9"/>
  <c r="HS15" i="6" l="1"/>
  <c r="HT21" i="8"/>
  <c r="HS22" i="8"/>
  <c r="HT16" i="8"/>
  <c r="HT57" i="9"/>
  <c r="GT16" i="10"/>
  <c r="GT17" i="10" s="1"/>
  <c r="GT27" i="4" s="1"/>
  <c r="GU9" i="10"/>
  <c r="GU12" i="10" s="1"/>
  <c r="GT45" i="6"/>
  <c r="CW32" i="4"/>
  <c r="CW41" i="6" s="1"/>
  <c r="CW43" i="6"/>
  <c r="CX42" i="6" s="1"/>
  <c r="GV32" i="6"/>
  <c r="CX31" i="8"/>
  <c r="CX25" i="6" s="1"/>
  <c r="CX26" i="6" s="1"/>
  <c r="CW11" i="21"/>
  <c r="CX38" i="8"/>
  <c r="CX71" i="17" s="1"/>
  <c r="CX69" i="17" s="1"/>
  <c r="CX75" i="17" s="1"/>
  <c r="CV42" i="4"/>
  <c r="CV36" i="6"/>
  <c r="CV37" i="6" s="1"/>
  <c r="CV38" i="6" s="1"/>
  <c r="CV54" i="6" s="1"/>
  <c r="CV14" i="21"/>
  <c r="CV16" i="21" s="1"/>
  <c r="CY8" i="8"/>
  <c r="CY34" i="6" s="1"/>
  <c r="CY12" i="6"/>
  <c r="CY18" i="6"/>
  <c r="CY20" i="6" s="1"/>
  <c r="CY24" i="6" s="1"/>
  <c r="IB110" i="9"/>
  <c r="GY100" i="9"/>
  <c r="GZ92" i="9" s="1"/>
  <c r="CX11" i="4"/>
  <c r="CX13" i="4" s="1"/>
  <c r="CX33" i="4" s="1"/>
  <c r="GW34" i="9"/>
  <c r="CX29" i="8"/>
  <c r="IG46" i="6"/>
  <c r="IG30" i="10"/>
  <c r="IG31" i="10" s="1"/>
  <c r="IG30" i="4" s="1"/>
  <c r="IH23" i="10"/>
  <c r="CZ33" i="6"/>
  <c r="DB127" i="13"/>
  <c r="DB145" i="13"/>
  <c r="DA52" i="9"/>
  <c r="DA64" i="13"/>
  <c r="DA10" i="6" s="1"/>
  <c r="GY87" i="9"/>
  <c r="GZ76" i="9"/>
  <c r="GZ84" i="9" s="1"/>
  <c r="GY79" i="9"/>
  <c r="GZ75" i="9"/>
  <c r="GZ83" i="9" s="1"/>
  <c r="DB105" i="9"/>
  <c r="DC99" i="9"/>
  <c r="DC95" i="9"/>
  <c r="GY24" i="9"/>
  <c r="GY32" i="9" s="1"/>
  <c r="GY48" i="9" s="1"/>
  <c r="GZ40" i="9" s="1"/>
  <c r="DA46" i="13"/>
  <c r="DA9" i="4" s="1"/>
  <c r="DB47" i="9"/>
  <c r="DB42" i="9"/>
  <c r="DB19" i="6" s="1"/>
  <c r="GX23" i="9"/>
  <c r="GX31" i="9" s="1"/>
  <c r="GW26" i="9"/>
  <c r="GZ22" i="9"/>
  <c r="GZ30" i="9" s="1"/>
  <c r="DC46" i="9"/>
  <c r="DD98" i="9"/>
  <c r="DM45" i="9"/>
  <c r="CW44" i="6" l="1"/>
  <c r="CW52" i="6" s="1"/>
  <c r="HU55" i="9"/>
  <c r="HT17" i="8"/>
  <c r="HT18" i="8" s="1"/>
  <c r="HT20" i="8" s="1"/>
  <c r="HU56" i="9"/>
  <c r="HU27" i="8" s="1"/>
  <c r="HT37" i="8"/>
  <c r="HT70" i="17" s="1"/>
  <c r="HT12" i="4"/>
  <c r="CW44" i="4"/>
  <c r="GU16" i="10"/>
  <c r="GU17" i="10" s="1"/>
  <c r="GU27" i="4" s="1"/>
  <c r="GU45" i="6"/>
  <c r="GV9" i="10"/>
  <c r="GV12" i="10" s="1"/>
  <c r="CW34" i="4"/>
  <c r="CW38" i="4" s="1"/>
  <c r="CW39" i="4" s="1"/>
  <c r="CW42" i="4" s="1"/>
  <c r="CY32" i="8"/>
  <c r="CY11" i="4" s="1"/>
  <c r="CY13" i="4" s="1"/>
  <c r="DC35" i="6"/>
  <c r="CX33" i="8"/>
  <c r="CX50" i="6" s="1"/>
  <c r="CX51" i="6" s="1"/>
  <c r="GW32" i="6"/>
  <c r="CY26" i="8"/>
  <c r="CY25" i="8"/>
  <c r="CY28" i="8" s="1"/>
  <c r="CX39" i="8"/>
  <c r="CX40" i="8" s="1"/>
  <c r="CV55" i="6"/>
  <c r="CX32" i="4"/>
  <c r="CX41" i="6" s="1"/>
  <c r="CX11" i="21"/>
  <c r="CW12" i="21"/>
  <c r="CW15" i="21" s="1"/>
  <c r="CW13" i="21"/>
  <c r="CY9" i="8"/>
  <c r="CZ11" i="6"/>
  <c r="IC108" i="9"/>
  <c r="IC109" i="9"/>
  <c r="CX81" i="17"/>
  <c r="CX83" i="17" s="1"/>
  <c r="GZ100" i="9"/>
  <c r="HA92" i="9" s="1"/>
  <c r="GX34" i="9"/>
  <c r="CX27" i="6"/>
  <c r="CX43" i="6"/>
  <c r="CY42" i="6" s="1"/>
  <c r="IH27" i="10"/>
  <c r="DB168" i="13"/>
  <c r="DA87" i="13"/>
  <c r="DA7" i="8" s="1"/>
  <c r="GZ87" i="9"/>
  <c r="HA76" i="9"/>
  <c r="HA84" i="9" s="1"/>
  <c r="DD91" i="9"/>
  <c r="DC103" i="9"/>
  <c r="HA75" i="9"/>
  <c r="HA83" i="9" s="1"/>
  <c r="GZ79" i="9"/>
  <c r="DC39" i="9"/>
  <c r="DB50" i="9"/>
  <c r="DB31" i="6" s="1"/>
  <c r="GZ24" i="9"/>
  <c r="GZ32" i="9" s="1"/>
  <c r="GZ48" i="9" s="1"/>
  <c r="HA40" i="9" s="1"/>
  <c r="GY23" i="9"/>
  <c r="GY31" i="9" s="1"/>
  <c r="GX26" i="9"/>
  <c r="DD38" i="9"/>
  <c r="HA22" i="9"/>
  <c r="HA30" i="9" s="1"/>
  <c r="DE90" i="9"/>
  <c r="DN37" i="9"/>
  <c r="HT22" i="8" l="1"/>
  <c r="HT15" i="6"/>
  <c r="HU21" i="8"/>
  <c r="HU16" i="8"/>
  <c r="HU57" i="9"/>
  <c r="CW36" i="6"/>
  <c r="CW55" i="6" s="1"/>
  <c r="GV16" i="10"/>
  <c r="GV17" i="10" s="1"/>
  <c r="GV27" i="4" s="1"/>
  <c r="GW9" i="10"/>
  <c r="GW12" i="10" s="1"/>
  <c r="GV45" i="6"/>
  <c r="CX37" i="4"/>
  <c r="CY29" i="8"/>
  <c r="CY38" i="8"/>
  <c r="CY71" i="17" s="1"/>
  <c r="GX32" i="6"/>
  <c r="CY20" i="4"/>
  <c r="CX34" i="4"/>
  <c r="CX38" i="4" s="1"/>
  <c r="CX44" i="4"/>
  <c r="CW14" i="21"/>
  <c r="CW16" i="21" s="1"/>
  <c r="CY36" i="8"/>
  <c r="CZ8" i="8"/>
  <c r="CZ34" i="6" s="1"/>
  <c r="CZ12" i="6"/>
  <c r="CZ18" i="6"/>
  <c r="CZ20" i="6" s="1"/>
  <c r="CZ24" i="6" s="1"/>
  <c r="IC110" i="9"/>
  <c r="HA100" i="9"/>
  <c r="HB92" i="9" s="1"/>
  <c r="GY34" i="9"/>
  <c r="CY31" i="8"/>
  <c r="CY25" i="6" s="1"/>
  <c r="CY26" i="6" s="1"/>
  <c r="CX44" i="6"/>
  <c r="CX52" i="6" s="1"/>
  <c r="IH46" i="6"/>
  <c r="IH30" i="10"/>
  <c r="IH31" i="10" s="1"/>
  <c r="IH30" i="4" s="1"/>
  <c r="II23" i="10"/>
  <c r="DA33" i="6"/>
  <c r="DC127" i="13"/>
  <c r="DC145" i="13"/>
  <c r="DB52" i="9"/>
  <c r="DB64" i="13"/>
  <c r="DB10" i="6" s="1"/>
  <c r="HA87" i="9"/>
  <c r="HB76" i="9"/>
  <c r="HB84" i="9" s="1"/>
  <c r="HA79" i="9"/>
  <c r="HB75" i="9"/>
  <c r="HB83" i="9" s="1"/>
  <c r="DC105" i="9"/>
  <c r="DD99" i="9"/>
  <c r="DD95" i="9"/>
  <c r="DB46" i="13"/>
  <c r="DB9" i="4" s="1"/>
  <c r="HA24" i="9"/>
  <c r="HA32" i="9" s="1"/>
  <c r="HA48" i="9" s="1"/>
  <c r="HB40" i="9" s="1"/>
  <c r="GZ23" i="9"/>
  <c r="GZ31" i="9" s="1"/>
  <c r="GY26" i="9"/>
  <c r="DC47" i="9"/>
  <c r="DC42" i="9"/>
  <c r="DC19" i="6" s="1"/>
  <c r="DD46" i="9"/>
  <c r="HB22" i="9"/>
  <c r="HB30" i="9" s="1"/>
  <c r="DN45" i="9"/>
  <c r="DE98" i="9"/>
  <c r="HU17" i="8" l="1"/>
  <c r="HV56" i="9"/>
  <c r="HV27" i="8" s="1"/>
  <c r="HV55" i="9"/>
  <c r="HU18" i="8"/>
  <c r="HU20" i="8" s="1"/>
  <c r="HU12" i="4"/>
  <c r="HU37" i="8"/>
  <c r="HU70" i="17" s="1"/>
  <c r="CW37" i="6"/>
  <c r="CW38" i="6" s="1"/>
  <c r="CW54" i="6" s="1"/>
  <c r="HU22" i="8"/>
  <c r="CX39" i="4"/>
  <c r="CX42" i="4" s="1"/>
  <c r="GW16" i="10"/>
  <c r="GW17" i="10" s="1"/>
  <c r="GW27" i="4" s="1"/>
  <c r="GX9" i="10"/>
  <c r="GX12" i="10" s="1"/>
  <c r="GW45" i="6"/>
  <c r="CY39" i="8"/>
  <c r="CY40" i="8" s="1"/>
  <c r="DD35" i="6"/>
  <c r="GY32" i="6"/>
  <c r="CZ26" i="8"/>
  <c r="CZ25" i="8"/>
  <c r="CZ28" i="8" s="1"/>
  <c r="CY21" i="4"/>
  <c r="CY33" i="4" s="1"/>
  <c r="CX12" i="21"/>
  <c r="CX15" i="21" s="1"/>
  <c r="CX13" i="21"/>
  <c r="CY72" i="17"/>
  <c r="CY69" i="17" s="1"/>
  <c r="CY81" i="17" s="1"/>
  <c r="CY83" i="17" s="1"/>
  <c r="CZ9" i="8"/>
  <c r="DA11" i="6"/>
  <c r="ID109" i="9"/>
  <c r="ID108" i="9"/>
  <c r="O31" i="5"/>
  <c r="O33" i="5" s="1"/>
  <c r="HB100" i="9"/>
  <c r="HC92" i="9" s="1"/>
  <c r="GZ34" i="9"/>
  <c r="CY27" i="6"/>
  <c r="CZ32" i="8"/>
  <c r="CY33" i="8"/>
  <c r="CY50" i="6" s="1"/>
  <c r="CY51" i="6" s="1"/>
  <c r="II27" i="10"/>
  <c r="DC168" i="13"/>
  <c r="DB87" i="13"/>
  <c r="DB7" i="8" s="1"/>
  <c r="HB87" i="9"/>
  <c r="HC76" i="9"/>
  <c r="HC84" i="9" s="1"/>
  <c r="DE91" i="9"/>
  <c r="DD103" i="9"/>
  <c r="HB79" i="9"/>
  <c r="HC75" i="9"/>
  <c r="HC83" i="9" s="1"/>
  <c r="HA23" i="9"/>
  <c r="HA31" i="9" s="1"/>
  <c r="GZ26" i="9"/>
  <c r="HB24" i="9"/>
  <c r="HB32" i="9" s="1"/>
  <c r="HB48" i="9" s="1"/>
  <c r="HC40" i="9" s="1"/>
  <c r="DD39" i="9"/>
  <c r="DC50" i="9"/>
  <c r="DC31" i="6" s="1"/>
  <c r="DE38" i="9"/>
  <c r="HC22" i="9"/>
  <c r="HC30" i="9" s="1"/>
  <c r="DF90" i="9"/>
  <c r="DO37" i="9"/>
  <c r="CX36" i="6" l="1"/>
  <c r="CX37" i="6" s="1"/>
  <c r="CX38" i="6" s="1"/>
  <c r="CX54" i="6" s="1"/>
  <c r="CY37" i="4"/>
  <c r="GZ32" i="6"/>
  <c r="HU15" i="6"/>
  <c r="HV21" i="8"/>
  <c r="HV16" i="8"/>
  <c r="HV57" i="9"/>
  <c r="GX16" i="10"/>
  <c r="GX17" i="10" s="1"/>
  <c r="GX27" i="4" s="1"/>
  <c r="GY9" i="10"/>
  <c r="GY12" i="10" s="1"/>
  <c r="GX45" i="6"/>
  <c r="CY11" i="21"/>
  <c r="CY43" i="6"/>
  <c r="CZ42" i="6" s="1"/>
  <c r="CY32" i="4"/>
  <c r="CY44" i="4" s="1"/>
  <c r="CZ11" i="4"/>
  <c r="CZ13" i="4" s="1"/>
  <c r="CZ36" i="8"/>
  <c r="CZ72" i="17" s="1"/>
  <c r="CY75" i="17"/>
  <c r="CX14" i="21"/>
  <c r="CX16" i="21" s="1"/>
  <c r="CZ29" i="8"/>
  <c r="CZ31" i="8"/>
  <c r="CZ25" i="6" s="1"/>
  <c r="CZ26" i="6" s="1"/>
  <c r="CZ27" i="6" s="1"/>
  <c r="DA8" i="8"/>
  <c r="DA34" i="6" s="1"/>
  <c r="O34" i="5" s="1"/>
  <c r="CZ20" i="4"/>
  <c r="CZ21" i="4" s="1"/>
  <c r="DA12" i="6"/>
  <c r="DA18" i="6"/>
  <c r="DA20" i="6" s="1"/>
  <c r="DA24" i="6" s="1"/>
  <c r="ID110" i="9"/>
  <c r="HC100" i="9"/>
  <c r="HD92" i="9" s="1"/>
  <c r="HA34" i="9"/>
  <c r="CZ38" i="8"/>
  <c r="II46" i="6"/>
  <c r="II30" i="10"/>
  <c r="II31" i="10" s="1"/>
  <c r="II30" i="4" s="1"/>
  <c r="IJ23" i="10"/>
  <c r="DB33" i="6"/>
  <c r="DD127" i="13"/>
  <c r="DD145" i="13"/>
  <c r="DC52" i="9"/>
  <c r="DC64" i="13"/>
  <c r="DC10" i="6" s="1"/>
  <c r="HC87" i="9"/>
  <c r="HD76" i="9"/>
  <c r="HD84" i="9" s="1"/>
  <c r="HC79" i="9"/>
  <c r="HD75" i="9"/>
  <c r="HD83" i="9" s="1"/>
  <c r="DD105" i="9"/>
  <c r="DE99" i="9"/>
  <c r="DE95" i="9"/>
  <c r="DC46" i="13"/>
  <c r="DC9" i="4" s="1"/>
  <c r="DD47" i="9"/>
  <c r="DD42" i="9"/>
  <c r="DD19" i="6" s="1"/>
  <c r="HC24" i="9"/>
  <c r="HC32" i="9" s="1"/>
  <c r="HC48" i="9" s="1"/>
  <c r="HD40" i="9" s="1"/>
  <c r="HB23" i="9"/>
  <c r="HB31" i="9" s="1"/>
  <c r="HA26" i="9"/>
  <c r="HD22" i="9"/>
  <c r="HD30" i="9" s="1"/>
  <c r="DE46" i="9"/>
  <c r="DO45" i="9"/>
  <c r="DF98" i="9"/>
  <c r="CX55" i="6" l="1"/>
  <c r="HA32" i="6"/>
  <c r="HW55" i="9"/>
  <c r="HV17" i="8"/>
  <c r="HV18" i="8" s="1"/>
  <c r="HV20" i="8" s="1"/>
  <c r="HW56" i="9"/>
  <c r="HW27" i="8" s="1"/>
  <c r="HV12" i="4"/>
  <c r="HV37" i="8"/>
  <c r="HV70" i="17" s="1"/>
  <c r="GY16" i="10"/>
  <c r="GY17" i="10" s="1"/>
  <c r="GY27" i="4" s="1"/>
  <c r="GZ9" i="10"/>
  <c r="GZ12" i="10" s="1"/>
  <c r="GY45" i="6"/>
  <c r="CZ33" i="4"/>
  <c r="CZ43" i="6" s="1"/>
  <c r="DA42" i="6" s="1"/>
  <c r="O42" i="5" s="1"/>
  <c r="DE35" i="6"/>
  <c r="DA26" i="8"/>
  <c r="DA25" i="8"/>
  <c r="CY34" i="4"/>
  <c r="CY38" i="4" s="1"/>
  <c r="CY39" i="4" s="1"/>
  <c r="CY36" i="6" s="1"/>
  <c r="CY55" i="6" s="1"/>
  <c r="CY41" i="6"/>
  <c r="CY44" i="6" s="1"/>
  <c r="CY52" i="6" s="1"/>
  <c r="CZ32" i="4"/>
  <c r="CZ44" i="4" s="1"/>
  <c r="DA32" i="8"/>
  <c r="CZ11" i="21"/>
  <c r="CY12" i="21"/>
  <c r="CY15" i="21" s="1"/>
  <c r="CY13" i="21"/>
  <c r="DA9" i="8"/>
  <c r="CZ33" i="8"/>
  <c r="CZ50" i="6" s="1"/>
  <c r="CZ51" i="6" s="1"/>
  <c r="DA28" i="8"/>
  <c r="DB11" i="6"/>
  <c r="IE109" i="9"/>
  <c r="IE108" i="9"/>
  <c r="CZ39" i="8"/>
  <c r="CZ40" i="8" s="1"/>
  <c r="CZ71" i="17"/>
  <c r="CZ69" i="17" s="1"/>
  <c r="HB34" i="9"/>
  <c r="HD100" i="9"/>
  <c r="HE92" i="9" s="1"/>
  <c r="IJ27" i="10"/>
  <c r="DD168" i="13"/>
  <c r="DC87" i="13"/>
  <c r="DC7" i="8" s="1"/>
  <c r="HD87" i="9"/>
  <c r="HE76" i="9"/>
  <c r="HE84" i="9" s="1"/>
  <c r="DF91" i="9"/>
  <c r="DE103" i="9"/>
  <c r="HD79" i="9"/>
  <c r="HE75" i="9"/>
  <c r="HE83" i="9" s="1"/>
  <c r="HD24" i="9"/>
  <c r="HD32" i="9" s="1"/>
  <c r="HD48" i="9" s="1"/>
  <c r="HE40" i="9" s="1"/>
  <c r="HC23" i="9"/>
  <c r="HC31" i="9" s="1"/>
  <c r="HB26" i="9"/>
  <c r="DE39" i="9"/>
  <c r="DD50" i="9"/>
  <c r="DD31" i="6" s="1"/>
  <c r="DF38" i="9"/>
  <c r="HE22" i="9"/>
  <c r="HE30" i="9" s="1"/>
  <c r="DG90" i="9"/>
  <c r="DP37" i="9"/>
  <c r="HV22" i="8" l="1"/>
  <c r="HV15" i="6"/>
  <c r="HW21" i="8"/>
  <c r="HW16" i="8"/>
  <c r="HW57" i="9"/>
  <c r="GZ16" i="10"/>
  <c r="GZ17" i="10" s="1"/>
  <c r="GZ27" i="4" s="1"/>
  <c r="GZ45" i="6"/>
  <c r="HA9" i="10"/>
  <c r="HA12" i="10" s="1"/>
  <c r="HB32" i="6"/>
  <c r="CZ37" i="4"/>
  <c r="CY37" i="6"/>
  <c r="CY38" i="6" s="1"/>
  <c r="CY54" i="6" s="1"/>
  <c r="CY42" i="4"/>
  <c r="CZ34" i="4"/>
  <c r="CZ38" i="4" s="1"/>
  <c r="CZ41" i="6"/>
  <c r="CZ44" i="6" s="1"/>
  <c r="CZ52" i="6" s="1"/>
  <c r="DA36" i="8"/>
  <c r="DA72" i="17" s="1"/>
  <c r="DA38" i="8"/>
  <c r="DA71" i="17" s="1"/>
  <c r="DA11" i="4"/>
  <c r="DA13" i="4" s="1"/>
  <c r="CY14" i="21"/>
  <c r="CY16" i="21" s="1"/>
  <c r="DA20" i="4"/>
  <c r="DA21" i="4" s="1"/>
  <c r="DA29" i="8"/>
  <c r="DA31" i="8"/>
  <c r="DA25" i="6" s="1"/>
  <c r="DA26" i="6" s="1"/>
  <c r="DB8" i="8"/>
  <c r="DB34" i="6" s="1"/>
  <c r="IE110" i="9"/>
  <c r="CZ81" i="17"/>
  <c r="CZ83" i="17" s="1"/>
  <c r="CZ75" i="17"/>
  <c r="HE100" i="9"/>
  <c r="HF92" i="9" s="1"/>
  <c r="HC34" i="9"/>
  <c r="IJ46" i="6"/>
  <c r="IJ30" i="10"/>
  <c r="IJ31" i="10" s="1"/>
  <c r="IJ30" i="4" s="1"/>
  <c r="IK23" i="10"/>
  <c r="DC33" i="6"/>
  <c r="DB12" i="6"/>
  <c r="DB18" i="6"/>
  <c r="DB20" i="6" s="1"/>
  <c r="DB24" i="6" s="1"/>
  <c r="DE127" i="13"/>
  <c r="DE145" i="13"/>
  <c r="DD52" i="9"/>
  <c r="DD64" i="13"/>
  <c r="DD10" i="6" s="1"/>
  <c r="HE87" i="9"/>
  <c r="HF76" i="9"/>
  <c r="HF84" i="9" s="1"/>
  <c r="HE79" i="9"/>
  <c r="HF75" i="9"/>
  <c r="HF83" i="9" s="1"/>
  <c r="DE105" i="9"/>
  <c r="DF99" i="9"/>
  <c r="DF95" i="9"/>
  <c r="DE47" i="9"/>
  <c r="DE42" i="9"/>
  <c r="DE19" i="6" s="1"/>
  <c r="DD46" i="13"/>
  <c r="DD9" i="4" s="1"/>
  <c r="HD23" i="9"/>
  <c r="HD31" i="9" s="1"/>
  <c r="HC26" i="9"/>
  <c r="HE24" i="9"/>
  <c r="HE32" i="9" s="1"/>
  <c r="HE48" i="9" s="1"/>
  <c r="HF40" i="9" s="1"/>
  <c r="HF22" i="9"/>
  <c r="HF30" i="9" s="1"/>
  <c r="DF46" i="9"/>
  <c r="DP45" i="9"/>
  <c r="DG98" i="9"/>
  <c r="HX55" i="9" l="1"/>
  <c r="HW17" i="8"/>
  <c r="HW18" i="8" s="1"/>
  <c r="HW20" i="8" s="1"/>
  <c r="HW22" i="8" s="1"/>
  <c r="HX56" i="9"/>
  <c r="HX27" i="8" s="1"/>
  <c r="HW37" i="8"/>
  <c r="HW70" i="17" s="1"/>
  <c r="HW12" i="4"/>
  <c r="HC32" i="6"/>
  <c r="HA16" i="10"/>
  <c r="HA17" i="10" s="1"/>
  <c r="HA27" i="4" s="1"/>
  <c r="HA45" i="6"/>
  <c r="HB9" i="10"/>
  <c r="HB12" i="10" s="1"/>
  <c r="DA33" i="4"/>
  <c r="DA43" i="6" s="1"/>
  <c r="DF35" i="6"/>
  <c r="DB26" i="8"/>
  <c r="DB25" i="8"/>
  <c r="CZ39" i="4"/>
  <c r="CZ36" i="6" s="1"/>
  <c r="CZ55" i="6" s="1"/>
  <c r="DA39" i="8"/>
  <c r="DA40" i="8" s="1"/>
  <c r="DA69" i="17"/>
  <c r="DA75" i="17" s="1"/>
  <c r="DB32" i="8"/>
  <c r="DA11" i="21"/>
  <c r="DA32" i="4"/>
  <c r="DA33" i="8"/>
  <c r="DA50" i="6" s="1"/>
  <c r="CZ12" i="21"/>
  <c r="CZ15" i="21" s="1"/>
  <c r="CZ13" i="21"/>
  <c r="DA27" i="6"/>
  <c r="DB9" i="8"/>
  <c r="DC11" i="6"/>
  <c r="IF108" i="9"/>
  <c r="IF109" i="9"/>
  <c r="HF100" i="9"/>
  <c r="HG92" i="9" s="1"/>
  <c r="HD34" i="9"/>
  <c r="IK27" i="10"/>
  <c r="S30" i="3"/>
  <c r="T30" i="3"/>
  <c r="U30" i="3"/>
  <c r="V30" i="3"/>
  <c r="W30" i="3"/>
  <c r="X30" i="3"/>
  <c r="Y30" i="3"/>
  <c r="Z30" i="3"/>
  <c r="DD87" i="13"/>
  <c r="DD7" i="8" s="1"/>
  <c r="DE168" i="13"/>
  <c r="HF87" i="9"/>
  <c r="HG76" i="9"/>
  <c r="HG84" i="9" s="1"/>
  <c r="DG91" i="9"/>
  <c r="DF103" i="9"/>
  <c r="HG75" i="9"/>
  <c r="HG83" i="9" s="1"/>
  <c r="HF79" i="9"/>
  <c r="HE23" i="9"/>
  <c r="HE31" i="9" s="1"/>
  <c r="HD26" i="9"/>
  <c r="HF24" i="9"/>
  <c r="HF32" i="9" s="1"/>
  <c r="HF48" i="9" s="1"/>
  <c r="HG40" i="9" s="1"/>
  <c r="DF39" i="9"/>
  <c r="DE50" i="9"/>
  <c r="DE31" i="6" s="1"/>
  <c r="DG38" i="9"/>
  <c r="HG22" i="9"/>
  <c r="HG30" i="9" s="1"/>
  <c r="DH90" i="9"/>
  <c r="DQ37" i="9"/>
  <c r="HW15" i="6" l="1"/>
  <c r="HX21" i="8"/>
  <c r="HX16" i="8"/>
  <c r="HX57" i="9"/>
  <c r="DA34" i="4"/>
  <c r="DA38" i="4" s="1"/>
  <c r="HB16" i="10"/>
  <c r="HB17" i="10" s="1"/>
  <c r="HB27" i="4" s="1"/>
  <c r="HC9" i="10"/>
  <c r="HC12" i="10" s="1"/>
  <c r="HB45" i="6"/>
  <c r="O43" i="5"/>
  <c r="DB42" i="6"/>
  <c r="HD32" i="6"/>
  <c r="CZ37" i="6"/>
  <c r="CZ38" i="6" s="1"/>
  <c r="CZ54" i="6" s="1"/>
  <c r="DA37" i="4"/>
  <c r="CZ42" i="4"/>
  <c r="DA81" i="17"/>
  <c r="DA83" i="17" s="1"/>
  <c r="DB38" i="8"/>
  <c r="DB71" i="17" s="1"/>
  <c r="DB36" i="8"/>
  <c r="DB72" i="17" s="1"/>
  <c r="DA44" i="4"/>
  <c r="DA41" i="6"/>
  <c r="DA44" i="6" s="1"/>
  <c r="DB11" i="4"/>
  <c r="DB13" i="4" s="1"/>
  <c r="CZ14" i="21"/>
  <c r="CZ16" i="21" s="1"/>
  <c r="DB20" i="4"/>
  <c r="DB21" i="4" s="1"/>
  <c r="DC8" i="8"/>
  <c r="DC34" i="6" s="1"/>
  <c r="IF110" i="9"/>
  <c r="HG100" i="9"/>
  <c r="HH92" i="9" s="1"/>
  <c r="HE34" i="9"/>
  <c r="IK30" i="10"/>
  <c r="IK31" i="10" s="1"/>
  <c r="IK30" i="4" s="1"/>
  <c r="IK46" i="6"/>
  <c r="DB28" i="8"/>
  <c r="DB31" i="8" s="1"/>
  <c r="O50" i="5"/>
  <c r="O51" i="5" s="1"/>
  <c r="DA51" i="6"/>
  <c r="IL23" i="10"/>
  <c r="DD33" i="6"/>
  <c r="DC12" i="6"/>
  <c r="DC18" i="6"/>
  <c r="DC20" i="6" s="1"/>
  <c r="DC24" i="6" s="1"/>
  <c r="DF127" i="13"/>
  <c r="DF145" i="13"/>
  <c r="DE52" i="9"/>
  <c r="DE64" i="13"/>
  <c r="DE10" i="6" s="1"/>
  <c r="HG87" i="9"/>
  <c r="HH76" i="9"/>
  <c r="HH84" i="9" s="1"/>
  <c r="HG79" i="9"/>
  <c r="HH75" i="9"/>
  <c r="HH83" i="9" s="1"/>
  <c r="DG99" i="9"/>
  <c r="DG95" i="9"/>
  <c r="DF105" i="9"/>
  <c r="HG24" i="9"/>
  <c r="HG32" i="9" s="1"/>
  <c r="HG48" i="9" s="1"/>
  <c r="HH40" i="9" s="1"/>
  <c r="DF47" i="9"/>
  <c r="DF42" i="9"/>
  <c r="DF19" i="6" s="1"/>
  <c r="DE46" i="13"/>
  <c r="DE9" i="4" s="1"/>
  <c r="HF23" i="9"/>
  <c r="HF31" i="9" s="1"/>
  <c r="HE26" i="9"/>
  <c r="HH22" i="9"/>
  <c r="HH30" i="9" s="1"/>
  <c r="DG46" i="9"/>
  <c r="DQ45" i="9"/>
  <c r="DH98" i="9"/>
  <c r="HY55" i="9" l="1"/>
  <c r="HX17" i="8"/>
  <c r="HX18" i="8" s="1"/>
  <c r="HX20" i="8" s="1"/>
  <c r="HY56" i="9"/>
  <c r="HY27" i="8" s="1"/>
  <c r="HX37" i="8"/>
  <c r="HX70" i="17" s="1"/>
  <c r="HX12" i="4"/>
  <c r="DA39" i="4"/>
  <c r="DA36" i="6" s="1"/>
  <c r="O36" i="5" s="1"/>
  <c r="O37" i="5" s="1"/>
  <c r="O38" i="5" s="1"/>
  <c r="HC16" i="10"/>
  <c r="HC17" i="10" s="1"/>
  <c r="HC27" i="4" s="1"/>
  <c r="HD9" i="10"/>
  <c r="HD12" i="10" s="1"/>
  <c r="HC45" i="6"/>
  <c r="DB33" i="4"/>
  <c r="HE32" i="6"/>
  <c r="X32" i="5" s="1"/>
  <c r="DG35" i="6"/>
  <c r="DC26" i="8"/>
  <c r="DC25" i="8"/>
  <c r="DB69" i="17"/>
  <c r="DB75" i="17" s="1"/>
  <c r="DB39" i="8"/>
  <c r="DB40" i="8" s="1"/>
  <c r="O41" i="5"/>
  <c r="O44" i="5" s="1"/>
  <c r="O52" i="5" s="1"/>
  <c r="DB11" i="21"/>
  <c r="DA12" i="21"/>
  <c r="DA15" i="21" s="1"/>
  <c r="DA13" i="21"/>
  <c r="DB32" i="4"/>
  <c r="DB41" i="6" s="1"/>
  <c r="DC9" i="8"/>
  <c r="DD11" i="6"/>
  <c r="IG109" i="9"/>
  <c r="IG108" i="9"/>
  <c r="HH100" i="9"/>
  <c r="HI92" i="9" s="1"/>
  <c r="HF34" i="9"/>
  <c r="DB25" i="6"/>
  <c r="DB26" i="6" s="1"/>
  <c r="DC32" i="8"/>
  <c r="DB33" i="8"/>
  <c r="DB50" i="6" s="1"/>
  <c r="DB51" i="6" s="1"/>
  <c r="DB29" i="8"/>
  <c r="DA52" i="6"/>
  <c r="IL27" i="10"/>
  <c r="DE87" i="13"/>
  <c r="DE7" i="8" s="1"/>
  <c r="DF168" i="13"/>
  <c r="HH87" i="9"/>
  <c r="HI76" i="9"/>
  <c r="HI84" i="9" s="1"/>
  <c r="DH91" i="9"/>
  <c r="DG103" i="9"/>
  <c r="HI75" i="9"/>
  <c r="HI83" i="9" s="1"/>
  <c r="HH79" i="9"/>
  <c r="DG39" i="9"/>
  <c r="DF50" i="9"/>
  <c r="DF31" i="6" s="1"/>
  <c r="HG23" i="9"/>
  <c r="HG31" i="9" s="1"/>
  <c r="HF26" i="9"/>
  <c r="HH24" i="9"/>
  <c r="HH32" i="9" s="1"/>
  <c r="HH48" i="9" s="1"/>
  <c r="HI40" i="9" s="1"/>
  <c r="DH38" i="9"/>
  <c r="HI22" i="9"/>
  <c r="HI30" i="9" s="1"/>
  <c r="DI90" i="9"/>
  <c r="DR37" i="9"/>
  <c r="DB43" i="6" l="1"/>
  <c r="DB44" i="6" s="1"/>
  <c r="DB52" i="6" s="1"/>
  <c r="DB37" i="4"/>
  <c r="DA42" i="4"/>
  <c r="DA55" i="6"/>
  <c r="HX22" i="8"/>
  <c r="HX15" i="6"/>
  <c r="HY21" i="8"/>
  <c r="DA37" i="6"/>
  <c r="DA38" i="6" s="1"/>
  <c r="DA54" i="6" s="1"/>
  <c r="HY16" i="8"/>
  <c r="HY57" i="9"/>
  <c r="HD16" i="10"/>
  <c r="HD17" i="10" s="1"/>
  <c r="HD27" i="4" s="1"/>
  <c r="HE9" i="10"/>
  <c r="HE12" i="10" s="1"/>
  <c r="HD45" i="6"/>
  <c r="HF32" i="6"/>
  <c r="DB81" i="17"/>
  <c r="DB83" i="17" s="1"/>
  <c r="DC38" i="8"/>
  <c r="DC71" i="17" s="1"/>
  <c r="DC36" i="8"/>
  <c r="DC72" i="17" s="1"/>
  <c r="DA14" i="21"/>
  <c r="DA16" i="21" s="1"/>
  <c r="DB34" i="4"/>
  <c r="DB38" i="4" s="1"/>
  <c r="DB44" i="4"/>
  <c r="DD9" i="8"/>
  <c r="DC20" i="4"/>
  <c r="DC21" i="4" s="1"/>
  <c r="IG110" i="9"/>
  <c r="HI100" i="9"/>
  <c r="HJ92" i="9" s="1"/>
  <c r="HG34" i="9"/>
  <c r="IL30" i="10"/>
  <c r="IL31" i="10" s="1"/>
  <c r="IL30" i="4" s="1"/>
  <c r="IL46" i="6"/>
  <c r="DB27" i="6"/>
  <c r="DC28" i="8"/>
  <c r="DC29" i="8" s="1"/>
  <c r="DC11" i="4"/>
  <c r="DC13" i="4" s="1"/>
  <c r="DE33" i="6"/>
  <c r="DD12" i="6"/>
  <c r="DD18" i="6"/>
  <c r="DD20" i="6" s="1"/>
  <c r="DD24" i="6" s="1"/>
  <c r="DG127" i="13"/>
  <c r="DG145" i="13"/>
  <c r="DF52" i="9"/>
  <c r="DF64" i="13"/>
  <c r="DF10" i="6" s="1"/>
  <c r="HI87" i="9"/>
  <c r="HJ76" i="9"/>
  <c r="HJ84" i="9" s="1"/>
  <c r="HJ75" i="9"/>
  <c r="HJ83" i="9" s="1"/>
  <c r="HI79" i="9"/>
  <c r="DG105" i="9"/>
  <c r="DH99" i="9"/>
  <c r="DH95" i="9"/>
  <c r="HI24" i="9"/>
  <c r="HI32" i="9" s="1"/>
  <c r="HI48" i="9" s="1"/>
  <c r="HJ40" i="9" s="1"/>
  <c r="HH23" i="9"/>
  <c r="HH31" i="9" s="1"/>
  <c r="HG26" i="9"/>
  <c r="DF46" i="13"/>
  <c r="DF9" i="4" s="1"/>
  <c r="DG47" i="9"/>
  <c r="DG42" i="9"/>
  <c r="DG19" i="6" s="1"/>
  <c r="HJ22" i="9"/>
  <c r="HJ30" i="9" s="1"/>
  <c r="DH46" i="9"/>
  <c r="DR45" i="9"/>
  <c r="DI98" i="9"/>
  <c r="DC33" i="4" l="1"/>
  <c r="DH35" i="6"/>
  <c r="DC42" i="6"/>
  <c r="HZ55" i="9"/>
  <c r="HY17" i="8"/>
  <c r="HY18" i="8" s="1"/>
  <c r="HY20" i="8" s="1"/>
  <c r="HZ56" i="9"/>
  <c r="HZ27" i="8" s="1"/>
  <c r="HY12" i="4"/>
  <c r="HY37" i="8"/>
  <c r="HY70" i="17" s="1"/>
  <c r="HE16" i="10"/>
  <c r="HE17" i="10" s="1"/>
  <c r="HE27" i="4" s="1"/>
  <c r="HF9" i="10"/>
  <c r="HF12" i="10" s="1"/>
  <c r="HE45" i="6"/>
  <c r="X45" i="5" s="1"/>
  <c r="HG32" i="6"/>
  <c r="DD26" i="8"/>
  <c r="DD25" i="8"/>
  <c r="DC69" i="17"/>
  <c r="DC75" i="17" s="1"/>
  <c r="DC39" i="8"/>
  <c r="DC40" i="8" s="1"/>
  <c r="DC11" i="21"/>
  <c r="DB39" i="4"/>
  <c r="DC37" i="4" s="1"/>
  <c r="DD8" i="8"/>
  <c r="DD34" i="6" s="1"/>
  <c r="DC32" i="4"/>
  <c r="DC41" i="6" s="1"/>
  <c r="DE11" i="6"/>
  <c r="IH109" i="9"/>
  <c r="IH108" i="9"/>
  <c r="HJ100" i="9"/>
  <c r="HK92" i="9" s="1"/>
  <c r="HH34" i="9"/>
  <c r="DC31" i="8"/>
  <c r="DC25" i="6" s="1"/>
  <c r="DC26" i="6" s="1"/>
  <c r="DC27" i="6" s="1"/>
  <c r="DD36" i="8"/>
  <c r="DD72" i="17" s="1"/>
  <c r="DD20" i="4"/>
  <c r="DD21" i="4" s="1"/>
  <c r="DF87" i="13"/>
  <c r="DF7" i="8" s="1"/>
  <c r="DG168" i="13"/>
  <c r="HJ87" i="9"/>
  <c r="HK76" i="9"/>
  <c r="HK84" i="9" s="1"/>
  <c r="DI91" i="9"/>
  <c r="DH103" i="9"/>
  <c r="HK75" i="9"/>
  <c r="HK83" i="9" s="1"/>
  <c r="HJ79" i="9"/>
  <c r="HI23" i="9"/>
  <c r="HI31" i="9" s="1"/>
  <c r="HH26" i="9"/>
  <c r="HJ24" i="9"/>
  <c r="HJ32" i="9" s="1"/>
  <c r="HJ48" i="9" s="1"/>
  <c r="HK40" i="9" s="1"/>
  <c r="DH39" i="9"/>
  <c r="DG50" i="9"/>
  <c r="DG31" i="6" s="1"/>
  <c r="DI38" i="9"/>
  <c r="HK22" i="9"/>
  <c r="HK30" i="9" s="1"/>
  <c r="DJ90" i="9"/>
  <c r="DS37" i="9"/>
  <c r="HY15" i="6" l="1"/>
  <c r="HZ21" i="8"/>
  <c r="HY22" i="8"/>
  <c r="HZ16" i="8"/>
  <c r="HZ57" i="9"/>
  <c r="HF16" i="10"/>
  <c r="HF17" i="10" s="1"/>
  <c r="HF27" i="4" s="1"/>
  <c r="HG9" i="10"/>
  <c r="HG12" i="10" s="1"/>
  <c r="HF45" i="6"/>
  <c r="HH32" i="6"/>
  <c r="DC81" i="17"/>
  <c r="DC83" i="17" s="1"/>
  <c r="DB12" i="21"/>
  <c r="DB15" i="21" s="1"/>
  <c r="DB13" i="21"/>
  <c r="DB36" i="6"/>
  <c r="DB37" i="6" s="1"/>
  <c r="DB38" i="6" s="1"/>
  <c r="DB54" i="6" s="1"/>
  <c r="DB42" i="4"/>
  <c r="DE8" i="8"/>
  <c r="DE34" i="6" s="1"/>
  <c r="DC34" i="4"/>
  <c r="DC38" i="4" s="1"/>
  <c r="DC44" i="4"/>
  <c r="IH110" i="9"/>
  <c r="HK100" i="9"/>
  <c r="HL92" i="9" s="1"/>
  <c r="HI34" i="9"/>
  <c r="DD32" i="8"/>
  <c r="DC43" i="6"/>
  <c r="DC33" i="8"/>
  <c r="DC50" i="6" s="1"/>
  <c r="DC51" i="6" s="1"/>
  <c r="DD28" i="8"/>
  <c r="DD31" i="8" s="1"/>
  <c r="DF33" i="6"/>
  <c r="DE18" i="6"/>
  <c r="DE20" i="6" s="1"/>
  <c r="DE24" i="6" s="1"/>
  <c r="DE12" i="6"/>
  <c r="DH127" i="13"/>
  <c r="DH145" i="13"/>
  <c r="DG52" i="9"/>
  <c r="DG64" i="13"/>
  <c r="DG10" i="6" s="1"/>
  <c r="HK87" i="9"/>
  <c r="HL76" i="9"/>
  <c r="HL84" i="9" s="1"/>
  <c r="HK79" i="9"/>
  <c r="HL75" i="9"/>
  <c r="HL83" i="9" s="1"/>
  <c r="DH105" i="9"/>
  <c r="DI99" i="9"/>
  <c r="DI95" i="9"/>
  <c r="DG46" i="13"/>
  <c r="DG9" i="4" s="1"/>
  <c r="DH47" i="9"/>
  <c r="DH42" i="9"/>
  <c r="DH19" i="6" s="1"/>
  <c r="HK24" i="9"/>
  <c r="HK32" i="9" s="1"/>
  <c r="HK48" i="9" s="1"/>
  <c r="HL40" i="9" s="1"/>
  <c r="HJ23" i="9"/>
  <c r="HJ31" i="9" s="1"/>
  <c r="HI26" i="9"/>
  <c r="HL22" i="9"/>
  <c r="HL30" i="9" s="1"/>
  <c r="DI46" i="9"/>
  <c r="DS45" i="9"/>
  <c r="DJ98" i="9"/>
  <c r="IA55" i="9" l="1"/>
  <c r="HZ17" i="8"/>
  <c r="HZ18" i="8" s="1"/>
  <c r="HZ20" i="8" s="1"/>
  <c r="IA56" i="9"/>
  <c r="IA27" i="8" s="1"/>
  <c r="HZ37" i="8"/>
  <c r="HZ70" i="17" s="1"/>
  <c r="HZ12" i="4"/>
  <c r="DI35" i="6"/>
  <c r="HG16" i="10"/>
  <c r="HG17" i="10" s="1"/>
  <c r="HG27" i="4" s="1"/>
  <c r="HH9" i="10"/>
  <c r="HH12" i="10" s="1"/>
  <c r="HG45" i="6"/>
  <c r="HI32" i="6"/>
  <c r="DE26" i="8"/>
  <c r="DE25" i="8"/>
  <c r="DD11" i="4"/>
  <c r="DD13" i="4" s="1"/>
  <c r="DD33" i="4" s="1"/>
  <c r="DB14" i="21"/>
  <c r="DB16" i="21" s="1"/>
  <c r="DB55" i="6"/>
  <c r="DC39" i="4"/>
  <c r="DD37" i="4" s="1"/>
  <c r="DE9" i="8"/>
  <c r="DF11" i="6"/>
  <c r="II108" i="9"/>
  <c r="II109" i="9"/>
  <c r="HL100" i="9"/>
  <c r="HM92" i="9" s="1"/>
  <c r="HJ34" i="9"/>
  <c r="DD38" i="8"/>
  <c r="DC44" i="6"/>
  <c r="DC52" i="6" s="1"/>
  <c r="DD42" i="6"/>
  <c r="DD29" i="8"/>
  <c r="DD25" i="6"/>
  <c r="DD26" i="6" s="1"/>
  <c r="DE32" i="8"/>
  <c r="DD33" i="8"/>
  <c r="DD50" i="6" s="1"/>
  <c r="DD51" i="6" s="1"/>
  <c r="DG87" i="13"/>
  <c r="DG7" i="8" s="1"/>
  <c r="DH168" i="13"/>
  <c r="HL87" i="9"/>
  <c r="HM76" i="9"/>
  <c r="HM84" i="9" s="1"/>
  <c r="HM75" i="9"/>
  <c r="HM83" i="9" s="1"/>
  <c r="HL79" i="9"/>
  <c r="DJ91" i="9"/>
  <c r="DI103" i="9"/>
  <c r="HL24" i="9"/>
  <c r="HL32" i="9" s="1"/>
  <c r="HL48" i="9" s="1"/>
  <c r="HM40" i="9" s="1"/>
  <c r="HK23" i="9"/>
  <c r="HK31" i="9" s="1"/>
  <c r="HJ26" i="9"/>
  <c r="DI39" i="9"/>
  <c r="DH50" i="9"/>
  <c r="DH31" i="6" s="1"/>
  <c r="HM22" i="9"/>
  <c r="HM30" i="9" s="1"/>
  <c r="DJ38" i="9"/>
  <c r="DK90" i="9"/>
  <c r="DT37" i="9"/>
  <c r="HZ22" i="8" l="1"/>
  <c r="HZ15" i="6"/>
  <c r="IA21" i="8"/>
  <c r="IA16" i="8"/>
  <c r="IA57" i="9"/>
  <c r="HH16" i="10"/>
  <c r="HH17" i="10" s="1"/>
  <c r="HH27" i="4" s="1"/>
  <c r="HI9" i="10"/>
  <c r="HI12" i="10" s="1"/>
  <c r="HH45" i="6"/>
  <c r="DD32" i="4"/>
  <c r="DD41" i="6" s="1"/>
  <c r="HJ32" i="6"/>
  <c r="DD11" i="21"/>
  <c r="DE20" i="4"/>
  <c r="DE21" i="4" s="1"/>
  <c r="DE38" i="8"/>
  <c r="DE71" i="17" s="1"/>
  <c r="DC36" i="6"/>
  <c r="DC37" i="6" s="1"/>
  <c r="DC38" i="6" s="1"/>
  <c r="DC54" i="6" s="1"/>
  <c r="DE36" i="8"/>
  <c r="DE72" i="17" s="1"/>
  <c r="DC42" i="4"/>
  <c r="DC12" i="21"/>
  <c r="DC15" i="21" s="1"/>
  <c r="DC13" i="21"/>
  <c r="DF9" i="8"/>
  <c r="II110" i="9"/>
  <c r="DD39" i="8"/>
  <c r="DD40" i="8" s="1"/>
  <c r="DD71" i="17"/>
  <c r="DD69" i="17" s="1"/>
  <c r="HM100" i="9"/>
  <c r="HN92" i="9" s="1"/>
  <c r="DE28" i="8"/>
  <c r="DE29" i="8" s="1"/>
  <c r="HK34" i="9"/>
  <c r="DE11" i="4"/>
  <c r="DE13" i="4" s="1"/>
  <c r="DD27" i="6"/>
  <c r="DD43" i="6"/>
  <c r="DG33" i="6"/>
  <c r="DF12" i="6"/>
  <c r="DF18" i="6"/>
  <c r="DF20" i="6" s="1"/>
  <c r="DF24" i="6" s="1"/>
  <c r="DI127" i="13"/>
  <c r="DI145" i="13"/>
  <c r="DH52" i="9"/>
  <c r="DH64" i="13"/>
  <c r="DH10" i="6" s="1"/>
  <c r="HM87" i="9"/>
  <c r="HN76" i="9"/>
  <c r="HN84" i="9" s="1"/>
  <c r="DI105" i="9"/>
  <c r="DJ99" i="9"/>
  <c r="DJ95" i="9"/>
  <c r="HM79" i="9"/>
  <c r="HN75" i="9"/>
  <c r="HN83" i="9" s="1"/>
  <c r="DH46" i="13"/>
  <c r="DH9" i="4" s="1"/>
  <c r="DI47" i="9"/>
  <c r="DI42" i="9"/>
  <c r="DI19" i="6" s="1"/>
  <c r="HL23" i="9"/>
  <c r="HL31" i="9" s="1"/>
  <c r="HK26" i="9"/>
  <c r="HM24" i="9"/>
  <c r="HM32" i="9" s="1"/>
  <c r="HM48" i="9" s="1"/>
  <c r="HN40" i="9" s="1"/>
  <c r="DJ46" i="9"/>
  <c r="HN22" i="9"/>
  <c r="HN30" i="9" s="1"/>
  <c r="DT45" i="9"/>
  <c r="DK98" i="9"/>
  <c r="DD44" i="4" l="1"/>
  <c r="IB55" i="9"/>
  <c r="IA17" i="8"/>
  <c r="IA18" i="8" s="1"/>
  <c r="IA20" i="8" s="1"/>
  <c r="IA22" i="8" s="1"/>
  <c r="IB56" i="9"/>
  <c r="IB27" i="8" s="1"/>
  <c r="IA12" i="4"/>
  <c r="IA37" i="8"/>
  <c r="IA70" i="17" s="1"/>
  <c r="DD34" i="4"/>
  <c r="DD38" i="4" s="1"/>
  <c r="DD39" i="4" s="1"/>
  <c r="DD42" i="4" s="1"/>
  <c r="HI16" i="10"/>
  <c r="HI17" i="10" s="1"/>
  <c r="HI27" i="4" s="1"/>
  <c r="HJ9" i="10"/>
  <c r="HJ12" i="10" s="1"/>
  <c r="HI45" i="6"/>
  <c r="DE33" i="4"/>
  <c r="HK32" i="6"/>
  <c r="DJ35" i="6"/>
  <c r="DF26" i="8"/>
  <c r="DF25" i="8"/>
  <c r="DF28" i="8" s="1"/>
  <c r="DE69" i="17"/>
  <c r="DE75" i="17" s="1"/>
  <c r="DE39" i="8"/>
  <c r="DE40" i="8" s="1"/>
  <c r="DC55" i="6"/>
  <c r="DC14" i="21"/>
  <c r="DC16" i="21" s="1"/>
  <c r="DE32" i="4"/>
  <c r="DE11" i="21"/>
  <c r="DD12" i="21"/>
  <c r="DD15" i="21" s="1"/>
  <c r="DD13" i="21"/>
  <c r="DF8" i="8"/>
  <c r="DF34" i="6" s="1"/>
  <c r="DG11" i="6"/>
  <c r="IJ108" i="9"/>
  <c r="IJ109" i="9"/>
  <c r="DD81" i="17"/>
  <c r="DD83" i="17" s="1"/>
  <c r="DD75" i="17"/>
  <c r="DE31" i="8"/>
  <c r="DE25" i="6" s="1"/>
  <c r="DE26" i="6" s="1"/>
  <c r="DE27" i="6" s="1"/>
  <c r="HN100" i="9"/>
  <c r="HO92" i="9" s="1"/>
  <c r="HL34" i="9"/>
  <c r="DE42" i="6"/>
  <c r="DD44" i="6"/>
  <c r="DD52" i="6" s="1"/>
  <c r="DH87" i="13"/>
  <c r="DH7" i="8" s="1"/>
  <c r="DF36" i="8"/>
  <c r="DF72" i="17" s="1"/>
  <c r="DF20" i="4"/>
  <c r="DF21" i="4" s="1"/>
  <c r="DI168" i="13"/>
  <c r="HN87" i="9"/>
  <c r="HO76" i="9"/>
  <c r="HO84" i="9" s="1"/>
  <c r="HO75" i="9"/>
  <c r="HO83" i="9" s="1"/>
  <c r="HN79" i="9"/>
  <c r="DK91" i="9"/>
  <c r="DJ103" i="9"/>
  <c r="HM23" i="9"/>
  <c r="HM31" i="9" s="1"/>
  <c r="HL26" i="9"/>
  <c r="DJ39" i="9"/>
  <c r="DI50" i="9"/>
  <c r="DI31" i="6" s="1"/>
  <c r="HN24" i="9"/>
  <c r="HN32" i="9" s="1"/>
  <c r="HN48" i="9" s="1"/>
  <c r="HO40" i="9" s="1"/>
  <c r="HO22" i="9"/>
  <c r="HO30" i="9" s="1"/>
  <c r="DK38" i="9"/>
  <c r="DL90" i="9"/>
  <c r="DU37" i="9"/>
  <c r="DD36" i="6" l="1"/>
  <c r="DD55" i="6" s="1"/>
  <c r="DE37" i="4"/>
  <c r="IA15" i="6"/>
  <c r="IB21" i="8"/>
  <c r="IB16" i="8"/>
  <c r="IB57" i="9"/>
  <c r="DE34" i="4"/>
  <c r="DE38" i="4" s="1"/>
  <c r="HJ16" i="10"/>
  <c r="HJ17" i="10" s="1"/>
  <c r="HJ27" i="4" s="1"/>
  <c r="HJ45" i="6"/>
  <c r="HK9" i="10"/>
  <c r="HK12" i="10" s="1"/>
  <c r="HL32" i="6"/>
  <c r="DE81" i="17"/>
  <c r="DE83" i="17" s="1"/>
  <c r="DE41" i="6"/>
  <c r="DE44" i="4"/>
  <c r="DD37" i="6"/>
  <c r="DD38" i="6" s="1"/>
  <c r="DD54" i="6" s="1"/>
  <c r="DD14" i="21"/>
  <c r="DD16" i="21" s="1"/>
  <c r="DG8" i="8"/>
  <c r="DG34" i="6" s="1"/>
  <c r="DG12" i="6"/>
  <c r="DG18" i="6"/>
  <c r="DG20" i="6" s="1"/>
  <c r="DG24" i="6" s="1"/>
  <c r="IJ110" i="9"/>
  <c r="DE43" i="6"/>
  <c r="DE33" i="8"/>
  <c r="DE50" i="6" s="1"/>
  <c r="DE51" i="6" s="1"/>
  <c r="DF32" i="8"/>
  <c r="HO100" i="9"/>
  <c r="HP92" i="9" s="1"/>
  <c r="HM34" i="9"/>
  <c r="DF31" i="8"/>
  <c r="DF25" i="6" s="1"/>
  <c r="DF26" i="6" s="1"/>
  <c r="DF29" i="8"/>
  <c r="DH33" i="6"/>
  <c r="DJ127" i="13"/>
  <c r="DJ145" i="13"/>
  <c r="DI52" i="9"/>
  <c r="DI64" i="13"/>
  <c r="DI10" i="6" s="1"/>
  <c r="HO87" i="9"/>
  <c r="HP76" i="9"/>
  <c r="HP84" i="9" s="1"/>
  <c r="DJ105" i="9"/>
  <c r="DK99" i="9"/>
  <c r="DK95" i="9"/>
  <c r="HO79" i="9"/>
  <c r="HP75" i="9"/>
  <c r="HP83" i="9" s="1"/>
  <c r="DI46" i="13"/>
  <c r="DI9" i="4" s="1"/>
  <c r="HO24" i="9"/>
  <c r="HO32" i="9" s="1"/>
  <c r="HO48" i="9" s="1"/>
  <c r="HP40" i="9" s="1"/>
  <c r="DJ47" i="9"/>
  <c r="DJ42" i="9"/>
  <c r="DJ19" i="6" s="1"/>
  <c r="HN23" i="9"/>
  <c r="HN31" i="9" s="1"/>
  <c r="HM26" i="9"/>
  <c r="DK46" i="9"/>
  <c r="HP22" i="9"/>
  <c r="HP30" i="9" s="1"/>
  <c r="DU45" i="9"/>
  <c r="DL98" i="9"/>
  <c r="DE39" i="4" l="1"/>
  <c r="DE42" i="4" s="1"/>
  <c r="IB17" i="8"/>
  <c r="IC56" i="9"/>
  <c r="IC27" i="8" s="1"/>
  <c r="IC55" i="9"/>
  <c r="IB18" i="8"/>
  <c r="IB20" i="8" s="1"/>
  <c r="IB37" i="8"/>
  <c r="IB70" i="17" s="1"/>
  <c r="IB12" i="4"/>
  <c r="HK16" i="10"/>
  <c r="HK17" i="10" s="1"/>
  <c r="HK27" i="4" s="1"/>
  <c r="HL9" i="10"/>
  <c r="HL12" i="10" s="1"/>
  <c r="HK45" i="6"/>
  <c r="DK35" i="6"/>
  <c r="HM32" i="6"/>
  <c r="DG26" i="8"/>
  <c r="DG25" i="8"/>
  <c r="DG28" i="8" s="1"/>
  <c r="DF11" i="4"/>
  <c r="DF13" i="4" s="1"/>
  <c r="DF33" i="4" s="1"/>
  <c r="DE44" i="6"/>
  <c r="DE52" i="6" s="1"/>
  <c r="DF37" i="4"/>
  <c r="DE36" i="6"/>
  <c r="DE55" i="6" s="1"/>
  <c r="DE12" i="21"/>
  <c r="DE15" i="21" s="1"/>
  <c r="DE13" i="21"/>
  <c r="DG9" i="8"/>
  <c r="DH11" i="6"/>
  <c r="IK108" i="9"/>
  <c r="IK109" i="9"/>
  <c r="DF42" i="6"/>
  <c r="DF38" i="8"/>
  <c r="HN34" i="9"/>
  <c r="HP100" i="9"/>
  <c r="HQ92" i="9" s="1"/>
  <c r="DF27" i="6"/>
  <c r="DG32" i="8"/>
  <c r="DF33" i="8"/>
  <c r="DI87" i="13"/>
  <c r="DI7" i="8" s="1"/>
  <c r="DJ168" i="13"/>
  <c r="HP87" i="9"/>
  <c r="HQ76" i="9"/>
  <c r="HQ84" i="9" s="1"/>
  <c r="HP79" i="9"/>
  <c r="HQ75" i="9"/>
  <c r="HQ83" i="9" s="1"/>
  <c r="DL91" i="9"/>
  <c r="DK103" i="9"/>
  <c r="DK39" i="9"/>
  <c r="DJ50" i="9"/>
  <c r="DJ31" i="6" s="1"/>
  <c r="HO23" i="9"/>
  <c r="HO31" i="9" s="1"/>
  <c r="HN26" i="9"/>
  <c r="HP24" i="9"/>
  <c r="HP32" i="9" s="1"/>
  <c r="HP48" i="9" s="1"/>
  <c r="HQ40" i="9" s="1"/>
  <c r="HQ22" i="9"/>
  <c r="HQ30" i="9" s="1"/>
  <c r="DL38" i="9"/>
  <c r="DM90" i="9"/>
  <c r="DV37" i="9"/>
  <c r="IB22" i="8" l="1"/>
  <c r="IB15" i="6"/>
  <c r="IC21" i="8"/>
  <c r="IC16" i="8"/>
  <c r="IC57" i="9"/>
  <c r="HL16" i="10"/>
  <c r="HL17" i="10" s="1"/>
  <c r="HL27" i="4" s="1"/>
  <c r="HM9" i="10"/>
  <c r="HM12" i="10" s="1"/>
  <c r="HL45" i="6"/>
  <c r="DF32" i="4"/>
  <c r="DF41" i="6" s="1"/>
  <c r="HN32" i="6"/>
  <c r="DG29" i="8"/>
  <c r="DF11" i="21"/>
  <c r="DG20" i="4"/>
  <c r="DG21" i="4" s="1"/>
  <c r="DE37" i="6"/>
  <c r="DE38" i="6" s="1"/>
  <c r="DE54" i="6" s="1"/>
  <c r="DE14" i="21"/>
  <c r="DE16" i="21" s="1"/>
  <c r="DG36" i="8"/>
  <c r="DG72" i="17" s="1"/>
  <c r="DH9" i="8"/>
  <c r="DH12" i="6"/>
  <c r="DH18" i="6"/>
  <c r="DH20" i="6" s="1"/>
  <c r="DH24" i="6" s="1"/>
  <c r="IK110" i="9"/>
  <c r="DF39" i="8"/>
  <c r="DF40" i="8" s="1"/>
  <c r="DF71" i="17"/>
  <c r="DF69" i="17" s="1"/>
  <c r="HQ100" i="9"/>
  <c r="HR92" i="9" s="1"/>
  <c r="HO34" i="9"/>
  <c r="R12" i="3"/>
  <c r="S12" i="3"/>
  <c r="T12" i="3"/>
  <c r="U12" i="3"/>
  <c r="V12" i="3"/>
  <c r="W12" i="3"/>
  <c r="X12" i="3"/>
  <c r="Y12" i="3"/>
  <c r="DG38" i="8"/>
  <c r="DG11" i="4"/>
  <c r="DG13" i="4" s="1"/>
  <c r="DF50" i="6"/>
  <c r="DF51" i="6" s="1"/>
  <c r="DG31" i="8"/>
  <c r="DG25" i="6" s="1"/>
  <c r="DG26" i="6" s="1"/>
  <c r="DI33" i="6"/>
  <c r="DK127" i="13"/>
  <c r="DK145" i="13"/>
  <c r="DJ52" i="9"/>
  <c r="DJ64" i="13"/>
  <c r="DJ10" i="6" s="1"/>
  <c r="HQ87" i="9"/>
  <c r="HR76" i="9"/>
  <c r="HR84" i="9" s="1"/>
  <c r="DK105" i="9"/>
  <c r="DL99" i="9"/>
  <c r="DL95" i="9"/>
  <c r="HQ79" i="9"/>
  <c r="HR75" i="9"/>
  <c r="HR83" i="9" s="1"/>
  <c r="DJ46" i="13"/>
  <c r="DJ9" i="4" s="1"/>
  <c r="HQ24" i="9"/>
  <c r="HQ32" i="9" s="1"/>
  <c r="HQ48" i="9" s="1"/>
  <c r="HR40" i="9" s="1"/>
  <c r="HP23" i="9"/>
  <c r="HP31" i="9" s="1"/>
  <c r="HO26" i="9"/>
  <c r="DK47" i="9"/>
  <c r="DK42" i="9"/>
  <c r="DK19" i="6" s="1"/>
  <c r="DL46" i="9"/>
  <c r="HR22" i="9"/>
  <c r="HR30" i="9" s="1"/>
  <c r="DV45" i="9"/>
  <c r="DM98" i="9"/>
  <c r="DF44" i="4" l="1"/>
  <c r="DF34" i="4"/>
  <c r="DF38" i="4" s="1"/>
  <c r="DF39" i="4" s="1"/>
  <c r="DG37" i="4" s="1"/>
  <c r="IC17" i="8"/>
  <c r="ID56" i="9"/>
  <c r="ID27" i="8" s="1"/>
  <c r="ID55" i="9"/>
  <c r="IC18" i="8"/>
  <c r="IC20" i="8" s="1"/>
  <c r="IC12" i="4"/>
  <c r="Z12" i="3" s="1"/>
  <c r="IC37" i="8"/>
  <c r="IC70" i="17" s="1"/>
  <c r="HM16" i="10"/>
  <c r="HM17" i="10" s="1"/>
  <c r="HM27" i="4" s="1"/>
  <c r="HN9" i="10"/>
  <c r="HN12" i="10" s="1"/>
  <c r="HM45" i="6"/>
  <c r="DG33" i="4"/>
  <c r="DG43" i="6" s="1"/>
  <c r="DF43" i="6"/>
  <c r="DG42" i="6" s="1"/>
  <c r="DL35" i="6"/>
  <c r="HO32" i="6"/>
  <c r="DH26" i="8"/>
  <c r="DH25" i="8"/>
  <c r="DH28" i="8" s="1"/>
  <c r="DG32" i="4"/>
  <c r="DG41" i="6" s="1"/>
  <c r="DG11" i="21"/>
  <c r="DF12" i="21"/>
  <c r="DF15" i="21" s="1"/>
  <c r="DF13" i="21"/>
  <c r="DH8" i="8"/>
  <c r="DH34" i="6" s="1"/>
  <c r="DI11" i="6"/>
  <c r="IL108" i="9"/>
  <c r="IL109" i="9"/>
  <c r="DG39" i="8"/>
  <c r="DG40" i="8" s="1"/>
  <c r="DG71" i="17"/>
  <c r="DG69" i="17" s="1"/>
  <c r="DF75" i="17"/>
  <c r="DF81" i="17"/>
  <c r="DF83" i="17" s="1"/>
  <c r="HP34" i="9"/>
  <c r="HR100" i="9"/>
  <c r="HS92" i="9" s="1"/>
  <c r="R15" i="5"/>
  <c r="S15" i="5"/>
  <c r="T15" i="5"/>
  <c r="U15" i="5"/>
  <c r="V15" i="5"/>
  <c r="W15" i="5"/>
  <c r="X15" i="5"/>
  <c r="Y15" i="5"/>
  <c r="DG27" i="6"/>
  <c r="DH32" i="8"/>
  <c r="DG33" i="8"/>
  <c r="DJ87" i="13"/>
  <c r="DJ7" i="8" s="1"/>
  <c r="DH36" i="8"/>
  <c r="DH72" i="17" s="1"/>
  <c r="DH20" i="4"/>
  <c r="DH21" i="4" s="1"/>
  <c r="DK168" i="13"/>
  <c r="HR87" i="9"/>
  <c r="HS76" i="9"/>
  <c r="HS84" i="9" s="1"/>
  <c r="HS75" i="9"/>
  <c r="HS83" i="9" s="1"/>
  <c r="HR79" i="9"/>
  <c r="DM91" i="9"/>
  <c r="DL103" i="9"/>
  <c r="HQ23" i="9"/>
  <c r="HQ31" i="9" s="1"/>
  <c r="HP26" i="9"/>
  <c r="HR24" i="9"/>
  <c r="HR32" i="9" s="1"/>
  <c r="HR48" i="9" s="1"/>
  <c r="HS40" i="9" s="1"/>
  <c r="DL39" i="9"/>
  <c r="DK50" i="9"/>
  <c r="DK31" i="6" s="1"/>
  <c r="HS22" i="9"/>
  <c r="HS30" i="9" s="1"/>
  <c r="DM38" i="9"/>
  <c r="DN90" i="9"/>
  <c r="DW37" i="9"/>
  <c r="DF42" i="4" l="1"/>
  <c r="DF36" i="6"/>
  <c r="DF37" i="6" s="1"/>
  <c r="DF38" i="6" s="1"/>
  <c r="DH42" i="6"/>
  <c r="IC15" i="6"/>
  <c r="Z15" i="5" s="1"/>
  <c r="ID21" i="8"/>
  <c r="ID16" i="8"/>
  <c r="ID57" i="9"/>
  <c r="IC22" i="8"/>
  <c r="HN16" i="10"/>
  <c r="HN17" i="10" s="1"/>
  <c r="HN27" i="4" s="1"/>
  <c r="HO9" i="10"/>
  <c r="HO12" i="10" s="1"/>
  <c r="HN45" i="6"/>
  <c r="DF44" i="6"/>
  <c r="DF52" i="6" s="1"/>
  <c r="DH29" i="8"/>
  <c r="HP32" i="6"/>
  <c r="DG44" i="4"/>
  <c r="DI8" i="8"/>
  <c r="DI34" i="6" s="1"/>
  <c r="DG34" i="4"/>
  <c r="DG38" i="4" s="1"/>
  <c r="DG39" i="4" s="1"/>
  <c r="DG36" i="6" s="1"/>
  <c r="DG55" i="6" s="1"/>
  <c r="DF14" i="21"/>
  <c r="DF16" i="21" s="1"/>
  <c r="DH31" i="8"/>
  <c r="DH25" i="6" s="1"/>
  <c r="DH26" i="6" s="1"/>
  <c r="DH27" i="6" s="1"/>
  <c r="DI12" i="6"/>
  <c r="DI18" i="6"/>
  <c r="DI20" i="6" s="1"/>
  <c r="DI24" i="6" s="1"/>
  <c r="IL110" i="9"/>
  <c r="DG81" i="17"/>
  <c r="DG83" i="17" s="1"/>
  <c r="DG75" i="17"/>
  <c r="HS100" i="9"/>
  <c r="HT92" i="9" s="1"/>
  <c r="DG44" i="6"/>
  <c r="HQ34" i="9"/>
  <c r="DH38" i="8"/>
  <c r="DH11" i="4"/>
  <c r="DH13" i="4" s="1"/>
  <c r="DH33" i="4" s="1"/>
  <c r="DG50" i="6"/>
  <c r="DG51" i="6" s="1"/>
  <c r="DJ33" i="6"/>
  <c r="DL127" i="13"/>
  <c r="DL145" i="13"/>
  <c r="DK52" i="9"/>
  <c r="DK64" i="13"/>
  <c r="DK10" i="6" s="1"/>
  <c r="HS87" i="9"/>
  <c r="HT76" i="9"/>
  <c r="HT84" i="9" s="1"/>
  <c r="DM99" i="9"/>
  <c r="DM95" i="9"/>
  <c r="HS79" i="9"/>
  <c r="HT75" i="9"/>
  <c r="HT83" i="9" s="1"/>
  <c r="DL105" i="9"/>
  <c r="DK46" i="13"/>
  <c r="DK9" i="4" s="1"/>
  <c r="HS24" i="9"/>
  <c r="HS32" i="9" s="1"/>
  <c r="HS48" i="9" s="1"/>
  <c r="HT40" i="9" s="1"/>
  <c r="HR23" i="9"/>
  <c r="HR31" i="9" s="1"/>
  <c r="HQ26" i="9"/>
  <c r="DL47" i="9"/>
  <c r="DL42" i="9"/>
  <c r="DL19" i="6" s="1"/>
  <c r="DM46" i="9"/>
  <c r="HT22" i="9"/>
  <c r="HT30" i="9" s="1"/>
  <c r="DW45" i="9"/>
  <c r="DN98" i="9"/>
  <c r="DF55" i="6" l="1"/>
  <c r="DF54" i="6"/>
  <c r="IE55" i="9"/>
  <c r="ID17" i="8"/>
  <c r="ID18" i="8" s="1"/>
  <c r="ID20" i="8" s="1"/>
  <c r="IE56" i="9"/>
  <c r="IE27" i="8" s="1"/>
  <c r="ID12" i="4"/>
  <c r="ID37" i="8"/>
  <c r="ID70" i="17" s="1"/>
  <c r="HO16" i="10"/>
  <c r="HO17" i="10" s="1"/>
  <c r="HO27" i="4" s="1"/>
  <c r="HO45" i="6"/>
  <c r="HP9" i="10"/>
  <c r="HP12" i="10" s="1"/>
  <c r="DM35" i="6"/>
  <c r="HQ32" i="6"/>
  <c r="DI26" i="8"/>
  <c r="DI25" i="8"/>
  <c r="DI28" i="8" s="1"/>
  <c r="DI9" i="8"/>
  <c r="DI32" i="8"/>
  <c r="DH33" i="8"/>
  <c r="DH50" i="6" s="1"/>
  <c r="DH51" i="6" s="1"/>
  <c r="DH43" i="6"/>
  <c r="DI42" i="6" s="1"/>
  <c r="DH32" i="4"/>
  <c r="DH41" i="6" s="1"/>
  <c r="DH11" i="21"/>
  <c r="DG12" i="21"/>
  <c r="DG15" i="21" s="1"/>
  <c r="DG13" i="21"/>
  <c r="DH37" i="4"/>
  <c r="DG37" i="6"/>
  <c r="DG38" i="6" s="1"/>
  <c r="DG42" i="4"/>
  <c r="DJ11" i="6"/>
  <c r="DH39" i="8"/>
  <c r="DH40" i="8" s="1"/>
  <c r="DH71" i="17"/>
  <c r="DH69" i="17" s="1"/>
  <c r="Y32" i="5"/>
  <c r="DG52" i="6"/>
  <c r="HR34" i="9"/>
  <c r="HT100" i="9"/>
  <c r="HU92" i="9" s="1"/>
  <c r="P35" i="5"/>
  <c r="DK87" i="13"/>
  <c r="DK7" i="8" s="1"/>
  <c r="DL168" i="13"/>
  <c r="HT87" i="9"/>
  <c r="HU76" i="9"/>
  <c r="HU84" i="9" s="1"/>
  <c r="HU75" i="9"/>
  <c r="HU83" i="9" s="1"/>
  <c r="HT79" i="9"/>
  <c r="DN91" i="9"/>
  <c r="DM103" i="9"/>
  <c r="HS23" i="9"/>
  <c r="HS31" i="9" s="1"/>
  <c r="HR26" i="9"/>
  <c r="HT24" i="9"/>
  <c r="HT32" i="9" s="1"/>
  <c r="HT48" i="9" s="1"/>
  <c r="HU40" i="9" s="1"/>
  <c r="DM39" i="9"/>
  <c r="DL50" i="9"/>
  <c r="DL31" i="6" s="1"/>
  <c r="HU22" i="9"/>
  <c r="HU30" i="9" s="1"/>
  <c r="DN38" i="9"/>
  <c r="DO90" i="9"/>
  <c r="DX37" i="9"/>
  <c r="ID22" i="8" l="1"/>
  <c r="ID15" i="6"/>
  <c r="IE21" i="8"/>
  <c r="IE16" i="8"/>
  <c r="IE57" i="9"/>
  <c r="HP16" i="10"/>
  <c r="HP17" i="10" s="1"/>
  <c r="HP27" i="4" s="1"/>
  <c r="HQ9" i="10"/>
  <c r="HQ12" i="10" s="1"/>
  <c r="HP45" i="6"/>
  <c r="DI31" i="8"/>
  <c r="DI25" i="6" s="1"/>
  <c r="DI26" i="6" s="1"/>
  <c r="DI27" i="6" s="1"/>
  <c r="HR32" i="6"/>
  <c r="DI38" i="8"/>
  <c r="DI71" i="17" s="1"/>
  <c r="DI36" i="8"/>
  <c r="DI72" i="17" s="1"/>
  <c r="DH44" i="6"/>
  <c r="DH52" i="6" s="1"/>
  <c r="DH34" i="4"/>
  <c r="DH38" i="4" s="1"/>
  <c r="DH39" i="4" s="1"/>
  <c r="DH36" i="6" s="1"/>
  <c r="DH37" i="6" s="1"/>
  <c r="DH38" i="6" s="1"/>
  <c r="DI20" i="4"/>
  <c r="DI21" i="4" s="1"/>
  <c r="DH44" i="4"/>
  <c r="DI11" i="4"/>
  <c r="DI13" i="4" s="1"/>
  <c r="DI29" i="8"/>
  <c r="DG14" i="21"/>
  <c r="DG16" i="21" s="1"/>
  <c r="DG54" i="6"/>
  <c r="DJ9" i="8"/>
  <c r="DJ12" i="6"/>
  <c r="DJ18" i="6"/>
  <c r="DJ20" i="6" s="1"/>
  <c r="DJ24" i="6" s="1"/>
  <c r="DH81" i="17"/>
  <c r="DH83" i="17" s="1"/>
  <c r="DH75" i="17"/>
  <c r="HU100" i="9"/>
  <c r="HV92" i="9" s="1"/>
  <c r="HS34" i="9"/>
  <c r="DK33" i="6"/>
  <c r="DM127" i="13"/>
  <c r="DM145" i="13"/>
  <c r="DL52" i="9"/>
  <c r="DL64" i="13"/>
  <c r="DL10" i="6" s="1"/>
  <c r="HU87" i="9"/>
  <c r="HV76" i="9"/>
  <c r="HV84" i="9" s="1"/>
  <c r="DN99" i="9"/>
  <c r="DN95" i="9"/>
  <c r="DM105" i="9"/>
  <c r="HU79" i="9"/>
  <c r="HV75" i="9"/>
  <c r="HV83" i="9" s="1"/>
  <c r="DM47" i="9"/>
  <c r="DM42" i="9"/>
  <c r="DM19" i="6" s="1"/>
  <c r="DL46" i="13"/>
  <c r="DL9" i="4" s="1"/>
  <c r="HU24" i="9"/>
  <c r="HU32" i="9" s="1"/>
  <c r="HU48" i="9" s="1"/>
  <c r="HV40" i="9" s="1"/>
  <c r="HT23" i="9"/>
  <c r="HT31" i="9" s="1"/>
  <c r="HS26" i="9"/>
  <c r="DN46" i="9"/>
  <c r="HV22" i="9"/>
  <c r="HV30" i="9" s="1"/>
  <c r="DX45" i="9"/>
  <c r="DO98" i="9"/>
  <c r="IE17" i="8" l="1"/>
  <c r="IF56" i="9"/>
  <c r="IF27" i="8" s="1"/>
  <c r="IF55" i="9"/>
  <c r="IE18" i="8"/>
  <c r="IE20" i="8" s="1"/>
  <c r="IE22" i="8" s="1"/>
  <c r="IE12" i="4"/>
  <c r="IE37" i="8"/>
  <c r="IE70" i="17" s="1"/>
  <c r="HQ16" i="10"/>
  <c r="HQ17" i="10" s="1"/>
  <c r="HQ27" i="4" s="1"/>
  <c r="HR9" i="10"/>
  <c r="HR12" i="10" s="1"/>
  <c r="HQ45" i="6"/>
  <c r="Y45" i="5" s="1"/>
  <c r="DI33" i="4"/>
  <c r="DI43" i="6" s="1"/>
  <c r="DJ42" i="6" s="1"/>
  <c r="HS32" i="6"/>
  <c r="DJ32" i="8"/>
  <c r="DJ38" i="8" s="1"/>
  <c r="DJ71" i="17" s="1"/>
  <c r="DI33" i="8"/>
  <c r="DI50" i="6" s="1"/>
  <c r="DI51" i="6" s="1"/>
  <c r="DN35" i="6"/>
  <c r="DJ26" i="8"/>
  <c r="DJ25" i="8"/>
  <c r="DJ28" i="8" s="1"/>
  <c r="DI69" i="17"/>
  <c r="DI81" i="17" s="1"/>
  <c r="DI83" i="17" s="1"/>
  <c r="DI39" i="8"/>
  <c r="DI40" i="8" s="1"/>
  <c r="DI32" i="4"/>
  <c r="DI41" i="6" s="1"/>
  <c r="DI11" i="21"/>
  <c r="DH54" i="6"/>
  <c r="DH55" i="6"/>
  <c r="DI37" i="4"/>
  <c r="DH42" i="4"/>
  <c r="DH12" i="21"/>
  <c r="DH15" i="21" s="1"/>
  <c r="DH13" i="21"/>
  <c r="DJ8" i="8"/>
  <c r="DJ34" i="6" s="1"/>
  <c r="DK11" i="6"/>
  <c r="HV100" i="9"/>
  <c r="HW92" i="9" s="1"/>
  <c r="HT34" i="9"/>
  <c r="DJ36" i="8"/>
  <c r="DJ72" i="17" s="1"/>
  <c r="DJ20" i="4"/>
  <c r="DJ21" i="4" s="1"/>
  <c r="DM168" i="13"/>
  <c r="DL87" i="13"/>
  <c r="DL7" i="8" s="1"/>
  <c r="HV87" i="9"/>
  <c r="HW76" i="9"/>
  <c r="HW84" i="9" s="1"/>
  <c r="HV79" i="9"/>
  <c r="HW75" i="9"/>
  <c r="HW83" i="9" s="1"/>
  <c r="DO91" i="9"/>
  <c r="DN103" i="9"/>
  <c r="HV24" i="9"/>
  <c r="HV32" i="9" s="1"/>
  <c r="HV48" i="9" s="1"/>
  <c r="HW40" i="9" s="1"/>
  <c r="HU23" i="9"/>
  <c r="HU31" i="9" s="1"/>
  <c r="HT26" i="9"/>
  <c r="DN39" i="9"/>
  <c r="DM50" i="9"/>
  <c r="DM31" i="6" s="1"/>
  <c r="HW22" i="9"/>
  <c r="HW30" i="9" s="1"/>
  <c r="DO38" i="9"/>
  <c r="DP90" i="9"/>
  <c r="DY37" i="9"/>
  <c r="IE15" i="6" l="1"/>
  <c r="IF21" i="8"/>
  <c r="IF16" i="8"/>
  <c r="IF57" i="9"/>
  <c r="HR16" i="10"/>
  <c r="HR17" i="10" s="1"/>
  <c r="HR27" i="4" s="1"/>
  <c r="HS9" i="10"/>
  <c r="HS12" i="10" s="1"/>
  <c r="HR45" i="6"/>
  <c r="DI44" i="6"/>
  <c r="DI52" i="6" s="1"/>
  <c r="HT32" i="6"/>
  <c r="DJ11" i="4"/>
  <c r="DJ13" i="4" s="1"/>
  <c r="DJ33" i="4" s="1"/>
  <c r="DI75" i="17"/>
  <c r="DI44" i="4"/>
  <c r="DI34" i="4"/>
  <c r="DI38" i="4" s="1"/>
  <c r="DI39" i="4" s="1"/>
  <c r="DJ37" i="4" s="1"/>
  <c r="DH14" i="21"/>
  <c r="DH16" i="21" s="1"/>
  <c r="DJ29" i="8"/>
  <c r="DJ31" i="8"/>
  <c r="DJ25" i="6" s="1"/>
  <c r="DJ26" i="6" s="1"/>
  <c r="DK8" i="8"/>
  <c r="DK34" i="6" s="1"/>
  <c r="DK18" i="6"/>
  <c r="DK20" i="6" s="1"/>
  <c r="DK24" i="6" s="1"/>
  <c r="DK12" i="6"/>
  <c r="DJ69" i="17"/>
  <c r="DJ81" i="17" s="1"/>
  <c r="DJ83" i="17" s="1"/>
  <c r="HW100" i="9"/>
  <c r="HX92" i="9" s="1"/>
  <c r="HU34" i="9"/>
  <c r="DJ39" i="8"/>
  <c r="DJ40" i="8" s="1"/>
  <c r="DL33" i="6"/>
  <c r="DN127" i="13"/>
  <c r="DN145" i="13"/>
  <c r="DM52" i="9"/>
  <c r="DM64" i="13"/>
  <c r="DM10" i="6" s="1"/>
  <c r="HW87" i="9"/>
  <c r="HX76" i="9"/>
  <c r="HX84" i="9" s="1"/>
  <c r="DO99" i="9"/>
  <c r="DO95" i="9"/>
  <c r="HW79" i="9"/>
  <c r="HX75" i="9"/>
  <c r="HX83" i="9" s="1"/>
  <c r="DN105" i="9"/>
  <c r="DM46" i="13"/>
  <c r="DM9" i="4" s="1"/>
  <c r="DN47" i="9"/>
  <c r="DN42" i="9"/>
  <c r="DN19" i="6" s="1"/>
  <c r="HV23" i="9"/>
  <c r="HV31" i="9" s="1"/>
  <c r="HU26" i="9"/>
  <c r="HW24" i="9"/>
  <c r="HW32" i="9" s="1"/>
  <c r="HW48" i="9" s="1"/>
  <c r="HX40" i="9" s="1"/>
  <c r="HX22" i="9"/>
  <c r="HX30" i="9" s="1"/>
  <c r="DO46" i="9"/>
  <c r="DY45" i="9"/>
  <c r="DP98" i="9"/>
  <c r="IG55" i="9" l="1"/>
  <c r="IF17" i="8"/>
  <c r="IF18" i="8" s="1"/>
  <c r="IF20" i="8" s="1"/>
  <c r="IG56" i="9"/>
  <c r="IG27" i="8" s="1"/>
  <c r="IF37" i="8"/>
  <c r="IF70" i="17" s="1"/>
  <c r="IF12" i="4"/>
  <c r="HS16" i="10"/>
  <c r="HS17" i="10" s="1"/>
  <c r="HS27" i="4" s="1"/>
  <c r="HT9" i="10"/>
  <c r="HT12" i="10" s="1"/>
  <c r="HS45" i="6"/>
  <c r="DJ11" i="21"/>
  <c r="DJ43" i="6"/>
  <c r="DK42" i="6" s="1"/>
  <c r="DJ32" i="4"/>
  <c r="DJ41" i="6" s="1"/>
  <c r="HU32" i="6"/>
  <c r="DO35" i="6"/>
  <c r="DK26" i="8"/>
  <c r="DK25" i="8"/>
  <c r="DK28" i="8" s="1"/>
  <c r="DI12" i="21"/>
  <c r="DI15" i="21" s="1"/>
  <c r="DI13" i="21"/>
  <c r="DI42" i="4"/>
  <c r="DI36" i="6"/>
  <c r="DI37" i="6" s="1"/>
  <c r="DI38" i="6" s="1"/>
  <c r="DI54" i="6" s="1"/>
  <c r="DJ27" i="6"/>
  <c r="DK32" i="8"/>
  <c r="DJ33" i="8"/>
  <c r="DJ50" i="6" s="1"/>
  <c r="DJ51" i="6" s="1"/>
  <c r="DK9" i="8"/>
  <c r="DL11" i="6"/>
  <c r="DJ75" i="17"/>
  <c r="HX100" i="9"/>
  <c r="HY92" i="9" s="1"/>
  <c r="HV34" i="9"/>
  <c r="DM87" i="13"/>
  <c r="DM7" i="8" s="1"/>
  <c r="DN168" i="13"/>
  <c r="HX87" i="9"/>
  <c r="HY76" i="9"/>
  <c r="HY84" i="9" s="1"/>
  <c r="HX79" i="9"/>
  <c r="HY75" i="9"/>
  <c r="HY83" i="9" s="1"/>
  <c r="DP91" i="9"/>
  <c r="DO103" i="9"/>
  <c r="HX24" i="9"/>
  <c r="HX32" i="9" s="1"/>
  <c r="HX48" i="9" s="1"/>
  <c r="HY40" i="9" s="1"/>
  <c r="HW23" i="9"/>
  <c r="HW31" i="9" s="1"/>
  <c r="HV26" i="9"/>
  <c r="DO39" i="9"/>
  <c r="DN50" i="9"/>
  <c r="DN31" i="6" s="1"/>
  <c r="DP38" i="9"/>
  <c r="HY22" i="9"/>
  <c r="HY30" i="9" s="1"/>
  <c r="DZ37" i="9"/>
  <c r="DQ90" i="9"/>
  <c r="IF22" i="8" l="1"/>
  <c r="IF15" i="6"/>
  <c r="IG21" i="8"/>
  <c r="IG16" i="8"/>
  <c r="IG57" i="9"/>
  <c r="HT16" i="10"/>
  <c r="HT17" i="10" s="1"/>
  <c r="HT27" i="4" s="1"/>
  <c r="HU9" i="10"/>
  <c r="HU12" i="10" s="1"/>
  <c r="HT45" i="6"/>
  <c r="DJ34" i="4"/>
  <c r="DJ38" i="4" s="1"/>
  <c r="DJ39" i="4" s="1"/>
  <c r="DK37" i="4" s="1"/>
  <c r="DJ44" i="6"/>
  <c r="DJ52" i="6" s="1"/>
  <c r="HV32" i="6"/>
  <c r="DJ44" i="4"/>
  <c r="DK20" i="4"/>
  <c r="DK21" i="4" s="1"/>
  <c r="DK38" i="8"/>
  <c r="DK71" i="17" s="1"/>
  <c r="DI14" i="21"/>
  <c r="DI16" i="21" s="1"/>
  <c r="DK36" i="8"/>
  <c r="DI55" i="6"/>
  <c r="DK11" i="4"/>
  <c r="DK13" i="4" s="1"/>
  <c r="DL8" i="8"/>
  <c r="DL34" i="6" s="1"/>
  <c r="DK29" i="8"/>
  <c r="DK31" i="8"/>
  <c r="DK25" i="6" s="1"/>
  <c r="DK26" i="6" s="1"/>
  <c r="DK27" i="6" s="1"/>
  <c r="DL12" i="6"/>
  <c r="DL18" i="6"/>
  <c r="DL20" i="6" s="1"/>
  <c r="DL24" i="6" s="1"/>
  <c r="HY100" i="9"/>
  <c r="HZ92" i="9" s="1"/>
  <c r="HW34" i="9"/>
  <c r="DM33" i="6"/>
  <c r="P31" i="5"/>
  <c r="P33" i="5" s="1"/>
  <c r="DO127" i="13"/>
  <c r="DO145" i="13"/>
  <c r="DN52" i="9"/>
  <c r="DN64" i="13"/>
  <c r="DN10" i="6" s="1"/>
  <c r="HY87" i="9"/>
  <c r="HZ76" i="9"/>
  <c r="HZ84" i="9" s="1"/>
  <c r="DO105" i="9"/>
  <c r="DP99" i="9"/>
  <c r="DP95" i="9"/>
  <c r="HZ75" i="9"/>
  <c r="HZ83" i="9" s="1"/>
  <c r="HY79" i="9"/>
  <c r="DO47" i="9"/>
  <c r="DO42" i="9"/>
  <c r="DO19" i="6" s="1"/>
  <c r="DN46" i="13"/>
  <c r="DN9" i="4" s="1"/>
  <c r="HX23" i="9"/>
  <c r="HX31" i="9" s="1"/>
  <c r="HW26" i="9"/>
  <c r="HY24" i="9"/>
  <c r="HY32" i="9" s="1"/>
  <c r="HY48" i="9" s="1"/>
  <c r="HZ40" i="9" s="1"/>
  <c r="HZ22" i="9"/>
  <c r="HZ30" i="9" s="1"/>
  <c r="DP46" i="9"/>
  <c r="DQ98" i="9"/>
  <c r="DZ45" i="9"/>
  <c r="IG17" i="8" l="1"/>
  <c r="IH56" i="9"/>
  <c r="IH27" i="8" s="1"/>
  <c r="IH55" i="9"/>
  <c r="IG18" i="8"/>
  <c r="IG20" i="8" s="1"/>
  <c r="IG22" i="8" s="1"/>
  <c r="IG37" i="8"/>
  <c r="IG70" i="17" s="1"/>
  <c r="IG12" i="4"/>
  <c r="DK33" i="4"/>
  <c r="DK43" i="6" s="1"/>
  <c r="DL42" i="6" s="1"/>
  <c r="HU16" i="10"/>
  <c r="HU17" i="10" s="1"/>
  <c r="HU27" i="4" s="1"/>
  <c r="HU45" i="6"/>
  <c r="HV9" i="10"/>
  <c r="HV12" i="10" s="1"/>
  <c r="HW32" i="6"/>
  <c r="DP35" i="6"/>
  <c r="DL26" i="8"/>
  <c r="DL25" i="8"/>
  <c r="DL28" i="8" s="1"/>
  <c r="DK39" i="8"/>
  <c r="DK40" i="8" s="1"/>
  <c r="DK11" i="21"/>
  <c r="DK72" i="17"/>
  <c r="DK69" i="17" s="1"/>
  <c r="DK81" i="17" s="1"/>
  <c r="DK83" i="17" s="1"/>
  <c r="DL9" i="8"/>
  <c r="DK32" i="4"/>
  <c r="DK41" i="6" s="1"/>
  <c r="DJ12" i="21"/>
  <c r="DJ15" i="21" s="1"/>
  <c r="DJ13" i="21"/>
  <c r="DJ36" i="6"/>
  <c r="DJ37" i="6" s="1"/>
  <c r="DJ38" i="6" s="1"/>
  <c r="DJ54" i="6" s="1"/>
  <c r="DJ42" i="4"/>
  <c r="DK33" i="8"/>
  <c r="DK50" i="6" s="1"/>
  <c r="DK51" i="6" s="1"/>
  <c r="DL32" i="8"/>
  <c r="DM11" i="6"/>
  <c r="HZ100" i="9"/>
  <c r="IA92" i="9" s="1"/>
  <c r="HX34" i="9"/>
  <c r="DN87" i="13"/>
  <c r="DN7" i="8" s="1"/>
  <c r="DO168" i="13"/>
  <c r="HZ87" i="9"/>
  <c r="IA76" i="9"/>
  <c r="IA84" i="9" s="1"/>
  <c r="HZ79" i="9"/>
  <c r="IA75" i="9"/>
  <c r="IA83" i="9" s="1"/>
  <c r="DQ91" i="9"/>
  <c r="DP103" i="9"/>
  <c r="HY23" i="9"/>
  <c r="HY31" i="9" s="1"/>
  <c r="HX26" i="9"/>
  <c r="HZ24" i="9"/>
  <c r="HZ32" i="9" s="1"/>
  <c r="HZ48" i="9" s="1"/>
  <c r="IA40" i="9" s="1"/>
  <c r="DP39" i="9"/>
  <c r="DO50" i="9"/>
  <c r="DO31" i="6" s="1"/>
  <c r="DQ38" i="9"/>
  <c r="IA22" i="9"/>
  <c r="IA30" i="9" s="1"/>
  <c r="EA37" i="9"/>
  <c r="DR90" i="9"/>
  <c r="IG15" i="6" l="1"/>
  <c r="IH21" i="8"/>
  <c r="IH16" i="8"/>
  <c r="IH57" i="9"/>
  <c r="HV16" i="10"/>
  <c r="HV17" i="10" s="1"/>
  <c r="HV27" i="4" s="1"/>
  <c r="HW9" i="10"/>
  <c r="HW12" i="10" s="1"/>
  <c r="HV45" i="6"/>
  <c r="HX32" i="6"/>
  <c r="DL20" i="4"/>
  <c r="DL21" i="4" s="1"/>
  <c r="DL38" i="8"/>
  <c r="DL71" i="17" s="1"/>
  <c r="DK75" i="17"/>
  <c r="DK34" i="4"/>
  <c r="DK38" i="4" s="1"/>
  <c r="DK39" i="4" s="1"/>
  <c r="DK44" i="4"/>
  <c r="DL36" i="8"/>
  <c r="DL72" i="17" s="1"/>
  <c r="DJ14" i="21"/>
  <c r="DJ16" i="21" s="1"/>
  <c r="DM8" i="8"/>
  <c r="DM34" i="6" s="1"/>
  <c r="P34" i="5" s="1"/>
  <c r="DJ55" i="6"/>
  <c r="DL11" i="4"/>
  <c r="DL13" i="4" s="1"/>
  <c r="DK44" i="6"/>
  <c r="DK52" i="6" s="1"/>
  <c r="DL29" i="8"/>
  <c r="DL31" i="8"/>
  <c r="DL25" i="6" s="1"/>
  <c r="DL26" i="6" s="1"/>
  <c r="DL27" i="6" s="1"/>
  <c r="DM12" i="6"/>
  <c r="DM18" i="6"/>
  <c r="DM20" i="6" s="1"/>
  <c r="DM24" i="6" s="1"/>
  <c r="IA100" i="9"/>
  <c r="IB92" i="9" s="1"/>
  <c r="HY34" i="9"/>
  <c r="DN33" i="6"/>
  <c r="DP127" i="13"/>
  <c r="DP145" i="13"/>
  <c r="DO52" i="9"/>
  <c r="DO64" i="13"/>
  <c r="DO10" i="6" s="1"/>
  <c r="IA87" i="9"/>
  <c r="IB76" i="9"/>
  <c r="IB84" i="9" s="1"/>
  <c r="DP105" i="9"/>
  <c r="DQ99" i="9"/>
  <c r="DQ95" i="9"/>
  <c r="IB75" i="9"/>
  <c r="IB83" i="9" s="1"/>
  <c r="IA79" i="9"/>
  <c r="DP47" i="9"/>
  <c r="DP42" i="9"/>
  <c r="DP19" i="6" s="1"/>
  <c r="IA24" i="9"/>
  <c r="IA32" i="9" s="1"/>
  <c r="IA48" i="9" s="1"/>
  <c r="IB40" i="9" s="1"/>
  <c r="DO46" i="13"/>
  <c r="DO9" i="4" s="1"/>
  <c r="HZ23" i="9"/>
  <c r="HZ31" i="9" s="1"/>
  <c r="HY26" i="9"/>
  <c r="IB22" i="9"/>
  <c r="IB30" i="9" s="1"/>
  <c r="DQ46" i="9"/>
  <c r="DR98" i="9"/>
  <c r="EA45" i="9"/>
  <c r="II55" i="9" l="1"/>
  <c r="IH17" i="8"/>
  <c r="IH18" i="8" s="1"/>
  <c r="IH20" i="8" s="1"/>
  <c r="II56" i="9"/>
  <c r="II27" i="8" s="1"/>
  <c r="IH37" i="8"/>
  <c r="IH70" i="17" s="1"/>
  <c r="IH12" i="4"/>
  <c r="HW16" i="10"/>
  <c r="HW17" i="10" s="1"/>
  <c r="HW27" i="4" s="1"/>
  <c r="HW45" i="6"/>
  <c r="HX9" i="10"/>
  <c r="HX12" i="10" s="1"/>
  <c r="DL33" i="4"/>
  <c r="DL43" i="6" s="1"/>
  <c r="DM42" i="6" s="1"/>
  <c r="P42" i="5" s="1"/>
  <c r="DQ35" i="6"/>
  <c r="HY32" i="6"/>
  <c r="DM26" i="8"/>
  <c r="DM25" i="8"/>
  <c r="DM28" i="8" s="1"/>
  <c r="DL69" i="17"/>
  <c r="DL81" i="17" s="1"/>
  <c r="DL83" i="17" s="1"/>
  <c r="DL39" i="8"/>
  <c r="DL40" i="8" s="1"/>
  <c r="DK36" i="6"/>
  <c r="DK55" i="6" s="1"/>
  <c r="DK42" i="4"/>
  <c r="DM9" i="8"/>
  <c r="DL32" i="4"/>
  <c r="DL44" i="4" s="1"/>
  <c r="DL11" i="21"/>
  <c r="DK12" i="21"/>
  <c r="DK15" i="21" s="1"/>
  <c r="DK13" i="21"/>
  <c r="DL37" i="4"/>
  <c r="DL33" i="8"/>
  <c r="DL50" i="6" s="1"/>
  <c r="DL51" i="6" s="1"/>
  <c r="DM32" i="8"/>
  <c r="IB100" i="9"/>
  <c r="IC92" i="9" s="1"/>
  <c r="HZ34" i="9"/>
  <c r="DO87" i="13"/>
  <c r="DO7" i="8" s="1"/>
  <c r="DN11" i="6"/>
  <c r="DP168" i="13"/>
  <c r="IB87" i="9"/>
  <c r="IC76" i="9"/>
  <c r="IC84" i="9" s="1"/>
  <c r="DR91" i="9"/>
  <c r="DQ103" i="9"/>
  <c r="IC75" i="9"/>
  <c r="IC83" i="9" s="1"/>
  <c r="IB79" i="9"/>
  <c r="IB24" i="9"/>
  <c r="IB32" i="9" s="1"/>
  <c r="IB48" i="9" s="1"/>
  <c r="IC40" i="9" s="1"/>
  <c r="IA23" i="9"/>
  <c r="IA31" i="9" s="1"/>
  <c r="HZ26" i="9"/>
  <c r="DQ39" i="9"/>
  <c r="DP50" i="9"/>
  <c r="DP31" i="6" s="1"/>
  <c r="DR38" i="9"/>
  <c r="IC22" i="9"/>
  <c r="IC30" i="9" s="1"/>
  <c r="DS90" i="9"/>
  <c r="EB37" i="9"/>
  <c r="IH22" i="8" l="1"/>
  <c r="IH15" i="6"/>
  <c r="II21" i="8"/>
  <c r="II16" i="8"/>
  <c r="II57" i="9"/>
  <c r="HX16" i="10"/>
  <c r="HX17" i="10" s="1"/>
  <c r="HX27" i="4" s="1"/>
  <c r="HY9" i="10"/>
  <c r="HY12" i="10" s="1"/>
  <c r="HX45" i="6"/>
  <c r="HZ32" i="6"/>
  <c r="DL75" i="17"/>
  <c r="DM38" i="8"/>
  <c r="DM71" i="17" s="1"/>
  <c r="DM20" i="4"/>
  <c r="DM21" i="4" s="1"/>
  <c r="DM36" i="8"/>
  <c r="DM72" i="17" s="1"/>
  <c r="DL41" i="6"/>
  <c r="DL44" i="6" s="1"/>
  <c r="DL52" i="6" s="1"/>
  <c r="DL34" i="4"/>
  <c r="DL38" i="4" s="1"/>
  <c r="DL39" i="4" s="1"/>
  <c r="DM37" i="4" s="1"/>
  <c r="DK37" i="6"/>
  <c r="DK38" i="6" s="1"/>
  <c r="DK54" i="6" s="1"/>
  <c r="DK14" i="21"/>
  <c r="DK16" i="21" s="1"/>
  <c r="DM29" i="8"/>
  <c r="DM31" i="8"/>
  <c r="DM25" i="6" s="1"/>
  <c r="DM26" i="6" s="1"/>
  <c r="DM27" i="6" s="1"/>
  <c r="DM11" i="4"/>
  <c r="DM13" i="4" s="1"/>
  <c r="IC100" i="9"/>
  <c r="ID92" i="9" s="1"/>
  <c r="IA34" i="9"/>
  <c r="DO33" i="6"/>
  <c r="DN8" i="8"/>
  <c r="DN34" i="6" s="1"/>
  <c r="DN9" i="8"/>
  <c r="DN12" i="6"/>
  <c r="DN18" i="6"/>
  <c r="DN20" i="6" s="1"/>
  <c r="DN24" i="6" s="1"/>
  <c r="DQ127" i="13"/>
  <c r="DQ145" i="13"/>
  <c r="DP52" i="9"/>
  <c r="DP64" i="13"/>
  <c r="DP10" i="6" s="1"/>
  <c r="IC87" i="9"/>
  <c r="ID76" i="9"/>
  <c r="ID84" i="9" s="1"/>
  <c r="IC79" i="9"/>
  <c r="ID75" i="9"/>
  <c r="ID83" i="9" s="1"/>
  <c r="DQ105" i="9"/>
  <c r="DR99" i="9"/>
  <c r="DR95" i="9"/>
  <c r="DQ47" i="9"/>
  <c r="DQ42" i="9"/>
  <c r="DQ19" i="6" s="1"/>
  <c r="IB23" i="9"/>
  <c r="IB31" i="9" s="1"/>
  <c r="IA26" i="9"/>
  <c r="DP46" i="13"/>
  <c r="DP9" i="4" s="1"/>
  <c r="IC24" i="9"/>
  <c r="IC32" i="9" s="1"/>
  <c r="IC48" i="9" s="1"/>
  <c r="ID40" i="9" s="1"/>
  <c r="ID22" i="9"/>
  <c r="ID30" i="9" s="1"/>
  <c r="DR46" i="9"/>
  <c r="EB45" i="9"/>
  <c r="DS98" i="9"/>
  <c r="DM33" i="4" l="1"/>
  <c r="IJ55" i="9"/>
  <c r="II17" i="8"/>
  <c r="II18" i="8" s="1"/>
  <c r="II20" i="8" s="1"/>
  <c r="IJ56" i="9"/>
  <c r="IJ27" i="8" s="1"/>
  <c r="II12" i="4"/>
  <c r="II37" i="8"/>
  <c r="II70" i="17" s="1"/>
  <c r="HY16" i="10"/>
  <c r="HY17" i="10" s="1"/>
  <c r="HY27" i="4" s="1"/>
  <c r="HY45" i="6"/>
  <c r="HZ9" i="10"/>
  <c r="HZ12" i="10" s="1"/>
  <c r="DR35" i="6"/>
  <c r="IA32" i="6"/>
  <c r="DN26" i="8"/>
  <c r="DN25" i="8"/>
  <c r="DM69" i="17"/>
  <c r="DM75" i="17" s="1"/>
  <c r="DM39" i="8"/>
  <c r="DM40" i="8" s="1"/>
  <c r="DM32" i="4"/>
  <c r="DM41" i="6" s="1"/>
  <c r="DM11" i="21"/>
  <c r="DL12" i="21"/>
  <c r="DL15" i="21" s="1"/>
  <c r="DL13" i="21"/>
  <c r="DL42" i="4"/>
  <c r="DL36" i="6"/>
  <c r="DL55" i="6" s="1"/>
  <c r="DM33" i="8"/>
  <c r="DM50" i="6" s="1"/>
  <c r="DN32" i="8"/>
  <c r="DM43" i="6"/>
  <c r="DN42" i="6" s="1"/>
  <c r="ID100" i="9"/>
  <c r="IE92" i="9" s="1"/>
  <c r="IB34" i="9"/>
  <c r="DO11" i="6"/>
  <c r="DN36" i="8"/>
  <c r="DN72" i="17" s="1"/>
  <c r="DN20" i="4"/>
  <c r="DN21" i="4" s="1"/>
  <c r="DO8" i="8"/>
  <c r="DO34" i="6" s="1"/>
  <c r="DQ168" i="13"/>
  <c r="DP87" i="13"/>
  <c r="DP7" i="8" s="1"/>
  <c r="ID87" i="9"/>
  <c r="IE76" i="9"/>
  <c r="IE84" i="9" s="1"/>
  <c r="ID79" i="9"/>
  <c r="IE75" i="9"/>
  <c r="IE83" i="9" s="1"/>
  <c r="DS91" i="9"/>
  <c r="DR103" i="9"/>
  <c r="IC23" i="9"/>
  <c r="IC31" i="9" s="1"/>
  <c r="IB26" i="9"/>
  <c r="ID24" i="9"/>
  <c r="ID32" i="9" s="1"/>
  <c r="ID48" i="9" s="1"/>
  <c r="IE40" i="9" s="1"/>
  <c r="DR39" i="9"/>
  <c r="DQ50" i="9"/>
  <c r="DQ31" i="6" s="1"/>
  <c r="DS38" i="9"/>
  <c r="IE22" i="9"/>
  <c r="IE30" i="9" s="1"/>
  <c r="DT90" i="9"/>
  <c r="EC37" i="9"/>
  <c r="II15" i="6" l="1"/>
  <c r="IJ21" i="8"/>
  <c r="II22" i="8"/>
  <c r="IB32" i="6"/>
  <c r="IJ16" i="8"/>
  <c r="IJ57" i="9"/>
  <c r="HZ16" i="10"/>
  <c r="HZ17" i="10" s="1"/>
  <c r="HZ27" i="4" s="1"/>
  <c r="HZ45" i="6"/>
  <c r="IA9" i="10"/>
  <c r="IA12" i="10" s="1"/>
  <c r="DM81" i="17"/>
  <c r="DM83" i="17" s="1"/>
  <c r="P43" i="5"/>
  <c r="DN11" i="4"/>
  <c r="DN13" i="4" s="1"/>
  <c r="DN33" i="4" s="1"/>
  <c r="DM34" i="4"/>
  <c r="DM38" i="4" s="1"/>
  <c r="DM39" i="4" s="1"/>
  <c r="DM44" i="4"/>
  <c r="DL14" i="21"/>
  <c r="DL16" i="21" s="1"/>
  <c r="DL37" i="6"/>
  <c r="DL38" i="6" s="1"/>
  <c r="DL54" i="6" s="1"/>
  <c r="DN38" i="8"/>
  <c r="DN71" i="17" s="1"/>
  <c r="DN69" i="17" s="1"/>
  <c r="IE100" i="9"/>
  <c r="IF92" i="9" s="1"/>
  <c r="IC34" i="9"/>
  <c r="DN28" i="8"/>
  <c r="DN31" i="8" s="1"/>
  <c r="P50" i="5"/>
  <c r="P51" i="5" s="1"/>
  <c r="DM51" i="6"/>
  <c r="DP33" i="6"/>
  <c r="P41" i="5"/>
  <c r="DM44" i="6"/>
  <c r="DO9" i="8"/>
  <c r="DO12" i="6"/>
  <c r="DO18" i="6"/>
  <c r="DO20" i="6" s="1"/>
  <c r="DO24" i="6" s="1"/>
  <c r="DR127" i="13"/>
  <c r="DR145" i="13"/>
  <c r="DQ52" i="9"/>
  <c r="DQ64" i="13"/>
  <c r="DQ10" i="6" s="1"/>
  <c r="IE87" i="9"/>
  <c r="IF76" i="9"/>
  <c r="IF84" i="9" s="1"/>
  <c r="IF75" i="9"/>
  <c r="IF83" i="9" s="1"/>
  <c r="IE79" i="9"/>
  <c r="DS99" i="9"/>
  <c r="DS95" i="9"/>
  <c r="DR105" i="9"/>
  <c r="DQ46" i="13"/>
  <c r="DQ9" i="4" s="1"/>
  <c r="DR47" i="9"/>
  <c r="DR42" i="9"/>
  <c r="DR19" i="6" s="1"/>
  <c r="IE24" i="9"/>
  <c r="IE32" i="9" s="1"/>
  <c r="IE48" i="9" s="1"/>
  <c r="IF40" i="9" s="1"/>
  <c r="ID23" i="9"/>
  <c r="ID31" i="9" s="1"/>
  <c r="IC26" i="9"/>
  <c r="IF22" i="9"/>
  <c r="IF30" i="9" s="1"/>
  <c r="DS46" i="9"/>
  <c r="EC45" i="9"/>
  <c r="DT98" i="9"/>
  <c r="IJ37" i="8" l="1"/>
  <c r="IJ70" i="17" s="1"/>
  <c r="IJ12" i="4"/>
  <c r="IK55" i="9"/>
  <c r="IJ17" i="8"/>
  <c r="IJ18" i="8" s="1"/>
  <c r="IJ20" i="8" s="1"/>
  <c r="IK56" i="9"/>
  <c r="IK27" i="8" s="1"/>
  <c r="IA16" i="10"/>
  <c r="IA17" i="10" s="1"/>
  <c r="IA27" i="4" s="1"/>
  <c r="IB9" i="10"/>
  <c r="IB12" i="10" s="1"/>
  <c r="IA45" i="6"/>
  <c r="IC32" i="6"/>
  <c r="DS35" i="6"/>
  <c r="DO26" i="8"/>
  <c r="DO25" i="8"/>
  <c r="P44" i="5"/>
  <c r="P52" i="5" s="1"/>
  <c r="DN37" i="4"/>
  <c r="DM36" i="6"/>
  <c r="P36" i="5" s="1"/>
  <c r="P37" i="5" s="1"/>
  <c r="P38" i="5" s="1"/>
  <c r="DM42" i="4"/>
  <c r="DN32" i="4"/>
  <c r="DN41" i="6" s="1"/>
  <c r="DN11" i="21"/>
  <c r="DM12" i="21"/>
  <c r="DM15" i="21" s="1"/>
  <c r="DM13" i="21"/>
  <c r="DN39" i="8"/>
  <c r="DN40" i="8" s="1"/>
  <c r="DN75" i="17"/>
  <c r="DN81" i="17"/>
  <c r="DN83" i="17" s="1"/>
  <c r="Z32" i="5"/>
  <c r="ID34" i="9"/>
  <c r="IF100" i="9"/>
  <c r="IG92" i="9" s="1"/>
  <c r="DM52" i="6"/>
  <c r="DN25" i="6"/>
  <c r="DN26" i="6" s="1"/>
  <c r="DN27" i="6" s="1"/>
  <c r="DO32" i="8"/>
  <c r="DN33" i="8"/>
  <c r="DN50" i="6" s="1"/>
  <c r="DN51" i="6" s="1"/>
  <c r="DN29" i="8"/>
  <c r="DP11" i="6"/>
  <c r="DQ87" i="13"/>
  <c r="DQ7" i="8" s="1"/>
  <c r="DO36" i="8"/>
  <c r="DO72" i="17" s="1"/>
  <c r="DO20" i="4"/>
  <c r="DO21" i="4" s="1"/>
  <c r="DR168" i="13"/>
  <c r="IF87" i="9"/>
  <c r="IG76" i="9"/>
  <c r="IG84" i="9" s="1"/>
  <c r="DT91" i="9"/>
  <c r="DS103" i="9"/>
  <c r="IF79" i="9"/>
  <c r="IG75" i="9"/>
  <c r="IG83" i="9" s="1"/>
  <c r="IF24" i="9"/>
  <c r="IF32" i="9" s="1"/>
  <c r="IF48" i="9" s="1"/>
  <c r="IG40" i="9" s="1"/>
  <c r="IE23" i="9"/>
  <c r="IE31" i="9" s="1"/>
  <c r="ID26" i="9"/>
  <c r="DS39" i="9"/>
  <c r="DR50" i="9"/>
  <c r="DR31" i="6" s="1"/>
  <c r="DT38" i="9"/>
  <c r="IG22" i="9"/>
  <c r="IG30" i="9" s="1"/>
  <c r="DU90" i="9"/>
  <c r="ED37" i="9"/>
  <c r="IJ15" i="6" l="1"/>
  <c r="IK21" i="8"/>
  <c r="IJ22" i="8"/>
  <c r="IK16" i="8"/>
  <c r="IK57" i="9"/>
  <c r="IB16" i="10"/>
  <c r="IB17" i="10" s="1"/>
  <c r="IB27" i="4" s="1"/>
  <c r="IB45" i="6"/>
  <c r="IC9" i="10"/>
  <c r="IC12" i="10" s="1"/>
  <c r="ID32" i="6"/>
  <c r="DN44" i="4"/>
  <c r="DO38" i="8"/>
  <c r="DO71" i="17" s="1"/>
  <c r="DO69" i="17" s="1"/>
  <c r="DM37" i="6"/>
  <c r="DM38" i="6" s="1"/>
  <c r="DM54" i="6" s="1"/>
  <c r="DM55" i="6"/>
  <c r="DN34" i="4"/>
  <c r="DN38" i="4" s="1"/>
  <c r="DN39" i="4" s="1"/>
  <c r="DM14" i="21"/>
  <c r="DM16" i="21" s="1"/>
  <c r="IG100" i="9"/>
  <c r="IH92" i="9" s="1"/>
  <c r="IE34" i="9"/>
  <c r="DN43" i="6"/>
  <c r="DO42" i="6" s="1"/>
  <c r="DO11" i="4"/>
  <c r="DO13" i="4" s="1"/>
  <c r="DO33" i="4" s="1"/>
  <c r="DO28" i="8"/>
  <c r="DO31" i="8" s="1"/>
  <c r="DO25" i="6" s="1"/>
  <c r="DO26" i="6" s="1"/>
  <c r="DO27" i="6" s="1"/>
  <c r="DQ33" i="6"/>
  <c r="DP8" i="8"/>
  <c r="DP34" i="6" s="1"/>
  <c r="DP9" i="8"/>
  <c r="DP12" i="6"/>
  <c r="DP18" i="6"/>
  <c r="DP20" i="6" s="1"/>
  <c r="DP24" i="6" s="1"/>
  <c r="DS127" i="13"/>
  <c r="DS145" i="13"/>
  <c r="DR52" i="9"/>
  <c r="DR64" i="13"/>
  <c r="DR10" i="6" s="1"/>
  <c r="IG87" i="9"/>
  <c r="IH76" i="9"/>
  <c r="IH84" i="9" s="1"/>
  <c r="IH75" i="9"/>
  <c r="IH83" i="9" s="1"/>
  <c r="IG79" i="9"/>
  <c r="DS105" i="9"/>
  <c r="DT99" i="9"/>
  <c r="DT95" i="9"/>
  <c r="DR46" i="13"/>
  <c r="DR9" i="4" s="1"/>
  <c r="DS47" i="9"/>
  <c r="DS42" i="9"/>
  <c r="DS19" i="6" s="1"/>
  <c r="IF23" i="9"/>
  <c r="IF31" i="9" s="1"/>
  <c r="IE26" i="9"/>
  <c r="IG24" i="9"/>
  <c r="IG32" i="9" s="1"/>
  <c r="IG48" i="9" s="1"/>
  <c r="IH40" i="9" s="1"/>
  <c r="IH22" i="9"/>
  <c r="IH30" i="9" s="1"/>
  <c r="DT46" i="9"/>
  <c r="ED45" i="9"/>
  <c r="DU98" i="9"/>
  <c r="IL55" i="9" l="1"/>
  <c r="IK17" i="8"/>
  <c r="IK18" i="8" s="1"/>
  <c r="IK20" i="8" s="1"/>
  <c r="IL56" i="9"/>
  <c r="IL27" i="8" s="1"/>
  <c r="IK12" i="4"/>
  <c r="IK37" i="8"/>
  <c r="IK70" i="17" s="1"/>
  <c r="IC16" i="10"/>
  <c r="IC17" i="10" s="1"/>
  <c r="IC27" i="4" s="1"/>
  <c r="IC45" i="6"/>
  <c r="Z45" i="5" s="1"/>
  <c r="ID9" i="10"/>
  <c r="ID12" i="10" s="1"/>
  <c r="DT35" i="6"/>
  <c r="IE32" i="6"/>
  <c r="DP26" i="8"/>
  <c r="DP25" i="8"/>
  <c r="DO39" i="8"/>
  <c r="DO40" i="8" s="1"/>
  <c r="DO37" i="4"/>
  <c r="DN42" i="4"/>
  <c r="DN36" i="6"/>
  <c r="DN55" i="6" s="1"/>
  <c r="DO32" i="4"/>
  <c r="DO41" i="6" s="1"/>
  <c r="DO11" i="21"/>
  <c r="DN12" i="21"/>
  <c r="DN15" i="21" s="1"/>
  <c r="DN13" i="21"/>
  <c r="DQ11" i="6"/>
  <c r="DO75" i="17"/>
  <c r="DO81" i="17"/>
  <c r="DO83" i="17" s="1"/>
  <c r="IF34" i="9"/>
  <c r="IH100" i="9"/>
  <c r="II92" i="9" s="1"/>
  <c r="DN44" i="6"/>
  <c r="DN52" i="6" s="1"/>
  <c r="DO29" i="8"/>
  <c r="DO33" i="8"/>
  <c r="DO50" i="6" s="1"/>
  <c r="DO51" i="6" s="1"/>
  <c r="DP32" i="8"/>
  <c r="DO43" i="6"/>
  <c r="DP36" i="8"/>
  <c r="DP72" i="17" s="1"/>
  <c r="DP20" i="4"/>
  <c r="DP21" i="4" s="1"/>
  <c r="DR87" i="13"/>
  <c r="DR7" i="8" s="1"/>
  <c r="DS168" i="13"/>
  <c r="IH87" i="9"/>
  <c r="II76" i="9"/>
  <c r="II84" i="9" s="1"/>
  <c r="DU91" i="9"/>
  <c r="DT103" i="9"/>
  <c r="II75" i="9"/>
  <c r="II83" i="9" s="1"/>
  <c r="IH79" i="9"/>
  <c r="IG23" i="9"/>
  <c r="IG31" i="9" s="1"/>
  <c r="IF26" i="9"/>
  <c r="DT39" i="9"/>
  <c r="DS50" i="9"/>
  <c r="DS31" i="6" s="1"/>
  <c r="IH24" i="9"/>
  <c r="IH32" i="9" s="1"/>
  <c r="IH48" i="9" s="1"/>
  <c r="II40" i="9" s="1"/>
  <c r="DU38" i="9"/>
  <c r="II22" i="9"/>
  <c r="II30" i="9" s="1"/>
  <c r="DV90" i="9"/>
  <c r="EE37" i="9"/>
  <c r="IK22" i="8" l="1"/>
  <c r="IK15" i="6"/>
  <c r="IL21" i="8"/>
  <c r="IL16" i="8"/>
  <c r="IL57" i="9"/>
  <c r="IL17" i="8" s="1"/>
  <c r="ID16" i="10"/>
  <c r="ID17" i="10" s="1"/>
  <c r="ID27" i="4" s="1"/>
  <c r="IE9" i="10"/>
  <c r="IE12" i="10" s="1"/>
  <c r="ID45" i="6"/>
  <c r="IF32" i="6"/>
  <c r="DP38" i="8"/>
  <c r="DP71" i="17" s="1"/>
  <c r="DP69" i="17" s="1"/>
  <c r="DP75" i="17" s="1"/>
  <c r="DN37" i="6"/>
  <c r="DN38" i="6" s="1"/>
  <c r="DN54" i="6" s="1"/>
  <c r="DO34" i="4"/>
  <c r="DO38" i="4" s="1"/>
  <c r="DO39" i="4" s="1"/>
  <c r="DO36" i="6" s="1"/>
  <c r="DO37" i="6" s="1"/>
  <c r="DO38" i="6" s="1"/>
  <c r="DO44" i="4"/>
  <c r="DN14" i="21"/>
  <c r="DN16" i="21" s="1"/>
  <c r="DQ8" i="8"/>
  <c r="DQ34" i="6" s="1"/>
  <c r="IG34" i="9"/>
  <c r="II100" i="9"/>
  <c r="IJ92" i="9" s="1"/>
  <c r="DP28" i="8"/>
  <c r="DP31" i="8" s="1"/>
  <c r="DP11" i="4"/>
  <c r="DP13" i="4" s="1"/>
  <c r="DP33" i="4" s="1"/>
  <c r="DP42" i="6"/>
  <c r="DO44" i="6"/>
  <c r="DO52" i="6" s="1"/>
  <c r="DR33" i="6"/>
  <c r="DQ12" i="6"/>
  <c r="DQ18" i="6"/>
  <c r="DQ20" i="6" s="1"/>
  <c r="DQ24" i="6" s="1"/>
  <c r="DT127" i="13"/>
  <c r="DT145" i="13"/>
  <c r="DS52" i="9"/>
  <c r="DS64" i="13"/>
  <c r="DS10" i="6" s="1"/>
  <c r="II87" i="9"/>
  <c r="IJ76" i="9"/>
  <c r="IJ84" i="9" s="1"/>
  <c r="II79" i="9"/>
  <c r="IJ75" i="9"/>
  <c r="IJ83" i="9" s="1"/>
  <c r="DT105" i="9"/>
  <c r="DU99" i="9"/>
  <c r="DU95" i="9"/>
  <c r="DS46" i="13"/>
  <c r="DS9" i="4" s="1"/>
  <c r="DT47" i="9"/>
  <c r="DT42" i="9"/>
  <c r="DT19" i="6" s="1"/>
  <c r="II24" i="9"/>
  <c r="II32" i="9" s="1"/>
  <c r="II48" i="9" s="1"/>
  <c r="IJ40" i="9" s="1"/>
  <c r="IH23" i="9"/>
  <c r="IH31" i="9" s="1"/>
  <c r="IG26" i="9"/>
  <c r="IJ22" i="9"/>
  <c r="IJ30" i="9" s="1"/>
  <c r="DU46" i="9"/>
  <c r="EE45" i="9"/>
  <c r="DV98" i="9"/>
  <c r="IL18" i="8" l="1"/>
  <c r="IL20" i="8" s="1"/>
  <c r="IL15" i="6" s="1"/>
  <c r="IL37" i="8"/>
  <c r="IL70" i="17" s="1"/>
  <c r="D70" i="17" s="1"/>
  <c r="IL12" i="4"/>
  <c r="IG32" i="6"/>
  <c r="IL22" i="8"/>
  <c r="IE16" i="10"/>
  <c r="IE17" i="10" s="1"/>
  <c r="IE27" i="4" s="1"/>
  <c r="IF9" i="10"/>
  <c r="IF12" i="10" s="1"/>
  <c r="IE45" i="6"/>
  <c r="DU35" i="6"/>
  <c r="DQ26" i="8"/>
  <c r="DQ25" i="8"/>
  <c r="DP39" i="8"/>
  <c r="DP40" i="8" s="1"/>
  <c r="DP37" i="4"/>
  <c r="DO42" i="4"/>
  <c r="DO55" i="6"/>
  <c r="DO54" i="6"/>
  <c r="DP32" i="4"/>
  <c r="DP41" i="6" s="1"/>
  <c r="DP11" i="21"/>
  <c r="DO12" i="21"/>
  <c r="DO15" i="21" s="1"/>
  <c r="DO13" i="21"/>
  <c r="DQ9" i="8"/>
  <c r="DR11" i="6"/>
  <c r="DP81" i="17"/>
  <c r="DP83" i="17" s="1"/>
  <c r="IJ100" i="9"/>
  <c r="IK92" i="9" s="1"/>
  <c r="IH34" i="9"/>
  <c r="DP29" i="8"/>
  <c r="DP25" i="6"/>
  <c r="DP26" i="6" s="1"/>
  <c r="DP43" i="6" s="1"/>
  <c r="DQ32" i="8"/>
  <c r="DP33" i="8"/>
  <c r="DP50" i="6" s="1"/>
  <c r="DP51" i="6" s="1"/>
  <c r="DS87" i="13"/>
  <c r="DS7" i="8" s="1"/>
  <c r="DT168" i="13"/>
  <c r="IJ87" i="9"/>
  <c r="IK76" i="9"/>
  <c r="IK84" i="9" s="1"/>
  <c r="DV91" i="9"/>
  <c r="DU103" i="9"/>
  <c r="IK75" i="9"/>
  <c r="IK83" i="9" s="1"/>
  <c r="IJ79" i="9"/>
  <c r="IJ24" i="9"/>
  <c r="IJ32" i="9" s="1"/>
  <c r="IJ48" i="9" s="1"/>
  <c r="IK40" i="9" s="1"/>
  <c r="DU39" i="9"/>
  <c r="DT50" i="9"/>
  <c r="DT31" i="6" s="1"/>
  <c r="II23" i="9"/>
  <c r="II31" i="9" s="1"/>
  <c r="IH26" i="9"/>
  <c r="IK22" i="9"/>
  <c r="IK30" i="9" s="1"/>
  <c r="DV38" i="9"/>
  <c r="DW90" i="9"/>
  <c r="EF37" i="9"/>
  <c r="AA15" i="5" l="1"/>
  <c r="Q15" i="5"/>
  <c r="IF16" i="10"/>
  <c r="IF17" i="10" s="1"/>
  <c r="IF27" i="4" s="1"/>
  <c r="IG9" i="10"/>
  <c r="IG12" i="10" s="1"/>
  <c r="IF45" i="6"/>
  <c r="IH32" i="6"/>
  <c r="DQ38" i="8"/>
  <c r="DQ71" i="17" s="1"/>
  <c r="DQ36" i="8"/>
  <c r="DQ72" i="17" s="1"/>
  <c r="DO14" i="21"/>
  <c r="DO16" i="21" s="1"/>
  <c r="DP44" i="6"/>
  <c r="DP52" i="6" s="1"/>
  <c r="DP44" i="4"/>
  <c r="DP34" i="4"/>
  <c r="DP38" i="4" s="1"/>
  <c r="DP39" i="4" s="1"/>
  <c r="DQ20" i="4"/>
  <c r="DQ21" i="4" s="1"/>
  <c r="DR8" i="8"/>
  <c r="DR34" i="6" s="1"/>
  <c r="IK100" i="9"/>
  <c r="IL92" i="9" s="1"/>
  <c r="II34" i="9"/>
  <c r="DQ42" i="6"/>
  <c r="DP27" i="6"/>
  <c r="DQ11" i="4"/>
  <c r="DQ13" i="4" s="1"/>
  <c r="DQ28" i="8"/>
  <c r="DQ31" i="8" s="1"/>
  <c r="DS33" i="6"/>
  <c r="DR18" i="6"/>
  <c r="DR20" i="6" s="1"/>
  <c r="DR24" i="6" s="1"/>
  <c r="DR12" i="6"/>
  <c r="DU127" i="13"/>
  <c r="DU145" i="13"/>
  <c r="DT52" i="9"/>
  <c r="DT64" i="13"/>
  <c r="DT10" i="6" s="1"/>
  <c r="IK87" i="9"/>
  <c r="IL76" i="9"/>
  <c r="IL84" i="9" s="1"/>
  <c r="IK79" i="9"/>
  <c r="IL75" i="9"/>
  <c r="IL83" i="9" s="1"/>
  <c r="DU105" i="9"/>
  <c r="DV99" i="9"/>
  <c r="DV95" i="9"/>
  <c r="DU47" i="9"/>
  <c r="DU42" i="9"/>
  <c r="DU19" i="6" s="1"/>
  <c r="IJ23" i="9"/>
  <c r="IJ31" i="9" s="1"/>
  <c r="II26" i="9"/>
  <c r="DT46" i="13"/>
  <c r="DT9" i="4" s="1"/>
  <c r="IK24" i="9"/>
  <c r="IK32" i="9" s="1"/>
  <c r="IK48" i="9" s="1"/>
  <c r="IL40" i="9" s="1"/>
  <c r="DV46" i="9"/>
  <c r="IL22" i="9"/>
  <c r="IL30" i="9" s="1"/>
  <c r="EF45" i="9"/>
  <c r="DW98" i="9"/>
  <c r="II32" i="6" l="1"/>
  <c r="DQ33" i="4"/>
  <c r="IG16" i="10"/>
  <c r="IG17" i="10" s="1"/>
  <c r="IG27" i="4" s="1"/>
  <c r="IH9" i="10"/>
  <c r="IH12" i="10" s="1"/>
  <c r="IG45" i="6"/>
  <c r="DV35" i="6"/>
  <c r="DR26" i="8"/>
  <c r="DR25" i="8"/>
  <c r="DQ39" i="8"/>
  <c r="DQ40" i="8" s="1"/>
  <c r="DQ69" i="17"/>
  <c r="DQ81" i="17" s="1"/>
  <c r="DQ83" i="17" s="1"/>
  <c r="DQ11" i="21"/>
  <c r="DP42" i="4"/>
  <c r="DQ37" i="4"/>
  <c r="DP12" i="21"/>
  <c r="DP15" i="21" s="1"/>
  <c r="DP13" i="21"/>
  <c r="DP36" i="6"/>
  <c r="DP37" i="6" s="1"/>
  <c r="DP38" i="6" s="1"/>
  <c r="DP54" i="6" s="1"/>
  <c r="DQ32" i="4"/>
  <c r="DQ41" i="6" s="1"/>
  <c r="DR9" i="8"/>
  <c r="DS11" i="6"/>
  <c r="IL100" i="9"/>
  <c r="IJ34" i="9"/>
  <c r="DQ29" i="8"/>
  <c r="DQ25" i="6"/>
  <c r="DQ26" i="6" s="1"/>
  <c r="DR32" i="8"/>
  <c r="DQ33" i="8"/>
  <c r="DQ50" i="6" s="1"/>
  <c r="DQ51" i="6" s="1"/>
  <c r="DT87" i="13"/>
  <c r="DT7" i="8" s="1"/>
  <c r="DU168" i="1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IL87" i="9"/>
  <c r="DW91" i="9"/>
  <c r="DV103" i="9"/>
  <c r="IL79" i="9"/>
  <c r="IK23" i="9"/>
  <c r="IK31" i="9" s="1"/>
  <c r="IJ26" i="9"/>
  <c r="IL24" i="9"/>
  <c r="IL32" i="9" s="1"/>
  <c r="IL48" i="9" s="1"/>
  <c r="DV39" i="9"/>
  <c r="DU50" i="9"/>
  <c r="DU31" i="6" s="1"/>
  <c r="DW38" i="9"/>
  <c r="DX90" i="9"/>
  <c r="EG37" i="9"/>
  <c r="IH16" i="10" l="1"/>
  <c r="IH17" i="10" s="1"/>
  <c r="IH27" i="4" s="1"/>
  <c r="II9" i="10"/>
  <c r="II12" i="10" s="1"/>
  <c r="IH45" i="6"/>
  <c r="IJ32" i="6"/>
  <c r="DQ75" i="17"/>
  <c r="DR11" i="4"/>
  <c r="DR13" i="4" s="1"/>
  <c r="DR20" i="4"/>
  <c r="DR21" i="4" s="1"/>
  <c r="DP55" i="6"/>
  <c r="DP14" i="21"/>
  <c r="DP16" i="21" s="1"/>
  <c r="DQ34" i="4"/>
  <c r="DQ38" i="4" s="1"/>
  <c r="DQ39" i="4" s="1"/>
  <c r="DQ36" i="6" s="1"/>
  <c r="DQ55" i="6" s="1"/>
  <c r="DQ44" i="4"/>
  <c r="DR36" i="8"/>
  <c r="DR72" i="17" s="1"/>
  <c r="DS8" i="8"/>
  <c r="DS34" i="6" s="1"/>
  <c r="DS12" i="6"/>
  <c r="DS18" i="6"/>
  <c r="DS20" i="6" s="1"/>
  <c r="DS24" i="6" s="1"/>
  <c r="IK34" i="9"/>
  <c r="DR28" i="8"/>
  <c r="DR29" i="8" s="1"/>
  <c r="DR38" i="8"/>
  <c r="DQ27" i="6"/>
  <c r="DQ43" i="6"/>
  <c r="DR42" i="6" s="1"/>
  <c r="DT33" i="6"/>
  <c r="DV127" i="13"/>
  <c r="DV145" i="13"/>
  <c r="DU52" i="9"/>
  <c r="DU64" i="13"/>
  <c r="DU10" i="6" s="1"/>
  <c r="DV105" i="9"/>
  <c r="DW99" i="9"/>
  <c r="DW95" i="9"/>
  <c r="DV47" i="9"/>
  <c r="DV42" i="9"/>
  <c r="DV19" i="6" s="1"/>
  <c r="DU46" i="13"/>
  <c r="DU9" i="4" s="1"/>
  <c r="IL23" i="9"/>
  <c r="IL31" i="9" s="1"/>
  <c r="IK26" i="9"/>
  <c r="DW46" i="9"/>
  <c r="EG45" i="9"/>
  <c r="DX98" i="9"/>
  <c r="II16" i="10" l="1"/>
  <c r="II17" i="10" s="1"/>
  <c r="II27" i="4" s="1"/>
  <c r="IJ9" i="10"/>
  <c r="IJ12" i="10" s="1"/>
  <c r="II45" i="6"/>
  <c r="DR33" i="4"/>
  <c r="DW35" i="6"/>
  <c r="IK32" i="6"/>
  <c r="DS26" i="8"/>
  <c r="DS25" i="8"/>
  <c r="DS28" i="8" s="1"/>
  <c r="DR32" i="4"/>
  <c r="DR11" i="21"/>
  <c r="DQ12" i="21"/>
  <c r="DQ15" i="21" s="1"/>
  <c r="DQ13" i="21"/>
  <c r="DR37" i="4"/>
  <c r="DQ42" i="4"/>
  <c r="DQ37" i="6"/>
  <c r="DQ38" i="6" s="1"/>
  <c r="DS9" i="8"/>
  <c r="DT11" i="6"/>
  <c r="DR39" i="8"/>
  <c r="DR40" i="8" s="1"/>
  <c r="DR71" i="17"/>
  <c r="DR69" i="17" s="1"/>
  <c r="IL34" i="9"/>
  <c r="DR31" i="8"/>
  <c r="DR25" i="6" s="1"/>
  <c r="DR26" i="6" s="1"/>
  <c r="DR27" i="6" s="1"/>
  <c r="DQ44" i="6"/>
  <c r="DQ52" i="6" s="1"/>
  <c r="DV168" i="13"/>
  <c r="DU87" i="13"/>
  <c r="DU7" i="8" s="1"/>
  <c r="DX91" i="9"/>
  <c r="DW103" i="9"/>
  <c r="IL26" i="9"/>
  <c r="DW39" i="9"/>
  <c r="DV50" i="9"/>
  <c r="DV31" i="6" s="1"/>
  <c r="DX38" i="9"/>
  <c r="DY90" i="9"/>
  <c r="EH37" i="9"/>
  <c r="DR34" i="4" l="1"/>
  <c r="DR38" i="4" s="1"/>
  <c r="DR39" i="4" s="1"/>
  <c r="DR42" i="4" s="1"/>
  <c r="IJ16" i="10"/>
  <c r="IJ17" i="10" s="1"/>
  <c r="IJ27" i="4" s="1"/>
  <c r="IK9" i="10"/>
  <c r="IK12" i="10" s="1"/>
  <c r="IJ45" i="6"/>
  <c r="DS29" i="8"/>
  <c r="IL32" i="6"/>
  <c r="DS36" i="8"/>
  <c r="DS72" i="17" s="1"/>
  <c r="DR41" i="6"/>
  <c r="DR44" i="4"/>
  <c r="DQ14" i="21"/>
  <c r="DQ16" i="21" s="1"/>
  <c r="DQ54" i="6"/>
  <c r="DT8" i="8"/>
  <c r="DT34" i="6" s="1"/>
  <c r="DS20" i="4"/>
  <c r="DS21" i="4" s="1"/>
  <c r="DT18" i="6"/>
  <c r="DT20" i="6" s="1"/>
  <c r="DT24" i="6" s="1"/>
  <c r="DT12" i="6"/>
  <c r="DR81" i="17"/>
  <c r="DR83" i="17" s="1"/>
  <c r="DR75" i="17"/>
  <c r="DS32" i="8"/>
  <c r="DR33" i="8"/>
  <c r="DR50" i="6" s="1"/>
  <c r="DR51" i="6" s="1"/>
  <c r="DR43" i="6"/>
  <c r="DS42" i="6" s="1"/>
  <c r="DS31" i="8"/>
  <c r="DS25" i="6" s="1"/>
  <c r="DS26" i="6" s="1"/>
  <c r="DU33" i="6"/>
  <c r="DW127" i="13"/>
  <c r="DW145" i="13"/>
  <c r="DV52" i="9"/>
  <c r="DV64" i="13"/>
  <c r="DV10" i="6" s="1"/>
  <c r="DW105" i="9"/>
  <c r="DX99" i="9"/>
  <c r="DX95" i="9"/>
  <c r="DW47" i="9"/>
  <c r="DW42" i="9"/>
  <c r="DW19" i="6" s="1"/>
  <c r="DV46" i="13"/>
  <c r="DV9" i="4" s="1"/>
  <c r="DX46" i="9"/>
  <c r="EH45" i="9"/>
  <c r="DY98" i="9"/>
  <c r="IL9" i="10" l="1"/>
  <c r="IL12" i="10" s="1"/>
  <c r="IK16" i="10"/>
  <c r="IK17" i="10" s="1"/>
  <c r="IK27" i="4" s="1"/>
  <c r="IK45" i="6"/>
  <c r="DX35" i="6"/>
  <c r="DT26" i="8"/>
  <c r="DT25" i="8"/>
  <c r="DT28" i="8" s="1"/>
  <c r="DS11" i="4"/>
  <c r="DS13" i="4" s="1"/>
  <c r="DS33" i="4" s="1"/>
  <c r="DR36" i="6"/>
  <c r="DR37" i="6" s="1"/>
  <c r="DR38" i="6" s="1"/>
  <c r="DS37" i="4"/>
  <c r="DR12" i="21"/>
  <c r="DR15" i="21" s="1"/>
  <c r="DR13" i="21"/>
  <c r="DT9" i="8"/>
  <c r="DU11" i="6"/>
  <c r="DS38" i="8"/>
  <c r="DR44" i="6"/>
  <c r="DR52" i="6" s="1"/>
  <c r="DS27" i="6"/>
  <c r="DT32" i="8"/>
  <c r="DS33" i="8"/>
  <c r="DW168" i="13"/>
  <c r="DV87" i="13"/>
  <c r="DV7" i="8" s="1"/>
  <c r="DY91" i="9"/>
  <c r="DX103" i="9"/>
  <c r="DX39" i="9"/>
  <c r="DW50" i="9"/>
  <c r="DW31" i="6" s="1"/>
  <c r="DY38" i="9"/>
  <c r="DZ90" i="9"/>
  <c r="EI37" i="9"/>
  <c r="IL16" i="10" l="1"/>
  <c r="IL17" i="10" s="1"/>
  <c r="IL27" i="4" s="1"/>
  <c r="IL45" i="6"/>
  <c r="DS11" i="21"/>
  <c r="DS43" i="6"/>
  <c r="DT42" i="6" s="1"/>
  <c r="DT29" i="8"/>
  <c r="DS32" i="4"/>
  <c r="DS41" i="6" s="1"/>
  <c r="DT36" i="8"/>
  <c r="DT72" i="17" s="1"/>
  <c r="DR55" i="6"/>
  <c r="DR54" i="6"/>
  <c r="DR14" i="21"/>
  <c r="DR16" i="21" s="1"/>
  <c r="DT20" i="4"/>
  <c r="DT21" i="4" s="1"/>
  <c r="DU8" i="8"/>
  <c r="DU34" i="6" s="1"/>
  <c r="DT31" i="8"/>
  <c r="DT33" i="8" s="1"/>
  <c r="DU12" i="6"/>
  <c r="DU18" i="6"/>
  <c r="DU20" i="6" s="1"/>
  <c r="DU24" i="6" s="1"/>
  <c r="DS39" i="8"/>
  <c r="DS40" i="8" s="1"/>
  <c r="DS71" i="17"/>
  <c r="DS69" i="17" s="1"/>
  <c r="DT38" i="8"/>
  <c r="DT11" i="4"/>
  <c r="DT13" i="4" s="1"/>
  <c r="DS50" i="6"/>
  <c r="DS51" i="6" s="1"/>
  <c r="DV33" i="6"/>
  <c r="DX127" i="13"/>
  <c r="DX145" i="13"/>
  <c r="DW52" i="9"/>
  <c r="DW64" i="13"/>
  <c r="DW10" i="6" s="1"/>
  <c r="DX105" i="9"/>
  <c r="DY99" i="9"/>
  <c r="DY95" i="9"/>
  <c r="DW46" i="13"/>
  <c r="DW9" i="4" s="1"/>
  <c r="DX47" i="9"/>
  <c r="DX42" i="9"/>
  <c r="DX19" i="6" s="1"/>
  <c r="DY46" i="9"/>
  <c r="EI45" i="9"/>
  <c r="EJ37" i="9" s="1"/>
  <c r="DZ98" i="9"/>
  <c r="DT33" i="4" l="1"/>
  <c r="DS44" i="6"/>
  <c r="DS52" i="6" s="1"/>
  <c r="DY35" i="6"/>
  <c r="DU26" i="8"/>
  <c r="DU25" i="8"/>
  <c r="DU28" i="8" s="1"/>
  <c r="DS34" i="4"/>
  <c r="DS38" i="4" s="1"/>
  <c r="DS39" i="4" s="1"/>
  <c r="DS42" i="4" s="1"/>
  <c r="DS44" i="4"/>
  <c r="DU32" i="8"/>
  <c r="DT32" i="4"/>
  <c r="DT41" i="6" s="1"/>
  <c r="DT11" i="21"/>
  <c r="DU9" i="8"/>
  <c r="DT25" i="6"/>
  <c r="DT26" i="6" s="1"/>
  <c r="DT27" i="6" s="1"/>
  <c r="DV11" i="6"/>
  <c r="DT39" i="8"/>
  <c r="DT40" i="8" s="1"/>
  <c r="DT71" i="17"/>
  <c r="DT69" i="17" s="1"/>
  <c r="DS75" i="17"/>
  <c r="DS81" i="17"/>
  <c r="DS83" i="17" s="1"/>
  <c r="DT50" i="6"/>
  <c r="DT51" i="6" s="1"/>
  <c r="Q35" i="5"/>
  <c r="DW87" i="13"/>
  <c r="DW7" i="8" s="1"/>
  <c r="DX168" i="13"/>
  <c r="DZ91" i="9"/>
  <c r="DY103" i="9"/>
  <c r="DY39" i="9"/>
  <c r="DX50" i="9"/>
  <c r="DX31" i="6" s="1"/>
  <c r="DZ38" i="9"/>
  <c r="EA90" i="9"/>
  <c r="DU31" i="8" l="1"/>
  <c r="DV32" i="8" s="1"/>
  <c r="DU36" i="8"/>
  <c r="DU72" i="17" s="1"/>
  <c r="DU38" i="8"/>
  <c r="DU71" i="17" s="1"/>
  <c r="DU11" i="4"/>
  <c r="DU13" i="4" s="1"/>
  <c r="DT43" i="6"/>
  <c r="DU42" i="6" s="1"/>
  <c r="DT44" i="4"/>
  <c r="DT34" i="4"/>
  <c r="DT38" i="4" s="1"/>
  <c r="DS12" i="21"/>
  <c r="DS15" i="21" s="1"/>
  <c r="DS13" i="21"/>
  <c r="DS36" i="6"/>
  <c r="DS55" i="6" s="1"/>
  <c r="DT37" i="4"/>
  <c r="DV9" i="8"/>
  <c r="DU20" i="4"/>
  <c r="DU21" i="4" s="1"/>
  <c r="DV18" i="6"/>
  <c r="DV20" i="6" s="1"/>
  <c r="DV24" i="6" s="1"/>
  <c r="DV12" i="6"/>
  <c r="DT75" i="17"/>
  <c r="DT81" i="17"/>
  <c r="DT83" i="17" s="1"/>
  <c r="DU29" i="8"/>
  <c r="DW33" i="6"/>
  <c r="DY127" i="13"/>
  <c r="DY145" i="13"/>
  <c r="DX52" i="9"/>
  <c r="DX64" i="13"/>
  <c r="DX10" i="6" s="1"/>
  <c r="DY105" i="9"/>
  <c r="DZ99" i="9"/>
  <c r="DZ95" i="9"/>
  <c r="DX46" i="13"/>
  <c r="DX9" i="4" s="1"/>
  <c r="DY47" i="9"/>
  <c r="DY42" i="9"/>
  <c r="DY19" i="6" s="1"/>
  <c r="DZ46" i="9"/>
  <c r="EJ45" i="9"/>
  <c r="EA98" i="9"/>
  <c r="DU33" i="4" l="1"/>
  <c r="DU33" i="8"/>
  <c r="DU50" i="6" s="1"/>
  <c r="DU51" i="6" s="1"/>
  <c r="DU25" i="6"/>
  <c r="DU26" i="6" s="1"/>
  <c r="DU27" i="6" s="1"/>
  <c r="DZ35" i="6"/>
  <c r="DV26" i="8"/>
  <c r="DV25" i="8"/>
  <c r="DV28" i="8" s="1"/>
  <c r="DU69" i="17"/>
  <c r="DU81" i="17" s="1"/>
  <c r="DU83" i="17" s="1"/>
  <c r="DU39" i="8"/>
  <c r="DU40" i="8" s="1"/>
  <c r="DV38" i="8"/>
  <c r="DV71" i="17" s="1"/>
  <c r="DU11" i="21"/>
  <c r="DT44" i="6"/>
  <c r="DT52" i="6" s="1"/>
  <c r="DS37" i="6"/>
  <c r="DS38" i="6" s="1"/>
  <c r="DS54" i="6" s="1"/>
  <c r="DT39" i="4"/>
  <c r="DT36" i="6" s="1"/>
  <c r="DS14" i="21"/>
  <c r="DS16" i="21" s="1"/>
  <c r="DU32" i="4"/>
  <c r="DU44" i="4" s="1"/>
  <c r="DT12" i="21"/>
  <c r="DT15" i="21" s="1"/>
  <c r="DT13" i="21"/>
  <c r="DV8" i="8"/>
  <c r="DV34" i="6" s="1"/>
  <c r="DW11" i="6"/>
  <c r="DV11" i="4"/>
  <c r="DV13" i="4" s="1"/>
  <c r="DV36" i="8"/>
  <c r="DV20" i="4"/>
  <c r="DV21" i="4" s="1"/>
  <c r="DY168" i="13"/>
  <c r="DX87" i="13"/>
  <c r="DX7" i="8" s="1"/>
  <c r="EA91" i="9"/>
  <c r="DZ103" i="9"/>
  <c r="DZ39" i="9"/>
  <c r="DY50" i="9"/>
  <c r="DY31" i="6" s="1"/>
  <c r="EA38" i="9"/>
  <c r="EB90" i="9"/>
  <c r="EK37" i="9"/>
  <c r="DV33" i="4" l="1"/>
  <c r="DU43" i="6"/>
  <c r="DV42" i="6" s="1"/>
  <c r="DV31" i="8"/>
  <c r="DV25" i="6" s="1"/>
  <c r="DV26" i="6" s="1"/>
  <c r="DV27" i="6" s="1"/>
  <c r="DU75" i="17"/>
  <c r="DT42" i="4"/>
  <c r="DU37" i="4"/>
  <c r="DU34" i="4"/>
  <c r="DU38" i="4" s="1"/>
  <c r="DU41" i="6"/>
  <c r="DT14" i="21"/>
  <c r="DT16" i="21" s="1"/>
  <c r="DV11" i="21"/>
  <c r="DT37" i="6"/>
  <c r="DT38" i="6" s="1"/>
  <c r="DT54" i="6" s="1"/>
  <c r="DT55" i="6"/>
  <c r="DW8" i="8"/>
  <c r="DW34" i="6" s="1"/>
  <c r="DW12" i="6"/>
  <c r="DW18" i="6"/>
  <c r="DW20" i="6" s="1"/>
  <c r="DW24" i="6" s="1"/>
  <c r="DV39" i="8"/>
  <c r="DV40" i="8" s="1"/>
  <c r="DV72" i="17"/>
  <c r="DV69" i="17" s="1"/>
  <c r="DV29" i="8"/>
  <c r="DX33" i="6"/>
  <c r="DV32" i="4"/>
  <c r="DV41" i="6" s="1"/>
  <c r="DZ127" i="13"/>
  <c r="DZ145" i="13"/>
  <c r="DY52" i="9"/>
  <c r="DY64" i="13"/>
  <c r="DY10" i="6" s="1"/>
  <c r="DZ105" i="9"/>
  <c r="EA99" i="9"/>
  <c r="EA95" i="9"/>
  <c r="DY46" i="13"/>
  <c r="DY9" i="4" s="1"/>
  <c r="DZ47" i="9"/>
  <c r="DZ42" i="9"/>
  <c r="DZ19" i="6" s="1"/>
  <c r="EA46" i="9"/>
  <c r="EK45" i="9"/>
  <c r="EB98" i="9"/>
  <c r="DU44" i="6" l="1"/>
  <c r="DU52" i="6" s="1"/>
  <c r="DV43" i="6"/>
  <c r="DW42" i="6" s="1"/>
  <c r="DW32" i="8"/>
  <c r="DW38" i="8" s="1"/>
  <c r="DW71" i="17" s="1"/>
  <c r="DV33" i="8"/>
  <c r="DV50" i="6" s="1"/>
  <c r="DV51" i="6" s="1"/>
  <c r="EA35" i="6"/>
  <c r="DW26" i="8"/>
  <c r="DW25" i="8"/>
  <c r="DW28" i="8" s="1"/>
  <c r="DU39" i="4"/>
  <c r="DU36" i="6" s="1"/>
  <c r="DU55" i="6" s="1"/>
  <c r="DU12" i="21"/>
  <c r="DU15" i="21" s="1"/>
  <c r="DU13" i="21"/>
  <c r="DW9" i="8"/>
  <c r="DX11" i="6"/>
  <c r="DV75" i="17"/>
  <c r="DV81" i="17"/>
  <c r="DV83" i="17" s="1"/>
  <c r="DV44" i="4"/>
  <c r="DV34" i="4"/>
  <c r="DV38" i="4" s="1"/>
  <c r="DZ168" i="13"/>
  <c r="DY87" i="13"/>
  <c r="DY7" i="8" s="1"/>
  <c r="EB91" i="9"/>
  <c r="EA103" i="9"/>
  <c r="EA39" i="9"/>
  <c r="DZ50" i="9"/>
  <c r="DZ31" i="6" s="1"/>
  <c r="EB38" i="9"/>
  <c r="EC90" i="9"/>
  <c r="EL37" i="9"/>
  <c r="DV44" i="6" l="1"/>
  <c r="DV52" i="6" s="1"/>
  <c r="DW11" i="4"/>
  <c r="DW13" i="4" s="1"/>
  <c r="DW31" i="8"/>
  <c r="DW25" i="6" s="1"/>
  <c r="DW26" i="6" s="1"/>
  <c r="DW20" i="4"/>
  <c r="DU37" i="6"/>
  <c r="DU38" i="6" s="1"/>
  <c r="DU54" i="6" s="1"/>
  <c r="DU42" i="4"/>
  <c r="DV37" i="4"/>
  <c r="DV39" i="4" s="1"/>
  <c r="DW37" i="4" s="1"/>
  <c r="DW36" i="8"/>
  <c r="DW72" i="17" s="1"/>
  <c r="DW69" i="17" s="1"/>
  <c r="DU14" i="21"/>
  <c r="DU16" i="21" s="1"/>
  <c r="DX8" i="8"/>
  <c r="DX34" i="6" s="1"/>
  <c r="DX12" i="6"/>
  <c r="DX18" i="6"/>
  <c r="DX20" i="6" s="1"/>
  <c r="DX24" i="6" s="1"/>
  <c r="DW29" i="8"/>
  <c r="DY33" i="6"/>
  <c r="Q31" i="5"/>
  <c r="Q33" i="5" s="1"/>
  <c r="EA127" i="13"/>
  <c r="EA145" i="13"/>
  <c r="DZ52" i="9"/>
  <c r="DZ64" i="13"/>
  <c r="DZ10" i="6" s="1"/>
  <c r="EA105" i="9"/>
  <c r="EB99" i="9"/>
  <c r="EB95" i="9"/>
  <c r="DZ46" i="13"/>
  <c r="DZ9" i="4" s="1"/>
  <c r="EA47" i="9"/>
  <c r="EA42" i="9"/>
  <c r="EA19" i="6" s="1"/>
  <c r="EB46" i="9"/>
  <c r="EL45" i="9"/>
  <c r="EC98" i="9"/>
  <c r="DX32" i="8" l="1"/>
  <c r="DX11" i="4" s="1"/>
  <c r="DX13" i="4" s="1"/>
  <c r="DW33" i="8"/>
  <c r="DW50" i="6" s="1"/>
  <c r="DW51" i="6" s="1"/>
  <c r="EB35" i="6"/>
  <c r="DX26" i="8"/>
  <c r="DX25" i="8"/>
  <c r="DX28" i="8" s="1"/>
  <c r="DW21" i="4"/>
  <c r="DW11" i="21" s="1"/>
  <c r="DW39" i="8"/>
  <c r="DW40" i="8" s="1"/>
  <c r="DV12" i="21"/>
  <c r="DV15" i="21" s="1"/>
  <c r="DV13" i="21"/>
  <c r="DV42" i="4"/>
  <c r="DV36" i="6"/>
  <c r="DV55" i="6" s="1"/>
  <c r="DX9" i="8"/>
  <c r="DY11" i="6"/>
  <c r="DW75" i="17"/>
  <c r="DW81" i="17"/>
  <c r="DW83" i="17" s="1"/>
  <c r="DW27" i="6"/>
  <c r="EA168" i="13"/>
  <c r="DZ87" i="13"/>
  <c r="DZ7" i="8" s="1"/>
  <c r="EC91" i="9"/>
  <c r="EB103" i="9"/>
  <c r="EB39" i="9"/>
  <c r="EA50" i="9"/>
  <c r="EA31" i="6" s="1"/>
  <c r="EC38" i="9"/>
  <c r="EM37" i="9"/>
  <c r="ED90" i="9"/>
  <c r="DW33" i="4" l="1"/>
  <c r="DW43" i="6" s="1"/>
  <c r="DX42" i="6" s="1"/>
  <c r="DX38" i="8"/>
  <c r="DX71" i="17" s="1"/>
  <c r="DX31" i="8"/>
  <c r="DX25" i="6" s="1"/>
  <c r="DX26" i="6" s="1"/>
  <c r="DX27" i="6" s="1"/>
  <c r="DW32" i="4"/>
  <c r="DW41" i="6" s="1"/>
  <c r="DV37" i="6"/>
  <c r="DV38" i="6" s="1"/>
  <c r="DV54" i="6" s="1"/>
  <c r="DX36" i="8"/>
  <c r="DV14" i="21"/>
  <c r="DV16" i="21" s="1"/>
  <c r="DX20" i="4"/>
  <c r="DY8" i="8"/>
  <c r="DY34" i="6" s="1"/>
  <c r="Q34" i="5" s="1"/>
  <c r="DY12" i="6"/>
  <c r="DY18" i="6"/>
  <c r="DY20" i="6" s="1"/>
  <c r="DY24" i="6" s="1"/>
  <c r="DX29" i="8"/>
  <c r="DZ33" i="6"/>
  <c r="EB127" i="13"/>
  <c r="EB145" i="13"/>
  <c r="EA52" i="9"/>
  <c r="EA64" i="13"/>
  <c r="EA10" i="6" s="1"/>
  <c r="EB105" i="9"/>
  <c r="EC99" i="9"/>
  <c r="EC95" i="9"/>
  <c r="EA46" i="13"/>
  <c r="EA9" i="4" s="1"/>
  <c r="EB47" i="9"/>
  <c r="EB42" i="9"/>
  <c r="EB19" i="6" s="1"/>
  <c r="EC46" i="9"/>
  <c r="ED98" i="9"/>
  <c r="EM45" i="9"/>
  <c r="DX39" i="8" l="1"/>
  <c r="DX40" i="8" s="1"/>
  <c r="DW44" i="6"/>
  <c r="DW52" i="6" s="1"/>
  <c r="DX33" i="8"/>
  <c r="DY32" i="8"/>
  <c r="DY11" i="4" s="1"/>
  <c r="DY13" i="4" s="1"/>
  <c r="EC35" i="6"/>
  <c r="DY26" i="8"/>
  <c r="DY25" i="8"/>
  <c r="DY28" i="8" s="1"/>
  <c r="DW34" i="4"/>
  <c r="DW38" i="4" s="1"/>
  <c r="DW39" i="4" s="1"/>
  <c r="DW42" i="4" s="1"/>
  <c r="DW44" i="4"/>
  <c r="DX21" i="4"/>
  <c r="DX33" i="4" s="1"/>
  <c r="DX72" i="17"/>
  <c r="DX69" i="17" s="1"/>
  <c r="DX81" i="17" s="1"/>
  <c r="DX83" i="17" s="1"/>
  <c r="DW12" i="21"/>
  <c r="DW15" i="21" s="1"/>
  <c r="DW13" i="21"/>
  <c r="DY9" i="8"/>
  <c r="DZ11" i="6"/>
  <c r="DX50" i="6"/>
  <c r="DX51" i="6" s="1"/>
  <c r="EB168" i="13"/>
  <c r="EA87" i="13"/>
  <c r="EA7" i="8" s="1"/>
  <c r="ED91" i="9"/>
  <c r="EC103" i="9"/>
  <c r="EC39" i="9"/>
  <c r="EB50" i="9"/>
  <c r="EB31" i="6" s="1"/>
  <c r="ED38" i="9"/>
  <c r="EE90" i="9"/>
  <c r="EN37" i="9"/>
  <c r="DX32" i="4" l="1"/>
  <c r="DX34" i="4" s="1"/>
  <c r="DX38" i="4" s="1"/>
  <c r="DX43" i="6"/>
  <c r="DY42" i="6" s="1"/>
  <c r="Q42" i="5" s="1"/>
  <c r="DY38" i="8"/>
  <c r="DY71" i="17" s="1"/>
  <c r="DX37" i="4"/>
  <c r="DW36" i="6"/>
  <c r="DW55" i="6" s="1"/>
  <c r="DX11" i="21"/>
  <c r="DX75" i="17"/>
  <c r="DY36" i="8"/>
  <c r="DW14" i="21"/>
  <c r="DW16" i="21" s="1"/>
  <c r="DY20" i="4"/>
  <c r="DY31" i="8"/>
  <c r="DZ32" i="8" s="1"/>
  <c r="DZ8" i="8"/>
  <c r="DZ34" i="6" s="1"/>
  <c r="DY29" i="8"/>
  <c r="EA33" i="6"/>
  <c r="DZ12" i="6"/>
  <c r="DZ18" i="6"/>
  <c r="DZ20" i="6" s="1"/>
  <c r="DZ24" i="6" s="1"/>
  <c r="EC127" i="13"/>
  <c r="EC145" i="13"/>
  <c r="EB52" i="9"/>
  <c r="EB64" i="13"/>
  <c r="EB10" i="6" s="1"/>
  <c r="EC105" i="9"/>
  <c r="ED99" i="9"/>
  <c r="ED95" i="9"/>
  <c r="EB46" i="13"/>
  <c r="EB9" i="4" s="1"/>
  <c r="EC47" i="9"/>
  <c r="EC42" i="9"/>
  <c r="EC19" i="6" s="1"/>
  <c r="ED46" i="9"/>
  <c r="EN45" i="9"/>
  <c r="EE98" i="9"/>
  <c r="DX41" i="6" l="1"/>
  <c r="DX44" i="6" s="1"/>
  <c r="DX52" i="6" s="1"/>
  <c r="DY39" i="8"/>
  <c r="DY40" i="8" s="1"/>
  <c r="DX44" i="4"/>
  <c r="ED35" i="6"/>
  <c r="DZ26" i="8"/>
  <c r="DZ25" i="8"/>
  <c r="DX39" i="4"/>
  <c r="DY37" i="4" s="1"/>
  <c r="DW37" i="6"/>
  <c r="DW38" i="6" s="1"/>
  <c r="DW54" i="6" s="1"/>
  <c r="DY21" i="4"/>
  <c r="DY33" i="4" s="1"/>
  <c r="DY72" i="17"/>
  <c r="DY69" i="17" s="1"/>
  <c r="DY75" i="17" s="1"/>
  <c r="DZ11" i="4"/>
  <c r="DZ13" i="4" s="1"/>
  <c r="DX12" i="21"/>
  <c r="DX15" i="21" s="1"/>
  <c r="DX13" i="21"/>
  <c r="DZ9" i="8"/>
  <c r="DY25" i="6"/>
  <c r="DY26" i="6" s="1"/>
  <c r="DY27" i="6" s="1"/>
  <c r="DY33" i="8"/>
  <c r="DY50" i="6" s="1"/>
  <c r="DY51" i="6" s="1"/>
  <c r="DZ38" i="8"/>
  <c r="DZ71" i="17" s="1"/>
  <c r="EA11" i="6"/>
  <c r="Q50" i="5"/>
  <c r="Q51" i="5" s="1"/>
  <c r="EB87" i="13"/>
  <c r="EB7" i="8" s="1"/>
  <c r="EC168" i="13"/>
  <c r="EE91" i="9"/>
  <c r="ED103" i="9"/>
  <c r="ED39" i="9"/>
  <c r="EC50" i="9"/>
  <c r="EC31" i="6" s="1"/>
  <c r="EE38" i="9"/>
  <c r="EO37" i="9"/>
  <c r="EF90" i="9"/>
  <c r="DY32" i="4" l="1"/>
  <c r="DY34" i="4" s="1"/>
  <c r="DY38" i="4" s="1"/>
  <c r="DY39" i="4" s="1"/>
  <c r="DY42" i="4" s="1"/>
  <c r="DX36" i="6"/>
  <c r="DX37" i="6" s="1"/>
  <c r="DX38" i="6" s="1"/>
  <c r="DX54" i="6" s="1"/>
  <c r="DX42" i="4"/>
  <c r="DY11" i="21"/>
  <c r="DY81" i="17"/>
  <c r="DY83" i="17" s="1"/>
  <c r="DZ36" i="8"/>
  <c r="DZ72" i="17" s="1"/>
  <c r="DZ69" i="17" s="1"/>
  <c r="DX14" i="21"/>
  <c r="DX16" i="21" s="1"/>
  <c r="DZ20" i="4"/>
  <c r="DZ21" i="4" s="1"/>
  <c r="DZ33" i="4" s="1"/>
  <c r="EA8" i="8"/>
  <c r="EA34" i="6" s="1"/>
  <c r="DY43" i="6"/>
  <c r="DZ28" i="8"/>
  <c r="DZ31" i="8" s="1"/>
  <c r="EB33" i="6"/>
  <c r="EA12" i="6"/>
  <c r="EA18" i="6"/>
  <c r="EA20" i="6" s="1"/>
  <c r="EA24" i="6" s="1"/>
  <c r="ED127" i="13"/>
  <c r="ED145" i="13"/>
  <c r="EC52" i="9"/>
  <c r="EC64" i="13"/>
  <c r="EC10" i="6" s="1"/>
  <c r="ED105" i="9"/>
  <c r="EE99" i="9"/>
  <c r="EE95" i="9"/>
  <c r="EC46" i="13"/>
  <c r="EC9" i="4" s="1"/>
  <c r="ED47" i="9"/>
  <c r="ED42" i="9"/>
  <c r="ED19" i="6" s="1"/>
  <c r="EE46" i="9"/>
  <c r="EF98" i="9"/>
  <c r="EO45" i="9"/>
  <c r="DY44" i="4" l="1"/>
  <c r="DY41" i="6"/>
  <c r="Q41" i="5" s="1"/>
  <c r="EE35" i="6"/>
  <c r="EA26" i="8"/>
  <c r="EA25" i="8"/>
  <c r="DX55" i="6"/>
  <c r="DZ39" i="8"/>
  <c r="DZ40" i="8" s="1"/>
  <c r="DZ32" i="4"/>
  <c r="DZ41" i="6" s="1"/>
  <c r="DZ11" i="21"/>
  <c r="DY12" i="21"/>
  <c r="DY15" i="21" s="1"/>
  <c r="DY13" i="21"/>
  <c r="DZ37" i="4"/>
  <c r="DY36" i="6"/>
  <c r="Q36" i="5" s="1"/>
  <c r="Q37" i="5" s="1"/>
  <c r="Q38" i="5" s="1"/>
  <c r="Q43" i="5"/>
  <c r="DZ42" i="6"/>
  <c r="EA9" i="8"/>
  <c r="EB11" i="6"/>
  <c r="DZ81" i="17"/>
  <c r="DZ83" i="17" s="1"/>
  <c r="DZ75" i="17"/>
  <c r="DZ29" i="8"/>
  <c r="DZ25" i="6"/>
  <c r="DZ26" i="6" s="1"/>
  <c r="EA32" i="8"/>
  <c r="DZ33" i="8"/>
  <c r="DZ50" i="6" s="1"/>
  <c r="DZ51" i="6" s="1"/>
  <c r="EC87" i="13"/>
  <c r="EC7" i="8" s="1"/>
  <c r="ED168" i="13"/>
  <c r="EF91" i="9"/>
  <c r="EE103" i="9"/>
  <c r="EE39" i="9"/>
  <c r="ED50" i="9"/>
  <c r="ED31" i="6" s="1"/>
  <c r="EF38" i="9"/>
  <c r="EP37" i="9"/>
  <c r="EG90" i="9"/>
  <c r="Q44" i="5" l="1"/>
  <c r="Q52" i="5" s="1"/>
  <c r="DY44" i="6"/>
  <c r="DY52" i="6" s="1"/>
  <c r="EA38" i="8"/>
  <c r="EA71" i="17" s="1"/>
  <c r="EA20" i="4"/>
  <c r="EA21" i="4" s="1"/>
  <c r="DZ44" i="4"/>
  <c r="DZ34" i="4"/>
  <c r="DZ38" i="4" s="1"/>
  <c r="DZ39" i="4" s="1"/>
  <c r="DZ36" i="6" s="1"/>
  <c r="DY14" i="21"/>
  <c r="DY16" i="21" s="1"/>
  <c r="EA36" i="8"/>
  <c r="EA72" i="17" s="1"/>
  <c r="DY37" i="6"/>
  <c r="DY38" i="6" s="1"/>
  <c r="DY55" i="6"/>
  <c r="EB9" i="8"/>
  <c r="EA11" i="4"/>
  <c r="EA13" i="4" s="1"/>
  <c r="EA33" i="4" s="1"/>
  <c r="EA28" i="8"/>
  <c r="EA31" i="8" s="1"/>
  <c r="DZ27" i="6"/>
  <c r="DZ43" i="6"/>
  <c r="EC33" i="6"/>
  <c r="EB12" i="6"/>
  <c r="EB18" i="6"/>
  <c r="EB20" i="6" s="1"/>
  <c r="EB24" i="6" s="1"/>
  <c r="EE127" i="13"/>
  <c r="EE145" i="13"/>
  <c r="ED52" i="9"/>
  <c r="ED64" i="13"/>
  <c r="ED10" i="6" s="1"/>
  <c r="EE105" i="9"/>
  <c r="EF99" i="9"/>
  <c r="EF95" i="9"/>
  <c r="ED46" i="13"/>
  <c r="ED9" i="4" s="1"/>
  <c r="EE47" i="9"/>
  <c r="EE42" i="9"/>
  <c r="EE19" i="6" s="1"/>
  <c r="EF46" i="9"/>
  <c r="EG98" i="9"/>
  <c r="EP45" i="9"/>
  <c r="DY54" i="6" l="1"/>
  <c r="EF35" i="6"/>
  <c r="EB26" i="8"/>
  <c r="EB25" i="8"/>
  <c r="EA69" i="17"/>
  <c r="EA81" i="17" s="1"/>
  <c r="EA83" i="17" s="1"/>
  <c r="EA37" i="4"/>
  <c r="DZ42" i="4"/>
  <c r="EA39" i="8"/>
  <c r="EA40" i="8" s="1"/>
  <c r="EA32" i="4"/>
  <c r="EA41" i="6" s="1"/>
  <c r="EA11" i="21"/>
  <c r="DZ12" i="21"/>
  <c r="DZ15" i="21" s="1"/>
  <c r="DZ13" i="21"/>
  <c r="EB8" i="8"/>
  <c r="EB34" i="6" s="1"/>
  <c r="EC11" i="6"/>
  <c r="EA25" i="6"/>
  <c r="EA26" i="6" s="1"/>
  <c r="EB32" i="8"/>
  <c r="EA33" i="8"/>
  <c r="EA50" i="6" s="1"/>
  <c r="EA51" i="6" s="1"/>
  <c r="DZ44" i="6"/>
  <c r="DZ52" i="6" s="1"/>
  <c r="EA42" i="6"/>
  <c r="EA29" i="8"/>
  <c r="DZ37" i="6"/>
  <c r="DZ38" i="6" s="1"/>
  <c r="DZ55" i="6"/>
  <c r="EB36" i="8"/>
  <c r="EB72" i="17" s="1"/>
  <c r="EB20" i="4"/>
  <c r="EB21" i="4" s="1"/>
  <c r="EE168" i="13"/>
  <c r="ED87" i="13"/>
  <c r="ED7" i="8" s="1"/>
  <c r="EG91" i="9"/>
  <c r="EF103" i="9"/>
  <c r="EF39" i="9"/>
  <c r="EE50" i="9"/>
  <c r="EE31" i="6" s="1"/>
  <c r="EG38" i="9"/>
  <c r="EH90" i="9"/>
  <c r="EQ37" i="9"/>
  <c r="EA75" i="17" l="1"/>
  <c r="EB38" i="8"/>
  <c r="EB71" i="17" s="1"/>
  <c r="EB69" i="17" s="1"/>
  <c r="EB75" i="17" s="1"/>
  <c r="DZ14" i="21"/>
  <c r="DZ16" i="21" s="1"/>
  <c r="EA34" i="4"/>
  <c r="EA38" i="4" s="1"/>
  <c r="EA39" i="4" s="1"/>
  <c r="EA44" i="4"/>
  <c r="EC8" i="8"/>
  <c r="EC34" i="6" s="1"/>
  <c r="DZ54" i="6"/>
  <c r="EB28" i="8"/>
  <c r="EB29" i="8" s="1"/>
  <c r="EB11" i="4"/>
  <c r="EB13" i="4" s="1"/>
  <c r="EB33" i="4" s="1"/>
  <c r="EA27" i="6"/>
  <c r="EA43" i="6"/>
  <c r="EB42" i="6" s="1"/>
  <c r="ED33" i="6"/>
  <c r="EC18" i="6"/>
  <c r="EC20" i="6" s="1"/>
  <c r="EC24" i="6" s="1"/>
  <c r="EC12" i="6"/>
  <c r="EF127" i="13"/>
  <c r="EF145" i="13"/>
  <c r="EE52" i="9"/>
  <c r="EE64" i="13"/>
  <c r="EE10" i="6" s="1"/>
  <c r="EF105" i="9"/>
  <c r="EG99" i="9"/>
  <c r="EG95" i="9"/>
  <c r="EE46" i="13"/>
  <c r="EE9" i="4" s="1"/>
  <c r="EF47" i="9"/>
  <c r="EF42" i="9"/>
  <c r="EF19" i="6" s="1"/>
  <c r="EG46" i="9"/>
  <c r="EQ45" i="9"/>
  <c r="EH98" i="9"/>
  <c r="EG35" i="6" l="1"/>
  <c r="EC26" i="8"/>
  <c r="EC25" i="8"/>
  <c r="EC28" i="8" s="1"/>
  <c r="EB39" i="8"/>
  <c r="EB40" i="8" s="1"/>
  <c r="EA42" i="4"/>
  <c r="EB37" i="4"/>
  <c r="EA36" i="6"/>
  <c r="EA37" i="6" s="1"/>
  <c r="EA38" i="6" s="1"/>
  <c r="EB32" i="4"/>
  <c r="EB41" i="6" s="1"/>
  <c r="EB11" i="21"/>
  <c r="EA12" i="21"/>
  <c r="EA15" i="21" s="1"/>
  <c r="EA13" i="21"/>
  <c r="EC9" i="8"/>
  <c r="ED11" i="6"/>
  <c r="EB81" i="17"/>
  <c r="EB83" i="17" s="1"/>
  <c r="EB31" i="8"/>
  <c r="EB25" i="6" s="1"/>
  <c r="EB26" i="6" s="1"/>
  <c r="EB27" i="6" s="1"/>
  <c r="EA44" i="6"/>
  <c r="EA52" i="6" s="1"/>
  <c r="EE87" i="13"/>
  <c r="EE7" i="8" s="1"/>
  <c r="EF168" i="13"/>
  <c r="EH91" i="9"/>
  <c r="EG103" i="9"/>
  <c r="EG39" i="9"/>
  <c r="EF50" i="9"/>
  <c r="EF31" i="6" s="1"/>
  <c r="EH38" i="9"/>
  <c r="EI90" i="9"/>
  <c r="ER37" i="9"/>
  <c r="EC36" i="8" l="1"/>
  <c r="EC72" i="17" s="1"/>
  <c r="EA55" i="6"/>
  <c r="EB34" i="4"/>
  <c r="EB38" i="4" s="1"/>
  <c r="EB39" i="4" s="1"/>
  <c r="EB42" i="4" s="1"/>
  <c r="EA14" i="21"/>
  <c r="EA16" i="21" s="1"/>
  <c r="EB44" i="4"/>
  <c r="EC20" i="4"/>
  <c r="EC21" i="4" s="1"/>
  <c r="ED8" i="8"/>
  <c r="ED34" i="6" s="1"/>
  <c r="EC32" i="8"/>
  <c r="EB43" i="6"/>
  <c r="EB44" i="6" s="1"/>
  <c r="EB33" i="8"/>
  <c r="EB50" i="6" s="1"/>
  <c r="EB51" i="6" s="1"/>
  <c r="EA54" i="6"/>
  <c r="EC31" i="8"/>
  <c r="EC25" i="6" s="1"/>
  <c r="EC26" i="6" s="1"/>
  <c r="EC27" i="6" s="1"/>
  <c r="EC29" i="8"/>
  <c r="EE33" i="6"/>
  <c r="ED18" i="6"/>
  <c r="ED20" i="6" s="1"/>
  <c r="ED24" i="6" s="1"/>
  <c r="ED12" i="6"/>
  <c r="EG127" i="13"/>
  <c r="EG145" i="13"/>
  <c r="EF52" i="9"/>
  <c r="EF64" i="13"/>
  <c r="EF10" i="6" s="1"/>
  <c r="EG105" i="9"/>
  <c r="EH99" i="9"/>
  <c r="EH95" i="9"/>
  <c r="EF46" i="13"/>
  <c r="EF9" i="4" s="1"/>
  <c r="EG47" i="9"/>
  <c r="EG42" i="9"/>
  <c r="EG19" i="6" s="1"/>
  <c r="EH46" i="9"/>
  <c r="ER45" i="9"/>
  <c r="EI98" i="9"/>
  <c r="EH35" i="6" l="1"/>
  <c r="ED26" i="8"/>
  <c r="ED25" i="8"/>
  <c r="EC38" i="8"/>
  <c r="EC39" i="8" s="1"/>
  <c r="EC40" i="8" s="1"/>
  <c r="EB12" i="21"/>
  <c r="EB15" i="21" s="1"/>
  <c r="EB13" i="21"/>
  <c r="EC37" i="4"/>
  <c r="EB36" i="6"/>
  <c r="EB37" i="6" s="1"/>
  <c r="EB38" i="6" s="1"/>
  <c r="ED9" i="8"/>
  <c r="EE11" i="6"/>
  <c r="EB52" i="6"/>
  <c r="EC11" i="4"/>
  <c r="EC13" i="4" s="1"/>
  <c r="EC42" i="6"/>
  <c r="ED32" i="8"/>
  <c r="EC33" i="8"/>
  <c r="ED28" i="8"/>
  <c r="EF87" i="13"/>
  <c r="EF7" i="8" s="1"/>
  <c r="EG168" i="13"/>
  <c r="EI91" i="9"/>
  <c r="EH103" i="9"/>
  <c r="EH39" i="9"/>
  <c r="EG50" i="9"/>
  <c r="EG31" i="6" s="1"/>
  <c r="EI38" i="9"/>
  <c r="EJ90" i="9"/>
  <c r="ES37" i="9"/>
  <c r="EC33" i="4" l="1"/>
  <c r="EC43" i="6" s="1"/>
  <c r="ED42" i="6" s="1"/>
  <c r="EC71" i="17"/>
  <c r="EC69" i="17" s="1"/>
  <c r="EC81" i="17" s="1"/>
  <c r="EC83" i="17" s="1"/>
  <c r="ED36" i="8"/>
  <c r="ED72" i="17" s="1"/>
  <c r="EB14" i="21"/>
  <c r="EB16" i="21" s="1"/>
  <c r="EC32" i="4"/>
  <c r="EC41" i="6" s="1"/>
  <c r="EC11" i="21"/>
  <c r="EB55" i="6"/>
  <c r="ED20" i="4"/>
  <c r="ED21" i="4" s="1"/>
  <c r="EE8" i="8"/>
  <c r="EE34" i="6" s="1"/>
  <c r="EE12" i="6"/>
  <c r="EE18" i="6"/>
  <c r="EE20" i="6" s="1"/>
  <c r="EE24" i="6" s="1"/>
  <c r="EB54" i="6"/>
  <c r="ED38" i="8"/>
  <c r="ED11" i="4"/>
  <c r="ED13" i="4" s="1"/>
  <c r="EC50" i="6"/>
  <c r="EC51" i="6" s="1"/>
  <c r="ED31" i="8"/>
  <c r="ED25" i="6" s="1"/>
  <c r="ED26" i="6" s="1"/>
  <c r="ED29" i="8"/>
  <c r="EF33" i="6"/>
  <c r="EH127" i="13"/>
  <c r="EH145" i="13"/>
  <c r="EG52" i="9"/>
  <c r="EG64" i="13"/>
  <c r="EG10" i="6" s="1"/>
  <c r="EH105" i="9"/>
  <c r="EI99" i="9"/>
  <c r="EI95" i="9"/>
  <c r="EG46" i="13"/>
  <c r="EG9" i="4" s="1"/>
  <c r="EH47" i="9"/>
  <c r="EH42" i="9"/>
  <c r="EH19" i="6" s="1"/>
  <c r="EI46" i="9"/>
  <c r="ES45" i="9"/>
  <c r="EJ98" i="9"/>
  <c r="ED33" i="4" l="1"/>
  <c r="EC44" i="6"/>
  <c r="EC52" i="6" s="1"/>
  <c r="EI35" i="6"/>
  <c r="EE26" i="8"/>
  <c r="EE25" i="8"/>
  <c r="EE28" i="8" s="1"/>
  <c r="EC75" i="17"/>
  <c r="EC34" i="4"/>
  <c r="EC38" i="4" s="1"/>
  <c r="EC39" i="4" s="1"/>
  <c r="ED37" i="4" s="1"/>
  <c r="ED11" i="21"/>
  <c r="EC44" i="4"/>
  <c r="EE9" i="8"/>
  <c r="ED32" i="4"/>
  <c r="ED41" i="6" s="1"/>
  <c r="EF11" i="6"/>
  <c r="ED39" i="8"/>
  <c r="ED40" i="8" s="1"/>
  <c r="ED71" i="17"/>
  <c r="ED69" i="17" s="1"/>
  <c r="ED43" i="6"/>
  <c r="ED27" i="6"/>
  <c r="EE32" i="8"/>
  <c r="ED33" i="8"/>
  <c r="EG87" i="13"/>
  <c r="EG7" i="8" s="1"/>
  <c r="EH168" i="13"/>
  <c r="EJ91" i="9"/>
  <c r="EI103" i="9"/>
  <c r="EI39" i="9"/>
  <c r="EH50" i="9"/>
  <c r="EH31" i="6" s="1"/>
  <c r="EJ38" i="9"/>
  <c r="EK90" i="9"/>
  <c r="ET37" i="9"/>
  <c r="EE29" i="8" l="1"/>
  <c r="EE20" i="4"/>
  <c r="EE21" i="4" s="1"/>
  <c r="EC36" i="6"/>
  <c r="EC37" i="6" s="1"/>
  <c r="EC38" i="6" s="1"/>
  <c r="EC54" i="6" s="1"/>
  <c r="EC42" i="4"/>
  <c r="EC12" i="21"/>
  <c r="EC15" i="21" s="1"/>
  <c r="EC13" i="21"/>
  <c r="EE36" i="8"/>
  <c r="EE72" i="17" s="1"/>
  <c r="ED44" i="4"/>
  <c r="ED34" i="4"/>
  <c r="ED38" i="4" s="1"/>
  <c r="EF8" i="8"/>
  <c r="EF34" i="6" s="1"/>
  <c r="EF12" i="6"/>
  <c r="EF18" i="6"/>
  <c r="EF20" i="6" s="1"/>
  <c r="EF24" i="6" s="1"/>
  <c r="ED75" i="17"/>
  <c r="ED81" i="17"/>
  <c r="ED83" i="17" s="1"/>
  <c r="EE38" i="8"/>
  <c r="EE11" i="4"/>
  <c r="EE13" i="4" s="1"/>
  <c r="EE42" i="6"/>
  <c r="ED44" i="6"/>
  <c r="ED50" i="6"/>
  <c r="ED51" i="6" s="1"/>
  <c r="EE31" i="8"/>
  <c r="EE25" i="6" s="1"/>
  <c r="EE26" i="6" s="1"/>
  <c r="EG33" i="6"/>
  <c r="EI127" i="13"/>
  <c r="EI145" i="13"/>
  <c r="EH52" i="9"/>
  <c r="EH64" i="13"/>
  <c r="EH10" i="6" s="1"/>
  <c r="EI105" i="9"/>
  <c r="EJ99" i="9"/>
  <c r="EJ95" i="9"/>
  <c r="EH46" i="13"/>
  <c r="EH9" i="4" s="1"/>
  <c r="EI47" i="9"/>
  <c r="EI42" i="9"/>
  <c r="EI19" i="6" s="1"/>
  <c r="EJ46" i="9"/>
  <c r="ET45" i="9"/>
  <c r="EK98" i="9"/>
  <c r="EE33" i="4" l="1"/>
  <c r="EJ35" i="6"/>
  <c r="EF26" i="8"/>
  <c r="EF25" i="8"/>
  <c r="EF28" i="8" s="1"/>
  <c r="EC55" i="6"/>
  <c r="EC14" i="21"/>
  <c r="EC16" i="21" s="1"/>
  <c r="EE32" i="4"/>
  <c r="EE41" i="6" s="1"/>
  <c r="EE11" i="21"/>
  <c r="ED39" i="4"/>
  <c r="ED36" i="6" s="1"/>
  <c r="ED37" i="6" s="1"/>
  <c r="ED38" i="6" s="1"/>
  <c r="EF9" i="8"/>
  <c r="EG11" i="6"/>
  <c r="EE39" i="8"/>
  <c r="EE40" i="8" s="1"/>
  <c r="EE71" i="17"/>
  <c r="EE69" i="17" s="1"/>
  <c r="ED52" i="6"/>
  <c r="EE27" i="6"/>
  <c r="EE43" i="6"/>
  <c r="EF42" i="6" s="1"/>
  <c r="EF32" i="8"/>
  <c r="EE33" i="8"/>
  <c r="EI168" i="13"/>
  <c r="EH87" i="13"/>
  <c r="EH7" i="8" s="1"/>
  <c r="EK91" i="9"/>
  <c r="EJ103" i="9"/>
  <c r="EJ39" i="9"/>
  <c r="EI50" i="9"/>
  <c r="EI31" i="6" s="1"/>
  <c r="EK38" i="9"/>
  <c r="EL90" i="9"/>
  <c r="EU37" i="9"/>
  <c r="EF29" i="8" l="1"/>
  <c r="EF20" i="4"/>
  <c r="EF21" i="4" s="1"/>
  <c r="EE37" i="4"/>
  <c r="ED55" i="6"/>
  <c r="EE44" i="4"/>
  <c r="ED42" i="4"/>
  <c r="EE34" i="4"/>
  <c r="EE38" i="4" s="1"/>
  <c r="ED12" i="21"/>
  <c r="ED15" i="21" s="1"/>
  <c r="ED13" i="21"/>
  <c r="EF31" i="8"/>
  <c r="EF25" i="6" s="1"/>
  <c r="EF26" i="6" s="1"/>
  <c r="EF27" i="6" s="1"/>
  <c r="EG8" i="8"/>
  <c r="EG34" i="6" s="1"/>
  <c r="EF36" i="8"/>
  <c r="EF72" i="17" s="1"/>
  <c r="EG12" i="6"/>
  <c r="EG18" i="6"/>
  <c r="EG20" i="6" s="1"/>
  <c r="EG24" i="6" s="1"/>
  <c r="EE75" i="17"/>
  <c r="EE81" i="17"/>
  <c r="EE83" i="17" s="1"/>
  <c r="ED54" i="6"/>
  <c r="EE44" i="6"/>
  <c r="EF38" i="8"/>
  <c r="EF11" i="4"/>
  <c r="EF13" i="4" s="1"/>
  <c r="EE50" i="6"/>
  <c r="EE51" i="6" s="1"/>
  <c r="EH33" i="6"/>
  <c r="EJ127" i="13"/>
  <c r="EJ145" i="13"/>
  <c r="EI52" i="9"/>
  <c r="EI64" i="13"/>
  <c r="EI10" i="6" s="1"/>
  <c r="EJ105" i="9"/>
  <c r="EK99" i="9"/>
  <c r="EK95" i="9"/>
  <c r="EI46" i="13"/>
  <c r="EI9" i="4" s="1"/>
  <c r="EJ47" i="9"/>
  <c r="EJ42" i="9"/>
  <c r="EJ19" i="6" s="1"/>
  <c r="EK46" i="9"/>
  <c r="EU45" i="9"/>
  <c r="EL98" i="9"/>
  <c r="EF33" i="4" l="1"/>
  <c r="EF43" i="6" s="1"/>
  <c r="EG42" i="6" s="1"/>
  <c r="EK35" i="6"/>
  <c r="EG26" i="8"/>
  <c r="EG25" i="8"/>
  <c r="EG28" i="8" s="1"/>
  <c r="EE39" i="4"/>
  <c r="EE42" i="4" s="1"/>
  <c r="EG32" i="8"/>
  <c r="ED14" i="21"/>
  <c r="ED16" i="21" s="1"/>
  <c r="EF32" i="4"/>
  <c r="EF41" i="6" s="1"/>
  <c r="EF11" i="21"/>
  <c r="EE12" i="21"/>
  <c r="EE15" i="21" s="1"/>
  <c r="EE13" i="21"/>
  <c r="EF33" i="8"/>
  <c r="EF50" i="6" s="1"/>
  <c r="EF51" i="6" s="1"/>
  <c r="EG9" i="8"/>
  <c r="EH11" i="6"/>
  <c r="EF39" i="8"/>
  <c r="EF40" i="8" s="1"/>
  <c r="EF71" i="17"/>
  <c r="EF69" i="17" s="1"/>
  <c r="EE52" i="6"/>
  <c r="R35" i="5"/>
  <c r="EJ168" i="13"/>
  <c r="EI87" i="13"/>
  <c r="EI7" i="8" s="1"/>
  <c r="EL91" i="9"/>
  <c r="EK103" i="9"/>
  <c r="EK39" i="9"/>
  <c r="EJ50" i="9"/>
  <c r="EJ31" i="6" s="1"/>
  <c r="EL38" i="9"/>
  <c r="EV37" i="9"/>
  <c r="EM90" i="9"/>
  <c r="EG31" i="8" l="1"/>
  <c r="EG25" i="6" s="1"/>
  <c r="EG26" i="6" s="1"/>
  <c r="EG38" i="8"/>
  <c r="EG71" i="17" s="1"/>
  <c r="EG36" i="8"/>
  <c r="EG72" i="17" s="1"/>
  <c r="EG11" i="4"/>
  <c r="EG13" i="4" s="1"/>
  <c r="EF37" i="4"/>
  <c r="EE36" i="6"/>
  <c r="EE37" i="6" s="1"/>
  <c r="EE38" i="6" s="1"/>
  <c r="EE54" i="6" s="1"/>
  <c r="EE14" i="21"/>
  <c r="EE16" i="21" s="1"/>
  <c r="EF34" i="4"/>
  <c r="EF38" i="4" s="1"/>
  <c r="EF44" i="4"/>
  <c r="EF44" i="6"/>
  <c r="EF52" i="6" s="1"/>
  <c r="EG20" i="4"/>
  <c r="EG21" i="4" s="1"/>
  <c r="EH8" i="8"/>
  <c r="EH34" i="6" s="1"/>
  <c r="EH12" i="6"/>
  <c r="EH18" i="6"/>
  <c r="EH20" i="6" s="1"/>
  <c r="EH24" i="6" s="1"/>
  <c r="EF81" i="17"/>
  <c r="EF83" i="17" s="1"/>
  <c r="EF75" i="17"/>
  <c r="EG29" i="8"/>
  <c r="EI33" i="6"/>
  <c r="EK127" i="13"/>
  <c r="EK145" i="13"/>
  <c r="EJ52" i="9"/>
  <c r="EJ64" i="13"/>
  <c r="EJ10" i="6" s="1"/>
  <c r="EK105" i="9"/>
  <c r="EL99" i="9"/>
  <c r="EL95" i="9"/>
  <c r="EJ46" i="13"/>
  <c r="EJ9" i="4" s="1"/>
  <c r="EK47" i="9"/>
  <c r="EK42" i="9"/>
  <c r="EK19" i="6" s="1"/>
  <c r="EL46" i="9"/>
  <c r="EM98" i="9"/>
  <c r="EV45" i="9"/>
  <c r="EG33" i="4" l="1"/>
  <c r="EG43" i="6" s="1"/>
  <c r="EH42" i="6" s="1"/>
  <c r="EL35" i="6"/>
  <c r="EG33" i="8"/>
  <c r="EG50" i="6" s="1"/>
  <c r="EG51" i="6" s="1"/>
  <c r="EH32" i="8"/>
  <c r="EH11" i="4" s="1"/>
  <c r="EH13" i="4" s="1"/>
  <c r="EH26" i="8"/>
  <c r="EH25" i="8"/>
  <c r="EH28" i="8" s="1"/>
  <c r="EG69" i="17"/>
  <c r="EG81" i="17" s="1"/>
  <c r="EG83" i="17" s="1"/>
  <c r="EG39" i="8"/>
  <c r="EG40" i="8" s="1"/>
  <c r="EG32" i="4"/>
  <c r="EG41" i="6" s="1"/>
  <c r="EF39" i="4"/>
  <c r="EF42" i="4" s="1"/>
  <c r="EE55" i="6"/>
  <c r="EG11" i="21"/>
  <c r="EF12" i="21"/>
  <c r="EF15" i="21" s="1"/>
  <c r="EF13" i="21"/>
  <c r="EH9" i="8"/>
  <c r="EI11" i="6"/>
  <c r="EG27" i="6"/>
  <c r="EK168" i="13"/>
  <c r="EJ87" i="13"/>
  <c r="EJ7" i="8" s="1"/>
  <c r="EM91" i="9"/>
  <c r="EL103" i="9"/>
  <c r="EL39" i="9"/>
  <c r="EK50" i="9"/>
  <c r="EK31" i="6" s="1"/>
  <c r="EM38" i="9"/>
  <c r="EW37" i="9"/>
  <c r="EN90" i="9"/>
  <c r="EH38" i="8" l="1"/>
  <c r="EH71" i="17" s="1"/>
  <c r="EH31" i="8"/>
  <c r="EH33" i="8" s="1"/>
  <c r="EH50" i="6" s="1"/>
  <c r="EH51" i="6" s="1"/>
  <c r="EG75" i="17"/>
  <c r="EH36" i="8"/>
  <c r="EG37" i="4"/>
  <c r="EG44" i="4"/>
  <c r="EG34" i="4"/>
  <c r="EG38" i="4" s="1"/>
  <c r="EF36" i="6"/>
  <c r="EF37" i="6" s="1"/>
  <c r="EF38" i="6" s="1"/>
  <c r="EF54" i="6" s="1"/>
  <c r="EF14" i="21"/>
  <c r="EF16" i="21" s="1"/>
  <c r="EH20" i="4"/>
  <c r="EI8" i="8"/>
  <c r="EI34" i="6" s="1"/>
  <c r="EI12" i="6"/>
  <c r="EI18" i="6"/>
  <c r="EI20" i="6" s="1"/>
  <c r="EI24" i="6" s="1"/>
  <c r="EH29" i="8"/>
  <c r="EG44" i="6"/>
  <c r="EG52" i="6" s="1"/>
  <c r="EJ33" i="6"/>
  <c r="EL127" i="13"/>
  <c r="EL145" i="13"/>
  <c r="EK52" i="9"/>
  <c r="EK64" i="13"/>
  <c r="EK10" i="6" s="1"/>
  <c r="EL105" i="9"/>
  <c r="EM99" i="9"/>
  <c r="EM95" i="9"/>
  <c r="EK46" i="13"/>
  <c r="EK9" i="4" s="1"/>
  <c r="EL47" i="9"/>
  <c r="EL42" i="9"/>
  <c r="EL19" i="6" s="1"/>
  <c r="EM46" i="9"/>
  <c r="EN98" i="9"/>
  <c r="EW45" i="9"/>
  <c r="EH39" i="8" l="1"/>
  <c r="EH40" i="8" s="1"/>
  <c r="EI32" i="8"/>
  <c r="EI38" i="8" s="1"/>
  <c r="EI71" i="17" s="1"/>
  <c r="EH25" i="6"/>
  <c r="EH26" i="6" s="1"/>
  <c r="EM35" i="6"/>
  <c r="EI26" i="8"/>
  <c r="EI25" i="8"/>
  <c r="EI28" i="8" s="1"/>
  <c r="EH21" i="4"/>
  <c r="EH33" i="4" s="1"/>
  <c r="EH72" i="17"/>
  <c r="EH69" i="17" s="1"/>
  <c r="EH75" i="17" s="1"/>
  <c r="EG39" i="4"/>
  <c r="EH37" i="4" s="1"/>
  <c r="EF55" i="6"/>
  <c r="EG12" i="21"/>
  <c r="EG15" i="21" s="1"/>
  <c r="EG13" i="21"/>
  <c r="EI9" i="8"/>
  <c r="EJ11" i="6"/>
  <c r="EL168" i="13"/>
  <c r="EK87" i="13"/>
  <c r="EK7" i="8" s="1"/>
  <c r="EN91" i="9"/>
  <c r="EM103" i="9"/>
  <c r="EM39" i="9"/>
  <c r="EL50" i="9"/>
  <c r="EL31" i="6" s="1"/>
  <c r="EN38" i="9"/>
  <c r="EX37" i="9"/>
  <c r="EO90" i="9"/>
  <c r="EH32" i="4" l="1"/>
  <c r="EH44" i="4" s="1"/>
  <c r="EH43" i="6"/>
  <c r="EI42" i="6" s="1"/>
  <c r="EI11" i="4"/>
  <c r="EI13" i="4" s="1"/>
  <c r="EH27" i="6"/>
  <c r="EI29" i="8"/>
  <c r="EH81" i="17"/>
  <c r="EH83" i="17" s="1"/>
  <c r="EH11" i="21"/>
  <c r="EI36" i="8"/>
  <c r="EI72" i="17" s="1"/>
  <c r="EI69" i="17" s="1"/>
  <c r="EG36" i="6"/>
  <c r="EG55" i="6" s="1"/>
  <c r="EG42" i="4"/>
  <c r="EG14" i="21"/>
  <c r="EG16" i="21" s="1"/>
  <c r="EJ9" i="8"/>
  <c r="EI20" i="4"/>
  <c r="EJ12" i="6"/>
  <c r="EJ18" i="6"/>
  <c r="EJ20" i="6" s="1"/>
  <c r="EJ24" i="6" s="1"/>
  <c r="EI31" i="8"/>
  <c r="EI25" i="6" s="1"/>
  <c r="EI26" i="6" s="1"/>
  <c r="EI27" i="6" s="1"/>
  <c r="EK33" i="6"/>
  <c r="R31" i="5"/>
  <c r="R33" i="5" s="1"/>
  <c r="EM127" i="13"/>
  <c r="EM145" i="13"/>
  <c r="EL52" i="9"/>
  <c r="EL64" i="13"/>
  <c r="EL10" i="6" s="1"/>
  <c r="EM105" i="9"/>
  <c r="EN99" i="9"/>
  <c r="EN95" i="9"/>
  <c r="EL46" i="13"/>
  <c r="EL9" i="4" s="1"/>
  <c r="EM47" i="9"/>
  <c r="EM42" i="9"/>
  <c r="EM19" i="6" s="1"/>
  <c r="EN46" i="9"/>
  <c r="EO98" i="9"/>
  <c r="EX45" i="9"/>
  <c r="EH41" i="6" l="1"/>
  <c r="EH44" i="6" s="1"/>
  <c r="EH52" i="6" s="1"/>
  <c r="EH34" i="4"/>
  <c r="EH38" i="4" s="1"/>
  <c r="EH39" i="4" s="1"/>
  <c r="EI37" i="4" s="1"/>
  <c r="EN35" i="6"/>
  <c r="EJ26" i="8"/>
  <c r="EJ25" i="8"/>
  <c r="EJ28" i="8" s="1"/>
  <c r="EI21" i="4"/>
  <c r="EI32" i="4" s="1"/>
  <c r="EI39" i="8"/>
  <c r="EI40" i="8" s="1"/>
  <c r="EG37" i="6"/>
  <c r="EG38" i="6" s="1"/>
  <c r="EG54" i="6" s="1"/>
  <c r="EJ8" i="8"/>
  <c r="EJ34" i="6" s="1"/>
  <c r="EH12" i="21"/>
  <c r="EH15" i="21" s="1"/>
  <c r="EH13" i="21"/>
  <c r="EK11" i="6"/>
  <c r="EI75" i="17"/>
  <c r="EI81" i="17"/>
  <c r="EI83" i="17" s="1"/>
  <c r="EJ32" i="8"/>
  <c r="EI33" i="8"/>
  <c r="EI50" i="6" s="1"/>
  <c r="EI51" i="6" s="1"/>
  <c r="EJ36" i="8"/>
  <c r="EJ72" i="17" s="1"/>
  <c r="EJ20" i="4"/>
  <c r="EJ21" i="4" s="1"/>
  <c r="EM168" i="13"/>
  <c r="EL87" i="13"/>
  <c r="EL7" i="8" s="1"/>
  <c r="EO91" i="9"/>
  <c r="EN103" i="9"/>
  <c r="EN39" i="9"/>
  <c r="EM50" i="9"/>
  <c r="EM31" i="6" s="1"/>
  <c r="EO38" i="9"/>
  <c r="EP90" i="9"/>
  <c r="EY37" i="9"/>
  <c r="EH42" i="4" l="1"/>
  <c r="EH36" i="6"/>
  <c r="EH55" i="6" s="1"/>
  <c r="EI33" i="4"/>
  <c r="EI43" i="6" s="1"/>
  <c r="EJ42" i="6" s="1"/>
  <c r="EI11" i="21"/>
  <c r="EI41" i="6"/>
  <c r="EI44" i="4"/>
  <c r="EJ38" i="8"/>
  <c r="EJ71" i="17" s="1"/>
  <c r="EJ69" i="17" s="1"/>
  <c r="EJ75" i="17" s="1"/>
  <c r="EH14" i="21"/>
  <c r="EH16" i="21" s="1"/>
  <c r="EJ29" i="8"/>
  <c r="EJ31" i="8"/>
  <c r="EJ25" i="6" s="1"/>
  <c r="EJ26" i="6" s="1"/>
  <c r="EK8" i="8"/>
  <c r="EK34" i="6" s="1"/>
  <c r="R34" i="5" s="1"/>
  <c r="EK18" i="6"/>
  <c r="EK20" i="6" s="1"/>
  <c r="EK24" i="6" s="1"/>
  <c r="EK12" i="6"/>
  <c r="EJ11" i="4"/>
  <c r="EJ13" i="4" s="1"/>
  <c r="EJ33" i="4" s="1"/>
  <c r="EL33" i="6"/>
  <c r="EN127" i="13"/>
  <c r="EN145" i="13"/>
  <c r="EM52" i="9"/>
  <c r="EM64" i="13"/>
  <c r="EM10" i="6" s="1"/>
  <c r="EN105" i="9"/>
  <c r="EO99" i="9"/>
  <c r="EO95" i="9"/>
  <c r="EM46" i="13"/>
  <c r="EM9" i="4" s="1"/>
  <c r="EN47" i="9"/>
  <c r="EN42" i="9"/>
  <c r="EN19" i="6" s="1"/>
  <c r="EO46" i="9"/>
  <c r="EY45" i="9"/>
  <c r="EP98" i="9"/>
  <c r="EH37" i="6" l="1"/>
  <c r="EH38" i="6" s="1"/>
  <c r="EH54" i="6" s="1"/>
  <c r="EI34" i="4"/>
  <c r="EI38" i="4" s="1"/>
  <c r="EI39" i="4" s="1"/>
  <c r="EJ37" i="4" s="1"/>
  <c r="EI44" i="6"/>
  <c r="EI52" i="6" s="1"/>
  <c r="EJ43" i="6"/>
  <c r="EK42" i="6" s="1"/>
  <c r="R42" i="5" s="1"/>
  <c r="EO35" i="6"/>
  <c r="EK26" i="8"/>
  <c r="EK25" i="8"/>
  <c r="EK28" i="8" s="1"/>
  <c r="EJ39" i="8"/>
  <c r="EJ40" i="8" s="1"/>
  <c r="EK32" i="8"/>
  <c r="EJ32" i="4"/>
  <c r="EJ41" i="6" s="1"/>
  <c r="EJ11" i="21"/>
  <c r="EI12" i="21"/>
  <c r="EI15" i="21" s="1"/>
  <c r="EI13" i="21"/>
  <c r="EJ27" i="6"/>
  <c r="EJ33" i="8"/>
  <c r="EJ50" i="6" s="1"/>
  <c r="EJ51" i="6" s="1"/>
  <c r="EK9" i="8"/>
  <c r="EL11" i="6"/>
  <c r="EJ81" i="17"/>
  <c r="EJ83" i="17" s="1"/>
  <c r="EN168" i="13"/>
  <c r="EM87" i="13"/>
  <c r="EM7" i="8" s="1"/>
  <c r="EP91" i="9"/>
  <c r="EO103" i="9"/>
  <c r="EO39" i="9"/>
  <c r="EN50" i="9"/>
  <c r="EN31" i="6" s="1"/>
  <c r="EP38" i="9"/>
  <c r="EQ90" i="9"/>
  <c r="EZ37" i="9"/>
  <c r="EJ44" i="6" l="1"/>
  <c r="EJ52" i="6" s="1"/>
  <c r="EI36" i="6"/>
  <c r="EI37" i="6" s="1"/>
  <c r="EI38" i="6" s="1"/>
  <c r="EI54" i="6" s="1"/>
  <c r="EI42" i="4"/>
  <c r="EK38" i="8"/>
  <c r="EK71" i="17" s="1"/>
  <c r="EK20" i="4"/>
  <c r="EK21" i="4" s="1"/>
  <c r="EK11" i="4"/>
  <c r="EK13" i="4" s="1"/>
  <c r="EJ34" i="4"/>
  <c r="EJ38" i="4" s="1"/>
  <c r="EJ39" i="4" s="1"/>
  <c r="EJ36" i="6" s="1"/>
  <c r="EJ55" i="6" s="1"/>
  <c r="EJ44" i="4"/>
  <c r="EI14" i="21"/>
  <c r="EI16" i="21" s="1"/>
  <c r="EL8" i="8"/>
  <c r="EL34" i="6" s="1"/>
  <c r="EK36" i="8"/>
  <c r="EK72" i="17" s="1"/>
  <c r="EK31" i="8"/>
  <c r="EK25" i="6" s="1"/>
  <c r="EK26" i="6" s="1"/>
  <c r="EK27" i="6" s="1"/>
  <c r="EK29" i="8"/>
  <c r="EM33" i="6"/>
  <c r="EL18" i="6"/>
  <c r="EL20" i="6" s="1"/>
  <c r="EL24" i="6" s="1"/>
  <c r="EL12" i="6"/>
  <c r="EO127" i="13"/>
  <c r="EO145" i="13"/>
  <c r="EN52" i="9"/>
  <c r="EN64" i="13"/>
  <c r="EN10" i="6" s="1"/>
  <c r="EO105" i="9"/>
  <c r="EP99" i="9"/>
  <c r="EP95" i="9"/>
  <c r="EN46" i="13"/>
  <c r="EN9" i="4" s="1"/>
  <c r="EO47" i="9"/>
  <c r="EO42" i="9"/>
  <c r="EO19" i="6" s="1"/>
  <c r="EP46" i="9"/>
  <c r="EZ45" i="9"/>
  <c r="EQ98" i="9"/>
  <c r="EK69" i="17" l="1"/>
  <c r="EK81" i="17" s="1"/>
  <c r="EK83" i="17" s="1"/>
  <c r="EI55" i="6"/>
  <c r="EK33" i="4"/>
  <c r="EK43" i="6" s="1"/>
  <c r="R43" i="5" s="1"/>
  <c r="EP35" i="6"/>
  <c r="EL26" i="8"/>
  <c r="EL25" i="8"/>
  <c r="EK32" i="4"/>
  <c r="EK41" i="6" s="1"/>
  <c r="EK11" i="21"/>
  <c r="EL9" i="8"/>
  <c r="EJ37" i="6"/>
  <c r="EJ38" i="6" s="1"/>
  <c r="EJ54" i="6" s="1"/>
  <c r="EJ42" i="4"/>
  <c r="EK37" i="4"/>
  <c r="EJ12" i="21"/>
  <c r="EJ15" i="21" s="1"/>
  <c r="EJ13" i="21"/>
  <c r="EK33" i="8"/>
  <c r="EK50" i="6" s="1"/>
  <c r="EL32" i="8"/>
  <c r="EK39" i="8"/>
  <c r="EK40" i="8" s="1"/>
  <c r="EM11" i="6"/>
  <c r="EO168" i="13"/>
  <c r="EN87" i="13"/>
  <c r="EN7" i="8" s="1"/>
  <c r="EQ91" i="9"/>
  <c r="EP103" i="9"/>
  <c r="EP39" i="9"/>
  <c r="EO50" i="9"/>
  <c r="EO31" i="6" s="1"/>
  <c r="EQ38" i="9"/>
  <c r="FA37" i="9"/>
  <c r="ER90" i="9"/>
  <c r="EK75" i="17" l="1"/>
  <c r="EK44" i="4"/>
  <c r="EL11" i="4"/>
  <c r="EL13" i="4" s="1"/>
  <c r="EK34" i="4"/>
  <c r="EK38" i="4" s="1"/>
  <c r="EK39" i="4" s="1"/>
  <c r="EL37" i="4" s="1"/>
  <c r="EL20" i="4"/>
  <c r="EL21" i="4" s="1"/>
  <c r="EL36" i="8"/>
  <c r="EL72" i="17" s="1"/>
  <c r="EJ14" i="21"/>
  <c r="EJ16" i="21" s="1"/>
  <c r="EL38" i="8"/>
  <c r="EL71" i="17" s="1"/>
  <c r="EL42" i="6"/>
  <c r="EM8" i="8"/>
  <c r="EM34" i="6" s="1"/>
  <c r="EL28" i="8"/>
  <c r="EL31" i="8" s="1"/>
  <c r="R50" i="5"/>
  <c r="R51" i="5" s="1"/>
  <c r="EK51" i="6"/>
  <c r="EN33" i="6"/>
  <c r="R41" i="5"/>
  <c r="R44" i="5" s="1"/>
  <c r="EK44" i="6"/>
  <c r="EM18" i="6"/>
  <c r="EM20" i="6" s="1"/>
  <c r="EM24" i="6" s="1"/>
  <c r="EM12" i="6"/>
  <c r="EP127" i="13"/>
  <c r="EP145" i="13"/>
  <c r="EO52" i="9"/>
  <c r="EO64" i="13"/>
  <c r="EO10" i="6" s="1"/>
  <c r="EP105" i="9"/>
  <c r="EQ99" i="9"/>
  <c r="EQ95" i="9"/>
  <c r="EO46" i="13"/>
  <c r="EO9" i="4" s="1"/>
  <c r="EP47" i="9"/>
  <c r="EP42" i="9"/>
  <c r="EP19" i="6" s="1"/>
  <c r="EQ46" i="9"/>
  <c r="ER98" i="9"/>
  <c r="FA45" i="9"/>
  <c r="EL33" i="4" l="1"/>
  <c r="EQ35" i="6"/>
  <c r="EM26" i="8"/>
  <c r="EM25" i="8"/>
  <c r="EL69" i="17"/>
  <c r="EL75" i="17" s="1"/>
  <c r="EK36" i="6"/>
  <c r="R36" i="5" s="1"/>
  <c r="R37" i="5" s="1"/>
  <c r="R38" i="5" s="1"/>
  <c r="EK42" i="4"/>
  <c r="EL32" i="4"/>
  <c r="EL41" i="6" s="1"/>
  <c r="EL11" i="21"/>
  <c r="EK12" i="21"/>
  <c r="EK15" i="21" s="1"/>
  <c r="EK13" i="21"/>
  <c r="EL39" i="8"/>
  <c r="EL40" i="8" s="1"/>
  <c r="EM9" i="8"/>
  <c r="EN11" i="6"/>
  <c r="EL29" i="8"/>
  <c r="EK52" i="6"/>
  <c r="EL25" i="6"/>
  <c r="EL26" i="6" s="1"/>
  <c r="EL27" i="6" s="1"/>
  <c r="EL33" i="8"/>
  <c r="EL50" i="6" s="1"/>
  <c r="EL51" i="6" s="1"/>
  <c r="EM32" i="8"/>
  <c r="R52" i="5"/>
  <c r="EO87" i="13"/>
  <c r="EO7" i="8" s="1"/>
  <c r="EP168" i="13"/>
  <c r="ER91" i="9"/>
  <c r="EQ103" i="9"/>
  <c r="EQ39" i="9"/>
  <c r="EP50" i="9"/>
  <c r="EP31" i="6" s="1"/>
  <c r="ER38" i="9"/>
  <c r="FB37" i="9"/>
  <c r="ES90" i="9"/>
  <c r="EM38" i="8" l="1"/>
  <c r="EM71" i="17" s="1"/>
  <c r="EM36" i="8"/>
  <c r="EM72" i="17" s="1"/>
  <c r="EL34" i="4"/>
  <c r="EL38" i="4" s="1"/>
  <c r="EL39" i="4" s="1"/>
  <c r="EM37" i="4" s="1"/>
  <c r="EL81" i="17"/>
  <c r="EL83" i="17" s="1"/>
  <c r="EL44" i="4"/>
  <c r="EK55" i="6"/>
  <c r="EK37" i="6"/>
  <c r="EK38" i="6" s="1"/>
  <c r="EK54" i="6" s="1"/>
  <c r="EK14" i="21"/>
  <c r="EK16" i="21" s="1"/>
  <c r="EN9" i="8"/>
  <c r="EM20" i="4"/>
  <c r="EM21" i="4" s="1"/>
  <c r="EL43" i="6"/>
  <c r="EM42" i="6" s="1"/>
  <c r="EM11" i="4"/>
  <c r="EM13" i="4" s="1"/>
  <c r="EM28" i="8"/>
  <c r="EM31" i="8" s="1"/>
  <c r="EO33" i="6"/>
  <c r="EN18" i="6"/>
  <c r="EN20" i="6" s="1"/>
  <c r="EN24" i="6" s="1"/>
  <c r="EN12" i="6"/>
  <c r="EQ127" i="13"/>
  <c r="EQ145" i="13"/>
  <c r="EP52" i="9"/>
  <c r="EP64" i="13"/>
  <c r="EP10" i="6" s="1"/>
  <c r="EQ105" i="9"/>
  <c r="ER99" i="9"/>
  <c r="ER95" i="9"/>
  <c r="EP46" i="13"/>
  <c r="EP9" i="4" s="1"/>
  <c r="EQ47" i="9"/>
  <c r="EQ42" i="9"/>
  <c r="EQ19" i="6" s="1"/>
  <c r="ER46" i="9"/>
  <c r="ES98" i="9"/>
  <c r="FB45" i="9"/>
  <c r="EM33" i="4" l="1"/>
  <c r="ER35" i="6"/>
  <c r="EN26" i="8"/>
  <c r="EN25" i="8"/>
  <c r="EM39" i="8"/>
  <c r="EM40" i="8" s="1"/>
  <c r="EM69" i="17"/>
  <c r="EM81" i="17" s="1"/>
  <c r="EM83" i="17" s="1"/>
  <c r="EL42" i="4"/>
  <c r="EL36" i="6"/>
  <c r="EL55" i="6" s="1"/>
  <c r="EM11" i="21"/>
  <c r="EN8" i="8"/>
  <c r="EN34" i="6" s="1"/>
  <c r="EL12" i="21"/>
  <c r="EL15" i="21" s="1"/>
  <c r="EL13" i="21"/>
  <c r="EM32" i="4"/>
  <c r="EM34" i="4" s="1"/>
  <c r="EM38" i="4" s="1"/>
  <c r="EO11" i="6"/>
  <c r="EL44" i="6"/>
  <c r="EL52" i="6" s="1"/>
  <c r="EM29" i="8"/>
  <c r="EM25" i="6"/>
  <c r="EM26" i="6" s="1"/>
  <c r="EM33" i="8"/>
  <c r="EM50" i="6" s="1"/>
  <c r="EM51" i="6" s="1"/>
  <c r="EN32" i="8"/>
  <c r="EN36" i="8"/>
  <c r="EN72" i="17" s="1"/>
  <c r="EN20" i="4"/>
  <c r="EN21" i="4" s="1"/>
  <c r="EP87" i="13"/>
  <c r="EP7" i="8" s="1"/>
  <c r="EQ168" i="13"/>
  <c r="ES91" i="9"/>
  <c r="ER103" i="9"/>
  <c r="ER39" i="9"/>
  <c r="EQ50" i="9"/>
  <c r="EQ31" i="6" s="1"/>
  <c r="ES38" i="9"/>
  <c r="FC37" i="9"/>
  <c r="ET90" i="9"/>
  <c r="EM75" i="17" l="1"/>
  <c r="EN38" i="8"/>
  <c r="EN71" i="17" s="1"/>
  <c r="EN69" i="17" s="1"/>
  <c r="EN75" i="17" s="1"/>
  <c r="EL37" i="6"/>
  <c r="EL38" i="6" s="1"/>
  <c r="EL54" i="6" s="1"/>
  <c r="EM41" i="6"/>
  <c r="EL14" i="21"/>
  <c r="EL16" i="21" s="1"/>
  <c r="EM44" i="4"/>
  <c r="EM39" i="4"/>
  <c r="EM36" i="6" s="1"/>
  <c r="EO8" i="8"/>
  <c r="EO34" i="6" s="1"/>
  <c r="EN11" i="4"/>
  <c r="EN13" i="4" s="1"/>
  <c r="EN33" i="4" s="1"/>
  <c r="EN28" i="8"/>
  <c r="EN31" i="8" s="1"/>
  <c r="EM43" i="6"/>
  <c r="EN42" i="6" s="1"/>
  <c r="EM27" i="6"/>
  <c r="EP33" i="6"/>
  <c r="EO12" i="6"/>
  <c r="EO18" i="6"/>
  <c r="EO20" i="6" s="1"/>
  <c r="EO24" i="6" s="1"/>
  <c r="ER127" i="13"/>
  <c r="ER145" i="13"/>
  <c r="EQ52" i="9"/>
  <c r="EQ64" i="13"/>
  <c r="EQ10" i="6" s="1"/>
  <c r="ER105" i="9"/>
  <c r="ES99" i="9"/>
  <c r="ES95" i="9"/>
  <c r="EQ46" i="13"/>
  <c r="EQ9" i="4" s="1"/>
  <c r="ER47" i="9"/>
  <c r="ER42" i="9"/>
  <c r="ER19" i="6" s="1"/>
  <c r="ES46" i="9"/>
  <c r="ET98" i="9"/>
  <c r="FC45" i="9"/>
  <c r="ES35" i="6" l="1"/>
  <c r="EO26" i="8"/>
  <c r="EO25" i="8"/>
  <c r="EN39" i="8"/>
  <c r="EN40" i="8" s="1"/>
  <c r="EM42" i="4"/>
  <c r="EN37" i="4"/>
  <c r="EN32" i="4"/>
  <c r="EN41" i="6" s="1"/>
  <c r="EN11" i="21"/>
  <c r="EM12" i="21"/>
  <c r="EM15" i="21" s="1"/>
  <c r="EM13" i="21"/>
  <c r="EO9" i="8"/>
  <c r="EP11" i="6"/>
  <c r="EN81" i="17"/>
  <c r="EN83" i="17" s="1"/>
  <c r="EN29" i="8"/>
  <c r="EN25" i="6"/>
  <c r="EN26" i="6" s="1"/>
  <c r="EO32" i="8"/>
  <c r="EN33" i="8"/>
  <c r="EN50" i="6" s="1"/>
  <c r="EN51" i="6" s="1"/>
  <c r="EM44" i="6"/>
  <c r="EM52" i="6" s="1"/>
  <c r="EM37" i="6"/>
  <c r="EM38" i="6" s="1"/>
  <c r="EM55" i="6"/>
  <c r="ER168" i="13"/>
  <c r="EQ87" i="13"/>
  <c r="EQ7" i="8" s="1"/>
  <c r="ET91" i="9"/>
  <c r="ES103" i="9"/>
  <c r="ES39" i="9"/>
  <c r="ER50" i="9"/>
  <c r="ER31" i="6" s="1"/>
  <c r="ET38" i="9"/>
  <c r="FD37" i="9"/>
  <c r="EU90" i="9"/>
  <c r="EO36" i="8" l="1"/>
  <c r="EO72" i="17" s="1"/>
  <c r="EO38" i="8"/>
  <c r="EO71" i="17" s="1"/>
  <c r="EN34" i="4"/>
  <c r="EN38" i="4" s="1"/>
  <c r="EN39" i="4" s="1"/>
  <c r="EN42" i="4" s="1"/>
  <c r="EN44" i="4"/>
  <c r="EM14" i="21"/>
  <c r="EM16" i="21" s="1"/>
  <c r="EP8" i="8"/>
  <c r="EP34" i="6" s="1"/>
  <c r="EO20" i="4"/>
  <c r="EO21" i="4" s="1"/>
  <c r="EO11" i="4"/>
  <c r="EO13" i="4" s="1"/>
  <c r="EM54" i="6"/>
  <c r="EO28" i="8"/>
  <c r="EO31" i="8" s="1"/>
  <c r="EN27" i="6"/>
  <c r="EN43" i="6"/>
  <c r="EQ33" i="6"/>
  <c r="EP12" i="6"/>
  <c r="EP18" i="6"/>
  <c r="EP20" i="6" s="1"/>
  <c r="EP24" i="6" s="1"/>
  <c r="ES127" i="13"/>
  <c r="ES145" i="13"/>
  <c r="ER52" i="9"/>
  <c r="ER64" i="13"/>
  <c r="ER10" i="6" s="1"/>
  <c r="ES105" i="9"/>
  <c r="ET99" i="9"/>
  <c r="ET95" i="9"/>
  <c r="ER46" i="13"/>
  <c r="ER9" i="4" s="1"/>
  <c r="ES47" i="9"/>
  <c r="ES42" i="9"/>
  <c r="ES19" i="6" s="1"/>
  <c r="ET46" i="9"/>
  <c r="EU98" i="9"/>
  <c r="FD45" i="9"/>
  <c r="EO33" i="4" l="1"/>
  <c r="ET35" i="6"/>
  <c r="EP26" i="8"/>
  <c r="EP25" i="8"/>
  <c r="EO69" i="17"/>
  <c r="EO81" i="17" s="1"/>
  <c r="EO83" i="17" s="1"/>
  <c r="EO39" i="8"/>
  <c r="EO40" i="8" s="1"/>
  <c r="EO11" i="21"/>
  <c r="EN12" i="21"/>
  <c r="EN15" i="21" s="1"/>
  <c r="EN13" i="21"/>
  <c r="EO37" i="4"/>
  <c r="EN36" i="6"/>
  <c r="EN37" i="6" s="1"/>
  <c r="EN38" i="6" s="1"/>
  <c r="EP9" i="8"/>
  <c r="EO32" i="4"/>
  <c r="EO41" i="6" s="1"/>
  <c r="EQ11" i="6"/>
  <c r="EO29" i="8"/>
  <c r="EP32" i="8"/>
  <c r="EO33" i="8"/>
  <c r="EO50" i="6" s="1"/>
  <c r="EO51" i="6" s="1"/>
  <c r="EO25" i="6"/>
  <c r="EO26" i="6" s="1"/>
  <c r="EO43" i="6" s="1"/>
  <c r="EO42" i="6"/>
  <c r="EN44" i="6"/>
  <c r="EN52" i="6" s="1"/>
  <c r="ER87" i="13"/>
  <c r="ER7" i="8" s="1"/>
  <c r="ES168" i="13"/>
  <c r="EU91" i="9"/>
  <c r="ET103" i="9"/>
  <c r="ET39" i="9"/>
  <c r="ES50" i="9"/>
  <c r="ES31" i="6" s="1"/>
  <c r="EU38" i="9"/>
  <c r="EV90" i="9"/>
  <c r="FE37" i="9"/>
  <c r="EO75" i="17" l="1"/>
  <c r="EP36" i="8"/>
  <c r="EP72" i="17" s="1"/>
  <c r="EP11" i="4"/>
  <c r="EP13" i="4" s="1"/>
  <c r="EN54" i="6"/>
  <c r="EN14" i="21"/>
  <c r="EN16" i="21" s="1"/>
  <c r="EN55" i="6"/>
  <c r="EP20" i="4"/>
  <c r="EP21" i="4" s="1"/>
  <c r="EQ8" i="8"/>
  <c r="EQ34" i="6" s="1"/>
  <c r="EO44" i="4"/>
  <c r="EO34" i="4"/>
  <c r="EO38" i="4" s="1"/>
  <c r="EQ12" i="6"/>
  <c r="EQ18" i="6"/>
  <c r="EQ20" i="6" s="1"/>
  <c r="EQ24" i="6" s="1"/>
  <c r="EP28" i="8"/>
  <c r="EP29" i="8" s="1"/>
  <c r="EO44" i="6"/>
  <c r="EO52" i="6" s="1"/>
  <c r="EO27" i="6"/>
  <c r="EP38" i="8"/>
  <c r="EP42" i="6"/>
  <c r="ER33" i="6"/>
  <c r="ET127" i="13"/>
  <c r="ET145" i="13"/>
  <c r="ES52" i="9"/>
  <c r="ES64" i="13"/>
  <c r="ES10" i="6" s="1"/>
  <c r="ET105" i="9"/>
  <c r="EU99" i="9"/>
  <c r="EU95" i="9"/>
  <c r="ES46" i="13"/>
  <c r="ES9" i="4" s="1"/>
  <c r="ET47" i="9"/>
  <c r="ET42" i="9"/>
  <c r="ET19" i="6" s="1"/>
  <c r="EU46" i="9"/>
  <c r="FE45" i="9"/>
  <c r="EV98" i="9"/>
  <c r="EP33" i="4" l="1"/>
  <c r="EU35" i="6"/>
  <c r="EQ26" i="8"/>
  <c r="EQ25" i="8"/>
  <c r="EQ28" i="8" s="1"/>
  <c r="EP11" i="21"/>
  <c r="EP32" i="4"/>
  <c r="EP41" i="6" s="1"/>
  <c r="EO39" i="4"/>
  <c r="EP37" i="4" s="1"/>
  <c r="EQ9" i="8"/>
  <c r="ER11" i="6"/>
  <c r="EP39" i="8"/>
  <c r="EP40" i="8" s="1"/>
  <c r="EP71" i="17"/>
  <c r="EP69" i="17" s="1"/>
  <c r="EP31" i="8"/>
  <c r="EP25" i="6" s="1"/>
  <c r="EP26" i="6" s="1"/>
  <c r="EP27" i="6" s="1"/>
  <c r="ES87" i="13"/>
  <c r="ES7" i="8" s="1"/>
  <c r="ET168" i="13"/>
  <c r="EV91" i="9"/>
  <c r="EU103" i="9"/>
  <c r="EU39" i="9"/>
  <c r="ET50" i="9"/>
  <c r="ET31" i="6" s="1"/>
  <c r="EV38" i="9"/>
  <c r="FF37" i="9"/>
  <c r="EW90" i="9"/>
  <c r="EQ29" i="8" l="1"/>
  <c r="EQ36" i="8"/>
  <c r="EQ72" i="17" s="1"/>
  <c r="EO42" i="4"/>
  <c r="EO36" i="6"/>
  <c r="EO37" i="6" s="1"/>
  <c r="EO38" i="6" s="1"/>
  <c r="EO54" i="6" s="1"/>
  <c r="EO12" i="21"/>
  <c r="EO15" i="21" s="1"/>
  <c r="EO13" i="21"/>
  <c r="EP34" i="4"/>
  <c r="EP38" i="4" s="1"/>
  <c r="EP39" i="4" s="1"/>
  <c r="EP42" i="4" s="1"/>
  <c r="EP44" i="4"/>
  <c r="EQ20" i="4"/>
  <c r="EQ21" i="4" s="1"/>
  <c r="ER8" i="8"/>
  <c r="ER34" i="6" s="1"/>
  <c r="ER18" i="6"/>
  <c r="ER20" i="6" s="1"/>
  <c r="ER24" i="6" s="1"/>
  <c r="ER12" i="6"/>
  <c r="EP81" i="17"/>
  <c r="EP83" i="17" s="1"/>
  <c r="EP75" i="17"/>
  <c r="EP33" i="8"/>
  <c r="EP50" i="6" s="1"/>
  <c r="EP51" i="6" s="1"/>
  <c r="EP43" i="6"/>
  <c r="EQ42" i="6" s="1"/>
  <c r="EQ32" i="8"/>
  <c r="EQ31" i="8"/>
  <c r="EQ25" i="6" s="1"/>
  <c r="EQ26" i="6" s="1"/>
  <c r="ES33" i="6"/>
  <c r="EU127" i="13"/>
  <c r="EU145" i="13"/>
  <c r="ET52" i="9"/>
  <c r="ET64" i="13"/>
  <c r="ET10" i="6" s="1"/>
  <c r="EU105" i="9"/>
  <c r="EV99" i="9"/>
  <c r="EV95" i="9"/>
  <c r="ET46" i="13"/>
  <c r="ET9" i="4" s="1"/>
  <c r="EU47" i="9"/>
  <c r="EU42" i="9"/>
  <c r="EU19" i="6" s="1"/>
  <c r="EV46" i="9"/>
  <c r="EW98" i="9"/>
  <c r="FF45" i="9"/>
  <c r="EV35" i="6" l="1"/>
  <c r="ER26" i="8"/>
  <c r="ER25" i="8"/>
  <c r="ER28" i="8" s="1"/>
  <c r="EQ38" i="8"/>
  <c r="EQ39" i="8" s="1"/>
  <c r="EQ40" i="8" s="1"/>
  <c r="EO55" i="6"/>
  <c r="EO14" i="21"/>
  <c r="EO16" i="21" s="1"/>
  <c r="EP12" i="21"/>
  <c r="EP15" i="21" s="1"/>
  <c r="EP13" i="21"/>
  <c r="EQ37" i="4"/>
  <c r="EP36" i="6"/>
  <c r="EP55" i="6" s="1"/>
  <c r="ER9" i="8"/>
  <c r="ES11" i="6"/>
  <c r="EP44" i="6"/>
  <c r="EP52" i="6" s="1"/>
  <c r="EQ11" i="4"/>
  <c r="EQ13" i="4" s="1"/>
  <c r="EQ27" i="6"/>
  <c r="ER32" i="8"/>
  <c r="EQ33" i="8"/>
  <c r="EU168" i="13"/>
  <c r="ET87" i="13"/>
  <c r="ET7" i="8" s="1"/>
  <c r="EW91" i="9"/>
  <c r="EV103" i="9"/>
  <c r="EV39" i="9"/>
  <c r="EU50" i="9"/>
  <c r="EU31" i="6" s="1"/>
  <c r="EW38" i="9"/>
  <c r="FG37" i="9"/>
  <c r="EX90" i="9"/>
  <c r="EQ33" i="4" l="1"/>
  <c r="EQ43" i="6" s="1"/>
  <c r="ER42" i="6" s="1"/>
  <c r="ER31" i="8"/>
  <c r="ES32" i="8" s="1"/>
  <c r="EQ71" i="17"/>
  <c r="EQ69" i="17" s="1"/>
  <c r="EQ75" i="17" s="1"/>
  <c r="ER20" i="4"/>
  <c r="ER21" i="4" s="1"/>
  <c r="EP14" i="21"/>
  <c r="EP16" i="21" s="1"/>
  <c r="EQ32" i="4"/>
  <c r="EQ41" i="6" s="1"/>
  <c r="EQ11" i="21"/>
  <c r="EP37" i="6"/>
  <c r="EP38" i="6" s="1"/>
  <c r="EP54" i="6" s="1"/>
  <c r="ER36" i="8"/>
  <c r="ER72" i="17" s="1"/>
  <c r="ES8" i="8"/>
  <c r="ES34" i="6" s="1"/>
  <c r="ES18" i="6"/>
  <c r="ES20" i="6" s="1"/>
  <c r="ES24" i="6" s="1"/>
  <c r="ES12" i="6"/>
  <c r="ER29" i="8"/>
  <c r="ER38" i="8"/>
  <c r="ER11" i="4"/>
  <c r="ER13" i="4" s="1"/>
  <c r="EQ50" i="6"/>
  <c r="EQ51" i="6" s="1"/>
  <c r="ET33" i="6"/>
  <c r="EV127" i="13"/>
  <c r="EV145" i="13"/>
  <c r="EU52" i="9"/>
  <c r="EU64" i="13"/>
  <c r="EU10" i="6" s="1"/>
  <c r="EV105" i="9"/>
  <c r="EW99" i="9"/>
  <c r="EW95" i="9"/>
  <c r="EU46" i="13"/>
  <c r="EU9" i="4" s="1"/>
  <c r="EV47" i="9"/>
  <c r="EV42" i="9"/>
  <c r="EV19" i="6" s="1"/>
  <c r="EW46" i="9"/>
  <c r="EX98" i="9"/>
  <c r="FG45" i="9"/>
  <c r="ER33" i="4" l="1"/>
  <c r="EQ44" i="6"/>
  <c r="ER33" i="8"/>
  <c r="ER25" i="6"/>
  <c r="ER26" i="6" s="1"/>
  <c r="EW35" i="6"/>
  <c r="ES26" i="8"/>
  <c r="ES25" i="8"/>
  <c r="ES28" i="8" s="1"/>
  <c r="EQ81" i="17"/>
  <c r="EQ83" i="17" s="1"/>
  <c r="ES38" i="8"/>
  <c r="ES71" i="17" s="1"/>
  <c r="EQ44" i="4"/>
  <c r="EQ34" i="4"/>
  <c r="EQ38" i="4" s="1"/>
  <c r="EQ39" i="4" s="1"/>
  <c r="EQ36" i="6" s="1"/>
  <c r="EQ37" i="6" s="1"/>
  <c r="EQ38" i="6" s="1"/>
  <c r="ER32" i="4"/>
  <c r="ER44" i="4" s="1"/>
  <c r="ER11" i="21"/>
  <c r="ES9" i="8"/>
  <c r="ET11" i="6"/>
  <c r="ER39" i="8"/>
  <c r="ER40" i="8" s="1"/>
  <c r="ER71" i="17"/>
  <c r="ER69" i="17" s="1"/>
  <c r="EQ52" i="6"/>
  <c r="ES11" i="4"/>
  <c r="ES13" i="4" s="1"/>
  <c r="ER50" i="6"/>
  <c r="ER51" i="6" s="1"/>
  <c r="S35" i="5"/>
  <c r="EV168" i="13"/>
  <c r="EU87" i="13"/>
  <c r="EU7" i="8" s="1"/>
  <c r="EX91" i="9"/>
  <c r="EW103" i="9"/>
  <c r="EW39" i="9"/>
  <c r="EV50" i="9"/>
  <c r="EV31" i="6" s="1"/>
  <c r="EX38" i="9"/>
  <c r="FH37" i="9"/>
  <c r="EY90" i="9"/>
  <c r="ER43" i="6" l="1"/>
  <c r="ES42" i="6" s="1"/>
  <c r="ER27" i="6"/>
  <c r="ES29" i="8"/>
  <c r="ES36" i="8"/>
  <c r="ES72" i="17" s="1"/>
  <c r="ES69" i="17" s="1"/>
  <c r="ER34" i="4"/>
  <c r="ER38" i="4" s="1"/>
  <c r="ER41" i="6"/>
  <c r="ER44" i="6" s="1"/>
  <c r="ER52" i="6" s="1"/>
  <c r="ER13" i="21"/>
  <c r="EQ12" i="21"/>
  <c r="EQ15" i="21" s="1"/>
  <c r="EQ13" i="21"/>
  <c r="ER37" i="4"/>
  <c r="EQ42" i="4"/>
  <c r="EQ54" i="6"/>
  <c r="EQ55" i="6"/>
  <c r="ES20" i="4"/>
  <c r="ET8" i="8"/>
  <c r="ET34" i="6" s="1"/>
  <c r="ET12" i="6"/>
  <c r="ET18" i="6"/>
  <c r="ET20" i="6" s="1"/>
  <c r="ET24" i="6" s="1"/>
  <c r="ER75" i="17"/>
  <c r="ER81" i="17"/>
  <c r="ER83" i="17" s="1"/>
  <c r="ES31" i="8"/>
  <c r="EU33" i="6"/>
  <c r="EW127" i="13"/>
  <c r="EW145" i="13"/>
  <c r="EV52" i="9"/>
  <c r="EV64" i="13"/>
  <c r="EV10" i="6" s="1"/>
  <c r="EW105" i="9"/>
  <c r="EX99" i="9"/>
  <c r="EX95" i="9"/>
  <c r="EV46" i="13"/>
  <c r="EV9" i="4" s="1"/>
  <c r="EW47" i="9"/>
  <c r="EW42" i="9"/>
  <c r="EW19" i="6" s="1"/>
  <c r="EX46" i="9"/>
  <c r="EY98" i="9"/>
  <c r="FH45" i="9"/>
  <c r="EX35" i="6" l="1"/>
  <c r="ET26" i="8"/>
  <c r="ET25" i="8"/>
  <c r="ET28" i="8" s="1"/>
  <c r="ES21" i="4"/>
  <c r="ES33" i="4" s="1"/>
  <c r="ES39" i="8"/>
  <c r="ES40" i="8" s="1"/>
  <c r="ER39" i="4"/>
  <c r="ER42" i="4" s="1"/>
  <c r="ER12" i="21"/>
  <c r="ER15" i="21" s="1"/>
  <c r="EQ14" i="21"/>
  <c r="EQ16" i="21" s="1"/>
  <c r="ET9" i="8"/>
  <c r="EU11" i="6"/>
  <c r="ES75" i="17"/>
  <c r="ES81" i="17"/>
  <c r="ES83" i="17" s="1"/>
  <c r="ES25" i="6"/>
  <c r="ES26" i="6" s="1"/>
  <c r="ET32" i="8"/>
  <c r="ES33" i="8"/>
  <c r="ES50" i="6" s="1"/>
  <c r="ES51" i="6" s="1"/>
  <c r="EW168" i="13"/>
  <c r="EV87" i="13"/>
  <c r="EV7" i="8" s="1"/>
  <c r="EY91" i="9"/>
  <c r="EX103" i="9"/>
  <c r="EX39" i="9"/>
  <c r="EW50" i="9"/>
  <c r="EW31" i="6" s="1"/>
  <c r="EY38" i="9"/>
  <c r="FI37" i="9"/>
  <c r="EZ90" i="9"/>
  <c r="ES32" i="4" l="1"/>
  <c r="ES44" i="4" s="1"/>
  <c r="ET31" i="8"/>
  <c r="ET25" i="6" s="1"/>
  <c r="ET26" i="6" s="1"/>
  <c r="ES11" i="21"/>
  <c r="ES12" i="21" s="1"/>
  <c r="ES15" i="21" s="1"/>
  <c r="ET36" i="8"/>
  <c r="ET72" i="17" s="1"/>
  <c r="ER36" i="6"/>
  <c r="ER37" i="6" s="1"/>
  <c r="ER38" i="6" s="1"/>
  <c r="ER54" i="6" s="1"/>
  <c r="ES37" i="4"/>
  <c r="ER14" i="21"/>
  <c r="ER16" i="21" s="1"/>
  <c r="EU8" i="8"/>
  <c r="EU34" i="6" s="1"/>
  <c r="ET20" i="4"/>
  <c r="ET21" i="4" s="1"/>
  <c r="EU18" i="6"/>
  <c r="EU20" i="6" s="1"/>
  <c r="EU24" i="6" s="1"/>
  <c r="EU12" i="6"/>
  <c r="ET38" i="8"/>
  <c r="ET11" i="4"/>
  <c r="ET13" i="4" s="1"/>
  <c r="ES43" i="6"/>
  <c r="ES27" i="6"/>
  <c r="ET29" i="8"/>
  <c r="EV33" i="6"/>
  <c r="EX127" i="13"/>
  <c r="EX145" i="13"/>
  <c r="EW52" i="9"/>
  <c r="EW64" i="13"/>
  <c r="EW10" i="6" s="1"/>
  <c r="EX105" i="9"/>
  <c r="EY99" i="9"/>
  <c r="EY95" i="9"/>
  <c r="EW46" i="13"/>
  <c r="EW9" i="4" s="1"/>
  <c r="EX47" i="9"/>
  <c r="EX42" i="9"/>
  <c r="EX19" i="6" s="1"/>
  <c r="EY46" i="9"/>
  <c r="EZ98" i="9"/>
  <c r="FI45" i="9"/>
  <c r="ES41" i="6" l="1"/>
  <c r="ES44" i="6" s="1"/>
  <c r="ES52" i="6" s="1"/>
  <c r="ES34" i="4"/>
  <c r="ES38" i="4" s="1"/>
  <c r="ES39" i="4" s="1"/>
  <c r="ES36" i="6" s="1"/>
  <c r="ES55" i="6" s="1"/>
  <c r="ES13" i="21"/>
  <c r="ES14" i="21" s="1"/>
  <c r="ES16" i="21" s="1"/>
  <c r="ET33" i="4"/>
  <c r="EU32" i="8"/>
  <c r="EU38" i="8" s="1"/>
  <c r="EU71" i="17" s="1"/>
  <c r="ET33" i="8"/>
  <c r="ET50" i="6" s="1"/>
  <c r="ET51" i="6" s="1"/>
  <c r="EY35" i="6"/>
  <c r="EU26" i="8"/>
  <c r="EU25" i="8"/>
  <c r="EU28" i="8" s="1"/>
  <c r="ER55" i="6"/>
  <c r="ET11" i="21"/>
  <c r="EU9" i="8"/>
  <c r="ET32" i="4"/>
  <c r="EV11" i="6"/>
  <c r="ET39" i="8"/>
  <c r="ET40" i="8" s="1"/>
  <c r="ET71" i="17"/>
  <c r="ET69" i="17" s="1"/>
  <c r="ET42" i="6"/>
  <c r="ET27" i="6"/>
  <c r="ET43" i="6"/>
  <c r="EX168" i="13"/>
  <c r="EW87" i="13"/>
  <c r="EW7" i="8" s="1"/>
  <c r="EZ91" i="9"/>
  <c r="EY103" i="9"/>
  <c r="EY39" i="9"/>
  <c r="EX50" i="9"/>
  <c r="EX31" i="6" s="1"/>
  <c r="EZ38" i="9"/>
  <c r="FJ37" i="9"/>
  <c r="FA90" i="9"/>
  <c r="ET34" i="4" l="1"/>
  <c r="ET38" i="4" s="1"/>
  <c r="EU11" i="4"/>
  <c r="EU13" i="4" s="1"/>
  <c r="EU31" i="8"/>
  <c r="EV32" i="8" s="1"/>
  <c r="ES42" i="4"/>
  <c r="ET37" i="4"/>
  <c r="ES37" i="6"/>
  <c r="ES38" i="6" s="1"/>
  <c r="ES54" i="6" s="1"/>
  <c r="EU36" i="8"/>
  <c r="EU39" i="8" s="1"/>
  <c r="EU40" i="8" s="1"/>
  <c r="EU20" i="4"/>
  <c r="ET12" i="21"/>
  <c r="ET15" i="21" s="1"/>
  <c r="ET13" i="21"/>
  <c r="ET41" i="6"/>
  <c r="ET44" i="6" s="1"/>
  <c r="ET52" i="6" s="1"/>
  <c r="ET44" i="4"/>
  <c r="EV8" i="8"/>
  <c r="EV34" i="6" s="1"/>
  <c r="EV12" i="6"/>
  <c r="EV18" i="6"/>
  <c r="EV20" i="6" s="1"/>
  <c r="EV24" i="6" s="1"/>
  <c r="ET81" i="17"/>
  <c r="ET83" i="17" s="1"/>
  <c r="ET75" i="17"/>
  <c r="EU42" i="6"/>
  <c r="EU25" i="6"/>
  <c r="EU26" i="6" s="1"/>
  <c r="EU29" i="8"/>
  <c r="EW33" i="6"/>
  <c r="S31" i="5"/>
  <c r="S33" i="5" s="1"/>
  <c r="EY127" i="13"/>
  <c r="EY145" i="13"/>
  <c r="EX52" i="9"/>
  <c r="EX64" i="13"/>
  <c r="EX10" i="6" s="1"/>
  <c r="EY105" i="9"/>
  <c r="EZ99" i="9"/>
  <c r="EZ95" i="9"/>
  <c r="EX46" i="13"/>
  <c r="EX9" i="4" s="1"/>
  <c r="EY47" i="9"/>
  <c r="EY42" i="9"/>
  <c r="EY19" i="6" s="1"/>
  <c r="EZ46" i="9"/>
  <c r="FA98" i="9"/>
  <c r="FJ45" i="9"/>
  <c r="ET39" i="4" l="1"/>
  <c r="ET42" i="4" s="1"/>
  <c r="EU33" i="8"/>
  <c r="EU50" i="6" s="1"/>
  <c r="EU51" i="6" s="1"/>
  <c r="EZ35" i="6"/>
  <c r="EV26" i="8"/>
  <c r="EV25" i="8"/>
  <c r="EV28" i="8" s="1"/>
  <c r="EU72" i="17"/>
  <c r="EU69" i="17" s="1"/>
  <c r="EU81" i="17" s="1"/>
  <c r="EU83" i="17" s="1"/>
  <c r="EU21" i="4"/>
  <c r="EU11" i="21" s="1"/>
  <c r="EV38" i="8"/>
  <c r="EV71" i="17" s="1"/>
  <c r="ET14" i="21"/>
  <c r="ET16" i="21" s="1"/>
  <c r="ET36" i="6"/>
  <c r="ET55" i="6" s="1"/>
  <c r="EU37" i="4"/>
  <c r="EV9" i="8"/>
  <c r="EW11" i="6"/>
  <c r="EV11" i="4"/>
  <c r="EV13" i="4" s="1"/>
  <c r="EU27" i="6"/>
  <c r="EY168" i="13"/>
  <c r="EX87" i="13"/>
  <c r="EX7" i="8" s="1"/>
  <c r="FA91" i="9"/>
  <c r="EZ103" i="9"/>
  <c r="EZ39" i="9"/>
  <c r="EY50" i="9"/>
  <c r="EY31" i="6" s="1"/>
  <c r="FA38" i="9"/>
  <c r="FK37" i="9"/>
  <c r="FB90" i="9"/>
  <c r="EU33" i="4" l="1"/>
  <c r="EU43" i="6" s="1"/>
  <c r="EV42" i="6" s="1"/>
  <c r="EV31" i="8"/>
  <c r="EV25" i="6" s="1"/>
  <c r="EV26" i="6" s="1"/>
  <c r="EV27" i="6" s="1"/>
  <c r="EU32" i="4"/>
  <c r="EU41" i="6" s="1"/>
  <c r="EU75" i="17"/>
  <c r="EV36" i="8"/>
  <c r="EV72" i="17" s="1"/>
  <c r="EV69" i="17" s="1"/>
  <c r="ET37" i="6"/>
  <c r="ET38" i="6" s="1"/>
  <c r="ET54" i="6" s="1"/>
  <c r="EW8" i="8"/>
  <c r="EW34" i="6" s="1"/>
  <c r="S34" i="5" s="1"/>
  <c r="EV20" i="4"/>
  <c r="EW18" i="6"/>
  <c r="EW20" i="6" s="1"/>
  <c r="EW24" i="6" s="1"/>
  <c r="EW12" i="6"/>
  <c r="EV29" i="8"/>
  <c r="EX33" i="6"/>
  <c r="EZ127" i="13"/>
  <c r="EZ145" i="13"/>
  <c r="EY52" i="9"/>
  <c r="EY64" i="13"/>
  <c r="EY10" i="6" s="1"/>
  <c r="EZ105" i="9"/>
  <c r="FA99" i="9"/>
  <c r="FA95" i="9"/>
  <c r="EY46" i="13"/>
  <c r="EY9" i="4" s="1"/>
  <c r="EZ47" i="9"/>
  <c r="EZ42" i="9"/>
  <c r="EZ19" i="6" s="1"/>
  <c r="FA46" i="9"/>
  <c r="FK45" i="9"/>
  <c r="FB98" i="9"/>
  <c r="EU44" i="6" l="1"/>
  <c r="EU52" i="6" s="1"/>
  <c r="EW32" i="8"/>
  <c r="EW38" i="8" s="1"/>
  <c r="EW71" i="17" s="1"/>
  <c r="EV33" i="8"/>
  <c r="EV50" i="6" s="1"/>
  <c r="EV51" i="6" s="1"/>
  <c r="FA35" i="6"/>
  <c r="EW26" i="8"/>
  <c r="EW25" i="8"/>
  <c r="EW28" i="8" s="1"/>
  <c r="EU34" i="4"/>
  <c r="EU38" i="4" s="1"/>
  <c r="EU39" i="4" s="1"/>
  <c r="EU36" i="6" s="1"/>
  <c r="EU55" i="6" s="1"/>
  <c r="EU44" i="4"/>
  <c r="EV39" i="8"/>
  <c r="EV40" i="8" s="1"/>
  <c r="EV21" i="4"/>
  <c r="EV33" i="4" s="1"/>
  <c r="EW9" i="8"/>
  <c r="EU12" i="21"/>
  <c r="EU15" i="21" s="1"/>
  <c r="EU13" i="21"/>
  <c r="EX11" i="6"/>
  <c r="EV81" i="17"/>
  <c r="EV83" i="17" s="1"/>
  <c r="EV75" i="17"/>
  <c r="EZ168" i="13"/>
  <c r="EY87" i="13"/>
  <c r="EY7" i="8" s="1"/>
  <c r="FB91" i="9"/>
  <c r="FA103" i="9"/>
  <c r="FA39" i="9"/>
  <c r="EZ50" i="9"/>
  <c r="EZ31" i="6" s="1"/>
  <c r="FB38" i="9"/>
  <c r="FC90" i="9"/>
  <c r="FL37" i="9"/>
  <c r="EV32" i="4" l="1"/>
  <c r="EV43" i="6"/>
  <c r="EW42" i="6" s="1"/>
  <c r="S42" i="5" s="1"/>
  <c r="EW11" i="4"/>
  <c r="EW13" i="4" s="1"/>
  <c r="EU37" i="6"/>
  <c r="EU38" i="6" s="1"/>
  <c r="EU54" i="6" s="1"/>
  <c r="EV37" i="4"/>
  <c r="EU42" i="4"/>
  <c r="EV11" i="21"/>
  <c r="EV44" i="4"/>
  <c r="EV41" i="6"/>
  <c r="EV34" i="4"/>
  <c r="EV38" i="4" s="1"/>
  <c r="EW36" i="8"/>
  <c r="EW72" i="17" s="1"/>
  <c r="EW69" i="17" s="1"/>
  <c r="EW81" i="17" s="1"/>
  <c r="EW83" i="17" s="1"/>
  <c r="EW20" i="4"/>
  <c r="EU14" i="21"/>
  <c r="EU16" i="21" s="1"/>
  <c r="EX8" i="8"/>
  <c r="EX34" i="6" s="1"/>
  <c r="EW31" i="8"/>
  <c r="EW25" i="6" s="1"/>
  <c r="EW26" i="6" s="1"/>
  <c r="EW29" i="8"/>
  <c r="EY33" i="6"/>
  <c r="EX18" i="6"/>
  <c r="EX20" i="6" s="1"/>
  <c r="EX24" i="6" s="1"/>
  <c r="EX12" i="6"/>
  <c r="FA127" i="13"/>
  <c r="FA145" i="13"/>
  <c r="EZ52" i="9"/>
  <c r="EZ64" i="13"/>
  <c r="EZ10" i="6" s="1"/>
  <c r="FA105" i="9"/>
  <c r="FB99" i="9"/>
  <c r="FB95" i="9"/>
  <c r="EZ46" i="13"/>
  <c r="EZ9" i="4" s="1"/>
  <c r="FA47" i="9"/>
  <c r="FA42" i="9"/>
  <c r="FA19" i="6" s="1"/>
  <c r="FB46" i="9"/>
  <c r="FC98" i="9"/>
  <c r="FL45" i="9"/>
  <c r="EV44" i="6" l="1"/>
  <c r="EV52" i="6" s="1"/>
  <c r="FB35" i="6"/>
  <c r="EX26" i="8"/>
  <c r="EX25" i="8"/>
  <c r="EV39" i="4"/>
  <c r="EV36" i="6" s="1"/>
  <c r="EV37" i="6" s="1"/>
  <c r="EV38" i="6" s="1"/>
  <c r="EV54" i="6" s="1"/>
  <c r="EW39" i="8"/>
  <c r="EW40" i="8" s="1"/>
  <c r="EW21" i="4"/>
  <c r="EW11" i="21" s="1"/>
  <c r="EX9" i="8"/>
  <c r="EV12" i="21"/>
  <c r="EV15" i="21" s="1"/>
  <c r="EV13" i="21"/>
  <c r="EW33" i="8"/>
  <c r="EW50" i="6" s="1"/>
  <c r="EW51" i="6" s="1"/>
  <c r="EX32" i="8"/>
  <c r="EY11" i="6"/>
  <c r="EW75" i="17"/>
  <c r="EW27" i="6"/>
  <c r="FA168" i="13"/>
  <c r="EZ87" i="13"/>
  <c r="EZ7" i="8" s="1"/>
  <c r="FC91" i="9"/>
  <c r="FB103" i="9"/>
  <c r="FB39" i="9"/>
  <c r="FA50" i="9"/>
  <c r="FA31" i="6" s="1"/>
  <c r="FC38" i="9"/>
  <c r="FM37" i="9"/>
  <c r="FD90" i="9"/>
  <c r="S50" i="5" l="1"/>
  <c r="S51" i="5" s="1"/>
  <c r="EW33" i="4"/>
  <c r="EW43" i="6" s="1"/>
  <c r="EV42" i="4"/>
  <c r="EW37" i="4"/>
  <c r="EV55" i="6"/>
  <c r="EW32" i="4"/>
  <c r="EW41" i="6" s="1"/>
  <c r="EX36" i="8"/>
  <c r="EX72" i="17" s="1"/>
  <c r="EX38" i="8"/>
  <c r="EX71" i="17" s="1"/>
  <c r="EX20" i="4"/>
  <c r="EX21" i="4" s="1"/>
  <c r="EV14" i="21"/>
  <c r="EV16" i="21" s="1"/>
  <c r="EX11" i="4"/>
  <c r="EX13" i="4" s="1"/>
  <c r="EY8" i="8"/>
  <c r="EY34" i="6" s="1"/>
  <c r="EX28" i="8"/>
  <c r="EX31" i="8" s="1"/>
  <c r="EZ33" i="6"/>
  <c r="EY12" i="6"/>
  <c r="EY18" i="6"/>
  <c r="EY20" i="6" s="1"/>
  <c r="EY24" i="6" s="1"/>
  <c r="FB127" i="13"/>
  <c r="FB145" i="13"/>
  <c r="FA52" i="9"/>
  <c r="FA64" i="13"/>
  <c r="FA10" i="6" s="1"/>
  <c r="FB105" i="9"/>
  <c r="FC99" i="9"/>
  <c r="FC95" i="9"/>
  <c r="FA46" i="13"/>
  <c r="FA9" i="4" s="1"/>
  <c r="FB47" i="9"/>
  <c r="FB42" i="9"/>
  <c r="FB19" i="6" s="1"/>
  <c r="FC46" i="9"/>
  <c r="FD98" i="9"/>
  <c r="FM45" i="9"/>
  <c r="EX33" i="4" l="1"/>
  <c r="EX42" i="6"/>
  <c r="S43" i="5"/>
  <c r="EW44" i="6"/>
  <c r="EW52" i="6" s="1"/>
  <c r="FC35" i="6"/>
  <c r="EY26" i="8"/>
  <c r="EY25" i="8"/>
  <c r="S41" i="5"/>
  <c r="EW34" i="4"/>
  <c r="EW38" i="4" s="1"/>
  <c r="EW39" i="4" s="1"/>
  <c r="EX37" i="4" s="1"/>
  <c r="EW44" i="4"/>
  <c r="EX39" i="8"/>
  <c r="EX40" i="8" s="1"/>
  <c r="EX69" i="17"/>
  <c r="EX75" i="17" s="1"/>
  <c r="EX32" i="4"/>
  <c r="EX41" i="6" s="1"/>
  <c r="EX11" i="21"/>
  <c r="EW12" i="21"/>
  <c r="EW15" i="21" s="1"/>
  <c r="EW13" i="21"/>
  <c r="EY9" i="8"/>
  <c r="EZ11" i="6"/>
  <c r="EX29" i="8"/>
  <c r="EX25" i="6"/>
  <c r="EX26" i="6" s="1"/>
  <c r="EX27" i="6" s="1"/>
  <c r="EY32" i="8"/>
  <c r="EX33" i="8"/>
  <c r="EX50" i="6" s="1"/>
  <c r="EX51" i="6" s="1"/>
  <c r="FA87" i="13"/>
  <c r="FA7" i="8" s="1"/>
  <c r="FB168" i="13"/>
  <c r="FD91" i="9"/>
  <c r="FC103" i="9"/>
  <c r="FC39" i="9"/>
  <c r="FB50" i="9"/>
  <c r="FB31" i="6" s="1"/>
  <c r="FD38" i="9"/>
  <c r="FN37" i="9"/>
  <c r="FE90" i="9"/>
  <c r="S44" i="5" l="1"/>
  <c r="S52" i="5" s="1"/>
  <c r="EW36" i="6"/>
  <c r="EW55" i="6" s="1"/>
  <c r="EW42" i="4"/>
  <c r="EX81" i="17"/>
  <c r="EX83" i="17" s="1"/>
  <c r="EY38" i="8"/>
  <c r="EY71" i="17" s="1"/>
  <c r="EY36" i="8"/>
  <c r="EY72" i="17" s="1"/>
  <c r="EX34" i="4"/>
  <c r="EX38" i="4" s="1"/>
  <c r="EX39" i="4" s="1"/>
  <c r="EY37" i="4" s="1"/>
  <c r="EX44" i="4"/>
  <c r="EW14" i="21"/>
  <c r="EW16" i="21" s="1"/>
  <c r="EY20" i="4"/>
  <c r="EY21" i="4" s="1"/>
  <c r="EZ8" i="8"/>
  <c r="EZ34" i="6" s="1"/>
  <c r="EX43" i="6"/>
  <c r="EY42" i="6" s="1"/>
  <c r="EY11" i="4"/>
  <c r="EY13" i="4" s="1"/>
  <c r="EY28" i="8"/>
  <c r="EY31" i="8" s="1"/>
  <c r="FA33" i="6"/>
  <c r="EZ12" i="6"/>
  <c r="EZ18" i="6"/>
  <c r="EZ20" i="6" s="1"/>
  <c r="EZ24" i="6" s="1"/>
  <c r="FC127" i="13"/>
  <c r="FC145" i="13"/>
  <c r="FB52" i="9"/>
  <c r="FB64" i="13"/>
  <c r="FB10" i="6" s="1"/>
  <c r="FC105" i="9"/>
  <c r="FD99" i="9"/>
  <c r="FD95" i="9"/>
  <c r="FB46" i="13"/>
  <c r="FB9" i="4" s="1"/>
  <c r="FC47" i="9"/>
  <c r="FC42" i="9"/>
  <c r="FC19" i="6" s="1"/>
  <c r="FD46" i="9"/>
  <c r="FE98" i="9"/>
  <c r="FN45" i="9"/>
  <c r="EY33" i="4" l="1"/>
  <c r="FD35" i="6"/>
  <c r="EZ26" i="8"/>
  <c r="EZ25" i="8"/>
  <c r="EW37" i="6"/>
  <c r="EW38" i="6" s="1"/>
  <c r="EW54" i="6" s="1"/>
  <c r="S36" i="5"/>
  <c r="S37" i="5" s="1"/>
  <c r="S38" i="5" s="1"/>
  <c r="EY39" i="8"/>
  <c r="EY40" i="8" s="1"/>
  <c r="EY69" i="17"/>
  <c r="EY75" i="17" s="1"/>
  <c r="EY32" i="4"/>
  <c r="EY41" i="6" s="1"/>
  <c r="EY11" i="21"/>
  <c r="EX12" i="21"/>
  <c r="EX15" i="21" s="1"/>
  <c r="EX13" i="21"/>
  <c r="EX36" i="6"/>
  <c r="EX37" i="6" s="1"/>
  <c r="EX38" i="6" s="1"/>
  <c r="EX42" i="4"/>
  <c r="EZ9" i="8"/>
  <c r="FA11" i="6"/>
  <c r="EX44" i="6"/>
  <c r="EX52" i="6" s="1"/>
  <c r="EY29" i="8"/>
  <c r="EY25" i="6"/>
  <c r="EY26" i="6" s="1"/>
  <c r="EZ32" i="8"/>
  <c r="EY33" i="8"/>
  <c r="EY50" i="6" s="1"/>
  <c r="EY51" i="6" s="1"/>
  <c r="FB87" i="13"/>
  <c r="FB7" i="8" s="1"/>
  <c r="FC168" i="13"/>
  <c r="FE91" i="9"/>
  <c r="FD103" i="9"/>
  <c r="FD39" i="9"/>
  <c r="FC50" i="9"/>
  <c r="FC31" i="6" s="1"/>
  <c r="FE38" i="9"/>
  <c r="FO37" i="9"/>
  <c r="FF90" i="9"/>
  <c r="EY81" i="17" l="1"/>
  <c r="EY83" i="17" s="1"/>
  <c r="EZ36" i="8"/>
  <c r="EZ72" i="17" s="1"/>
  <c r="EZ38" i="8"/>
  <c r="EZ71" i="17" s="1"/>
  <c r="EY44" i="4"/>
  <c r="EY34" i="4"/>
  <c r="EY38" i="4" s="1"/>
  <c r="EY39" i="4" s="1"/>
  <c r="EX14" i="21"/>
  <c r="EX16" i="21" s="1"/>
  <c r="EX55" i="6"/>
  <c r="FA8" i="8"/>
  <c r="FA34" i="6" s="1"/>
  <c r="EZ20" i="4"/>
  <c r="EZ21" i="4" s="1"/>
  <c r="EX54" i="6"/>
  <c r="EZ11" i="4"/>
  <c r="EZ13" i="4" s="1"/>
  <c r="EZ28" i="8"/>
  <c r="EZ31" i="8" s="1"/>
  <c r="EY43" i="6"/>
  <c r="EY27" i="6"/>
  <c r="FB33" i="6"/>
  <c r="FA12" i="6"/>
  <c r="FA18" i="6"/>
  <c r="FA20" i="6" s="1"/>
  <c r="FA24" i="6" s="1"/>
  <c r="FD127" i="13"/>
  <c r="FD145" i="13"/>
  <c r="FC52" i="9"/>
  <c r="FC64" i="13"/>
  <c r="FC10" i="6" s="1"/>
  <c r="FD105" i="9"/>
  <c r="FE99" i="9"/>
  <c r="FE95" i="9"/>
  <c r="FC46" i="13"/>
  <c r="FC9" i="4" s="1"/>
  <c r="FD47" i="9"/>
  <c r="FD42" i="9"/>
  <c r="FD19" i="6" s="1"/>
  <c r="FE46" i="9"/>
  <c r="FF98" i="9"/>
  <c r="FO45" i="9"/>
  <c r="EZ33" i="4" l="1"/>
  <c r="FE35" i="6"/>
  <c r="FA26" i="8"/>
  <c r="FA25" i="8"/>
  <c r="EZ69" i="17"/>
  <c r="EZ81" i="17" s="1"/>
  <c r="EZ83" i="17" s="1"/>
  <c r="EZ39" i="8"/>
  <c r="EZ40" i="8" s="1"/>
  <c r="EY36" i="6"/>
  <c r="EY55" i="6" s="1"/>
  <c r="EY42" i="4"/>
  <c r="EZ37" i="4"/>
  <c r="EZ11" i="21"/>
  <c r="EY12" i="21"/>
  <c r="EY15" i="21" s="1"/>
  <c r="EY13" i="21"/>
  <c r="FA9" i="8"/>
  <c r="EZ32" i="4"/>
  <c r="FB11" i="6"/>
  <c r="EZ29" i="8"/>
  <c r="EZ25" i="6"/>
  <c r="EZ26" i="6" s="1"/>
  <c r="EZ33" i="8"/>
  <c r="EZ50" i="6" s="1"/>
  <c r="EZ51" i="6" s="1"/>
  <c r="FA32" i="8"/>
  <c r="EY44" i="6"/>
  <c r="EY52" i="6" s="1"/>
  <c r="EZ42" i="6"/>
  <c r="FC87" i="13"/>
  <c r="FC7" i="8" s="1"/>
  <c r="FD168" i="13"/>
  <c r="FF91" i="9"/>
  <c r="FE103" i="9"/>
  <c r="FE39" i="9"/>
  <c r="FD50" i="9"/>
  <c r="FD31" i="6" s="1"/>
  <c r="FF38" i="9"/>
  <c r="FP37" i="9"/>
  <c r="FG90" i="9"/>
  <c r="EZ34" i="4" l="1"/>
  <c r="EZ38" i="4" s="1"/>
  <c r="EZ39" i="4" s="1"/>
  <c r="EZ42" i="4" s="1"/>
  <c r="EZ75" i="17"/>
  <c r="FA36" i="8"/>
  <c r="FA72" i="17" s="1"/>
  <c r="FA38" i="8"/>
  <c r="FA71" i="17" s="1"/>
  <c r="EY37" i="6"/>
  <c r="EY38" i="6" s="1"/>
  <c r="EY54" i="6" s="1"/>
  <c r="EY14" i="21"/>
  <c r="EY16" i="21" s="1"/>
  <c r="FA20" i="4"/>
  <c r="FA21" i="4" s="1"/>
  <c r="EZ44" i="4"/>
  <c r="EZ41" i="6"/>
  <c r="FB8" i="8"/>
  <c r="FB34" i="6" s="1"/>
  <c r="FA28" i="8"/>
  <c r="FA31" i="8" s="1"/>
  <c r="FA11" i="4"/>
  <c r="FA13" i="4" s="1"/>
  <c r="EZ27" i="6"/>
  <c r="EZ43" i="6"/>
  <c r="FC33" i="6"/>
  <c r="FB12" i="6"/>
  <c r="FB18" i="6"/>
  <c r="FB20" i="6" s="1"/>
  <c r="FB24" i="6" s="1"/>
  <c r="FE127" i="13"/>
  <c r="FE145" i="13"/>
  <c r="FD52" i="9"/>
  <c r="FD64" i="13"/>
  <c r="FD10" i="6" s="1"/>
  <c r="FE105" i="9"/>
  <c r="FF99" i="9"/>
  <c r="FF95" i="9"/>
  <c r="FD46" i="13"/>
  <c r="FD9" i="4" s="1"/>
  <c r="FE47" i="9"/>
  <c r="FE42" i="9"/>
  <c r="FE19" i="6" s="1"/>
  <c r="FF46" i="9"/>
  <c r="FG98" i="9"/>
  <c r="FP45" i="9"/>
  <c r="FA33" i="4" l="1"/>
  <c r="FF35" i="6"/>
  <c r="FB26" i="8"/>
  <c r="FB25" i="8"/>
  <c r="FA69" i="17"/>
  <c r="FA75" i="17" s="1"/>
  <c r="FA39" i="8"/>
  <c r="FA40" i="8" s="1"/>
  <c r="FA11" i="21"/>
  <c r="EZ12" i="21"/>
  <c r="EZ15" i="21" s="1"/>
  <c r="EZ13" i="21"/>
  <c r="EZ36" i="6"/>
  <c r="EZ55" i="6" s="1"/>
  <c r="FA37" i="4"/>
  <c r="FA32" i="4"/>
  <c r="FA34" i="4" s="1"/>
  <c r="FA38" i="4" s="1"/>
  <c r="EZ44" i="6"/>
  <c r="EZ52" i="6" s="1"/>
  <c r="FB9" i="8"/>
  <c r="FC11" i="6"/>
  <c r="FA29" i="8"/>
  <c r="FA25" i="6"/>
  <c r="FA26" i="6" s="1"/>
  <c r="FB32" i="8"/>
  <c r="FA33" i="8"/>
  <c r="FA50" i="6" s="1"/>
  <c r="FA51" i="6" s="1"/>
  <c r="FA42" i="6"/>
  <c r="FE168" i="13"/>
  <c r="FD87" i="13"/>
  <c r="FD7" i="8" s="1"/>
  <c r="FG91" i="9"/>
  <c r="FF103" i="9"/>
  <c r="FF39" i="9"/>
  <c r="FE50" i="9"/>
  <c r="FE31" i="6" s="1"/>
  <c r="FG38" i="9"/>
  <c r="FQ37" i="9"/>
  <c r="FH90" i="9"/>
  <c r="FA81" i="17" l="1"/>
  <c r="FA83" i="17" s="1"/>
  <c r="FB36" i="8"/>
  <c r="FB72" i="17" s="1"/>
  <c r="FB11" i="4"/>
  <c r="FB13" i="4" s="1"/>
  <c r="FA41" i="6"/>
  <c r="EZ14" i="21"/>
  <c r="EZ16" i="21" s="1"/>
  <c r="FA44" i="4"/>
  <c r="EZ37" i="6"/>
  <c r="EZ38" i="6" s="1"/>
  <c r="EZ54" i="6" s="1"/>
  <c r="FA39" i="4"/>
  <c r="FA36" i="6" s="1"/>
  <c r="FB20" i="4"/>
  <c r="FB21" i="4" s="1"/>
  <c r="FC8" i="8"/>
  <c r="FC34" i="6" s="1"/>
  <c r="FC12" i="6"/>
  <c r="FC18" i="6"/>
  <c r="FC20" i="6" s="1"/>
  <c r="FC24" i="6" s="1"/>
  <c r="FB38" i="8"/>
  <c r="FB28" i="8"/>
  <c r="FB31" i="8" s="1"/>
  <c r="FA27" i="6"/>
  <c r="FA43" i="6"/>
  <c r="FB42" i="6" s="1"/>
  <c r="FD33" i="6"/>
  <c r="FF127" i="13"/>
  <c r="FF145" i="13"/>
  <c r="FE52" i="9"/>
  <c r="FE64" i="13"/>
  <c r="FE10" i="6" s="1"/>
  <c r="FF105" i="9"/>
  <c r="FG99" i="9"/>
  <c r="FG95" i="9"/>
  <c r="FE46" i="13"/>
  <c r="FE9" i="4" s="1"/>
  <c r="FF47" i="9"/>
  <c r="FF42" i="9"/>
  <c r="FF19" i="6" s="1"/>
  <c r="FG46" i="9"/>
  <c r="FH98" i="9"/>
  <c r="FQ45" i="9"/>
  <c r="FB33" i="4" l="1"/>
  <c r="FG35" i="6"/>
  <c r="FC26" i="8"/>
  <c r="FC25" i="8"/>
  <c r="FB32" i="4"/>
  <c r="FB41" i="6" s="1"/>
  <c r="FA42" i="4"/>
  <c r="FB37" i="4"/>
  <c r="FB11" i="21"/>
  <c r="FA12" i="21"/>
  <c r="FA15" i="21" s="1"/>
  <c r="FA13" i="21"/>
  <c r="FC9" i="8"/>
  <c r="FD11" i="6"/>
  <c r="FB39" i="8"/>
  <c r="FB40" i="8" s="1"/>
  <c r="FB71" i="17"/>
  <c r="FB69" i="17" s="1"/>
  <c r="FB29" i="8"/>
  <c r="FB25" i="6"/>
  <c r="FB26" i="6" s="1"/>
  <c r="FC32" i="8"/>
  <c r="FB33" i="8"/>
  <c r="FB50" i="6" s="1"/>
  <c r="FB51" i="6" s="1"/>
  <c r="FA44" i="6"/>
  <c r="FA52" i="6" s="1"/>
  <c r="FA37" i="6"/>
  <c r="FA38" i="6" s="1"/>
  <c r="FA55" i="6"/>
  <c r="FE87" i="13"/>
  <c r="FE7" i="8" s="1"/>
  <c r="FF168" i="13"/>
  <c r="FH91" i="9"/>
  <c r="FG103" i="9"/>
  <c r="FG39" i="9"/>
  <c r="FF50" i="9"/>
  <c r="FF31" i="6" s="1"/>
  <c r="FH38" i="9"/>
  <c r="FR37" i="9"/>
  <c r="FI90" i="9"/>
  <c r="FB44" i="4" l="1"/>
  <c r="FB34" i="4"/>
  <c r="FB38" i="4" s="1"/>
  <c r="FB39" i="4" s="1"/>
  <c r="FC37" i="4" s="1"/>
  <c r="FC36" i="8"/>
  <c r="FC72" i="17" s="1"/>
  <c r="FC38" i="8"/>
  <c r="FC71" i="17" s="1"/>
  <c r="FA14" i="21"/>
  <c r="FA16" i="21" s="1"/>
  <c r="FC28" i="8"/>
  <c r="FC29" i="8" s="1"/>
  <c r="FD8" i="8"/>
  <c r="FD34" i="6" s="1"/>
  <c r="FC20" i="4"/>
  <c r="FC21" i="4" s="1"/>
  <c r="FD18" i="6"/>
  <c r="FD20" i="6" s="1"/>
  <c r="FD24" i="6" s="1"/>
  <c r="FD12" i="6"/>
  <c r="FB81" i="17"/>
  <c r="FB83" i="17" s="1"/>
  <c r="FB75" i="17"/>
  <c r="FC11" i="4"/>
  <c r="FC13" i="4" s="1"/>
  <c r="FA54" i="6"/>
  <c r="FB27" i="6"/>
  <c r="FB43" i="6"/>
  <c r="FE33" i="6"/>
  <c r="FG127" i="13"/>
  <c r="FG145" i="13"/>
  <c r="FF52" i="9"/>
  <c r="FF64" i="13"/>
  <c r="FF10" i="6" s="1"/>
  <c r="FG105" i="9"/>
  <c r="FH99" i="9"/>
  <c r="FH95" i="9"/>
  <c r="FF46" i="13"/>
  <c r="FF9" i="4" s="1"/>
  <c r="FG47" i="9"/>
  <c r="FG42" i="9"/>
  <c r="FG19" i="6" s="1"/>
  <c r="FH46" i="9"/>
  <c r="FI98" i="9"/>
  <c r="FR45" i="9"/>
  <c r="FC33" i="4" l="1"/>
  <c r="FH35" i="6"/>
  <c r="FD26" i="8"/>
  <c r="FD25" i="8"/>
  <c r="FD28" i="8" s="1"/>
  <c r="FC69" i="17"/>
  <c r="FC81" i="17" s="1"/>
  <c r="FC83" i="17" s="1"/>
  <c r="FC39" i="8"/>
  <c r="FC40" i="8" s="1"/>
  <c r="FB36" i="6"/>
  <c r="FB55" i="6" s="1"/>
  <c r="FB42" i="4"/>
  <c r="FC11" i="21"/>
  <c r="FB12" i="21"/>
  <c r="FB15" i="21" s="1"/>
  <c r="FB13" i="21"/>
  <c r="FC31" i="8"/>
  <c r="FC25" i="6" s="1"/>
  <c r="FC26" i="6" s="1"/>
  <c r="FC43" i="6" s="1"/>
  <c r="FD9" i="8"/>
  <c r="FC32" i="4"/>
  <c r="FC41" i="6" s="1"/>
  <c r="FE11" i="6"/>
  <c r="FB44" i="6"/>
  <c r="FB52" i="6" s="1"/>
  <c r="FC42" i="6"/>
  <c r="FG168" i="13"/>
  <c r="FF87" i="13"/>
  <c r="FF7" i="8" s="1"/>
  <c r="FI91" i="9"/>
  <c r="FH103" i="9"/>
  <c r="FH39" i="9"/>
  <c r="FG50" i="9"/>
  <c r="FG31" i="6" s="1"/>
  <c r="FI38" i="9"/>
  <c r="FS37" i="9"/>
  <c r="FJ90" i="9"/>
  <c r="FD31" i="8" l="1"/>
  <c r="FD25" i="6" s="1"/>
  <c r="FD26" i="6" s="1"/>
  <c r="FC75" i="17"/>
  <c r="FD20" i="4"/>
  <c r="FD21" i="4" s="1"/>
  <c r="FB37" i="6"/>
  <c r="FB38" i="6" s="1"/>
  <c r="FB54" i="6" s="1"/>
  <c r="FB14" i="21"/>
  <c r="FB16" i="21" s="1"/>
  <c r="FD32" i="8"/>
  <c r="FC27" i="6"/>
  <c r="FC44" i="4"/>
  <c r="FC33" i="8"/>
  <c r="FC50" i="6" s="1"/>
  <c r="FC51" i="6" s="1"/>
  <c r="FC34" i="4"/>
  <c r="FC38" i="4" s="1"/>
  <c r="FD36" i="8"/>
  <c r="FD72" i="17" s="1"/>
  <c r="FE8" i="8"/>
  <c r="FE34" i="6" s="1"/>
  <c r="FE12" i="6"/>
  <c r="FE18" i="6"/>
  <c r="FE20" i="6" s="1"/>
  <c r="FE24" i="6" s="1"/>
  <c r="FD29" i="8"/>
  <c r="FD42" i="6"/>
  <c r="FC44" i="6"/>
  <c r="FE32" i="8"/>
  <c r="FF33" i="6"/>
  <c r="FH127" i="13"/>
  <c r="FH145" i="13"/>
  <c r="FG52" i="9"/>
  <c r="FG64" i="13"/>
  <c r="FG10" i="6" s="1"/>
  <c r="FH105" i="9"/>
  <c r="FI99" i="9"/>
  <c r="FI95" i="9"/>
  <c r="FG46" i="13"/>
  <c r="FG9" i="4" s="1"/>
  <c r="FH47" i="9"/>
  <c r="FH42" i="9"/>
  <c r="FH19" i="6" s="1"/>
  <c r="FI46" i="9"/>
  <c r="FJ98" i="9"/>
  <c r="FS45" i="9"/>
  <c r="FI35" i="6" l="1"/>
  <c r="FE26" i="8"/>
  <c r="FE25" i="8"/>
  <c r="FE28" i="8" s="1"/>
  <c r="FD38" i="8"/>
  <c r="FD71" i="17" s="1"/>
  <c r="FD69" i="17" s="1"/>
  <c r="FE38" i="8"/>
  <c r="FE71" i="17" s="1"/>
  <c r="FD11" i="4"/>
  <c r="FD13" i="4" s="1"/>
  <c r="FD33" i="4" s="1"/>
  <c r="FC39" i="4"/>
  <c r="FC36" i="6" s="1"/>
  <c r="FC55" i="6" s="1"/>
  <c r="FD33" i="8"/>
  <c r="FD50" i="6" s="1"/>
  <c r="FD51" i="6" s="1"/>
  <c r="FE9" i="8"/>
  <c r="FF11" i="6"/>
  <c r="FC52" i="6"/>
  <c r="FE11" i="4"/>
  <c r="FE13" i="4" s="1"/>
  <c r="FD27" i="6"/>
  <c r="T35" i="5"/>
  <c r="FH168" i="13"/>
  <c r="FG87" i="13"/>
  <c r="FG7" i="8" s="1"/>
  <c r="FJ91" i="9"/>
  <c r="FI103" i="9"/>
  <c r="FI39" i="9"/>
  <c r="FH50" i="9"/>
  <c r="FH31" i="6" s="1"/>
  <c r="FJ38" i="9"/>
  <c r="FT37" i="9"/>
  <c r="FK90" i="9"/>
  <c r="FD32" i="4" l="1"/>
  <c r="FD34" i="4" s="1"/>
  <c r="FD38" i="4" s="1"/>
  <c r="FD43" i="6"/>
  <c r="FE42" i="6" s="1"/>
  <c r="FD39" i="8"/>
  <c r="FD40" i="8" s="1"/>
  <c r="FE36" i="8"/>
  <c r="FE39" i="8" s="1"/>
  <c r="FD11" i="21"/>
  <c r="FC12" i="21"/>
  <c r="FC15" i="21" s="1"/>
  <c r="FC13" i="21"/>
  <c r="FD37" i="4"/>
  <c r="FC42" i="4"/>
  <c r="FC37" i="6"/>
  <c r="FC38" i="6" s="1"/>
  <c r="FC54" i="6" s="1"/>
  <c r="FF9" i="8"/>
  <c r="FE20" i="4"/>
  <c r="FE29" i="8"/>
  <c r="FF12" i="6"/>
  <c r="FF18" i="6"/>
  <c r="FF20" i="6" s="1"/>
  <c r="FF24" i="6" s="1"/>
  <c r="FD81" i="17"/>
  <c r="FD83" i="17" s="1"/>
  <c r="FD75" i="17"/>
  <c r="FE31" i="8"/>
  <c r="FG33" i="6"/>
  <c r="FI127" i="13"/>
  <c r="FI145" i="13"/>
  <c r="FH52" i="9"/>
  <c r="FH64" i="13"/>
  <c r="FH10" i="6" s="1"/>
  <c r="FI105" i="9"/>
  <c r="FJ99" i="9"/>
  <c r="FJ95" i="9"/>
  <c r="FH46" i="13"/>
  <c r="FH9" i="4" s="1"/>
  <c r="FI47" i="9"/>
  <c r="FI42" i="9"/>
  <c r="FI19" i="6" s="1"/>
  <c r="FJ46" i="9"/>
  <c r="FK98" i="9"/>
  <c r="FT45" i="9"/>
  <c r="FJ35" i="6" l="1"/>
  <c r="FD41" i="6"/>
  <c r="FD44" i="6" s="1"/>
  <c r="FD52" i="6" s="1"/>
  <c r="FD44" i="4"/>
  <c r="FD13" i="21"/>
  <c r="FE40" i="8"/>
  <c r="FF26" i="8"/>
  <c r="FF25" i="8"/>
  <c r="FF28" i="8" s="1"/>
  <c r="FE21" i="4"/>
  <c r="FE33" i="4" s="1"/>
  <c r="FE72" i="17"/>
  <c r="FE69" i="17" s="1"/>
  <c r="FE81" i="17" s="1"/>
  <c r="FE83" i="17" s="1"/>
  <c r="FD12" i="21"/>
  <c r="FD15" i="21" s="1"/>
  <c r="FD39" i="4"/>
  <c r="FE37" i="4" s="1"/>
  <c r="FC14" i="21"/>
  <c r="FC16" i="21" s="1"/>
  <c r="FF8" i="8"/>
  <c r="FF34" i="6" s="1"/>
  <c r="FG11" i="6"/>
  <c r="FE25" i="6"/>
  <c r="FE26" i="6" s="1"/>
  <c r="FE33" i="8"/>
  <c r="FE50" i="6" s="1"/>
  <c r="FE51" i="6" s="1"/>
  <c r="FF32" i="8"/>
  <c r="FF36" i="8"/>
  <c r="FF72" i="17" s="1"/>
  <c r="FF20" i="4"/>
  <c r="FF21" i="4" s="1"/>
  <c r="FI168" i="13"/>
  <c r="FH87" i="13"/>
  <c r="FH7" i="8" s="1"/>
  <c r="FK91" i="9"/>
  <c r="FJ103" i="9"/>
  <c r="FJ39" i="9"/>
  <c r="FI50" i="9"/>
  <c r="FI31" i="6" s="1"/>
  <c r="FK38" i="9"/>
  <c r="FU37" i="9"/>
  <c r="FL90" i="9"/>
  <c r="FE32" i="4" l="1"/>
  <c r="FE34" i="4" s="1"/>
  <c r="FE38" i="4" s="1"/>
  <c r="FE39" i="4" s="1"/>
  <c r="FE36" i="6" s="1"/>
  <c r="FE37" i="6" s="1"/>
  <c r="FE38" i="6" s="1"/>
  <c r="FF31" i="8"/>
  <c r="FF25" i="6" s="1"/>
  <c r="FF26" i="6" s="1"/>
  <c r="FE75" i="17"/>
  <c r="FE11" i="21"/>
  <c r="FE41" i="6"/>
  <c r="FE44" i="4"/>
  <c r="FD42" i="4"/>
  <c r="FD36" i="6"/>
  <c r="FD37" i="6" s="1"/>
  <c r="FD38" i="6" s="1"/>
  <c r="FD54" i="6" s="1"/>
  <c r="FD14" i="21"/>
  <c r="FD16" i="21" s="1"/>
  <c r="FG8" i="8"/>
  <c r="FG34" i="6" s="1"/>
  <c r="FG18" i="6"/>
  <c r="FG20" i="6" s="1"/>
  <c r="FG24" i="6" s="1"/>
  <c r="FG12" i="6"/>
  <c r="FF38" i="8"/>
  <c r="FF11" i="4"/>
  <c r="FF13" i="4" s="1"/>
  <c r="FF33" i="4" s="1"/>
  <c r="FE43" i="6"/>
  <c r="FE27" i="6"/>
  <c r="FF29" i="8"/>
  <c r="FH33" i="6"/>
  <c r="FJ127" i="13"/>
  <c r="FJ145" i="13"/>
  <c r="FI52" i="9"/>
  <c r="FI64" i="13"/>
  <c r="FI10" i="6" s="1"/>
  <c r="FJ105" i="9"/>
  <c r="FK99" i="9"/>
  <c r="FK95" i="9"/>
  <c r="FI46" i="13"/>
  <c r="FI9" i="4" s="1"/>
  <c r="FJ47" i="9"/>
  <c r="FJ42" i="9"/>
  <c r="FJ19" i="6" s="1"/>
  <c r="FK46" i="9"/>
  <c r="FL98" i="9"/>
  <c r="FU45" i="9"/>
  <c r="FG32" i="8" l="1"/>
  <c r="FG38" i="8" s="1"/>
  <c r="FG71" i="17" s="1"/>
  <c r="FF33" i="8"/>
  <c r="FF50" i="6" s="1"/>
  <c r="FF51" i="6" s="1"/>
  <c r="FK35" i="6"/>
  <c r="FG26" i="8"/>
  <c r="FG25" i="8"/>
  <c r="FG28" i="8" s="1"/>
  <c r="FE42" i="4"/>
  <c r="FD55" i="6"/>
  <c r="FE55" i="6"/>
  <c r="FF37" i="4"/>
  <c r="FF32" i="4"/>
  <c r="FF41" i="6" s="1"/>
  <c r="FF11" i="21"/>
  <c r="FE12" i="21"/>
  <c r="FE15" i="21" s="1"/>
  <c r="FE13" i="21"/>
  <c r="FG9" i="8"/>
  <c r="FH11" i="6"/>
  <c r="FF39" i="8"/>
  <c r="FF40" i="8" s="1"/>
  <c r="FF71" i="17"/>
  <c r="FF69" i="17" s="1"/>
  <c r="FF42" i="6"/>
  <c r="FE44" i="6"/>
  <c r="FE52" i="6" s="1"/>
  <c r="FE54" i="6" s="1"/>
  <c r="FF43" i="6"/>
  <c r="FF27" i="6"/>
  <c r="FJ168" i="13"/>
  <c r="FI87" i="13"/>
  <c r="FI7" i="8" s="1"/>
  <c r="FL91" i="9"/>
  <c r="FK103" i="9"/>
  <c r="FK39" i="9"/>
  <c r="FJ50" i="9"/>
  <c r="FJ31" i="6" s="1"/>
  <c r="FL38" i="9"/>
  <c r="FV37" i="9"/>
  <c r="FM90" i="9"/>
  <c r="FG11" i="4" l="1"/>
  <c r="FG13" i="4" s="1"/>
  <c r="FG20" i="4"/>
  <c r="FF44" i="4"/>
  <c r="FF34" i="4"/>
  <c r="FF38" i="4" s="1"/>
  <c r="FF39" i="4" s="1"/>
  <c r="FF36" i="6" s="1"/>
  <c r="FF55" i="6" s="1"/>
  <c r="FE14" i="21"/>
  <c r="FE16" i="21" s="1"/>
  <c r="FG36" i="8"/>
  <c r="FG39" i="8" s="1"/>
  <c r="FG40" i="8" s="1"/>
  <c r="FH8" i="8"/>
  <c r="FH34" i="6" s="1"/>
  <c r="FG31" i="8"/>
  <c r="FG25" i="6" s="1"/>
  <c r="FG26" i="6" s="1"/>
  <c r="FH18" i="6"/>
  <c r="FH20" i="6" s="1"/>
  <c r="FH24" i="6" s="1"/>
  <c r="FH12" i="6"/>
  <c r="FF81" i="17"/>
  <c r="FF83" i="17" s="1"/>
  <c r="FF75" i="17"/>
  <c r="FG42" i="6"/>
  <c r="FG29" i="8"/>
  <c r="FF44" i="6"/>
  <c r="FF52" i="6" s="1"/>
  <c r="FI33" i="6"/>
  <c r="T31" i="5"/>
  <c r="T33" i="5" s="1"/>
  <c r="FK127" i="13"/>
  <c r="FK145" i="13"/>
  <c r="FJ52" i="9"/>
  <c r="FJ64" i="13"/>
  <c r="FJ10" i="6" s="1"/>
  <c r="FK105" i="9"/>
  <c r="FL99" i="9"/>
  <c r="FL95" i="9"/>
  <c r="FJ46" i="13"/>
  <c r="FJ9" i="4" s="1"/>
  <c r="FK47" i="9"/>
  <c r="FK42" i="9"/>
  <c r="FK19" i="6" s="1"/>
  <c r="FL46" i="9"/>
  <c r="FM98" i="9"/>
  <c r="FV45" i="9"/>
  <c r="FL35" i="6" l="1"/>
  <c r="FH26" i="8"/>
  <c r="FH25" i="8"/>
  <c r="FH28" i="8" s="1"/>
  <c r="FG21" i="4"/>
  <c r="FG33" i="4" s="1"/>
  <c r="FG37" i="4"/>
  <c r="FF37" i="6"/>
  <c r="FF38" i="6" s="1"/>
  <c r="FF54" i="6" s="1"/>
  <c r="FF42" i="4"/>
  <c r="FF12" i="21"/>
  <c r="FF15" i="21" s="1"/>
  <c r="FF13" i="21"/>
  <c r="FG72" i="17"/>
  <c r="FG69" i="17" s="1"/>
  <c r="FG75" i="17" s="1"/>
  <c r="FH9" i="8"/>
  <c r="FG33" i="8"/>
  <c r="FG50" i="6" s="1"/>
  <c r="FG51" i="6" s="1"/>
  <c r="FH32" i="8"/>
  <c r="FI11" i="6"/>
  <c r="FG27" i="6"/>
  <c r="FK168" i="13"/>
  <c r="FJ87" i="13"/>
  <c r="FJ7" i="8" s="1"/>
  <c r="FM91" i="9"/>
  <c r="FL103" i="9"/>
  <c r="FL39" i="9"/>
  <c r="FK50" i="9"/>
  <c r="FK31" i="6" s="1"/>
  <c r="FM38" i="9"/>
  <c r="FN90" i="9"/>
  <c r="FW37" i="9"/>
  <c r="FG11" i="21" l="1"/>
  <c r="FG43" i="6"/>
  <c r="FH42" i="6" s="1"/>
  <c r="FH29" i="8"/>
  <c r="FG32" i="4"/>
  <c r="FH38" i="8"/>
  <c r="FH71" i="17" s="1"/>
  <c r="FH20" i="4"/>
  <c r="FH21" i="4" s="1"/>
  <c r="FH36" i="8"/>
  <c r="FH72" i="17" s="1"/>
  <c r="FF14" i="21"/>
  <c r="FF16" i="21" s="1"/>
  <c r="FG81" i="17"/>
  <c r="FG83" i="17" s="1"/>
  <c r="FH11" i="4"/>
  <c r="FH13" i="4" s="1"/>
  <c r="FI8" i="8"/>
  <c r="FI34" i="6" s="1"/>
  <c r="T34" i="5" s="1"/>
  <c r="FI18" i="6"/>
  <c r="FI20" i="6" s="1"/>
  <c r="FI24" i="6" s="1"/>
  <c r="FI12" i="6"/>
  <c r="FH31" i="8"/>
  <c r="FH25" i="6" s="1"/>
  <c r="FH26" i="6" s="1"/>
  <c r="FH27" i="6" s="1"/>
  <c r="FJ33" i="6"/>
  <c r="FL127" i="13"/>
  <c r="FL145" i="13"/>
  <c r="FK52" i="9"/>
  <c r="FK64" i="13"/>
  <c r="FK10" i="6" s="1"/>
  <c r="FL105" i="9"/>
  <c r="FM99" i="9"/>
  <c r="FM95" i="9"/>
  <c r="FK46" i="13"/>
  <c r="FK9" i="4" s="1"/>
  <c r="FL47" i="9"/>
  <c r="FL42" i="9"/>
  <c r="FL19" i="6" s="1"/>
  <c r="FM46" i="9"/>
  <c r="FN98" i="9"/>
  <c r="FW45" i="9"/>
  <c r="FH33" i="4" l="1"/>
  <c r="FH43" i="6" s="1"/>
  <c r="FI42" i="6" s="1"/>
  <c r="T42" i="5" s="1"/>
  <c r="FM35" i="6"/>
  <c r="FI26" i="8"/>
  <c r="FI25" i="8"/>
  <c r="FI28" i="8" s="1"/>
  <c r="FG41" i="6"/>
  <c r="FG44" i="6" s="1"/>
  <c r="FG52" i="6" s="1"/>
  <c r="FG34" i="4"/>
  <c r="FG38" i="4" s="1"/>
  <c r="FG39" i="4" s="1"/>
  <c r="FH37" i="4" s="1"/>
  <c r="FG44" i="4"/>
  <c r="FH69" i="17"/>
  <c r="FH81" i="17" s="1"/>
  <c r="FH83" i="17" s="1"/>
  <c r="FH39" i="8"/>
  <c r="FH40" i="8" s="1"/>
  <c r="FH32" i="4"/>
  <c r="FH41" i="6" s="1"/>
  <c r="FH11" i="21"/>
  <c r="FG12" i="21"/>
  <c r="FG15" i="21" s="1"/>
  <c r="FG13" i="21"/>
  <c r="FI9" i="8"/>
  <c r="FJ11" i="6"/>
  <c r="FI32" i="8"/>
  <c r="FH33" i="8"/>
  <c r="FH50" i="6" s="1"/>
  <c r="FH51" i="6" s="1"/>
  <c r="FL168" i="13"/>
  <c r="FK87" i="13"/>
  <c r="FK7" i="8" s="1"/>
  <c r="FN91" i="9"/>
  <c r="FM103" i="9"/>
  <c r="FM39" i="9"/>
  <c r="FL50" i="9"/>
  <c r="FL31" i="6" s="1"/>
  <c r="FN38" i="9"/>
  <c r="FX37" i="9"/>
  <c r="FO90" i="9"/>
  <c r="FI31" i="8" l="1"/>
  <c r="FI33" i="8" s="1"/>
  <c r="FI50" i="6" s="1"/>
  <c r="FG42" i="4"/>
  <c r="FG36" i="6"/>
  <c r="FG37" i="6" s="1"/>
  <c r="FG38" i="6" s="1"/>
  <c r="FG54" i="6" s="1"/>
  <c r="FH75" i="17"/>
  <c r="FI38" i="8"/>
  <c r="FI71" i="17" s="1"/>
  <c r="FI36" i="8"/>
  <c r="FI72" i="17" s="1"/>
  <c r="FH44" i="4"/>
  <c r="FH34" i="4"/>
  <c r="FH38" i="4" s="1"/>
  <c r="FH39" i="4" s="1"/>
  <c r="FG14" i="21"/>
  <c r="FG16" i="21" s="1"/>
  <c r="FI20" i="4"/>
  <c r="FI21" i="4" s="1"/>
  <c r="FJ8" i="8"/>
  <c r="FJ34" i="6" s="1"/>
  <c r="FI11" i="4"/>
  <c r="FI13" i="4" s="1"/>
  <c r="FH44" i="6"/>
  <c r="FH52" i="6" s="1"/>
  <c r="FI29" i="8"/>
  <c r="FK33" i="6"/>
  <c r="FJ12" i="6"/>
  <c r="FJ18" i="6"/>
  <c r="FJ20" i="6" s="1"/>
  <c r="FJ24" i="6" s="1"/>
  <c r="FM127" i="13"/>
  <c r="FM145" i="13"/>
  <c r="FL52" i="9"/>
  <c r="FL64" i="13"/>
  <c r="FL10" i="6" s="1"/>
  <c r="FM105" i="9"/>
  <c r="FN99" i="9"/>
  <c r="FN95" i="9"/>
  <c r="FL46" i="13"/>
  <c r="FL9" i="4" s="1"/>
  <c r="FM47" i="9"/>
  <c r="FM42" i="9"/>
  <c r="FM19" i="6" s="1"/>
  <c r="FN46" i="9"/>
  <c r="FO98" i="9"/>
  <c r="FX45" i="9"/>
  <c r="FI33" i="4" l="1"/>
  <c r="FJ32" i="8"/>
  <c r="FJ11" i="4" s="1"/>
  <c r="FJ13" i="4" s="1"/>
  <c r="FI25" i="6"/>
  <c r="FI26" i="6" s="1"/>
  <c r="FN35" i="6"/>
  <c r="FJ26" i="8"/>
  <c r="FJ25" i="8"/>
  <c r="FG55" i="6"/>
  <c r="FI69" i="17"/>
  <c r="FI75" i="17" s="1"/>
  <c r="FI39" i="8"/>
  <c r="FI40" i="8" s="1"/>
  <c r="FH42" i="4"/>
  <c r="FH36" i="6"/>
  <c r="FH37" i="6" s="1"/>
  <c r="FH38" i="6" s="1"/>
  <c r="FH54" i="6" s="1"/>
  <c r="FI37" i="4"/>
  <c r="FI11" i="21"/>
  <c r="FH12" i="21"/>
  <c r="FH15" i="21" s="1"/>
  <c r="FH13" i="21"/>
  <c r="FI32" i="4"/>
  <c r="FI34" i="4" s="1"/>
  <c r="FI38" i="4" s="1"/>
  <c r="FJ9" i="8"/>
  <c r="FK11" i="6"/>
  <c r="FI27" i="6"/>
  <c r="T50" i="5"/>
  <c r="T51" i="5" s="1"/>
  <c r="FI51" i="6"/>
  <c r="FM168" i="13"/>
  <c r="FL87" i="13"/>
  <c r="FL7" i="8" s="1"/>
  <c r="FO91" i="9"/>
  <c r="FN103" i="9"/>
  <c r="FN39" i="9"/>
  <c r="FM50" i="9"/>
  <c r="FM31" i="6" s="1"/>
  <c r="FO38" i="9"/>
  <c r="FP90" i="9"/>
  <c r="FY37" i="9"/>
  <c r="FI43" i="6" l="1"/>
  <c r="T43" i="5" s="1"/>
  <c r="FJ38" i="8"/>
  <c r="FJ71" i="17" s="1"/>
  <c r="FI81" i="17"/>
  <c r="FI83" i="17" s="1"/>
  <c r="FJ36" i="8"/>
  <c r="FJ72" i="17" s="1"/>
  <c r="FH55" i="6"/>
  <c r="FH14" i="21"/>
  <c r="FH16" i="21" s="1"/>
  <c r="FI39" i="4"/>
  <c r="FI36" i="6" s="1"/>
  <c r="T36" i="5" s="1"/>
  <c r="T37" i="5" s="1"/>
  <c r="T38" i="5" s="1"/>
  <c r="FI41" i="6"/>
  <c r="FI44" i="4"/>
  <c r="FJ20" i="4"/>
  <c r="FK8" i="8"/>
  <c r="FK34" i="6" s="1"/>
  <c r="FJ28" i="8"/>
  <c r="FJ31" i="8" s="1"/>
  <c r="FL33" i="6"/>
  <c r="FK18" i="6"/>
  <c r="FK20" i="6" s="1"/>
  <c r="FK24" i="6" s="1"/>
  <c r="FK12" i="6"/>
  <c r="FN127" i="13"/>
  <c r="FN145" i="13"/>
  <c r="FM52" i="9"/>
  <c r="FM64" i="13"/>
  <c r="FM10" i="6" s="1"/>
  <c r="FN105" i="9"/>
  <c r="FO99" i="9"/>
  <c r="FO95" i="9"/>
  <c r="FM46" i="13"/>
  <c r="FM9" i="4" s="1"/>
  <c r="FN47" i="9"/>
  <c r="FN42" i="9"/>
  <c r="FN19" i="6" s="1"/>
  <c r="FO46" i="9"/>
  <c r="FY45" i="9"/>
  <c r="FP98" i="9"/>
  <c r="FI44" i="6" l="1"/>
  <c r="FI52" i="6" s="1"/>
  <c r="FJ42" i="6"/>
  <c r="FJ39" i="8"/>
  <c r="FJ40" i="8" s="1"/>
  <c r="FJ69" i="17"/>
  <c r="FJ75" i="17" s="1"/>
  <c r="FO35" i="6"/>
  <c r="FK26" i="8"/>
  <c r="FK25" i="8"/>
  <c r="FJ21" i="4"/>
  <c r="FJ33" i="4" s="1"/>
  <c r="T41" i="5"/>
  <c r="T44" i="5" s="1"/>
  <c r="T52" i="5" s="1"/>
  <c r="FJ37" i="4"/>
  <c r="FI42" i="4"/>
  <c r="FI37" i="6"/>
  <c r="FI38" i="6" s="1"/>
  <c r="FI54" i="6" s="1"/>
  <c r="FI55" i="6"/>
  <c r="FI12" i="21"/>
  <c r="FI15" i="21" s="1"/>
  <c r="FI13" i="21"/>
  <c r="FK9" i="8"/>
  <c r="FL11" i="6"/>
  <c r="FJ29" i="8"/>
  <c r="FJ25" i="6"/>
  <c r="FJ26" i="6" s="1"/>
  <c r="FK32" i="8"/>
  <c r="FJ33" i="8"/>
  <c r="FJ50" i="6" s="1"/>
  <c r="FJ51" i="6" s="1"/>
  <c r="FM87" i="13"/>
  <c r="FM7" i="8" s="1"/>
  <c r="FN168" i="13"/>
  <c r="FP91" i="9"/>
  <c r="FO103" i="9"/>
  <c r="FO39" i="9"/>
  <c r="FN50" i="9"/>
  <c r="FN31" i="6" s="1"/>
  <c r="FP38" i="9"/>
  <c r="FQ90" i="9"/>
  <c r="FZ37" i="9"/>
  <c r="FJ11" i="21" l="1"/>
  <c r="FJ81" i="17"/>
  <c r="FJ83" i="17" s="1"/>
  <c r="FJ32" i="4"/>
  <c r="FJ41" i="6" s="1"/>
  <c r="FK36" i="8"/>
  <c r="FK72" i="17" s="1"/>
  <c r="FK38" i="8"/>
  <c r="FK71" i="17" s="1"/>
  <c r="FI14" i="21"/>
  <c r="FI16" i="21" s="1"/>
  <c r="FK20" i="4"/>
  <c r="FK21" i="4" s="1"/>
  <c r="FL9" i="8"/>
  <c r="FJ27" i="6"/>
  <c r="FK11" i="4"/>
  <c r="FK13" i="4" s="1"/>
  <c r="FK28" i="8"/>
  <c r="FK31" i="8" s="1"/>
  <c r="FM33" i="6"/>
  <c r="FL12" i="6"/>
  <c r="FL18" i="6"/>
  <c r="FL20" i="6" s="1"/>
  <c r="FL24" i="6" s="1"/>
  <c r="FO127" i="13"/>
  <c r="FO145" i="13"/>
  <c r="FN52" i="9"/>
  <c r="FN64" i="13"/>
  <c r="FN10" i="6" s="1"/>
  <c r="FO105" i="9"/>
  <c r="FP99" i="9"/>
  <c r="FP95" i="9"/>
  <c r="FN46" i="13"/>
  <c r="FN9" i="4" s="1"/>
  <c r="FO47" i="9"/>
  <c r="FO42" i="9"/>
  <c r="FO19" i="6" s="1"/>
  <c r="FP46" i="9"/>
  <c r="FZ45" i="9"/>
  <c r="FQ98" i="9"/>
  <c r="FK33" i="4" l="1"/>
  <c r="FJ43" i="6"/>
  <c r="FK42" i="6" s="1"/>
  <c r="FP35" i="6"/>
  <c r="FL26" i="8"/>
  <c r="FL25" i="8"/>
  <c r="FJ34" i="4"/>
  <c r="FJ38" i="4" s="1"/>
  <c r="FJ39" i="4" s="1"/>
  <c r="FJ36" i="6" s="1"/>
  <c r="FJ55" i="6" s="1"/>
  <c r="FJ44" i="4"/>
  <c r="FK69" i="17"/>
  <c r="FK75" i="17" s="1"/>
  <c r="FK39" i="8"/>
  <c r="FK40" i="8" s="1"/>
  <c r="FK11" i="21"/>
  <c r="FJ12" i="21"/>
  <c r="FJ15" i="21" s="1"/>
  <c r="FJ13" i="21"/>
  <c r="FL8" i="8"/>
  <c r="FL34" i="6" s="1"/>
  <c r="FK32" i="4"/>
  <c r="FK44" i="4" s="1"/>
  <c r="FM11" i="6"/>
  <c r="FK29" i="8"/>
  <c r="FK25" i="6"/>
  <c r="FK26" i="6" s="1"/>
  <c r="FL32" i="8"/>
  <c r="FK33" i="8"/>
  <c r="FK50" i="6" s="1"/>
  <c r="FK51" i="6" s="1"/>
  <c r="FL36" i="8"/>
  <c r="FL72" i="17" s="1"/>
  <c r="FL20" i="4"/>
  <c r="FL21" i="4" s="1"/>
  <c r="FN87" i="13"/>
  <c r="FN7" i="8" s="1"/>
  <c r="FO168" i="13"/>
  <c r="FQ91" i="9"/>
  <c r="FP103" i="9"/>
  <c r="FP39" i="9"/>
  <c r="FO50" i="9"/>
  <c r="FO31" i="6" s="1"/>
  <c r="FQ38" i="9"/>
  <c r="GA37" i="9"/>
  <c r="FR90" i="9"/>
  <c r="FJ44" i="6" l="1"/>
  <c r="FJ52" i="6" s="1"/>
  <c r="FK37" i="4"/>
  <c r="FJ42" i="4"/>
  <c r="FK81" i="17"/>
  <c r="FK83" i="17" s="1"/>
  <c r="FL11" i="4"/>
  <c r="FL13" i="4" s="1"/>
  <c r="FL33" i="4" s="1"/>
  <c r="FJ37" i="6"/>
  <c r="FJ38" i="6" s="1"/>
  <c r="FJ14" i="21"/>
  <c r="FJ16" i="21" s="1"/>
  <c r="FM8" i="8"/>
  <c r="FM34" i="6" s="1"/>
  <c r="FK41" i="6"/>
  <c r="FK34" i="4"/>
  <c r="FK38" i="4" s="1"/>
  <c r="FL28" i="8"/>
  <c r="FL31" i="8" s="1"/>
  <c r="FL25" i="6" s="1"/>
  <c r="FL38" i="8"/>
  <c r="FK27" i="6"/>
  <c r="FK43" i="6"/>
  <c r="FL42" i="6" s="1"/>
  <c r="FN33" i="6"/>
  <c r="FM18" i="6"/>
  <c r="FM20" i="6" s="1"/>
  <c r="FM24" i="6" s="1"/>
  <c r="FM12" i="6"/>
  <c r="FP127" i="13"/>
  <c r="FP145" i="13"/>
  <c r="FO52" i="9"/>
  <c r="FO64" i="13"/>
  <c r="FO10" i="6" s="1"/>
  <c r="FP105" i="9"/>
  <c r="FQ99" i="9"/>
  <c r="FQ95" i="9"/>
  <c r="FO46" i="13"/>
  <c r="FO9" i="4" s="1"/>
  <c r="FP47" i="9"/>
  <c r="FP42" i="9"/>
  <c r="FP19" i="6" s="1"/>
  <c r="FQ46" i="9"/>
  <c r="FR98" i="9"/>
  <c r="GA45" i="9"/>
  <c r="FJ54" i="6" l="1"/>
  <c r="FQ35" i="6"/>
  <c r="FM26" i="8"/>
  <c r="FM25" i="8"/>
  <c r="FL32" i="4"/>
  <c r="FL41" i="6" s="1"/>
  <c r="FL11" i="21"/>
  <c r="FK39" i="4"/>
  <c r="FL37" i="4" s="1"/>
  <c r="FM9" i="8"/>
  <c r="FN11" i="6"/>
  <c r="FL39" i="8"/>
  <c r="FL40" i="8" s="1"/>
  <c r="FL71" i="17"/>
  <c r="FL69" i="17" s="1"/>
  <c r="FL29" i="8"/>
  <c r="FM32" i="8"/>
  <c r="FL33" i="8"/>
  <c r="FL50" i="6" s="1"/>
  <c r="FL51" i="6" s="1"/>
  <c r="FK44" i="6"/>
  <c r="FK52" i="6" s="1"/>
  <c r="FL26" i="6"/>
  <c r="FO87" i="13"/>
  <c r="FO7" i="8" s="1"/>
  <c r="FP168" i="13"/>
  <c r="FR91" i="9"/>
  <c r="FQ103" i="9"/>
  <c r="FQ39" i="9"/>
  <c r="FP50" i="9"/>
  <c r="FP31" i="6" s="1"/>
  <c r="FR38" i="9"/>
  <c r="GB37" i="9"/>
  <c r="FS90" i="9"/>
  <c r="FM38" i="8" l="1"/>
  <c r="FM71" i="17" s="1"/>
  <c r="FM36" i="8"/>
  <c r="FM72" i="17" s="1"/>
  <c r="FL44" i="4"/>
  <c r="FL34" i="4"/>
  <c r="FL38" i="4" s="1"/>
  <c r="FL39" i="4" s="1"/>
  <c r="FL42" i="4" s="1"/>
  <c r="FK42" i="4"/>
  <c r="FK36" i="6"/>
  <c r="FK37" i="6" s="1"/>
  <c r="FK38" i="6" s="1"/>
  <c r="FK54" i="6" s="1"/>
  <c r="FK12" i="21"/>
  <c r="FK15" i="21" s="1"/>
  <c r="FK13" i="21"/>
  <c r="FM20" i="4"/>
  <c r="FM21" i="4" s="1"/>
  <c r="FN8" i="8"/>
  <c r="FN34" i="6" s="1"/>
  <c r="FL75" i="17"/>
  <c r="FL81" i="17"/>
  <c r="FL83" i="17" s="1"/>
  <c r="FM28" i="8"/>
  <c r="FM31" i="8" s="1"/>
  <c r="FM25" i="6" s="1"/>
  <c r="FM26" i="6" s="1"/>
  <c r="FM11" i="4"/>
  <c r="FM13" i="4" s="1"/>
  <c r="FL27" i="6"/>
  <c r="FL43" i="6"/>
  <c r="FO33" i="6"/>
  <c r="FN12" i="6"/>
  <c r="FN18" i="6"/>
  <c r="FN20" i="6" s="1"/>
  <c r="FN24" i="6" s="1"/>
  <c r="FQ127" i="13"/>
  <c r="FQ145" i="13"/>
  <c r="FP52" i="9"/>
  <c r="FP64" i="13"/>
  <c r="FP10" i="6" s="1"/>
  <c r="FQ105" i="9"/>
  <c r="FR99" i="9"/>
  <c r="FR95" i="9"/>
  <c r="FP46" i="13"/>
  <c r="FP9" i="4" s="1"/>
  <c r="FQ47" i="9"/>
  <c r="FQ42" i="9"/>
  <c r="FQ19" i="6" s="1"/>
  <c r="FR46" i="9"/>
  <c r="FS98" i="9"/>
  <c r="GB45" i="9"/>
  <c r="FM33" i="4" l="1"/>
  <c r="FM43" i="6" s="1"/>
  <c r="FR35" i="6"/>
  <c r="FN26" i="8"/>
  <c r="FN25" i="8"/>
  <c r="FM69" i="17"/>
  <c r="FM81" i="17" s="1"/>
  <c r="FM83" i="17" s="1"/>
  <c r="FM39" i="8"/>
  <c r="FM40" i="8" s="1"/>
  <c r="FK55" i="6"/>
  <c r="FK14" i="21"/>
  <c r="FK16" i="21" s="1"/>
  <c r="FM32" i="4"/>
  <c r="FM11" i="21"/>
  <c r="FL36" i="6"/>
  <c r="FL55" i="6" s="1"/>
  <c r="FM37" i="4"/>
  <c r="FL12" i="21"/>
  <c r="FL15" i="21" s="1"/>
  <c r="FL13" i="21"/>
  <c r="FN9" i="8"/>
  <c r="FO11" i="6"/>
  <c r="FM29" i="8"/>
  <c r="FN32" i="8"/>
  <c r="FM27" i="6"/>
  <c r="FM33" i="8"/>
  <c r="FM50" i="6" s="1"/>
  <c r="FM51" i="6" s="1"/>
  <c r="FL44" i="6"/>
  <c r="FL52" i="6" s="1"/>
  <c r="FM42" i="6"/>
  <c r="FP87" i="13"/>
  <c r="FP7" i="8" s="1"/>
  <c r="FQ168" i="13"/>
  <c r="FS91" i="9"/>
  <c r="FR103" i="9"/>
  <c r="FR39" i="9"/>
  <c r="FQ50" i="9"/>
  <c r="FQ31" i="6" s="1"/>
  <c r="FS38" i="9"/>
  <c r="GC37" i="9"/>
  <c r="FT90" i="9"/>
  <c r="FM34" i="4" l="1"/>
  <c r="FM38" i="4" s="1"/>
  <c r="FM39" i="4" s="1"/>
  <c r="FN37" i="4" s="1"/>
  <c r="FM75" i="17"/>
  <c r="FN38" i="8"/>
  <c r="FN71" i="17" s="1"/>
  <c r="FN20" i="4"/>
  <c r="FN21" i="4" s="1"/>
  <c r="FL37" i="6"/>
  <c r="FL38" i="6" s="1"/>
  <c r="FL54" i="6" s="1"/>
  <c r="FM44" i="4"/>
  <c r="FL14" i="21"/>
  <c r="FL16" i="21" s="1"/>
  <c r="FM41" i="6"/>
  <c r="FM44" i="6" s="1"/>
  <c r="FM52" i="6" s="1"/>
  <c r="FN36" i="8"/>
  <c r="FN72" i="17" s="1"/>
  <c r="FO8" i="8"/>
  <c r="FO34" i="6" s="1"/>
  <c r="FO18" i="6"/>
  <c r="FO20" i="6" s="1"/>
  <c r="FO24" i="6" s="1"/>
  <c r="FO12" i="6"/>
  <c r="FN11" i="4"/>
  <c r="FN13" i="4" s="1"/>
  <c r="FN28" i="8"/>
  <c r="FN31" i="8" s="1"/>
  <c r="FN42" i="6"/>
  <c r="FP33" i="6"/>
  <c r="FR127" i="13"/>
  <c r="FR145" i="13"/>
  <c r="FQ52" i="9"/>
  <c r="FQ64" i="13"/>
  <c r="FQ10" i="6" s="1"/>
  <c r="FR105" i="9"/>
  <c r="FS99" i="9"/>
  <c r="FS95" i="9"/>
  <c r="FQ46" i="13"/>
  <c r="FQ9" i="4" s="1"/>
  <c r="FR47" i="9"/>
  <c r="FR42" i="9"/>
  <c r="FR19" i="6" s="1"/>
  <c r="FS46" i="9"/>
  <c r="FT98" i="9"/>
  <c r="GC45" i="9"/>
  <c r="FN33" i="4" l="1"/>
  <c r="FS35" i="6"/>
  <c r="FO26" i="8"/>
  <c r="FO25" i="8"/>
  <c r="FN69" i="17"/>
  <c r="FN81" i="17" s="1"/>
  <c r="FN83" i="17" s="1"/>
  <c r="FM42" i="4"/>
  <c r="FM36" i="6"/>
  <c r="FM55" i="6" s="1"/>
  <c r="FN32" i="4"/>
  <c r="FN41" i="6" s="1"/>
  <c r="FN11" i="21"/>
  <c r="FM12" i="21"/>
  <c r="FM15" i="21" s="1"/>
  <c r="FM13" i="21"/>
  <c r="FN39" i="8"/>
  <c r="FN40" i="8" s="1"/>
  <c r="FO9" i="8"/>
  <c r="FP11" i="6"/>
  <c r="FN29" i="8"/>
  <c r="FN25" i="6"/>
  <c r="FN26" i="6" s="1"/>
  <c r="FO32" i="8"/>
  <c r="FN33" i="8"/>
  <c r="FN50" i="6" s="1"/>
  <c r="FN51" i="6" s="1"/>
  <c r="FQ87" i="13"/>
  <c r="FQ7" i="8" s="1"/>
  <c r="FR168" i="13"/>
  <c r="FT91" i="9"/>
  <c r="FS103" i="9"/>
  <c r="FS39" i="9"/>
  <c r="FR50" i="9"/>
  <c r="FR31" i="6" s="1"/>
  <c r="FT38" i="9"/>
  <c r="GD37" i="9"/>
  <c r="FU90" i="9"/>
  <c r="FN75" i="17" l="1"/>
  <c r="FO36" i="8"/>
  <c r="FO72" i="17" s="1"/>
  <c r="FO38" i="8"/>
  <c r="FO71" i="17" s="1"/>
  <c r="FN34" i="4"/>
  <c r="FN38" i="4" s="1"/>
  <c r="FN39" i="4" s="1"/>
  <c r="FN42" i="4" s="1"/>
  <c r="FM37" i="6"/>
  <c r="FM38" i="6" s="1"/>
  <c r="FM54" i="6" s="1"/>
  <c r="FN44" i="4"/>
  <c r="FM14" i="21"/>
  <c r="FM16" i="21" s="1"/>
  <c r="FO20" i="4"/>
  <c r="FO21" i="4" s="1"/>
  <c r="FP9" i="8"/>
  <c r="FO28" i="8"/>
  <c r="FO29" i="8" s="1"/>
  <c r="FP18" i="6"/>
  <c r="FP20" i="6" s="1"/>
  <c r="FP24" i="6" s="1"/>
  <c r="FP12" i="6"/>
  <c r="FO11" i="4"/>
  <c r="FO13" i="4" s="1"/>
  <c r="FN27" i="6"/>
  <c r="FN43" i="6"/>
  <c r="FQ33" i="6"/>
  <c r="FS127" i="13"/>
  <c r="FS145" i="13"/>
  <c r="FR52" i="9"/>
  <c r="FR64" i="13"/>
  <c r="FR10" i="6" s="1"/>
  <c r="FS105" i="9"/>
  <c r="FT99" i="9"/>
  <c r="FT95" i="9"/>
  <c r="FR46" i="13"/>
  <c r="FR9" i="4" s="1"/>
  <c r="FS47" i="9"/>
  <c r="FS42" i="9"/>
  <c r="FS19" i="6" s="1"/>
  <c r="FT46" i="9"/>
  <c r="FU98" i="9"/>
  <c r="GD45" i="9"/>
  <c r="FO33" i="4" l="1"/>
  <c r="FT35" i="6"/>
  <c r="FP26" i="8"/>
  <c r="FP25" i="8"/>
  <c r="FO69" i="17"/>
  <c r="FO75" i="17" s="1"/>
  <c r="FO39" i="8"/>
  <c r="FO40" i="8" s="1"/>
  <c r="FO11" i="21"/>
  <c r="FN36" i="6"/>
  <c r="FN37" i="6" s="1"/>
  <c r="FN38" i="6" s="1"/>
  <c r="FO37" i="4"/>
  <c r="FN12" i="21"/>
  <c r="FN15" i="21" s="1"/>
  <c r="FN13" i="21"/>
  <c r="FO31" i="8"/>
  <c r="FO25" i="6" s="1"/>
  <c r="FO26" i="6" s="1"/>
  <c r="FO27" i="6" s="1"/>
  <c r="FP8" i="8"/>
  <c r="FP34" i="6" s="1"/>
  <c r="FO32" i="4"/>
  <c r="FO41" i="6" s="1"/>
  <c r="FQ11" i="6"/>
  <c r="FP28" i="8"/>
  <c r="FN44" i="6"/>
  <c r="FN52" i="6" s="1"/>
  <c r="FO42" i="6"/>
  <c r="FP36" i="8"/>
  <c r="FP72" i="17" s="1"/>
  <c r="FP20" i="4"/>
  <c r="FP21" i="4" s="1"/>
  <c r="FS168" i="13"/>
  <c r="FR87" i="13"/>
  <c r="FR7" i="8" s="1"/>
  <c r="FU91" i="9"/>
  <c r="FT103" i="9"/>
  <c r="FT39" i="9"/>
  <c r="FS50" i="9"/>
  <c r="FS31" i="6" s="1"/>
  <c r="FU38" i="9"/>
  <c r="GE37" i="9"/>
  <c r="FV90" i="9"/>
  <c r="FO81" i="17" l="1"/>
  <c r="FO83" i="17" s="1"/>
  <c r="FP32" i="8"/>
  <c r="FO33" i="8"/>
  <c r="FO50" i="6" s="1"/>
  <c r="FO51" i="6" s="1"/>
  <c r="FN55" i="6"/>
  <c r="FN14" i="21"/>
  <c r="FN16" i="21" s="1"/>
  <c r="FO44" i="4"/>
  <c r="FO34" i="4"/>
  <c r="FO38" i="4" s="1"/>
  <c r="FO39" i="4" s="1"/>
  <c r="FO43" i="6"/>
  <c r="FP42" i="6" s="1"/>
  <c r="FQ8" i="8"/>
  <c r="FQ34" i="6" s="1"/>
  <c r="FQ18" i="6"/>
  <c r="FQ20" i="6" s="1"/>
  <c r="FQ24" i="6" s="1"/>
  <c r="FQ12" i="6"/>
  <c r="FP31" i="8"/>
  <c r="FP25" i="6" s="1"/>
  <c r="FP26" i="6" s="1"/>
  <c r="FN54" i="6"/>
  <c r="FP29" i="8"/>
  <c r="FR33" i="6"/>
  <c r="FT127" i="13"/>
  <c r="FT145" i="13"/>
  <c r="FS52" i="9"/>
  <c r="FS64" i="13"/>
  <c r="FS10" i="6" s="1"/>
  <c r="FT105" i="9"/>
  <c r="FU99" i="9"/>
  <c r="FU95" i="9"/>
  <c r="FS46" i="13"/>
  <c r="FS9" i="4" s="1"/>
  <c r="FT47" i="9"/>
  <c r="FT42" i="9"/>
  <c r="FT19" i="6" s="1"/>
  <c r="FU46" i="9"/>
  <c r="FV98" i="9"/>
  <c r="GE45" i="9"/>
  <c r="FU35" i="6" l="1"/>
  <c r="FQ26" i="8"/>
  <c r="FQ25" i="8"/>
  <c r="FQ28" i="8" s="1"/>
  <c r="FP38" i="8"/>
  <c r="FP39" i="8" s="1"/>
  <c r="FP40" i="8" s="1"/>
  <c r="FP11" i="4"/>
  <c r="FP13" i="4" s="1"/>
  <c r="FP33" i="4" s="1"/>
  <c r="FO44" i="6"/>
  <c r="FO52" i="6" s="1"/>
  <c r="FP37" i="4"/>
  <c r="FO36" i="6"/>
  <c r="FO55" i="6" s="1"/>
  <c r="FO42" i="4"/>
  <c r="FO12" i="21"/>
  <c r="FO15" i="21" s="1"/>
  <c r="FO13" i="21"/>
  <c r="FQ9" i="8"/>
  <c r="FP33" i="8"/>
  <c r="FP50" i="6" s="1"/>
  <c r="FP51" i="6" s="1"/>
  <c r="FQ32" i="8"/>
  <c r="FR11" i="6"/>
  <c r="FP27" i="6"/>
  <c r="U35" i="5"/>
  <c r="FT168" i="13"/>
  <c r="FS87" i="13"/>
  <c r="FS7" i="8" s="1"/>
  <c r="FV91" i="9"/>
  <c r="FU103" i="9"/>
  <c r="FU39" i="9"/>
  <c r="FT50" i="9"/>
  <c r="FT31" i="6" s="1"/>
  <c r="FV38" i="9"/>
  <c r="GF37" i="9"/>
  <c r="FW90" i="9"/>
  <c r="FP32" i="4" l="1"/>
  <c r="FP41" i="6" s="1"/>
  <c r="FP43" i="6"/>
  <c r="FQ42" i="6" s="1"/>
  <c r="FQ31" i="8"/>
  <c r="FQ33" i="8" s="1"/>
  <c r="FQ50" i="6" s="1"/>
  <c r="FQ51" i="6" s="1"/>
  <c r="FP71" i="17"/>
  <c r="FP69" i="17" s="1"/>
  <c r="FP81" i="17" s="1"/>
  <c r="FP83" i="17" s="1"/>
  <c r="FQ38" i="8"/>
  <c r="FQ71" i="17" s="1"/>
  <c r="FQ20" i="4"/>
  <c r="FQ21" i="4" s="1"/>
  <c r="FP11" i="21"/>
  <c r="FO37" i="6"/>
  <c r="FO38" i="6" s="1"/>
  <c r="FO54" i="6" s="1"/>
  <c r="FO14" i="21"/>
  <c r="FO16" i="21" s="1"/>
  <c r="FQ36" i="8"/>
  <c r="FQ11" i="4"/>
  <c r="FQ13" i="4" s="1"/>
  <c r="FR8" i="8"/>
  <c r="FR34" i="6" s="1"/>
  <c r="FR12" i="6"/>
  <c r="FR18" i="6"/>
  <c r="FR20" i="6" s="1"/>
  <c r="FR24" i="6" s="1"/>
  <c r="FQ29" i="8"/>
  <c r="FS33" i="6"/>
  <c r="FU127" i="13"/>
  <c r="FU145" i="13"/>
  <c r="FT52" i="9"/>
  <c r="FT64" i="13"/>
  <c r="FT10" i="6" s="1"/>
  <c r="FU105" i="9"/>
  <c r="FV99" i="9"/>
  <c r="FV95" i="9"/>
  <c r="FT46" i="13"/>
  <c r="FT9" i="4" s="1"/>
  <c r="FU47" i="9"/>
  <c r="FU42" i="9"/>
  <c r="FU19" i="6" s="1"/>
  <c r="FV46" i="9"/>
  <c r="FW98" i="9"/>
  <c r="GF45" i="9"/>
  <c r="FP44" i="6" l="1"/>
  <c r="FP52" i="6" s="1"/>
  <c r="FR32" i="8"/>
  <c r="FR38" i="8" s="1"/>
  <c r="FR71" i="17" s="1"/>
  <c r="FP44" i="4"/>
  <c r="FP34" i="4"/>
  <c r="FP38" i="4" s="1"/>
  <c r="FP39" i="4" s="1"/>
  <c r="FP42" i="4" s="1"/>
  <c r="FQ33" i="4"/>
  <c r="FQ25" i="6"/>
  <c r="FQ26" i="6" s="1"/>
  <c r="FQ27" i="6" s="1"/>
  <c r="FV35" i="6"/>
  <c r="FR26" i="8"/>
  <c r="FR25" i="8"/>
  <c r="FR28" i="8" s="1"/>
  <c r="FP75" i="17"/>
  <c r="FQ39" i="8"/>
  <c r="FQ40" i="8" s="1"/>
  <c r="FQ32" i="4"/>
  <c r="FQ44" i="4" s="1"/>
  <c r="FQ11" i="21"/>
  <c r="FP12" i="21"/>
  <c r="FP15" i="21" s="1"/>
  <c r="FP13" i="21"/>
  <c r="FQ72" i="17"/>
  <c r="FQ69" i="17" s="1"/>
  <c r="FQ75" i="17" s="1"/>
  <c r="FR9" i="8"/>
  <c r="FS11" i="6"/>
  <c r="FU168" i="13"/>
  <c r="FT87" i="13"/>
  <c r="FT7" i="8" s="1"/>
  <c r="FW91" i="9"/>
  <c r="FV103" i="9"/>
  <c r="FV39" i="9"/>
  <c r="FU50" i="9"/>
  <c r="FU31" i="6" s="1"/>
  <c r="FW38" i="9"/>
  <c r="GG37" i="9"/>
  <c r="FX90" i="9"/>
  <c r="FR11" i="4" l="1"/>
  <c r="FR13" i="4" s="1"/>
  <c r="FQ37" i="4"/>
  <c r="FP36" i="6"/>
  <c r="FP37" i="6" s="1"/>
  <c r="FP38" i="6" s="1"/>
  <c r="FP54" i="6" s="1"/>
  <c r="FQ43" i="6"/>
  <c r="FR42" i="6" s="1"/>
  <c r="FR20" i="4"/>
  <c r="FP14" i="21"/>
  <c r="FP16" i="21" s="1"/>
  <c r="FQ34" i="4"/>
  <c r="FQ38" i="4" s="1"/>
  <c r="FQ41" i="6"/>
  <c r="FR29" i="8"/>
  <c r="FQ81" i="17"/>
  <c r="FQ83" i="17" s="1"/>
  <c r="FR36" i="8"/>
  <c r="FR39" i="8" s="1"/>
  <c r="FR40" i="8" s="1"/>
  <c r="FS8" i="8"/>
  <c r="FS34" i="6" s="1"/>
  <c r="FS18" i="6"/>
  <c r="FS20" i="6" s="1"/>
  <c r="FS24" i="6" s="1"/>
  <c r="FS12" i="6"/>
  <c r="FR31" i="8"/>
  <c r="FR33" i="8" s="1"/>
  <c r="FR50" i="6" s="1"/>
  <c r="FR51" i="6" s="1"/>
  <c r="FT33" i="6"/>
  <c r="FV127" i="13"/>
  <c r="FV145" i="13"/>
  <c r="FU52" i="9"/>
  <c r="FU64" i="13"/>
  <c r="FU10" i="6" s="1"/>
  <c r="FV105" i="9"/>
  <c r="FW99" i="9"/>
  <c r="FW95" i="9"/>
  <c r="FU46" i="13"/>
  <c r="FU9" i="4" s="1"/>
  <c r="FV47" i="9"/>
  <c r="FV42" i="9"/>
  <c r="FV19" i="6" s="1"/>
  <c r="FW46" i="9"/>
  <c r="FX98" i="9"/>
  <c r="GG45" i="9"/>
  <c r="FQ39" i="4" l="1"/>
  <c r="FP55" i="6"/>
  <c r="FQ44" i="6"/>
  <c r="FQ52" i="6" s="1"/>
  <c r="FW35" i="6"/>
  <c r="FS26" i="8"/>
  <c r="FS25" i="8"/>
  <c r="FS28" i="8" s="1"/>
  <c r="FR21" i="4"/>
  <c r="FR33" i="4" s="1"/>
  <c r="FR37" i="4"/>
  <c r="FQ42" i="4"/>
  <c r="FQ36" i="6"/>
  <c r="FQ37" i="6" s="1"/>
  <c r="FQ38" i="6" s="1"/>
  <c r="FQ12" i="21"/>
  <c r="FQ15" i="21" s="1"/>
  <c r="FQ13" i="21"/>
  <c r="FS9" i="8"/>
  <c r="FR72" i="17"/>
  <c r="FR69" i="17" s="1"/>
  <c r="FR81" i="17" s="1"/>
  <c r="FR83" i="17" s="1"/>
  <c r="FT11" i="6"/>
  <c r="FR25" i="6"/>
  <c r="FR26" i="6" s="1"/>
  <c r="FS32" i="8"/>
  <c r="FV168" i="13"/>
  <c r="FU87" i="13"/>
  <c r="FU7" i="8" s="1"/>
  <c r="FX91" i="9"/>
  <c r="FW103" i="9"/>
  <c r="FW39" i="9"/>
  <c r="FV50" i="9"/>
  <c r="FV31" i="6" s="1"/>
  <c r="FX38" i="9"/>
  <c r="FY90" i="9"/>
  <c r="GH37" i="9"/>
  <c r="FQ54" i="6" l="1"/>
  <c r="FR11" i="21"/>
  <c r="FS31" i="8"/>
  <c r="FS25" i="6" s="1"/>
  <c r="FS26" i="6" s="1"/>
  <c r="FR32" i="4"/>
  <c r="FR34" i="4" s="1"/>
  <c r="FR38" i="4" s="1"/>
  <c r="FR39" i="4" s="1"/>
  <c r="FR42" i="4" s="1"/>
  <c r="FS20" i="4"/>
  <c r="FS21" i="4" s="1"/>
  <c r="FS36" i="8"/>
  <c r="FS72" i="17" s="1"/>
  <c r="FQ55" i="6"/>
  <c r="FQ14" i="21"/>
  <c r="FQ16" i="21" s="1"/>
  <c r="FR75" i="17"/>
  <c r="FT8" i="8"/>
  <c r="FT34" i="6" s="1"/>
  <c r="FT12" i="6"/>
  <c r="FT18" i="6"/>
  <c r="FT20" i="6" s="1"/>
  <c r="FT24" i="6" s="1"/>
  <c r="FS38" i="8"/>
  <c r="FS11" i="4"/>
  <c r="FS13" i="4" s="1"/>
  <c r="FR43" i="6"/>
  <c r="FS42" i="6" s="1"/>
  <c r="FR27" i="6"/>
  <c r="FS29" i="8"/>
  <c r="FU33" i="6"/>
  <c r="U31" i="5"/>
  <c r="U33" i="5" s="1"/>
  <c r="FW127" i="13"/>
  <c r="FW145" i="13"/>
  <c r="FV52" i="9"/>
  <c r="FV64" i="13"/>
  <c r="FV10" i="6" s="1"/>
  <c r="FW105" i="9"/>
  <c r="FX99" i="9"/>
  <c r="FX95" i="9"/>
  <c r="FV46" i="13"/>
  <c r="FV9" i="4" s="1"/>
  <c r="FW47" i="9"/>
  <c r="FW42" i="9"/>
  <c r="FW19" i="6" s="1"/>
  <c r="FX46" i="9"/>
  <c r="GH45" i="9"/>
  <c r="FY98" i="9"/>
  <c r="FS33" i="4" l="1"/>
  <c r="FS33" i="8"/>
  <c r="FS50" i="6" s="1"/>
  <c r="FS51" i="6" s="1"/>
  <c r="FT32" i="8"/>
  <c r="FT11" i="4" s="1"/>
  <c r="FT13" i="4" s="1"/>
  <c r="FX35" i="6"/>
  <c r="FT26" i="8"/>
  <c r="FT25" i="8"/>
  <c r="FT28" i="8" s="1"/>
  <c r="FR41" i="6"/>
  <c r="FR44" i="6" s="1"/>
  <c r="FR52" i="6" s="1"/>
  <c r="FR44" i="4"/>
  <c r="FS37" i="4"/>
  <c r="FR36" i="6"/>
  <c r="FR37" i="6" s="1"/>
  <c r="FR38" i="6" s="1"/>
  <c r="FS32" i="4"/>
  <c r="FS44" i="4" s="1"/>
  <c r="FS11" i="21"/>
  <c r="FR12" i="21"/>
  <c r="FR15" i="21" s="1"/>
  <c r="FR13" i="21"/>
  <c r="FT9" i="8"/>
  <c r="FU11" i="6"/>
  <c r="FS39" i="8"/>
  <c r="FS40" i="8" s="1"/>
  <c r="FS71" i="17"/>
  <c r="FS69" i="17" s="1"/>
  <c r="FS27" i="6"/>
  <c r="FS43" i="6"/>
  <c r="FT42" i="6" s="1"/>
  <c r="FW168" i="13"/>
  <c r="FV87" i="13"/>
  <c r="FV7" i="8" s="1"/>
  <c r="FY91" i="9"/>
  <c r="FX103" i="9"/>
  <c r="FX39" i="9"/>
  <c r="FW50" i="9"/>
  <c r="FW31" i="6" s="1"/>
  <c r="FY38" i="9"/>
  <c r="GI37" i="9"/>
  <c r="FZ90" i="9"/>
  <c r="FT38" i="8" l="1"/>
  <c r="FT71" i="17" s="1"/>
  <c r="FT20" i="4"/>
  <c r="FS41" i="6"/>
  <c r="FS44" i="6" s="1"/>
  <c r="FS52" i="6" s="1"/>
  <c r="FS34" i="4"/>
  <c r="FS38" i="4" s="1"/>
  <c r="FS39" i="4" s="1"/>
  <c r="FT37" i="4" s="1"/>
  <c r="FR55" i="6"/>
  <c r="FR54" i="6"/>
  <c r="FR14" i="21"/>
  <c r="FR16" i="21" s="1"/>
  <c r="FT36" i="8"/>
  <c r="FT72" i="17" s="1"/>
  <c r="FU8" i="8"/>
  <c r="FU34" i="6" s="1"/>
  <c r="U34" i="5" s="1"/>
  <c r="FT31" i="8"/>
  <c r="FU32" i="8" s="1"/>
  <c r="FU12" i="6"/>
  <c r="FU18" i="6"/>
  <c r="FU20" i="6" s="1"/>
  <c r="FU24" i="6" s="1"/>
  <c r="FS81" i="17"/>
  <c r="FS83" i="17" s="1"/>
  <c r="FS75" i="17"/>
  <c r="FT29" i="8"/>
  <c r="FV33" i="6"/>
  <c r="FX127" i="13"/>
  <c r="FX145" i="13"/>
  <c r="FW52" i="9"/>
  <c r="FW64" i="13"/>
  <c r="FW10" i="6" s="1"/>
  <c r="FX105" i="9"/>
  <c r="FY99" i="9"/>
  <c r="FY95" i="9"/>
  <c r="FW46" i="13"/>
  <c r="FW9" i="4" s="1"/>
  <c r="FX47" i="9"/>
  <c r="FX42" i="9"/>
  <c r="FX19" i="6" s="1"/>
  <c r="FY46" i="9"/>
  <c r="FZ98" i="9"/>
  <c r="GI45" i="9"/>
  <c r="FT69" i="17" l="1"/>
  <c r="FT81" i="17" s="1"/>
  <c r="FT83" i="17" s="1"/>
  <c r="FY35" i="6"/>
  <c r="FU26" i="8"/>
  <c r="FU25" i="8"/>
  <c r="FU28" i="8" s="1"/>
  <c r="FT21" i="4"/>
  <c r="FT33" i="4" s="1"/>
  <c r="FU38" i="8"/>
  <c r="FU71" i="17" s="1"/>
  <c r="FS36" i="6"/>
  <c r="FS55" i="6" s="1"/>
  <c r="FS42" i="4"/>
  <c r="FT39" i="8"/>
  <c r="FT40" i="8" s="1"/>
  <c r="FS12" i="21"/>
  <c r="FS15" i="21" s="1"/>
  <c r="FS13" i="21"/>
  <c r="FU9" i="8"/>
  <c r="FT25" i="6"/>
  <c r="FT26" i="6" s="1"/>
  <c r="FT27" i="6" s="1"/>
  <c r="FT33" i="8"/>
  <c r="FT50" i="6" s="1"/>
  <c r="FT51" i="6" s="1"/>
  <c r="FV11" i="6"/>
  <c r="FU11" i="4"/>
  <c r="FU13" i="4" s="1"/>
  <c r="FX168" i="13"/>
  <c r="FW87" i="13"/>
  <c r="FW7" i="8" s="1"/>
  <c r="FZ91" i="9"/>
  <c r="FY103" i="9"/>
  <c r="FY39" i="9"/>
  <c r="FX50" i="9"/>
  <c r="FX31" i="6" s="1"/>
  <c r="FZ38" i="9"/>
  <c r="GJ37" i="9"/>
  <c r="GA90" i="9"/>
  <c r="FT75" i="17" l="1"/>
  <c r="FT32" i="4"/>
  <c r="FT41" i="6" s="1"/>
  <c r="FU31" i="8"/>
  <c r="FU25" i="6" s="1"/>
  <c r="FU26" i="6" s="1"/>
  <c r="FT11" i="21"/>
  <c r="FU36" i="8"/>
  <c r="FU39" i="8" s="1"/>
  <c r="FU40" i="8" s="1"/>
  <c r="FS37" i="6"/>
  <c r="FS38" i="6" s="1"/>
  <c r="FS54" i="6" s="1"/>
  <c r="FS14" i="21"/>
  <c r="FS16" i="21" s="1"/>
  <c r="FU20" i="4"/>
  <c r="FV8" i="8"/>
  <c r="FV34" i="6" s="1"/>
  <c r="FT43" i="6"/>
  <c r="FU42" i="6" s="1"/>
  <c r="U42" i="5" s="1"/>
  <c r="FU29" i="8"/>
  <c r="FW33" i="6"/>
  <c r="FV12" i="6"/>
  <c r="FV18" i="6"/>
  <c r="FV20" i="6" s="1"/>
  <c r="FV24" i="6" s="1"/>
  <c r="FY127" i="13"/>
  <c r="FY145" i="13"/>
  <c r="FX52" i="9"/>
  <c r="FX64" i="13"/>
  <c r="FX10" i="6" s="1"/>
  <c r="FY105" i="9"/>
  <c r="FZ99" i="9"/>
  <c r="FZ95" i="9"/>
  <c r="FX46" i="13"/>
  <c r="FX9" i="4" s="1"/>
  <c r="FY47" i="9"/>
  <c r="FY42" i="9"/>
  <c r="FY19" i="6" s="1"/>
  <c r="FZ46" i="9"/>
  <c r="GA98" i="9"/>
  <c r="GJ45" i="9"/>
  <c r="FU33" i="8" l="1"/>
  <c r="FU50" i="6" s="1"/>
  <c r="FV32" i="8"/>
  <c r="FV38" i="8" s="1"/>
  <c r="FV71" i="17" s="1"/>
  <c r="FT34" i="4"/>
  <c r="FT38" i="4" s="1"/>
  <c r="FT39" i="4" s="1"/>
  <c r="FU37" i="4" s="1"/>
  <c r="FT44" i="4"/>
  <c r="FZ35" i="6"/>
  <c r="FV26" i="8"/>
  <c r="FV25" i="8"/>
  <c r="FU21" i="4"/>
  <c r="FU33" i="4" s="1"/>
  <c r="FU72" i="17"/>
  <c r="FU69" i="17" s="1"/>
  <c r="FU81" i="17" s="1"/>
  <c r="FU83" i="17" s="1"/>
  <c r="FT12" i="21"/>
  <c r="FT15" i="21" s="1"/>
  <c r="FT13" i="21"/>
  <c r="FV9" i="8"/>
  <c r="FT44" i="6"/>
  <c r="FT52" i="6" s="1"/>
  <c r="FW11" i="6"/>
  <c r="FU27" i="6"/>
  <c r="U50" i="5"/>
  <c r="U51" i="5" s="1"/>
  <c r="FU51" i="6"/>
  <c r="FY168" i="13"/>
  <c r="FX87" i="13"/>
  <c r="FX7" i="8" s="1"/>
  <c r="GA91" i="9"/>
  <c r="FZ103" i="9"/>
  <c r="FZ39" i="9"/>
  <c r="FY50" i="9"/>
  <c r="FY31" i="6" s="1"/>
  <c r="GA38" i="9"/>
  <c r="GK37" i="9"/>
  <c r="GB90" i="9"/>
  <c r="FV11" i="4" l="1"/>
  <c r="FV13" i="4" s="1"/>
  <c r="FT36" i="6"/>
  <c r="FT37" i="6" s="1"/>
  <c r="FT38" i="6" s="1"/>
  <c r="FT54" i="6" s="1"/>
  <c r="FT42" i="4"/>
  <c r="FU32" i="4"/>
  <c r="FU34" i="4" s="1"/>
  <c r="FU38" i="4" s="1"/>
  <c r="FU39" i="4" s="1"/>
  <c r="FU42" i="4" s="1"/>
  <c r="FU43" i="6"/>
  <c r="FV42" i="6" s="1"/>
  <c r="FU11" i="21"/>
  <c r="FU75" i="17"/>
  <c r="FV20" i="4"/>
  <c r="FT14" i="21"/>
  <c r="FT16" i="21" s="1"/>
  <c r="FV36" i="8"/>
  <c r="FV39" i="8" s="1"/>
  <c r="FV40" i="8" s="1"/>
  <c r="FW8" i="8"/>
  <c r="FW34" i="6" s="1"/>
  <c r="FV28" i="8"/>
  <c r="FV31" i="8" s="1"/>
  <c r="U43" i="5"/>
  <c r="FX33" i="6"/>
  <c r="FW12" i="6"/>
  <c r="FW18" i="6"/>
  <c r="FW20" i="6" s="1"/>
  <c r="FW24" i="6" s="1"/>
  <c r="FZ127" i="13"/>
  <c r="FZ145" i="13"/>
  <c r="FY52" i="9"/>
  <c r="FY64" i="13"/>
  <c r="FY10" i="6" s="1"/>
  <c r="FZ105" i="9"/>
  <c r="GA99" i="9"/>
  <c r="GA95" i="9"/>
  <c r="FY46" i="13"/>
  <c r="FY9" i="4" s="1"/>
  <c r="FZ47" i="9"/>
  <c r="FZ42" i="9"/>
  <c r="FZ19" i="6" s="1"/>
  <c r="GA46" i="9"/>
  <c r="GK45" i="9"/>
  <c r="GB98" i="9"/>
  <c r="FU44" i="4" l="1"/>
  <c r="FU41" i="6"/>
  <c r="FT55" i="6"/>
  <c r="GA35" i="6"/>
  <c r="FW26" i="8"/>
  <c r="FW25" i="8"/>
  <c r="FV21" i="4"/>
  <c r="FV33" i="4" s="1"/>
  <c r="FV37" i="4"/>
  <c r="FU12" i="21"/>
  <c r="FU15" i="21" s="1"/>
  <c r="FU13" i="21"/>
  <c r="FU36" i="6"/>
  <c r="U36" i="5" s="1"/>
  <c r="U37" i="5" s="1"/>
  <c r="U38" i="5" s="1"/>
  <c r="FV72" i="17"/>
  <c r="FV69" i="17" s="1"/>
  <c r="FV81" i="17" s="1"/>
  <c r="FV83" i="17" s="1"/>
  <c r="FW9" i="8"/>
  <c r="FX11" i="6"/>
  <c r="FV29" i="8"/>
  <c r="FV25" i="6"/>
  <c r="FV26" i="6" s="1"/>
  <c r="FW32" i="8"/>
  <c r="FV33" i="8"/>
  <c r="FV50" i="6" s="1"/>
  <c r="FV51" i="6" s="1"/>
  <c r="FY87" i="13"/>
  <c r="FY7" i="8" s="1"/>
  <c r="FZ168" i="13"/>
  <c r="GB91" i="9"/>
  <c r="GA103" i="9"/>
  <c r="GA39" i="9"/>
  <c r="FZ50" i="9"/>
  <c r="FZ31" i="6" s="1"/>
  <c r="GB38" i="9"/>
  <c r="GC90" i="9"/>
  <c r="GL37" i="9"/>
  <c r="FU44" i="6" l="1"/>
  <c r="FU52" i="6" s="1"/>
  <c r="U41" i="5"/>
  <c r="U44" i="5" s="1"/>
  <c r="U52" i="5" s="1"/>
  <c r="FV11" i="21"/>
  <c r="FV32" i="4"/>
  <c r="FV41" i="6" s="1"/>
  <c r="FU37" i="6"/>
  <c r="FU38" i="6" s="1"/>
  <c r="FW20" i="4"/>
  <c r="FW21" i="4" s="1"/>
  <c r="FW38" i="8"/>
  <c r="FW71" i="17" s="1"/>
  <c r="FU55" i="6"/>
  <c r="FU14" i="21"/>
  <c r="FU16" i="21" s="1"/>
  <c r="FV75" i="17"/>
  <c r="FX8" i="8"/>
  <c r="FX34" i="6" s="1"/>
  <c r="FW36" i="8"/>
  <c r="FW72" i="17" s="1"/>
  <c r="FW28" i="8"/>
  <c r="FW31" i="8" s="1"/>
  <c r="FW25" i="6" s="1"/>
  <c r="FW26" i="6" s="1"/>
  <c r="FW11" i="4"/>
  <c r="FW13" i="4" s="1"/>
  <c r="FV43" i="6"/>
  <c r="FV27" i="6"/>
  <c r="FY33" i="6"/>
  <c r="FX12" i="6"/>
  <c r="FX18" i="6"/>
  <c r="FX20" i="6" s="1"/>
  <c r="FX24" i="6" s="1"/>
  <c r="GA127" i="13"/>
  <c r="GA145" i="13"/>
  <c r="FZ52" i="9"/>
  <c r="FZ64" i="13"/>
  <c r="FZ10" i="6" s="1"/>
  <c r="GA105" i="9"/>
  <c r="GB99" i="9"/>
  <c r="GB95" i="9"/>
  <c r="FZ46" i="13"/>
  <c r="FZ9" i="4" s="1"/>
  <c r="GA47" i="9"/>
  <c r="GA42" i="9"/>
  <c r="GA19" i="6" s="1"/>
  <c r="GB46" i="9"/>
  <c r="GL45" i="9"/>
  <c r="GC98" i="9"/>
  <c r="FW33" i="4" l="1"/>
  <c r="FW43" i="6" s="1"/>
  <c r="FU54" i="6"/>
  <c r="GB35" i="6"/>
  <c r="FX26" i="8"/>
  <c r="FX25" i="8"/>
  <c r="FV34" i="4"/>
  <c r="FV38" i="4" s="1"/>
  <c r="FV39" i="4" s="1"/>
  <c r="FW37" i="4" s="1"/>
  <c r="FV44" i="4"/>
  <c r="FW69" i="17"/>
  <c r="FW75" i="17" s="1"/>
  <c r="FW32" i="4"/>
  <c r="FW41" i="6" s="1"/>
  <c r="FW11" i="21"/>
  <c r="FV12" i="21"/>
  <c r="FV15" i="21" s="1"/>
  <c r="FV13" i="21"/>
  <c r="FX9" i="8"/>
  <c r="FW39" i="8"/>
  <c r="FW40" i="8" s="1"/>
  <c r="FY11" i="6"/>
  <c r="FW29" i="8"/>
  <c r="FX32" i="8"/>
  <c r="FW33" i="8"/>
  <c r="FW50" i="6" s="1"/>
  <c r="FW51" i="6" s="1"/>
  <c r="FW42" i="6"/>
  <c r="FV44" i="6"/>
  <c r="FV52" i="6" s="1"/>
  <c r="FW27" i="6"/>
  <c r="FZ87" i="13"/>
  <c r="FZ7" i="8" s="1"/>
  <c r="GA168" i="13"/>
  <c r="GC91" i="9"/>
  <c r="GB103" i="9"/>
  <c r="GB39" i="9"/>
  <c r="GA50" i="9"/>
  <c r="GA31" i="6" s="1"/>
  <c r="GC38" i="9"/>
  <c r="GD90" i="9"/>
  <c r="GM37" i="9"/>
  <c r="FX42" i="6" l="1"/>
  <c r="FW81" i="17"/>
  <c r="FW83" i="17" s="1"/>
  <c r="FV42" i="4"/>
  <c r="FV36" i="6"/>
  <c r="FV37" i="6" s="1"/>
  <c r="FV38" i="6" s="1"/>
  <c r="FV54" i="6" s="1"/>
  <c r="FX36" i="8"/>
  <c r="FX72" i="17" s="1"/>
  <c r="FX11" i="4"/>
  <c r="FX13" i="4" s="1"/>
  <c r="FW34" i="4"/>
  <c r="FW38" i="4" s="1"/>
  <c r="FW39" i="4" s="1"/>
  <c r="FW44" i="4"/>
  <c r="FV14" i="21"/>
  <c r="FV16" i="21" s="1"/>
  <c r="FY8" i="8"/>
  <c r="FY34" i="6" s="1"/>
  <c r="FX20" i="4"/>
  <c r="FX21" i="4" s="1"/>
  <c r="FW44" i="6"/>
  <c r="FW52" i="6" s="1"/>
  <c r="FX38" i="8"/>
  <c r="FX28" i="8"/>
  <c r="FX31" i="8" s="1"/>
  <c r="FZ33" i="6"/>
  <c r="FY18" i="6"/>
  <c r="FY20" i="6" s="1"/>
  <c r="FY24" i="6" s="1"/>
  <c r="FY12" i="6"/>
  <c r="GB127" i="13"/>
  <c r="GB145" i="13"/>
  <c r="GA52" i="9"/>
  <c r="GA64" i="13"/>
  <c r="GA10" i="6" s="1"/>
  <c r="GB105" i="9"/>
  <c r="GC99" i="9"/>
  <c r="GC95" i="9"/>
  <c r="GA46" i="13"/>
  <c r="GA9" i="4" s="1"/>
  <c r="GB47" i="9"/>
  <c r="GB42" i="9"/>
  <c r="GB19" i="6" s="1"/>
  <c r="GC46" i="9"/>
  <c r="GM45" i="9"/>
  <c r="GD98" i="9"/>
  <c r="FX33" i="4" l="1"/>
  <c r="FV55" i="6"/>
  <c r="GC35" i="6"/>
  <c r="FY26" i="8"/>
  <c r="FY25" i="8"/>
  <c r="FX37" i="4"/>
  <c r="FW36" i="6"/>
  <c r="FW37" i="6" s="1"/>
  <c r="FW38" i="6" s="1"/>
  <c r="FW54" i="6" s="1"/>
  <c r="FW42" i="4"/>
  <c r="FX11" i="21"/>
  <c r="FW12" i="21"/>
  <c r="FW15" i="21" s="1"/>
  <c r="FW13" i="21"/>
  <c r="FY9" i="8"/>
  <c r="FX32" i="4"/>
  <c r="FX34" i="4" s="1"/>
  <c r="FX38" i="4" s="1"/>
  <c r="FZ11" i="6"/>
  <c r="FX39" i="8"/>
  <c r="FX40" i="8" s="1"/>
  <c r="FX71" i="17"/>
  <c r="FX69" i="17" s="1"/>
  <c r="FX25" i="6"/>
  <c r="FX26" i="6" s="1"/>
  <c r="FX43" i="6" s="1"/>
  <c r="FY42" i="6" s="1"/>
  <c r="FX33" i="8"/>
  <c r="FX50" i="6" s="1"/>
  <c r="FX51" i="6" s="1"/>
  <c r="FY32" i="8"/>
  <c r="FX29" i="8"/>
  <c r="GA87" i="13"/>
  <c r="GA7" i="8" s="1"/>
  <c r="GB168" i="13"/>
  <c r="GD91" i="9"/>
  <c r="GC103" i="9"/>
  <c r="GC39" i="9"/>
  <c r="GB50" i="9"/>
  <c r="GB31" i="6" s="1"/>
  <c r="GD38" i="9"/>
  <c r="GN37" i="9"/>
  <c r="GE90" i="9"/>
  <c r="FW55" i="6" l="1"/>
  <c r="FY20" i="4"/>
  <c r="FY21" i="4" s="1"/>
  <c r="FY38" i="8"/>
  <c r="FY71" i="17" s="1"/>
  <c r="FX41" i="6"/>
  <c r="FX44" i="6" s="1"/>
  <c r="FX52" i="6" s="1"/>
  <c r="FW14" i="21"/>
  <c r="FW16" i="21" s="1"/>
  <c r="FY36" i="8"/>
  <c r="FY72" i="17" s="1"/>
  <c r="FX39" i="4"/>
  <c r="FX36" i="6" s="1"/>
  <c r="FX37" i="6" s="1"/>
  <c r="FX38" i="6" s="1"/>
  <c r="FX44" i="4"/>
  <c r="FZ8" i="8"/>
  <c r="FZ34" i="6" s="1"/>
  <c r="FX81" i="17"/>
  <c r="FX83" i="17" s="1"/>
  <c r="FX75" i="17"/>
  <c r="FX27" i="6"/>
  <c r="FY28" i="8"/>
  <c r="FY29" i="8" s="1"/>
  <c r="FY11" i="4"/>
  <c r="FY13" i="4" s="1"/>
  <c r="GA33" i="6"/>
  <c r="FZ12" i="6"/>
  <c r="FZ18" i="6"/>
  <c r="FZ20" i="6" s="1"/>
  <c r="FZ24" i="6" s="1"/>
  <c r="GC127" i="13"/>
  <c r="GC145" i="13"/>
  <c r="GB52" i="9"/>
  <c r="GB64" i="13"/>
  <c r="GB10" i="6" s="1"/>
  <c r="GC105" i="9"/>
  <c r="GD99" i="9"/>
  <c r="GD95" i="9"/>
  <c r="GB46" i="13"/>
  <c r="GB9" i="4" s="1"/>
  <c r="GC47" i="9"/>
  <c r="GC42" i="9"/>
  <c r="GC19" i="6" s="1"/>
  <c r="GD46" i="9"/>
  <c r="GE98" i="9"/>
  <c r="GN45" i="9"/>
  <c r="FY33" i="4" l="1"/>
  <c r="GD35" i="6"/>
  <c r="FZ26" i="8"/>
  <c r="FZ25" i="8"/>
  <c r="FY69" i="17"/>
  <c r="FY75" i="17" s="1"/>
  <c r="FY32" i="4"/>
  <c r="FY41" i="6" s="1"/>
  <c r="FY11" i="21"/>
  <c r="FX12" i="21"/>
  <c r="FX15" i="21" s="1"/>
  <c r="FX13" i="21"/>
  <c r="FY39" i="8"/>
  <c r="FY40" i="8" s="1"/>
  <c r="FX55" i="6"/>
  <c r="FY37" i="4"/>
  <c r="FX42" i="4"/>
  <c r="FX54" i="6"/>
  <c r="FZ9" i="8"/>
  <c r="GA11" i="6"/>
  <c r="FY31" i="8"/>
  <c r="FY25" i="6" s="1"/>
  <c r="FY26" i="6" s="1"/>
  <c r="FY43" i="6" s="1"/>
  <c r="FZ42" i="6" s="1"/>
  <c r="GC168" i="13"/>
  <c r="GB87" i="13"/>
  <c r="GB7" i="8" s="1"/>
  <c r="GE91" i="9"/>
  <c r="GD103" i="9"/>
  <c r="GD39" i="9"/>
  <c r="GC50" i="9"/>
  <c r="GC31" i="6" s="1"/>
  <c r="GE38" i="9"/>
  <c r="GO37" i="9"/>
  <c r="GF90" i="9"/>
  <c r="FY81" i="17" l="1"/>
  <c r="FY83" i="17" s="1"/>
  <c r="FZ36" i="8"/>
  <c r="FZ72" i="17" s="1"/>
  <c r="FY44" i="4"/>
  <c r="FY34" i="4"/>
  <c r="FY38" i="4" s="1"/>
  <c r="FY39" i="4" s="1"/>
  <c r="FY36" i="6" s="1"/>
  <c r="FX14" i="21"/>
  <c r="FX16" i="21" s="1"/>
  <c r="FZ20" i="4"/>
  <c r="FZ21" i="4" s="1"/>
  <c r="GA8" i="8"/>
  <c r="GA34" i="6" s="1"/>
  <c r="GA18" i="6"/>
  <c r="GA20" i="6" s="1"/>
  <c r="GA24" i="6" s="1"/>
  <c r="GA12" i="6"/>
  <c r="FY33" i="8"/>
  <c r="FY50" i="6" s="1"/>
  <c r="FY51" i="6" s="1"/>
  <c r="FZ32" i="8"/>
  <c r="FY27" i="6"/>
  <c r="FY44" i="6"/>
  <c r="FZ28" i="8"/>
  <c r="FZ31" i="8" s="1"/>
  <c r="GB33" i="6"/>
  <c r="GD127" i="13"/>
  <c r="GD145" i="13"/>
  <c r="GC52" i="9"/>
  <c r="GC64" i="13"/>
  <c r="GC10" i="6" s="1"/>
  <c r="GD105" i="9"/>
  <c r="GE99" i="9"/>
  <c r="GE95" i="9"/>
  <c r="GC46" i="13"/>
  <c r="GC9" i="4" s="1"/>
  <c r="GD47" i="9"/>
  <c r="GD42" i="9"/>
  <c r="GD19" i="6" s="1"/>
  <c r="GE46" i="9"/>
  <c r="GF98" i="9"/>
  <c r="GO45" i="9"/>
  <c r="GE35" i="6" l="1"/>
  <c r="GA26" i="8"/>
  <c r="GA25" i="8"/>
  <c r="FZ38" i="8"/>
  <c r="FZ71" i="17" s="1"/>
  <c r="FZ69" i="17" s="1"/>
  <c r="FY12" i="21"/>
  <c r="FY15" i="21" s="1"/>
  <c r="FY13" i="21"/>
  <c r="FY42" i="4"/>
  <c r="FZ37" i="4"/>
  <c r="GA9" i="8"/>
  <c r="GB11" i="6"/>
  <c r="FY52" i="6"/>
  <c r="FZ11" i="4"/>
  <c r="FZ13" i="4" s="1"/>
  <c r="FZ33" i="4" s="1"/>
  <c r="FZ29" i="8"/>
  <c r="FZ25" i="6"/>
  <c r="FZ26" i="6" s="1"/>
  <c r="GA32" i="8"/>
  <c r="FZ33" i="8"/>
  <c r="FZ50" i="6" s="1"/>
  <c r="FZ51" i="6" s="1"/>
  <c r="GC87" i="13"/>
  <c r="GC7" i="8" s="1"/>
  <c r="FY37" i="6"/>
  <c r="FY38" i="6" s="1"/>
  <c r="FY55" i="6"/>
  <c r="GD168" i="13"/>
  <c r="GF91" i="9"/>
  <c r="GE103" i="9"/>
  <c r="GE39" i="9"/>
  <c r="GD50" i="9"/>
  <c r="GD31" i="6" s="1"/>
  <c r="GF38" i="9"/>
  <c r="GG90" i="9"/>
  <c r="GP37" i="9"/>
  <c r="FZ39" i="8" l="1"/>
  <c r="FZ40" i="8" s="1"/>
  <c r="GA38" i="8"/>
  <c r="GA71" i="17" s="1"/>
  <c r="GA20" i="4"/>
  <c r="GA21" i="4" s="1"/>
  <c r="FY14" i="21"/>
  <c r="FY16" i="21" s="1"/>
  <c r="FZ32" i="4"/>
  <c r="FZ41" i="6" s="1"/>
  <c r="FZ11" i="21"/>
  <c r="GA36" i="8"/>
  <c r="GA72" i="17" s="1"/>
  <c r="GA28" i="8"/>
  <c r="GA29" i="8" s="1"/>
  <c r="GB8" i="8"/>
  <c r="GB34" i="6" s="1"/>
  <c r="GB12" i="6"/>
  <c r="GB18" i="6"/>
  <c r="GB20" i="6" s="1"/>
  <c r="GB24" i="6" s="1"/>
  <c r="FY54" i="6"/>
  <c r="FZ81" i="17"/>
  <c r="FZ83" i="17" s="1"/>
  <c r="FZ75" i="17"/>
  <c r="GA11" i="4"/>
  <c r="GA13" i="4" s="1"/>
  <c r="FZ27" i="6"/>
  <c r="FZ43" i="6"/>
  <c r="GC33" i="6"/>
  <c r="GE127" i="13"/>
  <c r="GE145" i="13"/>
  <c r="GD52" i="9"/>
  <c r="GD64" i="13"/>
  <c r="GD10" i="6" s="1"/>
  <c r="GE105" i="9"/>
  <c r="GF99" i="9"/>
  <c r="GF95" i="9"/>
  <c r="GD46" i="13"/>
  <c r="GD9" i="4" s="1"/>
  <c r="GE47" i="9"/>
  <c r="GE42" i="9"/>
  <c r="GE19" i="6" s="1"/>
  <c r="GF46" i="9"/>
  <c r="GP45" i="9"/>
  <c r="GG98" i="9"/>
  <c r="GA33" i="4" l="1"/>
  <c r="GF35" i="6"/>
  <c r="GB26" i="8"/>
  <c r="GB25" i="8"/>
  <c r="GB28" i="8" s="1"/>
  <c r="GA69" i="17"/>
  <c r="GA81" i="17" s="1"/>
  <c r="GA83" i="17" s="1"/>
  <c r="FZ44" i="4"/>
  <c r="FZ34" i="4"/>
  <c r="FZ38" i="4" s="1"/>
  <c r="FZ39" i="4" s="1"/>
  <c r="FZ36" i="6" s="1"/>
  <c r="FZ55" i="6" s="1"/>
  <c r="GA32" i="4"/>
  <c r="GA44" i="4" s="1"/>
  <c r="GA11" i="21"/>
  <c r="GA39" i="8"/>
  <c r="GA40" i="8" s="1"/>
  <c r="GA31" i="8"/>
  <c r="GA25" i="6" s="1"/>
  <c r="GA26" i="6" s="1"/>
  <c r="GA27" i="6" s="1"/>
  <c r="GB9" i="8"/>
  <c r="GC11" i="6"/>
  <c r="GA42" i="6"/>
  <c r="FZ44" i="6"/>
  <c r="FZ52" i="6" s="1"/>
  <c r="GE168" i="13"/>
  <c r="GD87" i="13"/>
  <c r="GD7" i="8" s="1"/>
  <c r="GG91" i="9"/>
  <c r="GF103" i="9"/>
  <c r="GF39" i="9"/>
  <c r="GE50" i="9"/>
  <c r="GE31" i="6" s="1"/>
  <c r="GG38" i="9"/>
  <c r="GH90" i="9"/>
  <c r="GQ37" i="9"/>
  <c r="GA75" i="17" l="1"/>
  <c r="GB29" i="8"/>
  <c r="GB20" i="4"/>
  <c r="GB21" i="4" s="1"/>
  <c r="FZ37" i="6"/>
  <c r="FZ38" i="6" s="1"/>
  <c r="FZ54" i="6" s="1"/>
  <c r="GA34" i="4"/>
  <c r="GA38" i="4" s="1"/>
  <c r="GA41" i="6"/>
  <c r="GA13" i="21"/>
  <c r="FZ12" i="21"/>
  <c r="FZ15" i="21" s="1"/>
  <c r="FZ13" i="21"/>
  <c r="FZ42" i="4"/>
  <c r="GA37" i="4"/>
  <c r="GB36" i="8"/>
  <c r="GB72" i="17" s="1"/>
  <c r="GB31" i="8"/>
  <c r="GB25" i="6" s="1"/>
  <c r="GB26" i="6" s="1"/>
  <c r="GB27" i="6" s="1"/>
  <c r="GA33" i="8"/>
  <c r="GA50" i="6" s="1"/>
  <c r="GA51" i="6" s="1"/>
  <c r="GB32" i="8"/>
  <c r="GA43" i="6"/>
  <c r="GB42" i="6" s="1"/>
  <c r="GC8" i="8"/>
  <c r="GC34" i="6" s="1"/>
  <c r="GC18" i="6"/>
  <c r="GC20" i="6" s="1"/>
  <c r="GC24" i="6" s="1"/>
  <c r="GC12" i="6"/>
  <c r="GD33" i="6"/>
  <c r="GF127" i="13"/>
  <c r="GF145" i="13"/>
  <c r="GE52" i="9"/>
  <c r="GE64" i="13"/>
  <c r="GE10" i="6" s="1"/>
  <c r="GF105" i="9"/>
  <c r="GG99" i="9"/>
  <c r="GG95" i="9"/>
  <c r="GE46" i="13"/>
  <c r="GE9" i="4" s="1"/>
  <c r="GF47" i="9"/>
  <c r="GF42" i="9"/>
  <c r="GF19" i="6" s="1"/>
  <c r="GG46" i="9"/>
  <c r="GQ45" i="9"/>
  <c r="GH98" i="9"/>
  <c r="GG35" i="6" l="1"/>
  <c r="GC26" i="8"/>
  <c r="GC25" i="8"/>
  <c r="GB38" i="8"/>
  <c r="GB39" i="8" s="1"/>
  <c r="GB40" i="8" s="1"/>
  <c r="GC32" i="8"/>
  <c r="GA12" i="21"/>
  <c r="GA15" i="21" s="1"/>
  <c r="GA39" i="4"/>
  <c r="GB37" i="4" s="1"/>
  <c r="FZ14" i="21"/>
  <c r="FZ16" i="21" s="1"/>
  <c r="GA44" i="6"/>
  <c r="GA52" i="6" s="1"/>
  <c r="GB33" i="8"/>
  <c r="GB50" i="6" s="1"/>
  <c r="GB51" i="6" s="1"/>
  <c r="GB11" i="4"/>
  <c r="GB13" i="4" s="1"/>
  <c r="GC9" i="8"/>
  <c r="GC28" i="8"/>
  <c r="GD11" i="6"/>
  <c r="V35" i="5"/>
  <c r="GF168" i="13"/>
  <c r="GE87" i="13"/>
  <c r="GE7" i="8" s="1"/>
  <c r="GH91" i="9"/>
  <c r="GG103" i="9"/>
  <c r="GG39" i="9"/>
  <c r="GF50" i="9"/>
  <c r="GF31" i="6" s="1"/>
  <c r="GH38" i="9"/>
  <c r="GI90" i="9"/>
  <c r="GR37" i="9"/>
  <c r="GB33" i="4" l="1"/>
  <c r="GB43" i="6" s="1"/>
  <c r="GC42" i="6" s="1"/>
  <c r="GB71" i="17"/>
  <c r="GB69" i="17" s="1"/>
  <c r="GB75" i="17" s="1"/>
  <c r="GC38" i="8"/>
  <c r="GC71" i="17" s="1"/>
  <c r="GC36" i="8"/>
  <c r="GC72" i="17" s="1"/>
  <c r="GC11" i="4"/>
  <c r="GC13" i="4" s="1"/>
  <c r="GA36" i="6"/>
  <c r="GA37" i="6" s="1"/>
  <c r="GA38" i="6" s="1"/>
  <c r="GA54" i="6" s="1"/>
  <c r="GA42" i="4"/>
  <c r="GA14" i="21"/>
  <c r="GA16" i="21" s="1"/>
  <c r="GB32" i="4"/>
  <c r="GB41" i="6" s="1"/>
  <c r="GB11" i="21"/>
  <c r="GC20" i="4"/>
  <c r="GC21" i="4" s="1"/>
  <c r="GD9" i="8"/>
  <c r="GC29" i="8"/>
  <c r="GC31" i="8"/>
  <c r="GC25" i="6" s="1"/>
  <c r="GC26" i="6" s="1"/>
  <c r="GC27" i="6" s="1"/>
  <c r="GD12" i="6"/>
  <c r="GD18" i="6"/>
  <c r="GD20" i="6" s="1"/>
  <c r="GD24" i="6" s="1"/>
  <c r="GE33" i="6"/>
  <c r="GG127" i="13"/>
  <c r="GG145" i="13"/>
  <c r="GF52" i="9"/>
  <c r="GF64" i="13"/>
  <c r="GF10" i="6" s="1"/>
  <c r="GG105" i="9"/>
  <c r="GH99" i="9"/>
  <c r="GH95" i="9"/>
  <c r="GF46" i="13"/>
  <c r="GF9" i="4" s="1"/>
  <c r="GG47" i="9"/>
  <c r="GG42" i="9"/>
  <c r="GG19" i="6" s="1"/>
  <c r="GH46" i="9"/>
  <c r="GR45" i="9"/>
  <c r="GI98" i="9"/>
  <c r="GC33" i="4" l="1"/>
  <c r="GC43" i="6" s="1"/>
  <c r="GD42" i="6" s="1"/>
  <c r="GB44" i="6"/>
  <c r="GB52" i="6" s="1"/>
  <c r="GB81" i="17"/>
  <c r="GB83" i="17" s="1"/>
  <c r="GH35" i="6"/>
  <c r="GD26" i="8"/>
  <c r="GD25" i="8"/>
  <c r="GD28" i="8" s="1"/>
  <c r="GC69" i="17"/>
  <c r="GC81" i="17" s="1"/>
  <c r="GC83" i="17" s="1"/>
  <c r="GC39" i="8"/>
  <c r="GC40" i="8" s="1"/>
  <c r="GC32" i="4"/>
  <c r="GC44" i="4" s="1"/>
  <c r="GB44" i="4"/>
  <c r="GA55" i="6"/>
  <c r="GB34" i="4"/>
  <c r="GB38" i="4" s="1"/>
  <c r="GB39" i="4" s="1"/>
  <c r="GC37" i="4" s="1"/>
  <c r="GC11" i="21"/>
  <c r="GD8" i="8"/>
  <c r="GD34" i="6" s="1"/>
  <c r="GD32" i="8"/>
  <c r="GC33" i="8"/>
  <c r="GC50" i="6" s="1"/>
  <c r="GC51" i="6" s="1"/>
  <c r="GE11" i="6"/>
  <c r="GD36" i="8"/>
  <c r="GD20" i="4"/>
  <c r="GD21" i="4" s="1"/>
  <c r="GG168" i="13"/>
  <c r="GF87" i="13"/>
  <c r="GF7" i="8" s="1"/>
  <c r="GI91" i="9"/>
  <c r="GH103" i="9"/>
  <c r="GH39" i="9"/>
  <c r="GG50" i="9"/>
  <c r="GG31" i="6" s="1"/>
  <c r="GI38" i="9"/>
  <c r="GJ90" i="9"/>
  <c r="GS37" i="9"/>
  <c r="GD31" i="8" l="1"/>
  <c r="GD33" i="8" s="1"/>
  <c r="GD50" i="6" s="1"/>
  <c r="GD51" i="6" s="1"/>
  <c r="GC75" i="17"/>
  <c r="GD38" i="8"/>
  <c r="GD71" i="17" s="1"/>
  <c r="GC41" i="6"/>
  <c r="GC44" i="6" s="1"/>
  <c r="GC52" i="6" s="1"/>
  <c r="GC34" i="4"/>
  <c r="GC38" i="4" s="1"/>
  <c r="GC39" i="4" s="1"/>
  <c r="GC36" i="6" s="1"/>
  <c r="GC37" i="6" s="1"/>
  <c r="GC38" i="6" s="1"/>
  <c r="GB12" i="21"/>
  <c r="GB15" i="21" s="1"/>
  <c r="GB13" i="21"/>
  <c r="GB42" i="4"/>
  <c r="GB36" i="6"/>
  <c r="GD11" i="4"/>
  <c r="GD13" i="4" s="1"/>
  <c r="GD33" i="4" s="1"/>
  <c r="GE8" i="8"/>
  <c r="GE34" i="6" s="1"/>
  <c r="GE18" i="6"/>
  <c r="GE20" i="6" s="1"/>
  <c r="GE24" i="6" s="1"/>
  <c r="GE12" i="6"/>
  <c r="GD72" i="17"/>
  <c r="GD29" i="8"/>
  <c r="GE32" i="8"/>
  <c r="GF33" i="6"/>
  <c r="GH127" i="13"/>
  <c r="GH145" i="13"/>
  <c r="GG52" i="9"/>
  <c r="GG64" i="13"/>
  <c r="GG10" i="6" s="1"/>
  <c r="GH105" i="9"/>
  <c r="GI99" i="9"/>
  <c r="GI95" i="9"/>
  <c r="GG46" i="13"/>
  <c r="GG9" i="4" s="1"/>
  <c r="GH47" i="9"/>
  <c r="GH42" i="9"/>
  <c r="GH19" i="6" s="1"/>
  <c r="GI46" i="9"/>
  <c r="GS45" i="9"/>
  <c r="GJ98" i="9"/>
  <c r="GD25" i="6" l="1"/>
  <c r="GD26" i="6" s="1"/>
  <c r="GD43" i="6" s="1"/>
  <c r="GE42" i="6" s="1"/>
  <c r="GI35" i="6"/>
  <c r="GE26" i="8"/>
  <c r="GE25" i="8"/>
  <c r="GE28" i="8" s="1"/>
  <c r="GD69" i="17"/>
  <c r="GD81" i="17" s="1"/>
  <c r="GD83" i="17" s="1"/>
  <c r="GD39" i="8"/>
  <c r="GD40" i="8" s="1"/>
  <c r="GE38" i="8"/>
  <c r="GE71" i="17" s="1"/>
  <c r="GC54" i="6"/>
  <c r="GC55" i="6"/>
  <c r="GC42" i="4"/>
  <c r="GB14" i="21"/>
  <c r="GB16" i="21" s="1"/>
  <c r="GD37" i="4"/>
  <c r="GD32" i="4"/>
  <c r="GD41" i="6" s="1"/>
  <c r="GD11" i="21"/>
  <c r="GC12" i="21"/>
  <c r="GC15" i="21" s="1"/>
  <c r="GC13" i="21"/>
  <c r="GB37" i="6"/>
  <c r="GB38" i="6" s="1"/>
  <c r="GB54" i="6" s="1"/>
  <c r="GB55" i="6"/>
  <c r="GE9" i="8"/>
  <c r="GF11" i="6"/>
  <c r="GE11" i="4"/>
  <c r="GE13" i="4" s="1"/>
  <c r="GD27" i="6"/>
  <c r="GH168" i="13"/>
  <c r="GG87" i="13"/>
  <c r="GG7" i="8" s="1"/>
  <c r="GJ91" i="9"/>
  <c r="GI103" i="9"/>
  <c r="GI39" i="9"/>
  <c r="GH50" i="9"/>
  <c r="GH31" i="6" s="1"/>
  <c r="GJ38" i="9"/>
  <c r="GK90" i="9"/>
  <c r="GT37" i="9"/>
  <c r="GE31" i="8" l="1"/>
  <c r="GE25" i="6" s="1"/>
  <c r="GE26" i="6" s="1"/>
  <c r="GE27" i="6" s="1"/>
  <c r="GD75" i="17"/>
  <c r="GE20" i="4"/>
  <c r="GC14" i="21"/>
  <c r="GC16" i="21" s="1"/>
  <c r="GD44" i="4"/>
  <c r="GD34" i="4"/>
  <c r="GD38" i="4" s="1"/>
  <c r="GD39" i="4" s="1"/>
  <c r="GE36" i="8"/>
  <c r="GE72" i="17" s="1"/>
  <c r="GE69" i="17" s="1"/>
  <c r="GF9" i="8"/>
  <c r="GF12" i="6"/>
  <c r="GF18" i="6"/>
  <c r="GF20" i="6" s="1"/>
  <c r="GF24" i="6" s="1"/>
  <c r="GD44" i="6"/>
  <c r="GD52" i="6" s="1"/>
  <c r="GE29" i="8"/>
  <c r="GG33" i="6"/>
  <c r="V31" i="5"/>
  <c r="V33" i="5" s="1"/>
  <c r="GI127" i="13"/>
  <c r="GI145" i="13"/>
  <c r="GH52" i="9"/>
  <c r="GH64" i="13"/>
  <c r="GH10" i="6" s="1"/>
  <c r="GI105" i="9"/>
  <c r="GJ99" i="9"/>
  <c r="GJ95" i="9"/>
  <c r="GH46" i="13"/>
  <c r="GH9" i="4" s="1"/>
  <c r="GI47" i="9"/>
  <c r="GI42" i="9"/>
  <c r="GI19" i="6" s="1"/>
  <c r="GJ46" i="9"/>
  <c r="GK98" i="9"/>
  <c r="GT45" i="9"/>
  <c r="GF32" i="8" l="1"/>
  <c r="GF11" i="4" s="1"/>
  <c r="GF13" i="4" s="1"/>
  <c r="GE33" i="8"/>
  <c r="GE50" i="6" s="1"/>
  <c r="GE51" i="6" s="1"/>
  <c r="GJ35" i="6"/>
  <c r="GF26" i="8"/>
  <c r="GF25" i="8"/>
  <c r="GF28" i="8" s="1"/>
  <c r="GE21" i="4"/>
  <c r="GE33" i="4" s="1"/>
  <c r="GD42" i="4"/>
  <c r="GE37" i="4"/>
  <c r="GD12" i="21"/>
  <c r="GD15" i="21" s="1"/>
  <c r="GD13" i="21"/>
  <c r="GD36" i="6"/>
  <c r="GD37" i="6" s="1"/>
  <c r="GD38" i="6" s="1"/>
  <c r="GD54" i="6" s="1"/>
  <c r="GE39" i="8"/>
  <c r="GE40" i="8" s="1"/>
  <c r="GF8" i="8"/>
  <c r="GF34" i="6" s="1"/>
  <c r="GG11" i="6"/>
  <c r="GE75" i="17"/>
  <c r="GE81" i="17"/>
  <c r="GE83" i="17" s="1"/>
  <c r="GF36" i="8"/>
  <c r="GF72" i="17" s="1"/>
  <c r="GF20" i="4"/>
  <c r="GI168" i="13"/>
  <c r="GH87" i="13"/>
  <c r="GH7" i="8" s="1"/>
  <c r="GK91" i="9"/>
  <c r="GJ103" i="9"/>
  <c r="GJ39" i="9"/>
  <c r="GI50" i="9"/>
  <c r="GI31" i="6" s="1"/>
  <c r="GK38" i="9"/>
  <c r="GU37" i="9"/>
  <c r="GL90" i="9"/>
  <c r="GF38" i="8" l="1"/>
  <c r="GF71" i="17" s="1"/>
  <c r="GF69" i="17" s="1"/>
  <c r="GF75" i="17" s="1"/>
  <c r="GE11" i="21"/>
  <c r="GE43" i="6"/>
  <c r="GF42" i="6" s="1"/>
  <c r="GF31" i="8"/>
  <c r="GF33" i="8" s="1"/>
  <c r="GF50" i="6" s="1"/>
  <c r="GF51" i="6" s="1"/>
  <c r="GE32" i="4"/>
  <c r="GE41" i="6" s="1"/>
  <c r="GF21" i="4"/>
  <c r="GF11" i="21" s="1"/>
  <c r="GD14" i="21"/>
  <c r="GD16" i="21" s="1"/>
  <c r="GD55" i="6"/>
  <c r="GG8" i="8"/>
  <c r="GG34" i="6" s="1"/>
  <c r="V34" i="5" s="1"/>
  <c r="GG18" i="6"/>
  <c r="GG20" i="6" s="1"/>
  <c r="GG24" i="6" s="1"/>
  <c r="GG12" i="6"/>
  <c r="GF29" i="8"/>
  <c r="GH33" i="6"/>
  <c r="GJ127" i="13"/>
  <c r="GJ145" i="13"/>
  <c r="GI52" i="9"/>
  <c r="GI64" i="13"/>
  <c r="GI10" i="6" s="1"/>
  <c r="GJ105" i="9"/>
  <c r="GK99" i="9"/>
  <c r="GK95" i="9"/>
  <c r="GI46" i="13"/>
  <c r="GI9" i="4" s="1"/>
  <c r="GJ47" i="9"/>
  <c r="GJ42" i="9"/>
  <c r="GJ19" i="6" s="1"/>
  <c r="GK46" i="9"/>
  <c r="GL98" i="9"/>
  <c r="GU45" i="9"/>
  <c r="GF39" i="8" l="1"/>
  <c r="GF40" i="8" s="1"/>
  <c r="GE44" i="6"/>
  <c r="GE52" i="6" s="1"/>
  <c r="GF33" i="4"/>
  <c r="GG32" i="8"/>
  <c r="GG11" i="4" s="1"/>
  <c r="GG13" i="4" s="1"/>
  <c r="GF25" i="6"/>
  <c r="GF26" i="6" s="1"/>
  <c r="GF27" i="6" s="1"/>
  <c r="GK35" i="6"/>
  <c r="GG26" i="8"/>
  <c r="GG25" i="8"/>
  <c r="GG28" i="8" s="1"/>
  <c r="GF32" i="4"/>
  <c r="GF41" i="6" s="1"/>
  <c r="GE44" i="4"/>
  <c r="GE34" i="4"/>
  <c r="GE38" i="4" s="1"/>
  <c r="GE39" i="4" s="1"/>
  <c r="GF37" i="4" s="1"/>
  <c r="GE12" i="21"/>
  <c r="GE15" i="21" s="1"/>
  <c r="GE13" i="21"/>
  <c r="GG9" i="8"/>
  <c r="GH11" i="6"/>
  <c r="GF81" i="17"/>
  <c r="GF83" i="17" s="1"/>
  <c r="GJ168" i="13"/>
  <c r="GI87" i="13"/>
  <c r="GI7" i="8" s="1"/>
  <c r="GL91" i="9"/>
  <c r="GK103" i="9"/>
  <c r="GK39" i="9"/>
  <c r="GJ50" i="9"/>
  <c r="GJ31" i="6" s="1"/>
  <c r="GL38" i="9"/>
  <c r="GV37" i="9"/>
  <c r="GM90" i="9"/>
  <c r="GG38" i="8" l="1"/>
  <c r="GG71" i="17" s="1"/>
  <c r="GF43" i="6"/>
  <c r="GG42" i="6" s="1"/>
  <c r="V42" i="5" s="1"/>
  <c r="GF44" i="4"/>
  <c r="GF34" i="4"/>
  <c r="GF38" i="4" s="1"/>
  <c r="GF39" i="4" s="1"/>
  <c r="GF42" i="4" s="1"/>
  <c r="GE42" i="4"/>
  <c r="GE36" i="6"/>
  <c r="GE37" i="6" s="1"/>
  <c r="GE38" i="6" s="1"/>
  <c r="GE54" i="6" s="1"/>
  <c r="GG36" i="8"/>
  <c r="GE14" i="21"/>
  <c r="GE16" i="21" s="1"/>
  <c r="GH8" i="8"/>
  <c r="GH34" i="6" s="1"/>
  <c r="GG20" i="4"/>
  <c r="GG31" i="8"/>
  <c r="GG25" i="6" s="1"/>
  <c r="GG26" i="6" s="1"/>
  <c r="GG27" i="6" s="1"/>
  <c r="GG29" i="8"/>
  <c r="GI33" i="6"/>
  <c r="GH12" i="6"/>
  <c r="GH18" i="6"/>
  <c r="GH20" i="6" s="1"/>
  <c r="GH24" i="6" s="1"/>
  <c r="GK127" i="13"/>
  <c r="GK145" i="13"/>
  <c r="GJ52" i="9"/>
  <c r="GJ64" i="13"/>
  <c r="GJ10" i="6" s="1"/>
  <c r="GK105" i="9"/>
  <c r="GL99" i="9"/>
  <c r="GL95" i="9"/>
  <c r="GJ46" i="13"/>
  <c r="GJ9" i="4" s="1"/>
  <c r="GK47" i="9"/>
  <c r="GK42" i="9"/>
  <c r="GK19" i="6" s="1"/>
  <c r="GL46" i="9"/>
  <c r="GM98" i="9"/>
  <c r="GV45" i="9"/>
  <c r="GG39" i="8" l="1"/>
  <c r="GG40" i="8" s="1"/>
  <c r="GF44" i="6"/>
  <c r="GF52" i="6" s="1"/>
  <c r="GL35" i="6"/>
  <c r="GH26" i="8"/>
  <c r="GH25" i="8"/>
  <c r="GG72" i="17"/>
  <c r="GG69" i="17" s="1"/>
  <c r="GG75" i="17" s="1"/>
  <c r="GE55" i="6"/>
  <c r="GG21" i="4"/>
  <c r="GG33" i="4" s="1"/>
  <c r="GF36" i="6"/>
  <c r="GF37" i="6" s="1"/>
  <c r="GF38" i="6" s="1"/>
  <c r="GG37" i="4"/>
  <c r="GF12" i="21"/>
  <c r="GF15" i="21" s="1"/>
  <c r="GF13" i="21"/>
  <c r="GH32" i="8"/>
  <c r="GG33" i="8"/>
  <c r="GG50" i="6" s="1"/>
  <c r="GG51" i="6" s="1"/>
  <c r="GH9" i="8"/>
  <c r="GI11" i="6"/>
  <c r="V50" i="5"/>
  <c r="V51" i="5" s="1"/>
  <c r="GK168" i="13"/>
  <c r="GJ87" i="13"/>
  <c r="GJ7" i="8" s="1"/>
  <c r="GM91" i="9"/>
  <c r="GL103" i="9"/>
  <c r="GL39" i="9"/>
  <c r="GK50" i="9"/>
  <c r="GK31" i="6" s="1"/>
  <c r="GM38" i="9"/>
  <c r="GW37" i="9"/>
  <c r="GN90" i="9"/>
  <c r="GF54" i="6" l="1"/>
  <c r="GG32" i="4"/>
  <c r="GG34" i="4" s="1"/>
  <c r="GG38" i="4" s="1"/>
  <c r="GG39" i="4" s="1"/>
  <c r="GH37" i="4" s="1"/>
  <c r="GG43" i="6"/>
  <c r="V43" i="5" s="1"/>
  <c r="GG81" i="17"/>
  <c r="GG83" i="17" s="1"/>
  <c r="GG11" i="21"/>
  <c r="GG41" i="6"/>
  <c r="V41" i="5" s="1"/>
  <c r="GH36" i="8"/>
  <c r="GH38" i="8"/>
  <c r="GH71" i="17" s="1"/>
  <c r="GF55" i="6"/>
  <c r="GF14" i="21"/>
  <c r="GF16" i="21" s="1"/>
  <c r="GH20" i="4"/>
  <c r="GH21" i="4" s="1"/>
  <c r="GI8" i="8"/>
  <c r="GI34" i="6" s="1"/>
  <c r="GH11" i="4"/>
  <c r="GH13" i="4" s="1"/>
  <c r="GH28" i="8"/>
  <c r="GH31" i="8" s="1"/>
  <c r="GJ33" i="6"/>
  <c r="GI18" i="6"/>
  <c r="GI20" i="6" s="1"/>
  <c r="GI24" i="6" s="1"/>
  <c r="GI12" i="6"/>
  <c r="GL127" i="13"/>
  <c r="GL145" i="13"/>
  <c r="GK52" i="9"/>
  <c r="GK64" i="13"/>
  <c r="GK10" i="6" s="1"/>
  <c r="GL105" i="9"/>
  <c r="GM99" i="9"/>
  <c r="GM95" i="9"/>
  <c r="GK46" i="13"/>
  <c r="GK9" i="4" s="1"/>
  <c r="GL47" i="9"/>
  <c r="GL42" i="9"/>
  <c r="GL19" i="6" s="1"/>
  <c r="GM46" i="9"/>
  <c r="GN98" i="9"/>
  <c r="GW45" i="9"/>
  <c r="GH33" i="4" l="1"/>
  <c r="GG44" i="4"/>
  <c r="GH42" i="6"/>
  <c r="V44" i="5"/>
  <c r="V52" i="5" s="1"/>
  <c r="GM35" i="6"/>
  <c r="GI26" i="8"/>
  <c r="GI25" i="8"/>
  <c r="GG44" i="6"/>
  <c r="GG52" i="6" s="1"/>
  <c r="GG42" i="4"/>
  <c r="GH39" i="8"/>
  <c r="GH40" i="8" s="1"/>
  <c r="GH72" i="17"/>
  <c r="GH69" i="17" s="1"/>
  <c r="GH75" i="17" s="1"/>
  <c r="GH32" i="4"/>
  <c r="GH41" i="6" s="1"/>
  <c r="GH11" i="21"/>
  <c r="GG12" i="21"/>
  <c r="GG15" i="21" s="1"/>
  <c r="GG13" i="21"/>
  <c r="GG36" i="6"/>
  <c r="GG55" i="6" s="1"/>
  <c r="GI9" i="8"/>
  <c r="GJ11" i="6"/>
  <c r="GH29" i="8"/>
  <c r="GH25" i="6"/>
  <c r="GH26" i="6" s="1"/>
  <c r="GH27" i="6" s="1"/>
  <c r="GI32" i="8"/>
  <c r="GH33" i="8"/>
  <c r="GH50" i="6" s="1"/>
  <c r="GH51" i="6" s="1"/>
  <c r="V36" i="5"/>
  <c r="V37" i="5" s="1"/>
  <c r="V38" i="5" s="1"/>
  <c r="GK87" i="13"/>
  <c r="GK7" i="8" s="1"/>
  <c r="GL168" i="13"/>
  <c r="GN91" i="9"/>
  <c r="GM103" i="9"/>
  <c r="GM39" i="9"/>
  <c r="GL50" i="9"/>
  <c r="GL31" i="6" s="1"/>
  <c r="GN38" i="9"/>
  <c r="GX37" i="9"/>
  <c r="GO90" i="9"/>
  <c r="GH81" i="17" l="1"/>
  <c r="GH83" i="17" s="1"/>
  <c r="GI36" i="8"/>
  <c r="GI72" i="17" s="1"/>
  <c r="GI38" i="8"/>
  <c r="GI71" i="17" s="1"/>
  <c r="GH34" i="4"/>
  <c r="GH38" i="4" s="1"/>
  <c r="GH39" i="4" s="1"/>
  <c r="GH36" i="6" s="1"/>
  <c r="GH55" i="6" s="1"/>
  <c r="GG14" i="21"/>
  <c r="GG16" i="21" s="1"/>
  <c r="GH44" i="4"/>
  <c r="GJ9" i="8"/>
  <c r="GG37" i="6"/>
  <c r="GG38" i="6" s="1"/>
  <c r="GG54" i="6" s="1"/>
  <c r="GI20" i="4"/>
  <c r="GI21" i="4" s="1"/>
  <c r="GH43" i="6"/>
  <c r="GI42" i="6" s="1"/>
  <c r="GI11" i="4"/>
  <c r="GI13" i="4" s="1"/>
  <c r="GI28" i="8"/>
  <c r="GI31" i="8" s="1"/>
  <c r="GI33" i="8" s="1"/>
  <c r="GI50" i="6" s="1"/>
  <c r="GI51" i="6" s="1"/>
  <c r="GK33" i="6"/>
  <c r="GJ18" i="6"/>
  <c r="GJ20" i="6" s="1"/>
  <c r="GJ24" i="6" s="1"/>
  <c r="GJ12" i="6"/>
  <c r="GM127" i="13"/>
  <c r="GM145" i="13"/>
  <c r="GL52" i="9"/>
  <c r="GL64" i="13"/>
  <c r="GL10" i="6" s="1"/>
  <c r="GM105" i="9"/>
  <c r="GN99" i="9"/>
  <c r="GN95" i="9"/>
  <c r="GL46" i="13"/>
  <c r="GL9" i="4" s="1"/>
  <c r="GM47" i="9"/>
  <c r="GM42" i="9"/>
  <c r="GM19" i="6" s="1"/>
  <c r="GN46" i="9"/>
  <c r="GO98" i="9"/>
  <c r="GX45" i="9"/>
  <c r="GI33" i="4" l="1"/>
  <c r="GN35" i="6"/>
  <c r="GJ26" i="8"/>
  <c r="GJ25" i="8"/>
  <c r="GI69" i="17"/>
  <c r="GI75" i="17" s="1"/>
  <c r="GI39" i="8"/>
  <c r="GI40" i="8" s="1"/>
  <c r="GH37" i="6"/>
  <c r="GH38" i="6" s="1"/>
  <c r="GI11" i="21"/>
  <c r="GI37" i="4"/>
  <c r="GH42" i="4"/>
  <c r="GJ8" i="8"/>
  <c r="GJ34" i="6" s="1"/>
  <c r="GH12" i="21"/>
  <c r="GH15" i="21" s="1"/>
  <c r="GH13" i="21"/>
  <c r="GI32" i="4"/>
  <c r="GI44" i="4" s="1"/>
  <c r="GK11" i="6"/>
  <c r="GH44" i="6"/>
  <c r="GH52" i="6" s="1"/>
  <c r="GI29" i="8"/>
  <c r="GJ32" i="8"/>
  <c r="GI25" i="6"/>
  <c r="GI26" i="6" s="1"/>
  <c r="GL87" i="13"/>
  <c r="GL7" i="8" s="1"/>
  <c r="GJ36" i="8"/>
  <c r="GJ72" i="17" s="1"/>
  <c r="GJ20" i="4"/>
  <c r="GJ21" i="4" s="1"/>
  <c r="GM168" i="13"/>
  <c r="GO91" i="9"/>
  <c r="GN103" i="9"/>
  <c r="GN39" i="9"/>
  <c r="GM50" i="9"/>
  <c r="GM31" i="6" s="1"/>
  <c r="GO38" i="9"/>
  <c r="GY37" i="9"/>
  <c r="GP90" i="9"/>
  <c r="GI81" i="17" l="1"/>
  <c r="GI83" i="17" s="1"/>
  <c r="GJ11" i="4"/>
  <c r="GJ13" i="4" s="1"/>
  <c r="GJ33" i="4" s="1"/>
  <c r="GH54" i="6"/>
  <c r="GH14" i="21"/>
  <c r="GH16" i="21" s="1"/>
  <c r="GI41" i="6"/>
  <c r="GK8" i="8"/>
  <c r="GK34" i="6" s="1"/>
  <c r="GI34" i="4"/>
  <c r="GI38" i="4" s="1"/>
  <c r="GJ38" i="8"/>
  <c r="GJ28" i="8"/>
  <c r="GJ31" i="8" s="1"/>
  <c r="GJ25" i="6" s="1"/>
  <c r="GJ26" i="6" s="1"/>
  <c r="GI27" i="6"/>
  <c r="GI43" i="6"/>
  <c r="GL33" i="6"/>
  <c r="GK12" i="6"/>
  <c r="GK18" i="6"/>
  <c r="GK20" i="6" s="1"/>
  <c r="GK24" i="6" s="1"/>
  <c r="GN127" i="13"/>
  <c r="GN145" i="13"/>
  <c r="GM52" i="9"/>
  <c r="GM64" i="13"/>
  <c r="GM10" i="6" s="1"/>
  <c r="GN105" i="9"/>
  <c r="GO99" i="9"/>
  <c r="GO95" i="9"/>
  <c r="GM46" i="13"/>
  <c r="GM9" i="4" s="1"/>
  <c r="GN47" i="9"/>
  <c r="GN42" i="9"/>
  <c r="GN19" i="6" s="1"/>
  <c r="GO46" i="9"/>
  <c r="GP98" i="9"/>
  <c r="GY45" i="9"/>
  <c r="GJ43" i="6" l="1"/>
  <c r="GO35" i="6"/>
  <c r="GK26" i="8"/>
  <c r="GK25" i="8"/>
  <c r="GJ32" i="4"/>
  <c r="GJ34" i="4" s="1"/>
  <c r="GJ38" i="4" s="1"/>
  <c r="GJ11" i="21"/>
  <c r="GI39" i="4"/>
  <c r="GI36" i="6" s="1"/>
  <c r="GI55" i="6" s="1"/>
  <c r="GK9" i="8"/>
  <c r="GL11" i="6"/>
  <c r="GJ39" i="8"/>
  <c r="GJ40" i="8" s="1"/>
  <c r="GJ71" i="17"/>
  <c r="GJ69" i="17" s="1"/>
  <c r="GJ29" i="8"/>
  <c r="GJ27" i="6"/>
  <c r="GK32" i="8"/>
  <c r="GJ33" i="8"/>
  <c r="GJ50" i="6" s="1"/>
  <c r="GJ51" i="6" s="1"/>
  <c r="GJ42" i="6"/>
  <c r="GI44" i="6"/>
  <c r="GI52" i="6" s="1"/>
  <c r="GM87" i="13"/>
  <c r="GM7" i="8" s="1"/>
  <c r="GN168" i="13"/>
  <c r="GP91" i="9"/>
  <c r="GO103" i="9"/>
  <c r="GO39" i="9"/>
  <c r="GN50" i="9"/>
  <c r="GN31" i="6" s="1"/>
  <c r="GP38" i="9"/>
  <c r="GZ37" i="9"/>
  <c r="GQ90" i="9"/>
  <c r="GK38" i="8" l="1"/>
  <c r="GK71" i="17" s="1"/>
  <c r="GK20" i="4"/>
  <c r="GK21" i="4" s="1"/>
  <c r="GJ41" i="6"/>
  <c r="GJ44" i="6" s="1"/>
  <c r="GJ52" i="6" s="1"/>
  <c r="GJ44" i="4"/>
  <c r="GI12" i="21"/>
  <c r="GI15" i="21" s="1"/>
  <c r="GI13" i="21"/>
  <c r="GJ13" i="21"/>
  <c r="GJ37" i="4"/>
  <c r="GJ39" i="4" s="1"/>
  <c r="GJ42" i="4" s="1"/>
  <c r="GI42" i="4"/>
  <c r="GI37" i="6"/>
  <c r="GI38" i="6" s="1"/>
  <c r="GI54" i="6" s="1"/>
  <c r="GK28" i="8"/>
  <c r="GK29" i="8" s="1"/>
  <c r="GK36" i="8"/>
  <c r="GK72" i="17" s="1"/>
  <c r="GL8" i="8"/>
  <c r="GL34" i="6" s="1"/>
  <c r="GJ81" i="17"/>
  <c r="GJ83" i="17" s="1"/>
  <c r="GJ75" i="17"/>
  <c r="GK11" i="4"/>
  <c r="GK13" i="4" s="1"/>
  <c r="GK33" i="4" s="1"/>
  <c r="GK42" i="6"/>
  <c r="GM33" i="6"/>
  <c r="GL12" i="6"/>
  <c r="GL18" i="6"/>
  <c r="GL20" i="6" s="1"/>
  <c r="GL24" i="6" s="1"/>
  <c r="GO127" i="13"/>
  <c r="GO145" i="13"/>
  <c r="GN52" i="9"/>
  <c r="GN64" i="13"/>
  <c r="GN10" i="6" s="1"/>
  <c r="GO105" i="9"/>
  <c r="GP99" i="9"/>
  <c r="GP95" i="9"/>
  <c r="GN46" i="13"/>
  <c r="GN9" i="4" s="1"/>
  <c r="GO47" i="9"/>
  <c r="GO42" i="9"/>
  <c r="GO19" i="6" s="1"/>
  <c r="GP46" i="9"/>
  <c r="GQ98" i="9"/>
  <c r="GZ45" i="9"/>
  <c r="GP35" i="6" l="1"/>
  <c r="GL26" i="8"/>
  <c r="GL25" i="8"/>
  <c r="GK69" i="17"/>
  <c r="GK81" i="17" s="1"/>
  <c r="GK83" i="17" s="1"/>
  <c r="GJ12" i="21"/>
  <c r="GJ15" i="21" s="1"/>
  <c r="GI14" i="21"/>
  <c r="GI16" i="21" s="1"/>
  <c r="GK32" i="4"/>
  <c r="GK41" i="6" s="1"/>
  <c r="GK11" i="21"/>
  <c r="GK31" i="8"/>
  <c r="GK25" i="6" s="1"/>
  <c r="GK26" i="6" s="1"/>
  <c r="GK27" i="6" s="1"/>
  <c r="GK39" i="8"/>
  <c r="GK40" i="8" s="1"/>
  <c r="GL9" i="8"/>
  <c r="GK37" i="4"/>
  <c r="GJ36" i="6"/>
  <c r="GJ37" i="6" s="1"/>
  <c r="GJ38" i="6" s="1"/>
  <c r="GJ54" i="6" s="1"/>
  <c r="GM11" i="6"/>
  <c r="GL28" i="8"/>
  <c r="GN87" i="13"/>
  <c r="GN7" i="8" s="1"/>
  <c r="GO168" i="13"/>
  <c r="GQ91" i="9"/>
  <c r="GP103" i="9"/>
  <c r="GP39" i="9"/>
  <c r="GO50" i="9"/>
  <c r="GO31" i="6" s="1"/>
  <c r="GQ38" i="9"/>
  <c r="HA37" i="9"/>
  <c r="GR90" i="9"/>
  <c r="GK75" i="17" l="1"/>
  <c r="GL36" i="8"/>
  <c r="GL72" i="17" s="1"/>
  <c r="GJ14" i="21"/>
  <c r="GJ16" i="21" s="1"/>
  <c r="GL32" i="8"/>
  <c r="GK33" i="8"/>
  <c r="GK50" i="6" s="1"/>
  <c r="GK51" i="6" s="1"/>
  <c r="GL20" i="4"/>
  <c r="GL21" i="4" s="1"/>
  <c r="GK44" i="4"/>
  <c r="GK34" i="4"/>
  <c r="GK38" i="4" s="1"/>
  <c r="GK39" i="4" s="1"/>
  <c r="GK42" i="4" s="1"/>
  <c r="GK12" i="21"/>
  <c r="GK15" i="21" s="1"/>
  <c r="GK13" i="21"/>
  <c r="GJ55" i="6"/>
  <c r="GK43" i="6"/>
  <c r="GL42" i="6" s="1"/>
  <c r="GM8" i="8"/>
  <c r="GM34" i="6" s="1"/>
  <c r="GM18" i="6"/>
  <c r="GM20" i="6" s="1"/>
  <c r="GM24" i="6" s="1"/>
  <c r="GM12" i="6"/>
  <c r="GL31" i="8"/>
  <c r="GL25" i="6" s="1"/>
  <c r="GL26" i="6" s="1"/>
  <c r="GL29" i="8"/>
  <c r="GN33" i="6"/>
  <c r="GP127" i="13"/>
  <c r="GP145" i="13"/>
  <c r="GO52" i="9"/>
  <c r="GO64" i="13"/>
  <c r="GO10" i="6" s="1"/>
  <c r="GP105" i="9"/>
  <c r="GQ99" i="9"/>
  <c r="GQ95" i="9"/>
  <c r="GO46" i="13"/>
  <c r="GO9" i="4" s="1"/>
  <c r="GP47" i="9"/>
  <c r="GP42" i="9"/>
  <c r="GP19" i="6" s="1"/>
  <c r="GQ46" i="9"/>
  <c r="GR98" i="9"/>
  <c r="HA45" i="9"/>
  <c r="GQ35" i="6" l="1"/>
  <c r="GM26" i="8"/>
  <c r="GM25" i="8"/>
  <c r="GM28" i="8" s="1"/>
  <c r="GL11" i="4"/>
  <c r="GL13" i="4" s="1"/>
  <c r="GL33" i="4" s="1"/>
  <c r="GL38" i="8"/>
  <c r="GL39" i="8" s="1"/>
  <c r="GL40" i="8" s="1"/>
  <c r="GK14" i="21"/>
  <c r="GK16" i="21" s="1"/>
  <c r="GK44" i="6"/>
  <c r="GK52" i="6" s="1"/>
  <c r="GL37" i="4"/>
  <c r="GK36" i="6"/>
  <c r="GK37" i="6" s="1"/>
  <c r="GK38" i="6" s="1"/>
  <c r="GM9" i="8"/>
  <c r="GN11" i="6"/>
  <c r="GM32" i="8"/>
  <c r="GL27" i="6"/>
  <c r="GL33" i="8"/>
  <c r="GL50" i="6" s="1"/>
  <c r="GL51" i="6" s="1"/>
  <c r="GO87" i="13"/>
  <c r="GO7" i="8" s="1"/>
  <c r="GP168" i="13"/>
  <c r="GR91" i="9"/>
  <c r="GQ103" i="9"/>
  <c r="GQ39" i="9"/>
  <c r="GP50" i="9"/>
  <c r="GP31" i="6" s="1"/>
  <c r="GR38" i="9"/>
  <c r="GS90" i="9"/>
  <c r="HB37" i="9"/>
  <c r="GL11" i="21" l="1"/>
  <c r="GL43" i="6"/>
  <c r="GM42" i="6" s="1"/>
  <c r="GM29" i="8"/>
  <c r="GL32" i="4"/>
  <c r="GL41" i="6" s="1"/>
  <c r="GM20" i="4"/>
  <c r="GM21" i="4" s="1"/>
  <c r="GM38" i="8"/>
  <c r="GM71" i="17" s="1"/>
  <c r="GK54" i="6"/>
  <c r="GL71" i="17"/>
  <c r="GL69" i="17" s="1"/>
  <c r="GL81" i="17" s="1"/>
  <c r="GL83" i="17" s="1"/>
  <c r="GK55" i="6"/>
  <c r="GN9" i="8"/>
  <c r="GM36" i="8"/>
  <c r="GM72" i="17" s="1"/>
  <c r="GN12" i="6"/>
  <c r="GN18" i="6"/>
  <c r="GN20" i="6" s="1"/>
  <c r="GN24" i="6" s="1"/>
  <c r="GM11" i="4"/>
  <c r="GM13" i="4" s="1"/>
  <c r="GM31" i="8"/>
  <c r="GM25" i="6" s="1"/>
  <c r="GM26" i="6" s="1"/>
  <c r="GO33" i="6"/>
  <c r="GQ127" i="13"/>
  <c r="GQ145" i="13"/>
  <c r="GP52" i="9"/>
  <c r="GP64" i="13"/>
  <c r="GP10" i="6" s="1"/>
  <c r="GQ105" i="9"/>
  <c r="GR99" i="9"/>
  <c r="GR95" i="9"/>
  <c r="GP46" i="13"/>
  <c r="GP9" i="4" s="1"/>
  <c r="GQ47" i="9"/>
  <c r="GQ42" i="9"/>
  <c r="GQ19" i="6" s="1"/>
  <c r="GR46" i="9"/>
  <c r="HB45" i="9"/>
  <c r="GS98" i="9"/>
  <c r="GM33" i="4" l="1"/>
  <c r="GL44" i="6"/>
  <c r="GL52" i="6" s="1"/>
  <c r="GR35" i="6"/>
  <c r="GN26" i="8"/>
  <c r="GN25" i="8"/>
  <c r="GL44" i="4"/>
  <c r="GL34" i="4"/>
  <c r="GL38" i="4" s="1"/>
  <c r="GL39" i="4" s="1"/>
  <c r="GL36" i="6" s="1"/>
  <c r="GL55" i="6" s="1"/>
  <c r="GM69" i="17"/>
  <c r="GM81" i="17" s="1"/>
  <c r="GM83" i="17" s="1"/>
  <c r="GL75" i="17"/>
  <c r="GM32" i="4"/>
  <c r="GM41" i="6" s="1"/>
  <c r="GM11" i="21"/>
  <c r="GL12" i="21"/>
  <c r="GL15" i="21" s="1"/>
  <c r="GL13" i="21"/>
  <c r="GM39" i="8"/>
  <c r="GM40" i="8" s="1"/>
  <c r="GN8" i="8"/>
  <c r="GN34" i="6" s="1"/>
  <c r="GN28" i="8"/>
  <c r="GO11" i="6"/>
  <c r="GM43" i="6"/>
  <c r="GN42" i="6" s="1"/>
  <c r="GM27" i="6"/>
  <c r="GN32" i="8"/>
  <c r="GM33" i="8"/>
  <c r="GN36" i="8"/>
  <c r="GN72" i="17" s="1"/>
  <c r="GN20" i="4"/>
  <c r="GN21" i="4" s="1"/>
  <c r="GQ168" i="13"/>
  <c r="GP87" i="13"/>
  <c r="GP7" i="8" s="1"/>
  <c r="GS91" i="9"/>
  <c r="GR103" i="9"/>
  <c r="GR39" i="9"/>
  <c r="GQ50" i="9"/>
  <c r="GQ31" i="6" s="1"/>
  <c r="GS38" i="9"/>
  <c r="GT90" i="9"/>
  <c r="HC37" i="9"/>
  <c r="GM75" i="17" l="1"/>
  <c r="GL37" i="6"/>
  <c r="GL38" i="6" s="1"/>
  <c r="GL54" i="6" s="1"/>
  <c r="GM37" i="4"/>
  <c r="GL42" i="4"/>
  <c r="GM34" i="4"/>
  <c r="GM38" i="4" s="1"/>
  <c r="GM44" i="4"/>
  <c r="GL14" i="21"/>
  <c r="GL16" i="21" s="1"/>
  <c r="GO8" i="8"/>
  <c r="GO34" i="6" s="1"/>
  <c r="GN31" i="8"/>
  <c r="GN33" i="8" s="1"/>
  <c r="GO12" i="6"/>
  <c r="GO18" i="6"/>
  <c r="GO20" i="6" s="1"/>
  <c r="GO24" i="6" s="1"/>
  <c r="GM44" i="6"/>
  <c r="GN29" i="8"/>
  <c r="GN38" i="8"/>
  <c r="GN11" i="4"/>
  <c r="GN13" i="4" s="1"/>
  <c r="GN33" i="4" s="1"/>
  <c r="GM50" i="6"/>
  <c r="GM51" i="6" s="1"/>
  <c r="GP33" i="6"/>
  <c r="GR127" i="13"/>
  <c r="GR145" i="13"/>
  <c r="GQ52" i="9"/>
  <c r="GQ64" i="13"/>
  <c r="GQ10" i="6" s="1"/>
  <c r="GR105" i="9"/>
  <c r="GS99" i="9"/>
  <c r="GS95" i="9"/>
  <c r="GQ46" i="13"/>
  <c r="GQ9" i="4" s="1"/>
  <c r="GR47" i="9"/>
  <c r="GR42" i="9"/>
  <c r="GR19" i="6" s="1"/>
  <c r="GS46" i="9"/>
  <c r="HC45" i="9"/>
  <c r="GT98" i="9"/>
  <c r="GS35" i="6" l="1"/>
  <c r="GO26" i="8"/>
  <c r="GO25" i="8"/>
  <c r="GO28" i="8" s="1"/>
  <c r="GM39" i="4"/>
  <c r="GM36" i="6" s="1"/>
  <c r="GN32" i="4"/>
  <c r="GN44" i="4" s="1"/>
  <c r="GN11" i="21"/>
  <c r="GM12" i="21"/>
  <c r="GM15" i="21" s="1"/>
  <c r="GM13" i="21"/>
  <c r="GO32" i="8"/>
  <c r="GN25" i="6"/>
  <c r="GN26" i="6" s="1"/>
  <c r="GN27" i="6" s="1"/>
  <c r="GO9" i="8"/>
  <c r="GP11" i="6"/>
  <c r="GN39" i="8"/>
  <c r="GN40" i="8" s="1"/>
  <c r="GN71" i="17"/>
  <c r="GN69" i="17" s="1"/>
  <c r="GM52" i="6"/>
  <c r="GN50" i="6"/>
  <c r="GN51" i="6" s="1"/>
  <c r="W35" i="5"/>
  <c r="GR168" i="13"/>
  <c r="GQ87" i="13"/>
  <c r="GQ7" i="8" s="1"/>
  <c r="GT91" i="9"/>
  <c r="GS103" i="9"/>
  <c r="GS39" i="9"/>
  <c r="GR50" i="9"/>
  <c r="GR31" i="6" s="1"/>
  <c r="GT38" i="9"/>
  <c r="GU90" i="9"/>
  <c r="HD37" i="9"/>
  <c r="GM42" i="4" l="1"/>
  <c r="GN37" i="4"/>
  <c r="GO38" i="8"/>
  <c r="GO71" i="17" s="1"/>
  <c r="GO36" i="8"/>
  <c r="GO72" i="17" s="1"/>
  <c r="GN41" i="6"/>
  <c r="GN34" i="4"/>
  <c r="GN38" i="4" s="1"/>
  <c r="GM37" i="6"/>
  <c r="GM38" i="6" s="1"/>
  <c r="GM54" i="6" s="1"/>
  <c r="GM55" i="6"/>
  <c r="GM14" i="21"/>
  <c r="GM16" i="21" s="1"/>
  <c r="GN43" i="6"/>
  <c r="GO42" i="6" s="1"/>
  <c r="GO11" i="4"/>
  <c r="GO13" i="4" s="1"/>
  <c r="GP8" i="8"/>
  <c r="GP34" i="6" s="1"/>
  <c r="GO20" i="4"/>
  <c r="GO21" i="4" s="1"/>
  <c r="GO31" i="8"/>
  <c r="GO33" i="8" s="1"/>
  <c r="GO50" i="6" s="1"/>
  <c r="GO51" i="6" s="1"/>
  <c r="GP12" i="6"/>
  <c r="GP18" i="6"/>
  <c r="GP20" i="6" s="1"/>
  <c r="GP24" i="6" s="1"/>
  <c r="GN75" i="17"/>
  <c r="GN81" i="17"/>
  <c r="GN83" i="17" s="1"/>
  <c r="GO29" i="8"/>
  <c r="GQ33" i="6"/>
  <c r="GS127" i="13"/>
  <c r="GS145" i="13"/>
  <c r="GR52" i="9"/>
  <c r="GR64" i="13"/>
  <c r="GR10" i="6" s="1"/>
  <c r="GS105" i="9"/>
  <c r="GT99" i="9"/>
  <c r="GT95" i="9"/>
  <c r="GR46" i="13"/>
  <c r="GR9" i="4" s="1"/>
  <c r="GS47" i="9"/>
  <c r="GS42" i="9"/>
  <c r="GS19" i="6" s="1"/>
  <c r="GT46" i="9"/>
  <c r="HD45" i="9"/>
  <c r="GU98" i="9"/>
  <c r="GT35" i="6" l="1"/>
  <c r="GO33" i="4"/>
  <c r="GP26" i="8"/>
  <c r="GP25" i="8"/>
  <c r="GN39" i="4"/>
  <c r="GN42" i="4" s="1"/>
  <c r="GO69" i="17"/>
  <c r="GO81" i="17" s="1"/>
  <c r="GO83" i="17" s="1"/>
  <c r="GO39" i="8"/>
  <c r="GO40" i="8" s="1"/>
  <c r="GO11" i="21"/>
  <c r="GN12" i="21"/>
  <c r="GN15" i="21" s="1"/>
  <c r="GN13" i="21"/>
  <c r="GO32" i="4"/>
  <c r="GP32" i="8"/>
  <c r="GN44" i="6"/>
  <c r="GN52" i="6" s="1"/>
  <c r="GP28" i="8"/>
  <c r="GP9" i="8"/>
  <c r="GO25" i="6"/>
  <c r="GO26" i="6" s="1"/>
  <c r="GO27" i="6" s="1"/>
  <c r="GQ11" i="6"/>
  <c r="GS168" i="13"/>
  <c r="GR87" i="13"/>
  <c r="GR7" i="8" s="1"/>
  <c r="GU91" i="9"/>
  <c r="GT103" i="9"/>
  <c r="GT39" i="9"/>
  <c r="GS50" i="9"/>
  <c r="GS31" i="6" s="1"/>
  <c r="GU38" i="9"/>
  <c r="GV90" i="9"/>
  <c r="HE37" i="9"/>
  <c r="GO34" i="4" l="1"/>
  <c r="GO38" i="4" s="1"/>
  <c r="GP31" i="8"/>
  <c r="GP25" i="6" s="1"/>
  <c r="GP26" i="6" s="1"/>
  <c r="GN36" i="6"/>
  <c r="GN37" i="6" s="1"/>
  <c r="GN38" i="6" s="1"/>
  <c r="GN54" i="6" s="1"/>
  <c r="GO37" i="4"/>
  <c r="GO75" i="17"/>
  <c r="GP36" i="8"/>
  <c r="GP72" i="17" s="1"/>
  <c r="GP38" i="8"/>
  <c r="GP71" i="17" s="1"/>
  <c r="GN14" i="21"/>
  <c r="GN16" i="21" s="1"/>
  <c r="GO44" i="4"/>
  <c r="GO41" i="6"/>
  <c r="GP11" i="4"/>
  <c r="GP13" i="4" s="1"/>
  <c r="GP20" i="4"/>
  <c r="GP21" i="4" s="1"/>
  <c r="GQ8" i="8"/>
  <c r="GQ34" i="6" s="1"/>
  <c r="GO43" i="6"/>
  <c r="GP42" i="6" s="1"/>
  <c r="GQ18" i="6"/>
  <c r="GQ20" i="6" s="1"/>
  <c r="GQ24" i="6" s="1"/>
  <c r="GQ12" i="6"/>
  <c r="GQ32" i="8"/>
  <c r="GP29" i="8"/>
  <c r="GR33" i="6"/>
  <c r="GT127" i="13"/>
  <c r="GT145" i="13"/>
  <c r="GS52" i="9"/>
  <c r="GS64" i="13"/>
  <c r="GS10" i="6" s="1"/>
  <c r="GT105" i="9"/>
  <c r="GU99" i="9"/>
  <c r="GU95" i="9"/>
  <c r="GS46" i="13"/>
  <c r="GS9" i="4" s="1"/>
  <c r="GT47" i="9"/>
  <c r="GT42" i="9"/>
  <c r="GT19" i="6" s="1"/>
  <c r="GU46" i="9"/>
  <c r="HE45" i="9"/>
  <c r="GV98" i="9"/>
  <c r="GP33" i="8" l="1"/>
  <c r="GP50" i="6" s="1"/>
  <c r="GP51" i="6" s="1"/>
  <c r="GN55" i="6"/>
  <c r="GO39" i="4"/>
  <c r="GO42" i="4" s="1"/>
  <c r="GP33" i="4"/>
  <c r="GP43" i="6" s="1"/>
  <c r="GQ42" i="6" s="1"/>
  <c r="GU35" i="6"/>
  <c r="GQ26" i="8"/>
  <c r="GQ25" i="8"/>
  <c r="GQ28" i="8" s="1"/>
  <c r="GP69" i="17"/>
  <c r="GP81" i="17" s="1"/>
  <c r="GP83" i="17" s="1"/>
  <c r="GP39" i="8"/>
  <c r="GP40" i="8" s="1"/>
  <c r="GQ38" i="8"/>
  <c r="GQ71" i="17" s="1"/>
  <c r="GP32" i="4"/>
  <c r="GP41" i="6" s="1"/>
  <c r="GP11" i="21"/>
  <c r="GO12" i="21"/>
  <c r="GO15" i="21" s="1"/>
  <c r="GO13" i="21"/>
  <c r="GQ9" i="8"/>
  <c r="GO44" i="6"/>
  <c r="GO52" i="6" s="1"/>
  <c r="GR11" i="6"/>
  <c r="GP27" i="6"/>
  <c r="GQ11" i="4"/>
  <c r="GQ13" i="4" s="1"/>
  <c r="GT168" i="13"/>
  <c r="GS87" i="13"/>
  <c r="GS7" i="8" s="1"/>
  <c r="GV91" i="9"/>
  <c r="GU103" i="9"/>
  <c r="GU39" i="9"/>
  <c r="GT50" i="9"/>
  <c r="GT31" i="6" s="1"/>
  <c r="GV38" i="9"/>
  <c r="HF37" i="9"/>
  <c r="GW90" i="9"/>
  <c r="GO36" i="6" l="1"/>
  <c r="GO37" i="6" s="1"/>
  <c r="GO38" i="6" s="1"/>
  <c r="GP37" i="4"/>
  <c r="GP44" i="6"/>
  <c r="GP52" i="6" s="1"/>
  <c r="GQ31" i="8"/>
  <c r="GQ33" i="8" s="1"/>
  <c r="GQ50" i="6" s="1"/>
  <c r="GQ51" i="6" s="1"/>
  <c r="GP75" i="17"/>
  <c r="GQ36" i="8"/>
  <c r="GQ39" i="8" s="1"/>
  <c r="GQ40" i="8" s="1"/>
  <c r="GO55" i="6"/>
  <c r="GP44" i="4"/>
  <c r="GP34" i="4"/>
  <c r="GP38" i="4" s="1"/>
  <c r="GO14" i="21"/>
  <c r="GO16" i="21" s="1"/>
  <c r="GQ20" i="4"/>
  <c r="GO54" i="6"/>
  <c r="GR8" i="8"/>
  <c r="GR34" i="6" s="1"/>
  <c r="GR18" i="6"/>
  <c r="GR20" i="6" s="1"/>
  <c r="GR24" i="6" s="1"/>
  <c r="GR12" i="6"/>
  <c r="GQ29" i="8"/>
  <c r="GS33" i="6"/>
  <c r="W31" i="5"/>
  <c r="W33" i="5" s="1"/>
  <c r="GU127" i="13"/>
  <c r="GU145" i="13"/>
  <c r="GT52" i="9"/>
  <c r="GT64" i="13"/>
  <c r="GT10" i="6" s="1"/>
  <c r="GU105" i="9"/>
  <c r="GV99" i="9"/>
  <c r="GV95" i="9"/>
  <c r="GT46" i="13"/>
  <c r="GT9" i="4" s="1"/>
  <c r="GU47" i="9"/>
  <c r="GU42" i="9"/>
  <c r="GU19" i="6" s="1"/>
  <c r="GV46" i="9"/>
  <c r="GW98" i="9"/>
  <c r="HF45" i="9"/>
  <c r="GR32" i="8" l="1"/>
  <c r="GR38" i="8" s="1"/>
  <c r="GR71" i="17" s="1"/>
  <c r="GP39" i="4"/>
  <c r="GQ37" i="4" s="1"/>
  <c r="GQ25" i="6"/>
  <c r="GQ26" i="6" s="1"/>
  <c r="GQ27" i="6" s="1"/>
  <c r="GV35" i="6"/>
  <c r="GR26" i="8"/>
  <c r="GR25" i="8"/>
  <c r="GR28" i="8" s="1"/>
  <c r="GQ21" i="4"/>
  <c r="GQ33" i="4" s="1"/>
  <c r="GQ72" i="17"/>
  <c r="GQ69" i="17" s="1"/>
  <c r="GQ81" i="17" s="1"/>
  <c r="GQ83" i="17" s="1"/>
  <c r="GP12" i="21"/>
  <c r="GP15" i="21" s="1"/>
  <c r="GP13" i="21"/>
  <c r="GR9" i="8"/>
  <c r="GS11" i="6"/>
  <c r="GU168" i="13"/>
  <c r="GT87" i="13"/>
  <c r="GT7" i="8" s="1"/>
  <c r="GW91" i="9"/>
  <c r="GV103" i="9"/>
  <c r="GV39" i="9"/>
  <c r="GU50" i="9"/>
  <c r="GU31" i="6" s="1"/>
  <c r="GW38" i="9"/>
  <c r="HG37" i="9"/>
  <c r="GX90" i="9"/>
  <c r="GP36" i="6" l="1"/>
  <c r="GP37" i="6" s="1"/>
  <c r="GP38" i="6" s="1"/>
  <c r="GP54" i="6" s="1"/>
  <c r="GP42" i="4"/>
  <c r="GR11" i="4"/>
  <c r="GR13" i="4" s="1"/>
  <c r="GQ11" i="21"/>
  <c r="GQ43" i="6"/>
  <c r="GR42" i="6" s="1"/>
  <c r="GQ32" i="4"/>
  <c r="GQ41" i="6" s="1"/>
  <c r="GQ75" i="17"/>
  <c r="GR36" i="8"/>
  <c r="GR39" i="8" s="1"/>
  <c r="GR40" i="8" s="1"/>
  <c r="GP55" i="6"/>
  <c r="GR31" i="8"/>
  <c r="GR25" i="6" s="1"/>
  <c r="GR26" i="6" s="1"/>
  <c r="GP14" i="21"/>
  <c r="GP16" i="21" s="1"/>
  <c r="GR20" i="4"/>
  <c r="GS8" i="8"/>
  <c r="GS34" i="6" s="1"/>
  <c r="W34" i="5" s="1"/>
  <c r="GS18" i="6"/>
  <c r="GS20" i="6" s="1"/>
  <c r="GS24" i="6" s="1"/>
  <c r="GS12" i="6"/>
  <c r="GR29" i="8"/>
  <c r="GT33" i="6"/>
  <c r="GV127" i="13"/>
  <c r="GV145" i="13"/>
  <c r="GU52" i="9"/>
  <c r="GU64" i="13"/>
  <c r="GU10" i="6" s="1"/>
  <c r="GV105" i="9"/>
  <c r="GW99" i="9"/>
  <c r="GW95" i="9"/>
  <c r="GU46" i="13"/>
  <c r="GU9" i="4" s="1"/>
  <c r="GV47" i="9"/>
  <c r="GV42" i="9"/>
  <c r="GV19" i="6" s="1"/>
  <c r="GW46" i="9"/>
  <c r="GX98" i="9"/>
  <c r="HG45" i="9"/>
  <c r="GQ44" i="6" l="1"/>
  <c r="GQ52" i="6" s="1"/>
  <c r="GW35" i="6"/>
  <c r="GS26" i="8"/>
  <c r="GS25" i="8"/>
  <c r="GS28" i="8" s="1"/>
  <c r="GQ34" i="4"/>
  <c r="GQ38" i="4" s="1"/>
  <c r="GQ39" i="4" s="1"/>
  <c r="GQ36" i="6" s="1"/>
  <c r="GQ55" i="6" s="1"/>
  <c r="GQ44" i="4"/>
  <c r="GR21" i="4"/>
  <c r="GR33" i="4" s="1"/>
  <c r="GR72" i="17"/>
  <c r="GR69" i="17" s="1"/>
  <c r="GR81" i="17" s="1"/>
  <c r="GR83" i="17" s="1"/>
  <c r="GS32" i="8"/>
  <c r="GR33" i="8"/>
  <c r="GR50" i="6" s="1"/>
  <c r="GR51" i="6" s="1"/>
  <c r="GR27" i="6"/>
  <c r="GQ12" i="21"/>
  <c r="GQ15" i="21" s="1"/>
  <c r="GQ13" i="21"/>
  <c r="GS9" i="8"/>
  <c r="GT11" i="6"/>
  <c r="GV168" i="13"/>
  <c r="GU87" i="13"/>
  <c r="GU7" i="8" s="1"/>
  <c r="GX91" i="9"/>
  <c r="GW103" i="9"/>
  <c r="GW39" i="9"/>
  <c r="GV50" i="9"/>
  <c r="GV31" i="6" s="1"/>
  <c r="GX38" i="9"/>
  <c r="HH37" i="9"/>
  <c r="GY90" i="9"/>
  <c r="GR11" i="21" l="1"/>
  <c r="GR43" i="6"/>
  <c r="GS42" i="6" s="1"/>
  <c r="W42" i="5" s="1"/>
  <c r="GR32" i="4"/>
  <c r="GR41" i="6" s="1"/>
  <c r="GR37" i="4"/>
  <c r="GQ37" i="6"/>
  <c r="GQ38" i="6" s="1"/>
  <c r="GQ54" i="6" s="1"/>
  <c r="GQ42" i="4"/>
  <c r="GR75" i="17"/>
  <c r="GS20" i="4"/>
  <c r="GS21" i="4" s="1"/>
  <c r="GS38" i="8"/>
  <c r="GS71" i="17" s="1"/>
  <c r="GS11" i="4"/>
  <c r="GS13" i="4" s="1"/>
  <c r="GQ14" i="21"/>
  <c r="GQ16" i="21" s="1"/>
  <c r="GS36" i="8"/>
  <c r="GS72" i="17" s="1"/>
  <c r="GT8" i="8"/>
  <c r="GT34" i="6" s="1"/>
  <c r="GS31" i="8"/>
  <c r="GS25" i="6" s="1"/>
  <c r="GS26" i="6" s="1"/>
  <c r="GS29" i="8"/>
  <c r="GU33" i="6"/>
  <c r="GT18" i="6"/>
  <c r="GT20" i="6" s="1"/>
  <c r="GT24" i="6" s="1"/>
  <c r="GT12" i="6"/>
  <c r="GW127" i="13"/>
  <c r="GW145" i="13"/>
  <c r="GV52" i="9"/>
  <c r="GV64" i="13"/>
  <c r="GV10" i="6" s="1"/>
  <c r="GW105" i="9"/>
  <c r="GX99" i="9"/>
  <c r="GX95" i="9"/>
  <c r="GW47" i="9"/>
  <c r="GW42" i="9"/>
  <c r="GW19" i="6" s="1"/>
  <c r="GV46" i="13"/>
  <c r="GV9" i="4" s="1"/>
  <c r="GX46" i="9"/>
  <c r="GY98" i="9"/>
  <c r="HH45" i="9"/>
  <c r="GR44" i="6" l="1"/>
  <c r="GR52" i="6" s="1"/>
  <c r="GR34" i="4"/>
  <c r="GR38" i="4" s="1"/>
  <c r="GR39" i="4" s="1"/>
  <c r="GS37" i="4" s="1"/>
  <c r="GS33" i="4"/>
  <c r="GR44" i="4"/>
  <c r="GX35" i="6"/>
  <c r="GT26" i="8"/>
  <c r="GT25" i="8"/>
  <c r="GS69" i="17"/>
  <c r="GS75" i="17" s="1"/>
  <c r="GS32" i="4"/>
  <c r="GS41" i="6" s="1"/>
  <c r="GS11" i="21"/>
  <c r="GS39" i="8"/>
  <c r="GS40" i="8" s="1"/>
  <c r="GT32" i="8"/>
  <c r="GR12" i="21"/>
  <c r="GR15" i="21" s="1"/>
  <c r="GR13" i="21"/>
  <c r="GS33" i="8"/>
  <c r="GS50" i="6" s="1"/>
  <c r="GS51" i="6" s="1"/>
  <c r="GT9" i="8"/>
  <c r="GU11" i="6"/>
  <c r="GS27" i="6"/>
  <c r="GS43" i="6"/>
  <c r="GW168" i="13"/>
  <c r="GV87" i="13"/>
  <c r="GV7" i="8" s="1"/>
  <c r="GY91" i="9"/>
  <c r="GX103" i="9"/>
  <c r="GX39" i="9"/>
  <c r="GW50" i="9"/>
  <c r="GW31" i="6" s="1"/>
  <c r="GY38" i="9"/>
  <c r="HI37" i="9"/>
  <c r="GZ90" i="9"/>
  <c r="GR42" i="4" l="1"/>
  <c r="GR36" i="6"/>
  <c r="GR37" i="6" s="1"/>
  <c r="GR38" i="6" s="1"/>
  <c r="GR54" i="6" s="1"/>
  <c r="GS81" i="17"/>
  <c r="GS83" i="17" s="1"/>
  <c r="W50" i="5"/>
  <c r="W51" i="5" s="1"/>
  <c r="GS34" i="4"/>
  <c r="GS38" i="4" s="1"/>
  <c r="GS39" i="4" s="1"/>
  <c r="GS36" i="6" s="1"/>
  <c r="W36" i="5" s="1"/>
  <c r="W37" i="5" s="1"/>
  <c r="W38" i="5" s="1"/>
  <c r="GS44" i="4"/>
  <c r="GT38" i="8"/>
  <c r="GT71" i="17" s="1"/>
  <c r="GT36" i="8"/>
  <c r="GR14" i="21"/>
  <c r="GR16" i="21" s="1"/>
  <c r="GT11" i="4"/>
  <c r="GT13" i="4" s="1"/>
  <c r="GU8" i="8"/>
  <c r="GU34" i="6" s="1"/>
  <c r="GT20" i="4"/>
  <c r="GT21" i="4" s="1"/>
  <c r="GT28" i="8"/>
  <c r="GT31" i="8" s="1"/>
  <c r="W43" i="5"/>
  <c r="GT42" i="6"/>
  <c r="GV33" i="6"/>
  <c r="W41" i="5"/>
  <c r="GS44" i="6"/>
  <c r="GS52" i="6" s="1"/>
  <c r="GU12" i="6"/>
  <c r="GU18" i="6"/>
  <c r="GU20" i="6" s="1"/>
  <c r="GU24" i="6" s="1"/>
  <c r="GX127" i="13"/>
  <c r="GX145" i="13"/>
  <c r="GW52" i="9"/>
  <c r="GW64" i="13"/>
  <c r="GW10" i="6" s="1"/>
  <c r="GX105" i="9"/>
  <c r="GY99" i="9"/>
  <c r="GY95" i="9"/>
  <c r="GW46" i="13"/>
  <c r="GW9" i="4" s="1"/>
  <c r="GX47" i="9"/>
  <c r="GX42" i="9"/>
  <c r="GX19" i="6" s="1"/>
  <c r="GY46" i="9"/>
  <c r="GZ98" i="9"/>
  <c r="HI45" i="9"/>
  <c r="GT33" i="4" l="1"/>
  <c r="GR55" i="6"/>
  <c r="GY35" i="6"/>
  <c r="GU26" i="8"/>
  <c r="GU25" i="8"/>
  <c r="GT39" i="8"/>
  <c r="GT40" i="8" s="1"/>
  <c r="GS42" i="4"/>
  <c r="GT72" i="17"/>
  <c r="GT69" i="17" s="1"/>
  <c r="GT81" i="17" s="1"/>
  <c r="GT83" i="17" s="1"/>
  <c r="GT32" i="4"/>
  <c r="GT41" i="6" s="1"/>
  <c r="GT11" i="21"/>
  <c r="GU9" i="8"/>
  <c r="GS12" i="21"/>
  <c r="GS15" i="21" s="1"/>
  <c r="GS13" i="21"/>
  <c r="GS55" i="6"/>
  <c r="GS37" i="6"/>
  <c r="GS38" i="6" s="1"/>
  <c r="GS54" i="6" s="1"/>
  <c r="GT37" i="4"/>
  <c r="GV11" i="6"/>
  <c r="GT29" i="8"/>
  <c r="W44" i="5"/>
  <c r="W52" i="5" s="1"/>
  <c r="GT25" i="6"/>
  <c r="GT26" i="6" s="1"/>
  <c r="GU32" i="8"/>
  <c r="GT33" i="8"/>
  <c r="GT50" i="6" s="1"/>
  <c r="GT51" i="6" s="1"/>
  <c r="GW87" i="13"/>
  <c r="GW7" i="8" s="1"/>
  <c r="GX168" i="13"/>
  <c r="GZ91" i="9"/>
  <c r="GY103" i="9"/>
  <c r="GY39" i="9"/>
  <c r="GX50" i="9"/>
  <c r="GX31" i="6" s="1"/>
  <c r="GZ38" i="9"/>
  <c r="HA90" i="9"/>
  <c r="HJ37" i="9"/>
  <c r="GT43" i="6" l="1"/>
  <c r="GT44" i="6" s="1"/>
  <c r="GT52" i="6" s="1"/>
  <c r="GT75" i="17"/>
  <c r="GU38" i="8"/>
  <c r="GU71" i="17" s="1"/>
  <c r="GU20" i="4"/>
  <c r="GU21" i="4" s="1"/>
  <c r="GT34" i="4"/>
  <c r="GT38" i="4" s="1"/>
  <c r="GT39" i="4" s="1"/>
  <c r="GT36" i="6" s="1"/>
  <c r="GT37" i="6" s="1"/>
  <c r="GT38" i="6" s="1"/>
  <c r="GT44" i="4"/>
  <c r="GS14" i="21"/>
  <c r="GS16" i="21" s="1"/>
  <c r="GU36" i="8"/>
  <c r="GU72" i="17" s="1"/>
  <c r="GV8" i="8"/>
  <c r="GV34" i="6" s="1"/>
  <c r="GT27" i="6"/>
  <c r="GU11" i="4"/>
  <c r="GU13" i="4" s="1"/>
  <c r="GU28" i="8"/>
  <c r="GU31" i="8" s="1"/>
  <c r="GW33" i="6"/>
  <c r="GV12" i="6"/>
  <c r="GV18" i="6"/>
  <c r="GV20" i="6" s="1"/>
  <c r="GV24" i="6" s="1"/>
  <c r="GY127" i="13"/>
  <c r="GY145" i="13"/>
  <c r="GX52" i="9"/>
  <c r="GX64" i="13"/>
  <c r="GX10" i="6" s="1"/>
  <c r="GY105" i="9"/>
  <c r="GZ99" i="9"/>
  <c r="GZ95" i="9"/>
  <c r="GX46" i="13"/>
  <c r="GX9" i="4" s="1"/>
  <c r="GY47" i="9"/>
  <c r="GY42" i="9"/>
  <c r="GY19" i="6" s="1"/>
  <c r="GZ46" i="9"/>
  <c r="HJ45" i="9"/>
  <c r="HA98" i="9"/>
  <c r="GU42" i="6" l="1"/>
  <c r="GU33" i="4"/>
  <c r="GZ35" i="6"/>
  <c r="GV26" i="8"/>
  <c r="GV25" i="8"/>
  <c r="GU69" i="17"/>
  <c r="GU81" i="17" s="1"/>
  <c r="GU83" i="17" s="1"/>
  <c r="GU39" i="8"/>
  <c r="GU40" i="8" s="1"/>
  <c r="GT42" i="4"/>
  <c r="GT55" i="6"/>
  <c r="GU37" i="4"/>
  <c r="GU32" i="4"/>
  <c r="GU41" i="6" s="1"/>
  <c r="GU11" i="21"/>
  <c r="GT12" i="21"/>
  <c r="GT15" i="21" s="1"/>
  <c r="GT13" i="21"/>
  <c r="GT54" i="6"/>
  <c r="GV9" i="8"/>
  <c r="GW11" i="6"/>
  <c r="GU25" i="6"/>
  <c r="GU26" i="6" s="1"/>
  <c r="GU43" i="6" s="1"/>
  <c r="GV32" i="8"/>
  <c r="GU33" i="8"/>
  <c r="GU50" i="6" s="1"/>
  <c r="GU51" i="6" s="1"/>
  <c r="GU29" i="8"/>
  <c r="GX87" i="13"/>
  <c r="GX7" i="8" s="1"/>
  <c r="GY168" i="13"/>
  <c r="HA91" i="9"/>
  <c r="GZ103" i="9"/>
  <c r="GZ39" i="9"/>
  <c r="GY50" i="9"/>
  <c r="GY31" i="6" s="1"/>
  <c r="HA38" i="9"/>
  <c r="HK37" i="9"/>
  <c r="HB90" i="9"/>
  <c r="GU75" i="17" l="1"/>
  <c r="GV11" i="4"/>
  <c r="GV13" i="4" s="1"/>
  <c r="GV36" i="8"/>
  <c r="GV72" i="17" s="1"/>
  <c r="GT14" i="21"/>
  <c r="GT16" i="21" s="1"/>
  <c r="GU34" i="4"/>
  <c r="GU38" i="4" s="1"/>
  <c r="GU39" i="4" s="1"/>
  <c r="GU44" i="4"/>
  <c r="GW8" i="8"/>
  <c r="GW34" i="6" s="1"/>
  <c r="GV20" i="4"/>
  <c r="GV21" i="4" s="1"/>
  <c r="GU27" i="6"/>
  <c r="GV38" i="8"/>
  <c r="GV28" i="8"/>
  <c r="GV31" i="8" s="1"/>
  <c r="GU44" i="6"/>
  <c r="GU52" i="6" s="1"/>
  <c r="GV42" i="6"/>
  <c r="GX33" i="6"/>
  <c r="GW18" i="6"/>
  <c r="GW20" i="6" s="1"/>
  <c r="GW24" i="6" s="1"/>
  <c r="GW12" i="6"/>
  <c r="GZ127" i="13"/>
  <c r="GZ145" i="13"/>
  <c r="GY52" i="9"/>
  <c r="GY64" i="13"/>
  <c r="GY10" i="6" s="1"/>
  <c r="GZ105" i="9"/>
  <c r="HA99" i="9"/>
  <c r="HA95" i="9"/>
  <c r="GY46" i="13"/>
  <c r="GY9" i="4" s="1"/>
  <c r="GZ47" i="9"/>
  <c r="GZ42" i="9"/>
  <c r="GZ19" i="6" s="1"/>
  <c r="HA46" i="9"/>
  <c r="HB98" i="9"/>
  <c r="HK45" i="9"/>
  <c r="GV33" i="4" l="1"/>
  <c r="HA35" i="6"/>
  <c r="GW26" i="8"/>
  <c r="GW25" i="8"/>
  <c r="GU36" i="6"/>
  <c r="GU55" i="6" s="1"/>
  <c r="GU42" i="4"/>
  <c r="GV11" i="21"/>
  <c r="GU12" i="21"/>
  <c r="GU15" i="21" s="1"/>
  <c r="GU13" i="21"/>
  <c r="GV37" i="4"/>
  <c r="GW9" i="8"/>
  <c r="GV32" i="4"/>
  <c r="GV41" i="6" s="1"/>
  <c r="GX11" i="6"/>
  <c r="GV39" i="8"/>
  <c r="GV40" i="8" s="1"/>
  <c r="GV71" i="17"/>
  <c r="GV69" i="17" s="1"/>
  <c r="GV29" i="8"/>
  <c r="GV25" i="6"/>
  <c r="GV26" i="6" s="1"/>
  <c r="GW32" i="8"/>
  <c r="GV33" i="8"/>
  <c r="GV50" i="6" s="1"/>
  <c r="GV51" i="6" s="1"/>
  <c r="GY87" i="13"/>
  <c r="GY7" i="8" s="1"/>
  <c r="GZ168" i="13"/>
  <c r="HB91" i="9"/>
  <c r="HA103" i="9"/>
  <c r="HA39" i="9"/>
  <c r="GZ50" i="9"/>
  <c r="GZ31" i="6" s="1"/>
  <c r="HB38" i="9"/>
  <c r="HL37" i="9"/>
  <c r="HC90" i="9"/>
  <c r="GW36" i="8" l="1"/>
  <c r="GW72" i="17" s="1"/>
  <c r="GW38" i="8"/>
  <c r="GW71" i="17" s="1"/>
  <c r="GU37" i="6"/>
  <c r="GU38" i="6" s="1"/>
  <c r="GU54" i="6" s="1"/>
  <c r="GU14" i="21"/>
  <c r="GU16" i="21" s="1"/>
  <c r="GW20" i="4"/>
  <c r="GW21" i="4" s="1"/>
  <c r="GW28" i="8"/>
  <c r="GW31" i="8" s="1"/>
  <c r="GW25" i="6" s="1"/>
  <c r="GW26" i="6" s="1"/>
  <c r="GV34" i="4"/>
  <c r="GV38" i="4" s="1"/>
  <c r="GV44" i="4"/>
  <c r="GX8" i="8"/>
  <c r="GX34" i="6" s="1"/>
  <c r="GV75" i="17"/>
  <c r="GV81" i="17"/>
  <c r="GV83" i="17" s="1"/>
  <c r="GW11" i="4"/>
  <c r="GW13" i="4" s="1"/>
  <c r="GV43" i="6"/>
  <c r="GW42" i="6" s="1"/>
  <c r="GV27" i="6"/>
  <c r="GY33" i="6"/>
  <c r="GX12" i="6"/>
  <c r="GX18" i="6"/>
  <c r="GX20" i="6" s="1"/>
  <c r="GX24" i="6" s="1"/>
  <c r="HA127" i="13"/>
  <c r="HA145" i="13"/>
  <c r="GZ52" i="9"/>
  <c r="GZ64" i="13"/>
  <c r="GZ10" i="6" s="1"/>
  <c r="HA105" i="9"/>
  <c r="HB99" i="9"/>
  <c r="HB95" i="9"/>
  <c r="GZ46" i="13"/>
  <c r="GZ9" i="4" s="1"/>
  <c r="HA47" i="9"/>
  <c r="HA42" i="9"/>
  <c r="HA19" i="6" s="1"/>
  <c r="HB46" i="9"/>
  <c r="HC98" i="9"/>
  <c r="HL45" i="9"/>
  <c r="GW33" i="4" l="1"/>
  <c r="GW43" i="6" s="1"/>
  <c r="GX42" i="6" s="1"/>
  <c r="HB35" i="6"/>
  <c r="GX26" i="8"/>
  <c r="GX25" i="8"/>
  <c r="GW11" i="21"/>
  <c r="GW69" i="17"/>
  <c r="GW81" i="17" s="1"/>
  <c r="GW83" i="17" s="1"/>
  <c r="GW39" i="8"/>
  <c r="GW40" i="8" s="1"/>
  <c r="GW32" i="4"/>
  <c r="GW41" i="6" s="1"/>
  <c r="GV39" i="4"/>
  <c r="GV36" i="6" s="1"/>
  <c r="GV55" i="6" s="1"/>
  <c r="GW29" i="8"/>
  <c r="GX9" i="8"/>
  <c r="GY11" i="6"/>
  <c r="GX32" i="8"/>
  <c r="GV44" i="6"/>
  <c r="GV52" i="6" s="1"/>
  <c r="GW33" i="8"/>
  <c r="GW50" i="6" s="1"/>
  <c r="GW51" i="6" s="1"/>
  <c r="GW27" i="6"/>
  <c r="HA168" i="13"/>
  <c r="GZ87" i="13"/>
  <c r="GZ7" i="8" s="1"/>
  <c r="HC91" i="9"/>
  <c r="HB103" i="9"/>
  <c r="HB39" i="9"/>
  <c r="HA50" i="9"/>
  <c r="HA31" i="6" s="1"/>
  <c r="HC38" i="9"/>
  <c r="HD90" i="9"/>
  <c r="HM37" i="9"/>
  <c r="GW44" i="6" l="1"/>
  <c r="GW52" i="6" s="1"/>
  <c r="GW75" i="17"/>
  <c r="GX11" i="4"/>
  <c r="GX13" i="4" s="1"/>
  <c r="GX36" i="8"/>
  <c r="GX72" i="17" s="1"/>
  <c r="GV42" i="4"/>
  <c r="GW34" i="4"/>
  <c r="GW38" i="4" s="1"/>
  <c r="GW44" i="4"/>
  <c r="GV12" i="21"/>
  <c r="GV15" i="21" s="1"/>
  <c r="GV13" i="21"/>
  <c r="GV37" i="6"/>
  <c r="GV38" i="6" s="1"/>
  <c r="GV54" i="6" s="1"/>
  <c r="GW37" i="4"/>
  <c r="GX28" i="8"/>
  <c r="GX29" i="8" s="1"/>
  <c r="GX20" i="4"/>
  <c r="GX21" i="4" s="1"/>
  <c r="GY18" i="6"/>
  <c r="GY20" i="6" s="1"/>
  <c r="GY24" i="6" s="1"/>
  <c r="GY12" i="6"/>
  <c r="GY8" i="8"/>
  <c r="GY34" i="6" s="1"/>
  <c r="GX38" i="8"/>
  <c r="GZ33" i="6"/>
  <c r="HB127" i="13"/>
  <c r="HB145" i="13"/>
  <c r="HA52" i="9"/>
  <c r="HA64" i="13"/>
  <c r="HA10" i="6" s="1"/>
  <c r="HB105" i="9"/>
  <c r="HC99" i="9"/>
  <c r="HC95" i="9"/>
  <c r="HA46" i="13"/>
  <c r="HA9" i="4" s="1"/>
  <c r="HB47" i="9"/>
  <c r="HB42" i="9"/>
  <c r="HB19" i="6" s="1"/>
  <c r="HC46" i="9"/>
  <c r="HM45" i="9"/>
  <c r="HD98" i="9"/>
  <c r="GX33" i="4" l="1"/>
  <c r="HC35" i="6"/>
  <c r="GY26" i="8"/>
  <c r="GY25" i="8"/>
  <c r="GY28" i="8" s="1"/>
  <c r="GY29" i="8" s="1"/>
  <c r="GX32" i="4"/>
  <c r="GX41" i="6" s="1"/>
  <c r="GV14" i="21"/>
  <c r="GV16" i="21" s="1"/>
  <c r="GX11" i="21"/>
  <c r="GW39" i="4"/>
  <c r="GX37" i="4" s="1"/>
  <c r="GW12" i="21"/>
  <c r="GW15" i="21" s="1"/>
  <c r="GW13" i="21"/>
  <c r="GX31" i="8"/>
  <c r="GX25" i="6" s="1"/>
  <c r="GX26" i="6" s="1"/>
  <c r="GX27" i="6" s="1"/>
  <c r="GY9" i="8"/>
  <c r="GZ11" i="6"/>
  <c r="GX39" i="8"/>
  <c r="GX40" i="8" s="1"/>
  <c r="GX71" i="17"/>
  <c r="GX69" i="17" s="1"/>
  <c r="HA87" i="13"/>
  <c r="HA7" i="8" s="1"/>
  <c r="HB168" i="13"/>
  <c r="HD91" i="9"/>
  <c r="HC103" i="9"/>
  <c r="HC39" i="9"/>
  <c r="HB50" i="9"/>
  <c r="HB31" i="6" s="1"/>
  <c r="HD38" i="9"/>
  <c r="HN37" i="9"/>
  <c r="HE90" i="9"/>
  <c r="GX44" i="4" l="1"/>
  <c r="GX34" i="4"/>
  <c r="GX38" i="4" s="1"/>
  <c r="GX39" i="4" s="1"/>
  <c r="GX42" i="4" s="1"/>
  <c r="GY20" i="4"/>
  <c r="GY21" i="4" s="1"/>
  <c r="GW14" i="21"/>
  <c r="GW16" i="21" s="1"/>
  <c r="GW42" i="4"/>
  <c r="GW36" i="6"/>
  <c r="GX43" i="6"/>
  <c r="GY42" i="6" s="1"/>
  <c r="GX33" i="8"/>
  <c r="GX50" i="6" s="1"/>
  <c r="GX51" i="6" s="1"/>
  <c r="GY32" i="8"/>
  <c r="GZ8" i="8"/>
  <c r="GZ34" i="6" s="1"/>
  <c r="GY36" i="8"/>
  <c r="GY72" i="17" s="1"/>
  <c r="GZ12" i="6"/>
  <c r="GZ18" i="6"/>
  <c r="GZ20" i="6" s="1"/>
  <c r="GZ24" i="6" s="1"/>
  <c r="GX75" i="17"/>
  <c r="GX81" i="17"/>
  <c r="GX83" i="17" s="1"/>
  <c r="GY31" i="8"/>
  <c r="GY25" i="6" s="1"/>
  <c r="GY26" i="6" s="1"/>
  <c r="HA33" i="6"/>
  <c r="HC127" i="13"/>
  <c r="HC145" i="13"/>
  <c r="HB52" i="9"/>
  <c r="HB64" i="13"/>
  <c r="HB10" i="6" s="1"/>
  <c r="HC105" i="9"/>
  <c r="HD99" i="9"/>
  <c r="HD95" i="9"/>
  <c r="HB46" i="13"/>
  <c r="HB9" i="4" s="1"/>
  <c r="HC47" i="9"/>
  <c r="HC42" i="9"/>
  <c r="HC19" i="6" s="1"/>
  <c r="HD46" i="9"/>
  <c r="HE98" i="9"/>
  <c r="HN45" i="9"/>
  <c r="HD35" i="6" l="1"/>
  <c r="GZ26" i="8"/>
  <c r="GZ25" i="8"/>
  <c r="GZ28" i="8" s="1"/>
  <c r="GX44" i="6"/>
  <c r="GX52" i="6" s="1"/>
  <c r="GY38" i="8"/>
  <c r="GY71" i="17" s="1"/>
  <c r="GY69" i="17" s="1"/>
  <c r="GY81" i="17" s="1"/>
  <c r="GY83" i="17" s="1"/>
  <c r="GW37" i="6"/>
  <c r="GW38" i="6" s="1"/>
  <c r="GW54" i="6" s="1"/>
  <c r="GW55" i="6"/>
  <c r="GY37" i="4"/>
  <c r="GY11" i="4"/>
  <c r="GY13" i="4" s="1"/>
  <c r="GY33" i="4" s="1"/>
  <c r="GY43" i="6" s="1"/>
  <c r="GZ42" i="6" s="1"/>
  <c r="GX36" i="6"/>
  <c r="GX37" i="6" s="1"/>
  <c r="GX38" i="6" s="1"/>
  <c r="GX12" i="21"/>
  <c r="GX15" i="21" s="1"/>
  <c r="GX13" i="21"/>
  <c r="GZ9" i="8"/>
  <c r="HA11" i="6"/>
  <c r="GY27" i="6"/>
  <c r="GZ32" i="8"/>
  <c r="GY33" i="8"/>
  <c r="HC168" i="13"/>
  <c r="HB87" i="13"/>
  <c r="HB7" i="8" s="1"/>
  <c r="HE91" i="9"/>
  <c r="HD103" i="9"/>
  <c r="HD39" i="9"/>
  <c r="HC50" i="9"/>
  <c r="HC31" i="6" s="1"/>
  <c r="HE38" i="9"/>
  <c r="HO37" i="9"/>
  <c r="HF90" i="9"/>
  <c r="GZ31" i="8" l="1"/>
  <c r="GY39" i="8"/>
  <c r="GY40" i="8" s="1"/>
  <c r="GZ36" i="8"/>
  <c r="GZ72" i="17" s="1"/>
  <c r="GX54" i="6"/>
  <c r="GY75" i="17"/>
  <c r="GX14" i="21"/>
  <c r="GX16" i="21" s="1"/>
  <c r="GY32" i="4"/>
  <c r="GY34" i="4" s="1"/>
  <c r="GY38" i="4" s="1"/>
  <c r="GY39" i="4" s="1"/>
  <c r="GZ37" i="4" s="1"/>
  <c r="GY11" i="21"/>
  <c r="GX55" i="6"/>
  <c r="GZ20" i="4"/>
  <c r="GZ21" i="4" s="1"/>
  <c r="HA8" i="8"/>
  <c r="HA34" i="6" s="1"/>
  <c r="HA12" i="6"/>
  <c r="HA18" i="6"/>
  <c r="HA20" i="6" s="1"/>
  <c r="HA24" i="6" s="1"/>
  <c r="GZ29" i="8"/>
  <c r="GZ25" i="6"/>
  <c r="GZ26" i="6" s="1"/>
  <c r="HA32" i="8"/>
  <c r="GZ38" i="8"/>
  <c r="GZ11" i="4"/>
  <c r="GZ13" i="4" s="1"/>
  <c r="GZ33" i="8"/>
  <c r="GY50" i="6"/>
  <c r="GY51" i="6" s="1"/>
  <c r="HB33" i="6"/>
  <c r="HD127" i="13"/>
  <c r="HD145" i="13"/>
  <c r="HC52" i="9"/>
  <c r="HC64" i="13"/>
  <c r="HC10" i="6" s="1"/>
  <c r="HD105" i="9"/>
  <c r="HE99" i="9"/>
  <c r="HE95" i="9"/>
  <c r="HC46" i="13"/>
  <c r="HC9" i="4" s="1"/>
  <c r="HD47" i="9"/>
  <c r="HD42" i="9"/>
  <c r="HD19" i="6" s="1"/>
  <c r="HE46" i="9"/>
  <c r="HF98" i="9"/>
  <c r="HO45" i="9"/>
  <c r="HE35" i="6" l="1"/>
  <c r="GZ33" i="4"/>
  <c r="HA26" i="8"/>
  <c r="HA25" i="8"/>
  <c r="HA28" i="8" s="1"/>
  <c r="HA38" i="8"/>
  <c r="HA71" i="17" s="1"/>
  <c r="GY41" i="6"/>
  <c r="GY44" i="6" s="1"/>
  <c r="GY52" i="6" s="1"/>
  <c r="GY44" i="4"/>
  <c r="GZ32" i="4"/>
  <c r="GZ41" i="6" s="1"/>
  <c r="GZ11" i="21"/>
  <c r="GY12" i="21"/>
  <c r="GY15" i="21" s="1"/>
  <c r="GY13" i="21"/>
  <c r="GY36" i="6"/>
  <c r="GY37" i="6" s="1"/>
  <c r="GY38" i="6" s="1"/>
  <c r="GY42" i="4"/>
  <c r="HA9" i="8"/>
  <c r="HB11" i="6"/>
  <c r="GZ39" i="8"/>
  <c r="GZ40" i="8" s="1"/>
  <c r="GZ71" i="17"/>
  <c r="GZ69" i="17" s="1"/>
  <c r="HA11" i="4"/>
  <c r="HA13" i="4" s="1"/>
  <c r="GZ27" i="6"/>
  <c r="GZ43" i="6"/>
  <c r="HA42" i="6" s="1"/>
  <c r="GZ50" i="6"/>
  <c r="GZ51" i="6" s="1"/>
  <c r="X35" i="5"/>
  <c r="HD168" i="13"/>
  <c r="HC87" i="13"/>
  <c r="HC7" i="8" s="1"/>
  <c r="HF91" i="9"/>
  <c r="HE103" i="9"/>
  <c r="HE39" i="9"/>
  <c r="HD50" i="9"/>
  <c r="HD31" i="6" s="1"/>
  <c r="HF38" i="9"/>
  <c r="HP37" i="9"/>
  <c r="HG90" i="9"/>
  <c r="HA20" i="4" l="1"/>
  <c r="GY14" i="21"/>
  <c r="GY16" i="21" s="1"/>
  <c r="GY55" i="6"/>
  <c r="GY54" i="6"/>
  <c r="GZ34" i="4"/>
  <c r="GZ38" i="4" s="1"/>
  <c r="GZ39" i="4" s="1"/>
  <c r="GZ44" i="4"/>
  <c r="HA36" i="8"/>
  <c r="HA72" i="17" s="1"/>
  <c r="HA69" i="17" s="1"/>
  <c r="HB8" i="8"/>
  <c r="HB34" i="6" s="1"/>
  <c r="HA31" i="8"/>
  <c r="HA25" i="6" s="1"/>
  <c r="HA26" i="6" s="1"/>
  <c r="HA29" i="8"/>
  <c r="HB18" i="6"/>
  <c r="HB20" i="6" s="1"/>
  <c r="HB24" i="6" s="1"/>
  <c r="HB12" i="6"/>
  <c r="GZ75" i="17"/>
  <c r="GZ81" i="17"/>
  <c r="GZ83" i="17" s="1"/>
  <c r="GZ44" i="6"/>
  <c r="GZ52" i="6" s="1"/>
  <c r="HC33" i="6"/>
  <c r="HE127" i="13"/>
  <c r="HE145" i="13"/>
  <c r="HD52" i="9"/>
  <c r="HD64" i="13"/>
  <c r="HD10" i="6" s="1"/>
  <c r="HE105" i="9"/>
  <c r="HF99" i="9"/>
  <c r="HF95" i="9"/>
  <c r="HD46" i="13"/>
  <c r="HD9" i="4" s="1"/>
  <c r="HE47" i="9"/>
  <c r="HE42" i="9"/>
  <c r="HE19" i="6" s="1"/>
  <c r="HF46" i="9"/>
  <c r="HG98" i="9"/>
  <c r="HP45" i="9"/>
  <c r="HF35" i="6" l="1"/>
  <c r="HB26" i="8"/>
  <c r="HB25" i="8"/>
  <c r="HA21" i="4"/>
  <c r="HA33" i="4" s="1"/>
  <c r="HA37" i="4"/>
  <c r="GZ42" i="4"/>
  <c r="GZ36" i="6"/>
  <c r="GZ37" i="6" s="1"/>
  <c r="GZ38" i="6" s="1"/>
  <c r="GZ54" i="6" s="1"/>
  <c r="HB32" i="8"/>
  <c r="HA33" i="8"/>
  <c r="HA50" i="6" s="1"/>
  <c r="HA51" i="6" s="1"/>
  <c r="GZ12" i="21"/>
  <c r="GZ15" i="21" s="1"/>
  <c r="GZ13" i="21"/>
  <c r="HB9" i="8"/>
  <c r="HA27" i="6"/>
  <c r="HA39" i="8"/>
  <c r="HA40" i="8" s="1"/>
  <c r="HB28" i="8"/>
  <c r="HC11" i="6"/>
  <c r="HA81" i="17"/>
  <c r="HA83" i="17" s="1"/>
  <c r="HA75" i="17"/>
  <c r="HE168" i="13"/>
  <c r="HD87" i="13"/>
  <c r="HD7" i="8" s="1"/>
  <c r="HG91" i="9"/>
  <c r="HF103" i="9"/>
  <c r="HF39" i="9"/>
  <c r="HE50" i="9"/>
  <c r="HE31" i="6" s="1"/>
  <c r="HG38" i="9"/>
  <c r="HQ37" i="9"/>
  <c r="HH90" i="9"/>
  <c r="HB31" i="8" l="1"/>
  <c r="HB25" i="6" s="1"/>
  <c r="HB26" i="6" s="1"/>
  <c r="HA32" i="4"/>
  <c r="HA41" i="6" s="1"/>
  <c r="HA43" i="6"/>
  <c r="HB42" i="6" s="1"/>
  <c r="HA11" i="21"/>
  <c r="HB36" i="8"/>
  <c r="HB72" i="17" s="1"/>
  <c r="HB11" i="4"/>
  <c r="HB13" i="4" s="1"/>
  <c r="GZ14" i="21"/>
  <c r="GZ16" i="21" s="1"/>
  <c r="GZ55" i="6"/>
  <c r="HB38" i="8"/>
  <c r="HB71" i="17" s="1"/>
  <c r="HB20" i="4"/>
  <c r="HC8" i="8"/>
  <c r="HC34" i="6" s="1"/>
  <c r="HC12" i="6"/>
  <c r="HC18" i="6"/>
  <c r="HC20" i="6" s="1"/>
  <c r="HC24" i="6" s="1"/>
  <c r="HB29" i="8"/>
  <c r="HD33" i="6"/>
  <c r="HF127" i="13"/>
  <c r="HF145" i="13"/>
  <c r="HE52" i="9"/>
  <c r="HE64" i="13"/>
  <c r="HE10" i="6" s="1"/>
  <c r="HF105" i="9"/>
  <c r="HG99" i="9"/>
  <c r="HG95" i="9"/>
  <c r="HE46" i="13"/>
  <c r="HE9" i="4" s="1"/>
  <c r="HF47" i="9"/>
  <c r="HF42" i="9"/>
  <c r="HF19" i="6" s="1"/>
  <c r="HG46" i="9"/>
  <c r="HH98" i="9"/>
  <c r="HQ45" i="9"/>
  <c r="HB33" i="8" l="1"/>
  <c r="HB50" i="6" s="1"/>
  <c r="HB51" i="6" s="1"/>
  <c r="HC32" i="8"/>
  <c r="HC38" i="8" s="1"/>
  <c r="HC71" i="17" s="1"/>
  <c r="HA34" i="4"/>
  <c r="HA38" i="4" s="1"/>
  <c r="HA39" i="4" s="1"/>
  <c r="HA36" i="6" s="1"/>
  <c r="HA37" i="6" s="1"/>
  <c r="HA38" i="6" s="1"/>
  <c r="HA44" i="4"/>
  <c r="HA44" i="6"/>
  <c r="HA52" i="6" s="1"/>
  <c r="HG35" i="6"/>
  <c r="HC26" i="8"/>
  <c r="HC25" i="8"/>
  <c r="HC28" i="8" s="1"/>
  <c r="HB21" i="4"/>
  <c r="HB11" i="21" s="1"/>
  <c r="HB69" i="17"/>
  <c r="HB75" i="17" s="1"/>
  <c r="HB39" i="8"/>
  <c r="HB40" i="8" s="1"/>
  <c r="HA12" i="21"/>
  <c r="HA15" i="21" s="1"/>
  <c r="HA13" i="21"/>
  <c r="HC9" i="8"/>
  <c r="HD11" i="6"/>
  <c r="HB27" i="6"/>
  <c r="HF168" i="13"/>
  <c r="HE87" i="13"/>
  <c r="HE7" i="8" s="1"/>
  <c r="HH91" i="9"/>
  <c r="HG103" i="9"/>
  <c r="HG39" i="9"/>
  <c r="HF50" i="9"/>
  <c r="HF31" i="6" s="1"/>
  <c r="HH38" i="9"/>
  <c r="HR37" i="9"/>
  <c r="HI90" i="9"/>
  <c r="HC11" i="4" l="1"/>
  <c r="HC13" i="4" s="1"/>
  <c r="HB37" i="4"/>
  <c r="HA55" i="6"/>
  <c r="HA42" i="4"/>
  <c r="HA54" i="6"/>
  <c r="HB33" i="4"/>
  <c r="HB43" i="6" s="1"/>
  <c r="HC42" i="6" s="1"/>
  <c r="HB32" i="4"/>
  <c r="HB81" i="17"/>
  <c r="HB83" i="17" s="1"/>
  <c r="HC20" i="4"/>
  <c r="HA14" i="21"/>
  <c r="HA16" i="21" s="1"/>
  <c r="HC36" i="8"/>
  <c r="HC39" i="8" s="1"/>
  <c r="HC40" i="8" s="1"/>
  <c r="HD8" i="8"/>
  <c r="HD34" i="6" s="1"/>
  <c r="HC31" i="8"/>
  <c r="HC33" i="8" s="1"/>
  <c r="HC50" i="6" s="1"/>
  <c r="HC51" i="6" s="1"/>
  <c r="HD12" i="6"/>
  <c r="HD18" i="6"/>
  <c r="HD20" i="6" s="1"/>
  <c r="HD24" i="6" s="1"/>
  <c r="HC29" i="8"/>
  <c r="HE33" i="6"/>
  <c r="X31" i="5"/>
  <c r="X33" i="5" s="1"/>
  <c r="HG127" i="13"/>
  <c r="HG145" i="13"/>
  <c r="HF52" i="9"/>
  <c r="HF64" i="13"/>
  <c r="HF10" i="6" s="1"/>
  <c r="HG105" i="9"/>
  <c r="HH99" i="9"/>
  <c r="HH95" i="9"/>
  <c r="HF46" i="13"/>
  <c r="HF9" i="4" s="1"/>
  <c r="HG47" i="9"/>
  <c r="HG42" i="9"/>
  <c r="HG19" i="6" s="1"/>
  <c r="HH46" i="9"/>
  <c r="HI98" i="9"/>
  <c r="HR45" i="9"/>
  <c r="HB34" i="4" l="1"/>
  <c r="HB38" i="4" s="1"/>
  <c r="HB39" i="4" s="1"/>
  <c r="HB36" i="6" s="1"/>
  <c r="HB55" i="6" s="1"/>
  <c r="HH35" i="6"/>
  <c r="HD26" i="8"/>
  <c r="HD25" i="8"/>
  <c r="HD28" i="8" s="1"/>
  <c r="HB44" i="4"/>
  <c r="HB41" i="6"/>
  <c r="HB44" i="6" s="1"/>
  <c r="HB52" i="6" s="1"/>
  <c r="HC21" i="4"/>
  <c r="HC33" i="4" s="1"/>
  <c r="HC72" i="17"/>
  <c r="HC69" i="17" s="1"/>
  <c r="HC81" i="17" s="1"/>
  <c r="HC83" i="17" s="1"/>
  <c r="HB12" i="21"/>
  <c r="HB15" i="21" s="1"/>
  <c r="HB13" i="21"/>
  <c r="HD32" i="8"/>
  <c r="HC25" i="6"/>
  <c r="HC26" i="6" s="1"/>
  <c r="HD9" i="8"/>
  <c r="HE11" i="6"/>
  <c r="HG168" i="13"/>
  <c r="HF87" i="13"/>
  <c r="HF7" i="8" s="1"/>
  <c r="HI91" i="9"/>
  <c r="HH103" i="9"/>
  <c r="HH39" i="9"/>
  <c r="HG50" i="9"/>
  <c r="HG31" i="6" s="1"/>
  <c r="HI38" i="9"/>
  <c r="HS37" i="9"/>
  <c r="HJ90" i="9"/>
  <c r="HC37" i="4" l="1"/>
  <c r="HB42" i="4"/>
  <c r="HB37" i="6"/>
  <c r="HB38" i="6" s="1"/>
  <c r="HB54" i="6" s="1"/>
  <c r="HC32" i="4"/>
  <c r="HC41" i="6" s="1"/>
  <c r="HC43" i="6"/>
  <c r="HD42" i="6" s="1"/>
  <c r="HD31" i="8"/>
  <c r="HD33" i="8" s="1"/>
  <c r="HD50" i="6" s="1"/>
  <c r="HD51" i="6" s="1"/>
  <c r="HC11" i="21"/>
  <c r="HD36" i="8"/>
  <c r="HD72" i="17" s="1"/>
  <c r="HD38" i="8"/>
  <c r="HD71" i="17" s="1"/>
  <c r="HC75" i="17"/>
  <c r="HB14" i="21"/>
  <c r="HB16" i="21" s="1"/>
  <c r="HD11" i="4"/>
  <c r="HD13" i="4" s="1"/>
  <c r="HC27" i="6"/>
  <c r="HD20" i="4"/>
  <c r="HD21" i="4" s="1"/>
  <c r="HE8" i="8"/>
  <c r="HE34" i="6" s="1"/>
  <c r="X34" i="5" s="1"/>
  <c r="HE18" i="6"/>
  <c r="HE20" i="6" s="1"/>
  <c r="HE24" i="6" s="1"/>
  <c r="HE12" i="6"/>
  <c r="HD29" i="8"/>
  <c r="HF33" i="6"/>
  <c r="HH127" i="13"/>
  <c r="HH145" i="13"/>
  <c r="HG52" i="9"/>
  <c r="HG64" i="13"/>
  <c r="HG10" i="6" s="1"/>
  <c r="HH105" i="9"/>
  <c r="HI99" i="9"/>
  <c r="HI95" i="9"/>
  <c r="HG46" i="13"/>
  <c r="HG9" i="4" s="1"/>
  <c r="HH47" i="9"/>
  <c r="HH42" i="9"/>
  <c r="HH19" i="6" s="1"/>
  <c r="HI46" i="9"/>
  <c r="HJ98" i="9"/>
  <c r="HS45" i="9"/>
  <c r="HE32" i="8" l="1"/>
  <c r="HE38" i="8" s="1"/>
  <c r="HE71" i="17" s="1"/>
  <c r="HD25" i="6"/>
  <c r="HD26" i="6" s="1"/>
  <c r="HD27" i="6" s="1"/>
  <c r="HC44" i="4"/>
  <c r="HC34" i="4"/>
  <c r="HC38" i="4" s="1"/>
  <c r="HC39" i="4" s="1"/>
  <c r="HD37" i="4" s="1"/>
  <c r="HD33" i="4"/>
  <c r="HC44" i="6"/>
  <c r="HC52" i="6" s="1"/>
  <c r="HI35" i="6"/>
  <c r="HE26" i="8"/>
  <c r="HE25" i="8"/>
  <c r="HE28" i="8" s="1"/>
  <c r="HD69" i="17"/>
  <c r="HD81" i="17" s="1"/>
  <c r="HD83" i="17" s="1"/>
  <c r="HD39" i="8"/>
  <c r="HD40" i="8" s="1"/>
  <c r="HD32" i="4"/>
  <c r="HD41" i="6" s="1"/>
  <c r="HD11" i="21"/>
  <c r="HC12" i="21"/>
  <c r="HC15" i="21" s="1"/>
  <c r="HC13" i="21"/>
  <c r="HE9" i="8"/>
  <c r="HF11" i="6"/>
  <c r="HH168" i="13"/>
  <c r="HG87" i="13"/>
  <c r="HG7" i="8" s="1"/>
  <c r="HJ91" i="9"/>
  <c r="HI103" i="9"/>
  <c r="HI39" i="9"/>
  <c r="HH50" i="9"/>
  <c r="HH31" i="6" s="1"/>
  <c r="HJ38" i="9"/>
  <c r="HT37" i="9"/>
  <c r="HK90" i="9"/>
  <c r="HE11" i="4" l="1"/>
  <c r="HE13" i="4" s="1"/>
  <c r="HC36" i="6"/>
  <c r="HC37" i="6" s="1"/>
  <c r="HC38" i="6" s="1"/>
  <c r="HC54" i="6" s="1"/>
  <c r="HD43" i="6"/>
  <c r="HE42" i="6" s="1"/>
  <c r="X42" i="5" s="1"/>
  <c r="HC42" i="4"/>
  <c r="HE31" i="8"/>
  <c r="HE25" i="6" s="1"/>
  <c r="HE26" i="6" s="1"/>
  <c r="HD75" i="17"/>
  <c r="HE36" i="8"/>
  <c r="HE39" i="8" s="1"/>
  <c r="HE40" i="8" s="1"/>
  <c r="HC14" i="21"/>
  <c r="HC16" i="21" s="1"/>
  <c r="HD34" i="4"/>
  <c r="HD38" i="4" s="1"/>
  <c r="HD39" i="4" s="1"/>
  <c r="HD44" i="4"/>
  <c r="HE20" i="4"/>
  <c r="HF8" i="8"/>
  <c r="HF34" i="6" s="1"/>
  <c r="HE29" i="8"/>
  <c r="HG33" i="6"/>
  <c r="HF12" i="6"/>
  <c r="HF18" i="6"/>
  <c r="HF20" i="6" s="1"/>
  <c r="HF24" i="6" s="1"/>
  <c r="HI127" i="13"/>
  <c r="HI145" i="13"/>
  <c r="HH52" i="9"/>
  <c r="HH64" i="13"/>
  <c r="HH10" i="6" s="1"/>
  <c r="HI105" i="9"/>
  <c r="HJ99" i="9"/>
  <c r="HJ95" i="9"/>
  <c r="HH46" i="13"/>
  <c r="HH9" i="4" s="1"/>
  <c r="HI47" i="9"/>
  <c r="HI42" i="9"/>
  <c r="HI19" i="6" s="1"/>
  <c r="HJ46" i="9"/>
  <c r="HK98" i="9"/>
  <c r="HT45" i="9"/>
  <c r="HD44" i="6" l="1"/>
  <c r="HD52" i="6" s="1"/>
  <c r="HC55" i="6"/>
  <c r="HF32" i="8"/>
  <c r="HF38" i="8" s="1"/>
  <c r="HF71" i="17" s="1"/>
  <c r="HE33" i="8"/>
  <c r="HE50" i="6" s="1"/>
  <c r="HE51" i="6" s="1"/>
  <c r="HJ35" i="6"/>
  <c r="HF26" i="8"/>
  <c r="HF25" i="8"/>
  <c r="HE21" i="4"/>
  <c r="HE33" i="4" s="1"/>
  <c r="HE72" i="17"/>
  <c r="HE69" i="17" s="1"/>
  <c r="HE75" i="17" s="1"/>
  <c r="HE37" i="4"/>
  <c r="HD36" i="6"/>
  <c r="HD55" i="6" s="1"/>
  <c r="HD42" i="4"/>
  <c r="HD12" i="21"/>
  <c r="HD15" i="21" s="1"/>
  <c r="HD13" i="21"/>
  <c r="HF9" i="8"/>
  <c r="HG11" i="6"/>
  <c r="HE27" i="6"/>
  <c r="X50" i="5"/>
  <c r="X51" i="5" s="1"/>
  <c r="HH87" i="13"/>
  <c r="HH7" i="8" s="1"/>
  <c r="HI168" i="13"/>
  <c r="HK91" i="9"/>
  <c r="HJ103" i="9"/>
  <c r="HJ39" i="9"/>
  <c r="HI50" i="9"/>
  <c r="HI31" i="6" s="1"/>
  <c r="HK38" i="9"/>
  <c r="HU37" i="9"/>
  <c r="HL90" i="9"/>
  <c r="HF11" i="4" l="1"/>
  <c r="HF13" i="4" s="1"/>
  <c r="HE32" i="4"/>
  <c r="HE44" i="4" s="1"/>
  <c r="HE43" i="6"/>
  <c r="HF42" i="6" s="1"/>
  <c r="HE11" i="21"/>
  <c r="HE81" i="17"/>
  <c r="HE83" i="17" s="1"/>
  <c r="HF36" i="8"/>
  <c r="HF39" i="8" s="1"/>
  <c r="HF40" i="8" s="1"/>
  <c r="HD37" i="6"/>
  <c r="HD38" i="6" s="1"/>
  <c r="HD54" i="6" s="1"/>
  <c r="HD14" i="21"/>
  <c r="HD16" i="21" s="1"/>
  <c r="HF20" i="4"/>
  <c r="HG8" i="8"/>
  <c r="HG34" i="6" s="1"/>
  <c r="X43" i="5"/>
  <c r="HF28" i="8"/>
  <c r="HF31" i="8" s="1"/>
  <c r="HH33" i="6"/>
  <c r="HG12" i="6"/>
  <c r="HG18" i="6"/>
  <c r="HG20" i="6" s="1"/>
  <c r="HG24" i="6" s="1"/>
  <c r="HJ127" i="13"/>
  <c r="HJ145" i="13"/>
  <c r="HI52" i="9"/>
  <c r="HI64" i="13"/>
  <c r="HI10" i="6" s="1"/>
  <c r="HJ105" i="9"/>
  <c r="HK99" i="9"/>
  <c r="HK95" i="9"/>
  <c r="HI46" i="13"/>
  <c r="HI9" i="4" s="1"/>
  <c r="HJ47" i="9"/>
  <c r="HJ42" i="9"/>
  <c r="HJ19" i="6" s="1"/>
  <c r="HK46" i="9"/>
  <c r="HL98" i="9"/>
  <c r="HU45" i="9"/>
  <c r="HE34" i="4" l="1"/>
  <c r="HE38" i="4" s="1"/>
  <c r="HE39" i="4" s="1"/>
  <c r="HF37" i="4" s="1"/>
  <c r="HE41" i="6"/>
  <c r="HK35" i="6"/>
  <c r="HG26" i="8"/>
  <c r="HG25" i="8"/>
  <c r="HF72" i="17"/>
  <c r="HF69" i="17" s="1"/>
  <c r="HF75" i="17" s="1"/>
  <c r="HF21" i="4"/>
  <c r="HF33" i="4" s="1"/>
  <c r="HE12" i="21"/>
  <c r="HE15" i="21" s="1"/>
  <c r="HE13" i="21"/>
  <c r="HG9" i="8"/>
  <c r="HH11" i="6"/>
  <c r="HF29" i="8"/>
  <c r="HF25" i="6"/>
  <c r="HF26" i="6" s="1"/>
  <c r="HG32" i="8"/>
  <c r="HF33" i="8"/>
  <c r="HF50" i="6" s="1"/>
  <c r="HF51" i="6" s="1"/>
  <c r="HI87" i="13"/>
  <c r="HI7" i="8" s="1"/>
  <c r="HJ168" i="13"/>
  <c r="HL91" i="9"/>
  <c r="HK103" i="9"/>
  <c r="HK39" i="9"/>
  <c r="HJ50" i="9"/>
  <c r="HJ31" i="6" s="1"/>
  <c r="HL38" i="9"/>
  <c r="HV37" i="9"/>
  <c r="HM90" i="9"/>
  <c r="HE36" i="6" l="1"/>
  <c r="X36" i="5" s="1"/>
  <c r="X37" i="5" s="1"/>
  <c r="X38" i="5" s="1"/>
  <c r="HE42" i="4"/>
  <c r="HE44" i="6"/>
  <c r="HE52" i="6" s="1"/>
  <c r="X41" i="5"/>
  <c r="X44" i="5" s="1"/>
  <c r="X52" i="5" s="1"/>
  <c r="HF32" i="4"/>
  <c r="HF41" i="6" s="1"/>
  <c r="HF11" i="21"/>
  <c r="HF81" i="17"/>
  <c r="HF83" i="17" s="1"/>
  <c r="HG20" i="4"/>
  <c r="HG21" i="4" s="1"/>
  <c r="HG38" i="8"/>
  <c r="HG71" i="17" s="1"/>
  <c r="HE55" i="6"/>
  <c r="HE37" i="6"/>
  <c r="HE38" i="6" s="1"/>
  <c r="HE14" i="21"/>
  <c r="HE16" i="21" s="1"/>
  <c r="HG36" i="8"/>
  <c r="HG72" i="17" s="1"/>
  <c r="HH8" i="8"/>
  <c r="HH34" i="6" s="1"/>
  <c r="HG28" i="8"/>
  <c r="HG31" i="8" s="1"/>
  <c r="HG11" i="4"/>
  <c r="HG13" i="4" s="1"/>
  <c r="HF27" i="6"/>
  <c r="HF43" i="6"/>
  <c r="HI33" i="6"/>
  <c r="HH18" i="6"/>
  <c r="HH20" i="6" s="1"/>
  <c r="HH24" i="6" s="1"/>
  <c r="HH12" i="6"/>
  <c r="HK127" i="13"/>
  <c r="HK145" i="13"/>
  <c r="HJ52" i="9"/>
  <c r="HJ64" i="13"/>
  <c r="HJ10" i="6" s="1"/>
  <c r="HK105" i="9"/>
  <c r="HL99" i="9"/>
  <c r="HL95" i="9"/>
  <c r="HJ46" i="13"/>
  <c r="HJ9" i="4" s="1"/>
  <c r="HK47" i="9"/>
  <c r="HK42" i="9"/>
  <c r="HK19" i="6" s="1"/>
  <c r="HL46" i="9"/>
  <c r="HM98" i="9"/>
  <c r="HV45" i="9"/>
  <c r="HE54" i="6" l="1"/>
  <c r="HG33" i="4"/>
  <c r="HF44" i="4"/>
  <c r="HF34" i="4"/>
  <c r="HF38" i="4" s="1"/>
  <c r="HF39" i="4" s="1"/>
  <c r="HF42" i="4" s="1"/>
  <c r="HL35" i="6"/>
  <c r="HH26" i="8"/>
  <c r="HH25" i="8"/>
  <c r="HG69" i="17"/>
  <c r="HG75" i="17" s="1"/>
  <c r="HG32" i="4"/>
  <c r="HG41" i="6" s="1"/>
  <c r="HG11" i="21"/>
  <c r="HF12" i="21"/>
  <c r="HF15" i="21" s="1"/>
  <c r="HF13" i="21"/>
  <c r="HG39" i="8"/>
  <c r="HG40" i="8" s="1"/>
  <c r="HH9" i="8"/>
  <c r="HI11" i="6"/>
  <c r="HG29" i="8"/>
  <c r="HG25" i="6"/>
  <c r="HG26" i="6" s="1"/>
  <c r="HH32" i="8"/>
  <c r="HF44" i="6"/>
  <c r="HF52" i="6" s="1"/>
  <c r="HG42" i="6"/>
  <c r="HG33" i="8"/>
  <c r="HG50" i="6" s="1"/>
  <c r="HG51" i="6" s="1"/>
  <c r="HJ87" i="13"/>
  <c r="HJ7" i="8" s="1"/>
  <c r="HK168" i="13"/>
  <c r="HM91" i="9"/>
  <c r="HL103" i="9"/>
  <c r="HL39" i="9"/>
  <c r="HK50" i="9"/>
  <c r="HK31" i="6" s="1"/>
  <c r="HM38" i="9"/>
  <c r="HN90" i="9"/>
  <c r="HW37" i="9"/>
  <c r="HG43" i="6" l="1"/>
  <c r="HG37" i="4"/>
  <c r="HF36" i="6"/>
  <c r="HF37" i="6" s="1"/>
  <c r="HF38" i="6" s="1"/>
  <c r="HF54" i="6" s="1"/>
  <c r="HG81" i="17"/>
  <c r="HG83" i="17" s="1"/>
  <c r="HH36" i="8"/>
  <c r="HH72" i="17" s="1"/>
  <c r="HH38" i="8"/>
  <c r="HH71" i="17" s="1"/>
  <c r="HF14" i="21"/>
  <c r="HF16" i="21" s="1"/>
  <c r="HG44" i="4"/>
  <c r="HG34" i="4"/>
  <c r="HG38" i="4" s="1"/>
  <c r="HH20" i="4"/>
  <c r="HH21" i="4" s="1"/>
  <c r="HI8" i="8"/>
  <c r="HI34" i="6" s="1"/>
  <c r="HG27" i="6"/>
  <c r="HH11" i="4"/>
  <c r="HH13" i="4" s="1"/>
  <c r="HH28" i="8"/>
  <c r="HH31" i="8" s="1"/>
  <c r="HH42" i="6"/>
  <c r="HG44" i="6"/>
  <c r="HG52" i="6" s="1"/>
  <c r="HJ33" i="6"/>
  <c r="HI12" i="6"/>
  <c r="HI18" i="6"/>
  <c r="HI20" i="6" s="1"/>
  <c r="HI24" i="6" s="1"/>
  <c r="HL127" i="13"/>
  <c r="HL145" i="13"/>
  <c r="HK52" i="9"/>
  <c r="HK64" i="13"/>
  <c r="HK10" i="6" s="1"/>
  <c r="HL105" i="9"/>
  <c r="HM99" i="9"/>
  <c r="HM95" i="9"/>
  <c r="HK46" i="13"/>
  <c r="HK9" i="4" s="1"/>
  <c r="HL47" i="9"/>
  <c r="HL42" i="9"/>
  <c r="HL19" i="6" s="1"/>
  <c r="HM46" i="9"/>
  <c r="HW45" i="9"/>
  <c r="HN98" i="9"/>
  <c r="HG39" i="4" l="1"/>
  <c r="HG42" i="4" s="1"/>
  <c r="HH33" i="4"/>
  <c r="HF55" i="6"/>
  <c r="HM35" i="6"/>
  <c r="HI26" i="8"/>
  <c r="HI25" i="8"/>
  <c r="HH69" i="17"/>
  <c r="HH81" i="17" s="1"/>
  <c r="HH83" i="17" s="1"/>
  <c r="HH39" i="8"/>
  <c r="HH40" i="8" s="1"/>
  <c r="HH37" i="4"/>
  <c r="HH11" i="21"/>
  <c r="HG12" i="21"/>
  <c r="HG15" i="21" s="1"/>
  <c r="HG13" i="21"/>
  <c r="HI9" i="8"/>
  <c r="HH32" i="4"/>
  <c r="HH41" i="6" s="1"/>
  <c r="HJ11" i="6"/>
  <c r="HH29" i="8"/>
  <c r="HH25" i="6"/>
  <c r="HH26" i="6" s="1"/>
  <c r="HH33" i="8"/>
  <c r="HH50" i="6" s="1"/>
  <c r="HH51" i="6" s="1"/>
  <c r="HI32" i="8"/>
  <c r="HK87" i="13"/>
  <c r="HK7" i="8" s="1"/>
  <c r="HL168" i="13"/>
  <c r="HN91" i="9"/>
  <c r="HM103" i="9"/>
  <c r="HM39" i="9"/>
  <c r="HL50" i="9"/>
  <c r="HL31" i="6" s="1"/>
  <c r="HN38" i="9"/>
  <c r="HO90" i="9"/>
  <c r="HX37" i="9"/>
  <c r="HG36" i="6" l="1"/>
  <c r="HG55" i="6" s="1"/>
  <c r="HH75" i="17"/>
  <c r="HI20" i="4"/>
  <c r="HI21" i="4" s="1"/>
  <c r="HI38" i="8"/>
  <c r="HI71" i="17" s="1"/>
  <c r="HG14" i="21"/>
  <c r="HG16" i="21" s="1"/>
  <c r="HG37" i="6"/>
  <c r="HG38" i="6" s="1"/>
  <c r="HG54" i="6" s="1"/>
  <c r="HJ8" i="8"/>
  <c r="HJ34" i="6" s="1"/>
  <c r="HH44" i="4"/>
  <c r="HI36" i="8"/>
  <c r="HI72" i="17" s="1"/>
  <c r="HH34" i="4"/>
  <c r="HH38" i="4" s="1"/>
  <c r="HI11" i="4"/>
  <c r="HI13" i="4" s="1"/>
  <c r="HI28" i="8"/>
  <c r="HI31" i="8" s="1"/>
  <c r="HH43" i="6"/>
  <c r="HH27" i="6"/>
  <c r="HK33" i="6"/>
  <c r="HJ12" i="6"/>
  <c r="HJ18" i="6"/>
  <c r="HJ20" i="6" s="1"/>
  <c r="HJ24" i="6" s="1"/>
  <c r="HM127" i="13"/>
  <c r="HM145" i="13"/>
  <c r="HL52" i="9"/>
  <c r="HL64" i="13"/>
  <c r="HL10" i="6" s="1"/>
  <c r="HM105" i="9"/>
  <c r="HN99" i="9"/>
  <c r="HN95" i="9"/>
  <c r="HL46" i="13"/>
  <c r="HL9" i="4" s="1"/>
  <c r="HM47" i="9"/>
  <c r="HM42" i="9"/>
  <c r="HM19" i="6" s="1"/>
  <c r="HN46" i="9"/>
  <c r="HX45" i="9"/>
  <c r="HO98" i="9"/>
  <c r="HI33" i="4" l="1"/>
  <c r="HN35" i="6"/>
  <c r="HJ26" i="8"/>
  <c r="HJ25" i="8"/>
  <c r="HI69" i="17"/>
  <c r="HI81" i="17" s="1"/>
  <c r="HI83" i="17" s="1"/>
  <c r="HI32" i="4"/>
  <c r="HI41" i="6" s="1"/>
  <c r="HI11" i="21"/>
  <c r="HJ9" i="8"/>
  <c r="HH39" i="4"/>
  <c r="HH36" i="6" s="1"/>
  <c r="HH55" i="6" s="1"/>
  <c r="HI39" i="8"/>
  <c r="HI40" i="8" s="1"/>
  <c r="HK11" i="6"/>
  <c r="HI29" i="8"/>
  <c r="HI25" i="6"/>
  <c r="HI26" i="6" s="1"/>
  <c r="HJ32" i="8"/>
  <c r="HI33" i="8"/>
  <c r="HI50" i="6" s="1"/>
  <c r="HI51" i="6" s="1"/>
  <c r="HH44" i="6"/>
  <c r="HH52" i="6" s="1"/>
  <c r="HI42" i="6"/>
  <c r="HL87" i="13"/>
  <c r="HL7" i="8" s="1"/>
  <c r="HM168" i="13"/>
  <c r="HO91" i="9"/>
  <c r="HN103" i="9"/>
  <c r="HN39" i="9"/>
  <c r="HM50" i="9"/>
  <c r="HM31" i="6" s="1"/>
  <c r="HO38" i="9"/>
  <c r="HY37" i="9"/>
  <c r="HP90" i="9"/>
  <c r="HI75" i="17" l="1"/>
  <c r="HJ11" i="4"/>
  <c r="HJ13" i="4" s="1"/>
  <c r="HJ36" i="8"/>
  <c r="HJ72" i="17" s="1"/>
  <c r="HH42" i="4"/>
  <c r="HJ20" i="4"/>
  <c r="HJ21" i="4" s="1"/>
  <c r="HI34" i="4"/>
  <c r="HI38" i="4" s="1"/>
  <c r="HH37" i="6"/>
  <c r="HH38" i="6" s="1"/>
  <c r="HH54" i="6" s="1"/>
  <c r="HI44" i="4"/>
  <c r="HI13" i="21"/>
  <c r="HH12" i="21"/>
  <c r="HH15" i="21" s="1"/>
  <c r="HH13" i="21"/>
  <c r="HI37" i="4"/>
  <c r="HK8" i="8"/>
  <c r="HK34" i="6" s="1"/>
  <c r="HK12" i="6"/>
  <c r="HK18" i="6"/>
  <c r="HK20" i="6" s="1"/>
  <c r="HK24" i="6" s="1"/>
  <c r="HJ28" i="8"/>
  <c r="HJ31" i="8" s="1"/>
  <c r="HI27" i="6"/>
  <c r="HI43" i="6"/>
  <c r="HJ42" i="6" s="1"/>
  <c r="HJ38" i="8"/>
  <c r="HL33" i="6"/>
  <c r="HN127" i="13"/>
  <c r="HN145" i="13"/>
  <c r="HM52" i="9"/>
  <c r="HM64" i="13"/>
  <c r="HM10" i="6" s="1"/>
  <c r="HN105" i="9"/>
  <c r="HO99" i="9"/>
  <c r="HO95" i="9"/>
  <c r="HM46" i="13"/>
  <c r="HM9" i="4" s="1"/>
  <c r="HN47" i="9"/>
  <c r="HN42" i="9"/>
  <c r="HN19" i="6" s="1"/>
  <c r="HO46" i="9"/>
  <c r="HO35" i="6" s="1"/>
  <c r="HP98" i="9"/>
  <c r="HY45" i="9"/>
  <c r="HJ33" i="4" l="1"/>
  <c r="HK26" i="8"/>
  <c r="HK25" i="8"/>
  <c r="HJ11" i="21"/>
  <c r="HJ32" i="4"/>
  <c r="HJ41" i="6" s="1"/>
  <c r="HI12" i="21"/>
  <c r="HI15" i="21" s="1"/>
  <c r="HI39" i="4"/>
  <c r="HJ37" i="4" s="1"/>
  <c r="HH14" i="21"/>
  <c r="HH16" i="21" s="1"/>
  <c r="HK9" i="8"/>
  <c r="HL11" i="6"/>
  <c r="HJ39" i="8"/>
  <c r="HJ40" i="8" s="1"/>
  <c r="HJ71" i="17"/>
  <c r="HJ69" i="17" s="1"/>
  <c r="HJ29" i="8"/>
  <c r="HJ25" i="6"/>
  <c r="HJ26" i="6" s="1"/>
  <c r="HJ27" i="6" s="1"/>
  <c r="HK32" i="8"/>
  <c r="HJ33" i="8"/>
  <c r="HJ50" i="6" s="1"/>
  <c r="HJ51" i="6" s="1"/>
  <c r="HI44" i="6"/>
  <c r="HI52" i="6" s="1"/>
  <c r="HM87" i="13"/>
  <c r="HM7" i="8" s="1"/>
  <c r="HN168" i="13"/>
  <c r="HP91" i="9"/>
  <c r="HO103" i="9"/>
  <c r="HO39" i="9"/>
  <c r="HN50" i="9"/>
  <c r="HN31" i="6" s="1"/>
  <c r="HP38" i="9"/>
  <c r="HZ37" i="9"/>
  <c r="HQ90" i="9"/>
  <c r="HK20" i="4" l="1"/>
  <c r="HK21" i="4" s="1"/>
  <c r="HK38" i="8"/>
  <c r="HK71" i="17" s="1"/>
  <c r="HJ34" i="4"/>
  <c r="HJ38" i="4" s="1"/>
  <c r="HJ39" i="4" s="1"/>
  <c r="HJ36" i="6" s="1"/>
  <c r="HJ55" i="6" s="1"/>
  <c r="HJ44" i="4"/>
  <c r="HI36" i="6"/>
  <c r="HI55" i="6" s="1"/>
  <c r="HI42" i="4"/>
  <c r="HI14" i="21"/>
  <c r="HI16" i="21" s="1"/>
  <c r="HK28" i="8"/>
  <c r="HK29" i="8" s="1"/>
  <c r="HK36" i="8"/>
  <c r="HK72" i="17" s="1"/>
  <c r="HL9" i="8"/>
  <c r="HL12" i="6"/>
  <c r="HL18" i="6"/>
  <c r="HL20" i="6" s="1"/>
  <c r="HL24" i="6" s="1"/>
  <c r="HJ81" i="17"/>
  <c r="HJ83" i="17" s="1"/>
  <c r="HJ75" i="17"/>
  <c r="HK11" i="4"/>
  <c r="HK13" i="4" s="1"/>
  <c r="HJ43" i="6"/>
  <c r="HK42" i="6" s="1"/>
  <c r="HM33" i="6"/>
  <c r="HO127" i="13"/>
  <c r="HO145" i="13"/>
  <c r="HN52" i="9"/>
  <c r="HN64" i="13"/>
  <c r="HN10" i="6" s="1"/>
  <c r="HO105" i="9"/>
  <c r="HP99" i="9"/>
  <c r="HP95" i="9"/>
  <c r="HN46" i="13"/>
  <c r="HN9" i="4" s="1"/>
  <c r="HO47" i="9"/>
  <c r="HO42" i="9"/>
  <c r="HO19" i="6" s="1"/>
  <c r="HP46" i="9"/>
  <c r="HQ98" i="9"/>
  <c r="HZ45" i="9"/>
  <c r="HK33" i="4" l="1"/>
  <c r="HP35" i="6"/>
  <c r="HL26" i="8"/>
  <c r="HL25" i="8"/>
  <c r="HL28" i="8" s="1"/>
  <c r="HK69" i="17"/>
  <c r="HK75" i="17" s="1"/>
  <c r="HI37" i="6"/>
  <c r="HI38" i="6" s="1"/>
  <c r="HI54" i="6" s="1"/>
  <c r="HK31" i="8"/>
  <c r="HK25" i="6" s="1"/>
  <c r="HK26" i="6" s="1"/>
  <c r="HK27" i="6" s="1"/>
  <c r="HJ42" i="4"/>
  <c r="HK37" i="4"/>
  <c r="HK32" i="4"/>
  <c r="HK11" i="21"/>
  <c r="HJ12" i="21"/>
  <c r="HJ15" i="21" s="1"/>
  <c r="HJ13" i="21"/>
  <c r="HJ37" i="6"/>
  <c r="HJ38" i="6" s="1"/>
  <c r="HK39" i="8"/>
  <c r="HK40" i="8" s="1"/>
  <c r="HL8" i="8"/>
  <c r="HL34" i="6" s="1"/>
  <c r="HM11" i="6"/>
  <c r="HJ44" i="6"/>
  <c r="HJ52" i="6" s="1"/>
  <c r="HL36" i="8"/>
  <c r="HL72" i="17" s="1"/>
  <c r="HL20" i="4"/>
  <c r="HL21" i="4" s="1"/>
  <c r="HO168" i="13"/>
  <c r="HN87" i="13"/>
  <c r="HN7" i="8" s="1"/>
  <c r="HQ91" i="9"/>
  <c r="HP103" i="9"/>
  <c r="HP39" i="9"/>
  <c r="HO50" i="9"/>
  <c r="HO31" i="6" s="1"/>
  <c r="HQ38" i="9"/>
  <c r="IA37" i="9"/>
  <c r="HR90" i="9"/>
  <c r="HK34" i="4" l="1"/>
  <c r="HK38" i="4" s="1"/>
  <c r="HL31" i="8"/>
  <c r="HM32" i="8" s="1"/>
  <c r="HK81" i="17"/>
  <c r="HK83" i="17" s="1"/>
  <c r="HL32" i="8"/>
  <c r="HK41" i="6"/>
  <c r="HK44" i="4"/>
  <c r="HK43" i="6"/>
  <c r="HL42" i="6" s="1"/>
  <c r="HK33" i="8"/>
  <c r="HK50" i="6" s="1"/>
  <c r="HK51" i="6" s="1"/>
  <c r="HJ14" i="21"/>
  <c r="HJ16" i="21" s="1"/>
  <c r="HJ54" i="6"/>
  <c r="HK39" i="4"/>
  <c r="HK36" i="6" s="1"/>
  <c r="HK55" i="6" s="1"/>
  <c r="HM8" i="8"/>
  <c r="HM34" i="6" s="1"/>
  <c r="HM18" i="6"/>
  <c r="HM20" i="6" s="1"/>
  <c r="HM24" i="6" s="1"/>
  <c r="HM12" i="6"/>
  <c r="HL29" i="8"/>
  <c r="HN33" i="6"/>
  <c r="HP127" i="13"/>
  <c r="HP145" i="13"/>
  <c r="HO52" i="9"/>
  <c r="HO64" i="13"/>
  <c r="HO10" i="6" s="1"/>
  <c r="HP105" i="9"/>
  <c r="HQ99" i="9"/>
  <c r="HQ95" i="9"/>
  <c r="HO46" i="13"/>
  <c r="HO9" i="4" s="1"/>
  <c r="HP47" i="9"/>
  <c r="HP42" i="9"/>
  <c r="HP19" i="6" s="1"/>
  <c r="HQ46" i="9"/>
  <c r="HR98" i="9"/>
  <c r="IA45" i="9"/>
  <c r="HL25" i="6" l="1"/>
  <c r="HL26" i="6" s="1"/>
  <c r="HL27" i="6" s="1"/>
  <c r="HQ35" i="6"/>
  <c r="HM26" i="8"/>
  <c r="HM25" i="8"/>
  <c r="HL38" i="8"/>
  <c r="HL39" i="8" s="1"/>
  <c r="HL40" i="8" s="1"/>
  <c r="HM38" i="8"/>
  <c r="HM71" i="17" s="1"/>
  <c r="HL11" i="4"/>
  <c r="HL13" i="4" s="1"/>
  <c r="HL33" i="4" s="1"/>
  <c r="HL33" i="8"/>
  <c r="HL50" i="6" s="1"/>
  <c r="HL51" i="6" s="1"/>
  <c r="HK44" i="6"/>
  <c r="HK52" i="6" s="1"/>
  <c r="HK37" i="6"/>
  <c r="HK38" i="6" s="1"/>
  <c r="HK12" i="21"/>
  <c r="HK15" i="21" s="1"/>
  <c r="HK13" i="21"/>
  <c r="HL37" i="4"/>
  <c r="HK42" i="4"/>
  <c r="HM9" i="8"/>
  <c r="HN11" i="6"/>
  <c r="HM11" i="4"/>
  <c r="HM13" i="4" s="1"/>
  <c r="Y35" i="5"/>
  <c r="HP168" i="13"/>
  <c r="HO87" i="13"/>
  <c r="HO7" i="8" s="1"/>
  <c r="HR91" i="9"/>
  <c r="HQ103" i="9"/>
  <c r="HQ39" i="9"/>
  <c r="HP50" i="9"/>
  <c r="HP31" i="6" s="1"/>
  <c r="HR38" i="9"/>
  <c r="HS90" i="9"/>
  <c r="IB37" i="9"/>
  <c r="HL32" i="4" l="1"/>
  <c r="HL41" i="6" s="1"/>
  <c r="HL43" i="6"/>
  <c r="HM42" i="6" s="1"/>
  <c r="HL71" i="17"/>
  <c r="HL69" i="17" s="1"/>
  <c r="HL81" i="17" s="1"/>
  <c r="HL83" i="17" s="1"/>
  <c r="HL11" i="21"/>
  <c r="HM36" i="8"/>
  <c r="HM39" i="8" s="1"/>
  <c r="HM40" i="8" s="1"/>
  <c r="HK54" i="6"/>
  <c r="HK14" i="21"/>
  <c r="HK16" i="21" s="1"/>
  <c r="HN8" i="8"/>
  <c r="HN34" i="6" s="1"/>
  <c r="HM20" i="4"/>
  <c r="HM28" i="8"/>
  <c r="HM31" i="8" s="1"/>
  <c r="HM25" i="6" s="1"/>
  <c r="HM26" i="6" s="1"/>
  <c r="HM27" i="6" s="1"/>
  <c r="HN18" i="6"/>
  <c r="HN20" i="6" s="1"/>
  <c r="HN24" i="6" s="1"/>
  <c r="HN12" i="6"/>
  <c r="HO33" i="6"/>
  <c r="HQ127" i="13"/>
  <c r="HQ145" i="13"/>
  <c r="HP52" i="9"/>
  <c r="HP64" i="13"/>
  <c r="HP10" i="6" s="1"/>
  <c r="HQ105" i="9"/>
  <c r="HR99" i="9"/>
  <c r="HR95" i="9"/>
  <c r="HP46" i="13"/>
  <c r="HP9" i="4" s="1"/>
  <c r="HQ47" i="9"/>
  <c r="HQ42" i="9"/>
  <c r="HQ19" i="6" s="1"/>
  <c r="HR46" i="9"/>
  <c r="IB45" i="9"/>
  <c r="HS98" i="9"/>
  <c r="HL44" i="6" l="1"/>
  <c r="HL52" i="6" s="1"/>
  <c r="HL44" i="4"/>
  <c r="HL34" i="4"/>
  <c r="HL38" i="4" s="1"/>
  <c r="HL39" i="4" s="1"/>
  <c r="HL36" i="6" s="1"/>
  <c r="HL37" i="6" s="1"/>
  <c r="HL38" i="6" s="1"/>
  <c r="HL54" i="6" s="1"/>
  <c r="HR35" i="6"/>
  <c r="HN26" i="8"/>
  <c r="HN25" i="8"/>
  <c r="HM72" i="17"/>
  <c r="HM69" i="17" s="1"/>
  <c r="HM81" i="17" s="1"/>
  <c r="HM83" i="17" s="1"/>
  <c r="HM21" i="4"/>
  <c r="HM33" i="4" s="1"/>
  <c r="HL75" i="17"/>
  <c r="HN9" i="8"/>
  <c r="HL12" i="21"/>
  <c r="HL15" i="21" s="1"/>
  <c r="HL13" i="21"/>
  <c r="HN32" i="8"/>
  <c r="HM33" i="8"/>
  <c r="HM50" i="6" s="1"/>
  <c r="HM51" i="6" s="1"/>
  <c r="HM29" i="8"/>
  <c r="HO11" i="6"/>
  <c r="HQ168" i="13"/>
  <c r="HP87" i="13"/>
  <c r="HP7" i="8" s="1"/>
  <c r="HS91" i="9"/>
  <c r="HR103" i="9"/>
  <c r="HR39" i="9"/>
  <c r="HQ50" i="9"/>
  <c r="HQ31" i="6" s="1"/>
  <c r="HS38" i="9"/>
  <c r="HT90" i="9"/>
  <c r="IC37" i="9"/>
  <c r="HL55" i="6" l="1"/>
  <c r="HM37" i="4"/>
  <c r="HL42" i="4"/>
  <c r="HM32" i="4"/>
  <c r="HM34" i="4" s="1"/>
  <c r="HM38" i="4" s="1"/>
  <c r="HM39" i="4" s="1"/>
  <c r="HM36" i="6" s="1"/>
  <c r="HM37" i="6" s="1"/>
  <c r="HM38" i="6" s="1"/>
  <c r="HM43" i="6"/>
  <c r="HN42" i="6" s="1"/>
  <c r="HM75" i="17"/>
  <c r="HM11" i="21"/>
  <c r="HN38" i="8"/>
  <c r="HN71" i="17" s="1"/>
  <c r="HN36" i="8"/>
  <c r="HN72" i="17" s="1"/>
  <c r="HN20" i="4"/>
  <c r="HN21" i="4" s="1"/>
  <c r="HL14" i="21"/>
  <c r="HL16" i="21" s="1"/>
  <c r="HN11" i="4"/>
  <c r="HN13" i="4" s="1"/>
  <c r="HN28" i="8"/>
  <c r="HN31" i="8" s="1"/>
  <c r="HN33" i="8" s="1"/>
  <c r="HN50" i="6" s="1"/>
  <c r="HN51" i="6" s="1"/>
  <c r="HO8" i="8"/>
  <c r="HO34" i="6" s="1"/>
  <c r="HO18" i="6"/>
  <c r="HO20" i="6" s="1"/>
  <c r="HO24" i="6" s="1"/>
  <c r="HO12" i="6"/>
  <c r="HP33" i="6"/>
  <c r="HR127" i="13"/>
  <c r="HR145" i="13"/>
  <c r="HQ52" i="9"/>
  <c r="HQ64" i="13"/>
  <c r="HQ10" i="6" s="1"/>
  <c r="HR105" i="9"/>
  <c r="HS99" i="9"/>
  <c r="HS95" i="9"/>
  <c r="HQ46" i="13"/>
  <c r="HQ9" i="4" s="1"/>
  <c r="HR47" i="9"/>
  <c r="HR42" i="9"/>
  <c r="HR19" i="6" s="1"/>
  <c r="HS46" i="9"/>
  <c r="IC45" i="9"/>
  <c r="HT98" i="9"/>
  <c r="HM41" i="6" l="1"/>
  <c r="HM44" i="6" s="1"/>
  <c r="HM52" i="6" s="1"/>
  <c r="HM54" i="6" s="1"/>
  <c r="HM44" i="4"/>
  <c r="HN33" i="4"/>
  <c r="HS35" i="6"/>
  <c r="HO26" i="8"/>
  <c r="HO25" i="8"/>
  <c r="HN39" i="8"/>
  <c r="HN40" i="8" s="1"/>
  <c r="HN69" i="17"/>
  <c r="HN75" i="17" s="1"/>
  <c r="HN11" i="21"/>
  <c r="HN37" i="4"/>
  <c r="HM42" i="4"/>
  <c r="HM55" i="6"/>
  <c r="HN32" i="4"/>
  <c r="HN41" i="6" s="1"/>
  <c r="HM12" i="21"/>
  <c r="HM15" i="21" s="1"/>
  <c r="HM13" i="21"/>
  <c r="HO9" i="8"/>
  <c r="HN25" i="6"/>
  <c r="HN26" i="6" s="1"/>
  <c r="HN27" i="6" s="1"/>
  <c r="HN29" i="8"/>
  <c r="HO32" i="8"/>
  <c r="HP11" i="6"/>
  <c r="HR168" i="13"/>
  <c r="HQ87" i="13"/>
  <c r="HQ7" i="8" s="1"/>
  <c r="HT91" i="9"/>
  <c r="HS103" i="9"/>
  <c r="HS39" i="9"/>
  <c r="HR50" i="9"/>
  <c r="HR31" i="6" s="1"/>
  <c r="HT38" i="9"/>
  <c r="HU90" i="9"/>
  <c r="ID37" i="9"/>
  <c r="HN81" i="17" l="1"/>
  <c r="HN83" i="17" s="1"/>
  <c r="HO36" i="8"/>
  <c r="HO72" i="17" s="1"/>
  <c r="HO38" i="8"/>
  <c r="HO71" i="17" s="1"/>
  <c r="HN44" i="4"/>
  <c r="HN34" i="4"/>
  <c r="HN38" i="4" s="1"/>
  <c r="HN39" i="4" s="1"/>
  <c r="HM14" i="21"/>
  <c r="HM16" i="21" s="1"/>
  <c r="HO20" i="4"/>
  <c r="HO21" i="4" s="1"/>
  <c r="HN43" i="6"/>
  <c r="HO42" i="6" s="1"/>
  <c r="HO11" i="4"/>
  <c r="HO13" i="4" s="1"/>
  <c r="HO28" i="8"/>
  <c r="HO31" i="8" s="1"/>
  <c r="HO33" i="8" s="1"/>
  <c r="HO50" i="6" s="1"/>
  <c r="HO51" i="6" s="1"/>
  <c r="HP9" i="8"/>
  <c r="HP12" i="6"/>
  <c r="HP18" i="6"/>
  <c r="HP20" i="6" s="1"/>
  <c r="HP24" i="6" s="1"/>
  <c r="HQ33" i="6"/>
  <c r="Y31" i="5"/>
  <c r="Y33" i="5" s="1"/>
  <c r="HS127" i="13"/>
  <c r="HS145" i="13"/>
  <c r="HR52" i="9"/>
  <c r="HR64" i="13"/>
  <c r="HR10" i="6" s="1"/>
  <c r="HS105" i="9"/>
  <c r="HT99" i="9"/>
  <c r="HT95" i="9"/>
  <c r="HR46" i="13"/>
  <c r="HR9" i="4" s="1"/>
  <c r="HS47" i="9"/>
  <c r="HS42" i="9"/>
  <c r="HS19" i="6" s="1"/>
  <c r="HT46" i="9"/>
  <c r="ID45" i="9"/>
  <c r="HU98" i="9"/>
  <c r="HO33" i="4" l="1"/>
  <c r="HT35" i="6"/>
  <c r="HP26" i="8"/>
  <c r="HP25" i="8"/>
  <c r="HO69" i="17"/>
  <c r="HO81" i="17" s="1"/>
  <c r="HO83" i="17" s="1"/>
  <c r="HO39" i="8"/>
  <c r="HO40" i="8" s="1"/>
  <c r="HN44" i="6"/>
  <c r="HN52" i="6" s="1"/>
  <c r="HN36" i="6"/>
  <c r="HN42" i="4"/>
  <c r="HO37" i="4"/>
  <c r="HO11" i="21"/>
  <c r="HN12" i="21"/>
  <c r="HN15" i="21" s="1"/>
  <c r="HN13" i="21"/>
  <c r="HO32" i="4"/>
  <c r="HO41" i="6" s="1"/>
  <c r="HP32" i="8"/>
  <c r="HO25" i="6"/>
  <c r="HO26" i="6" s="1"/>
  <c r="HO43" i="6" s="1"/>
  <c r="HP42" i="6" s="1"/>
  <c r="HO29" i="8"/>
  <c r="HP8" i="8"/>
  <c r="HP34" i="6" s="1"/>
  <c r="HQ11" i="6"/>
  <c r="HP36" i="8"/>
  <c r="HP72" i="17" s="1"/>
  <c r="HP20" i="4"/>
  <c r="HP21" i="4" s="1"/>
  <c r="HS168" i="13"/>
  <c r="HR87" i="13"/>
  <c r="HR7" i="8" s="1"/>
  <c r="HU91" i="9"/>
  <c r="HT103" i="9"/>
  <c r="HT39" i="9"/>
  <c r="HS50" i="9"/>
  <c r="HS31" i="6" s="1"/>
  <c r="HU38" i="9"/>
  <c r="HV90" i="9"/>
  <c r="IE37" i="9"/>
  <c r="HO75" i="17" l="1"/>
  <c r="HP11" i="4"/>
  <c r="HP13" i="4" s="1"/>
  <c r="HP33" i="4" s="1"/>
  <c r="HO44" i="4"/>
  <c r="HN55" i="6"/>
  <c r="HN37" i="6"/>
  <c r="HN38" i="6" s="1"/>
  <c r="HN54" i="6" s="1"/>
  <c r="HN14" i="21"/>
  <c r="HN16" i="21" s="1"/>
  <c r="HO27" i="6"/>
  <c r="HO34" i="4"/>
  <c r="HO38" i="4" s="1"/>
  <c r="HO39" i="4" s="1"/>
  <c r="HP38" i="8"/>
  <c r="HP71" i="17" s="1"/>
  <c r="HP69" i="17" s="1"/>
  <c r="HP28" i="8"/>
  <c r="HP31" i="8" s="1"/>
  <c r="HP25" i="6" s="1"/>
  <c r="HP26" i="6" s="1"/>
  <c r="HQ8" i="8"/>
  <c r="HQ34" i="6" s="1"/>
  <c r="Y34" i="5" s="1"/>
  <c r="HQ12" i="6"/>
  <c r="HQ18" i="6"/>
  <c r="HQ20" i="6" s="1"/>
  <c r="HQ24" i="6" s="1"/>
  <c r="HO44" i="6"/>
  <c r="HO52" i="6" s="1"/>
  <c r="HR33" i="6"/>
  <c r="HT127" i="13"/>
  <c r="HT145" i="13"/>
  <c r="HS52" i="9"/>
  <c r="HS64" i="13"/>
  <c r="HS10" i="6" s="1"/>
  <c r="HT105" i="9"/>
  <c r="HU99" i="9"/>
  <c r="HU95" i="9"/>
  <c r="HS46" i="13"/>
  <c r="HS9" i="4" s="1"/>
  <c r="HT47" i="9"/>
  <c r="HT42" i="9"/>
  <c r="HT19" i="6" s="1"/>
  <c r="HU46" i="9"/>
  <c r="IE45" i="9"/>
  <c r="HV98" i="9"/>
  <c r="HP11" i="21" l="1"/>
  <c r="HU35" i="6"/>
  <c r="HQ26" i="8"/>
  <c r="HQ25" i="8"/>
  <c r="HP32" i="4"/>
  <c r="HP44" i="4" s="1"/>
  <c r="HP37" i="4"/>
  <c r="HO42" i="4"/>
  <c r="HO36" i="6"/>
  <c r="HO37" i="6" s="1"/>
  <c r="HO38" i="6" s="1"/>
  <c r="HO54" i="6" s="1"/>
  <c r="HO12" i="21"/>
  <c r="HO15" i="21" s="1"/>
  <c r="HO13" i="21"/>
  <c r="HP39" i="8"/>
  <c r="HP40" i="8" s="1"/>
  <c r="HP29" i="8"/>
  <c r="HQ32" i="8"/>
  <c r="HP33" i="8"/>
  <c r="HP50" i="6" s="1"/>
  <c r="HP51" i="6" s="1"/>
  <c r="HQ9" i="8"/>
  <c r="HR11" i="6"/>
  <c r="HP81" i="17"/>
  <c r="HP83" i="17" s="1"/>
  <c r="HP75" i="17"/>
  <c r="HP27" i="6"/>
  <c r="HP43" i="6"/>
  <c r="HQ42" i="6" s="1"/>
  <c r="Y42" i="5" s="1"/>
  <c r="HT168" i="13"/>
  <c r="HS87" i="13"/>
  <c r="HS7" i="8" s="1"/>
  <c r="HV91" i="9"/>
  <c r="HU103" i="9"/>
  <c r="HU39" i="9"/>
  <c r="HT50" i="9"/>
  <c r="HT31" i="6" s="1"/>
  <c r="HV38" i="9"/>
  <c r="HW90" i="9"/>
  <c r="IF37" i="9"/>
  <c r="HO55" i="6" l="1"/>
  <c r="HP34" i="4"/>
  <c r="HP38" i="4" s="1"/>
  <c r="HP39" i="4" s="1"/>
  <c r="HQ37" i="4" s="1"/>
  <c r="HP41" i="6"/>
  <c r="HP44" i="6" s="1"/>
  <c r="HP52" i="6" s="1"/>
  <c r="HQ38" i="8"/>
  <c r="HQ71" i="17" s="1"/>
  <c r="HQ20" i="4"/>
  <c r="HQ21" i="4" s="1"/>
  <c r="HO14" i="21"/>
  <c r="HO16" i="21" s="1"/>
  <c r="HQ28" i="8"/>
  <c r="HQ31" i="8" s="1"/>
  <c r="HQ25" i="6" s="1"/>
  <c r="HQ26" i="6" s="1"/>
  <c r="HQ27" i="6" s="1"/>
  <c r="HQ11" i="4"/>
  <c r="HQ13" i="4" s="1"/>
  <c r="HR8" i="8"/>
  <c r="HR34" i="6" s="1"/>
  <c r="HQ36" i="8"/>
  <c r="HS33" i="6"/>
  <c r="HR12" i="6"/>
  <c r="HR18" i="6"/>
  <c r="HR20" i="6" s="1"/>
  <c r="HR24" i="6" s="1"/>
  <c r="HU127" i="13"/>
  <c r="HU145" i="13"/>
  <c r="HT52" i="9"/>
  <c r="HT64" i="13"/>
  <c r="HT10" i="6" s="1"/>
  <c r="HU105" i="9"/>
  <c r="HV99" i="9"/>
  <c r="HV95" i="9"/>
  <c r="HT46" i="13"/>
  <c r="HT9" i="4" s="1"/>
  <c r="HU47" i="9"/>
  <c r="HU42" i="9"/>
  <c r="HU19" i="6" s="1"/>
  <c r="HV46" i="9"/>
  <c r="IF45" i="9"/>
  <c r="HW98" i="9"/>
  <c r="HQ33" i="4" l="1"/>
  <c r="HQ43" i="6" s="1"/>
  <c r="Y43" i="5" s="1"/>
  <c r="HV35" i="6"/>
  <c r="HR26" i="8"/>
  <c r="HR25" i="8"/>
  <c r="HQ39" i="8"/>
  <c r="HQ40" i="8" s="1"/>
  <c r="HQ11" i="21"/>
  <c r="HQ29" i="8"/>
  <c r="HP36" i="6"/>
  <c r="HP37" i="6" s="1"/>
  <c r="HP38" i="6" s="1"/>
  <c r="HP54" i="6" s="1"/>
  <c r="HP42" i="4"/>
  <c r="HQ72" i="17"/>
  <c r="HQ69" i="17" s="1"/>
  <c r="HQ81" i="17" s="1"/>
  <c r="HQ83" i="17" s="1"/>
  <c r="HQ32" i="4"/>
  <c r="HQ41" i="6" s="1"/>
  <c r="HQ33" i="8"/>
  <c r="HQ50" i="6" s="1"/>
  <c r="HQ51" i="6" s="1"/>
  <c r="HR32" i="8"/>
  <c r="HP12" i="21"/>
  <c r="HP15" i="21" s="1"/>
  <c r="HP13" i="21"/>
  <c r="HR9" i="8"/>
  <c r="HS11" i="6"/>
  <c r="Y50" i="5"/>
  <c r="Y51" i="5" s="1"/>
  <c r="HU168" i="13"/>
  <c r="HT87" i="13"/>
  <c r="HT7" i="8" s="1"/>
  <c r="HW91" i="9"/>
  <c r="HV103" i="9"/>
  <c r="HV39" i="9"/>
  <c r="HU50" i="9"/>
  <c r="HU31" i="6" s="1"/>
  <c r="HW38" i="9"/>
  <c r="HX90" i="9"/>
  <c r="IG37" i="9"/>
  <c r="HR38" i="8" l="1"/>
  <c r="HR71" i="17" s="1"/>
  <c r="HR36" i="8"/>
  <c r="HQ75" i="17"/>
  <c r="HP55" i="6"/>
  <c r="HQ34" i="4"/>
  <c r="HQ38" i="4" s="1"/>
  <c r="HQ39" i="4" s="1"/>
  <c r="HQ42" i="4" s="1"/>
  <c r="HQ44" i="4"/>
  <c r="HP14" i="21"/>
  <c r="HP16" i="21" s="1"/>
  <c r="HR11" i="4"/>
  <c r="HR13" i="4" s="1"/>
  <c r="HR20" i="4"/>
  <c r="HR21" i="4" s="1"/>
  <c r="HS8" i="8"/>
  <c r="HS34" i="6" s="1"/>
  <c r="HR42" i="6"/>
  <c r="HR28" i="8"/>
  <c r="HR31" i="8" s="1"/>
  <c r="HT33" i="6"/>
  <c r="Y41" i="5"/>
  <c r="Y44" i="5" s="1"/>
  <c r="Y52" i="5" s="1"/>
  <c r="HQ44" i="6"/>
  <c r="HQ52" i="6" s="1"/>
  <c r="HS12" i="6"/>
  <c r="HS18" i="6"/>
  <c r="HS20" i="6" s="1"/>
  <c r="HS24" i="6" s="1"/>
  <c r="HV127" i="13"/>
  <c r="HV145" i="13"/>
  <c r="HU52" i="9"/>
  <c r="HU64" i="13"/>
  <c r="HU10" i="6" s="1"/>
  <c r="HV105" i="9"/>
  <c r="HW99" i="9"/>
  <c r="HW95" i="9"/>
  <c r="HU46" i="13"/>
  <c r="HU9" i="4" s="1"/>
  <c r="HV47" i="9"/>
  <c r="HV42" i="9"/>
  <c r="HV19" i="6" s="1"/>
  <c r="HW46" i="9"/>
  <c r="HX98" i="9"/>
  <c r="IG45" i="9"/>
  <c r="HR33" i="4" l="1"/>
  <c r="HW35" i="6"/>
  <c r="HS26" i="8"/>
  <c r="HS25" i="8"/>
  <c r="HR39" i="8"/>
  <c r="HR40" i="8" s="1"/>
  <c r="HR72" i="17"/>
  <c r="HR69" i="17" s="1"/>
  <c r="HR75" i="17" s="1"/>
  <c r="HQ36" i="6"/>
  <c r="Y36" i="5" s="1"/>
  <c r="Y37" i="5" s="1"/>
  <c r="Y38" i="5" s="1"/>
  <c r="HR32" i="4"/>
  <c r="HR41" i="6" s="1"/>
  <c r="HR11" i="21"/>
  <c r="HQ12" i="21"/>
  <c r="HQ15" i="21" s="1"/>
  <c r="HQ13" i="21"/>
  <c r="HR37" i="4"/>
  <c r="HS9" i="8"/>
  <c r="HT11" i="6"/>
  <c r="HR29" i="8"/>
  <c r="HR25" i="6"/>
  <c r="HR26" i="6" s="1"/>
  <c r="HS32" i="8"/>
  <c r="HR33" i="8"/>
  <c r="HR50" i="6" s="1"/>
  <c r="HR51" i="6" s="1"/>
  <c r="HU87" i="13"/>
  <c r="HU7" i="8" s="1"/>
  <c r="HV168" i="13"/>
  <c r="HX91" i="9"/>
  <c r="HW103" i="9"/>
  <c r="HW39" i="9"/>
  <c r="HV50" i="9"/>
  <c r="HV31" i="6" s="1"/>
  <c r="HX38" i="9"/>
  <c r="HY90" i="9"/>
  <c r="IH37" i="9"/>
  <c r="HR81" i="17" l="1"/>
  <c r="HR83" i="17" s="1"/>
  <c r="HS20" i="4"/>
  <c r="HS21" i="4" s="1"/>
  <c r="HS38" i="8"/>
  <c r="HS71" i="17" s="1"/>
  <c r="HR44" i="4"/>
  <c r="HR34" i="4"/>
  <c r="HR38" i="4" s="1"/>
  <c r="HR39" i="4" s="1"/>
  <c r="HS37" i="4" s="1"/>
  <c r="HQ37" i="6"/>
  <c r="HQ38" i="6" s="1"/>
  <c r="HQ54" i="6" s="1"/>
  <c r="HQ55" i="6"/>
  <c r="HQ14" i="21"/>
  <c r="HQ16" i="21" s="1"/>
  <c r="HS36" i="8"/>
  <c r="HS72" i="17" s="1"/>
  <c r="HT8" i="8"/>
  <c r="HT34" i="6" s="1"/>
  <c r="HS28" i="8"/>
  <c r="HS31" i="8" s="1"/>
  <c r="HS25" i="6" s="1"/>
  <c r="HS26" i="6" s="1"/>
  <c r="HS11" i="4"/>
  <c r="HS13" i="4" s="1"/>
  <c r="HR27" i="6"/>
  <c r="HR43" i="6"/>
  <c r="HU33" i="6"/>
  <c r="HT18" i="6"/>
  <c r="HT20" i="6" s="1"/>
  <c r="HT24" i="6" s="1"/>
  <c r="HT12" i="6"/>
  <c r="HW127" i="13"/>
  <c r="HW145" i="13"/>
  <c r="HV52" i="9"/>
  <c r="HV64" i="13"/>
  <c r="HV10" i="6" s="1"/>
  <c r="HW105" i="9"/>
  <c r="HX99" i="9"/>
  <c r="HX95" i="9"/>
  <c r="HV46" i="13"/>
  <c r="HV9" i="4" s="1"/>
  <c r="HW47" i="9"/>
  <c r="HW42" i="9"/>
  <c r="HW19" i="6" s="1"/>
  <c r="HX46" i="9"/>
  <c r="IH45" i="9"/>
  <c r="HY98" i="9"/>
  <c r="HS33" i="4" l="1"/>
  <c r="HX35" i="6"/>
  <c r="HT26" i="8"/>
  <c r="HT25" i="8"/>
  <c r="HS69" i="17"/>
  <c r="HS75" i="17" s="1"/>
  <c r="HR36" i="6"/>
  <c r="HR37" i="6" s="1"/>
  <c r="HR38" i="6" s="1"/>
  <c r="HR42" i="4"/>
  <c r="HS32" i="4"/>
  <c r="HS41" i="6" s="1"/>
  <c r="HS11" i="21"/>
  <c r="HR12" i="21"/>
  <c r="HR15" i="21" s="1"/>
  <c r="HR13" i="21"/>
  <c r="HS39" i="8"/>
  <c r="HS40" i="8" s="1"/>
  <c r="HT9" i="8"/>
  <c r="HU11" i="6"/>
  <c r="HS29" i="8"/>
  <c r="HT32" i="8"/>
  <c r="HS42" i="6"/>
  <c r="HR44" i="6"/>
  <c r="HR52" i="6" s="1"/>
  <c r="HS33" i="8"/>
  <c r="HS50" i="6" s="1"/>
  <c r="HS51" i="6" s="1"/>
  <c r="HS43" i="6"/>
  <c r="HS27" i="6"/>
  <c r="HV87" i="13"/>
  <c r="HV7" i="8" s="1"/>
  <c r="HW168" i="13"/>
  <c r="HY91" i="9"/>
  <c r="HX103" i="9"/>
  <c r="HX39" i="9"/>
  <c r="HW50" i="9"/>
  <c r="HW31" i="6" s="1"/>
  <c r="HY38" i="9"/>
  <c r="HZ90" i="9"/>
  <c r="II37" i="9"/>
  <c r="HS81" i="17" l="1"/>
  <c r="HS83" i="17" s="1"/>
  <c r="HT20" i="4"/>
  <c r="HT21" i="4" s="1"/>
  <c r="HT38" i="8"/>
  <c r="HT71" i="17" s="1"/>
  <c r="HR55" i="6"/>
  <c r="HR14" i="21"/>
  <c r="HR16" i="21" s="1"/>
  <c r="HS44" i="4"/>
  <c r="HS34" i="4"/>
  <c r="HS38" i="4" s="1"/>
  <c r="HS39" i="4" s="1"/>
  <c r="HT36" i="8"/>
  <c r="HT72" i="17" s="1"/>
  <c r="HU8" i="8"/>
  <c r="HU34" i="6" s="1"/>
  <c r="HT11" i="4"/>
  <c r="HT13" i="4" s="1"/>
  <c r="HR54" i="6"/>
  <c r="HT28" i="8"/>
  <c r="HT31" i="8" s="1"/>
  <c r="HT42" i="6"/>
  <c r="HS44" i="6"/>
  <c r="HS52" i="6" s="1"/>
  <c r="HV33" i="6"/>
  <c r="HU18" i="6"/>
  <c r="HU20" i="6" s="1"/>
  <c r="HU24" i="6" s="1"/>
  <c r="HU12" i="6"/>
  <c r="HX127" i="13"/>
  <c r="HX145" i="13"/>
  <c r="HW52" i="9"/>
  <c r="HW64" i="13"/>
  <c r="HW10" i="6" s="1"/>
  <c r="HX105" i="9"/>
  <c r="HY99" i="9"/>
  <c r="HY95" i="9"/>
  <c r="HW46" i="13"/>
  <c r="HW9" i="4" s="1"/>
  <c r="HX47" i="9"/>
  <c r="HX42" i="9"/>
  <c r="HX19" i="6" s="1"/>
  <c r="HY46" i="9"/>
  <c r="HZ98" i="9"/>
  <c r="II45" i="9"/>
  <c r="HT33" i="4" l="1"/>
  <c r="HY35" i="6"/>
  <c r="HU26" i="8"/>
  <c r="HU25" i="8"/>
  <c r="HT69" i="17"/>
  <c r="HT75" i="17" s="1"/>
  <c r="HT37" i="4"/>
  <c r="HS42" i="4"/>
  <c r="HS36" i="6"/>
  <c r="HS55" i="6" s="1"/>
  <c r="HT32" i="4"/>
  <c r="HT41" i="6" s="1"/>
  <c r="HT11" i="21"/>
  <c r="HS12" i="21"/>
  <c r="HS15" i="21" s="1"/>
  <c r="HS13" i="21"/>
  <c r="HT39" i="8"/>
  <c r="HT40" i="8" s="1"/>
  <c r="HU9" i="8"/>
  <c r="HV11" i="6"/>
  <c r="HT25" i="6"/>
  <c r="HT26" i="6" s="1"/>
  <c r="HT33" i="8"/>
  <c r="HT50" i="6" s="1"/>
  <c r="HT51" i="6" s="1"/>
  <c r="HU32" i="8"/>
  <c r="HT29" i="8"/>
  <c r="HW87" i="13"/>
  <c r="HW7" i="8" s="1"/>
  <c r="HX168" i="13"/>
  <c r="HZ91" i="9"/>
  <c r="HY103" i="9"/>
  <c r="HY39" i="9"/>
  <c r="HX50" i="9"/>
  <c r="HX31" i="6" s="1"/>
  <c r="HZ38" i="9"/>
  <c r="IJ37" i="9"/>
  <c r="IA90" i="9"/>
  <c r="HS37" i="6" l="1"/>
  <c r="HS38" i="6" s="1"/>
  <c r="HS54" i="6" s="1"/>
  <c r="HT81" i="17"/>
  <c r="HT83" i="17" s="1"/>
  <c r="HU38" i="8"/>
  <c r="HU71" i="17" s="1"/>
  <c r="HU36" i="8"/>
  <c r="HU72" i="17" s="1"/>
  <c r="HS14" i="21"/>
  <c r="HS16" i="21" s="1"/>
  <c r="HT34" i="4"/>
  <c r="HT38" i="4" s="1"/>
  <c r="HT39" i="4" s="1"/>
  <c r="HT44" i="4"/>
  <c r="HU28" i="8"/>
  <c r="HU31" i="8" s="1"/>
  <c r="HU25" i="6" s="1"/>
  <c r="HU26" i="6" s="1"/>
  <c r="HU20" i="4"/>
  <c r="HU21" i="4" s="1"/>
  <c r="HV8" i="8"/>
  <c r="HV34" i="6" s="1"/>
  <c r="HU11" i="4"/>
  <c r="HU13" i="4" s="1"/>
  <c r="HT27" i="6"/>
  <c r="HT43" i="6"/>
  <c r="HW33" i="6"/>
  <c r="HV12" i="6"/>
  <c r="HV18" i="6"/>
  <c r="HV20" i="6" s="1"/>
  <c r="HV24" i="6" s="1"/>
  <c r="HY127" i="13"/>
  <c r="HY145" i="13"/>
  <c r="HX52" i="9"/>
  <c r="HX64" i="13"/>
  <c r="HX10" i="6" s="1"/>
  <c r="HY105" i="9"/>
  <c r="HZ99" i="9"/>
  <c r="HZ95" i="9"/>
  <c r="HX46" i="13"/>
  <c r="HX9" i="4" s="1"/>
  <c r="HY47" i="9"/>
  <c r="HY42" i="9"/>
  <c r="HY19" i="6" s="1"/>
  <c r="HZ46" i="9"/>
  <c r="IA98" i="9"/>
  <c r="IJ45" i="9"/>
  <c r="HU33" i="4" l="1"/>
  <c r="HU43" i="6" s="1"/>
  <c r="HZ35" i="6"/>
  <c r="HV26" i="8"/>
  <c r="HV25" i="8"/>
  <c r="HU69" i="17"/>
  <c r="HU75" i="17" s="1"/>
  <c r="HU39" i="8"/>
  <c r="HU40" i="8" s="1"/>
  <c r="HU11" i="21"/>
  <c r="HT42" i="4"/>
  <c r="HT36" i="6"/>
  <c r="HT55" i="6" s="1"/>
  <c r="HU37" i="4"/>
  <c r="HT12" i="21"/>
  <c r="HT15" i="21" s="1"/>
  <c r="HT13" i="21"/>
  <c r="HU29" i="8"/>
  <c r="HU32" i="4"/>
  <c r="HV9" i="8"/>
  <c r="HW11" i="6"/>
  <c r="HU33" i="8"/>
  <c r="HU50" i="6" s="1"/>
  <c r="HU51" i="6" s="1"/>
  <c r="HV32" i="8"/>
  <c r="HU42" i="6"/>
  <c r="HT44" i="6"/>
  <c r="HT52" i="6" s="1"/>
  <c r="HU27" i="6"/>
  <c r="HY168" i="13"/>
  <c r="HX87" i="13"/>
  <c r="HX7" i="8" s="1"/>
  <c r="IA91" i="9"/>
  <c r="HZ103" i="9"/>
  <c r="HZ39" i="9"/>
  <c r="HY50" i="9"/>
  <c r="HY31" i="6" s="1"/>
  <c r="IA38" i="9"/>
  <c r="IK37" i="9"/>
  <c r="IB90" i="9"/>
  <c r="HU34" i="4" l="1"/>
  <c r="HU38" i="4" s="1"/>
  <c r="HU39" i="4" s="1"/>
  <c r="HU42" i="4" s="1"/>
  <c r="HV42" i="6"/>
  <c r="HU81" i="17"/>
  <c r="HU83" i="17" s="1"/>
  <c r="HV20" i="4"/>
  <c r="HV21" i="4" s="1"/>
  <c r="HV38" i="8"/>
  <c r="HV71" i="17" s="1"/>
  <c r="HT37" i="6"/>
  <c r="HT38" i="6" s="1"/>
  <c r="HT54" i="6" s="1"/>
  <c r="HT14" i="21"/>
  <c r="HT16" i="21" s="1"/>
  <c r="HU41" i="6"/>
  <c r="HU44" i="6" s="1"/>
  <c r="HU52" i="6" s="1"/>
  <c r="HU44" i="4"/>
  <c r="HV28" i="8"/>
  <c r="HV29" i="8" s="1"/>
  <c r="HW8" i="8"/>
  <c r="HW34" i="6" s="1"/>
  <c r="HV36" i="8"/>
  <c r="HV72" i="17" s="1"/>
  <c r="HW18" i="6"/>
  <c r="HW20" i="6" s="1"/>
  <c r="HW24" i="6" s="1"/>
  <c r="HW12" i="6"/>
  <c r="HV11" i="4"/>
  <c r="HV13" i="4" s="1"/>
  <c r="HV33" i="4" s="1"/>
  <c r="HX33" i="6"/>
  <c r="HZ127" i="13"/>
  <c r="HZ145" i="13"/>
  <c r="HY52" i="9"/>
  <c r="HY64" i="13"/>
  <c r="HY10" i="6" s="1"/>
  <c r="HZ105" i="9"/>
  <c r="IA99" i="9"/>
  <c r="IA95" i="9"/>
  <c r="HY46" i="13"/>
  <c r="HY9" i="4" s="1"/>
  <c r="HZ47" i="9"/>
  <c r="HZ42" i="9"/>
  <c r="HZ19" i="6" s="1"/>
  <c r="IA46" i="9"/>
  <c r="IB98" i="9"/>
  <c r="IK45" i="9"/>
  <c r="HV69" i="17" l="1"/>
  <c r="HV81" i="17" s="1"/>
  <c r="HV83" i="17" s="1"/>
  <c r="IA35" i="6"/>
  <c r="HW26" i="8"/>
  <c r="HW25" i="8"/>
  <c r="HV37" i="4"/>
  <c r="HV32" i="4"/>
  <c r="HV41" i="6" s="1"/>
  <c r="HV11" i="21"/>
  <c r="HU12" i="21"/>
  <c r="HU15" i="21" s="1"/>
  <c r="HU13" i="21"/>
  <c r="HW9" i="8"/>
  <c r="HU36" i="6"/>
  <c r="HU37" i="6" s="1"/>
  <c r="HU38" i="6" s="1"/>
  <c r="HU54" i="6" s="1"/>
  <c r="HV31" i="8"/>
  <c r="HV25" i="6" s="1"/>
  <c r="HV26" i="6" s="1"/>
  <c r="HV27" i="6" s="1"/>
  <c r="HV39" i="8"/>
  <c r="HV40" i="8" s="1"/>
  <c r="HW28" i="8"/>
  <c r="HX11" i="6"/>
  <c r="HV75" i="17"/>
  <c r="HY87" i="13"/>
  <c r="HY7" i="8" s="1"/>
  <c r="HZ168" i="13"/>
  <c r="IB91" i="9"/>
  <c r="IA103" i="9"/>
  <c r="IA39" i="9"/>
  <c r="HZ50" i="9"/>
  <c r="HZ31" i="6" s="1"/>
  <c r="IB38" i="9"/>
  <c r="IL37" i="9"/>
  <c r="IC90" i="9"/>
  <c r="HW20" i="4" l="1"/>
  <c r="HW21" i="4" s="1"/>
  <c r="HV34" i="4"/>
  <c r="HV38" i="4" s="1"/>
  <c r="HV39" i="4" s="1"/>
  <c r="HW37" i="4" s="1"/>
  <c r="HW36" i="8"/>
  <c r="HW72" i="17" s="1"/>
  <c r="HU14" i="21"/>
  <c r="HU16" i="21" s="1"/>
  <c r="HV44" i="4"/>
  <c r="HU55" i="6"/>
  <c r="HW32" i="8"/>
  <c r="HV33" i="8"/>
  <c r="HV50" i="6" s="1"/>
  <c r="HV51" i="6" s="1"/>
  <c r="HV43" i="6"/>
  <c r="HW42" i="6" s="1"/>
  <c r="HW29" i="8"/>
  <c r="HX8" i="8"/>
  <c r="HX34" i="6" s="1"/>
  <c r="HX12" i="6"/>
  <c r="HX18" i="6"/>
  <c r="HX20" i="6" s="1"/>
  <c r="HX24" i="6" s="1"/>
  <c r="HW31" i="8"/>
  <c r="HW25" i="6" s="1"/>
  <c r="HW26" i="6" s="1"/>
  <c r="HY33" i="6"/>
  <c r="IA127" i="13"/>
  <c r="IA145" i="13"/>
  <c r="HZ52" i="9"/>
  <c r="HZ64" i="13"/>
  <c r="HZ10" i="6" s="1"/>
  <c r="IA105" i="9"/>
  <c r="IB99" i="9"/>
  <c r="IB95" i="9"/>
  <c r="HZ46" i="13"/>
  <c r="HZ9" i="4" s="1"/>
  <c r="IA47" i="9"/>
  <c r="IA42" i="9"/>
  <c r="IA19" i="6" s="1"/>
  <c r="IB46" i="9"/>
  <c r="IC98" i="9"/>
  <c r="IL45" i="9"/>
  <c r="IB35" i="6" l="1"/>
  <c r="HX26" i="8"/>
  <c r="HX25" i="8"/>
  <c r="HX28" i="8" s="1"/>
  <c r="HW38" i="8"/>
  <c r="HW71" i="17" s="1"/>
  <c r="HW69" i="17" s="1"/>
  <c r="HW81" i="17" s="1"/>
  <c r="HW83" i="17" s="1"/>
  <c r="HV36" i="6"/>
  <c r="HV37" i="6" s="1"/>
  <c r="HV38" i="6" s="1"/>
  <c r="HW11" i="4"/>
  <c r="HW13" i="4" s="1"/>
  <c r="HV12" i="21"/>
  <c r="HV15" i="21" s="1"/>
  <c r="HV13" i="21"/>
  <c r="HV42" i="4"/>
  <c r="HX9" i="8"/>
  <c r="HV44" i="6"/>
  <c r="HV52" i="6" s="1"/>
  <c r="HY11" i="6"/>
  <c r="HW27" i="6"/>
  <c r="HX32" i="8"/>
  <c r="HW33" i="8"/>
  <c r="IA168" i="13"/>
  <c r="HZ87" i="13"/>
  <c r="HZ7" i="8" s="1"/>
  <c r="IC91" i="9"/>
  <c r="IB103" i="9"/>
  <c r="IB39" i="9"/>
  <c r="IA50" i="9"/>
  <c r="IA31" i="6" s="1"/>
  <c r="IC38" i="9"/>
  <c r="ID90" i="9"/>
  <c r="HW33" i="4" l="1"/>
  <c r="HW43" i="6" s="1"/>
  <c r="HX42" i="6" s="1"/>
  <c r="HW39" i="8"/>
  <c r="HW40" i="8" s="1"/>
  <c r="HW75" i="17"/>
  <c r="HX36" i="8"/>
  <c r="HX72" i="17" s="1"/>
  <c r="HV14" i="21"/>
  <c r="HV16" i="21" s="1"/>
  <c r="HV55" i="6"/>
  <c r="HV54" i="6"/>
  <c r="HW32" i="4"/>
  <c r="HW11" i="21"/>
  <c r="HX20" i="4"/>
  <c r="HX21" i="4" s="1"/>
  <c r="HY8" i="8"/>
  <c r="HY34" i="6" s="1"/>
  <c r="HX31" i="8"/>
  <c r="HX25" i="6" s="1"/>
  <c r="HX26" i="6" s="1"/>
  <c r="HY12" i="6"/>
  <c r="HY18" i="6"/>
  <c r="HY20" i="6" s="1"/>
  <c r="HY24" i="6" s="1"/>
  <c r="HX29" i="8"/>
  <c r="HX38" i="8"/>
  <c r="HX11" i="4"/>
  <c r="HX13" i="4" s="1"/>
  <c r="HW50" i="6"/>
  <c r="HW51" i="6" s="1"/>
  <c r="HZ33" i="6"/>
  <c r="IB127" i="13"/>
  <c r="IB145" i="13"/>
  <c r="IA52" i="9"/>
  <c r="IA64" i="13"/>
  <c r="IA10" i="6" s="1"/>
  <c r="IB105" i="9"/>
  <c r="IC99" i="9"/>
  <c r="IC95" i="9"/>
  <c r="IA46" i="13"/>
  <c r="IA9" i="4" s="1"/>
  <c r="IB47" i="9"/>
  <c r="IB42" i="9"/>
  <c r="IB19" i="6" s="1"/>
  <c r="IC46" i="9"/>
  <c r="ID98" i="9"/>
  <c r="HX33" i="4" l="1"/>
  <c r="HX43" i="6" s="1"/>
  <c r="HY42" i="6" s="1"/>
  <c r="IC35" i="6"/>
  <c r="HY26" i="8"/>
  <c r="HY25" i="8"/>
  <c r="HY28" i="8" s="1"/>
  <c r="HX32" i="4"/>
  <c r="HX41" i="6" s="1"/>
  <c r="HX11" i="21"/>
  <c r="HW41" i="6"/>
  <c r="HW44" i="6" s="1"/>
  <c r="HW52" i="6" s="1"/>
  <c r="HW34" i="4"/>
  <c r="HW38" i="4" s="1"/>
  <c r="HW39" i="4" s="1"/>
  <c r="HW36" i="6" s="1"/>
  <c r="HW44" i="4"/>
  <c r="HW12" i="21"/>
  <c r="HW15" i="21" s="1"/>
  <c r="HW13" i="21"/>
  <c r="HX33" i="8"/>
  <c r="HX50" i="6" s="1"/>
  <c r="HX51" i="6" s="1"/>
  <c r="HY32" i="8"/>
  <c r="HY9" i="8"/>
  <c r="HZ11" i="6"/>
  <c r="HX39" i="8"/>
  <c r="HX40" i="8" s="1"/>
  <c r="HX71" i="17"/>
  <c r="HX69" i="17" s="1"/>
  <c r="HX27" i="6"/>
  <c r="Z35" i="5"/>
  <c r="IB168" i="13"/>
  <c r="IA87" i="13"/>
  <c r="IA7" i="8" s="1"/>
  <c r="ID91" i="9"/>
  <c r="IC103" i="9"/>
  <c r="IC39" i="9"/>
  <c r="IB50" i="9"/>
  <c r="IB31" i="6" s="1"/>
  <c r="ID38" i="9"/>
  <c r="IE90" i="9"/>
  <c r="HY31" i="8" l="1"/>
  <c r="HY25" i="6" s="1"/>
  <c r="HY26" i="6" s="1"/>
  <c r="HY27" i="6" s="1"/>
  <c r="HY20" i="4"/>
  <c r="HY21" i="4" s="1"/>
  <c r="HY38" i="8"/>
  <c r="HY71" i="17" s="1"/>
  <c r="HW14" i="21"/>
  <c r="HW16" i="21" s="1"/>
  <c r="HX37" i="4"/>
  <c r="HX44" i="4"/>
  <c r="HX34" i="4"/>
  <c r="HX38" i="4" s="1"/>
  <c r="HW55" i="6"/>
  <c r="HW37" i="6"/>
  <c r="HW38" i="6" s="1"/>
  <c r="HW54" i="6" s="1"/>
  <c r="HW42" i="4"/>
  <c r="HY36" i="8"/>
  <c r="HY39" i="8" s="1"/>
  <c r="HY40" i="8" s="1"/>
  <c r="HY11" i="4"/>
  <c r="HY13" i="4" s="1"/>
  <c r="HZ8" i="8"/>
  <c r="HZ34" i="6" s="1"/>
  <c r="HZ12" i="6"/>
  <c r="HZ18" i="6"/>
  <c r="HZ20" i="6" s="1"/>
  <c r="HZ24" i="6" s="1"/>
  <c r="HX81" i="17"/>
  <c r="HX83" i="17" s="1"/>
  <c r="HX75" i="17"/>
  <c r="HY29" i="8"/>
  <c r="HX44" i="6"/>
  <c r="HX52" i="6" s="1"/>
  <c r="IA33" i="6"/>
  <c r="IC127" i="13"/>
  <c r="IC145" i="13"/>
  <c r="IB52" i="9"/>
  <c r="IB64" i="13"/>
  <c r="IB10" i="6" s="1"/>
  <c r="IC105" i="9"/>
  <c r="ID99" i="9"/>
  <c r="ID95" i="9"/>
  <c r="IB46" i="13"/>
  <c r="IB9" i="4" s="1"/>
  <c r="IC47" i="9"/>
  <c r="IC42" i="9"/>
  <c r="IC19" i="6" s="1"/>
  <c r="ID46" i="9"/>
  <c r="IE98" i="9"/>
  <c r="HY33" i="8" l="1"/>
  <c r="HY50" i="6" s="1"/>
  <c r="HY51" i="6" s="1"/>
  <c r="HZ32" i="8"/>
  <c r="HZ38" i="8" s="1"/>
  <c r="HZ71" i="17" s="1"/>
  <c r="HY33" i="4"/>
  <c r="HY43" i="6" s="1"/>
  <c r="HZ42" i="6" s="1"/>
  <c r="ID35" i="6"/>
  <c r="HZ26" i="8"/>
  <c r="HZ25" i="8"/>
  <c r="HZ28" i="8" s="1"/>
  <c r="HX39" i="4"/>
  <c r="HX36" i="6" s="1"/>
  <c r="HX37" i="6" s="1"/>
  <c r="HX38" i="6" s="1"/>
  <c r="HX54" i="6" s="1"/>
  <c r="HY32" i="4"/>
  <c r="HY41" i="6" s="1"/>
  <c r="HY11" i="21"/>
  <c r="HX12" i="21"/>
  <c r="HX15" i="21" s="1"/>
  <c r="HX13" i="21"/>
  <c r="HY72" i="17"/>
  <c r="HY69" i="17" s="1"/>
  <c r="HY81" i="17" s="1"/>
  <c r="HY83" i="17" s="1"/>
  <c r="HZ9" i="8"/>
  <c r="IA11" i="6"/>
  <c r="IC168" i="13"/>
  <c r="IB87" i="13"/>
  <c r="IB7" i="8" s="1"/>
  <c r="IE91" i="9"/>
  <c r="ID103" i="9"/>
  <c r="ID39" i="9"/>
  <c r="IC50" i="9"/>
  <c r="IC31" i="6" s="1"/>
  <c r="IE38" i="9"/>
  <c r="IF90" i="9"/>
  <c r="HZ11" i="4" l="1"/>
  <c r="HZ13" i="4" s="1"/>
  <c r="HZ36" i="8"/>
  <c r="HZ39" i="8" s="1"/>
  <c r="HZ40" i="8" s="1"/>
  <c r="HY34" i="4"/>
  <c r="HY38" i="4" s="1"/>
  <c r="HX42" i="4"/>
  <c r="HX55" i="6"/>
  <c r="HY37" i="4"/>
  <c r="HY44" i="4"/>
  <c r="HX14" i="21"/>
  <c r="HX16" i="21" s="1"/>
  <c r="IA8" i="8"/>
  <c r="IA34" i="6" s="1"/>
  <c r="HY75" i="17"/>
  <c r="HZ20" i="4"/>
  <c r="HZ31" i="8"/>
  <c r="HZ25" i="6" s="1"/>
  <c r="HZ26" i="6" s="1"/>
  <c r="HZ27" i="6" s="1"/>
  <c r="IA18" i="6"/>
  <c r="IA20" i="6" s="1"/>
  <c r="IA24" i="6" s="1"/>
  <c r="IA12" i="6"/>
  <c r="HZ29" i="8"/>
  <c r="HY44" i="6"/>
  <c r="HY52" i="6" s="1"/>
  <c r="IB33" i="6"/>
  <c r="ID127" i="13"/>
  <c r="ID145" i="13"/>
  <c r="IC52" i="9"/>
  <c r="IC64" i="13"/>
  <c r="IC10" i="6" s="1"/>
  <c r="ID105" i="9"/>
  <c r="IE99" i="9"/>
  <c r="IE95" i="9"/>
  <c r="IC46" i="13"/>
  <c r="IC9" i="4" s="1"/>
  <c r="ID47" i="9"/>
  <c r="ID42" i="9"/>
  <c r="ID19" i="6" s="1"/>
  <c r="IE46" i="9"/>
  <c r="IF98" i="9"/>
  <c r="IE35" i="6" l="1"/>
  <c r="IA26" i="8"/>
  <c r="IA25" i="8"/>
  <c r="HZ21" i="4"/>
  <c r="HZ33" i="4" s="1"/>
  <c r="HZ72" i="17"/>
  <c r="HZ69" i="17" s="1"/>
  <c r="HZ81" i="17" s="1"/>
  <c r="HZ83" i="17" s="1"/>
  <c r="HY39" i="4"/>
  <c r="HY36" i="6" s="1"/>
  <c r="HY37" i="6" s="1"/>
  <c r="HY38" i="6" s="1"/>
  <c r="HY54" i="6" s="1"/>
  <c r="IA9" i="8"/>
  <c r="HY12" i="21"/>
  <c r="HY15" i="21" s="1"/>
  <c r="HY13" i="21"/>
  <c r="HZ33" i="8"/>
  <c r="HZ50" i="6" s="1"/>
  <c r="HZ51" i="6" s="1"/>
  <c r="IA32" i="8"/>
  <c r="IA28" i="8"/>
  <c r="IB11" i="6"/>
  <c r="ID168" i="13"/>
  <c r="IC87" i="13"/>
  <c r="IC7" i="8" s="1"/>
  <c r="IF91" i="9"/>
  <c r="IE103" i="9"/>
  <c r="IE39" i="9"/>
  <c r="ID50" i="9"/>
  <c r="ID31" i="6" s="1"/>
  <c r="IF38" i="9"/>
  <c r="IG90" i="9"/>
  <c r="HZ32" i="4" l="1"/>
  <c r="HZ43" i="6"/>
  <c r="IA42" i="6" s="1"/>
  <c r="IA31" i="8"/>
  <c r="IA25" i="6" s="1"/>
  <c r="IA26" i="6" s="1"/>
  <c r="HZ11" i="21"/>
  <c r="HZ41" i="6"/>
  <c r="HZ44" i="6" s="1"/>
  <c r="HZ52" i="6" s="1"/>
  <c r="HZ44" i="4"/>
  <c r="HZ34" i="4"/>
  <c r="HZ38" i="4" s="1"/>
  <c r="HZ75" i="17"/>
  <c r="IA36" i="8"/>
  <c r="IA72" i="17" s="1"/>
  <c r="IA38" i="8"/>
  <c r="IA71" i="17" s="1"/>
  <c r="HY42" i="4"/>
  <c r="HY55" i="6"/>
  <c r="HZ37" i="4"/>
  <c r="HY14" i="21"/>
  <c r="HY16" i="21" s="1"/>
  <c r="IA20" i="4"/>
  <c r="IA21" i="4" s="1"/>
  <c r="IB8" i="8"/>
  <c r="IB34" i="6" s="1"/>
  <c r="IA11" i="4"/>
  <c r="IA13" i="4" s="1"/>
  <c r="IB12" i="6"/>
  <c r="IB18" i="6"/>
  <c r="IB20" i="6" s="1"/>
  <c r="IB24" i="6" s="1"/>
  <c r="IA29" i="8"/>
  <c r="IC33" i="6"/>
  <c r="Z31" i="5"/>
  <c r="Z33" i="5" s="1"/>
  <c r="IE127" i="13"/>
  <c r="IE145" i="13"/>
  <c r="ID52" i="9"/>
  <c r="ID64" i="13"/>
  <c r="ID10" i="6" s="1"/>
  <c r="IE105" i="9"/>
  <c r="IF99" i="9"/>
  <c r="IF95" i="9"/>
  <c r="ID46" i="13"/>
  <c r="ID9" i="4" s="1"/>
  <c r="IE47" i="9"/>
  <c r="IE42" i="9"/>
  <c r="IE19" i="6" s="1"/>
  <c r="IF46" i="9"/>
  <c r="IG98" i="9"/>
  <c r="IA33" i="8" l="1"/>
  <c r="IA50" i="6" s="1"/>
  <c r="IA51" i="6" s="1"/>
  <c r="IB32" i="8"/>
  <c r="IB38" i="8" s="1"/>
  <c r="IB71" i="17" s="1"/>
  <c r="IA33" i="4"/>
  <c r="IA43" i="6" s="1"/>
  <c r="IB42" i="6" s="1"/>
  <c r="IF35" i="6"/>
  <c r="IB26" i="8"/>
  <c r="IB25" i="8"/>
  <c r="IB28" i="8" s="1"/>
  <c r="HZ39" i="4"/>
  <c r="IA37" i="4" s="1"/>
  <c r="IA69" i="17"/>
  <c r="IA81" i="17" s="1"/>
  <c r="IA83" i="17" s="1"/>
  <c r="IA39" i="8"/>
  <c r="IA40" i="8" s="1"/>
  <c r="IB9" i="8"/>
  <c r="IA32" i="4"/>
  <c r="IA41" i="6" s="1"/>
  <c r="IA11" i="21"/>
  <c r="HZ12" i="21"/>
  <c r="HZ15" i="21" s="1"/>
  <c r="HZ13" i="21"/>
  <c r="IC11" i="6"/>
  <c r="IA27" i="6"/>
  <c r="IE168" i="13"/>
  <c r="ID87" i="13"/>
  <c r="ID7" i="8" s="1"/>
  <c r="IG91" i="9"/>
  <c r="IF103" i="9"/>
  <c r="IF39" i="9"/>
  <c r="IE50" i="9"/>
  <c r="IE31" i="6" s="1"/>
  <c r="IG38" i="9"/>
  <c r="IH90" i="9"/>
  <c r="IB11" i="4" l="1"/>
  <c r="IB13" i="4" s="1"/>
  <c r="IA75" i="17"/>
  <c r="HZ36" i="6"/>
  <c r="HZ37" i="6" s="1"/>
  <c r="HZ38" i="6" s="1"/>
  <c r="HZ54" i="6" s="1"/>
  <c r="HZ42" i="4"/>
  <c r="IB36" i="8"/>
  <c r="IB39" i="8" s="1"/>
  <c r="IB40" i="8" s="1"/>
  <c r="IA44" i="4"/>
  <c r="IB20" i="4"/>
  <c r="HZ14" i="21"/>
  <c r="HZ16" i="21" s="1"/>
  <c r="IA34" i="4"/>
  <c r="IA38" i="4" s="1"/>
  <c r="IA39" i="4" s="1"/>
  <c r="IC8" i="8"/>
  <c r="IC34" i="6" s="1"/>
  <c r="Z34" i="5" s="1"/>
  <c r="IB31" i="8"/>
  <c r="IB33" i="8" s="1"/>
  <c r="IB50" i="6" s="1"/>
  <c r="IB51" i="6" s="1"/>
  <c r="IC18" i="6"/>
  <c r="IC20" i="6" s="1"/>
  <c r="IC24" i="6" s="1"/>
  <c r="IC12" i="6"/>
  <c r="IB29" i="8"/>
  <c r="IA44" i="6"/>
  <c r="IA52" i="6" s="1"/>
  <c r="ID33" i="6"/>
  <c r="IF127" i="13"/>
  <c r="IF145" i="13"/>
  <c r="IE52" i="9"/>
  <c r="IE64" i="13"/>
  <c r="IE10" i="6" s="1"/>
  <c r="IF105" i="9"/>
  <c r="IG99" i="9"/>
  <c r="IG95" i="9"/>
  <c r="IE46" i="13"/>
  <c r="IE9" i="4" s="1"/>
  <c r="IF47" i="9"/>
  <c r="IF42" i="9"/>
  <c r="IF19" i="6" s="1"/>
  <c r="IG46" i="9"/>
  <c r="IH98" i="9"/>
  <c r="IG35" i="6" l="1"/>
  <c r="IC26" i="8"/>
  <c r="IC25" i="8"/>
  <c r="HZ55" i="6"/>
  <c r="IB21" i="4"/>
  <c r="IB33" i="4" s="1"/>
  <c r="IB72" i="17"/>
  <c r="IB69" i="17" s="1"/>
  <c r="IB81" i="17" s="1"/>
  <c r="IB83" i="17" s="1"/>
  <c r="IB37" i="4"/>
  <c r="IA36" i="6"/>
  <c r="IA37" i="6" s="1"/>
  <c r="IA38" i="6" s="1"/>
  <c r="IA54" i="6" s="1"/>
  <c r="IA42" i="4"/>
  <c r="IA12" i="21"/>
  <c r="IA15" i="21" s="1"/>
  <c r="IA13" i="21"/>
  <c r="IC9" i="8"/>
  <c r="IC32" i="8"/>
  <c r="IC28" i="8"/>
  <c r="IB25" i="6"/>
  <c r="IB26" i="6" s="1"/>
  <c r="ID11" i="6"/>
  <c r="IF168" i="13"/>
  <c r="IE87" i="13"/>
  <c r="IE7" i="8" s="1"/>
  <c r="IH91" i="9"/>
  <c r="IG103" i="9"/>
  <c r="IG39" i="9"/>
  <c r="IF50" i="9"/>
  <c r="IF31" i="6" s="1"/>
  <c r="IH38" i="9"/>
  <c r="II90" i="9"/>
  <c r="IB11" i="21" l="1"/>
  <c r="IB43" i="6"/>
  <c r="IC42" i="6" s="1"/>
  <c r="Z42" i="5" s="1"/>
  <c r="IC31" i="8"/>
  <c r="IC25" i="6" s="1"/>
  <c r="IC26" i="6" s="1"/>
  <c r="IB32" i="4"/>
  <c r="IB41" i="6" s="1"/>
  <c r="IB75" i="17"/>
  <c r="IC38" i="8"/>
  <c r="IC71" i="17" s="1"/>
  <c r="IC20" i="4"/>
  <c r="IC21" i="4" s="1"/>
  <c r="IC36" i="8"/>
  <c r="IC72" i="17" s="1"/>
  <c r="IA14" i="21"/>
  <c r="IA16" i="21" s="1"/>
  <c r="IA55" i="6"/>
  <c r="IB27" i="6"/>
  <c r="IC11" i="4"/>
  <c r="IC13" i="4" s="1"/>
  <c r="ID8" i="8"/>
  <c r="ID34" i="6" s="1"/>
  <c r="IC29" i="8"/>
  <c r="IE33" i="6"/>
  <c r="ID12" i="6"/>
  <c r="ID18" i="6"/>
  <c r="ID20" i="6" s="1"/>
  <c r="ID24" i="6" s="1"/>
  <c r="IG127" i="13"/>
  <c r="IG145" i="13"/>
  <c r="IF52" i="9"/>
  <c r="IF64" i="13"/>
  <c r="IF10" i="6" s="1"/>
  <c r="IG105" i="9"/>
  <c r="IH99" i="9"/>
  <c r="IH95" i="9"/>
  <c r="IF46" i="13"/>
  <c r="IF9" i="4" s="1"/>
  <c r="IG47" i="9"/>
  <c r="IG42" i="9"/>
  <c r="IG19" i="6" s="1"/>
  <c r="IH46" i="9"/>
  <c r="II98" i="9"/>
  <c r="ID32" i="8" l="1"/>
  <c r="ID11" i="4" s="1"/>
  <c r="ID13" i="4" s="1"/>
  <c r="IC33" i="4"/>
  <c r="IC43" i="6" s="1"/>
  <c r="Z43" i="5" s="1"/>
  <c r="IB44" i="6"/>
  <c r="IB52" i="6" s="1"/>
  <c r="IC33" i="8"/>
  <c r="IC50" i="6" s="1"/>
  <c r="IC27" i="6"/>
  <c r="IB44" i="4"/>
  <c r="IH35" i="6"/>
  <c r="ID26" i="8"/>
  <c r="ID25" i="8"/>
  <c r="IB34" i="4"/>
  <c r="IB38" i="4" s="1"/>
  <c r="IB39" i="4" s="1"/>
  <c r="IB36" i="6" s="1"/>
  <c r="IB37" i="6" s="1"/>
  <c r="IB38" i="6" s="1"/>
  <c r="IC69" i="17"/>
  <c r="IC81" i="17" s="1"/>
  <c r="IC83" i="17" s="1"/>
  <c r="IC39" i="8"/>
  <c r="IC40" i="8" s="1"/>
  <c r="IC32" i="4"/>
  <c r="IC41" i="6" s="1"/>
  <c r="IC11" i="21"/>
  <c r="IB12" i="21"/>
  <c r="IB15" i="21" s="1"/>
  <c r="IB13" i="21"/>
  <c r="ID9" i="8"/>
  <c r="IE11" i="6"/>
  <c r="Z50" i="5"/>
  <c r="Z51" i="5" s="1"/>
  <c r="IC51" i="6"/>
  <c r="IG168" i="13"/>
  <c r="IF87" i="13"/>
  <c r="IF7" i="8" s="1"/>
  <c r="II91" i="9"/>
  <c r="IH103" i="9"/>
  <c r="IH39" i="9"/>
  <c r="IG50" i="9"/>
  <c r="IG31" i="6" s="1"/>
  <c r="II38" i="9"/>
  <c r="IJ90" i="9"/>
  <c r="IB54" i="6" l="1"/>
  <c r="ID38" i="8"/>
  <c r="ID71" i="17" s="1"/>
  <c r="ID42" i="6"/>
  <c r="IB55" i="6"/>
  <c r="IB42" i="4"/>
  <c r="IC37" i="4"/>
  <c r="IC75" i="17"/>
  <c r="ID36" i="8"/>
  <c r="ID72" i="17" s="1"/>
  <c r="ID69" i="17" s="1"/>
  <c r="ID81" i="17" s="1"/>
  <c r="ID83" i="17" s="1"/>
  <c r="IB14" i="21"/>
  <c r="IB16" i="21" s="1"/>
  <c r="IC34" i="4"/>
  <c r="IC38" i="4" s="1"/>
  <c r="IC44" i="4"/>
  <c r="IE8" i="8"/>
  <c r="IE34" i="6" s="1"/>
  <c r="ID20" i="4"/>
  <c r="ID21" i="4" s="1"/>
  <c r="ID33" i="4" s="1"/>
  <c r="ID28" i="8"/>
  <c r="ID31" i="8" s="1"/>
  <c r="IF33" i="6"/>
  <c r="Z41" i="5"/>
  <c r="Z44" i="5" s="1"/>
  <c r="Z52" i="5" s="1"/>
  <c r="IC44" i="6"/>
  <c r="IC52" i="6" s="1"/>
  <c r="IE12" i="6"/>
  <c r="IE18" i="6"/>
  <c r="IE20" i="6" s="1"/>
  <c r="IE24" i="6" s="1"/>
  <c r="IH127" i="13"/>
  <c r="IH145" i="13"/>
  <c r="IG52" i="9"/>
  <c r="IG64" i="13"/>
  <c r="IG10" i="6" s="1"/>
  <c r="IH105" i="9"/>
  <c r="II99" i="9"/>
  <c r="II95" i="9"/>
  <c r="IG46" i="13"/>
  <c r="IG9" i="4" s="1"/>
  <c r="IH47" i="9"/>
  <c r="IH42" i="9"/>
  <c r="IH19" i="6" s="1"/>
  <c r="II46" i="9"/>
  <c r="IJ98" i="9"/>
  <c r="IC39" i="4" l="1"/>
  <c r="IC42" i="4" s="1"/>
  <c r="II35" i="6"/>
  <c r="IE26" i="8"/>
  <c r="IE25" i="8"/>
  <c r="ID39" i="8"/>
  <c r="ID40" i="8" s="1"/>
  <c r="IE9" i="8"/>
  <c r="ID32" i="4"/>
  <c r="ID41" i="6" s="1"/>
  <c r="ID11" i="21"/>
  <c r="IC12" i="21"/>
  <c r="IC15" i="21" s="1"/>
  <c r="IC13" i="21"/>
  <c r="IF11" i="6"/>
  <c r="ID75" i="17"/>
  <c r="ID25" i="6"/>
  <c r="ID26" i="6" s="1"/>
  <c r="ID27" i="6" s="1"/>
  <c r="IE32" i="8"/>
  <c r="ID29" i="8"/>
  <c r="ID33" i="8"/>
  <c r="ID50" i="6" s="1"/>
  <c r="ID51" i="6" s="1"/>
  <c r="IG87" i="13"/>
  <c r="IG7" i="8" s="1"/>
  <c r="IH168" i="13"/>
  <c r="IJ91" i="9"/>
  <c r="II103" i="9"/>
  <c r="II39" i="9"/>
  <c r="IH50" i="9"/>
  <c r="IH31" i="6" s="1"/>
  <c r="IJ38" i="9"/>
  <c r="IK90" i="9"/>
  <c r="IC36" i="6" l="1"/>
  <c r="Z36" i="5" s="1"/>
  <c r="Z37" i="5" s="1"/>
  <c r="Z38" i="5" s="1"/>
  <c r="ID37" i="4"/>
  <c r="IE36" i="8"/>
  <c r="IE72" i="17" s="1"/>
  <c r="IE38" i="8"/>
  <c r="IE71" i="17" s="1"/>
  <c r="IE20" i="4"/>
  <c r="IE21" i="4" s="1"/>
  <c r="IC14" i="21"/>
  <c r="IC16" i="21" s="1"/>
  <c r="ID34" i="4"/>
  <c r="ID38" i="4" s="1"/>
  <c r="ID44" i="4"/>
  <c r="IF8" i="8"/>
  <c r="IF34" i="6" s="1"/>
  <c r="IE28" i="8"/>
  <c r="IE31" i="8" s="1"/>
  <c r="IE25" i="6" s="1"/>
  <c r="IE26" i="6" s="1"/>
  <c r="IE11" i="4"/>
  <c r="IE13" i="4" s="1"/>
  <c r="ID43" i="6"/>
  <c r="IE42" i="6" s="1"/>
  <c r="IG33" i="6"/>
  <c r="IF12" i="6"/>
  <c r="IF18" i="6"/>
  <c r="IF20" i="6" s="1"/>
  <c r="IF24" i="6" s="1"/>
  <c r="II127" i="13"/>
  <c r="II145" i="13"/>
  <c r="IH52" i="9"/>
  <c r="IH64" i="13"/>
  <c r="IH10" i="6" s="1"/>
  <c r="II105" i="9"/>
  <c r="IJ99" i="9"/>
  <c r="IJ95" i="9"/>
  <c r="IH46" i="13"/>
  <c r="IH9" i="4" s="1"/>
  <c r="II47" i="9"/>
  <c r="II42" i="9"/>
  <c r="II19" i="6" s="1"/>
  <c r="IJ46" i="9"/>
  <c r="IK98" i="9"/>
  <c r="IC55" i="6" l="1"/>
  <c r="ID39" i="4"/>
  <c r="IE37" i="4" s="1"/>
  <c r="IC37" i="6"/>
  <c r="IC38" i="6" s="1"/>
  <c r="IC54" i="6" s="1"/>
  <c r="IE33" i="4"/>
  <c r="IE43" i="6" s="1"/>
  <c r="IF42" i="6" s="1"/>
  <c r="IJ35" i="6"/>
  <c r="IF26" i="8"/>
  <c r="IF25" i="8"/>
  <c r="IE39" i="8"/>
  <c r="IE40" i="8" s="1"/>
  <c r="IE69" i="17"/>
  <c r="IE81" i="17" s="1"/>
  <c r="IE83" i="17" s="1"/>
  <c r="ID42" i="4"/>
  <c r="ID36" i="6"/>
  <c r="ID37" i="6" s="1"/>
  <c r="ID38" i="6" s="1"/>
  <c r="IE32" i="4"/>
  <c r="IE41" i="6" s="1"/>
  <c r="IE11" i="21"/>
  <c r="ID12" i="21"/>
  <c r="ID15" i="21" s="1"/>
  <c r="ID13" i="21"/>
  <c r="IF9" i="8"/>
  <c r="IG11" i="6"/>
  <c r="IE29" i="8"/>
  <c r="IF32" i="8"/>
  <c r="IE33" i="8"/>
  <c r="IE50" i="6" s="1"/>
  <c r="IE51" i="6" s="1"/>
  <c r="ID44" i="6"/>
  <c r="ID52" i="6" s="1"/>
  <c r="IE27" i="6"/>
  <c r="IH87" i="13"/>
  <c r="IH7" i="8" s="1"/>
  <c r="II168" i="13"/>
  <c r="IK91" i="9"/>
  <c r="IJ103" i="9"/>
  <c r="IJ39" i="9"/>
  <c r="II50" i="9"/>
  <c r="II31" i="6" s="1"/>
  <c r="IK38" i="9"/>
  <c r="IL90" i="9"/>
  <c r="IE75" i="17" l="1"/>
  <c r="IF36" i="8"/>
  <c r="IF72" i="17" s="1"/>
  <c r="IF38" i="8"/>
  <c r="IF71" i="17" s="1"/>
  <c r="IE44" i="4"/>
  <c r="ID55" i="6"/>
  <c r="ID54" i="6"/>
  <c r="IE34" i="4"/>
  <c r="IE38" i="4" s="1"/>
  <c r="IE39" i="4" s="1"/>
  <c r="ID14" i="21"/>
  <c r="ID16" i="21" s="1"/>
  <c r="IG8" i="8"/>
  <c r="IG34" i="6" s="1"/>
  <c r="IF20" i="4"/>
  <c r="IF21" i="4" s="1"/>
  <c r="IF28" i="8"/>
  <c r="IF31" i="8" s="1"/>
  <c r="IF25" i="6" s="1"/>
  <c r="IF26" i="6" s="1"/>
  <c r="IF11" i="4"/>
  <c r="IF13" i="4" s="1"/>
  <c r="IE44" i="6"/>
  <c r="IE52" i="6" s="1"/>
  <c r="IH33" i="6"/>
  <c r="IG12" i="6"/>
  <c r="IG18" i="6"/>
  <c r="IG20" i="6" s="1"/>
  <c r="IG24" i="6" s="1"/>
  <c r="IJ127" i="13"/>
  <c r="IJ145" i="13"/>
  <c r="II52" i="9"/>
  <c r="II64" i="13"/>
  <c r="II10" i="6" s="1"/>
  <c r="IJ105" i="9"/>
  <c r="IK99" i="9"/>
  <c r="IK95" i="9"/>
  <c r="II46" i="13"/>
  <c r="II9" i="4" s="1"/>
  <c r="IJ47" i="9"/>
  <c r="IJ42" i="9"/>
  <c r="IJ19" i="6" s="1"/>
  <c r="IK46" i="9"/>
  <c r="IL98" i="9"/>
  <c r="IF33" i="4" l="1"/>
  <c r="IF43" i="6" s="1"/>
  <c r="IG42" i="6" s="1"/>
  <c r="IK35" i="6"/>
  <c r="IG26" i="8"/>
  <c r="IG25" i="8"/>
  <c r="IF69" i="17"/>
  <c r="IF81" i="17" s="1"/>
  <c r="IF83" i="17" s="1"/>
  <c r="IF39" i="8"/>
  <c r="IF40" i="8" s="1"/>
  <c r="IE36" i="6"/>
  <c r="IE42" i="4"/>
  <c r="IF11" i="21"/>
  <c r="IE12" i="21"/>
  <c r="IE15" i="21" s="1"/>
  <c r="IE13" i="21"/>
  <c r="IF37" i="4"/>
  <c r="IG9" i="8"/>
  <c r="IF32" i="4"/>
  <c r="IF44" i="4" s="1"/>
  <c r="IH11" i="6"/>
  <c r="IF29" i="8"/>
  <c r="IG32" i="8"/>
  <c r="IF33" i="8"/>
  <c r="IF50" i="6" s="1"/>
  <c r="IF51" i="6" s="1"/>
  <c r="IF27" i="6"/>
  <c r="II87" i="13"/>
  <c r="II7" i="8" s="1"/>
  <c r="IJ168" i="13"/>
  <c r="IL91" i="9"/>
  <c r="IK103" i="9"/>
  <c r="IK39" i="9"/>
  <c r="IJ50" i="9"/>
  <c r="IJ31" i="6" s="1"/>
  <c r="IL38" i="9"/>
  <c r="IF75" i="17" l="1"/>
  <c r="IG36" i="8"/>
  <c r="IG72" i="17" s="1"/>
  <c r="IG38" i="8"/>
  <c r="IG71" i="17" s="1"/>
  <c r="IE37" i="6"/>
  <c r="IE38" i="6" s="1"/>
  <c r="IE54" i="6" s="1"/>
  <c r="IE55" i="6"/>
  <c r="IE14" i="21"/>
  <c r="IE16" i="21" s="1"/>
  <c r="IG20" i="4"/>
  <c r="IG21" i="4" s="1"/>
  <c r="IF41" i="6"/>
  <c r="IF44" i="6" s="1"/>
  <c r="IF52" i="6" s="1"/>
  <c r="IF34" i="4"/>
  <c r="IF38" i="4" s="1"/>
  <c r="IH8" i="8"/>
  <c r="IH34" i="6" s="1"/>
  <c r="IG11" i="4"/>
  <c r="IG13" i="4" s="1"/>
  <c r="IG28" i="8"/>
  <c r="IG31" i="8" s="1"/>
  <c r="IG25" i="6" s="1"/>
  <c r="IG26" i="6" s="1"/>
  <c r="II33" i="6"/>
  <c r="IH12" i="6"/>
  <c r="IH18" i="6"/>
  <c r="IH20" i="6" s="1"/>
  <c r="IH24" i="6" s="1"/>
  <c r="IK127" i="13"/>
  <c r="IK145" i="13"/>
  <c r="IJ52" i="9"/>
  <c r="IJ64" i="13"/>
  <c r="IJ10" i="6" s="1"/>
  <c r="IK105" i="9"/>
  <c r="IL99" i="9"/>
  <c r="IL95" i="9"/>
  <c r="IJ46" i="13"/>
  <c r="IJ9" i="4" s="1"/>
  <c r="IK47" i="9"/>
  <c r="IK42" i="9"/>
  <c r="IK19" i="6" s="1"/>
  <c r="IL46" i="9"/>
  <c r="IG33" i="4" l="1"/>
  <c r="IG43" i="6" s="1"/>
  <c r="IH42" i="6" s="1"/>
  <c r="IL35" i="6"/>
  <c r="IH26" i="8"/>
  <c r="IH25" i="8"/>
  <c r="IG69" i="17"/>
  <c r="IG75" i="17" s="1"/>
  <c r="IG39" i="8"/>
  <c r="IG40" i="8" s="1"/>
  <c r="IG11" i="21"/>
  <c r="IF39" i="4"/>
  <c r="IF42" i="4" s="1"/>
  <c r="IG32" i="4"/>
  <c r="IG34" i="4" s="1"/>
  <c r="IG38" i="4" s="1"/>
  <c r="IH9" i="8"/>
  <c r="II11" i="6"/>
  <c r="IG29" i="8"/>
  <c r="IH32" i="8"/>
  <c r="IG27" i="6"/>
  <c r="IG33" i="8"/>
  <c r="IG50" i="6" s="1"/>
  <c r="IG51" i="6" s="1"/>
  <c r="IJ87" i="13"/>
  <c r="IJ7" i="8" s="1"/>
  <c r="IK168" i="13"/>
  <c r="H19" i="5"/>
  <c r="H20" i="5" s="1"/>
  <c r="H24" i="5" s="1"/>
  <c r="H26" i="5" s="1"/>
  <c r="H27" i="5" s="1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IL103" i="9"/>
  <c r="IL39" i="9"/>
  <c r="IK50" i="9"/>
  <c r="IK31" i="6" s="1"/>
  <c r="IG81" i="17" l="1"/>
  <c r="IG83" i="17" s="1"/>
  <c r="IH38" i="8"/>
  <c r="IH71" i="17" s="1"/>
  <c r="IH36" i="8"/>
  <c r="IH72" i="17" s="1"/>
  <c r="IG41" i="6"/>
  <c r="IG44" i="6" s="1"/>
  <c r="IG52" i="6" s="1"/>
  <c r="IG44" i="4"/>
  <c r="IG13" i="21"/>
  <c r="IF12" i="21"/>
  <c r="IF15" i="21" s="1"/>
  <c r="IF13" i="21"/>
  <c r="IF36" i="6"/>
  <c r="IF55" i="6" s="1"/>
  <c r="IG37" i="4"/>
  <c r="IG39" i="4" s="1"/>
  <c r="IG42" i="4" s="1"/>
  <c r="IH20" i="4"/>
  <c r="IH21" i="4" s="1"/>
  <c r="II8" i="8"/>
  <c r="II34" i="6" s="1"/>
  <c r="II12" i="6"/>
  <c r="II18" i="6"/>
  <c r="II20" i="6" s="1"/>
  <c r="II24" i="6" s="1"/>
  <c r="IH28" i="8"/>
  <c r="IH31" i="8" s="1"/>
  <c r="IH11" i="4"/>
  <c r="IH13" i="4" s="1"/>
  <c r="IJ33" i="6"/>
  <c r="IL127" i="13"/>
  <c r="IL145" i="13"/>
  <c r="D40" i="21" s="1"/>
  <c r="D29" i="21" s="1"/>
  <c r="IK64" i="13"/>
  <c r="IK10" i="6" s="1"/>
  <c r="IL105" i="9"/>
  <c r="IK46" i="13"/>
  <c r="IK9" i="4" s="1"/>
  <c r="IK52" i="9"/>
  <c r="IL47" i="9"/>
  <c r="IL42" i="9"/>
  <c r="IL19" i="6" s="1"/>
  <c r="IH33" i="4" l="1"/>
  <c r="II26" i="8"/>
  <c r="II25" i="8"/>
  <c r="IH69" i="17"/>
  <c r="IH81" i="17" s="1"/>
  <c r="IH83" i="17" s="1"/>
  <c r="IH39" i="8"/>
  <c r="IH40" i="8" s="1"/>
  <c r="IG12" i="21"/>
  <c r="IG15" i="21" s="1"/>
  <c r="IF14" i="21"/>
  <c r="IF16" i="21" s="1"/>
  <c r="IH32" i="4"/>
  <c r="IH44" i="4" s="1"/>
  <c r="IH11" i="21"/>
  <c r="IF37" i="6"/>
  <c r="IF38" i="6" s="1"/>
  <c r="IF54" i="6" s="1"/>
  <c r="IG36" i="6"/>
  <c r="IG37" i="6" s="1"/>
  <c r="IG38" i="6" s="1"/>
  <c r="IG54" i="6" s="1"/>
  <c r="IH37" i="4"/>
  <c r="II9" i="8"/>
  <c r="IJ11" i="6"/>
  <c r="IH25" i="6"/>
  <c r="IH26" i="6" s="1"/>
  <c r="IH33" i="8"/>
  <c r="IH50" i="6" s="1"/>
  <c r="IH51" i="6" s="1"/>
  <c r="II32" i="8"/>
  <c r="IH29" i="8"/>
  <c r="IK87" i="13"/>
  <c r="IK7" i="8" s="1"/>
  <c r="I10" i="5"/>
  <c r="J10" i="5"/>
  <c r="K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IL168" i="13"/>
  <c r="D168" i="13" s="1"/>
  <c r="IN143" i="13"/>
  <c r="IL50" i="9"/>
  <c r="IL31" i="6" s="1"/>
  <c r="IK33" i="6"/>
  <c r="IH75" i="17" l="1"/>
  <c r="II36" i="8"/>
  <c r="II72" i="17" s="1"/>
  <c r="II38" i="8"/>
  <c r="II71" i="17" s="1"/>
  <c r="U11" i="5"/>
  <c r="U18" i="5" s="1"/>
  <c r="U20" i="5" s="1"/>
  <c r="U24" i="5" s="1"/>
  <c r="M11" i="5"/>
  <c r="M12" i="5" s="1"/>
  <c r="T11" i="5"/>
  <c r="T12" i="5" s="1"/>
  <c r="L11" i="5"/>
  <c r="L18" i="5" s="1"/>
  <c r="L20" i="5" s="1"/>
  <c r="L24" i="5" s="1"/>
  <c r="S11" i="5"/>
  <c r="S18" i="5" s="1"/>
  <c r="S20" i="5" s="1"/>
  <c r="S24" i="5" s="1"/>
  <c r="K11" i="5"/>
  <c r="K12" i="5" s="1"/>
  <c r="R11" i="5"/>
  <c r="R18" i="5" s="1"/>
  <c r="R20" i="5" s="1"/>
  <c r="R24" i="5" s="1"/>
  <c r="J11" i="5"/>
  <c r="J18" i="5" s="1"/>
  <c r="J20" i="5" s="1"/>
  <c r="J24" i="5" s="1"/>
  <c r="Q11" i="5"/>
  <c r="Q12" i="5" s="1"/>
  <c r="I11" i="5"/>
  <c r="I12" i="5" s="1"/>
  <c r="X11" i="5"/>
  <c r="X12" i="5" s="1"/>
  <c r="P11" i="5"/>
  <c r="P18" i="5" s="1"/>
  <c r="P20" i="5" s="1"/>
  <c r="P24" i="5" s="1"/>
  <c r="Y11" i="5"/>
  <c r="Y12" i="5" s="1"/>
  <c r="W11" i="5"/>
  <c r="W18" i="5" s="1"/>
  <c r="W20" i="5" s="1"/>
  <c r="W24" i="5" s="1"/>
  <c r="O11" i="5"/>
  <c r="O18" i="5" s="1"/>
  <c r="O20" i="5" s="1"/>
  <c r="O24" i="5" s="1"/>
  <c r="Z11" i="5"/>
  <c r="Z12" i="5" s="1"/>
  <c r="V11" i="5"/>
  <c r="V18" i="5" s="1"/>
  <c r="V20" i="5" s="1"/>
  <c r="V24" i="5" s="1"/>
  <c r="N11" i="5"/>
  <c r="N12" i="5" s="1"/>
  <c r="D31" i="21"/>
  <c r="IG14" i="21"/>
  <c r="IG16" i="21" s="1"/>
  <c r="IH34" i="4"/>
  <c r="IH38" i="4" s="1"/>
  <c r="IH39" i="4" s="1"/>
  <c r="IH42" i="4" s="1"/>
  <c r="IH41" i="6"/>
  <c r="IG55" i="6"/>
  <c r="II20" i="4"/>
  <c r="II21" i="4" s="1"/>
  <c r="II28" i="8"/>
  <c r="II29" i="8" s="1"/>
  <c r="IJ8" i="8"/>
  <c r="IJ34" i="6" s="1"/>
  <c r="II11" i="4"/>
  <c r="II13" i="4" s="1"/>
  <c r="IH43" i="6"/>
  <c r="II42" i="6" s="1"/>
  <c r="IH27" i="6"/>
  <c r="IJ12" i="6"/>
  <c r="IJ18" i="6"/>
  <c r="IJ20" i="6" s="1"/>
  <c r="IJ24" i="6" s="1"/>
  <c r="IL64" i="13"/>
  <c r="IL10" i="6" s="1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IL46" i="13"/>
  <c r="IL9" i="4" s="1"/>
  <c r="IL52" i="9"/>
  <c r="AA19" i="5"/>
  <c r="II33" i="4" l="1"/>
  <c r="IJ26" i="8"/>
  <c r="IJ25" i="8"/>
  <c r="II69" i="17"/>
  <c r="II81" i="17" s="1"/>
  <c r="II83" i="17" s="1"/>
  <c r="K18" i="5"/>
  <c r="K20" i="5" s="1"/>
  <c r="K24" i="5" s="1"/>
  <c r="II39" i="8"/>
  <c r="II40" i="8" s="1"/>
  <c r="M18" i="5"/>
  <c r="M20" i="5" s="1"/>
  <c r="M24" i="5" s="1"/>
  <c r="Q18" i="5"/>
  <c r="Q20" i="5" s="1"/>
  <c r="Q24" i="5" s="1"/>
  <c r="Y18" i="5"/>
  <c r="Y20" i="5" s="1"/>
  <c r="Y24" i="5" s="1"/>
  <c r="S12" i="5"/>
  <c r="U12" i="5"/>
  <c r="I18" i="5"/>
  <c r="I20" i="5" s="1"/>
  <c r="I24" i="5" s="1"/>
  <c r="R12" i="5"/>
  <c r="X18" i="5"/>
  <c r="X20" i="5" s="1"/>
  <c r="X24" i="5" s="1"/>
  <c r="V12" i="5"/>
  <c r="N18" i="5"/>
  <c r="N20" i="5" s="1"/>
  <c r="N24" i="5" s="1"/>
  <c r="T18" i="5"/>
  <c r="T20" i="5" s="1"/>
  <c r="T24" i="5" s="1"/>
  <c r="L12" i="5"/>
  <c r="O12" i="5"/>
  <c r="W12" i="5"/>
  <c r="Z18" i="5"/>
  <c r="Z20" i="5" s="1"/>
  <c r="Z24" i="5" s="1"/>
  <c r="P12" i="5"/>
  <c r="J12" i="5"/>
  <c r="II11" i="21"/>
  <c r="IH12" i="21"/>
  <c r="IH15" i="21" s="1"/>
  <c r="IH13" i="21"/>
  <c r="IH36" i="6"/>
  <c r="IH37" i="6" s="1"/>
  <c r="IH38" i="6" s="1"/>
  <c r="II37" i="4"/>
  <c r="IJ9" i="8"/>
  <c r="II32" i="4"/>
  <c r="II41" i="6" s="1"/>
  <c r="II31" i="8"/>
  <c r="II25" i="6" s="1"/>
  <c r="II26" i="6" s="1"/>
  <c r="IK11" i="6"/>
  <c r="IH44" i="6"/>
  <c r="IH52" i="6" s="1"/>
  <c r="P54" i="5"/>
  <c r="J54" i="5"/>
  <c r="L54" i="5"/>
  <c r="V54" i="5"/>
  <c r="R54" i="5"/>
  <c r="X54" i="5"/>
  <c r="Y54" i="5"/>
  <c r="S54" i="5"/>
  <c r="U54" i="5"/>
  <c r="I54" i="5"/>
  <c r="Z54" i="5"/>
  <c r="T54" i="5"/>
  <c r="N54" i="5"/>
  <c r="O54" i="5"/>
  <c r="K54" i="5"/>
  <c r="AA54" i="5"/>
  <c r="W54" i="5"/>
  <c r="Q54" i="5"/>
  <c r="M54" i="5"/>
  <c r="IL33" i="6"/>
  <c r="II43" i="6" l="1"/>
  <c r="IJ42" i="6" s="1"/>
  <c r="II75" i="17"/>
  <c r="C54" i="5"/>
  <c r="IJ36" i="8"/>
  <c r="IJ72" i="17" s="1"/>
  <c r="IH14" i="21"/>
  <c r="IH16" i="21" s="1"/>
  <c r="IH54" i="6"/>
  <c r="IH55" i="6"/>
  <c r="IJ20" i="4"/>
  <c r="IJ21" i="4" s="1"/>
  <c r="II44" i="4"/>
  <c r="II34" i="4"/>
  <c r="II38" i="4" s="1"/>
  <c r="IJ32" i="8"/>
  <c r="II27" i="6"/>
  <c r="II33" i="8"/>
  <c r="II50" i="6" s="1"/>
  <c r="II51" i="6" s="1"/>
  <c r="IK8" i="8"/>
  <c r="IK34" i="6" s="1"/>
  <c r="II44" i="6"/>
  <c r="IJ28" i="8"/>
  <c r="IJ29" i="8" s="1"/>
  <c r="IL87" i="13"/>
  <c r="IK18" i="6"/>
  <c r="IK20" i="6" s="1"/>
  <c r="IK24" i="6" s="1"/>
  <c r="IK12" i="6"/>
  <c r="H20" i="3"/>
  <c r="H21" i="3" s="1"/>
  <c r="I20" i="3"/>
  <c r="I21" i="3" s="1"/>
  <c r="J20" i="3"/>
  <c r="J21" i="3" s="1"/>
  <c r="K20" i="3"/>
  <c r="K21" i="3" s="1"/>
  <c r="L20" i="3"/>
  <c r="L21" i="3" s="1"/>
  <c r="M20" i="3"/>
  <c r="M21" i="3" s="1"/>
  <c r="N20" i="3"/>
  <c r="N21" i="3" s="1"/>
  <c r="O20" i="3"/>
  <c r="O21" i="3" s="1"/>
  <c r="P20" i="3"/>
  <c r="P21" i="3" s="1"/>
  <c r="Q20" i="3"/>
  <c r="Q21" i="3" s="1"/>
  <c r="R20" i="3"/>
  <c r="R21" i="3" s="1"/>
  <c r="S20" i="3"/>
  <c r="S21" i="3" s="1"/>
  <c r="T20" i="3"/>
  <c r="T21" i="3" s="1"/>
  <c r="U20" i="3"/>
  <c r="U21" i="3" s="1"/>
  <c r="V20" i="3"/>
  <c r="V21" i="3" s="1"/>
  <c r="W20" i="3"/>
  <c r="W21" i="3" s="1"/>
  <c r="X20" i="3"/>
  <c r="X21" i="3" s="1"/>
  <c r="Y20" i="3"/>
  <c r="Y21" i="3" s="1"/>
  <c r="Z20" i="3"/>
  <c r="Z21" i="3" s="1"/>
  <c r="IK26" i="8" l="1"/>
  <c r="IK25" i="8"/>
  <c r="D87" i="13"/>
  <c r="IL7" i="8"/>
  <c r="IJ11" i="4"/>
  <c r="IJ13" i="4" s="1"/>
  <c r="IJ33" i="4" s="1"/>
  <c r="II39" i="4"/>
  <c r="II36" i="6" s="1"/>
  <c r="II37" i="6" s="1"/>
  <c r="II38" i="6" s="1"/>
  <c r="IK9" i="8"/>
  <c r="IJ38" i="8"/>
  <c r="IJ71" i="17" s="1"/>
  <c r="IJ69" i="17" s="1"/>
  <c r="II52" i="6"/>
  <c r="IJ31" i="8"/>
  <c r="IK32" i="8" s="1"/>
  <c r="IK28" i="8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IJ32" i="4" l="1"/>
  <c r="IJ44" i="4" s="1"/>
  <c r="IJ11" i="21"/>
  <c r="IK36" i="8"/>
  <c r="IK72" i="17" s="1"/>
  <c r="IK38" i="8"/>
  <c r="IK71" i="17" s="1"/>
  <c r="IJ37" i="4"/>
  <c r="II12" i="21"/>
  <c r="II15" i="21" s="1"/>
  <c r="II13" i="21"/>
  <c r="II42" i="4"/>
  <c r="II55" i="6"/>
  <c r="II54" i="6"/>
  <c r="IJ39" i="8"/>
  <c r="IJ40" i="8" s="1"/>
  <c r="IK20" i="4"/>
  <c r="IK21" i="4" s="1"/>
  <c r="IL11" i="6"/>
  <c r="IL18" i="6" s="1"/>
  <c r="AA10" i="5"/>
  <c r="AA11" i="5" s="1"/>
  <c r="AA12" i="5" s="1"/>
  <c r="IJ81" i="17"/>
  <c r="IJ83" i="17" s="1"/>
  <c r="IJ75" i="17"/>
  <c r="IJ25" i="6"/>
  <c r="IJ26" i="6" s="1"/>
  <c r="IJ33" i="8"/>
  <c r="IJ50" i="6" s="1"/>
  <c r="IJ51" i="6" s="1"/>
  <c r="IK11" i="4"/>
  <c r="IK13" i="4" s="1"/>
  <c r="IK31" i="8"/>
  <c r="IK25" i="6" s="1"/>
  <c r="IK26" i="6" s="1"/>
  <c r="IK29" i="8"/>
  <c r="IJ41" i="6" l="1"/>
  <c r="IK33" i="4"/>
  <c r="IK43" i="6" s="1"/>
  <c r="IJ13" i="21"/>
  <c r="IJ34" i="4"/>
  <c r="IJ38" i="4" s="1"/>
  <c r="IJ39" i="4" s="1"/>
  <c r="IK37" i="4" s="1"/>
  <c r="IK69" i="17"/>
  <c r="IK81" i="17" s="1"/>
  <c r="IK83" i="17" s="1"/>
  <c r="IL20" i="6"/>
  <c r="IL24" i="6" s="1"/>
  <c r="IK39" i="8"/>
  <c r="IK40" i="8" s="1"/>
  <c r="IL8" i="8"/>
  <c r="IL34" i="6" s="1"/>
  <c r="IJ12" i="21"/>
  <c r="IJ15" i="21" s="1"/>
  <c r="II14" i="21"/>
  <c r="II16" i="21" s="1"/>
  <c r="IK11" i="21"/>
  <c r="IK32" i="4"/>
  <c r="IK44" i="4" s="1"/>
  <c r="IL12" i="6"/>
  <c r="AA18" i="5"/>
  <c r="AA20" i="5" s="1"/>
  <c r="AA24" i="5" s="1"/>
  <c r="IL32" i="8"/>
  <c r="IK33" i="8"/>
  <c r="IK50" i="6" s="1"/>
  <c r="IK51" i="6" s="1"/>
  <c r="IJ27" i="6"/>
  <c r="IJ43" i="6"/>
  <c r="IK27" i="6"/>
  <c r="IL26" i="8" l="1"/>
  <c r="IL25" i="8"/>
  <c r="IL28" i="8" s="1"/>
  <c r="IK75" i="17"/>
  <c r="IL38" i="8"/>
  <c r="IL71" i="17" s="1"/>
  <c r="D71" i="17" s="1"/>
  <c r="IL9" i="8"/>
  <c r="IJ36" i="6"/>
  <c r="IJ55" i="6" s="1"/>
  <c r="C55" i="6" s="1"/>
  <c r="IJ42" i="4"/>
  <c r="C42" i="4" s="1"/>
  <c r="IJ14" i="21"/>
  <c r="IJ16" i="21" s="1"/>
  <c r="IK41" i="6"/>
  <c r="IK34" i="4"/>
  <c r="IK38" i="4" s="1"/>
  <c r="IL11" i="4"/>
  <c r="IL13" i="4" s="1"/>
  <c r="IK42" i="6"/>
  <c r="IL42" i="6" s="1"/>
  <c r="IJ44" i="6"/>
  <c r="IJ52" i="6" s="1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IL29" i="8" l="1"/>
  <c r="IL31" i="8"/>
  <c r="IL25" i="6" s="1"/>
  <c r="IL36" i="8"/>
  <c r="IL72" i="17" s="1"/>
  <c r="D72" i="17" s="1"/>
  <c r="IJ37" i="6"/>
  <c r="IJ38" i="6" s="1"/>
  <c r="IJ54" i="6" s="1"/>
  <c r="C54" i="6" s="1"/>
  <c r="T13" i="3"/>
  <c r="T44" i="3" s="1"/>
  <c r="S13" i="3"/>
  <c r="K13" i="3"/>
  <c r="Z13" i="3"/>
  <c r="Z44" i="3" s="1"/>
  <c r="R13" i="3"/>
  <c r="J13" i="3"/>
  <c r="Y13" i="3"/>
  <c r="Q13" i="3"/>
  <c r="Q44" i="3" s="1"/>
  <c r="I13" i="3"/>
  <c r="I44" i="3" s="1"/>
  <c r="X13" i="3"/>
  <c r="P13" i="3"/>
  <c r="P44" i="3" s="1"/>
  <c r="H13" i="3"/>
  <c r="O13" i="3"/>
  <c r="O44" i="3" s="1"/>
  <c r="W13" i="3"/>
  <c r="V13" i="3"/>
  <c r="V44" i="3" s="1"/>
  <c r="N13" i="3"/>
  <c r="N44" i="3" s="1"/>
  <c r="U13" i="3"/>
  <c r="U44" i="3" s="1"/>
  <c r="M13" i="3"/>
  <c r="L13" i="3"/>
  <c r="L44" i="3" s="1"/>
  <c r="IL20" i="4"/>
  <c r="IK39" i="4"/>
  <c r="IK44" i="6"/>
  <c r="IK52" i="6" s="1"/>
  <c r="IL33" i="8"/>
  <c r="IL50" i="6" s="1"/>
  <c r="IL51" i="6" s="1"/>
  <c r="IL21" i="4" l="1"/>
  <c r="IL33" i="4" s="1"/>
  <c r="C94" i="17"/>
  <c r="C93" i="17" s="1"/>
  <c r="S44" i="3"/>
  <c r="D69" i="17"/>
  <c r="D19" i="17" s="1"/>
  <c r="IL69" i="17"/>
  <c r="IL81" i="17" s="1"/>
  <c r="D81" i="17" s="1"/>
  <c r="C100" i="17" s="1"/>
  <c r="IL39" i="8"/>
  <c r="IL40" i="8" s="1"/>
  <c r="W44" i="3"/>
  <c r="J44" i="3"/>
  <c r="X44" i="3"/>
  <c r="M44" i="3"/>
  <c r="R44" i="3"/>
  <c r="K44" i="3"/>
  <c r="Y44" i="3"/>
  <c r="H44" i="3"/>
  <c r="IK12" i="21"/>
  <c r="IK15" i="21" s="1"/>
  <c r="IK13" i="21"/>
  <c r="IK42" i="4"/>
  <c r="IK36" i="6"/>
  <c r="IL37" i="4"/>
  <c r="I25" i="5"/>
  <c r="I26" i="5" s="1"/>
  <c r="I27" i="5" s="1"/>
  <c r="J25" i="5"/>
  <c r="J26" i="5" s="1"/>
  <c r="J27" i="5" s="1"/>
  <c r="K25" i="5"/>
  <c r="K26" i="5" s="1"/>
  <c r="K27" i="5" s="1"/>
  <c r="L25" i="5"/>
  <c r="L26" i="5" s="1"/>
  <c r="L27" i="5" s="1"/>
  <c r="M25" i="5"/>
  <c r="M26" i="5" s="1"/>
  <c r="M27" i="5" s="1"/>
  <c r="N25" i="5"/>
  <c r="N26" i="5" s="1"/>
  <c r="N27" i="5" s="1"/>
  <c r="O25" i="5"/>
  <c r="O26" i="5" s="1"/>
  <c r="O27" i="5" s="1"/>
  <c r="P25" i="5"/>
  <c r="P26" i="5" s="1"/>
  <c r="P27" i="5" s="1"/>
  <c r="Q25" i="5"/>
  <c r="Q26" i="5" s="1"/>
  <c r="Q27" i="5" s="1"/>
  <c r="R25" i="5"/>
  <c r="R26" i="5" s="1"/>
  <c r="R27" i="5" s="1"/>
  <c r="S25" i="5"/>
  <c r="S26" i="5" s="1"/>
  <c r="S27" i="5" s="1"/>
  <c r="T25" i="5"/>
  <c r="T26" i="5" s="1"/>
  <c r="T27" i="5" s="1"/>
  <c r="U25" i="5"/>
  <c r="U26" i="5" s="1"/>
  <c r="U27" i="5" s="1"/>
  <c r="V25" i="5"/>
  <c r="V26" i="5" s="1"/>
  <c r="V27" i="5" s="1"/>
  <c r="W25" i="5"/>
  <c r="W26" i="5" s="1"/>
  <c r="W27" i="5" s="1"/>
  <c r="X25" i="5"/>
  <c r="X26" i="5" s="1"/>
  <c r="X27" i="5" s="1"/>
  <c r="Y25" i="5"/>
  <c r="Y26" i="5" s="1"/>
  <c r="Y27" i="5" s="1"/>
  <c r="Z25" i="5"/>
  <c r="Z26" i="5" s="1"/>
  <c r="Z27" i="5" s="1"/>
  <c r="AA25" i="5"/>
  <c r="AA26" i="5" s="1"/>
  <c r="AA27" i="5" s="1"/>
  <c r="IL26" i="6"/>
  <c r="IL11" i="21" l="1"/>
  <c r="D11" i="21" s="1"/>
  <c r="IL32" i="4"/>
  <c r="IL44" i="4" s="1"/>
  <c r="IL83" i="17"/>
  <c r="D20" i="17"/>
  <c r="IL75" i="17"/>
  <c r="D75" i="17" s="1"/>
  <c r="C103" i="17" s="1"/>
  <c r="C96" i="17"/>
  <c r="IK14" i="21"/>
  <c r="IK16" i="21" s="1"/>
  <c r="IK55" i="6"/>
  <c r="IK37" i="6"/>
  <c r="IK38" i="6" s="1"/>
  <c r="IK54" i="6" s="1"/>
  <c r="D83" i="17"/>
  <c r="C104" i="17" s="1"/>
  <c r="IL43" i="6"/>
  <c r="IL27" i="6"/>
  <c r="D21" i="21" l="1"/>
  <c r="IL12" i="21"/>
  <c r="IL15" i="21" s="1"/>
  <c r="D22" i="21" s="1"/>
  <c r="IL13" i="21"/>
  <c r="IL14" i="21" s="1"/>
  <c r="IL16" i="21" s="1"/>
  <c r="D23" i="21" s="1"/>
  <c r="IL41" i="6"/>
  <c r="IL44" i="6" s="1"/>
  <c r="IL52" i="6" s="1"/>
  <c r="IL34" i="4"/>
  <c r="IL38" i="4" s="1"/>
  <c r="IL39" i="4" s="1"/>
  <c r="IL36" i="6" s="1"/>
  <c r="IL55" i="6" s="1"/>
  <c r="H33" i="3"/>
  <c r="H34" i="3" s="1"/>
  <c r="H38" i="3" s="1"/>
  <c r="H39" i="3" s="1"/>
  <c r="I33" i="3"/>
  <c r="I34" i="3" s="1"/>
  <c r="I38" i="3" s="1"/>
  <c r="J33" i="3"/>
  <c r="J34" i="3" s="1"/>
  <c r="J38" i="3" s="1"/>
  <c r="K33" i="3"/>
  <c r="K34" i="3" s="1"/>
  <c r="K38" i="3" s="1"/>
  <c r="L33" i="3"/>
  <c r="L34" i="3" s="1"/>
  <c r="L38" i="3" s="1"/>
  <c r="M33" i="3"/>
  <c r="M34" i="3" s="1"/>
  <c r="M38" i="3" s="1"/>
  <c r="N33" i="3"/>
  <c r="N34" i="3" s="1"/>
  <c r="N38" i="3" s="1"/>
  <c r="O33" i="3"/>
  <c r="O34" i="3" s="1"/>
  <c r="O38" i="3" s="1"/>
  <c r="P33" i="3"/>
  <c r="P34" i="3" s="1"/>
  <c r="P38" i="3" s="1"/>
  <c r="Q33" i="3"/>
  <c r="Q34" i="3" s="1"/>
  <c r="Q38" i="3" s="1"/>
  <c r="R33" i="3"/>
  <c r="R34" i="3" s="1"/>
  <c r="R38" i="3" s="1"/>
  <c r="S33" i="3"/>
  <c r="S34" i="3" s="1"/>
  <c r="S38" i="3" s="1"/>
  <c r="T33" i="3"/>
  <c r="T34" i="3" s="1"/>
  <c r="T38" i="3" s="1"/>
  <c r="U33" i="3"/>
  <c r="U34" i="3" s="1"/>
  <c r="U38" i="3" s="1"/>
  <c r="V33" i="3"/>
  <c r="V34" i="3" s="1"/>
  <c r="V38" i="3" s="1"/>
  <c r="W33" i="3"/>
  <c r="W34" i="3" s="1"/>
  <c r="W38" i="3" s="1"/>
  <c r="X33" i="3"/>
  <c r="X34" i="3" s="1"/>
  <c r="X38" i="3" s="1"/>
  <c r="Y33" i="3"/>
  <c r="Y34" i="3" s="1"/>
  <c r="Y38" i="3" s="1"/>
  <c r="Z33" i="3"/>
  <c r="Z34" i="3" s="1"/>
  <c r="Z38" i="3" s="1"/>
  <c r="D18" i="17"/>
  <c r="C102" i="17"/>
  <c r="IL37" i="6" l="1"/>
  <c r="IL38" i="6" s="1"/>
  <c r="IL54" i="6" s="1"/>
  <c r="IL42" i="4"/>
  <c r="D15" i="21"/>
  <c r="D12" i="21"/>
  <c r="D13" i="21"/>
  <c r="D20" i="21"/>
  <c r="I37" i="3"/>
  <c r="I39" i="3" s="1"/>
  <c r="H55" i="5"/>
  <c r="H42" i="3"/>
  <c r="D6" i="17"/>
  <c r="G11" i="17" s="1"/>
  <c r="D14" i="21"/>
  <c r="I55" i="5" l="1"/>
  <c r="I42" i="3"/>
  <c r="J37" i="3"/>
  <c r="J39" i="3" s="1"/>
  <c r="H11" i="17"/>
  <c r="G57" i="17"/>
  <c r="G76" i="17"/>
  <c r="G49" i="17"/>
  <c r="G84" i="17"/>
  <c r="D16" i="21"/>
  <c r="J42" i="3" l="1"/>
  <c r="J55" i="5"/>
  <c r="K37" i="3"/>
  <c r="K39" i="3" s="1"/>
  <c r="I11" i="17"/>
  <c r="H49" i="17"/>
  <c r="H57" i="17"/>
  <c r="H84" i="17"/>
  <c r="H76" i="17"/>
  <c r="K55" i="5" l="1"/>
  <c r="L37" i="3"/>
  <c r="L39" i="3" s="1"/>
  <c r="K42" i="3"/>
  <c r="I76" i="17"/>
  <c r="I57" i="17"/>
  <c r="I49" i="17"/>
  <c r="I84" i="17"/>
  <c r="J11" i="17"/>
  <c r="L55" i="5" l="1"/>
  <c r="L42" i="3"/>
  <c r="M37" i="3"/>
  <c r="M39" i="3" s="1"/>
  <c r="J76" i="17"/>
  <c r="J49" i="17"/>
  <c r="J84" i="17"/>
  <c r="K11" i="17"/>
  <c r="J57" i="17"/>
  <c r="M42" i="3" l="1"/>
  <c r="M55" i="5"/>
  <c r="N37" i="3"/>
  <c r="N39" i="3" s="1"/>
  <c r="K76" i="17"/>
  <c r="K84" i="17"/>
  <c r="L11" i="17"/>
  <c r="K49" i="17"/>
  <c r="K57" i="17"/>
  <c r="O37" i="3" l="1"/>
  <c r="O39" i="3" s="1"/>
  <c r="N55" i="5"/>
  <c r="N42" i="3"/>
  <c r="L76" i="17"/>
  <c r="L84" i="17"/>
  <c r="L49" i="17"/>
  <c r="M11" i="17"/>
  <c r="L57" i="17"/>
  <c r="O42" i="3" l="1"/>
  <c r="P37" i="3"/>
  <c r="P39" i="3" s="1"/>
  <c r="O55" i="5"/>
  <c r="M76" i="17"/>
  <c r="M57" i="17"/>
  <c r="M84" i="17"/>
  <c r="N11" i="17"/>
  <c r="M49" i="17"/>
  <c r="P42" i="3" l="1"/>
  <c r="P55" i="5"/>
  <c r="Q37" i="3"/>
  <c r="Q39" i="3" s="1"/>
  <c r="N76" i="17"/>
  <c r="N84" i="17"/>
  <c r="N49" i="17"/>
  <c r="O11" i="17"/>
  <c r="N57" i="17"/>
  <c r="Q55" i="5" l="1"/>
  <c r="Q42" i="3"/>
  <c r="R37" i="3"/>
  <c r="R39" i="3" s="1"/>
  <c r="O76" i="17"/>
  <c r="O84" i="17"/>
  <c r="O57" i="17"/>
  <c r="P11" i="17"/>
  <c r="O49" i="17"/>
  <c r="R55" i="5" l="1"/>
  <c r="R42" i="3"/>
  <c r="S37" i="3"/>
  <c r="S39" i="3" s="1"/>
  <c r="P76" i="17"/>
  <c r="P84" i="17"/>
  <c r="P57" i="17"/>
  <c r="P49" i="17"/>
  <c r="Q11" i="17"/>
  <c r="S42" i="3" l="1"/>
  <c r="S55" i="5"/>
  <c r="T37" i="3"/>
  <c r="T39" i="3" s="1"/>
  <c r="Q76" i="17"/>
  <c r="Q84" i="17"/>
  <c r="Q49" i="17"/>
  <c r="R11" i="17"/>
  <c r="Q57" i="17"/>
  <c r="T55" i="5" l="1"/>
  <c r="U37" i="3"/>
  <c r="U39" i="3" s="1"/>
  <c r="T42" i="3"/>
  <c r="R76" i="17"/>
  <c r="R84" i="17"/>
  <c r="R57" i="17"/>
  <c r="S11" i="17"/>
  <c r="R49" i="17"/>
  <c r="U55" i="5" l="1"/>
  <c r="V37" i="3"/>
  <c r="V39" i="3" s="1"/>
  <c r="U42" i="3"/>
  <c r="S84" i="17"/>
  <c r="S76" i="17"/>
  <c r="S49" i="17"/>
  <c r="T11" i="17"/>
  <c r="S57" i="17"/>
  <c r="V55" i="5" l="1"/>
  <c r="W37" i="3"/>
  <c r="W39" i="3" s="1"/>
  <c r="V42" i="3"/>
  <c r="T84" i="17"/>
  <c r="T76" i="17"/>
  <c r="T57" i="17"/>
  <c r="U11" i="17"/>
  <c r="T49" i="17"/>
  <c r="W55" i="5" l="1"/>
  <c r="X37" i="3"/>
  <c r="X39" i="3" s="1"/>
  <c r="W42" i="3"/>
  <c r="U84" i="17"/>
  <c r="U76" i="17"/>
  <c r="U57" i="17"/>
  <c r="V11" i="17"/>
  <c r="U49" i="17"/>
  <c r="X55" i="5" l="1"/>
  <c r="Y37" i="3"/>
  <c r="Y39" i="3" s="1"/>
  <c r="X42" i="3"/>
  <c r="V76" i="17"/>
  <c r="V84" i="17"/>
  <c r="V57" i="17"/>
  <c r="W11" i="17"/>
  <c r="V49" i="17"/>
  <c r="Y55" i="5" l="1"/>
  <c r="Y42" i="3"/>
  <c r="Z37" i="3"/>
  <c r="Z39" i="3" s="1"/>
  <c r="W76" i="17"/>
  <c r="W84" i="17"/>
  <c r="W49" i="17"/>
  <c r="W57" i="17"/>
  <c r="X11" i="17"/>
  <c r="Z55" i="5" l="1"/>
  <c r="C55" i="5" s="1"/>
  <c r="Z42" i="3"/>
  <c r="C42" i="3" s="1"/>
  <c r="X84" i="17"/>
  <c r="X76" i="17"/>
  <c r="Y11" i="17"/>
  <c r="X57" i="17"/>
  <c r="X49" i="17"/>
  <c r="Y76" i="17" l="1"/>
  <c r="Y84" i="17"/>
  <c r="Y57" i="17"/>
  <c r="Z11" i="17"/>
  <c r="Y49" i="17"/>
  <c r="Z84" i="17" l="1"/>
  <c r="Z76" i="17"/>
  <c r="Z57" i="17"/>
  <c r="Z49" i="17"/>
  <c r="AA11" i="17"/>
  <c r="AA84" i="17" l="1"/>
  <c r="AA76" i="17"/>
  <c r="AA49" i="17"/>
  <c r="AB11" i="17"/>
  <c r="AA57" i="17"/>
  <c r="AB76" i="17" l="1"/>
  <c r="AB84" i="17"/>
  <c r="AB49" i="17"/>
  <c r="AB57" i="17"/>
  <c r="AC11" i="17"/>
  <c r="AC84" i="17" l="1"/>
  <c r="AC49" i="17"/>
  <c r="AC76" i="17"/>
  <c r="AD11" i="17"/>
  <c r="AC57" i="17"/>
  <c r="AD76" i="17" l="1"/>
  <c r="AD84" i="17"/>
  <c r="AE11" i="17"/>
  <c r="AD57" i="17"/>
  <c r="AD49" i="17"/>
  <c r="AE84" i="17" l="1"/>
  <c r="AF11" i="17"/>
  <c r="AE57" i="17"/>
  <c r="AE76" i="17"/>
  <c r="AE49" i="17"/>
  <c r="AF76" i="17" l="1"/>
  <c r="AG11" i="17"/>
  <c r="AF57" i="17"/>
  <c r="AF84" i="17"/>
  <c r="AF49" i="17"/>
  <c r="AG76" i="17" l="1"/>
  <c r="AG84" i="17"/>
  <c r="AH11" i="17"/>
  <c r="AG49" i="17"/>
  <c r="AG57" i="17"/>
  <c r="AH76" i="17" l="1"/>
  <c r="AI11" i="17"/>
  <c r="AH84" i="17"/>
  <c r="AH57" i="17"/>
  <c r="AH49" i="17"/>
  <c r="AI84" i="17" l="1"/>
  <c r="AI76" i="17"/>
  <c r="AJ11" i="17"/>
  <c r="AI57" i="17"/>
  <c r="AI49" i="17"/>
  <c r="AJ76" i="17" l="1"/>
  <c r="AJ84" i="17"/>
  <c r="AJ57" i="17"/>
  <c r="AK11" i="17"/>
  <c r="AJ49" i="17"/>
  <c r="AK84" i="17" l="1"/>
  <c r="AL11" i="17"/>
  <c r="AK57" i="17"/>
  <c r="AK76" i="17"/>
  <c r="AK49" i="17"/>
  <c r="AL76" i="17" l="1"/>
  <c r="AM11" i="17"/>
  <c r="AL49" i="17"/>
  <c r="AL84" i="17"/>
  <c r="AL57" i="17"/>
  <c r="AM84" i="17" l="1"/>
  <c r="AM76" i="17"/>
  <c r="AM57" i="17"/>
  <c r="AM49" i="17"/>
  <c r="AN11" i="17"/>
  <c r="AN76" i="17" l="1"/>
  <c r="AN84" i="17"/>
  <c r="AO11" i="17"/>
  <c r="AN57" i="17"/>
  <c r="AN49" i="17"/>
  <c r="AO76" i="17" l="1"/>
  <c r="AO84" i="17"/>
  <c r="AP11" i="17"/>
  <c r="AO49" i="17"/>
  <c r="AO57" i="17"/>
  <c r="AP76" i="17" l="1"/>
  <c r="AP84" i="17"/>
  <c r="AQ11" i="17"/>
  <c r="AP49" i="17"/>
  <c r="AP57" i="17"/>
  <c r="AQ76" i="17" l="1"/>
  <c r="AQ84" i="17"/>
  <c r="AR11" i="17"/>
  <c r="AQ57" i="17"/>
  <c r="AQ49" i="17"/>
  <c r="AR76" i="17" l="1"/>
  <c r="AR84" i="17"/>
  <c r="AR49" i="17"/>
  <c r="AR57" i="17"/>
  <c r="AS11" i="17"/>
  <c r="AS84" i="17" l="1"/>
  <c r="AS76" i="17"/>
  <c r="AT11" i="17"/>
  <c r="AS49" i="17"/>
  <c r="AS57" i="17"/>
  <c r="AT76" i="17" l="1"/>
  <c r="AU11" i="17"/>
  <c r="AT57" i="17"/>
  <c r="AT84" i="17"/>
  <c r="AT49" i="17"/>
  <c r="AU84" i="17" l="1"/>
  <c r="AU76" i="17"/>
  <c r="AU57" i="17"/>
  <c r="AU49" i="17"/>
  <c r="AV11" i="17"/>
  <c r="AV76" i="17" l="1"/>
  <c r="AV84" i="17"/>
  <c r="AV57" i="17"/>
  <c r="AW11" i="17"/>
  <c r="AV49" i="17"/>
  <c r="AW84" i="17" l="1"/>
  <c r="AW76" i="17"/>
  <c r="AX11" i="17"/>
  <c r="AW49" i="17"/>
  <c r="AW57" i="17"/>
  <c r="AX84" i="17" l="1"/>
  <c r="AX76" i="17"/>
  <c r="AY11" i="17"/>
  <c r="AX49" i="17"/>
  <c r="AX57" i="17"/>
  <c r="AY76" i="17" l="1"/>
  <c r="AY84" i="17"/>
  <c r="AY49" i="17"/>
  <c r="AY57" i="17"/>
  <c r="AZ11" i="17"/>
  <c r="AZ76" i="17" l="1"/>
  <c r="AZ49" i="17"/>
  <c r="AZ84" i="17"/>
  <c r="BA11" i="17"/>
  <c r="AZ57" i="17"/>
  <c r="BA76" i="17" l="1"/>
  <c r="BA84" i="17"/>
  <c r="BB11" i="17"/>
  <c r="BA57" i="17"/>
  <c r="BA49" i="17"/>
  <c r="BB84" i="17" l="1"/>
  <c r="BB76" i="17"/>
  <c r="BB49" i="17"/>
  <c r="BC11" i="17"/>
  <c r="BB57" i="17"/>
  <c r="BC76" i="17" l="1"/>
  <c r="BC84" i="17"/>
  <c r="BD11" i="17"/>
  <c r="BC49" i="17"/>
  <c r="BC57" i="17"/>
  <c r="BD76" i="17" l="1"/>
  <c r="BE11" i="17"/>
  <c r="BD57" i="17"/>
  <c r="BD84" i="17"/>
  <c r="BD49" i="17"/>
  <c r="BE84" i="17" l="1"/>
  <c r="BE76" i="17"/>
  <c r="BE49" i="17"/>
  <c r="BF11" i="17"/>
  <c r="BE57" i="17"/>
  <c r="BF76" i="17" l="1"/>
  <c r="BG11" i="17"/>
  <c r="BF57" i="17"/>
  <c r="BF84" i="17"/>
  <c r="BF49" i="17"/>
  <c r="BG76" i="17" l="1"/>
  <c r="BG49" i="17"/>
  <c r="BG84" i="17"/>
  <c r="BH11" i="17"/>
  <c r="BG57" i="17"/>
  <c r="BH84" i="17" l="1"/>
  <c r="BH76" i="17"/>
  <c r="BH57" i="17"/>
  <c r="BI11" i="17"/>
  <c r="BH49" i="17"/>
  <c r="BI76" i="17" l="1"/>
  <c r="BI49" i="17"/>
  <c r="BI84" i="17"/>
  <c r="BJ11" i="17"/>
  <c r="BI57" i="17"/>
  <c r="BJ84" i="17" l="1"/>
  <c r="BJ76" i="17"/>
  <c r="BK11" i="17"/>
  <c r="BJ49" i="17"/>
  <c r="BJ57" i="17"/>
  <c r="BK84" i="17" l="1"/>
  <c r="BK57" i="17"/>
  <c r="BK76" i="17"/>
  <c r="BL11" i="17"/>
  <c r="BK49" i="17"/>
  <c r="BL84" i="17" l="1"/>
  <c r="BL76" i="17"/>
  <c r="BL49" i="17"/>
  <c r="BL57" i="17"/>
  <c r="BM11" i="17"/>
  <c r="BM84" i="17" l="1"/>
  <c r="BM76" i="17"/>
  <c r="BM49" i="17"/>
  <c r="BM57" i="17"/>
  <c r="BN11" i="17"/>
  <c r="BN84" i="17" l="1"/>
  <c r="BN76" i="17"/>
  <c r="BO11" i="17"/>
  <c r="BN49" i="17"/>
  <c r="BN57" i="17"/>
  <c r="BO84" i="17" l="1"/>
  <c r="BO76" i="17"/>
  <c r="BO49" i="17"/>
  <c r="BO57" i="17"/>
  <c r="BP11" i="17"/>
  <c r="BP84" i="17" l="1"/>
  <c r="BQ11" i="17"/>
  <c r="BP49" i="17"/>
  <c r="BP76" i="17"/>
  <c r="BP57" i="17"/>
  <c r="BQ84" i="17" l="1"/>
  <c r="BR11" i="17"/>
  <c r="BQ49" i="17"/>
  <c r="BQ76" i="17"/>
  <c r="BQ57" i="17"/>
  <c r="BR84" i="17" l="1"/>
  <c r="BR76" i="17"/>
  <c r="BS11" i="17"/>
  <c r="BR57" i="17"/>
  <c r="BR49" i="17"/>
  <c r="BS76" i="17" l="1"/>
  <c r="BS84" i="17"/>
  <c r="BT11" i="17"/>
  <c r="BS57" i="17"/>
  <c r="BS49" i="17"/>
  <c r="BT84" i="17" l="1"/>
  <c r="BT76" i="17"/>
  <c r="BU11" i="17"/>
  <c r="BT49" i="17"/>
  <c r="BT57" i="17"/>
  <c r="BU76" i="17" l="1"/>
  <c r="BU57" i="17"/>
  <c r="BU84" i="17"/>
  <c r="BU49" i="17"/>
  <c r="BV11" i="17"/>
  <c r="BV84" i="17" l="1"/>
  <c r="BV76" i="17"/>
  <c r="BW11" i="17"/>
  <c r="BV49" i="17"/>
  <c r="BV57" i="17"/>
  <c r="BW76" i="17" l="1"/>
  <c r="BW84" i="17"/>
  <c r="BX11" i="17"/>
  <c r="BW49" i="17"/>
  <c r="BW57" i="17"/>
  <c r="BX76" i="17" l="1"/>
  <c r="BY11" i="17"/>
  <c r="BX57" i="17"/>
  <c r="BX84" i="17"/>
  <c r="BX49" i="17"/>
  <c r="BY76" i="17" l="1"/>
  <c r="BZ11" i="17"/>
  <c r="BY57" i="17"/>
  <c r="BY84" i="17"/>
  <c r="BY49" i="17"/>
  <c r="BZ84" i="17" l="1"/>
  <c r="CA11" i="17"/>
  <c r="BZ57" i="17"/>
  <c r="BZ76" i="17"/>
  <c r="BZ49" i="17"/>
  <c r="CA76" i="17" l="1"/>
  <c r="CA84" i="17"/>
  <c r="CA57" i="17"/>
  <c r="CB11" i="17"/>
  <c r="CA49" i="17"/>
  <c r="CB76" i="17" l="1"/>
  <c r="CB84" i="17"/>
  <c r="CB57" i="17"/>
  <c r="CC11" i="17"/>
  <c r="CB49" i="17"/>
  <c r="CC76" i="17" l="1"/>
  <c r="CC84" i="17"/>
  <c r="CC49" i="17"/>
  <c r="CD11" i="17"/>
  <c r="CC57" i="17"/>
  <c r="CD84" i="17" l="1"/>
  <c r="CD76" i="17"/>
  <c r="CD57" i="17"/>
  <c r="CE11" i="17"/>
  <c r="CD49" i="17"/>
  <c r="CE76" i="17" l="1"/>
  <c r="CE84" i="17"/>
  <c r="CE57" i="17"/>
  <c r="CE49" i="17"/>
  <c r="CF11" i="17"/>
  <c r="CF76" i="17" l="1"/>
  <c r="CF84" i="17"/>
  <c r="CF57" i="17"/>
  <c r="CF49" i="17"/>
  <c r="CG11" i="17"/>
  <c r="CG84" i="17" l="1"/>
  <c r="CG76" i="17"/>
  <c r="CG57" i="17"/>
  <c r="CH11" i="17"/>
  <c r="CG49" i="17"/>
  <c r="CH84" i="17" l="1"/>
  <c r="CH76" i="17"/>
  <c r="CH49" i="17"/>
  <c r="CH57" i="17"/>
  <c r="CI11" i="17"/>
  <c r="CI76" i="17" l="1"/>
  <c r="CI84" i="17"/>
  <c r="CJ11" i="17"/>
  <c r="CI49" i="17"/>
  <c r="CI57" i="17"/>
  <c r="CJ84" i="17" l="1"/>
  <c r="CJ76" i="17"/>
  <c r="CK11" i="17"/>
  <c r="CJ57" i="17"/>
  <c r="CJ49" i="17"/>
  <c r="CK84" i="17" l="1"/>
  <c r="CL11" i="17"/>
  <c r="CK57" i="17"/>
  <c r="CK76" i="17"/>
  <c r="CK49" i="17"/>
  <c r="CL84" i="17" l="1"/>
  <c r="CL76" i="17"/>
  <c r="CL57" i="17"/>
  <c r="CL49" i="17"/>
  <c r="CM11" i="17"/>
  <c r="CM84" i="17" l="1"/>
  <c r="CM76" i="17"/>
  <c r="CM57" i="17"/>
  <c r="CM49" i="17"/>
  <c r="CN11" i="17"/>
  <c r="CN76" i="17" l="1"/>
  <c r="CN84" i="17"/>
  <c r="CO11" i="17"/>
  <c r="CN57" i="17"/>
  <c r="CN49" i="17"/>
  <c r="CO84" i="17" l="1"/>
  <c r="CO76" i="17"/>
  <c r="CO49" i="17"/>
  <c r="CO57" i="17"/>
  <c r="CP11" i="17"/>
  <c r="CP76" i="17" l="1"/>
  <c r="CP84" i="17"/>
  <c r="CQ11" i="17"/>
  <c r="CP57" i="17"/>
  <c r="CP49" i="17"/>
  <c r="CQ76" i="17" l="1"/>
  <c r="CQ84" i="17"/>
  <c r="CR11" i="17"/>
  <c r="CQ57" i="17"/>
  <c r="CQ49" i="17"/>
  <c r="CR84" i="17" l="1"/>
  <c r="CR76" i="17"/>
  <c r="CS11" i="17"/>
  <c r="CR49" i="17"/>
  <c r="CR57" i="17"/>
  <c r="CS84" i="17" l="1"/>
  <c r="CS76" i="17"/>
  <c r="CS49" i="17"/>
  <c r="CS57" i="17"/>
  <c r="CT11" i="17"/>
  <c r="CT84" i="17" l="1"/>
  <c r="CT76" i="17"/>
  <c r="CT57" i="17"/>
  <c r="CT49" i="17"/>
  <c r="CU11" i="17"/>
  <c r="CU76" i="17" l="1"/>
  <c r="CU84" i="17"/>
  <c r="CV11" i="17"/>
  <c r="CU49" i="17"/>
  <c r="CU57" i="17"/>
  <c r="CV76" i="17" l="1"/>
  <c r="CV84" i="17"/>
  <c r="CV57" i="17"/>
  <c r="CV49" i="17"/>
  <c r="CW11" i="17"/>
  <c r="CW84" i="17" l="1"/>
  <c r="CW76" i="17"/>
  <c r="CX11" i="17"/>
  <c r="CW57" i="17"/>
  <c r="CW49" i="17"/>
  <c r="CX76" i="17" l="1"/>
  <c r="CX84" i="17"/>
  <c r="CX49" i="17"/>
  <c r="CX57" i="17"/>
  <c r="CY11" i="17"/>
  <c r="CY84" i="17" l="1"/>
  <c r="CY76" i="17"/>
  <c r="CY49" i="17"/>
  <c r="CY57" i="17"/>
  <c r="CZ11" i="17"/>
  <c r="CZ76" i="17" l="1"/>
  <c r="CZ84" i="17"/>
  <c r="DA11" i="17"/>
  <c r="CZ49" i="17"/>
  <c r="CZ57" i="17"/>
  <c r="DA76" i="17" l="1"/>
  <c r="DA84" i="17"/>
  <c r="DB11" i="17"/>
  <c r="DA57" i="17"/>
  <c r="DA49" i="17"/>
  <c r="DB84" i="17" l="1"/>
  <c r="DB76" i="17"/>
  <c r="DC11" i="17"/>
  <c r="DB49" i="17"/>
  <c r="DB57" i="17"/>
  <c r="DC76" i="17" l="1"/>
  <c r="DC84" i="17"/>
  <c r="DD11" i="17"/>
  <c r="DC57" i="17"/>
  <c r="DC49" i="17"/>
  <c r="DD76" i="17" l="1"/>
  <c r="DD84" i="17"/>
  <c r="DE11" i="17"/>
  <c r="DD57" i="17"/>
  <c r="DD49" i="17"/>
  <c r="DE76" i="17" l="1"/>
  <c r="DE84" i="17"/>
  <c r="DF11" i="17"/>
  <c r="DE57" i="17"/>
  <c r="DE49" i="17"/>
  <c r="DF84" i="17" l="1"/>
  <c r="DF76" i="17"/>
  <c r="DF57" i="17"/>
  <c r="DF49" i="17"/>
  <c r="DG11" i="17"/>
  <c r="DG76" i="17" l="1"/>
  <c r="DG84" i="17"/>
  <c r="DG49" i="17"/>
  <c r="DG57" i="17"/>
  <c r="DH11" i="17"/>
  <c r="DH76" i="17" l="1"/>
  <c r="DH84" i="17"/>
  <c r="DI11" i="17"/>
  <c r="DH57" i="17"/>
  <c r="DH49" i="17"/>
  <c r="DI76" i="17" l="1"/>
  <c r="DI84" i="17"/>
  <c r="DI57" i="17"/>
  <c r="DI49" i="17"/>
  <c r="DJ11" i="17"/>
  <c r="DJ84" i="17" l="1"/>
  <c r="DJ76" i="17"/>
  <c r="DJ49" i="17"/>
  <c r="DK11" i="17"/>
  <c r="DJ57" i="17"/>
  <c r="DK84" i="17" l="1"/>
  <c r="DK76" i="17"/>
  <c r="DL11" i="17"/>
  <c r="DK57" i="17"/>
  <c r="DK49" i="17"/>
  <c r="DL84" i="17" l="1"/>
  <c r="DL76" i="17"/>
  <c r="DM11" i="17"/>
  <c r="DL49" i="17"/>
  <c r="DL57" i="17"/>
  <c r="DM76" i="17" l="1"/>
  <c r="DM84" i="17"/>
  <c r="DM49" i="17"/>
  <c r="DM57" i="17"/>
  <c r="DN11" i="17"/>
  <c r="DN84" i="17" l="1"/>
  <c r="DN76" i="17"/>
  <c r="DN57" i="17"/>
  <c r="DO11" i="17"/>
  <c r="DN49" i="17"/>
  <c r="DO84" i="17" l="1"/>
  <c r="DO76" i="17"/>
  <c r="DO49" i="17"/>
  <c r="DO57" i="17"/>
  <c r="DP11" i="17"/>
  <c r="DP76" i="17" l="1"/>
  <c r="DP84" i="17"/>
  <c r="DP57" i="17"/>
  <c r="DP49" i="17"/>
  <c r="DQ11" i="17"/>
  <c r="DQ84" i="17" l="1"/>
  <c r="DQ76" i="17"/>
  <c r="DQ49" i="17"/>
  <c r="DQ57" i="17"/>
  <c r="DR11" i="17"/>
  <c r="DR76" i="17" l="1"/>
  <c r="DR84" i="17"/>
  <c r="DS11" i="17"/>
  <c r="DR57" i="17"/>
  <c r="DR49" i="17"/>
  <c r="DS84" i="17" l="1"/>
  <c r="DS76" i="17"/>
  <c r="DS49" i="17"/>
  <c r="DS57" i="17"/>
  <c r="DT11" i="17"/>
  <c r="DT76" i="17" l="1"/>
  <c r="DT84" i="17"/>
  <c r="DT57" i="17"/>
  <c r="DU11" i="17"/>
  <c r="DT49" i="17"/>
  <c r="DU84" i="17" l="1"/>
  <c r="DU76" i="17"/>
  <c r="DU49" i="17"/>
  <c r="DU57" i="17"/>
  <c r="DV11" i="17"/>
  <c r="DV84" i="17" l="1"/>
  <c r="DV76" i="17"/>
  <c r="DW11" i="17"/>
  <c r="DV57" i="17"/>
  <c r="DV49" i="17"/>
  <c r="DW84" i="17" l="1"/>
  <c r="DW76" i="17"/>
  <c r="DW57" i="17"/>
  <c r="DW49" i="17"/>
  <c r="DX11" i="17"/>
  <c r="DX76" i="17" l="1"/>
  <c r="DX84" i="17"/>
  <c r="DX49" i="17"/>
  <c r="DX57" i="17"/>
  <c r="DY11" i="17"/>
  <c r="DY84" i="17" l="1"/>
  <c r="DY76" i="17"/>
  <c r="DZ11" i="17"/>
  <c r="DY57" i="17"/>
  <c r="DY49" i="17"/>
  <c r="DZ76" i="17" l="1"/>
  <c r="DZ84" i="17"/>
  <c r="EA11" i="17"/>
  <c r="DZ57" i="17"/>
  <c r="DZ49" i="17"/>
  <c r="EA84" i="17" l="1"/>
  <c r="EA76" i="17"/>
  <c r="EA49" i="17"/>
  <c r="EA57" i="17"/>
  <c r="EB11" i="17"/>
  <c r="EB76" i="17" l="1"/>
  <c r="EB84" i="17"/>
  <c r="EC11" i="17"/>
  <c r="EB49" i="17"/>
  <c r="EB57" i="17"/>
  <c r="EC76" i="17" l="1"/>
  <c r="EC84" i="17"/>
  <c r="ED11" i="17"/>
  <c r="EC49" i="17"/>
  <c r="EC57" i="17"/>
  <c r="ED84" i="17" l="1"/>
  <c r="ED76" i="17"/>
  <c r="ED49" i="17"/>
  <c r="ED57" i="17"/>
  <c r="EE11" i="17"/>
  <c r="EE84" i="17" l="1"/>
  <c r="EF11" i="17"/>
  <c r="EE57" i="17"/>
  <c r="EE76" i="17"/>
  <c r="EE49" i="17"/>
  <c r="EF76" i="17" l="1"/>
  <c r="EF84" i="17"/>
  <c r="EF57" i="17"/>
  <c r="EF49" i="17"/>
  <c r="EG11" i="17"/>
  <c r="EG76" i="17" l="1"/>
  <c r="EG84" i="17"/>
  <c r="EH11" i="17"/>
  <c r="EG57" i="17"/>
  <c r="EG49" i="17"/>
  <c r="EH76" i="17" l="1"/>
  <c r="EH84" i="17"/>
  <c r="EI11" i="17"/>
  <c r="EH57" i="17"/>
  <c r="EH49" i="17"/>
  <c r="EI84" i="17" l="1"/>
  <c r="EI76" i="17"/>
  <c r="EI49" i="17"/>
  <c r="EJ11" i="17"/>
  <c r="EI57" i="17"/>
  <c r="EJ76" i="17" l="1"/>
  <c r="EJ84" i="17"/>
  <c r="EJ49" i="17"/>
  <c r="EJ57" i="17"/>
  <c r="EK11" i="17"/>
  <c r="EK76" i="17" l="1"/>
  <c r="EK84" i="17"/>
  <c r="EK57" i="17"/>
  <c r="EK49" i="17"/>
  <c r="EL11" i="17"/>
  <c r="EL76" i="17" l="1"/>
  <c r="EL84" i="17"/>
  <c r="EL49" i="17"/>
  <c r="EL57" i="17"/>
  <c r="EM11" i="17"/>
  <c r="EM84" i="17" l="1"/>
  <c r="EM76" i="17"/>
  <c r="EM49" i="17"/>
  <c r="EN11" i="17"/>
  <c r="EM57" i="17"/>
  <c r="EN76" i="17" l="1"/>
  <c r="EN84" i="17"/>
  <c r="EO11" i="17"/>
  <c r="EN57" i="17"/>
  <c r="EN49" i="17"/>
  <c r="EO84" i="17" l="1"/>
  <c r="EO76" i="17"/>
  <c r="EO49" i="17"/>
  <c r="EO57" i="17"/>
  <c r="EP11" i="17"/>
  <c r="EP76" i="17" l="1"/>
  <c r="EP84" i="17"/>
  <c r="EP49" i="17"/>
  <c r="EQ11" i="17"/>
  <c r="EP57" i="17"/>
  <c r="EQ84" i="17" l="1"/>
  <c r="EQ76" i="17"/>
  <c r="ER11" i="17"/>
  <c r="EQ49" i="17"/>
  <c r="EQ57" i="17"/>
  <c r="ER84" i="17" l="1"/>
  <c r="ER76" i="17"/>
  <c r="ES11" i="17"/>
  <c r="ER49" i="17"/>
  <c r="ER57" i="17"/>
  <c r="ES84" i="17" l="1"/>
  <c r="ES76" i="17"/>
  <c r="ET11" i="17"/>
  <c r="ES49" i="17"/>
  <c r="ES57" i="17"/>
  <c r="ET76" i="17" l="1"/>
  <c r="ET84" i="17"/>
  <c r="ET49" i="17"/>
  <c r="ET57" i="17"/>
  <c r="EU11" i="17"/>
  <c r="EU76" i="17" l="1"/>
  <c r="EU84" i="17"/>
  <c r="EU49" i="17"/>
  <c r="EV11" i="17"/>
  <c r="EU57" i="17"/>
  <c r="EV76" i="17" l="1"/>
  <c r="EV84" i="17"/>
  <c r="EV49" i="17"/>
  <c r="EV57" i="17"/>
  <c r="EW11" i="17"/>
  <c r="EW84" i="17" l="1"/>
  <c r="EW76" i="17"/>
  <c r="EW49" i="17"/>
  <c r="EW57" i="17"/>
  <c r="EX11" i="17"/>
  <c r="EX84" i="17" l="1"/>
  <c r="EX76" i="17"/>
  <c r="EY11" i="17"/>
  <c r="EX49" i="17"/>
  <c r="EX57" i="17"/>
  <c r="EY76" i="17" l="1"/>
  <c r="EY84" i="17"/>
  <c r="EY57" i="17"/>
  <c r="EY49" i="17"/>
  <c r="EZ11" i="17"/>
  <c r="EZ84" i="17" l="1"/>
  <c r="EZ76" i="17"/>
  <c r="FA11" i="17"/>
  <c r="EZ49" i="17"/>
  <c r="EZ57" i="17"/>
  <c r="FA76" i="17" l="1"/>
  <c r="FA84" i="17"/>
  <c r="FB11" i="17"/>
  <c r="FA49" i="17"/>
  <c r="FA57" i="17"/>
  <c r="FB76" i="17" l="1"/>
  <c r="FB84" i="17"/>
  <c r="FC11" i="17"/>
  <c r="FB49" i="17"/>
  <c r="FB57" i="17"/>
  <c r="FC84" i="17" l="1"/>
  <c r="FC76" i="17"/>
  <c r="FD11" i="17"/>
  <c r="FC57" i="17"/>
  <c r="FC49" i="17"/>
  <c r="FD76" i="17" l="1"/>
  <c r="FD84" i="17"/>
  <c r="FE11" i="17"/>
  <c r="FD49" i="17"/>
  <c r="FD57" i="17"/>
  <c r="FE84" i="17" l="1"/>
  <c r="FE76" i="17"/>
  <c r="FE49" i="17"/>
  <c r="FE57" i="17"/>
  <c r="FF11" i="17"/>
  <c r="FF76" i="17" l="1"/>
  <c r="FF84" i="17"/>
  <c r="FG11" i="17"/>
  <c r="FF49" i="17"/>
  <c r="FF57" i="17"/>
  <c r="FG76" i="17" l="1"/>
  <c r="FG84" i="17"/>
  <c r="FH11" i="17"/>
  <c r="FG49" i="17"/>
  <c r="FG57" i="17"/>
  <c r="FH84" i="17" l="1"/>
  <c r="FH76" i="17"/>
  <c r="FI11" i="17"/>
  <c r="FH57" i="17"/>
  <c r="FH49" i="17"/>
  <c r="FI76" i="17" l="1"/>
  <c r="FI84" i="17"/>
  <c r="FJ11" i="17"/>
  <c r="FI57" i="17"/>
  <c r="FI49" i="17"/>
  <c r="FJ84" i="17" l="1"/>
  <c r="FJ76" i="17"/>
  <c r="FJ49" i="17"/>
  <c r="FJ57" i="17"/>
  <c r="FK11" i="17"/>
  <c r="FK76" i="17" l="1"/>
  <c r="FK84" i="17"/>
  <c r="FK57" i="17"/>
  <c r="FK49" i="17"/>
  <c r="FL11" i="17"/>
  <c r="FL84" i="17" l="1"/>
  <c r="FL76" i="17"/>
  <c r="FL49" i="17"/>
  <c r="FL57" i="17"/>
  <c r="FM11" i="17"/>
  <c r="FM84" i="17" l="1"/>
  <c r="FM76" i="17"/>
  <c r="FM49" i="17"/>
  <c r="FM57" i="17"/>
  <c r="FN11" i="17"/>
  <c r="FN84" i="17" l="1"/>
  <c r="FN76" i="17"/>
  <c r="FO11" i="17"/>
  <c r="FN49" i="17"/>
  <c r="FN57" i="17"/>
  <c r="FO76" i="17" l="1"/>
  <c r="FO84" i="17"/>
  <c r="FP11" i="17"/>
  <c r="FO49" i="17"/>
  <c r="FO57" i="17"/>
  <c r="FP76" i="17" l="1"/>
  <c r="FP84" i="17"/>
  <c r="FQ11" i="17"/>
  <c r="FP57" i="17"/>
  <c r="FP49" i="17"/>
  <c r="FQ76" i="17" l="1"/>
  <c r="FQ84" i="17"/>
  <c r="FR11" i="17"/>
  <c r="FQ57" i="17"/>
  <c r="FQ49" i="17"/>
  <c r="FR84" i="17" l="1"/>
  <c r="FR76" i="17"/>
  <c r="FS11" i="17"/>
  <c r="FR57" i="17"/>
  <c r="FR49" i="17"/>
  <c r="FS76" i="17" l="1"/>
  <c r="FS84" i="17"/>
  <c r="FT11" i="17"/>
  <c r="FS49" i="17"/>
  <c r="FS57" i="17"/>
  <c r="FT84" i="17" l="1"/>
  <c r="FT76" i="17"/>
  <c r="FT57" i="17"/>
  <c r="FU11" i="17"/>
  <c r="FT49" i="17"/>
  <c r="FU84" i="17" l="1"/>
  <c r="FU76" i="17"/>
  <c r="FV11" i="17"/>
  <c r="FU57" i="17"/>
  <c r="FU49" i="17"/>
  <c r="FV84" i="17" l="1"/>
  <c r="FV76" i="17"/>
  <c r="FW11" i="17"/>
  <c r="FV57" i="17"/>
  <c r="FV49" i="17"/>
  <c r="FW76" i="17" l="1"/>
  <c r="FW84" i="17"/>
  <c r="FW49" i="17"/>
  <c r="FW57" i="17"/>
  <c r="FX11" i="17"/>
  <c r="FX84" i="17" l="1"/>
  <c r="FX76" i="17"/>
  <c r="FX49" i="17"/>
  <c r="FY11" i="17"/>
  <c r="FX57" i="17"/>
  <c r="FY84" i="17" l="1"/>
  <c r="FY76" i="17"/>
  <c r="FZ11" i="17"/>
  <c r="FY57" i="17"/>
  <c r="FY49" i="17"/>
  <c r="FZ76" i="17" l="1"/>
  <c r="FZ84" i="17"/>
  <c r="GA11" i="17"/>
  <c r="FZ49" i="17"/>
  <c r="FZ57" i="17"/>
  <c r="GA84" i="17" l="1"/>
  <c r="GA76" i="17"/>
  <c r="GA49" i="17"/>
  <c r="GA57" i="17"/>
  <c r="GB11" i="17"/>
  <c r="GB84" i="17" l="1"/>
  <c r="GB76" i="17"/>
  <c r="GC11" i="17"/>
  <c r="GB57" i="17"/>
  <c r="GB49" i="17"/>
  <c r="GC84" i="17" l="1"/>
  <c r="GC76" i="17"/>
  <c r="GC57" i="17"/>
  <c r="GD11" i="17"/>
  <c r="GC49" i="17"/>
  <c r="GD76" i="17" l="1"/>
  <c r="GD49" i="17"/>
  <c r="GD84" i="17"/>
  <c r="GD57" i="17"/>
  <c r="GE11" i="17"/>
  <c r="GE84" i="17" l="1"/>
  <c r="GE76" i="17"/>
  <c r="GF11" i="17"/>
  <c r="GE57" i="17"/>
  <c r="GE49" i="17"/>
  <c r="GF76" i="17" l="1"/>
  <c r="GF84" i="17"/>
  <c r="GG11" i="17"/>
  <c r="GF57" i="17"/>
  <c r="GF49" i="17"/>
  <c r="GG76" i="17" l="1"/>
  <c r="GG84" i="17"/>
  <c r="GH11" i="17"/>
  <c r="GG49" i="17"/>
  <c r="GG57" i="17"/>
  <c r="GH84" i="17" l="1"/>
  <c r="GH76" i="17"/>
  <c r="GH57" i="17"/>
  <c r="GI11" i="17"/>
  <c r="GH49" i="17"/>
  <c r="GI76" i="17" l="1"/>
  <c r="GI84" i="17"/>
  <c r="GJ11" i="17"/>
  <c r="GI57" i="17"/>
  <c r="GI49" i="17"/>
  <c r="GJ76" i="17" l="1"/>
  <c r="GJ84" i="17"/>
  <c r="GK11" i="17"/>
  <c r="GJ57" i="17"/>
  <c r="GJ49" i="17"/>
  <c r="GK84" i="17" l="1"/>
  <c r="GK76" i="17"/>
  <c r="GL11" i="17"/>
  <c r="GK57" i="17"/>
  <c r="GK49" i="17"/>
  <c r="GL84" i="17" l="1"/>
  <c r="GL76" i="17"/>
  <c r="GL49" i="17"/>
  <c r="GM11" i="17"/>
  <c r="GL57" i="17"/>
  <c r="GM84" i="17" l="1"/>
  <c r="GM76" i="17"/>
  <c r="GM49" i="17"/>
  <c r="GN11" i="17"/>
  <c r="GM57" i="17"/>
  <c r="GN84" i="17" l="1"/>
  <c r="GN76" i="17"/>
  <c r="GN49" i="17"/>
  <c r="GN57" i="17"/>
  <c r="GO11" i="17"/>
  <c r="GO84" i="17" l="1"/>
  <c r="GO76" i="17"/>
  <c r="GP11" i="17"/>
  <c r="GO57" i="17"/>
  <c r="GO49" i="17"/>
  <c r="GP76" i="17" l="1"/>
  <c r="GP84" i="17"/>
  <c r="GP49" i="17"/>
  <c r="GP57" i="17"/>
  <c r="GQ11" i="17"/>
  <c r="GQ76" i="17" l="1"/>
  <c r="GQ84" i="17"/>
  <c r="GR11" i="17"/>
  <c r="GQ57" i="17"/>
  <c r="GQ49" i="17"/>
  <c r="GR76" i="17" l="1"/>
  <c r="GR84" i="17"/>
  <c r="GR49" i="17"/>
  <c r="GR57" i="17"/>
  <c r="GS11" i="17"/>
  <c r="GS76" i="17" l="1"/>
  <c r="GS84" i="17"/>
  <c r="GS49" i="17"/>
  <c r="GS57" i="17"/>
  <c r="GT11" i="17"/>
  <c r="GT76" i="17" l="1"/>
  <c r="GT84" i="17"/>
  <c r="GT49" i="17"/>
  <c r="GT57" i="17"/>
  <c r="GU11" i="17"/>
  <c r="GU84" i="17" l="1"/>
  <c r="GU76" i="17"/>
  <c r="GV11" i="17"/>
  <c r="GU57" i="17"/>
  <c r="GU49" i="17"/>
  <c r="GV84" i="17" l="1"/>
  <c r="GV76" i="17"/>
  <c r="GV49" i="17"/>
  <c r="GV57" i="17"/>
  <c r="GW11" i="17"/>
  <c r="GW84" i="17" l="1"/>
  <c r="GW76" i="17"/>
  <c r="GW57" i="17"/>
  <c r="GW49" i="17"/>
  <c r="GX11" i="17"/>
  <c r="GX84" i="17" l="1"/>
  <c r="GX76" i="17"/>
  <c r="GX49" i="17"/>
  <c r="GX57" i="17"/>
  <c r="GY11" i="17"/>
  <c r="GY84" i="17" l="1"/>
  <c r="GY76" i="17"/>
  <c r="GZ11" i="17"/>
  <c r="GY49" i="17"/>
  <c r="GY57" i="17"/>
  <c r="GZ84" i="17" l="1"/>
  <c r="GZ76" i="17"/>
  <c r="HA11" i="17"/>
  <c r="GZ49" i="17"/>
  <c r="GZ57" i="17"/>
  <c r="HA76" i="17" l="1"/>
  <c r="HA84" i="17"/>
  <c r="HA57" i="17"/>
  <c r="HB11" i="17"/>
  <c r="HA49" i="17"/>
  <c r="HB84" i="17" l="1"/>
  <c r="HB76" i="17"/>
  <c r="HC11" i="17"/>
  <c r="HB49" i="17"/>
  <c r="HB57" i="17"/>
  <c r="HC84" i="17" l="1"/>
  <c r="HC76" i="17"/>
  <c r="HC57" i="17"/>
  <c r="HC49" i="17"/>
  <c r="HD11" i="17"/>
  <c r="HD84" i="17" l="1"/>
  <c r="HD76" i="17"/>
  <c r="HE11" i="17"/>
  <c r="HD57" i="17"/>
  <c r="HD49" i="17"/>
  <c r="HE84" i="17" l="1"/>
  <c r="HE76" i="17"/>
  <c r="HF11" i="17"/>
  <c r="HE49" i="17"/>
  <c r="HE57" i="17"/>
  <c r="HF76" i="17" l="1"/>
  <c r="HF84" i="17"/>
  <c r="HF57" i="17"/>
  <c r="HG11" i="17"/>
  <c r="HF49" i="17"/>
  <c r="HG76" i="17" l="1"/>
  <c r="HG84" i="17"/>
  <c r="HG57" i="17"/>
  <c r="HG49" i="17"/>
  <c r="HH11" i="17"/>
  <c r="HH84" i="17" l="1"/>
  <c r="HH76" i="17"/>
  <c r="HH57" i="17"/>
  <c r="HH49" i="17"/>
  <c r="HI11" i="17"/>
  <c r="HI84" i="17" l="1"/>
  <c r="HI76" i="17"/>
  <c r="HJ11" i="17"/>
  <c r="HI57" i="17"/>
  <c r="HI49" i="17"/>
  <c r="HJ76" i="17" l="1"/>
  <c r="HJ84" i="17"/>
  <c r="HK11" i="17"/>
  <c r="HJ57" i="17"/>
  <c r="HJ49" i="17"/>
  <c r="HK76" i="17" l="1"/>
  <c r="HK84" i="17"/>
  <c r="HK49" i="17"/>
  <c r="HK57" i="17"/>
  <c r="HL11" i="17"/>
  <c r="HL76" i="17" l="1"/>
  <c r="HL84" i="17"/>
  <c r="HL57" i="17"/>
  <c r="HL49" i="17"/>
  <c r="HM11" i="17"/>
  <c r="HM84" i="17" l="1"/>
  <c r="HM76" i="17"/>
  <c r="HN11" i="17"/>
  <c r="HM57" i="17"/>
  <c r="HM49" i="17"/>
  <c r="HN84" i="17" l="1"/>
  <c r="HN76" i="17"/>
  <c r="HO11" i="17"/>
  <c r="HN57" i="17"/>
  <c r="HN49" i="17"/>
  <c r="HO84" i="17" l="1"/>
  <c r="HO76" i="17"/>
  <c r="HP11" i="17"/>
  <c r="HO49" i="17"/>
  <c r="HO57" i="17"/>
  <c r="HP76" i="17" l="1"/>
  <c r="HP84" i="17"/>
  <c r="HQ11" i="17"/>
  <c r="HP49" i="17"/>
  <c r="HP57" i="17"/>
  <c r="HQ84" i="17" l="1"/>
  <c r="HQ76" i="17"/>
  <c r="HR11" i="17"/>
  <c r="HQ57" i="17"/>
  <c r="HQ49" i="17"/>
  <c r="HR76" i="17" l="1"/>
  <c r="HR84" i="17"/>
  <c r="HR57" i="17"/>
  <c r="HR49" i="17"/>
  <c r="HS11" i="17"/>
  <c r="HS76" i="17" l="1"/>
  <c r="HS84" i="17"/>
  <c r="HT11" i="17"/>
  <c r="HS49" i="17"/>
  <c r="HS57" i="17"/>
  <c r="HT84" i="17" l="1"/>
  <c r="HT76" i="17"/>
  <c r="HU11" i="17"/>
  <c r="HT57" i="17"/>
  <c r="HT49" i="17"/>
  <c r="HU76" i="17" l="1"/>
  <c r="HU84" i="17"/>
  <c r="HV11" i="17"/>
  <c r="HU49" i="17"/>
  <c r="HU57" i="17"/>
  <c r="HV84" i="17" l="1"/>
  <c r="HV76" i="17"/>
  <c r="HV57" i="17"/>
  <c r="HV49" i="17"/>
  <c r="HW11" i="17"/>
  <c r="HW84" i="17" l="1"/>
  <c r="HW76" i="17"/>
  <c r="HW57" i="17"/>
  <c r="HW49" i="17"/>
  <c r="HX11" i="17"/>
  <c r="HX76" i="17" l="1"/>
  <c r="HX84" i="17"/>
  <c r="HY11" i="17"/>
  <c r="HX57" i="17"/>
  <c r="HX49" i="17"/>
  <c r="HY84" i="17" l="1"/>
  <c r="HY76" i="17"/>
  <c r="HZ11" i="17"/>
  <c r="HY49" i="17"/>
  <c r="HY57" i="17"/>
  <c r="HZ76" i="17" l="1"/>
  <c r="HZ84" i="17"/>
  <c r="IA11" i="17"/>
  <c r="HZ57" i="17"/>
  <c r="HZ49" i="17"/>
  <c r="IA84" i="17" l="1"/>
  <c r="IA76" i="17"/>
  <c r="IA57" i="17"/>
  <c r="IA49" i="17"/>
  <c r="IB11" i="17"/>
  <c r="IB84" i="17" l="1"/>
  <c r="IB76" i="17"/>
  <c r="IC11" i="17"/>
  <c r="IB49" i="17"/>
  <c r="IB57" i="17"/>
  <c r="IC76" i="17" l="1"/>
  <c r="IC84" i="17"/>
  <c r="ID11" i="17"/>
  <c r="IC57" i="17"/>
  <c r="IC49" i="17"/>
  <c r="ID84" i="17" l="1"/>
  <c r="ID76" i="17"/>
  <c r="IE11" i="17"/>
  <c r="ID49" i="17"/>
  <c r="ID57" i="17"/>
  <c r="IE84" i="17" l="1"/>
  <c r="IE76" i="17"/>
  <c r="IF11" i="17"/>
  <c r="IE57" i="17"/>
  <c r="IE49" i="17"/>
  <c r="IF84" i="17" l="1"/>
  <c r="IF76" i="17"/>
  <c r="IF57" i="17"/>
  <c r="IF49" i="17"/>
  <c r="IG11" i="17"/>
  <c r="IG76" i="17" l="1"/>
  <c r="IG84" i="17"/>
  <c r="IG49" i="17"/>
  <c r="IG57" i="17"/>
  <c r="IH11" i="17"/>
  <c r="IH84" i="17" l="1"/>
  <c r="IH76" i="17"/>
  <c r="II11" i="17"/>
  <c r="IH57" i="17"/>
  <c r="IH49" i="17"/>
  <c r="II84" i="17" l="1"/>
  <c r="II76" i="17"/>
  <c r="IJ11" i="17"/>
  <c r="II49" i="17"/>
  <c r="II57" i="17"/>
  <c r="IJ76" i="17" l="1"/>
  <c r="IJ84" i="17"/>
  <c r="IK11" i="17"/>
  <c r="IJ57" i="17"/>
  <c r="IJ49" i="17"/>
  <c r="IK84" i="17" l="1"/>
  <c r="IK76" i="17"/>
  <c r="IL11" i="17"/>
  <c r="IK57" i="17"/>
  <c r="IK49" i="17"/>
  <c r="IL76" i="17" l="1"/>
  <c r="D76" i="17" s="1"/>
  <c r="C106" i="17" s="1"/>
  <c r="IL49" i="17"/>
  <c r="D49" i="17" s="1"/>
  <c r="D106" i="17" s="1"/>
  <c r="IL84" i="17"/>
  <c r="D84" i="17" s="1"/>
  <c r="C107" i="17" s="1"/>
  <c r="IL57" i="17"/>
  <c r="D57" i="17" s="1"/>
  <c r="D107" i="17" s="1"/>
  <c r="D105" i="17" l="1"/>
  <c r="C105" i="17"/>
  <c r="C108" i="17" l="1"/>
  <c r="D24" i="2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<sst xmlns="http://schemas.openxmlformats.org/spreadsheetml/2006/main" count="1747" uniqueCount="545">
  <si>
    <t>Проект</t>
  </si>
  <si>
    <t>Лица, уполномоченные предоставлять пояснения по расчетам</t>
  </si>
  <si>
    <t xml:space="preserve">ФИО: </t>
  </si>
  <si>
    <t xml:space="preserve">Тел.: </t>
  </si>
  <si>
    <t xml:space="preserve">E-mail: </t>
  </si>
  <si>
    <t>Оглавление</t>
  </si>
  <si>
    <t>Тип данных</t>
  </si>
  <si>
    <t>Входные данные</t>
  </si>
  <si>
    <t>Расчеты</t>
  </si>
  <si>
    <t>Результаты</t>
  </si>
  <si>
    <t>Входные данные / Результаты</t>
  </si>
  <si>
    <t>Предпосылки</t>
  </si>
  <si>
    <t>Расчеты по амортизации</t>
  </si>
  <si>
    <t>Расчеты по налогам</t>
  </si>
  <si>
    <t>Денежные потоки - годовые</t>
  </si>
  <si>
    <t>Показатели эффективности</t>
  </si>
  <si>
    <t>Входные данные, задаются пользователем</t>
  </si>
  <si>
    <t>XX</t>
  </si>
  <si>
    <t>Ячейка расчетов</t>
  </si>
  <si>
    <t>Нетипичная формула</t>
  </si>
  <si>
    <t>Создание пунктов приемки электронного и электротехнического оборудования на основе государственно-частного партнерства</t>
  </si>
  <si>
    <t>Федоров И.Е.</t>
  </si>
  <si>
    <t>+7 (499) 704-55-55, доб.1108</t>
  </si>
  <si>
    <t>fedorov@ecopoliscorp.com</t>
  </si>
  <si>
    <t>Содержание</t>
  </si>
  <si>
    <t>Раздел</t>
  </si>
  <si>
    <t>Макроэкономические допущения</t>
  </si>
  <si>
    <t>Индексы - годовые</t>
  </si>
  <si>
    <t>Год</t>
  </si>
  <si>
    <t>ИПЦ</t>
  </si>
  <si>
    <t xml:space="preserve">Индекс для капитальных вложений </t>
  </si>
  <si>
    <t>Банковские гарантии</t>
  </si>
  <si>
    <t>Дата начала срока действия</t>
  </si>
  <si>
    <t>дата</t>
  </si>
  <si>
    <t>Дата окончания срока действия</t>
  </si>
  <si>
    <t>Доля от Capex</t>
  </si>
  <si>
    <t>%</t>
  </si>
  <si>
    <t>НПА</t>
  </si>
  <si>
    <t>База для расчета размера гарантии</t>
  </si>
  <si>
    <t>млн. руб.</t>
  </si>
  <si>
    <t>Сумма гарантии</t>
  </si>
  <si>
    <t>Стоимость гарантии</t>
  </si>
  <si>
    <t>% годовых</t>
  </si>
  <si>
    <t>Денежные потоки - месячные</t>
  </si>
  <si>
    <t>Финансовые результаты - месячные</t>
  </si>
  <si>
    <t>Финансовые результаты - годовые</t>
  </si>
  <si>
    <t>Цветовое кодирование данных в модели</t>
  </si>
  <si>
    <t>Поступления</t>
  </si>
  <si>
    <t>Долговое финансирование</t>
  </si>
  <si>
    <t>Банковский кредит</t>
  </si>
  <si>
    <t xml:space="preserve">Начало периода доступности </t>
  </si>
  <si>
    <t>Период выборки</t>
  </si>
  <si>
    <t>месяцы</t>
  </si>
  <si>
    <t>Окончание выборки</t>
  </si>
  <si>
    <t>Доля CAPEX с НДС, финансируемая долгом (базовое значение)</t>
  </si>
  <si>
    <t>Комиссия за открытие</t>
  </si>
  <si>
    <t>Начало погашения</t>
  </si>
  <si>
    <t>Срок погашения (базовое значение)</t>
  </si>
  <si>
    <t>Окончание кредита (макс.)</t>
  </si>
  <si>
    <t>Собственный капитал</t>
  </si>
  <si>
    <t>Займ акционеров</t>
  </si>
  <si>
    <t>% акц. фин-я за счет займа акционеров</t>
  </si>
  <si>
    <t>Процентная ставка</t>
  </si>
  <si>
    <t>Cтавка стоимости собственного капитала</t>
  </si>
  <si>
    <t>Налогообложение</t>
  </si>
  <si>
    <t>НДС</t>
  </si>
  <si>
    <t>Стандартная ставка НДС</t>
  </si>
  <si>
    <t>Налог на имущество</t>
  </si>
  <si>
    <t>лет</t>
  </si>
  <si>
    <t>Налог на прибыль</t>
  </si>
  <si>
    <t>Стандартная ставка налога на прибыль</t>
  </si>
  <si>
    <t>НДФЛ</t>
  </si>
  <si>
    <t>НДФЛ для резидентов</t>
  </si>
  <si>
    <t>Амортизация</t>
  </si>
  <si>
    <t>Группа 1</t>
  </si>
  <si>
    <t>Группа 2</t>
  </si>
  <si>
    <t>Группа 3</t>
  </si>
  <si>
    <t>Группа 4</t>
  </si>
  <si>
    <t>Группа 5</t>
  </si>
  <si>
    <t>Группа 6</t>
  </si>
  <si>
    <t>Группа 7</t>
  </si>
  <si>
    <t>Группа 8</t>
  </si>
  <si>
    <t>Группа 9</t>
  </si>
  <si>
    <t>Группа 10</t>
  </si>
  <si>
    <t>Распределение активов по амортизационным группам</t>
  </si>
  <si>
    <t>группа</t>
  </si>
  <si>
    <t>Инвестор</t>
  </si>
  <si>
    <t>Отчет о движении денежных средств (в ценах соответствующих лет)</t>
  </si>
  <si>
    <t>Чистый денежный поток</t>
  </si>
  <si>
    <t>значение</t>
  </si>
  <si>
    <t>источник</t>
  </si>
  <si>
    <t>комментарии</t>
  </si>
  <si>
    <t>Алтуфьевское ш.</t>
  </si>
  <si>
    <t>Обследование, стоимость тыс.руб</t>
  </si>
  <si>
    <t>Получение ТУ, присоединение к наружным сетям</t>
  </si>
  <si>
    <t>Проектирование, тыс.руб</t>
  </si>
  <si>
    <t>Расконсервация, тыс.руб</t>
  </si>
  <si>
    <t>Демонтажные работы</t>
  </si>
  <si>
    <t>Устройство кровли</t>
  </si>
  <si>
    <t>Монтаж внутренних инженерных сетей (электричество, отопление, вентиляция, пожарная сигнализация, сети связи, пожаротушение, водоснабжение и канализация)</t>
  </si>
  <si>
    <t xml:space="preserve">Общестроительные работы (ремонт фасадов и кровли, замена окон и дверей, ремонт промышленных полов, отделочные работы) </t>
  </si>
  <si>
    <t>Сдача объекта в эксплуатацию , тыс. руб</t>
  </si>
  <si>
    <t>весы</t>
  </si>
  <si>
    <t>раб.место весовщека/ учетчика</t>
  </si>
  <si>
    <t>раб.место приемщика / сортировщика</t>
  </si>
  <si>
    <t>организация мест хранения</t>
  </si>
  <si>
    <t>безопасность: видеокамеры/сигнализация</t>
  </si>
  <si>
    <t>покупка погрузчиков б/у</t>
  </si>
  <si>
    <t>аренда земли</t>
  </si>
  <si>
    <t>коммунальные расходы</t>
  </si>
  <si>
    <t>Сроки основных этапов проекта</t>
  </si>
  <si>
    <t>Остаповский проезд, д.6, стр.2</t>
  </si>
  <si>
    <t>Здание</t>
  </si>
  <si>
    <t>Ремонт</t>
  </si>
  <si>
    <t>Срок полезного использования активов (мин)</t>
  </si>
  <si>
    <t>Годовая норма амортизации</t>
  </si>
  <si>
    <t>Оборудование производственное</t>
  </si>
  <si>
    <t>Оборудование офисное</t>
  </si>
  <si>
    <t>Оборудование прочее</t>
  </si>
  <si>
    <t>Инвестиционная стадия</t>
  </si>
  <si>
    <t>Эксплуатационная стадия</t>
  </si>
  <si>
    <t>Передача Объекта публичному партнеру</t>
  </si>
  <si>
    <t>Объект1</t>
  </si>
  <si>
    <t>Объект2</t>
  </si>
  <si>
    <t>начало</t>
  </si>
  <si>
    <t>Общие сроки проекта</t>
  </si>
  <si>
    <t>длительность</t>
  </si>
  <si>
    <t>единица</t>
  </si>
  <si>
    <t>мес</t>
  </si>
  <si>
    <t>логич</t>
  </si>
  <si>
    <t>Структура проекта</t>
  </si>
  <si>
    <t>вступление в силу СГПЧ</t>
  </si>
  <si>
    <t>длительность проекта</t>
  </si>
  <si>
    <t>подача частной инициативы</t>
  </si>
  <si>
    <t>Банковская гарантия частной инициативы</t>
  </si>
  <si>
    <t>Банковская гарантия на этапе строительства</t>
  </si>
  <si>
    <t>Банковская гарантия на этапе эксплуатации</t>
  </si>
  <si>
    <t>Значение ограничения на уменьшение налогооблагаемой базы</t>
  </si>
  <si>
    <t>Социальные взносы</t>
  </si>
  <si>
    <t>в пределах МРОТ</t>
  </si>
  <si>
    <t>сверх МРОТ</t>
  </si>
  <si>
    <t>МРОТ</t>
  </si>
  <si>
    <t>федеральный с 01.01.2021</t>
  </si>
  <si>
    <t>ОПС 22% + ОМС 5,1% + ВНиМ 2,9%</t>
  </si>
  <si>
    <t>ОПС 10% + ОМС 5% + ВНиМ 0%</t>
  </si>
  <si>
    <t>https://www.economy.gov.ru/material/directions/makroec/prognozy_socialno_ekonomicheskogo_razvitiya/prognoz_socialno_ekonomicheskogo_razvitiya_rf_na_2021_god_i_na_planovyy_period_2022_i_2023_godov.html</t>
  </si>
  <si>
    <t>Штат</t>
  </si>
  <si>
    <t>Весовщики/Приемщики/Сортирвщики</t>
  </si>
  <si>
    <t>чел</t>
  </si>
  <si>
    <t>Оклады gross</t>
  </si>
  <si>
    <t>тыс.руб.</t>
  </si>
  <si>
    <t>24х7</t>
  </si>
  <si>
    <t>Расходы на персонал</t>
  </si>
  <si>
    <t>Аренда земли</t>
  </si>
  <si>
    <t>Кадастровая стоимость</t>
  </si>
  <si>
    <t>Объект 1</t>
  </si>
  <si>
    <t>Объект 2</t>
  </si>
  <si>
    <t>Стоимость</t>
  </si>
  <si>
    <t xml:space="preserve">% </t>
  </si>
  <si>
    <t>Содержание зданий и помещений</t>
  </si>
  <si>
    <t>Аренда зданий</t>
  </si>
  <si>
    <t xml:space="preserve">Содержание и ремонт Объекта соглашения </t>
  </si>
  <si>
    <t>Коммунальные расходы</t>
  </si>
  <si>
    <t>Содержание оборудования</t>
  </si>
  <si>
    <t>ЗИП и расходные материалы</t>
  </si>
  <si>
    <r>
      <t xml:space="preserve">Операционные расходы </t>
    </r>
    <r>
      <rPr>
        <i/>
        <sz val="8"/>
        <color theme="9" tint="-0.499984740745262"/>
        <rFont val="Arial"/>
        <family val="2"/>
        <charset val="204"/>
      </rPr>
      <t>(на объект в месяц)</t>
    </r>
  </si>
  <si>
    <t>Коммерческие расходы</t>
  </si>
  <si>
    <t>Реклама и маркетинг</t>
  </si>
  <si>
    <t>Логистика</t>
  </si>
  <si>
    <t>Административно-управленческие расходы</t>
  </si>
  <si>
    <t>Связь, интернет</t>
  </si>
  <si>
    <t>Программное обеспечение</t>
  </si>
  <si>
    <t>Канцтовары и хознужды</t>
  </si>
  <si>
    <t>Прочие расходы</t>
  </si>
  <si>
    <t>Информационно-консультационные расходы</t>
  </si>
  <si>
    <t>ведение бух учета, юридическое сопровождение, ДО</t>
  </si>
  <si>
    <t>Страхование</t>
  </si>
  <si>
    <t>Ремонт и ТО оборудования</t>
  </si>
  <si>
    <t>6 мес = подача частной инициативы + прием заявок от третьих лиц (45 дн, НПА) + коммерческое закрытие</t>
  </si>
  <si>
    <t>год календарный</t>
  </si>
  <si>
    <t>год операционный</t>
  </si>
  <si>
    <t>ИПЦ годовой</t>
  </si>
  <si>
    <t>ИПЦ ежемесячный</t>
  </si>
  <si>
    <t>Операционные денежные потоки</t>
  </si>
  <si>
    <t>Операционные расходы</t>
  </si>
  <si>
    <t>Расходы на гарантии</t>
  </si>
  <si>
    <t>Итого операционные денежные потоки</t>
  </si>
  <si>
    <t>Инвестиционные денежные потоки</t>
  </si>
  <si>
    <t>Капитальные вложения в основные средства</t>
  </si>
  <si>
    <t>Поток по НДС</t>
  </si>
  <si>
    <t>Итого инвестиционные денежные потоки</t>
  </si>
  <si>
    <t>Финансовые денежные потоки</t>
  </si>
  <si>
    <t>Привлечение банковского кредита</t>
  </si>
  <si>
    <t>Выплата комиссий по банковскому кредиту</t>
  </si>
  <si>
    <t>Погашение процентов по банковскому кредиту</t>
  </si>
  <si>
    <t>Погашение банковского кредита</t>
  </si>
  <si>
    <t>Привлечение акционерного займа</t>
  </si>
  <si>
    <t>Погашение процентов по акционерному займу</t>
  </si>
  <si>
    <t>Погашение акционерного займа</t>
  </si>
  <si>
    <t>Вложения собственного капитала</t>
  </si>
  <si>
    <t>Выплата дивидендов</t>
  </si>
  <si>
    <t>Итого финансовые денежные потоки</t>
  </si>
  <si>
    <t>Денежные средства на начало периода</t>
  </si>
  <si>
    <t>Денежные средства на конец периода</t>
  </si>
  <si>
    <t>Денежный поток доступный для обслуживания долга (CFADS)</t>
  </si>
  <si>
    <r>
      <t>с НДС/без НДС</t>
    </r>
    <r>
      <rPr>
        <i/>
        <sz val="8"/>
        <color theme="1"/>
        <rFont val="Arial"/>
        <family val="2"/>
        <charset val="204"/>
      </rPr>
      <t xml:space="preserve"> (1/0)</t>
    </r>
  </si>
  <si>
    <t>Гранты и субсидии</t>
  </si>
  <si>
    <t>Отчет о прибылях и убытках (в ценах соответствующих лет)</t>
  </si>
  <si>
    <t>Субсидии бюджетов бюджетной системы</t>
  </si>
  <si>
    <t>Выручка от коммерческой деятельности</t>
  </si>
  <si>
    <t>Итого выручка</t>
  </si>
  <si>
    <t>Себестоимость продаж</t>
  </si>
  <si>
    <t>EBITDA</t>
  </si>
  <si>
    <t>Доходы будущих периодов</t>
  </si>
  <si>
    <t>EBIT</t>
  </si>
  <si>
    <t>Проценты и комиссии по банковскому кредиту</t>
  </si>
  <si>
    <t>Проценты по акционерному займу</t>
  </si>
  <si>
    <t>Прибыль до налогообложения</t>
  </si>
  <si>
    <t>Чистая прибыль</t>
  </si>
  <si>
    <t>Рентабельность по валовой прибыли</t>
  </si>
  <si>
    <t>Рентабельность по чистой прибыли</t>
  </si>
  <si>
    <t>Бухгалтерский баланс</t>
  </si>
  <si>
    <t>Активы</t>
  </si>
  <si>
    <t>Основные средства</t>
  </si>
  <si>
    <t>Незавершенное строительство</t>
  </si>
  <si>
    <t>Итого внеоборотные активы</t>
  </si>
  <si>
    <t xml:space="preserve">НДС по приобретенным ценностям </t>
  </si>
  <si>
    <t>Имущество для передачи ПП</t>
  </si>
  <si>
    <t>Денежные средства</t>
  </si>
  <si>
    <t>Итого оборотные активы</t>
  </si>
  <si>
    <t>Итого Активы</t>
  </si>
  <si>
    <t>Пассивы</t>
  </si>
  <si>
    <t>Нераспределенная прибыль (убыток) прошлых лет</t>
  </si>
  <si>
    <t>Нераспределенная прибыль (убыток) текущего года</t>
  </si>
  <si>
    <t>Итого собственный капитал</t>
  </si>
  <si>
    <t>Акционерный займ</t>
  </si>
  <si>
    <t>Целевое финансирование</t>
  </si>
  <si>
    <t>Итого обязательства</t>
  </si>
  <si>
    <t>Итого Пассивы</t>
  </si>
  <si>
    <r>
      <rPr>
        <sz val="8"/>
        <color rgb="FFFF0000"/>
        <rFont val="Arial"/>
        <family val="2"/>
        <charset val="204"/>
      </rPr>
      <t>check</t>
    </r>
    <r>
      <rPr>
        <sz val="8"/>
        <color theme="1"/>
        <rFont val="Arial"/>
        <family val="2"/>
        <charset val="204"/>
      </rPr>
      <t xml:space="preserve"> отсутствие кассовых разрывов</t>
    </r>
  </si>
  <si>
    <t>Валовая прибыль</t>
  </si>
  <si>
    <r>
      <rPr>
        <sz val="8"/>
        <color rgb="FFFF0000"/>
        <rFont val="Arial"/>
        <family val="2"/>
        <charset val="204"/>
      </rPr>
      <t>check</t>
    </r>
    <r>
      <rPr>
        <sz val="8"/>
        <color theme="1"/>
        <rFont val="Arial"/>
        <family val="2"/>
        <charset val="204"/>
      </rPr>
      <t xml:space="preserve"> Активы = Пассивы</t>
    </r>
  </si>
  <si>
    <r>
      <rPr>
        <sz val="8"/>
        <color rgb="FFFF0000"/>
        <rFont val="Arial"/>
        <family val="2"/>
        <charset val="204"/>
      </rPr>
      <t xml:space="preserve">check </t>
    </r>
    <r>
      <rPr>
        <sz val="8"/>
        <color theme="1"/>
        <rFont val="Arial"/>
        <family val="2"/>
        <charset val="204"/>
      </rPr>
      <t>ДС в Балансе = ДС в ОДДС</t>
    </r>
  </si>
  <si>
    <t>Капитальные расходы (без НДС)</t>
  </si>
  <si>
    <t>Итого CAPEX (без НДС)</t>
  </si>
  <si>
    <t>Ввод в эксплуатация</t>
  </si>
  <si>
    <t>Итого ввод в эксплуатацию</t>
  </si>
  <si>
    <t>Итого амортизация</t>
  </si>
  <si>
    <t>Итого незавершенное строительство</t>
  </si>
  <si>
    <t>Амортизация (линейный метод)</t>
  </si>
  <si>
    <t>Остаточная стоимость ОС</t>
  </si>
  <si>
    <t>Итого остаточная стоимость ОС</t>
  </si>
  <si>
    <t>Чистый денежный поток по НДС</t>
  </si>
  <si>
    <t>Баланс основных средств на начало периода</t>
  </si>
  <si>
    <t>Баланс основных средств на конец периода</t>
  </si>
  <si>
    <t>Налоговая база по налогу на имущество</t>
  </si>
  <si>
    <t>Ставка налога на имущество</t>
  </si>
  <si>
    <t>Прибыль/(убыток) накопленный</t>
  </si>
  <si>
    <t>(Убыток) использованный в текущем периоде</t>
  </si>
  <si>
    <t>Сальдо на начало периода</t>
  </si>
  <si>
    <t>Выборка</t>
  </si>
  <si>
    <t>Погашение</t>
  </si>
  <si>
    <t>Сальдо на конец периода</t>
  </si>
  <si>
    <t>Расходы на обслуживание</t>
  </si>
  <si>
    <t>Проценты начисленные</t>
  </si>
  <si>
    <t>Проценты оплаченные</t>
  </si>
  <si>
    <t>Акционерный заем</t>
  </si>
  <si>
    <t>Выплаты заработной платы</t>
  </si>
  <si>
    <t>год операционный с даты вступления в силу СГПЧ</t>
  </si>
  <si>
    <t>Тара</t>
  </si>
  <si>
    <t>м2</t>
  </si>
  <si>
    <t>тыс.руб./м2</t>
  </si>
  <si>
    <t>Площадь объекта, м2</t>
  </si>
  <si>
    <t xml:space="preserve"> =техноточка</t>
  </si>
  <si>
    <r>
      <rPr>
        <i/>
        <sz val="8"/>
        <color rgb="FFFF0000"/>
        <rFont val="Arial"/>
        <family val="2"/>
        <charset val="204"/>
      </rPr>
      <t xml:space="preserve"> =техноточка</t>
    </r>
    <r>
      <rPr>
        <i/>
        <sz val="8"/>
        <color theme="1"/>
        <rFont val="Arial"/>
        <family val="2"/>
        <charset val="204"/>
      </rPr>
      <t xml:space="preserve"> авито, реклама на объекте</t>
    </r>
  </si>
  <si>
    <t>Охранники</t>
  </si>
  <si>
    <t>Операционные доходы</t>
  </si>
  <si>
    <t>тн</t>
  </si>
  <si>
    <t>Количество всего, в т.ч.</t>
  </si>
  <si>
    <t xml:space="preserve"> = ЭТП бюджет (200 тр / 3-3,5 тыс тн)</t>
  </si>
  <si>
    <t>тыс.руб./тн</t>
  </si>
  <si>
    <t>база распределения - площадь</t>
  </si>
  <si>
    <t>тн/год</t>
  </si>
  <si>
    <t>тыс. руб.</t>
  </si>
  <si>
    <t>Постоянные</t>
  </si>
  <si>
    <t>Переменные</t>
  </si>
  <si>
    <t>не индексируется</t>
  </si>
  <si>
    <t>МРОТ не индексируется</t>
  </si>
  <si>
    <t>НДС к оплате</t>
  </si>
  <si>
    <t>НДС к зачету/возмещению</t>
  </si>
  <si>
    <t>НДС баланс</t>
  </si>
  <si>
    <t>Начало индексации</t>
  </si>
  <si>
    <t>СМР, вкл. проектирование</t>
  </si>
  <si>
    <t>Капитализируемые расходы</t>
  </si>
  <si>
    <t>год операционный с даты начала эксплуатации первого объекта</t>
  </si>
  <si>
    <t>в базовых ценах на первый операционный год с даты начала эксплуатации первого по времени запуска объекта</t>
  </si>
  <si>
    <t>Метка индексации</t>
  </si>
  <si>
    <t>ИПЦ ежемесячный накопленный с учетом метки</t>
  </si>
  <si>
    <t>база</t>
  </si>
  <si>
    <t>Стоительно-монтажные работы (во видам)</t>
  </si>
  <si>
    <t>прочие расходы</t>
  </si>
  <si>
    <t>5% от общей суммы прочих расходов</t>
  </si>
  <si>
    <t>Реконструкция/расконсервация</t>
  </si>
  <si>
    <t>дата начала эксплуатации первого по вемени проекта</t>
  </si>
  <si>
    <t>дата начала эксплуатации</t>
  </si>
  <si>
    <t>служебный</t>
  </si>
  <si>
    <t>не больше 12 месяцев</t>
  </si>
  <si>
    <t>ИКВ годовой</t>
  </si>
  <si>
    <t>ИКВ ежемесячный</t>
  </si>
  <si>
    <t>ИКВ ежемесячный накопленный с учетом метки</t>
  </si>
  <si>
    <t>График платежей</t>
  </si>
  <si>
    <t>Инвестиционные расходы (с НДС)</t>
  </si>
  <si>
    <t>Инвестиционные расходы с НДС</t>
  </si>
  <si>
    <t>Инвестиционные расходы без с НДС</t>
  </si>
  <si>
    <t>Выбытие ОС</t>
  </si>
  <si>
    <t xml:space="preserve"> =данные ИТ</t>
  </si>
  <si>
    <t>Операционные расходы с НДС</t>
  </si>
  <si>
    <t>Операционные расходы без НДС</t>
  </si>
  <si>
    <r>
      <rPr>
        <i/>
        <sz val="8"/>
        <color rgb="FFFF0000"/>
        <rFont val="Arial"/>
        <family val="2"/>
        <charset val="204"/>
      </rPr>
      <t xml:space="preserve"> = Шоссейный </t>
    </r>
    <r>
      <rPr>
        <i/>
        <sz val="8"/>
        <color theme="1"/>
        <rFont val="Arial"/>
        <family val="2"/>
        <charset val="204"/>
      </rPr>
      <t>без учета сезонности</t>
    </r>
  </si>
  <si>
    <t>Операционные доходы с НДС</t>
  </si>
  <si>
    <t>Сбор БУЭЭ количество</t>
  </si>
  <si>
    <t>Сбор БУЭЭ цена</t>
  </si>
  <si>
    <t>Потребность в финансировании САРЕХ</t>
  </si>
  <si>
    <t>5% от инвестиций</t>
  </si>
  <si>
    <t>Банковская гарантия</t>
  </si>
  <si>
    <t>на этапе строительства</t>
  </si>
  <si>
    <t>на этапе эксплуатации</t>
  </si>
  <si>
    <t>Срок Соглашения</t>
  </si>
  <si>
    <t>мес.</t>
  </si>
  <si>
    <t>Доля после банковского финансирования</t>
  </si>
  <si>
    <t>Стандартная ставка налога на имущество с кадастровой стоимости</t>
  </si>
  <si>
    <t>Стандартная ставка налога на имущество с объектов, облагаемых по среднегодовой стоимости</t>
  </si>
  <si>
    <t>По кадастровой стоимости</t>
  </si>
  <si>
    <t>По среднегодовой стоимости</t>
  </si>
  <si>
    <t>https://www.nalog.ru/rn54/service/tax/</t>
  </si>
  <si>
    <t>Итого</t>
  </si>
  <si>
    <r>
      <t xml:space="preserve">Итого налог на имущество </t>
    </r>
    <r>
      <rPr>
        <i/>
        <sz val="8"/>
        <color theme="1"/>
        <rFont val="Arial"/>
        <family val="2"/>
        <charset val="204"/>
      </rPr>
      <t>начисление</t>
    </r>
  </si>
  <si>
    <r>
      <t xml:space="preserve">Итого налог на имущество </t>
    </r>
    <r>
      <rPr>
        <i/>
        <sz val="8"/>
        <color theme="1"/>
        <rFont val="Arial"/>
        <family val="2"/>
        <charset val="204"/>
      </rPr>
      <t>оплата</t>
    </r>
  </si>
  <si>
    <r>
      <t xml:space="preserve">Итого налог на прибыль </t>
    </r>
    <r>
      <rPr>
        <i/>
        <sz val="8"/>
        <color theme="1"/>
        <rFont val="Arial"/>
        <family val="2"/>
        <charset val="204"/>
      </rPr>
      <t>начисление</t>
    </r>
  </si>
  <si>
    <r>
      <t xml:space="preserve">Итого налог на прибыль </t>
    </r>
    <r>
      <rPr>
        <i/>
        <sz val="8"/>
        <color theme="1"/>
        <rFont val="Arial"/>
        <family val="2"/>
        <charset val="204"/>
      </rPr>
      <t>оплата</t>
    </r>
  </si>
  <si>
    <t>Ставка налога на прибыль</t>
  </si>
  <si>
    <t>Передача имущества публичному партнеру</t>
  </si>
  <si>
    <t>Ввод в эксплуатацию</t>
  </si>
  <si>
    <t>Итого операционные доходы с НДС</t>
  </si>
  <si>
    <t>Итого операционные расходы с НДС</t>
  </si>
  <si>
    <t>Итого операционные расходы без НДС</t>
  </si>
  <si>
    <t>Итого инвестиционные расходы с НДС</t>
  </si>
  <si>
    <t>Итого инвестиционные расходы без НДС</t>
  </si>
  <si>
    <t>с индексацией</t>
  </si>
  <si>
    <t>Проценты капитализированные на тело долга</t>
  </si>
  <si>
    <t>Расходы на банковской гарантии</t>
  </si>
  <si>
    <t>Задолженность по налогам</t>
  </si>
  <si>
    <t>Имущество для передачи публичному партнеру</t>
  </si>
  <si>
    <t>на этапе частной инициативы</t>
  </si>
  <si>
    <t>Сравнительное преимущество</t>
  </si>
  <si>
    <t>для целей расчетов не меньше даты вступления в силу СГЧП</t>
  </si>
  <si>
    <t>Потребность в финансировании (после банковского финансирования)</t>
  </si>
  <si>
    <t>Итого расходы по банковской гарантии</t>
  </si>
  <si>
    <t>Баланс</t>
  </si>
  <si>
    <t>месяц календарный</t>
  </si>
  <si>
    <t>для целей НУ</t>
  </si>
  <si>
    <r>
      <rPr>
        <i/>
        <sz val="8"/>
        <color rgb="FFFF0000"/>
        <rFont val="Arial"/>
        <family val="2"/>
        <charset val="204"/>
      </rPr>
      <t>трансфертная цена</t>
    </r>
    <r>
      <rPr>
        <i/>
        <sz val="8"/>
        <color theme="1"/>
        <rFont val="Arial"/>
        <family val="2"/>
        <charset val="204"/>
      </rPr>
      <t xml:space="preserve"> = ЭТП действ тарифы (максимал тариф на тн 5,5 тр/1,5тн)</t>
    </r>
  </si>
  <si>
    <t>Стоимость объекта и срок Соглашения</t>
  </si>
  <si>
    <t>ХХ</t>
  </si>
  <si>
    <t>Ячейка итогов</t>
  </si>
  <si>
    <t>переключатель</t>
  </si>
  <si>
    <t>Итого нарастающим итогом</t>
  </si>
  <si>
    <t>БУ</t>
  </si>
  <si>
    <t>Прибыль/(убыток) текущего периода, в т.ч.</t>
  </si>
  <si>
    <t>+/-НУ</t>
  </si>
  <si>
    <t>Процент выхода ГП</t>
  </si>
  <si>
    <t>Количество продаж всего, в т.ч.</t>
  </si>
  <si>
    <t>Средняя цена ГП с НДС</t>
  </si>
  <si>
    <t xml:space="preserve"> = бюджет</t>
  </si>
  <si>
    <t>Продажа ГП количество</t>
  </si>
  <si>
    <t>Продажа ГП цена</t>
  </si>
  <si>
    <t>Операционные доходы без НДС</t>
  </si>
  <si>
    <t>Итого операционные доходы без НДС</t>
  </si>
  <si>
    <t>Риски создания объекта</t>
  </si>
  <si>
    <t>Риски проектирования и подготовительных мероприятий</t>
  </si>
  <si>
    <t>Риски эксплуатации объекта</t>
  </si>
  <si>
    <t>Риски получения доходов от использования объекта</t>
  </si>
  <si>
    <t>Прочие риски</t>
  </si>
  <si>
    <t>Min</t>
  </si>
  <si>
    <t>Max</t>
  </si>
  <si>
    <t>Наименование показателя</t>
  </si>
  <si>
    <t>Поступления в бюджеты бюджетной системы Российской Федерации</t>
  </si>
  <si>
    <t>Ставка дисконтирования расходов и поступлений средств бюджетов бюджетной системы Российской Федерации</t>
  </si>
  <si>
    <t>Коэффициент сравнительного преимущества</t>
  </si>
  <si>
    <t>Госконтракт</t>
  </si>
  <si>
    <t>Виды и допустимые значения вероятных отклонений при наступлении рисков</t>
  </si>
  <si>
    <t>Налог на добавленную стоимость от выручки и эксплуатационных платежей по проекту (с учетом налоговых вычетов, если применимо).
Налог на добавленную стоимость по затратам на выкуп земель и подготовку территории строительства.
Налог на имущество организаций от стоимости объекта соглашения по проекту.
Налог на прибыль по проекту.
Отчисления во внебюджетные фонды.
Налог на доходы физических лиц по проекту</t>
  </si>
  <si>
    <t>Плата частного партнера за использование объекта соглашения.
Поступления штрафов от правонарушений, взимаемых посредством объекта соглашения.
Выручка от оказания платных услуг населению и организациям в результате использования объекта соглашения, предполагаемая для поступления в бюджеты бюджетной системы при реализации проекта</t>
  </si>
  <si>
    <t>налоговые поступления</t>
  </si>
  <si>
    <t>неналоговые поступления</t>
  </si>
  <si>
    <t>Расходы бюджетов бюджетной системы Российской Федерации</t>
  </si>
  <si>
    <t>на создание объекта</t>
  </si>
  <si>
    <t>на эксплуатацию и техническое обслуживание объекта</t>
  </si>
  <si>
    <t>на проектирование и подготовительные мероприятия</t>
  </si>
  <si>
    <t>прочие расходы средств</t>
  </si>
  <si>
    <t>Софинансирование расходов на строительство, реконструкцию, техническое перевооружение объекта соглашения за счет средств бюджетов бюджетной системы Российской Федерации, в том числе посредством предоставления бюджетных субсидий</t>
  </si>
  <si>
    <t xml:space="preserve">Финансирование расходов на эксплуатацию и (или) техническое обслуживание объекта соглашения за счет средств бюджетов бюджетной системы Российской Федерации, без учета налоговых отчислений, в том числе посредством предоставления бюджетных субсидий.Выплаты процентов по долговым обязательствам и выплаты в связи с погашением долговых ценных бумаг, возвратом кредитов и займов, привлеченных от внешних финансовых организаций </t>
  </si>
  <si>
    <t>Финансирование за счет средств бюджетов бюджетной системы Российской Федерации расходов на подготовку проектно-сметной и рабочей документации для создания (капитального строительства реконструкции, технического перевооружения) объекта соглашения, на подготовительные мероприятия в отношении земельных участков для размещения объекта соглашения, в том числе посредством предоставления бюджетных субсидий</t>
  </si>
  <si>
    <r>
      <t>Сравнительное преимущество проектов</t>
    </r>
    <r>
      <rPr>
        <i/>
        <sz val="8"/>
        <color theme="9" tint="-0.499984740745262"/>
        <rFont val="Arial"/>
        <family val="2"/>
        <charset val="204"/>
      </rPr>
      <t xml:space="preserve"> (Методика оценки, прил.1-5)</t>
    </r>
  </si>
  <si>
    <t>доходность к погашению по облигациям федерального займа</t>
  </si>
  <si>
    <t>доходность к погашению по облигациям субъекта РФ</t>
  </si>
  <si>
    <t>https://www.rusbonds.ru/cmngos.asp</t>
  </si>
  <si>
    <t>Москва, облигации внутреннего займа процентные документарные на предъявителя, серия 32048, дата погашения 2022, доходность на 25.03</t>
  </si>
  <si>
    <t>https://www.rusbonds.ru/cmnmun.asp</t>
  </si>
  <si>
    <t>риски создания объекта</t>
  </si>
  <si>
    <t>риски проектирования и подготовительных мероприятий</t>
  </si>
  <si>
    <t>риски эксплуатации объекта</t>
  </si>
  <si>
    <t>риски получения доходов от использования объекта</t>
  </si>
  <si>
    <t>Методика оценки, прил.7</t>
  </si>
  <si>
    <t>прочие риски</t>
  </si>
  <si>
    <t>Суммарный эффект для бюджета</t>
  </si>
  <si>
    <t>Дисконтированные расходы бюджета</t>
  </si>
  <si>
    <t>Дисконтированные риски бюджета</t>
  </si>
  <si>
    <t>Сценарий Госконтракт</t>
  </si>
  <si>
    <t>Расходы на создание пунктов сбора</t>
  </si>
  <si>
    <t>проектирование</t>
  </si>
  <si>
    <t>Расходы на эксплуатацию</t>
  </si>
  <si>
    <t>операционные расходы</t>
  </si>
  <si>
    <t>услуги по утилизации</t>
  </si>
  <si>
    <t>Поступления в бюджеты бюджетной системы РФ</t>
  </si>
  <si>
    <t>Итого Риски бюджета в рамках Госзаказа</t>
  </si>
  <si>
    <t>Дисконтированные расходы бюджета в случае возникновения рисков при Госзаказе</t>
  </si>
  <si>
    <t>Риски в рамках Госконтракта</t>
  </si>
  <si>
    <t>Расходы на проектирование</t>
  </si>
  <si>
    <t>Арендный платеж</t>
  </si>
  <si>
    <t>расходы бюджета</t>
  </si>
  <si>
    <t>риски бюджета</t>
  </si>
  <si>
    <t>Дисконтированный суммарный эффект для бюджета</t>
  </si>
  <si>
    <t>компенсация капитальных расходов</t>
  </si>
  <si>
    <t>гранты и субсидии</t>
  </si>
  <si>
    <t>Риски в рамках СГЧП</t>
  </si>
  <si>
    <t>Дисконтированные расходы бюджета в рамках СГЧП</t>
  </si>
  <si>
    <t>Итого Расходы бюджета в рамках СГЧП</t>
  </si>
  <si>
    <t>Сценарий СГЧП</t>
  </si>
  <si>
    <t>подготовительные мероприятия в отношении ЗУ</t>
  </si>
  <si>
    <t>СГЧП</t>
  </si>
  <si>
    <t>Итого Расходы бюджета в рамках Госконтракта</t>
  </si>
  <si>
    <t>Дисконтированные расходы бюджета в рамках Госконтракта</t>
  </si>
  <si>
    <t>Итого Риски бюджета в рамках Госконтракта</t>
  </si>
  <si>
    <t>Дисконтированные расходы бюджета в случае возникновения рисков при Госконтракте</t>
  </si>
  <si>
    <t>Коэффициенты и ставки</t>
  </si>
  <si>
    <t>расходы на ОС</t>
  </si>
  <si>
    <t>прочие инвестиционные расходы</t>
  </si>
  <si>
    <t>расходы на реконструкцию/строительство/расконсервацию</t>
  </si>
  <si>
    <t>тыс руб/тн</t>
  </si>
  <si>
    <t>кол-во</t>
  </si>
  <si>
    <t>цена</t>
  </si>
  <si>
    <t>тыс. руб./тн</t>
  </si>
  <si>
    <t>расходы на персонал</t>
  </si>
  <si>
    <t>содержание зданий и помещений</t>
  </si>
  <si>
    <t>содержание оборудования</t>
  </si>
  <si>
    <t>коммерческие расходы</t>
  </si>
  <si>
    <t>административно-управленческие расходы</t>
  </si>
  <si>
    <t>страхование</t>
  </si>
  <si>
    <t>операционные расходы на стадии инвестиционной</t>
  </si>
  <si>
    <t xml:space="preserve">Цена услуг утилизации </t>
  </si>
  <si>
    <t>Фактор дисконтирования</t>
  </si>
  <si>
    <t>сравнительное преимущество признается, если коэффициент больше 0</t>
  </si>
  <si>
    <t>МинФин РФ, облигации федерального займа с постоянным купонным доходом, документарные именные, выпуск 26230, дата погашения 2039, доходность на 25.03</t>
  </si>
  <si>
    <t>Балансовая стоимость</t>
  </si>
  <si>
    <t>процентная ставка по банковским кредитам</t>
  </si>
  <si>
    <t>процентная ставка по акционерным займам</t>
  </si>
  <si>
    <t>2,95% + ключевая ставка Банка России</t>
  </si>
  <si>
    <t>Экополис</t>
  </si>
  <si>
    <t>Расходы на переработку</t>
  </si>
  <si>
    <t>ЭТП бюджет производственные и общепроизводственные расходы</t>
  </si>
  <si>
    <t>на тонну сырья</t>
  </si>
  <si>
    <t>Денежный поток проекта</t>
  </si>
  <si>
    <t>Модельный период</t>
  </si>
  <si>
    <t xml:space="preserve"> = срок СГЧП</t>
  </si>
  <si>
    <t>Ставка дисконтирования</t>
  </si>
  <si>
    <t>Приведенный денежный поток</t>
  </si>
  <si>
    <t>NPV</t>
  </si>
  <si>
    <t>IRR</t>
  </si>
  <si>
    <t>PBP</t>
  </si>
  <si>
    <t>Денежный поток проекта до финансирования</t>
  </si>
  <si>
    <t>Накопленный приведенный денежный поток</t>
  </si>
  <si>
    <t>&gt;0 (п.1.4.4 СГЧП)</t>
  </si>
  <si>
    <t xml:space="preserve"> ставка дисконтирования для частного партнера = % долевое финансирование (акционерный займ)</t>
  </si>
  <si>
    <t>kvfm</t>
  </si>
  <si>
    <t>ед</t>
  </si>
  <si>
    <t>критерий</t>
  </si>
  <si>
    <t>показатель</t>
  </si>
  <si>
    <t>Накопленный денежный поток до финансирования</t>
  </si>
  <si>
    <t>DPBP</t>
  </si>
  <si>
    <t>Срок окупаемости</t>
  </si>
  <si>
    <t>Приведенный срок окупаемости</t>
  </si>
  <si>
    <t>ставка займа/кредита меньше ставки инвестирования</t>
  </si>
  <si>
    <t>переключатель&gt;</t>
  </si>
  <si>
    <t>Коэффициенты и метки</t>
  </si>
  <si>
    <t>Показатели инвестиционной привлекательности</t>
  </si>
  <si>
    <t>Источники финансирования</t>
  </si>
  <si>
    <t>Долевое финансирование</t>
  </si>
  <si>
    <t>Источники финансирования и направления использования средств на инвестиционной стадии</t>
  </si>
  <si>
    <t>Использование средств</t>
  </si>
  <si>
    <t>CAPEX (без НДС)</t>
  </si>
  <si>
    <t>Проценты по долгу</t>
  </si>
  <si>
    <t>Гарантии</t>
  </si>
  <si>
    <t>Налог на прибыль на этапе строительства</t>
  </si>
  <si>
    <t>Капитализируемые расходы расходы</t>
  </si>
  <si>
    <t>СГЧП (проект)</t>
  </si>
  <si>
    <t>Долговое и долевое (акционерное) финансирование</t>
  </si>
  <si>
    <t>для расчета амортизации НУ и налога на имущество</t>
  </si>
  <si>
    <t xml:space="preserve"> = бюджет ЭТП</t>
  </si>
  <si>
    <t>данные города</t>
  </si>
  <si>
    <t>от кадастровой стоимости земельного участка</t>
  </si>
  <si>
    <t>Расчеты по объектам (детализация)</t>
  </si>
  <si>
    <t>Расчеты по привлечению финансирования</t>
  </si>
  <si>
    <t>Структура поступлений в бюджеты</t>
  </si>
  <si>
    <t>региональный/местный (Москва)</t>
  </si>
  <si>
    <t>федеральный (РФ)</t>
  </si>
  <si>
    <t>Итого источники</t>
  </si>
  <si>
    <t>Итого направления использования</t>
  </si>
  <si>
    <r>
      <t xml:space="preserve">Прямой налоговый денежный поток в бюджет </t>
    </r>
    <r>
      <rPr>
        <i/>
        <sz val="8"/>
        <color theme="9" tint="-0.499984740745262"/>
        <rFont val="Arial"/>
        <family val="2"/>
        <charset val="204"/>
      </rPr>
      <t>(без учета налогов с ФОТ)</t>
    </r>
  </si>
  <si>
    <t>реконструкция</t>
  </si>
  <si>
    <t>оснащение</t>
  </si>
  <si>
    <t>% годовых от кадастровой стоимости</t>
  </si>
  <si>
    <t>% от кадастровой стоимости</t>
  </si>
  <si>
    <t>Банк МКБ (ПАО)</t>
  </si>
  <si>
    <t>год</t>
  </si>
  <si>
    <t>Вознаграждение по гарантии</t>
  </si>
  <si>
    <t>Банк</t>
  </si>
  <si>
    <t>Объект СГЧП на начало</t>
  </si>
  <si>
    <t>Объект СГЧП на конец</t>
  </si>
  <si>
    <t>Прочие показатели</t>
  </si>
  <si>
    <t>Возврат стоимости ценных компонентов</t>
  </si>
  <si>
    <t>тыс.руб/тн</t>
  </si>
  <si>
    <t>на тонну</t>
  </si>
  <si>
    <t>Подготовительные мероприятия в отношении ЗУ</t>
  </si>
  <si>
    <t>Объем инвестиций, тыс руб</t>
  </si>
  <si>
    <t>IRR, %</t>
  </si>
  <si>
    <t>NPV, тыс руб</t>
  </si>
  <si>
    <t>PBP, год</t>
  </si>
  <si>
    <t>Цена продажи, тыс руб /тн</t>
  </si>
  <si>
    <t>Количество сырья, тн/год</t>
  </si>
  <si>
    <t>меньше ставки дисконтирования</t>
  </si>
  <si>
    <t>Анализ чувствительности</t>
  </si>
  <si>
    <t>Кредиторская задолженность</t>
  </si>
  <si>
    <t>более 20 лет</t>
  </si>
  <si>
    <t>&gt;0 (п.1.3.1 СГЧП)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</si>
</sst>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#,##0.00;[Red]\(#,##0.00\);&quot;-&quot;"/>
    <numFmt numFmtId="165" formatCode="#,##0.00;[Red]#,##0.00"/>
    <numFmt numFmtId="166" formatCode="[$-419]mmm\'yy;@"/>
    <numFmt numFmtId="167" formatCode="0.0%"/>
    <numFmt numFmtId="168" formatCode="0.0"/>
    <numFmt numFmtId="169" formatCode="#,##0;[Red]\(#,##0\)"/>
    <numFmt numFmtId="170" formatCode="#,##0.0"/>
    <numFmt numFmtId="171" formatCode="#,##0.000"/>
    <numFmt numFmtId="172" formatCode="_-* #,##0.0_-;\-* #,##0.0_-;_-* &quot;-&quot;??_-;_-@_-"/>
    <numFmt numFmtId="173" formatCode="_-* #,##0_-;\-* #,##0_-;_-* &quot;-&quot;??_-;_-@_-"/>
    <numFmt numFmtId="174" formatCode="#,##0.0;[Red]\(#,##0.0\)"/>
    <numFmt numFmtId="175" formatCode="#,##0.0000"/>
  </numFmts>
  <fonts count="35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4" tint="-0.49998474074526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9" tint="-0.499984740745262"/>
      <name val="Arial"/>
      <family val="2"/>
      <charset val="204"/>
    </font>
    <font>
      <sz val="10"/>
      <color theme="3"/>
      <name val="Arial"/>
      <family val="2"/>
      <charset val="204"/>
    </font>
    <font>
      <sz val="8"/>
      <color theme="0" tint="-0.34998626667073579"/>
      <name val="Arial"/>
      <family val="2"/>
      <charset val="204"/>
    </font>
    <font>
      <sz val="8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  <font>
      <u/>
      <sz val="8"/>
      <color theme="10"/>
      <name val="Arial"/>
      <family val="2"/>
      <charset val="204"/>
    </font>
    <font>
      <b/>
      <sz val="8"/>
      <color theme="9" tint="-0.499984740745262"/>
      <name val="Arial"/>
      <family val="2"/>
      <charset val="204"/>
    </font>
    <font>
      <b/>
      <sz val="8"/>
      <color theme="0"/>
      <name val="Arial"/>
      <family val="2"/>
      <charset val="204"/>
    </font>
    <font>
      <u/>
      <sz val="8"/>
      <color theme="10"/>
      <name val="Calibri"/>
      <family val="2"/>
      <charset val="204"/>
      <scheme val="minor"/>
    </font>
    <font>
      <sz val="8"/>
      <color theme="0" tint="-0.24997711111789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8"/>
      <name val="Arial"/>
      <family val="2"/>
      <charset val="204"/>
    </font>
    <font>
      <i/>
      <sz val="8"/>
      <color theme="1"/>
      <name val="Arial"/>
      <family val="2"/>
      <charset val="204"/>
    </font>
    <font>
      <i/>
      <sz val="8"/>
      <color theme="0" tint="-0.34998626667073579"/>
      <name val="Arial"/>
      <family val="2"/>
      <charset val="204"/>
    </font>
    <font>
      <i/>
      <sz val="8"/>
      <name val="Arial"/>
      <family val="2"/>
      <charset val="204"/>
    </font>
    <font>
      <b/>
      <i/>
      <sz val="8"/>
      <color theme="9" tint="-0.499984740745262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Helv"/>
    </font>
    <font>
      <u/>
      <sz val="8"/>
      <color theme="8" tint="-0.249977111117893"/>
      <name val="Arial"/>
      <family val="2"/>
      <charset val="204"/>
    </font>
    <font>
      <i/>
      <sz val="8"/>
      <color theme="9" tint="-0.499984740745262"/>
      <name val="Arial"/>
      <family val="2"/>
      <charset val="204"/>
    </font>
    <font>
      <sz val="6"/>
      <color theme="1"/>
      <name val="Arial"/>
      <family val="2"/>
      <charset val="204"/>
    </font>
    <font>
      <sz val="8"/>
      <color rgb="FFFF0000"/>
      <name val="Arial"/>
      <family val="2"/>
      <charset val="204"/>
    </font>
    <font>
      <u/>
      <sz val="8"/>
      <color theme="1"/>
      <name val="Arial"/>
      <family val="2"/>
      <charset val="204"/>
    </font>
    <font>
      <i/>
      <sz val="8"/>
      <color rgb="FFFF000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8"/>
      <name val="Arial"/>
      <family val="2"/>
      <charset val="204"/>
    </font>
    <font>
      <sz val="8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lightUp">
        <fgColor theme="0"/>
        <bgColor theme="8" tint="0.79998168889431442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/>
      <right/>
      <top/>
      <bottom style="medium">
        <color theme="9" tint="-0.24994659260841701"/>
      </bottom>
      <diagonal/>
    </border>
    <border>
      <left/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15">
    <xf numFmtId="0" fontId="0" fillId="0" borderId="0"/>
    <xf numFmtId="14" fontId="1" fillId="0" borderId="1" applyProtection="0"/>
    <xf numFmtId="164" fontId="2" fillId="2" borderId="2" applyProtection="0"/>
    <xf numFmtId="0" fontId="3" fillId="0" borderId="0" applyNumberFormat="0" applyFill="0" applyBorder="0" applyAlignment="0" applyProtection="0"/>
    <xf numFmtId="165" fontId="4" fillId="3" borderId="3" applyProtection="0"/>
    <xf numFmtId="10" fontId="5" fillId="4" borderId="3" applyNumberFormat="0" applyFont="0" applyAlignment="0">
      <alignment horizontal="center"/>
    </xf>
    <xf numFmtId="9" fontId="16" fillId="0" borderId="0" applyFont="0" applyFill="0" applyBorder="0" applyAlignment="0" applyProtection="0"/>
    <xf numFmtId="0" fontId="22" fillId="0" borderId="0"/>
    <xf numFmtId="0" fontId="23" fillId="0" borderId="0"/>
    <xf numFmtId="0" fontId="24" fillId="0" borderId="0"/>
    <xf numFmtId="43" fontId="16" fillId="0" borderId="0" applyFont="0" applyFill="0" applyBorder="0" applyAlignment="0" applyProtection="0"/>
    <xf numFmtId="0" fontId="33" fillId="0" borderId="0"/>
    <xf numFmtId="9" fontId="10" fillId="0" borderId="0" applyFont="0" applyFill="0" applyBorder="0" applyAlignment="0" applyProtection="0"/>
    <xf numFmtId="0" fontId="32" fillId="0" borderId="0"/>
    <xf numFmtId="0" fontId="10" fillId="0" borderId="0"/>
  </cellStyleXfs>
  <cellXfs count="204">
    <xf numFmtId="0" fontId="0" fillId="0" borderId="0" xfId="0"/>
    <xf numFmtId="0" fontId="6" fillId="0" borderId="0" xfId="0" applyFont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left" indent="2"/>
    </xf>
    <xf numFmtId="0" fontId="9" fillId="0" borderId="0" xfId="0" applyFont="1"/>
    <xf numFmtId="0" fontId="11" fillId="0" borderId="0" xfId="3" applyFont="1"/>
    <xf numFmtId="0" fontId="8" fillId="0" borderId="0" xfId="0" applyFont="1" applyAlignment="1">
      <alignment horizontal="left" indent="1"/>
    </xf>
    <xf numFmtId="0" fontId="13" fillId="5" borderId="0" xfId="0" applyFont="1" applyFill="1"/>
    <xf numFmtId="0" fontId="8" fillId="0" borderId="0" xfId="0" quotePrefix="1" applyFont="1"/>
    <xf numFmtId="0" fontId="14" fillId="0" borderId="0" xfId="3" applyFont="1"/>
    <xf numFmtId="0" fontId="9" fillId="0" borderId="0" xfId="0" applyFont="1" applyAlignment="1">
      <alignment horizontal="center"/>
    </xf>
    <xf numFmtId="0" fontId="15" fillId="0" borderId="0" xfId="0" applyFont="1"/>
    <xf numFmtId="0" fontId="6" fillId="0" borderId="0" xfId="0" applyFont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12" fillId="0" borderId="6" xfId="0" applyFont="1" applyBorder="1"/>
    <xf numFmtId="0" fontId="6" fillId="0" borderId="6" xfId="0" applyFont="1" applyBorder="1"/>
    <xf numFmtId="0" fontId="8" fillId="0" borderId="6" xfId="0" applyFont="1" applyBorder="1"/>
    <xf numFmtId="0" fontId="8" fillId="0" borderId="0" xfId="0" applyFont="1" applyAlignment="1">
      <alignment horizontal="right"/>
    </xf>
    <xf numFmtId="0" fontId="8" fillId="6" borderId="5" xfId="0" applyFont="1" applyFill="1" applyBorder="1"/>
    <xf numFmtId="9" fontId="8" fillId="6" borderId="5" xfId="6" applyFont="1" applyFill="1" applyBorder="1"/>
    <xf numFmtId="0" fontId="8" fillId="6" borderId="5" xfId="0" applyFont="1" applyFill="1" applyBorder="1" applyAlignment="1">
      <alignment horizontal="right"/>
    </xf>
    <xf numFmtId="0" fontId="17" fillId="0" borderId="0" xfId="0" applyFont="1"/>
    <xf numFmtId="14" fontId="8" fillId="0" borderId="0" xfId="0" applyNumberFormat="1" applyFont="1"/>
    <xf numFmtId="14" fontId="10" fillId="6" borderId="5" xfId="0" applyNumberFormat="1" applyFont="1" applyFill="1" applyBorder="1"/>
    <xf numFmtId="14" fontId="10" fillId="0" borderId="0" xfId="0" applyNumberFormat="1" applyFont="1"/>
    <xf numFmtId="0" fontId="8" fillId="0" borderId="0" xfId="0" applyFont="1" applyAlignment="1">
      <alignment horizontal="right" indent="1"/>
    </xf>
    <xf numFmtId="0" fontId="18" fillId="0" borderId="0" xfId="0" applyFont="1" applyAlignment="1">
      <alignment horizontal="right" indent="1"/>
    </xf>
    <xf numFmtId="0" fontId="21" fillId="0" borderId="6" xfId="0" applyFont="1" applyBorder="1" applyAlignment="1">
      <alignment horizontal="left" indent="2"/>
    </xf>
    <xf numFmtId="0" fontId="20" fillId="0" borderId="0" xfId="0" applyFont="1" applyAlignment="1">
      <alignment horizontal="left" indent="2"/>
    </xf>
    <xf numFmtId="0" fontId="19" fillId="0" borderId="0" xfId="0" applyFont="1" applyAlignment="1">
      <alignment horizontal="left" indent="2"/>
    </xf>
    <xf numFmtId="0" fontId="18" fillId="0" borderId="0" xfId="0" applyFont="1" applyAlignment="1">
      <alignment horizontal="left" indent="2"/>
    </xf>
    <xf numFmtId="9" fontId="8" fillId="0" borderId="0" xfId="0" applyNumberFormat="1" applyFont="1"/>
    <xf numFmtId="14" fontId="8" fillId="6" borderId="5" xfId="6" applyNumberFormat="1" applyFont="1" applyFill="1" applyBorder="1"/>
    <xf numFmtId="167" fontId="8" fillId="6" borderId="5" xfId="6" applyNumberFormat="1" applyFont="1" applyFill="1" applyBorder="1"/>
    <xf numFmtId="3" fontId="8" fillId="6" borderId="5" xfId="0" applyNumberFormat="1" applyFont="1" applyFill="1" applyBorder="1"/>
    <xf numFmtId="168" fontId="8" fillId="6" borderId="5" xfId="0" applyNumberFormat="1" applyFont="1" applyFill="1" applyBorder="1"/>
    <xf numFmtId="0" fontId="25" fillId="0" borderId="7" xfId="0" applyFont="1" applyFill="1" applyBorder="1" applyAlignment="1">
      <alignment horizontal="left"/>
    </xf>
    <xf numFmtId="166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0" fontId="12" fillId="0" borderId="6" xfId="0" applyFont="1" applyBorder="1" applyAlignment="1">
      <alignment horizontal="left"/>
    </xf>
    <xf numFmtId="166" fontId="8" fillId="0" borderId="6" xfId="0" applyNumberFormat="1" applyFont="1" applyBorder="1" applyAlignment="1">
      <alignment horizontal="center"/>
    </xf>
    <xf numFmtId="0" fontId="9" fillId="0" borderId="0" xfId="0" applyFont="1" applyAlignment="1"/>
    <xf numFmtId="0" fontId="9" fillId="0" borderId="0" xfId="0" applyFont="1" applyFill="1"/>
    <xf numFmtId="0" fontId="9" fillId="0" borderId="0" xfId="0" applyFont="1" applyFill="1" applyAlignment="1">
      <alignment horizontal="left" indent="1"/>
    </xf>
    <xf numFmtId="0" fontId="8" fillId="0" borderId="0" xfId="0" applyFont="1" applyFill="1" applyAlignment="1">
      <alignment horizontal="left" indent="2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/>
    <xf numFmtId="0" fontId="8" fillId="0" borderId="0" xfId="0" applyFont="1" applyFill="1"/>
    <xf numFmtId="0" fontId="8" fillId="0" borderId="6" xfId="0" applyFont="1" applyBorder="1" applyAlignment="1">
      <alignment horizontal="center"/>
    </xf>
    <xf numFmtId="0" fontId="8" fillId="0" borderId="0" xfId="0" applyFont="1" applyAlignment="1"/>
    <xf numFmtId="0" fontId="9" fillId="0" borderId="4" xfId="0" applyFont="1" applyFill="1" applyBorder="1" applyAlignment="1">
      <alignment horizontal="left"/>
    </xf>
    <xf numFmtId="0" fontId="9" fillId="0" borderId="4" xfId="0" applyFont="1" applyFill="1" applyBorder="1" applyAlignment="1">
      <alignment horizontal="left" indent="2"/>
    </xf>
    <xf numFmtId="0" fontId="9" fillId="0" borderId="4" xfId="0" applyFont="1" applyFill="1" applyBorder="1"/>
    <xf numFmtId="0" fontId="8" fillId="0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4" xfId="0" applyFont="1" applyFill="1" applyBorder="1" applyAlignment="1">
      <alignment horizontal="center"/>
    </xf>
    <xf numFmtId="0" fontId="27" fillId="0" borderId="0" xfId="0" applyFont="1"/>
    <xf numFmtId="169" fontId="8" fillId="0" borderId="0" xfId="0" applyNumberFormat="1" applyFont="1" applyFill="1"/>
    <xf numFmtId="169" fontId="9" fillId="0" borderId="4" xfId="0" applyNumberFormat="1" applyFont="1" applyFill="1" applyBorder="1"/>
    <xf numFmtId="169" fontId="8" fillId="0" borderId="0" xfId="0" applyNumberFormat="1" applyFont="1"/>
    <xf numFmtId="169" fontId="9" fillId="0" borderId="0" xfId="0" applyNumberFormat="1" applyFont="1"/>
    <xf numFmtId="0" fontId="9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/>
    <xf numFmtId="169" fontId="9" fillId="0" borderId="0" xfId="0" applyNumberFormat="1" applyFont="1" applyFill="1" applyBorder="1"/>
    <xf numFmtId="0" fontId="18" fillId="0" borderId="0" xfId="0" applyFont="1" applyFill="1" applyBorder="1" applyAlignment="1">
      <alignment horizontal="left"/>
    </xf>
    <xf numFmtId="9" fontId="8" fillId="0" borderId="0" xfId="6" applyFont="1" applyFill="1" applyBorder="1"/>
    <xf numFmtId="169" fontId="0" fillId="0" borderId="0" xfId="0" applyNumberFormat="1"/>
    <xf numFmtId="0" fontId="6" fillId="0" borderId="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0" fillId="0" borderId="0" xfId="0" applyFont="1"/>
    <xf numFmtId="0" fontId="29" fillId="0" borderId="0" xfId="0" applyFont="1" applyAlignment="1">
      <alignment horizontal="left" indent="1"/>
    </xf>
    <xf numFmtId="0" fontId="27" fillId="0" borderId="0" xfId="0" applyFont="1" applyAlignment="1">
      <alignment vertical="center"/>
    </xf>
    <xf numFmtId="3" fontId="8" fillId="0" borderId="0" xfId="0" applyNumberFormat="1" applyFont="1"/>
    <xf numFmtId="3" fontId="9" fillId="0" borderId="4" xfId="0" applyNumberFormat="1" applyFont="1" applyFill="1" applyBorder="1"/>
    <xf numFmtId="0" fontId="12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166" fontId="8" fillId="0" borderId="0" xfId="0" applyNumberFormat="1" applyFont="1" applyBorder="1" applyAlignment="1">
      <alignment horizontal="center"/>
    </xf>
    <xf numFmtId="171" fontId="8" fillId="0" borderId="0" xfId="0" applyNumberFormat="1" applyFont="1" applyAlignment="1">
      <alignment horizontal="center"/>
    </xf>
    <xf numFmtId="170" fontId="8" fillId="6" borderId="5" xfId="0" applyNumberFormat="1" applyFont="1" applyFill="1" applyBorder="1"/>
    <xf numFmtId="4" fontId="8" fillId="6" borderId="5" xfId="0" applyNumberFormat="1" applyFont="1" applyFill="1" applyBorder="1"/>
    <xf numFmtId="171" fontId="8" fillId="6" borderId="5" xfId="0" applyNumberFormat="1" applyFont="1" applyFill="1" applyBorder="1"/>
    <xf numFmtId="3" fontId="8" fillId="0" borderId="0" xfId="0" applyNumberFormat="1" applyFont="1" applyFill="1"/>
    <xf numFmtId="0" fontId="30" fillId="0" borderId="0" xfId="0" applyFont="1" applyAlignment="1">
      <alignment horizontal="left" indent="2"/>
    </xf>
    <xf numFmtId="9" fontId="8" fillId="0" borderId="0" xfId="6" applyFont="1"/>
    <xf numFmtId="10" fontId="8" fillId="6" borderId="5" xfId="6" applyNumberFormat="1" applyFont="1" applyFill="1" applyBorder="1"/>
    <xf numFmtId="3" fontId="8" fillId="7" borderId="0" xfId="0" applyNumberFormat="1" applyFont="1" applyFill="1"/>
    <xf numFmtId="0" fontId="12" fillId="0" borderId="0" xfId="0" applyFont="1" applyBorder="1"/>
    <xf numFmtId="0" fontId="6" fillId="0" borderId="0" xfId="0" applyFont="1" applyBorder="1"/>
    <xf numFmtId="0" fontId="8" fillId="0" borderId="0" xfId="0" applyFont="1" applyBorder="1"/>
    <xf numFmtId="0" fontId="21" fillId="0" borderId="0" xfId="0" applyFont="1" applyBorder="1" applyAlignment="1">
      <alignment horizontal="left" indent="2"/>
    </xf>
    <xf numFmtId="14" fontId="15" fillId="0" borderId="0" xfId="0" applyNumberFormat="1" applyFont="1"/>
    <xf numFmtId="0" fontId="8" fillId="7" borderId="5" xfId="0" applyFont="1" applyFill="1" applyBorder="1"/>
    <xf numFmtId="168" fontId="8" fillId="7" borderId="5" xfId="0" applyNumberFormat="1" applyFont="1" applyFill="1" applyBorder="1"/>
    <xf numFmtId="3" fontId="0" fillId="0" borderId="0" xfId="0" applyNumberFormat="1"/>
    <xf numFmtId="3" fontId="9" fillId="0" borderId="0" xfId="0" applyNumberFormat="1" applyFont="1" applyFill="1" applyBorder="1"/>
    <xf numFmtId="3" fontId="27" fillId="0" borderId="0" xfId="0" applyNumberFormat="1" applyFont="1" applyAlignment="1">
      <alignment vertical="center"/>
    </xf>
    <xf numFmtId="171" fontId="0" fillId="0" borderId="0" xfId="0" applyNumberFormat="1"/>
    <xf numFmtId="3" fontId="8" fillId="7" borderId="0" xfId="0" applyNumberFormat="1" applyFont="1" applyFill="1" applyAlignment="1">
      <alignment horizontal="center"/>
    </xf>
    <xf numFmtId="10" fontId="8" fillId="0" borderId="0" xfId="6" applyNumberFormat="1" applyFont="1" applyFill="1"/>
    <xf numFmtId="0" fontId="20" fillId="0" borderId="6" xfId="0" applyFont="1" applyBorder="1" applyAlignment="1">
      <alignment horizontal="left" indent="2"/>
    </xf>
    <xf numFmtId="9" fontId="8" fillId="0" borderId="0" xfId="0" applyNumberFormat="1" applyFont="1" applyFill="1" applyAlignment="1">
      <alignment horizontal="right" indent="1"/>
    </xf>
    <xf numFmtId="14" fontId="0" fillId="0" borderId="0" xfId="0" applyNumberFormat="1"/>
    <xf numFmtId="169" fontId="8" fillId="0" borderId="6" xfId="0" applyNumberFormat="1" applyFont="1" applyBorder="1" applyAlignment="1">
      <alignment horizontal="center"/>
    </xf>
    <xf numFmtId="169" fontId="8" fillId="0" borderId="0" xfId="0" applyNumberFormat="1" applyFont="1" applyBorder="1" applyAlignment="1">
      <alignment horizontal="center"/>
    </xf>
    <xf numFmtId="9" fontId="8" fillId="0" borderId="0" xfId="0" applyNumberFormat="1" applyFont="1" applyFill="1"/>
    <xf numFmtId="167" fontId="8" fillId="0" borderId="0" xfId="6" applyNumberFormat="1" applyFont="1" applyFill="1"/>
    <xf numFmtId="0" fontId="17" fillId="0" borderId="0" xfId="0" applyFont="1" applyBorder="1" applyAlignment="1">
      <alignment horizontal="left"/>
    </xf>
    <xf numFmtId="0" fontId="25" fillId="0" borderId="8" xfId="0" applyFont="1" applyFill="1" applyBorder="1" applyAlignment="1">
      <alignment horizontal="left" indent="1"/>
    </xf>
    <xf numFmtId="0" fontId="12" fillId="6" borderId="6" xfId="0" applyFont="1" applyFill="1" applyBorder="1" applyAlignment="1">
      <alignment horizontal="left"/>
    </xf>
    <xf numFmtId="0" fontId="8" fillId="6" borderId="6" xfId="0" applyFont="1" applyFill="1" applyBorder="1" applyAlignment="1">
      <alignment horizontal="center"/>
    </xf>
    <xf numFmtId="166" fontId="8" fillId="6" borderId="6" xfId="0" applyNumberFormat="1" applyFont="1" applyFill="1" applyBorder="1" applyAlignment="1">
      <alignment horizontal="center"/>
    </xf>
    <xf numFmtId="0" fontId="9" fillId="0" borderId="0" xfId="0" applyFont="1" applyFill="1" applyAlignment="1"/>
    <xf numFmtId="169" fontId="8" fillId="7" borderId="0" xfId="0" applyNumberFormat="1" applyFont="1" applyFill="1"/>
    <xf numFmtId="0" fontId="18" fillId="0" borderId="0" xfId="0" applyFont="1" applyAlignment="1">
      <alignment horizontal="left"/>
    </xf>
    <xf numFmtId="0" fontId="18" fillId="0" borderId="4" xfId="0" applyFont="1" applyFill="1" applyBorder="1" applyAlignment="1">
      <alignment horizontal="left"/>
    </xf>
    <xf numFmtId="0" fontId="0" fillId="7" borderId="0" xfId="0" applyFill="1"/>
    <xf numFmtId="0" fontId="15" fillId="7" borderId="0" xfId="0" applyFont="1" applyFill="1" applyAlignment="1">
      <alignment horizontal="center"/>
    </xf>
    <xf numFmtId="169" fontId="9" fillId="0" borderId="4" xfId="0" applyNumberFormat="1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3" fontId="12" fillId="0" borderId="0" xfId="0" applyNumberFormat="1" applyFont="1" applyBorder="1" applyAlignment="1">
      <alignment horizontal="left"/>
    </xf>
    <xf numFmtId="3" fontId="8" fillId="0" borderId="0" xfId="0" applyNumberFormat="1" applyFont="1" applyFill="1" applyAlignment="1">
      <alignment horizontal="left" indent="2"/>
    </xf>
    <xf numFmtId="0" fontId="8" fillId="0" borderId="0" xfId="0" quotePrefix="1" applyFont="1" applyAlignment="1">
      <alignment horizontal="right" indent="1"/>
    </xf>
    <xf numFmtId="0" fontId="9" fillId="8" borderId="0" xfId="0" applyFont="1" applyFill="1" applyAlignment="1">
      <alignment horizontal="center"/>
    </xf>
    <xf numFmtId="9" fontId="8" fillId="8" borderId="0" xfId="6" applyFont="1" applyFill="1"/>
    <xf numFmtId="0" fontId="8" fillId="0" borderId="0" xfId="0" applyFont="1" applyBorder="1" applyAlignment="1">
      <alignment horizontal="left"/>
    </xf>
    <xf numFmtId="0" fontId="0" fillId="0" borderId="0" xfId="0" applyBorder="1"/>
    <xf numFmtId="0" fontId="8" fillId="0" borderId="0" xfId="0" applyFont="1" applyBorder="1" applyAlignment="1">
      <alignment horizontal="left" indent="2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/>
    </xf>
    <xf numFmtId="0" fontId="11" fillId="0" borderId="0" xfId="3" applyFont="1" applyFill="1" applyBorder="1" applyAlignment="1">
      <alignment horizontal="left"/>
    </xf>
    <xf numFmtId="9" fontId="11" fillId="0" borderId="0" xfId="3" applyNumberFormat="1" applyFont="1" applyFill="1"/>
    <xf numFmtId="0" fontId="9" fillId="0" borderId="0" xfId="0" applyFont="1" applyBorder="1" applyAlignment="1">
      <alignment horizontal="left"/>
    </xf>
    <xf numFmtId="3" fontId="8" fillId="0" borderId="0" xfId="0" applyNumberFormat="1" applyFont="1" applyAlignment="1">
      <alignment horizontal="right"/>
    </xf>
    <xf numFmtId="3" fontId="10" fillId="0" borderId="0" xfId="0" applyNumberFormat="1" applyFont="1" applyFill="1" applyBorder="1" applyAlignment="1">
      <alignment horizontal="right"/>
    </xf>
    <xf numFmtId="3" fontId="10" fillId="0" borderId="0" xfId="0" applyNumberFormat="1" applyFont="1" applyAlignment="1">
      <alignment horizontal="right"/>
    </xf>
    <xf numFmtId="3" fontId="10" fillId="0" borderId="0" xfId="0" applyNumberFormat="1" applyFont="1" applyBorder="1" applyAlignment="1">
      <alignment horizontal="right"/>
    </xf>
    <xf numFmtId="3" fontId="8" fillId="0" borderId="6" xfId="0" applyNumberFormat="1" applyFont="1" applyBorder="1" applyAlignment="1">
      <alignment horizontal="right"/>
    </xf>
    <xf numFmtId="3" fontId="17" fillId="0" borderId="4" xfId="0" applyNumberFormat="1" applyFont="1" applyFill="1" applyBorder="1" applyAlignment="1">
      <alignment horizontal="right"/>
    </xf>
    <xf numFmtId="3" fontId="21" fillId="0" borderId="6" xfId="0" applyNumberFormat="1" applyFont="1" applyBorder="1" applyAlignment="1">
      <alignment horizontal="left" indent="2"/>
    </xf>
    <xf numFmtId="0" fontId="8" fillId="0" borderId="0" xfId="0" applyFont="1" applyBorder="1" applyAlignment="1">
      <alignment horizontal="right" indent="2"/>
    </xf>
    <xf numFmtId="43" fontId="8" fillId="0" borderId="0" xfId="10" applyFont="1"/>
    <xf numFmtId="167" fontId="8" fillId="0" borderId="0" xfId="0" applyNumberFormat="1" applyFont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67" fontId="10" fillId="0" borderId="0" xfId="6" applyNumberFormat="1" applyFont="1" applyAlignment="1">
      <alignment horizontal="center"/>
    </xf>
    <xf numFmtId="173" fontId="8" fillId="0" borderId="0" xfId="10" applyNumberFormat="1" applyFont="1"/>
    <xf numFmtId="0" fontId="20" fillId="0" borderId="0" xfId="0" applyFont="1" applyAlignment="1">
      <alignment horizontal="left"/>
    </xf>
    <xf numFmtId="0" fontId="8" fillId="9" borderId="9" xfId="0" applyFont="1" applyFill="1" applyBorder="1" applyAlignment="1">
      <alignment horizontal="center"/>
    </xf>
    <xf numFmtId="0" fontId="8" fillId="9" borderId="0" xfId="0" applyFont="1" applyFill="1" applyAlignment="1">
      <alignment horizontal="right"/>
    </xf>
    <xf numFmtId="0" fontId="6" fillId="9" borderId="0" xfId="0" applyFont="1" applyFill="1" applyAlignment="1">
      <alignment horizontal="center"/>
    </xf>
    <xf numFmtId="0" fontId="0" fillId="9" borderId="0" xfId="0" applyFill="1"/>
    <xf numFmtId="0" fontId="20" fillId="9" borderId="0" xfId="0" applyFont="1" applyFill="1" applyAlignment="1">
      <alignment horizontal="left"/>
    </xf>
    <xf numFmtId="0" fontId="9" fillId="9" borderId="0" xfId="0" applyFont="1" applyFill="1" applyBorder="1" applyAlignment="1">
      <alignment horizontal="left"/>
    </xf>
    <xf numFmtId="3" fontId="17" fillId="9" borderId="0" xfId="0" applyNumberFormat="1" applyFont="1" applyFill="1" applyAlignment="1">
      <alignment horizontal="right"/>
    </xf>
    <xf numFmtId="0" fontId="9" fillId="9" borderId="0" xfId="0" applyFont="1" applyFill="1" applyBorder="1" applyAlignment="1">
      <alignment horizontal="left" indent="2"/>
    </xf>
    <xf numFmtId="173" fontId="8" fillId="0" borderId="0" xfId="10" applyNumberFormat="1" applyFont="1" applyFill="1" applyAlignment="1"/>
    <xf numFmtId="172" fontId="8" fillId="0" borderId="0" xfId="10" applyNumberFormat="1" applyFont="1" applyFill="1" applyAlignment="1"/>
    <xf numFmtId="173" fontId="8" fillId="9" borderId="0" xfId="10" applyNumberFormat="1" applyFont="1" applyFill="1" applyAlignment="1">
      <alignment horizontal="right"/>
    </xf>
    <xf numFmtId="172" fontId="8" fillId="9" borderId="0" xfId="10" applyNumberFormat="1" applyFont="1" applyFill="1" applyAlignment="1">
      <alignment horizontal="right"/>
    </xf>
    <xf numFmtId="170" fontId="8" fillId="6" borderId="5" xfId="0" applyNumberFormat="1" applyFont="1" applyFill="1" applyBorder="1" applyAlignment="1">
      <alignment horizontal="right"/>
    </xf>
    <xf numFmtId="0" fontId="9" fillId="0" borderId="0" xfId="0" applyFont="1" applyAlignment="1">
      <alignment horizontal="left"/>
    </xf>
    <xf numFmtId="0" fontId="6" fillId="0" borderId="4" xfId="0" applyFont="1" applyBorder="1" applyAlignment="1">
      <alignment horizontal="center"/>
    </xf>
    <xf numFmtId="0" fontId="0" fillId="0" borderId="4" xfId="0" applyBorder="1"/>
    <xf numFmtId="3" fontId="9" fillId="0" borderId="4" xfId="0" applyNumberFormat="1" applyFont="1" applyFill="1" applyBorder="1" applyAlignment="1">
      <alignment horizontal="left" indent="2"/>
    </xf>
    <xf numFmtId="0" fontId="9" fillId="0" borderId="4" xfId="0" applyFont="1" applyFill="1" applyBorder="1" applyAlignment="1">
      <alignment horizontal="right" indent="2"/>
    </xf>
    <xf numFmtId="3" fontId="10" fillId="0" borderId="0" xfId="0" applyNumberFormat="1" applyFont="1" applyFill="1"/>
    <xf numFmtId="0" fontId="10" fillId="0" borderId="0" xfId="0" applyFont="1" applyFill="1"/>
    <xf numFmtId="0" fontId="9" fillId="0" borderId="4" xfId="0" applyFont="1" applyBorder="1" applyAlignment="1">
      <alignment horizontal="left"/>
    </xf>
    <xf numFmtId="0" fontId="10" fillId="0" borderId="0" xfId="0" applyFont="1"/>
    <xf numFmtId="174" fontId="8" fillId="0" borderId="0" xfId="0" applyNumberFormat="1" applyFont="1" applyFill="1"/>
    <xf numFmtId="170" fontId="9" fillId="0" borderId="4" xfId="0" applyNumberFormat="1" applyFont="1" applyFill="1" applyBorder="1"/>
    <xf numFmtId="170" fontId="8" fillId="0" borderId="0" xfId="0" applyNumberFormat="1" applyFont="1" applyFill="1"/>
    <xf numFmtId="0" fontId="8" fillId="6" borderId="5" xfId="0" applyFont="1" applyFill="1" applyBorder="1" applyAlignment="1">
      <alignment horizontal="left"/>
    </xf>
    <xf numFmtId="0" fontId="3" fillId="0" borderId="0" xfId="3"/>
    <xf numFmtId="3" fontId="0" fillId="0" borderId="0" xfId="0" applyNumberFormat="1" applyFill="1"/>
    <xf numFmtId="171" fontId="0" fillId="0" borderId="0" xfId="0" applyNumberFormat="1" applyFill="1"/>
    <xf numFmtId="0" fontId="0" fillId="0" borderId="0" xfId="0" applyFill="1"/>
    <xf numFmtId="0" fontId="8" fillId="0" borderId="0" xfId="0" applyFont="1" applyFill="1" applyAlignment="1">
      <alignment horizontal="left" indent="1"/>
    </xf>
    <xf numFmtId="4" fontId="8" fillId="0" borderId="0" xfId="0" applyNumberFormat="1" applyFont="1" applyFill="1"/>
    <xf numFmtId="170" fontId="8" fillId="0" borderId="5" xfId="0" applyNumberFormat="1" applyFont="1" applyFill="1" applyBorder="1"/>
    <xf numFmtId="170" fontId="8" fillId="0" borderId="0" xfId="0" applyNumberFormat="1" applyFont="1"/>
    <xf numFmtId="9" fontId="8" fillId="0" borderId="0" xfId="0" applyNumberFormat="1" applyFont="1" applyAlignment="1">
      <alignment horizontal="center"/>
    </xf>
    <xf numFmtId="170" fontId="8" fillId="0" borderId="0" xfId="0" applyNumberFormat="1" applyFont="1" applyAlignment="1">
      <alignment horizontal="center"/>
    </xf>
    <xf numFmtId="175" fontId="8" fillId="0" borderId="0" xfId="0" applyNumberFormat="1" applyFont="1" applyAlignment="1">
      <alignment horizontal="center"/>
    </xf>
    <xf numFmtId="9" fontId="34" fillId="0" borderId="0" xfId="0" applyNumberFormat="1" applyFont="1"/>
    <xf numFmtId="3" fontId="9" fillId="0" borderId="0" xfId="0" applyNumberFormat="1" applyFont="1" applyAlignment="1">
      <alignment horizontal="center"/>
    </xf>
    <xf numFmtId="9" fontId="9" fillId="0" borderId="0" xfId="0" applyNumberFormat="1" applyFont="1" applyAlignment="1">
      <alignment horizontal="center"/>
    </xf>
    <xf numFmtId="170" fontId="9" fillId="0" borderId="0" xfId="0" applyNumberFormat="1" applyFont="1" applyAlignment="1">
      <alignment horizontal="center"/>
    </xf>
    <xf numFmtId="175" fontId="9" fillId="0" borderId="0" xfId="0" applyNumberFormat="1" applyFont="1" applyAlignment="1">
      <alignment horizontal="center"/>
    </xf>
    <xf numFmtId="171" fontId="9" fillId="0" borderId="0" xfId="0" applyNumberFormat="1" applyFont="1" applyAlignment="1">
      <alignment horizontal="center"/>
    </xf>
    <xf numFmtId="9" fontId="8" fillId="0" borderId="0" xfId="0" applyNumberFormat="1" applyFont="1" applyAlignment="1">
      <alignment horizontal="center" wrapText="1"/>
    </xf>
    <xf numFmtId="9" fontId="10" fillId="9" borderId="0" xfId="6" applyFont="1" applyFill="1" applyAlignment="1">
      <alignment horizontal="right"/>
    </xf>
    <xf numFmtId="0" fontId="8" fillId="0" borderId="0" xfId="0" applyFont="1" applyFill="1" applyBorder="1"/>
    <xf numFmtId="0" fontId="0" fillId="0" borderId="0" xfId="0" applyFill="1" applyBorder="1"/>
    <xf numFmtId="3" fontId="8" fillId="0" borderId="0" xfId="0" applyNumberFormat="1" applyFont="1" applyFill="1" applyBorder="1"/>
    <xf numFmtId="0" fontId="8" fillId="0" borderId="0" xfId="0" applyFont="1" applyAlignment="1">
      <alignment horizontal="left" wrapText="1"/>
    </xf>
    <xf numFmtId="168" fontId="31" fillId="9" borderId="0" xfId="0" applyNumberFormat="1" applyFont="1" applyFill="1" applyAlignment="1">
      <alignment horizontal="center"/>
    </xf>
    <xf numFmtId="0" fontId="12" fillId="0" borderId="6" xfId="0" applyFont="1" applyBorder="1" applyAlignment="1">
      <alignment horizontal="center"/>
    </xf>
  </cellXfs>
  <cellStyles count="15">
    <cellStyle name="Assumptions_numbers" xfId="2" xr:uid="{943EE17C-1D7D-41AE-9F26-0A067849703F}"/>
    <cellStyle name="Calc_date" xfId="1" xr:uid="{E0EE43EC-0E81-4F7D-BE8D-5ADEAD64DE5A}"/>
    <cellStyle name="Macro_paste" xfId="4" xr:uid="{2D889193-02D9-431E-9C66-0CD74C681D72}"/>
    <cellStyle name="Scenario" xfId="5" xr:uid="{C11B99E3-6943-4735-96DF-D212565255F5}"/>
    <cellStyle name="Гиперссылка" xfId="3" builtinId="8"/>
    <cellStyle name="Обычный" xfId="0" builtinId="0"/>
    <cellStyle name="Обычный 100" xfId="8" xr:uid="{81E3A913-EB24-485D-8A73-9B83E126178C}"/>
    <cellStyle name="Обычный 2" xfId="7" xr:uid="{E4FF67B6-1710-4D6B-8712-AD7642989546}"/>
    <cellStyle name="Обычный 3" xfId="11" xr:uid="{661EA090-DA02-4B26-9C2B-8C697AE736F7}"/>
    <cellStyle name="Обычный 4" xfId="14" xr:uid="{DDBF22A7-3039-4533-8F14-C86D1717F0B4}"/>
    <cellStyle name="Обычный 4 3" xfId="13" xr:uid="{AB8D8E9C-BF99-4190-8D62-5B6F9D9FAEF2}"/>
    <cellStyle name="Процентный" xfId="6" builtinId="5"/>
    <cellStyle name="Процентный 2" xfId="12" xr:uid="{13034F7A-8E01-43A3-AEC9-9BDED561DC87}"/>
    <cellStyle name="Стиль 1 2" xfId="9" xr:uid="{99CFE524-D258-4525-8556-4AC86704463A}"/>
    <cellStyle name="Финансовый" xfId="10" builtinId="3"/>
  </cellStyles>
  <dxfs count="9">
    <dxf>
      <font>
        <color theme="9" tint="-0.24994659260841701"/>
      </font>
      <fill>
        <patternFill>
          <bgColor theme="9" tint="0.7999816888943144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 patternType="lightUp">
          <fgColor theme="0" tint="-0.14996795556505021"/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yakfas\soyakfile\Belgelerim\Bo&#287;azk&#246;y\T&#252;pra&#351;\BOTAS\BOTASLNG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AAT (TASARON) (Yıldırım)"/>
      <sheetName val="Sheet1"/>
      <sheetName val="AB00(ESAS)"/>
      <sheetName val="AB00( TEKLIF)"/>
      <sheetName val="AB00 (SUM)"/>
      <sheetName val="AB00 (TASARON)"/>
      <sheetName val="AB00 (SON)"/>
      <sheetName val="B01"/>
      <sheetName val="B02"/>
      <sheetName val="B02.1"/>
      <sheetName val="B02.21"/>
      <sheetName val="B02.3"/>
      <sheetName val="B03"/>
      <sheetName val="B04"/>
      <sheetName val="B05"/>
      <sheetName val="B06"/>
      <sheetName val="B07"/>
      <sheetName val="B08"/>
      <sheetName val="B09"/>
      <sheetName val="B09.1"/>
      <sheetName val="B09.2"/>
      <sheetName val="B10"/>
      <sheetName val="B11"/>
      <sheetName val="B11 (2)"/>
      <sheetName val="B12"/>
      <sheetName val="B12.1"/>
      <sheetName val="B13"/>
      <sheetName val="B14"/>
      <sheetName val="INSAAT (COST)"/>
      <sheetName val="INSAAT (COST) (KAR)"/>
      <sheetName val="INSAAT (SON COST)"/>
      <sheetName val="INSAAT (TASARON)"/>
      <sheetName val="INSAAT (SALE)"/>
      <sheetName val="INSAAT (SALE) (TEKLİF)"/>
      <sheetName val="CASHFLOW"/>
      <sheetName val="Manhour(İns)"/>
      <sheetName val="Manhour (Çelik)"/>
      <sheetName val="Manhour (Elektrik)"/>
      <sheetName val="Makine"/>
      <sheetName val="SUMMARY"/>
      <sheetName val="MANPOWER"/>
      <sheetName val="TIME SCHEDULE"/>
      <sheetName val="FINANCE"/>
      <sheetName val="Sheet2"/>
      <sheetName val="Data"/>
      <sheetName val="Ozet"/>
      <sheetName val="Coeff"/>
      <sheetName val="ManHour"/>
      <sheetName val="Cash2"/>
      <sheetName val="Z"/>
      <sheetName val="Итоговая таблица"/>
      <sheetName val="BOTASLNG4"/>
      <sheetName val="Общий итог"/>
      <sheetName val="Лист2"/>
      <sheetName val="FitOutConfCentre"/>
      <sheetName val="AOP Summary-2"/>
      <sheetName val="Listeler"/>
      <sheetName val="05.Özet"/>
      <sheetName val="18.Veri Bankası ve Kabuller"/>
      <sheetName val="01.Kapa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9">
          <cell r="M9" t="str">
            <v>İŞ SÜRESİNCE</v>
          </cell>
        </row>
        <row r="10">
          <cell r="M10" t="str">
            <v>TOP.TUTAR</v>
          </cell>
        </row>
        <row r="11">
          <cell r="M11" t="str">
            <v>USD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edorov@ecopoliscorp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www.rusbonds.ru/cmnmun.asp" TargetMode="External"/><Relationship Id="rId1" Type="http://schemas.openxmlformats.org/officeDocument/2006/relationships/hyperlink" Target="https://www.rusbonds.ru/cmngos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alog.ru/rn54/service/tax/" TargetMode="External"/><Relationship Id="rId2" Type="http://schemas.openxmlformats.org/officeDocument/2006/relationships/hyperlink" Target="https://www.economy.gov.ru/material/directions/makroec/prognozy_socialno_ekonomicheskogo_razvitiya/prognoz_socialno_ekonomicheskogo_razvitiya_rf_na_2021_god_i_na_planovyy_period_2022_i_2023_godov.html" TargetMode="External"/><Relationship Id="rId1" Type="http://schemas.openxmlformats.org/officeDocument/2006/relationships/hyperlink" Target="https://www.economy.gov.ru/material/directions/makroec/prognozy_socialno_ekonomicheskogo_razvitiya/prognoz_socialno_ekonomicheskogo_razvitiya_rf_na_2021_god_i_na_planovyy_period_2022_i_2023_godov.html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16B3C-2F31-458A-8612-96A6E1811FB4}">
  <dimension ref="B2:F39"/>
  <sheetViews>
    <sheetView zoomScale="106" zoomScaleNormal="106" workbookViewId="0">
      <selection activeCell="B26" sqref="B26"/>
    </sheetView>
  </sheetViews>
  <sheetFormatPr defaultColWidth="9.109375" defaultRowHeight="10.199999999999999" x14ac:dyDescent="0.2"/>
  <cols>
    <col min="1" max="1" width="2.6640625" style="3" customWidth="1"/>
    <col min="2" max="2" width="31.44140625" style="3" customWidth="1"/>
    <col min="3" max="3" width="3.6640625" style="3" customWidth="1"/>
    <col min="4" max="4" width="29.6640625" style="3" customWidth="1"/>
    <col min="5" max="16384" width="9.109375" style="3"/>
  </cols>
  <sheetData>
    <row r="2" spans="2:6" x14ac:dyDescent="0.2">
      <c r="B2" s="8" t="s">
        <v>0</v>
      </c>
      <c r="C2" s="8"/>
      <c r="D2" s="8"/>
      <c r="E2" s="8"/>
      <c r="F2" s="8"/>
    </row>
    <row r="3" spans="2:6" ht="7.5" customHeight="1" x14ac:dyDescent="0.2"/>
    <row r="4" spans="2:6" ht="22.5" customHeight="1" x14ac:dyDescent="0.2">
      <c r="B4" s="201" t="s">
        <v>20</v>
      </c>
      <c r="C4" s="201"/>
      <c r="D4" s="201"/>
      <c r="E4" s="201"/>
      <c r="F4" s="201"/>
    </row>
    <row r="6" spans="2:6" x14ac:dyDescent="0.2">
      <c r="B6" s="8" t="s">
        <v>1</v>
      </c>
      <c r="C6" s="8"/>
      <c r="D6" s="8"/>
      <c r="E6" s="8"/>
      <c r="F6" s="8"/>
    </row>
    <row r="7" spans="2:6" ht="5.25" customHeight="1" x14ac:dyDescent="0.2"/>
    <row r="8" spans="2:6" x14ac:dyDescent="0.2">
      <c r="B8" s="5" t="s">
        <v>2</v>
      </c>
      <c r="D8" s="3" t="s">
        <v>21</v>
      </c>
    </row>
    <row r="9" spans="2:6" x14ac:dyDescent="0.2">
      <c r="B9" s="5" t="s">
        <v>3</v>
      </c>
      <c r="D9" s="9" t="s">
        <v>22</v>
      </c>
    </row>
    <row r="10" spans="2:6" x14ac:dyDescent="0.2">
      <c r="B10" s="5" t="s">
        <v>4</v>
      </c>
      <c r="D10" s="10" t="s">
        <v>23</v>
      </c>
    </row>
    <row r="12" spans="2:6" x14ac:dyDescent="0.2">
      <c r="B12" s="8" t="s">
        <v>24</v>
      </c>
      <c r="C12" s="8"/>
      <c r="D12" s="8"/>
      <c r="E12" s="8"/>
      <c r="F12" s="8"/>
    </row>
    <row r="13" spans="2:6" ht="5.25" customHeight="1" x14ac:dyDescent="0.2"/>
    <row r="14" spans="2:6" x14ac:dyDescent="0.2">
      <c r="B14" s="11" t="s">
        <v>25</v>
      </c>
      <c r="C14" s="11"/>
      <c r="D14" s="11" t="s">
        <v>6</v>
      </c>
    </row>
    <row r="15" spans="2:6" x14ac:dyDescent="0.2">
      <c r="B15" s="10" t="s">
        <v>11</v>
      </c>
      <c r="D15" s="3" t="s">
        <v>7</v>
      </c>
    </row>
    <row r="16" spans="2:6" x14ac:dyDescent="0.2">
      <c r="B16" s="10" t="s">
        <v>511</v>
      </c>
      <c r="C16" s="12"/>
      <c r="D16" s="174" t="s">
        <v>8</v>
      </c>
    </row>
    <row r="17" spans="2:6" x14ac:dyDescent="0.2">
      <c r="B17" s="10" t="s">
        <v>512</v>
      </c>
      <c r="C17" s="12"/>
      <c r="D17" s="174" t="s">
        <v>8</v>
      </c>
    </row>
    <row r="18" spans="2:6" x14ac:dyDescent="0.2">
      <c r="B18" s="10" t="s">
        <v>12</v>
      </c>
      <c r="C18" s="12"/>
      <c r="D18" s="174" t="s">
        <v>8</v>
      </c>
    </row>
    <row r="19" spans="2:6" x14ac:dyDescent="0.2">
      <c r="B19" s="10" t="s">
        <v>13</v>
      </c>
      <c r="C19" s="12"/>
      <c r="D19" s="174" t="s">
        <v>8</v>
      </c>
    </row>
    <row r="20" spans="2:6" x14ac:dyDescent="0.2">
      <c r="B20" s="10" t="s">
        <v>43</v>
      </c>
      <c r="D20" s="3" t="s">
        <v>9</v>
      </c>
    </row>
    <row r="21" spans="2:6" x14ac:dyDescent="0.2">
      <c r="B21" s="10" t="s">
        <v>14</v>
      </c>
      <c r="D21" s="3" t="s">
        <v>9</v>
      </c>
    </row>
    <row r="22" spans="2:6" x14ac:dyDescent="0.2">
      <c r="B22" s="10" t="s">
        <v>44</v>
      </c>
      <c r="D22" s="3" t="s">
        <v>9</v>
      </c>
    </row>
    <row r="23" spans="2:6" x14ac:dyDescent="0.2">
      <c r="B23" s="10" t="s">
        <v>45</v>
      </c>
      <c r="D23" s="3" t="s">
        <v>9</v>
      </c>
    </row>
    <row r="24" spans="2:6" x14ac:dyDescent="0.2">
      <c r="B24" s="10" t="s">
        <v>15</v>
      </c>
      <c r="D24" s="3" t="s">
        <v>9</v>
      </c>
    </row>
    <row r="25" spans="2:6" x14ac:dyDescent="0.2">
      <c r="B25" s="10" t="s">
        <v>354</v>
      </c>
      <c r="D25" s="3" t="s">
        <v>10</v>
      </c>
    </row>
    <row r="26" spans="2:6" x14ac:dyDescent="0.2">
      <c r="B26" s="10" t="s">
        <v>541</v>
      </c>
      <c r="D26" s="3" t="s">
        <v>9</v>
      </c>
    </row>
    <row r="28" spans="2:6" x14ac:dyDescent="0.2">
      <c r="B28" s="8" t="s">
        <v>46</v>
      </c>
      <c r="C28" s="8"/>
      <c r="D28" s="8"/>
      <c r="E28" s="8"/>
      <c r="F28" s="8"/>
    </row>
    <row r="29" spans="2:6" ht="7.5" customHeight="1" x14ac:dyDescent="0.2"/>
    <row r="30" spans="2:6" x14ac:dyDescent="0.2">
      <c r="B30" s="5" t="s">
        <v>7</v>
      </c>
    </row>
    <row r="31" spans="2:6" x14ac:dyDescent="0.2">
      <c r="B31" s="3" t="s">
        <v>16</v>
      </c>
      <c r="D31" s="14" t="s">
        <v>17</v>
      </c>
    </row>
    <row r="32" spans="2:6" ht="7.5" customHeight="1" x14ac:dyDescent="0.2">
      <c r="D32" s="2"/>
    </row>
    <row r="33" spans="2:4" x14ac:dyDescent="0.2">
      <c r="B33" s="5" t="s">
        <v>8</v>
      </c>
      <c r="D33" s="2"/>
    </row>
    <row r="34" spans="2:4" x14ac:dyDescent="0.2">
      <c r="B34" s="3" t="s">
        <v>18</v>
      </c>
      <c r="D34" s="2" t="s">
        <v>17</v>
      </c>
    </row>
    <row r="35" spans="2:4" x14ac:dyDescent="0.2">
      <c r="B35" s="3" t="s">
        <v>19</v>
      </c>
      <c r="D35" s="101" t="s">
        <v>17</v>
      </c>
    </row>
    <row r="36" spans="2:4" x14ac:dyDescent="0.2">
      <c r="B36" s="3" t="s">
        <v>364</v>
      </c>
      <c r="D36" s="121" t="s">
        <v>363</v>
      </c>
    </row>
    <row r="37" spans="2:4" x14ac:dyDescent="0.2">
      <c r="B37" s="5"/>
    </row>
    <row r="38" spans="2:4" x14ac:dyDescent="0.2">
      <c r="D38" s="2"/>
    </row>
    <row r="39" spans="2:4" x14ac:dyDescent="0.2">
      <c r="D39" s="2"/>
    </row>
  </sheetData>
  <mergeCells count="1">
    <mergeCell ref="B4:F4"/>
  </mergeCells>
  <hyperlinks>
    <hyperlink ref="D10" r:id="rId1" xr:uid="{3757C8F4-6B67-4DD6-B319-B1AF61CD9EF7}"/>
    <hyperlink ref="B15" location="Assump!A1" display="Предпосылки" xr:uid="{6A2425DE-C587-41CF-9E6A-7E7361CF0DAA}"/>
    <hyperlink ref="B20" location="CFM!A1" display="Денежные потоки - месячные" xr:uid="{9DF111F1-2FA3-4F1F-B9B9-C669E57AFEB6}"/>
    <hyperlink ref="B21" location="CFY!A1" display="Денежные потоки - годовые" xr:uid="{728D7450-0B7D-4CEC-87B3-218283988AA7}"/>
    <hyperlink ref="B22" location="PLM_BSM!A1" display="Финансовые результаты - месячные" xr:uid="{33F3D26D-4209-401C-8B41-18826C677BA5}"/>
    <hyperlink ref="B23" location="PLY_BSY!A1" display="Финансовые результаты - годовые" xr:uid="{BDF4FF61-5394-45CB-A522-75E1963233FE}"/>
    <hyperlink ref="B24" location="ProjectIndicators!A1" display="Показатели эффективности" xr:uid="{D1B4096A-5F2D-42CF-AB28-0F21108A5F4D}"/>
    <hyperlink ref="B17" location="Debt!A1" display="Расчеты по финансированию" xr:uid="{2CA1454E-04BD-4DA5-9F49-1B2B180A8DDC}"/>
    <hyperlink ref="B18" location="DA!A1" display="Расчеты по амортизации" xr:uid="{FC8796D9-414D-46B3-9A43-98ACBDF15746}"/>
    <hyperlink ref="B19" location="Tax!A1" display="Расчеты по налогам" xr:uid="{5778BF2E-3670-418F-8845-3B4A23ABAFA9}"/>
    <hyperlink ref="B16" location="Objects!A1" display="Расчеты по операционной деятельности" xr:uid="{ED618180-3E5A-4233-B2BB-6781D99C7D13}"/>
    <hyperlink ref="B25" location="ComparativeAdvantage!A1" display="Сравнительное преимущество" xr:uid="{2B9840BF-3A2E-4679-AA6F-A5FDAB293996}"/>
    <hyperlink ref="B26" location="'Анализ чувствительности'!A1" display="Анализ чувствительности" xr:uid="{509C9FF7-FCBD-41DB-A33A-7E48E576F71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8B941-13AB-4C57-B47D-E8F4BA8A03F8}">
  <sheetPr>
    <pageSetUpPr fitToPage="1"/>
  </sheetPr>
  <dimension ref="B1:AA55"/>
  <sheetViews>
    <sheetView workbookViewId="0">
      <selection activeCell="H9" sqref="H9:Z9"/>
    </sheetView>
  </sheetViews>
  <sheetFormatPr defaultRowHeight="14.4" outlineLevelCol="1" x14ac:dyDescent="0.3"/>
  <cols>
    <col min="1" max="1" width="3.33203125" customWidth="1"/>
    <col min="2" max="2" width="34.33203125" customWidth="1"/>
    <col min="4" max="6" width="0" hidden="1" customWidth="1" outlineLevel="1"/>
    <col min="7" max="7" width="9.109375" collapsed="1"/>
  </cols>
  <sheetData>
    <row r="1" spans="2:27" x14ac:dyDescent="0.3">
      <c r="B1" s="179" t="s">
        <v>5</v>
      </c>
    </row>
    <row r="2" spans="2:27" x14ac:dyDescent="0.3">
      <c r="C2" s="13" t="s">
        <v>127</v>
      </c>
      <c r="D2" s="13" t="s">
        <v>89</v>
      </c>
      <c r="E2" s="13" t="s">
        <v>90</v>
      </c>
      <c r="F2" s="13" t="s">
        <v>91</v>
      </c>
      <c r="G2" s="11">
        <f>YEAR(PLM_BSM!G2)</f>
        <v>2021</v>
      </c>
      <c r="H2" s="11">
        <f t="shared" ref="H2:AA2" si="0">G2+1</f>
        <v>2022</v>
      </c>
      <c r="I2" s="11">
        <f t="shared" si="0"/>
        <v>2023</v>
      </c>
      <c r="J2" s="11">
        <f t="shared" si="0"/>
        <v>2024</v>
      </c>
      <c r="K2" s="11">
        <f t="shared" si="0"/>
        <v>2025</v>
      </c>
      <c r="L2" s="11">
        <f t="shared" si="0"/>
        <v>2026</v>
      </c>
      <c r="M2" s="11">
        <f t="shared" si="0"/>
        <v>2027</v>
      </c>
      <c r="N2" s="11">
        <f t="shared" si="0"/>
        <v>2028</v>
      </c>
      <c r="O2" s="11">
        <f t="shared" si="0"/>
        <v>2029</v>
      </c>
      <c r="P2" s="11">
        <f t="shared" si="0"/>
        <v>2030</v>
      </c>
      <c r="Q2" s="11">
        <f t="shared" si="0"/>
        <v>2031</v>
      </c>
      <c r="R2" s="11">
        <f t="shared" si="0"/>
        <v>2032</v>
      </c>
      <c r="S2" s="11">
        <f t="shared" si="0"/>
        <v>2033</v>
      </c>
      <c r="T2" s="11">
        <f t="shared" si="0"/>
        <v>2034</v>
      </c>
      <c r="U2" s="11">
        <f t="shared" si="0"/>
        <v>2035</v>
      </c>
      <c r="V2" s="11">
        <f t="shared" si="0"/>
        <v>2036</v>
      </c>
      <c r="W2" s="11">
        <f t="shared" si="0"/>
        <v>2037</v>
      </c>
      <c r="X2" s="11">
        <f t="shared" si="0"/>
        <v>2038</v>
      </c>
      <c r="Y2" s="11">
        <f t="shared" si="0"/>
        <v>2039</v>
      </c>
      <c r="Z2" s="11">
        <f t="shared" si="0"/>
        <v>2040</v>
      </c>
      <c r="AA2" s="11">
        <f t="shared" si="0"/>
        <v>2041</v>
      </c>
    </row>
    <row r="3" spans="2:27" x14ac:dyDescent="0.3">
      <c r="C3" s="13"/>
      <c r="D3" s="13"/>
      <c r="E3" s="13"/>
      <c r="F3" s="13"/>
      <c r="G3" s="39"/>
    </row>
    <row r="6" spans="2:27" ht="15" thickBot="1" x14ac:dyDescent="0.35">
      <c r="B6" s="40" t="s">
        <v>207</v>
      </c>
      <c r="C6" s="49"/>
      <c r="D6" s="49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</row>
    <row r="7" spans="2:27" x14ac:dyDescent="0.3">
      <c r="B7" s="7" t="s">
        <v>208</v>
      </c>
      <c r="C7" s="13" t="s">
        <v>283</v>
      </c>
      <c r="D7" s="13"/>
      <c r="G7" s="59">
        <f>SUMIF(PLM_BSM!$3:$3,G$2,PLM_BSM!7:7)</f>
        <v>0</v>
      </c>
      <c r="H7" s="59">
        <f>SUMIF(PLM_BSM!$3:$3,H$2,PLM_BSM!7:7)</f>
        <v>0</v>
      </c>
      <c r="I7" s="59">
        <f>SUMIF(PLM_BSM!$3:$3,I$2,PLM_BSM!7:7)</f>
        <v>0</v>
      </c>
      <c r="J7" s="59">
        <f>SUMIF(PLM_BSM!$3:$3,J$2,PLM_BSM!7:7)</f>
        <v>0</v>
      </c>
      <c r="K7" s="59">
        <f>SUMIF(PLM_BSM!$3:$3,K$2,PLM_BSM!7:7)</f>
        <v>0</v>
      </c>
      <c r="L7" s="59">
        <f>SUMIF(PLM_BSM!$3:$3,L$2,PLM_BSM!7:7)</f>
        <v>0</v>
      </c>
      <c r="M7" s="59">
        <f>SUMIF(PLM_BSM!$3:$3,M$2,PLM_BSM!7:7)</f>
        <v>0</v>
      </c>
      <c r="N7" s="59">
        <f>SUMIF(PLM_BSM!$3:$3,N$2,PLM_BSM!7:7)</f>
        <v>0</v>
      </c>
      <c r="O7" s="59">
        <f>SUMIF(PLM_BSM!$3:$3,O$2,PLM_BSM!7:7)</f>
        <v>0</v>
      </c>
      <c r="P7" s="59">
        <f>SUMIF(PLM_BSM!$3:$3,P$2,PLM_BSM!7:7)</f>
        <v>0</v>
      </c>
      <c r="Q7" s="59">
        <f>SUMIF(PLM_BSM!$3:$3,Q$2,PLM_BSM!7:7)</f>
        <v>0</v>
      </c>
      <c r="R7" s="59">
        <f>SUMIF(PLM_BSM!$3:$3,R$2,PLM_BSM!7:7)</f>
        <v>0</v>
      </c>
      <c r="S7" s="59">
        <f>SUMIF(PLM_BSM!$3:$3,S$2,PLM_BSM!7:7)</f>
        <v>0</v>
      </c>
      <c r="T7" s="59">
        <f>SUMIF(PLM_BSM!$3:$3,T$2,PLM_BSM!7:7)</f>
        <v>0</v>
      </c>
      <c r="U7" s="59">
        <f>SUMIF(PLM_BSM!$3:$3,U$2,PLM_BSM!7:7)</f>
        <v>0</v>
      </c>
      <c r="V7" s="59">
        <f>SUMIF(PLM_BSM!$3:$3,V$2,PLM_BSM!7:7)</f>
        <v>0</v>
      </c>
      <c r="W7" s="59">
        <f>SUMIF(PLM_BSM!$3:$3,W$2,PLM_BSM!7:7)</f>
        <v>0</v>
      </c>
      <c r="X7" s="59">
        <f>SUMIF(PLM_BSM!$3:$3,X$2,PLM_BSM!7:7)</f>
        <v>0</v>
      </c>
      <c r="Y7" s="59">
        <f>SUMIF(PLM_BSM!$3:$3,Y$2,PLM_BSM!7:7)</f>
        <v>0</v>
      </c>
      <c r="Z7" s="59">
        <f>SUMIF(PLM_BSM!$3:$3,Z$2,PLM_BSM!7:7)</f>
        <v>0</v>
      </c>
      <c r="AA7" s="59">
        <f>SUMIF(PLM_BSM!$3:$3,AA$2,PLM_BSM!7:7)</f>
        <v>0</v>
      </c>
    </row>
    <row r="8" spans="2:27" x14ac:dyDescent="0.3">
      <c r="B8" s="7" t="s">
        <v>209</v>
      </c>
      <c r="C8" s="13" t="s">
        <v>283</v>
      </c>
      <c r="D8" s="13"/>
      <c r="G8" s="59">
        <f ca="1">SUMIF(PLM_BSM!$3:$3,G$2,PLM_BSM!8:8)</f>
        <v>0</v>
      </c>
      <c r="H8" s="59">
        <f ca="1">SUMIF(PLM_BSM!$3:$3,H$2,PLM_BSM!8:8)</f>
        <v>70909.331577946898</v>
      </c>
      <c r="I8" s="59">
        <f ca="1">SUMIF(PLM_BSM!$3:$3,I$2,PLM_BSM!8:8)</f>
        <v>290670.24361575098</v>
      </c>
      <c r="J8" s="59">
        <f ca="1">SUMIF(PLM_BSM!$3:$3,J$2,PLM_BSM!8:8)</f>
        <v>302297.05336038128</v>
      </c>
      <c r="K8" s="59">
        <f ca="1">SUMIF(PLM_BSM!$3:$3,K$2,PLM_BSM!8:8)</f>
        <v>314388.93549479678</v>
      </c>
      <c r="L8" s="59">
        <f ca="1">SUMIF(PLM_BSM!$3:$3,L$2,PLM_BSM!8:8)</f>
        <v>326964.49291458877</v>
      </c>
      <c r="M8" s="59">
        <f ca="1">SUMIF(PLM_BSM!$3:$3,M$2,PLM_BSM!8:8)</f>
        <v>340043.07263117249</v>
      </c>
      <c r="N8" s="59">
        <f ca="1">SUMIF(PLM_BSM!$3:$3,N$2,PLM_BSM!8:8)</f>
        <v>353644.79553641955</v>
      </c>
      <c r="O8" s="59">
        <f ca="1">SUMIF(PLM_BSM!$3:$3,O$2,PLM_BSM!8:8)</f>
        <v>367790.58735787671</v>
      </c>
      <c r="P8" s="59">
        <f ca="1">SUMIF(PLM_BSM!$3:$3,P$2,PLM_BSM!8:8)</f>
        <v>382502.21085219202</v>
      </c>
      <c r="Q8" s="59">
        <f ca="1">SUMIF(PLM_BSM!$3:$3,Q$2,PLM_BSM!8:8)</f>
        <v>397802.29928627994</v>
      </c>
      <c r="R8" s="59">
        <f ca="1">SUMIF(PLM_BSM!$3:$3,R$2,PLM_BSM!8:8)</f>
        <v>413714.39125773136</v>
      </c>
      <c r="S8" s="59">
        <f ca="1">SUMIF(PLM_BSM!$3:$3,S$2,PLM_BSM!8:8)</f>
        <v>430262.96690804098</v>
      </c>
      <c r="T8" s="59">
        <f ca="1">SUMIF(PLM_BSM!$3:$3,T$2,PLM_BSM!8:8)</f>
        <v>447473.48558436299</v>
      </c>
      <c r="U8" s="59">
        <f ca="1">SUMIF(PLM_BSM!$3:$3,U$2,PLM_BSM!8:8)</f>
        <v>465372.42500773759</v>
      </c>
      <c r="V8" s="59">
        <f ca="1">SUMIF(PLM_BSM!$3:$3,V$2,PLM_BSM!8:8)</f>
        <v>483987.32200804754</v>
      </c>
      <c r="W8" s="59">
        <f ca="1">SUMIF(PLM_BSM!$3:$3,W$2,PLM_BSM!8:8)</f>
        <v>503346.81488836958</v>
      </c>
      <c r="X8" s="59">
        <f ca="1">SUMIF(PLM_BSM!$3:$3,X$2,PLM_BSM!8:8)</f>
        <v>523480.68748390477</v>
      </c>
      <c r="Y8" s="59">
        <f ca="1">SUMIF(PLM_BSM!$3:$3,Y$2,PLM_BSM!8:8)</f>
        <v>544419.91498326126</v>
      </c>
      <c r="Z8" s="59">
        <f ca="1">SUMIF(PLM_BSM!$3:$3,Z$2,PLM_BSM!8:8)</f>
        <v>566196.71158259211</v>
      </c>
      <c r="AA8" s="59">
        <f ca="1">SUMIF(PLM_BSM!$3:$3,AA$2,PLM_BSM!8:8)</f>
        <v>432322.57202362124</v>
      </c>
    </row>
    <row r="9" spans="2:27" x14ac:dyDescent="0.3">
      <c r="B9" s="51" t="s">
        <v>210</v>
      </c>
      <c r="C9" s="71" t="s">
        <v>283</v>
      </c>
      <c r="D9" s="71"/>
      <c r="E9" s="60"/>
      <c r="F9" s="60"/>
      <c r="G9" s="60">
        <f ca="1">SUM(G7:G8)</f>
        <v>0</v>
      </c>
      <c r="H9" s="60">
        <f t="shared" ref="H9:AA9" ca="1" si="1">SUM(H7:H8)</f>
        <v>70909.331577946898</v>
      </c>
      <c r="I9" s="60">
        <f t="shared" ca="1" si="1"/>
        <v>290670.24361575098</v>
      </c>
      <c r="J9" s="60">
        <f t="shared" ca="1" si="1"/>
        <v>302297.05336038128</v>
      </c>
      <c r="K9" s="60">
        <f t="shared" ca="1" si="1"/>
        <v>314388.93549479678</v>
      </c>
      <c r="L9" s="60">
        <f t="shared" ca="1" si="1"/>
        <v>326964.49291458877</v>
      </c>
      <c r="M9" s="60">
        <f t="shared" ca="1" si="1"/>
        <v>340043.07263117249</v>
      </c>
      <c r="N9" s="60">
        <f t="shared" ca="1" si="1"/>
        <v>353644.79553641955</v>
      </c>
      <c r="O9" s="60">
        <f t="shared" ca="1" si="1"/>
        <v>367790.58735787671</v>
      </c>
      <c r="P9" s="60">
        <f t="shared" ca="1" si="1"/>
        <v>382502.21085219202</v>
      </c>
      <c r="Q9" s="60">
        <f t="shared" ca="1" si="1"/>
        <v>397802.29928627994</v>
      </c>
      <c r="R9" s="60">
        <f t="shared" ca="1" si="1"/>
        <v>413714.39125773136</v>
      </c>
      <c r="S9" s="60">
        <f t="shared" ca="1" si="1"/>
        <v>430262.96690804098</v>
      </c>
      <c r="T9" s="60">
        <f t="shared" ca="1" si="1"/>
        <v>447473.48558436299</v>
      </c>
      <c r="U9" s="60">
        <f t="shared" ca="1" si="1"/>
        <v>465372.42500773759</v>
      </c>
      <c r="V9" s="60">
        <f t="shared" ca="1" si="1"/>
        <v>483987.32200804754</v>
      </c>
      <c r="W9" s="60">
        <f t="shared" ca="1" si="1"/>
        <v>503346.81488836958</v>
      </c>
      <c r="X9" s="60">
        <f t="shared" ca="1" si="1"/>
        <v>523480.68748390477</v>
      </c>
      <c r="Y9" s="60">
        <f t="shared" ca="1" si="1"/>
        <v>544419.91498326126</v>
      </c>
      <c r="Z9" s="60">
        <f t="shared" ca="1" si="1"/>
        <v>566196.71158259211</v>
      </c>
      <c r="AA9" s="60">
        <f t="shared" ca="1" si="1"/>
        <v>432322.57202362124</v>
      </c>
    </row>
    <row r="10" spans="2:27" x14ac:dyDescent="0.3">
      <c r="B10" s="7" t="s">
        <v>211</v>
      </c>
      <c r="C10" s="13" t="s">
        <v>283</v>
      </c>
      <c r="D10" s="13"/>
      <c r="G10" s="59">
        <f ca="1">SUMIF(PLM_BSM!$3:$3,G$2,PLM_BSM!10:10)</f>
        <v>0</v>
      </c>
      <c r="H10" s="59">
        <f ca="1">SUMIF(PLM_BSM!$3:$3,H$2,PLM_BSM!10:10)</f>
        <v>-69253.048728576119</v>
      </c>
      <c r="I10" s="59">
        <f ca="1">SUMIF(PLM_BSM!$3:$3,I$2,PLM_BSM!10:10)</f>
        <v>-283821.97076922352</v>
      </c>
      <c r="J10" s="59">
        <f ca="1">SUMIF(PLM_BSM!$3:$3,J$2,PLM_BSM!10:10)</f>
        <v>-295079.88336036151</v>
      </c>
      <c r="K10" s="59">
        <f ca="1">SUMIF(PLM_BSM!$3:$3,K$2,PLM_BSM!10:10)</f>
        <v>-306788.11245514499</v>
      </c>
      <c r="L10" s="59">
        <f ca="1">SUMIF(PLM_BSM!$3:$3,L$2,PLM_BSM!10:10)</f>
        <v>-318964.6707137198</v>
      </c>
      <c r="M10" s="59">
        <f ca="1">SUMIF(PLM_BSM!$3:$3,M$2,PLM_BSM!10:10)</f>
        <v>-331628.29130263755</v>
      </c>
      <c r="N10" s="59">
        <f ca="1">SUMIF(PLM_BSM!$3:$3,N$2,PLM_BSM!10:10)</f>
        <v>-344798.45671511197</v>
      </c>
      <c r="O10" s="59">
        <f ca="1">SUMIF(PLM_BSM!$3:$3,O$2,PLM_BSM!10:10)</f>
        <v>-358495.42874408548</v>
      </c>
      <c r="P10" s="59">
        <f ca="1">SUMIF(PLM_BSM!$3:$3,P$2,PLM_BSM!10:10)</f>
        <v>-372740.27965421806</v>
      </c>
      <c r="Q10" s="59">
        <f ca="1">SUMIF(PLM_BSM!$3:$3,Q$2,PLM_BSM!10:10)</f>
        <v>-387554.92460075585</v>
      </c>
      <c r="R10" s="59">
        <f ca="1">SUMIF(PLM_BSM!$3:$3,R$2,PLM_BSM!10:10)</f>
        <v>-402962.15534515504</v>
      </c>
      <c r="S10" s="59">
        <f ca="1">SUMIF(PLM_BSM!$3:$3,S$2,PLM_BSM!10:10)</f>
        <v>-418985.67531933036</v>
      </c>
      <c r="T10" s="59">
        <f ca="1">SUMIF(PLM_BSM!$3:$3,T$2,PLM_BSM!10:10)</f>
        <v>-435650.13609247271</v>
      </c>
      <c r="U10" s="59">
        <f ca="1">SUMIF(PLM_BSM!$3:$3,U$2,PLM_BSM!10:10)</f>
        <v>-452981.17529654072</v>
      </c>
      <c r="V10" s="59">
        <f ca="1">SUMIF(PLM_BSM!$3:$3,V$2,PLM_BSM!10:10)</f>
        <v>-471005.45606877131</v>
      </c>
      <c r="W10" s="59">
        <f ca="1">SUMIF(PLM_BSM!$3:$3,W$2,PLM_BSM!10:10)</f>
        <v>-489750.70807189122</v>
      </c>
      <c r="X10" s="59">
        <f ca="1">SUMIF(PLM_BSM!$3:$3,X$2,PLM_BSM!10:10)</f>
        <v>-509245.77015513612</v>
      </c>
      <c r="Y10" s="59">
        <f ca="1">SUMIF(PLM_BSM!$3:$3,Y$2,PLM_BSM!10:10)</f>
        <v>-529520.6347217107</v>
      </c>
      <c r="Z10" s="59">
        <f ca="1">SUMIF(PLM_BSM!$3:$3,Z$2,PLM_BSM!10:10)</f>
        <v>-550606.49387094832</v>
      </c>
      <c r="AA10" s="59">
        <f ca="1">SUMIF(PLM_BSM!$3:$3,AA$2,PLM_BSM!10:10)</f>
        <v>-420386.39397895808</v>
      </c>
    </row>
    <row r="11" spans="2:27" x14ac:dyDescent="0.3">
      <c r="B11" s="51" t="s">
        <v>240</v>
      </c>
      <c r="C11" s="71" t="s">
        <v>283</v>
      </c>
      <c r="D11" s="71"/>
      <c r="E11" s="60"/>
      <c r="F11" s="60"/>
      <c r="G11" s="60">
        <f ca="1">SUM(G9:G10)</f>
        <v>0</v>
      </c>
      <c r="H11" s="60">
        <f t="shared" ref="H11:AA11" ca="1" si="2">SUM(H9:H10)</f>
        <v>1656.2828493707784</v>
      </c>
      <c r="I11" s="60">
        <f t="shared" ca="1" si="2"/>
        <v>6848.2728465274558</v>
      </c>
      <c r="J11" s="60">
        <f t="shared" ca="1" si="2"/>
        <v>7217.1700000197743</v>
      </c>
      <c r="K11" s="60">
        <f t="shared" ca="1" si="2"/>
        <v>7600.8230396517902</v>
      </c>
      <c r="L11" s="60">
        <f t="shared" ca="1" si="2"/>
        <v>7999.8222008689772</v>
      </c>
      <c r="M11" s="60">
        <f t="shared" ca="1" si="2"/>
        <v>8414.7813285349403</v>
      </c>
      <c r="N11" s="60">
        <f t="shared" ca="1" si="2"/>
        <v>8846.3388213075814</v>
      </c>
      <c r="O11" s="60">
        <f t="shared" ca="1" si="2"/>
        <v>9295.1586137912236</v>
      </c>
      <c r="P11" s="60">
        <f t="shared" ca="1" si="2"/>
        <v>9761.9311979739578</v>
      </c>
      <c r="Q11" s="60">
        <f t="shared" ca="1" si="2"/>
        <v>10247.37468552409</v>
      </c>
      <c r="R11" s="60">
        <f t="shared" ca="1" si="2"/>
        <v>10752.235912576318</v>
      </c>
      <c r="S11" s="60">
        <f t="shared" ca="1" si="2"/>
        <v>11277.291588710621</v>
      </c>
      <c r="T11" s="60">
        <f t="shared" ca="1" si="2"/>
        <v>11823.349491890287</v>
      </c>
      <c r="U11" s="60">
        <f t="shared" ca="1" si="2"/>
        <v>12391.24971119687</v>
      </c>
      <c r="V11" s="60">
        <f t="shared" ca="1" si="2"/>
        <v>12981.865939276235</v>
      </c>
      <c r="W11" s="60">
        <f t="shared" ca="1" si="2"/>
        <v>13596.106816478365</v>
      </c>
      <c r="X11" s="60">
        <f t="shared" ca="1" si="2"/>
        <v>14234.917328768643</v>
      </c>
      <c r="Y11" s="60">
        <f t="shared" ca="1" si="2"/>
        <v>14899.280261550564</v>
      </c>
      <c r="Z11" s="60">
        <f t="shared" ca="1" si="2"/>
        <v>15590.217711643782</v>
      </c>
      <c r="AA11" s="60">
        <f t="shared" ca="1" si="2"/>
        <v>11936.17804466316</v>
      </c>
    </row>
    <row r="12" spans="2:27" x14ac:dyDescent="0.3">
      <c r="B12" s="68" t="s">
        <v>219</v>
      </c>
      <c r="C12" s="72" t="s">
        <v>36</v>
      </c>
      <c r="D12" s="72"/>
      <c r="E12" s="67"/>
      <c r="F12" s="67"/>
      <c r="G12" s="69">
        <f ca="1">IFERROR(G11/G9,0)</f>
        <v>0</v>
      </c>
      <c r="H12" s="69">
        <f t="shared" ref="H12:AA12" ca="1" si="3">IFERROR(H11/H9,0)</f>
        <v>2.3357755777885368E-2</v>
      </c>
      <c r="I12" s="69">
        <f t="shared" ca="1" si="3"/>
        <v>2.3560281786464771E-2</v>
      </c>
      <c r="J12" s="69">
        <f t="shared" ca="1" si="3"/>
        <v>2.387443053047519E-2</v>
      </c>
      <c r="K12" s="69">
        <f t="shared" ca="1" si="3"/>
        <v>2.4176496630485222E-2</v>
      </c>
      <c r="L12" s="69">
        <f t="shared" ca="1" si="3"/>
        <v>2.4466944803571467E-2</v>
      </c>
      <c r="M12" s="69">
        <f t="shared" ca="1" si="3"/>
        <v>2.4746221893077729E-2</v>
      </c>
      <c r="N12" s="69">
        <f t="shared" ca="1" si="3"/>
        <v>2.5014757556064627E-2</v>
      </c>
      <c r="O12" s="69">
        <f t="shared" ca="1" si="3"/>
        <v>2.527296492432151E-2</v>
      </c>
      <c r="P12" s="69">
        <f t="shared" ca="1" si="3"/>
        <v>2.5521241239952468E-2</v>
      </c>
      <c r="Q12" s="69">
        <f t="shared" ca="1" si="3"/>
        <v>2.5759968466520924E-2</v>
      </c>
      <c r="R12" s="69">
        <f t="shared" ca="1" si="3"/>
        <v>2.5989513876683117E-2</v>
      </c>
      <c r="S12" s="69">
        <f t="shared" ca="1" si="3"/>
        <v>2.6210230617223648E-2</v>
      </c>
      <c r="T12" s="69">
        <f t="shared" ca="1" si="3"/>
        <v>2.6422458252358751E-2</v>
      </c>
      <c r="U12" s="69">
        <f t="shared" ca="1" si="3"/>
        <v>2.6626523286141943E-2</v>
      </c>
      <c r="V12" s="69">
        <f t="shared" ca="1" si="3"/>
        <v>2.6822739664780677E-2</v>
      </c>
      <c r="W12" s="69">
        <f t="shared" ca="1" si="3"/>
        <v>2.7011409259624818E-2</v>
      </c>
      <c r="X12" s="69">
        <f t="shared" ca="1" si="3"/>
        <v>2.7192822331590441E-2</v>
      </c>
      <c r="Y12" s="69">
        <f t="shared" ca="1" si="3"/>
        <v>2.73672579777113E-2</v>
      </c>
      <c r="Z12" s="69">
        <f t="shared" ca="1" si="3"/>
        <v>2.7534984560519844E-2</v>
      </c>
      <c r="AA12" s="69">
        <f t="shared" ca="1" si="3"/>
        <v>2.7609425963562671E-2</v>
      </c>
    </row>
    <row r="13" spans="2:27" x14ac:dyDescent="0.3">
      <c r="B13" s="7" t="s">
        <v>341</v>
      </c>
      <c r="C13" s="13" t="s">
        <v>283</v>
      </c>
      <c r="D13" s="13"/>
      <c r="G13" s="59">
        <f>SUMIF(PLM_BSM!$3:$3,G$2,PLM_BSM!13:13)</f>
        <v>0</v>
      </c>
      <c r="H13" s="59">
        <f>SUMIF(PLM_BSM!$3:$3,H$2,PLM_BSM!13:13)</f>
        <v>0</v>
      </c>
      <c r="I13" s="59">
        <f>SUMIF(PLM_BSM!$3:$3,I$2,PLM_BSM!13:13)</f>
        <v>0</v>
      </c>
      <c r="J13" s="59">
        <f>SUMIF(PLM_BSM!$3:$3,J$2,PLM_BSM!13:13)</f>
        <v>0</v>
      </c>
      <c r="K13" s="59">
        <f>SUMIF(PLM_BSM!$3:$3,K$2,PLM_BSM!13:13)</f>
        <v>0</v>
      </c>
      <c r="L13" s="59">
        <f>SUMIF(PLM_BSM!$3:$3,L$2,PLM_BSM!13:13)</f>
        <v>0</v>
      </c>
      <c r="M13" s="59">
        <f>SUMIF(PLM_BSM!$3:$3,M$2,PLM_BSM!13:13)</f>
        <v>0</v>
      </c>
      <c r="N13" s="59">
        <f>SUMIF(PLM_BSM!$3:$3,N$2,PLM_BSM!13:13)</f>
        <v>0</v>
      </c>
      <c r="O13" s="59">
        <f>SUMIF(PLM_BSM!$3:$3,O$2,PLM_BSM!13:13)</f>
        <v>0</v>
      </c>
      <c r="P13" s="59">
        <f>SUMIF(PLM_BSM!$3:$3,P$2,PLM_BSM!13:13)</f>
        <v>0</v>
      </c>
      <c r="Q13" s="59">
        <f>SUMIF(PLM_BSM!$3:$3,Q$2,PLM_BSM!13:13)</f>
        <v>0</v>
      </c>
      <c r="R13" s="59">
        <f>SUMIF(PLM_BSM!$3:$3,R$2,PLM_BSM!13:13)</f>
        <v>0</v>
      </c>
      <c r="S13" s="59">
        <f>SUMIF(PLM_BSM!$3:$3,S$2,PLM_BSM!13:13)</f>
        <v>0</v>
      </c>
      <c r="T13" s="59">
        <f>SUMIF(PLM_BSM!$3:$3,T$2,PLM_BSM!13:13)</f>
        <v>0</v>
      </c>
      <c r="U13" s="59">
        <f>SUMIF(PLM_BSM!$3:$3,U$2,PLM_BSM!13:13)</f>
        <v>0</v>
      </c>
      <c r="V13" s="59">
        <f>SUMIF(PLM_BSM!$3:$3,V$2,PLM_BSM!13:13)</f>
        <v>0</v>
      </c>
      <c r="W13" s="59">
        <f>SUMIF(PLM_BSM!$3:$3,W$2,PLM_BSM!13:13)</f>
        <v>0</v>
      </c>
      <c r="X13" s="59">
        <f>SUMIF(PLM_BSM!$3:$3,X$2,PLM_BSM!13:13)</f>
        <v>0</v>
      </c>
      <c r="Y13" s="59">
        <f>SUMIF(PLM_BSM!$3:$3,Y$2,PLM_BSM!13:13)</f>
        <v>0</v>
      </c>
      <c r="Z13" s="59">
        <f>SUMIF(PLM_BSM!$3:$3,Z$2,PLM_BSM!13:13)</f>
        <v>0</v>
      </c>
      <c r="AA13" s="59">
        <f>SUMIF(PLM_BSM!$3:$3,AA$2,PLM_BSM!13:13)</f>
        <v>0</v>
      </c>
    </row>
    <row r="14" spans="2:27" x14ac:dyDescent="0.3">
      <c r="B14" s="7" t="s">
        <v>350</v>
      </c>
      <c r="C14" s="13" t="s">
        <v>283</v>
      </c>
      <c r="D14" s="13"/>
      <c r="G14" s="59">
        <f>SUMIF(PLM_BSM!$3:$3,G$2,PLM_BSM!14:14)</f>
        <v>-19.777037671232875</v>
      </c>
      <c r="H14" s="59">
        <f>SUMIF(PLM_BSM!$3:$3,H$2,PLM_BSM!14:14)</f>
        <v>-31.893750000000004</v>
      </c>
      <c r="I14" s="59">
        <f>SUMIF(PLM_BSM!$3:$3,I$2,PLM_BSM!14:14)</f>
        <v>-36.450000000000003</v>
      </c>
      <c r="J14" s="59">
        <f>SUMIF(PLM_BSM!$3:$3,J$2,PLM_BSM!14:14)</f>
        <v>-36.450000000000003</v>
      </c>
      <c r="K14" s="59">
        <f>SUMIF(PLM_BSM!$3:$3,K$2,PLM_BSM!14:14)</f>
        <v>-36.450000000000003</v>
      </c>
      <c r="L14" s="59">
        <f>SUMIF(PLM_BSM!$3:$3,L$2,PLM_BSM!14:14)</f>
        <v>-36.450000000000003</v>
      </c>
      <c r="M14" s="59">
        <f>SUMIF(PLM_BSM!$3:$3,M$2,PLM_BSM!14:14)</f>
        <v>-36.450000000000003</v>
      </c>
      <c r="N14" s="59">
        <f>SUMIF(PLM_BSM!$3:$3,N$2,PLM_BSM!14:14)</f>
        <v>-36.450000000000003</v>
      </c>
      <c r="O14" s="59">
        <f>SUMIF(PLM_BSM!$3:$3,O$2,PLM_BSM!14:14)</f>
        <v>-36.450000000000003</v>
      </c>
      <c r="P14" s="59">
        <f>SUMIF(PLM_BSM!$3:$3,P$2,PLM_BSM!14:14)</f>
        <v>-36.450000000000003</v>
      </c>
      <c r="Q14" s="59">
        <f>SUMIF(PLM_BSM!$3:$3,Q$2,PLM_BSM!14:14)</f>
        <v>-36.450000000000003</v>
      </c>
      <c r="R14" s="59">
        <f>SUMIF(PLM_BSM!$3:$3,R$2,PLM_BSM!14:14)</f>
        <v>-36.450000000000003</v>
      </c>
      <c r="S14" s="59">
        <f>SUMIF(PLM_BSM!$3:$3,S$2,PLM_BSM!14:14)</f>
        <v>-36.450000000000003</v>
      </c>
      <c r="T14" s="59">
        <f>SUMIF(PLM_BSM!$3:$3,T$2,PLM_BSM!14:14)</f>
        <v>-36.450000000000003</v>
      </c>
      <c r="U14" s="59">
        <f>SUMIF(PLM_BSM!$3:$3,U$2,PLM_BSM!14:14)</f>
        <v>-36.450000000000003</v>
      </c>
      <c r="V14" s="59">
        <f>SUMIF(PLM_BSM!$3:$3,V$2,PLM_BSM!14:14)</f>
        <v>-36.450000000000003</v>
      </c>
      <c r="W14" s="59">
        <f>SUMIF(PLM_BSM!$3:$3,W$2,PLM_BSM!14:14)</f>
        <v>-36.450000000000003</v>
      </c>
      <c r="X14" s="59">
        <f>SUMIF(PLM_BSM!$3:$3,X$2,PLM_BSM!14:14)</f>
        <v>-36.450000000000003</v>
      </c>
      <c r="Y14" s="59">
        <f>SUMIF(PLM_BSM!$3:$3,Y$2,PLM_BSM!14:14)</f>
        <v>-36.450000000000003</v>
      </c>
      <c r="Z14" s="59">
        <f>SUMIF(PLM_BSM!$3:$3,Z$2,PLM_BSM!14:14)</f>
        <v>-36.450000000000003</v>
      </c>
      <c r="AA14" s="59">
        <f>SUMIF(PLM_BSM!$3:$3,AA$2,PLM_BSM!14:14)</f>
        <v>-27.337499999999999</v>
      </c>
    </row>
    <row r="15" spans="2:27" x14ac:dyDescent="0.3">
      <c r="B15" s="7" t="s">
        <v>67</v>
      </c>
      <c r="C15" s="13" t="s">
        <v>283</v>
      </c>
      <c r="D15" s="13"/>
      <c r="G15" s="59">
        <f>SUMIF(PLM_BSM!$3:$3,G$2,PLM_BSM!15:15)</f>
        <v>-106.03312500000001</v>
      </c>
      <c r="H15" s="59">
        <f>SUMIF(PLM_BSM!$3:$3,H$2,PLM_BSM!15:15)</f>
        <v>-410.79500000000019</v>
      </c>
      <c r="I15" s="59">
        <f>SUMIF(PLM_BSM!$3:$3,I$2,PLM_BSM!15:15)</f>
        <v>-389.4550000000005</v>
      </c>
      <c r="J15" s="59">
        <f>SUMIF(PLM_BSM!$3:$3,J$2,PLM_BSM!15:15)</f>
        <v>-368.11500000000086</v>
      </c>
      <c r="K15" s="59">
        <f>SUMIF(PLM_BSM!$3:$3,K$2,PLM_BSM!15:15)</f>
        <v>-346.77500000000094</v>
      </c>
      <c r="L15" s="59">
        <f>SUMIF(PLM_BSM!$3:$3,L$2,PLM_BSM!15:15)</f>
        <v>-325.43500000000068</v>
      </c>
      <c r="M15" s="59">
        <f>SUMIF(PLM_BSM!$3:$3,M$2,PLM_BSM!15:15)</f>
        <v>-304.09500000000054</v>
      </c>
      <c r="N15" s="59">
        <f>SUMIF(PLM_BSM!$3:$3,N$2,PLM_BSM!15:15)</f>
        <v>-282.75500000000045</v>
      </c>
      <c r="O15" s="59">
        <f>SUMIF(PLM_BSM!$3:$3,O$2,PLM_BSM!15:15)</f>
        <v>-261.41500000000025</v>
      </c>
      <c r="P15" s="59">
        <f>SUMIF(PLM_BSM!$3:$3,P$2,PLM_BSM!15:15)</f>
        <v>-240.07500000000007</v>
      </c>
      <c r="Q15" s="59">
        <f>SUMIF(PLM_BSM!$3:$3,Q$2,PLM_BSM!15:15)</f>
        <v>-218.73499999999987</v>
      </c>
      <c r="R15" s="59">
        <f>SUMIF(PLM_BSM!$3:$3,R$2,PLM_BSM!15:15)</f>
        <v>-197.39499999999978</v>
      </c>
      <c r="S15" s="59">
        <f>SUMIF(PLM_BSM!$3:$3,S$2,PLM_BSM!15:15)</f>
        <v>-176.05499999999969</v>
      </c>
      <c r="T15" s="59">
        <f>SUMIF(PLM_BSM!$3:$3,T$2,PLM_BSM!15:15)</f>
        <v>-154.71499999999972</v>
      </c>
      <c r="U15" s="59">
        <f>SUMIF(PLM_BSM!$3:$3,U$2,PLM_BSM!15:15)</f>
        <v>-133.37499999999983</v>
      </c>
      <c r="V15" s="59">
        <f>SUMIF(PLM_BSM!$3:$3,V$2,PLM_BSM!15:15)</f>
        <v>-112.0349999999999</v>
      </c>
      <c r="W15" s="59">
        <f>SUMIF(PLM_BSM!$3:$3,W$2,PLM_BSM!15:15)</f>
        <v>-90.694999999999965</v>
      </c>
      <c r="X15" s="59">
        <f>SUMIF(PLM_BSM!$3:$3,X$2,PLM_BSM!15:15)</f>
        <v>-69.354999999999947</v>
      </c>
      <c r="Y15" s="59">
        <f>SUMIF(PLM_BSM!$3:$3,Y$2,PLM_BSM!15:15)</f>
        <v>-48.014999999999908</v>
      </c>
      <c r="Z15" s="59">
        <f>SUMIF(PLM_BSM!$3:$3,Z$2,PLM_BSM!15:15)</f>
        <v>-26.674999999999915</v>
      </c>
      <c r="AA15" s="59">
        <f>SUMIF(PLM_BSM!$3:$3,AA$2,PLM_BSM!15:15)</f>
        <v>-6.0018749999999397</v>
      </c>
    </row>
    <row r="16" spans="2:27" x14ac:dyDescent="0.3">
      <c r="B16" s="7"/>
      <c r="C16" s="13" t="s">
        <v>283</v>
      </c>
      <c r="D16" s="13"/>
      <c r="G16" s="59">
        <f>SUMIF(PLM_BSM!$3:$3,G$2,PLM_BSM!16:16)</f>
        <v>0</v>
      </c>
      <c r="H16" s="59">
        <f>SUMIF(PLM_BSM!$3:$3,H$2,PLM_BSM!16:16)</f>
        <v>0</v>
      </c>
      <c r="I16" s="59">
        <f>SUMIF(PLM_BSM!$3:$3,I$2,PLM_BSM!16:16)</f>
        <v>0</v>
      </c>
      <c r="J16" s="59">
        <f>SUMIF(PLM_BSM!$3:$3,J$2,PLM_BSM!16:16)</f>
        <v>0</v>
      </c>
      <c r="K16" s="59">
        <f>SUMIF(PLM_BSM!$3:$3,K$2,PLM_BSM!16:16)</f>
        <v>0</v>
      </c>
      <c r="L16" s="59">
        <f>SUMIF(PLM_BSM!$3:$3,L$2,PLM_BSM!16:16)</f>
        <v>0</v>
      </c>
      <c r="M16" s="59">
        <f>SUMIF(PLM_BSM!$3:$3,M$2,PLM_BSM!16:16)</f>
        <v>0</v>
      </c>
      <c r="N16" s="59">
        <f>SUMIF(PLM_BSM!$3:$3,N$2,PLM_BSM!16:16)</f>
        <v>0</v>
      </c>
      <c r="O16" s="59">
        <f>SUMIF(PLM_BSM!$3:$3,O$2,PLM_BSM!16:16)</f>
        <v>0</v>
      </c>
      <c r="P16" s="59">
        <f>SUMIF(PLM_BSM!$3:$3,P$2,PLM_BSM!16:16)</f>
        <v>0</v>
      </c>
      <c r="Q16" s="59">
        <f>SUMIF(PLM_BSM!$3:$3,Q$2,PLM_BSM!16:16)</f>
        <v>0</v>
      </c>
      <c r="R16" s="59">
        <f>SUMIF(PLM_BSM!$3:$3,R$2,PLM_BSM!16:16)</f>
        <v>0</v>
      </c>
      <c r="S16" s="59">
        <f>SUMIF(PLM_BSM!$3:$3,S$2,PLM_BSM!16:16)</f>
        <v>0</v>
      </c>
      <c r="T16" s="59">
        <f>SUMIF(PLM_BSM!$3:$3,T$2,PLM_BSM!16:16)</f>
        <v>0</v>
      </c>
      <c r="U16" s="59">
        <f>SUMIF(PLM_BSM!$3:$3,U$2,PLM_BSM!16:16)</f>
        <v>0</v>
      </c>
      <c r="V16" s="59">
        <f>SUMIF(PLM_BSM!$3:$3,V$2,PLM_BSM!16:16)</f>
        <v>0</v>
      </c>
      <c r="W16" s="59">
        <f>SUMIF(PLM_BSM!$3:$3,W$2,PLM_BSM!16:16)</f>
        <v>0</v>
      </c>
      <c r="X16" s="59">
        <f>SUMIF(PLM_BSM!$3:$3,X$2,PLM_BSM!16:16)</f>
        <v>0</v>
      </c>
      <c r="Y16" s="59">
        <f>SUMIF(PLM_BSM!$3:$3,Y$2,PLM_BSM!16:16)</f>
        <v>0</v>
      </c>
      <c r="Z16" s="59">
        <f>SUMIF(PLM_BSM!$3:$3,Z$2,PLM_BSM!16:16)</f>
        <v>0</v>
      </c>
      <c r="AA16" s="59">
        <f>SUMIF(PLM_BSM!$3:$3,AA$2,PLM_BSM!16:16)</f>
        <v>0</v>
      </c>
    </row>
    <row r="17" spans="2:27" x14ac:dyDescent="0.3">
      <c r="B17" s="7"/>
      <c r="C17" s="13" t="s">
        <v>283</v>
      </c>
      <c r="D17" s="13"/>
      <c r="G17" s="59">
        <f>SUMIF(PLM_BSM!$3:$3,G$2,PLM_BSM!17:17)</f>
        <v>0</v>
      </c>
      <c r="H17" s="59">
        <f>SUMIF(PLM_BSM!$3:$3,H$2,PLM_BSM!17:17)</f>
        <v>0</v>
      </c>
      <c r="I17" s="59">
        <f>SUMIF(PLM_BSM!$3:$3,I$2,PLM_BSM!17:17)</f>
        <v>0</v>
      </c>
      <c r="J17" s="59">
        <f>SUMIF(PLM_BSM!$3:$3,J$2,PLM_BSM!17:17)</f>
        <v>0</v>
      </c>
      <c r="K17" s="59">
        <f>SUMIF(PLM_BSM!$3:$3,K$2,PLM_BSM!17:17)</f>
        <v>0</v>
      </c>
      <c r="L17" s="59">
        <f>SUMIF(PLM_BSM!$3:$3,L$2,PLM_BSM!17:17)</f>
        <v>0</v>
      </c>
      <c r="M17" s="59">
        <f>SUMIF(PLM_BSM!$3:$3,M$2,PLM_BSM!17:17)</f>
        <v>0</v>
      </c>
      <c r="N17" s="59">
        <f>SUMIF(PLM_BSM!$3:$3,N$2,PLM_BSM!17:17)</f>
        <v>0</v>
      </c>
      <c r="O17" s="59">
        <f>SUMIF(PLM_BSM!$3:$3,O$2,PLM_BSM!17:17)</f>
        <v>0</v>
      </c>
      <c r="P17" s="59">
        <f>SUMIF(PLM_BSM!$3:$3,P$2,PLM_BSM!17:17)</f>
        <v>0</v>
      </c>
      <c r="Q17" s="59">
        <f>SUMIF(PLM_BSM!$3:$3,Q$2,PLM_BSM!17:17)</f>
        <v>0</v>
      </c>
      <c r="R17" s="59">
        <f>SUMIF(PLM_BSM!$3:$3,R$2,PLM_BSM!17:17)</f>
        <v>0</v>
      </c>
      <c r="S17" s="59">
        <f>SUMIF(PLM_BSM!$3:$3,S$2,PLM_BSM!17:17)</f>
        <v>0</v>
      </c>
      <c r="T17" s="59">
        <f>SUMIF(PLM_BSM!$3:$3,T$2,PLM_BSM!17:17)</f>
        <v>0</v>
      </c>
      <c r="U17" s="59">
        <f>SUMIF(PLM_BSM!$3:$3,U$2,PLM_BSM!17:17)</f>
        <v>0</v>
      </c>
      <c r="V17" s="59">
        <f>SUMIF(PLM_BSM!$3:$3,V$2,PLM_BSM!17:17)</f>
        <v>0</v>
      </c>
      <c r="W17" s="59">
        <f>SUMIF(PLM_BSM!$3:$3,W$2,PLM_BSM!17:17)</f>
        <v>0</v>
      </c>
      <c r="X17" s="59">
        <f>SUMIF(PLM_BSM!$3:$3,X$2,PLM_BSM!17:17)</f>
        <v>0</v>
      </c>
      <c r="Y17" s="59">
        <f>SUMIF(PLM_BSM!$3:$3,Y$2,PLM_BSM!17:17)</f>
        <v>0</v>
      </c>
      <c r="Z17" s="59">
        <f>SUMIF(PLM_BSM!$3:$3,Z$2,PLM_BSM!17:17)</f>
        <v>0</v>
      </c>
      <c r="AA17" s="59">
        <f>SUMIF(PLM_BSM!$3:$3,AA$2,PLM_BSM!17:17)</f>
        <v>0</v>
      </c>
    </row>
    <row r="18" spans="2:27" x14ac:dyDescent="0.3">
      <c r="B18" s="51" t="s">
        <v>212</v>
      </c>
      <c r="C18" s="71" t="s">
        <v>283</v>
      </c>
      <c r="D18" s="71"/>
      <c r="E18" s="60"/>
      <c r="F18" s="60"/>
      <c r="G18" s="60">
        <f ca="1">SUM(G11,G13:G17)</f>
        <v>-125.81016267123289</v>
      </c>
      <c r="H18" s="60">
        <f t="shared" ref="H18:AA18" ca="1" si="4">SUM(H11,H13:H17)</f>
        <v>1213.5940993707782</v>
      </c>
      <c r="I18" s="60">
        <f t="shared" ca="1" si="4"/>
        <v>6422.3678465274552</v>
      </c>
      <c r="J18" s="60">
        <f t="shared" ca="1" si="4"/>
        <v>6812.6050000197738</v>
      </c>
      <c r="K18" s="60">
        <f t="shared" ca="1" si="4"/>
        <v>7217.5980396517898</v>
      </c>
      <c r="L18" s="60">
        <f t="shared" ca="1" si="4"/>
        <v>7637.937200868977</v>
      </c>
      <c r="M18" s="60">
        <f t="shared" ca="1" si="4"/>
        <v>8074.2363285349393</v>
      </c>
      <c r="N18" s="60">
        <f t="shared" ca="1" si="4"/>
        <v>8527.1338213075796</v>
      </c>
      <c r="O18" s="60">
        <f t="shared" ca="1" si="4"/>
        <v>8997.293613791222</v>
      </c>
      <c r="P18" s="60">
        <f t="shared" ca="1" si="4"/>
        <v>9485.4061979739563</v>
      </c>
      <c r="Q18" s="60">
        <f t="shared" ca="1" si="4"/>
        <v>9992.1896855240884</v>
      </c>
      <c r="R18" s="60">
        <f t="shared" ca="1" si="4"/>
        <v>10518.390912576317</v>
      </c>
      <c r="S18" s="60">
        <f t="shared" ca="1" si="4"/>
        <v>11064.78658871062</v>
      </c>
      <c r="T18" s="60">
        <f t="shared" ca="1" si="4"/>
        <v>11632.184491890286</v>
      </c>
      <c r="U18" s="60">
        <f t="shared" ca="1" si="4"/>
        <v>12221.424711196869</v>
      </c>
      <c r="V18" s="60">
        <f t="shared" ca="1" si="4"/>
        <v>12833.380939276234</v>
      </c>
      <c r="W18" s="60">
        <f t="shared" ca="1" si="4"/>
        <v>13468.961816478364</v>
      </c>
      <c r="X18" s="60">
        <f t="shared" ca="1" si="4"/>
        <v>14129.112328768642</v>
      </c>
      <c r="Y18" s="60">
        <f t="shared" ca="1" si="4"/>
        <v>14814.815261550564</v>
      </c>
      <c r="Z18" s="60">
        <f t="shared" ca="1" si="4"/>
        <v>15527.092711643782</v>
      </c>
      <c r="AA18" s="60">
        <f t="shared" ca="1" si="4"/>
        <v>11902.838669663161</v>
      </c>
    </row>
    <row r="19" spans="2:27" x14ac:dyDescent="0.3">
      <c r="B19" s="7" t="s">
        <v>73</v>
      </c>
      <c r="C19" s="13" t="s">
        <v>283</v>
      </c>
      <c r="D19" s="13"/>
      <c r="G19" s="59">
        <f ca="1">SUMIF(PLM_BSM!$3:$3,G$2,PLM_BSM!19:19)</f>
        <v>0</v>
      </c>
      <c r="H19" s="59">
        <f ca="1">SUMIF(PLM_BSM!$3:$3,H$2,PLM_BSM!19:19)</f>
        <v>-1835.6815371122052</v>
      </c>
      <c r="I19" s="59">
        <f ca="1">SUMIF(PLM_BSM!$3:$3,I$2,PLM_BSM!19:19)</f>
        <v>-7342.7261484488217</v>
      </c>
      <c r="J19" s="59">
        <f ca="1">SUMIF(PLM_BSM!$3:$3,J$2,PLM_BSM!19:19)</f>
        <v>-7342.7261484488217</v>
      </c>
      <c r="K19" s="59">
        <f ca="1">SUMIF(PLM_BSM!$3:$3,K$2,PLM_BSM!19:19)</f>
        <v>-6703.837259559934</v>
      </c>
      <c r="L19" s="59">
        <f ca="1">SUMIF(PLM_BSM!$3:$3,L$2,PLM_BSM!19:19)</f>
        <v>-4787.1705928932661</v>
      </c>
      <c r="M19" s="59">
        <f ca="1">SUMIF(PLM_BSM!$3:$3,M$2,PLM_BSM!19:19)</f>
        <v>-4787.1705928932661</v>
      </c>
      <c r="N19" s="59">
        <f ca="1">SUMIF(PLM_BSM!$3:$3,N$2,PLM_BSM!19:19)</f>
        <v>-4787.1705928932661</v>
      </c>
      <c r="O19" s="59">
        <f ca="1">SUMIF(PLM_BSM!$3:$3,O$2,PLM_BSM!19:19)</f>
        <v>-4787.1705928932661</v>
      </c>
      <c r="P19" s="59">
        <f ca="1">SUMIF(PLM_BSM!$3:$3,P$2,PLM_BSM!19:19)</f>
        <v>-4787.1705928932661</v>
      </c>
      <c r="Q19" s="59">
        <f ca="1">SUMIF(PLM_BSM!$3:$3,Q$2,PLM_BSM!19:19)</f>
        <v>-4787.1705928932661</v>
      </c>
      <c r="R19" s="59">
        <f ca="1">SUMIF(PLM_BSM!$3:$3,R$2,PLM_BSM!19:19)</f>
        <v>-4156.1674183541218</v>
      </c>
      <c r="S19" s="59">
        <f ca="1">SUMIF(PLM_BSM!$3:$3,S$2,PLM_BSM!19:19)</f>
        <v>-2263.1578947368421</v>
      </c>
      <c r="T19" s="59">
        <f ca="1">SUMIF(PLM_BSM!$3:$3,T$2,PLM_BSM!19:19)</f>
        <v>-2263.1578947368421</v>
      </c>
      <c r="U19" s="59">
        <f ca="1">SUMIF(PLM_BSM!$3:$3,U$2,PLM_BSM!19:19)</f>
        <v>-2263.1578947368421</v>
      </c>
      <c r="V19" s="59">
        <f ca="1">SUMIF(PLM_BSM!$3:$3,V$2,PLM_BSM!19:19)</f>
        <v>-2263.1578947368421</v>
      </c>
      <c r="W19" s="59">
        <f ca="1">SUMIF(PLM_BSM!$3:$3,W$2,PLM_BSM!19:19)</f>
        <v>-2263.1578947368421</v>
      </c>
      <c r="X19" s="59">
        <f ca="1">SUMIF(PLM_BSM!$3:$3,X$2,PLM_BSM!19:19)</f>
        <v>-2263.1578947368421</v>
      </c>
      <c r="Y19" s="59">
        <f ca="1">SUMIF(PLM_BSM!$3:$3,Y$2,PLM_BSM!19:19)</f>
        <v>-2263.1578947368421</v>
      </c>
      <c r="Z19" s="59">
        <f ca="1">SUMIF(PLM_BSM!$3:$3,Z$2,PLM_BSM!19:19)</f>
        <v>-2263.1578947368421</v>
      </c>
      <c r="AA19" s="59">
        <f ca="1">SUMIF(PLM_BSM!$3:$3,AA$2,PLM_BSM!19:19)</f>
        <v>-1697.3684210526314</v>
      </c>
    </row>
    <row r="20" spans="2:27" x14ac:dyDescent="0.3">
      <c r="B20" s="51" t="s">
        <v>214</v>
      </c>
      <c r="C20" s="71" t="s">
        <v>283</v>
      </c>
      <c r="D20" s="71"/>
      <c r="E20" s="60"/>
      <c r="F20" s="60"/>
      <c r="G20" s="60">
        <f ca="1">SUM(G18:G19)</f>
        <v>-125.81016267123289</v>
      </c>
      <c r="H20" s="60">
        <f t="shared" ref="H20:AA20" ca="1" si="5">SUM(H18:H19)</f>
        <v>-622.08743774142704</v>
      </c>
      <c r="I20" s="60">
        <f t="shared" ca="1" si="5"/>
        <v>-920.35830192136655</v>
      </c>
      <c r="J20" s="60">
        <f t="shared" ca="1" si="5"/>
        <v>-530.12114842904793</v>
      </c>
      <c r="K20" s="60">
        <f t="shared" ca="1" si="5"/>
        <v>513.76078009185585</v>
      </c>
      <c r="L20" s="60">
        <f t="shared" ca="1" si="5"/>
        <v>2850.7666079757109</v>
      </c>
      <c r="M20" s="60">
        <f t="shared" ca="1" si="5"/>
        <v>3287.0657356416732</v>
      </c>
      <c r="N20" s="60">
        <f t="shared" ca="1" si="5"/>
        <v>3739.9632284143136</v>
      </c>
      <c r="O20" s="60">
        <f t="shared" ca="1" si="5"/>
        <v>4210.1230208979559</v>
      </c>
      <c r="P20" s="60">
        <f t="shared" ca="1" si="5"/>
        <v>4698.2356050806902</v>
      </c>
      <c r="Q20" s="60">
        <f t="shared" ca="1" si="5"/>
        <v>5205.0190926308223</v>
      </c>
      <c r="R20" s="60">
        <f t="shared" ca="1" si="5"/>
        <v>6362.2234942221949</v>
      </c>
      <c r="S20" s="60">
        <f t="shared" ca="1" si="5"/>
        <v>8801.6286939737784</v>
      </c>
      <c r="T20" s="60">
        <f t="shared" ca="1" si="5"/>
        <v>9369.0265971534445</v>
      </c>
      <c r="U20" s="60">
        <f t="shared" ca="1" si="5"/>
        <v>9958.2668164600273</v>
      </c>
      <c r="V20" s="60">
        <f t="shared" ca="1" si="5"/>
        <v>10570.223044539393</v>
      </c>
      <c r="W20" s="60">
        <f t="shared" ca="1" si="5"/>
        <v>11205.803921741523</v>
      </c>
      <c r="X20" s="60">
        <f t="shared" ca="1" si="5"/>
        <v>11865.954434031801</v>
      </c>
      <c r="Y20" s="60">
        <f t="shared" ca="1" si="5"/>
        <v>12551.657366813723</v>
      </c>
      <c r="Z20" s="60">
        <f t="shared" ca="1" si="5"/>
        <v>13263.93481690694</v>
      </c>
      <c r="AA20" s="60">
        <f t="shared" ca="1" si="5"/>
        <v>10205.470248610529</v>
      </c>
    </row>
    <row r="21" spans="2:27" x14ac:dyDescent="0.3">
      <c r="B21" s="7" t="s">
        <v>215</v>
      </c>
      <c r="C21" s="13" t="s">
        <v>283</v>
      </c>
      <c r="D21" s="13"/>
      <c r="G21" s="59">
        <f>SUMIF(PLM_BSM!$3:$3,G$2,PLM_BSM!21:21)</f>
        <v>0</v>
      </c>
      <c r="H21" s="59">
        <f>SUMIF(PLM_BSM!$3:$3,H$2,PLM_BSM!21:21)</f>
        <v>0</v>
      </c>
      <c r="I21" s="59">
        <f>SUMIF(PLM_BSM!$3:$3,I$2,PLM_BSM!21:21)</f>
        <v>0</v>
      </c>
      <c r="J21" s="59">
        <f>SUMIF(PLM_BSM!$3:$3,J$2,PLM_BSM!21:21)</f>
        <v>0</v>
      </c>
      <c r="K21" s="59">
        <f>SUMIF(PLM_BSM!$3:$3,K$2,PLM_BSM!21:21)</f>
        <v>0</v>
      </c>
      <c r="L21" s="59">
        <f>SUMIF(PLM_BSM!$3:$3,L$2,PLM_BSM!21:21)</f>
        <v>0</v>
      </c>
      <c r="M21" s="59">
        <f>SUMIF(PLM_BSM!$3:$3,M$2,PLM_BSM!21:21)</f>
        <v>0</v>
      </c>
      <c r="N21" s="59">
        <f>SUMIF(PLM_BSM!$3:$3,N$2,PLM_BSM!21:21)</f>
        <v>0</v>
      </c>
      <c r="O21" s="59">
        <f>SUMIF(PLM_BSM!$3:$3,O$2,PLM_BSM!21:21)</f>
        <v>0</v>
      </c>
      <c r="P21" s="59">
        <f>SUMIF(PLM_BSM!$3:$3,P$2,PLM_BSM!21:21)</f>
        <v>0</v>
      </c>
      <c r="Q21" s="59">
        <f>SUMIF(PLM_BSM!$3:$3,Q$2,PLM_BSM!21:21)</f>
        <v>0</v>
      </c>
      <c r="R21" s="59">
        <f>SUMIF(PLM_BSM!$3:$3,R$2,PLM_BSM!21:21)</f>
        <v>0</v>
      </c>
      <c r="S21" s="59">
        <f>SUMIF(PLM_BSM!$3:$3,S$2,PLM_BSM!21:21)</f>
        <v>0</v>
      </c>
      <c r="T21" s="59">
        <f>SUMIF(PLM_BSM!$3:$3,T$2,PLM_BSM!21:21)</f>
        <v>0</v>
      </c>
      <c r="U21" s="59">
        <f>SUMIF(PLM_BSM!$3:$3,U$2,PLM_BSM!21:21)</f>
        <v>0</v>
      </c>
      <c r="V21" s="59">
        <f>SUMIF(PLM_BSM!$3:$3,V$2,PLM_BSM!21:21)</f>
        <v>0</v>
      </c>
      <c r="W21" s="59">
        <f>SUMIF(PLM_BSM!$3:$3,W$2,PLM_BSM!21:21)</f>
        <v>0</v>
      </c>
      <c r="X21" s="59">
        <f>SUMIF(PLM_BSM!$3:$3,X$2,PLM_BSM!21:21)</f>
        <v>0</v>
      </c>
      <c r="Y21" s="59">
        <f>SUMIF(PLM_BSM!$3:$3,Y$2,PLM_BSM!21:21)</f>
        <v>0</v>
      </c>
      <c r="Z21" s="59">
        <f>SUMIF(PLM_BSM!$3:$3,Z$2,PLM_BSM!21:21)</f>
        <v>0</v>
      </c>
      <c r="AA21" s="59">
        <f>SUMIF(PLM_BSM!$3:$3,AA$2,PLM_BSM!21:21)</f>
        <v>0</v>
      </c>
    </row>
    <row r="22" spans="2:27" x14ac:dyDescent="0.3">
      <c r="B22" s="7" t="s">
        <v>216</v>
      </c>
      <c r="C22" s="13" t="s">
        <v>283</v>
      </c>
      <c r="D22" s="13"/>
      <c r="G22" s="59">
        <f>SUMIF(PLM_BSM!$3:$3,G$2,PLM_BSM!22:22)</f>
        <v>0</v>
      </c>
      <c r="H22" s="59">
        <f>SUMIF(PLM_BSM!$3:$3,H$2,PLM_BSM!22:22)</f>
        <v>0</v>
      </c>
      <c r="I22" s="59">
        <f>SUMIF(PLM_BSM!$3:$3,I$2,PLM_BSM!22:22)</f>
        <v>0</v>
      </c>
      <c r="J22" s="59">
        <f>SUMIF(PLM_BSM!$3:$3,J$2,PLM_BSM!22:22)</f>
        <v>0</v>
      </c>
      <c r="K22" s="59">
        <f>SUMIF(PLM_BSM!$3:$3,K$2,PLM_BSM!22:22)</f>
        <v>0</v>
      </c>
      <c r="L22" s="59">
        <f>SUMIF(PLM_BSM!$3:$3,L$2,PLM_BSM!22:22)</f>
        <v>0</v>
      </c>
      <c r="M22" s="59">
        <f>SUMIF(PLM_BSM!$3:$3,M$2,PLM_BSM!22:22)</f>
        <v>0</v>
      </c>
      <c r="N22" s="59">
        <f>SUMIF(PLM_BSM!$3:$3,N$2,PLM_BSM!22:22)</f>
        <v>0</v>
      </c>
      <c r="O22" s="59">
        <f>SUMIF(PLM_BSM!$3:$3,O$2,PLM_BSM!22:22)</f>
        <v>0</v>
      </c>
      <c r="P22" s="59">
        <f>SUMIF(PLM_BSM!$3:$3,P$2,PLM_BSM!22:22)</f>
        <v>0</v>
      </c>
      <c r="Q22" s="59">
        <f>SUMIF(PLM_BSM!$3:$3,Q$2,PLM_BSM!22:22)</f>
        <v>0</v>
      </c>
      <c r="R22" s="59">
        <f>SUMIF(PLM_BSM!$3:$3,R$2,PLM_BSM!22:22)</f>
        <v>0</v>
      </c>
      <c r="S22" s="59">
        <f>SUMIF(PLM_BSM!$3:$3,S$2,PLM_BSM!22:22)</f>
        <v>0</v>
      </c>
      <c r="T22" s="59">
        <f>SUMIF(PLM_BSM!$3:$3,T$2,PLM_BSM!22:22)</f>
        <v>0</v>
      </c>
      <c r="U22" s="59">
        <f>SUMIF(PLM_BSM!$3:$3,U$2,PLM_BSM!22:22)</f>
        <v>0</v>
      </c>
      <c r="V22" s="59">
        <f>SUMIF(PLM_BSM!$3:$3,V$2,PLM_BSM!22:22)</f>
        <v>0</v>
      </c>
      <c r="W22" s="59">
        <f>SUMIF(PLM_BSM!$3:$3,W$2,PLM_BSM!22:22)</f>
        <v>0</v>
      </c>
      <c r="X22" s="59">
        <f>SUMIF(PLM_BSM!$3:$3,X$2,PLM_BSM!22:22)</f>
        <v>0</v>
      </c>
      <c r="Y22" s="59">
        <f>SUMIF(PLM_BSM!$3:$3,Y$2,PLM_BSM!22:22)</f>
        <v>0</v>
      </c>
      <c r="Z22" s="59">
        <f>SUMIF(PLM_BSM!$3:$3,Z$2,PLM_BSM!22:22)</f>
        <v>0</v>
      </c>
      <c r="AA22" s="59">
        <f>SUMIF(PLM_BSM!$3:$3,AA$2,PLM_BSM!22:22)</f>
        <v>0</v>
      </c>
    </row>
    <row r="23" spans="2:27" x14ac:dyDescent="0.3">
      <c r="B23" s="7" t="s">
        <v>173</v>
      </c>
      <c r="C23" s="13" t="s">
        <v>283</v>
      </c>
      <c r="D23" s="13"/>
      <c r="G23" s="59">
        <f>SUMIF(PLM_BSM!$3:$3,G$2,PLM_BSM!23:23)</f>
        <v>0</v>
      </c>
      <c r="H23" s="59">
        <f>SUMIF(PLM_BSM!$3:$3,H$2,PLM_BSM!23:23)</f>
        <v>0</v>
      </c>
      <c r="I23" s="59">
        <f>SUMIF(PLM_BSM!$3:$3,I$2,PLM_BSM!23:23)</f>
        <v>0</v>
      </c>
      <c r="J23" s="59">
        <f>SUMIF(PLM_BSM!$3:$3,J$2,PLM_BSM!23:23)</f>
        <v>0</v>
      </c>
      <c r="K23" s="59">
        <f>SUMIF(PLM_BSM!$3:$3,K$2,PLM_BSM!23:23)</f>
        <v>0</v>
      </c>
      <c r="L23" s="59">
        <f>SUMIF(PLM_BSM!$3:$3,L$2,PLM_BSM!23:23)</f>
        <v>0</v>
      </c>
      <c r="M23" s="59">
        <f>SUMIF(PLM_BSM!$3:$3,M$2,PLM_BSM!23:23)</f>
        <v>0</v>
      </c>
      <c r="N23" s="59">
        <f>SUMIF(PLM_BSM!$3:$3,N$2,PLM_BSM!23:23)</f>
        <v>0</v>
      </c>
      <c r="O23" s="59">
        <f>SUMIF(PLM_BSM!$3:$3,O$2,PLM_BSM!23:23)</f>
        <v>0</v>
      </c>
      <c r="P23" s="59">
        <f>SUMIF(PLM_BSM!$3:$3,P$2,PLM_BSM!23:23)</f>
        <v>0</v>
      </c>
      <c r="Q23" s="59">
        <f>SUMIF(PLM_BSM!$3:$3,Q$2,PLM_BSM!23:23)</f>
        <v>0</v>
      </c>
      <c r="R23" s="59">
        <f>SUMIF(PLM_BSM!$3:$3,R$2,PLM_BSM!23:23)</f>
        <v>0</v>
      </c>
      <c r="S23" s="59">
        <f>SUMIF(PLM_BSM!$3:$3,S$2,PLM_BSM!23:23)</f>
        <v>0</v>
      </c>
      <c r="T23" s="59">
        <f>SUMIF(PLM_BSM!$3:$3,T$2,PLM_BSM!23:23)</f>
        <v>0</v>
      </c>
      <c r="U23" s="59">
        <f>SUMIF(PLM_BSM!$3:$3,U$2,PLM_BSM!23:23)</f>
        <v>0</v>
      </c>
      <c r="V23" s="59">
        <f>SUMIF(PLM_BSM!$3:$3,V$2,PLM_BSM!23:23)</f>
        <v>0</v>
      </c>
      <c r="W23" s="59">
        <f>SUMIF(PLM_BSM!$3:$3,W$2,PLM_BSM!23:23)</f>
        <v>0</v>
      </c>
      <c r="X23" s="59">
        <f>SUMIF(PLM_BSM!$3:$3,X$2,PLM_BSM!23:23)</f>
        <v>0</v>
      </c>
      <c r="Y23" s="59">
        <f>SUMIF(PLM_BSM!$3:$3,Y$2,PLM_BSM!23:23)</f>
        <v>0</v>
      </c>
      <c r="Z23" s="59">
        <f>SUMIF(PLM_BSM!$3:$3,Z$2,PLM_BSM!23:23)</f>
        <v>0</v>
      </c>
      <c r="AA23" s="59">
        <f>SUMIF(PLM_BSM!$3:$3,AA$2,PLM_BSM!23:23)</f>
        <v>0</v>
      </c>
    </row>
    <row r="24" spans="2:27" x14ac:dyDescent="0.3">
      <c r="B24" s="51" t="s">
        <v>217</v>
      </c>
      <c r="C24" s="71" t="s">
        <v>283</v>
      </c>
      <c r="D24" s="71"/>
      <c r="E24" s="60"/>
      <c r="F24" s="60"/>
      <c r="G24" s="60">
        <f ca="1">SUM(G20:G23)</f>
        <v>-125.81016267123289</v>
      </c>
      <c r="H24" s="60">
        <f t="shared" ref="H24:AA24" ca="1" si="6">SUM(H20:H23)</f>
        <v>-622.08743774142704</v>
      </c>
      <c r="I24" s="60">
        <f t="shared" ca="1" si="6"/>
        <v>-920.35830192136655</v>
      </c>
      <c r="J24" s="60">
        <f t="shared" ca="1" si="6"/>
        <v>-530.12114842904793</v>
      </c>
      <c r="K24" s="60">
        <f t="shared" ca="1" si="6"/>
        <v>513.76078009185585</v>
      </c>
      <c r="L24" s="60">
        <f t="shared" ca="1" si="6"/>
        <v>2850.7666079757109</v>
      </c>
      <c r="M24" s="60">
        <f t="shared" ca="1" si="6"/>
        <v>3287.0657356416732</v>
      </c>
      <c r="N24" s="60">
        <f t="shared" ca="1" si="6"/>
        <v>3739.9632284143136</v>
      </c>
      <c r="O24" s="60">
        <f t="shared" ca="1" si="6"/>
        <v>4210.1230208979559</v>
      </c>
      <c r="P24" s="60">
        <f t="shared" ca="1" si="6"/>
        <v>4698.2356050806902</v>
      </c>
      <c r="Q24" s="60">
        <f t="shared" ca="1" si="6"/>
        <v>5205.0190926308223</v>
      </c>
      <c r="R24" s="60">
        <f t="shared" ca="1" si="6"/>
        <v>6362.2234942221949</v>
      </c>
      <c r="S24" s="60">
        <f t="shared" ca="1" si="6"/>
        <v>8801.6286939737784</v>
      </c>
      <c r="T24" s="60">
        <f t="shared" ca="1" si="6"/>
        <v>9369.0265971534445</v>
      </c>
      <c r="U24" s="60">
        <f t="shared" ca="1" si="6"/>
        <v>9958.2668164600273</v>
      </c>
      <c r="V24" s="60">
        <f t="shared" ca="1" si="6"/>
        <v>10570.223044539393</v>
      </c>
      <c r="W24" s="60">
        <f t="shared" ca="1" si="6"/>
        <v>11205.803921741523</v>
      </c>
      <c r="X24" s="60">
        <f t="shared" ca="1" si="6"/>
        <v>11865.954434031801</v>
      </c>
      <c r="Y24" s="60">
        <f t="shared" ca="1" si="6"/>
        <v>12551.657366813723</v>
      </c>
      <c r="Z24" s="60">
        <f t="shared" ca="1" si="6"/>
        <v>13263.93481690694</v>
      </c>
      <c r="AA24" s="60">
        <f t="shared" ca="1" si="6"/>
        <v>10205.470248610529</v>
      </c>
    </row>
    <row r="25" spans="2:27" x14ac:dyDescent="0.3">
      <c r="B25" s="7" t="s">
        <v>69</v>
      </c>
      <c r="C25" s="13" t="s">
        <v>283</v>
      </c>
      <c r="D25" s="13"/>
      <c r="G25" s="59">
        <f ca="1">SUMIF(PLM_BSM!$3:$3,G$2,PLM_BSM!25:25)</f>
        <v>0</v>
      </c>
      <c r="H25" s="59">
        <f ca="1">SUMIF(PLM_BSM!$3:$3,H$2,PLM_BSM!25:25)</f>
        <v>0</v>
      </c>
      <c r="I25" s="59">
        <f ca="1">SUMIF(PLM_BSM!$3:$3,I$2,PLM_BSM!25:25)</f>
        <v>0</v>
      </c>
      <c r="J25" s="59">
        <f ca="1">SUMIF(PLM_BSM!$3:$3,J$2,PLM_BSM!25:25)</f>
        <v>0</v>
      </c>
      <c r="K25" s="59">
        <f ca="1">SUMIF(PLM_BSM!$3:$3,K$2,PLM_BSM!25:25)</f>
        <v>-121.17116835038075</v>
      </c>
      <c r="L25" s="59">
        <f ca="1">SUMIF(PLM_BSM!$3:$3,L$2,PLM_BSM!25:25)</f>
        <v>-564.22998239272511</v>
      </c>
      <c r="M25" s="59">
        <f ca="1">SUMIF(PLM_BSM!$3:$3,M$2,PLM_BSM!25:25)</f>
        <v>-736.83697074310908</v>
      </c>
      <c r="N25" s="59">
        <f ca="1">SUMIF(PLM_BSM!$3:$3,N$2,PLM_BSM!25:25)</f>
        <v>-1107.9852913657321</v>
      </c>
      <c r="O25" s="59">
        <f ca="1">SUMIF(PLM_BSM!$3:$3,O$2,PLM_BSM!25:25)</f>
        <v>-1296.0492083591448</v>
      </c>
      <c r="P25" s="59">
        <f ca="1">SUMIF(PLM_BSM!$3:$3,P$2,PLM_BSM!25:25)</f>
        <v>-1491.2942420322695</v>
      </c>
      <c r="Q25" s="59">
        <f ca="1">SUMIF(PLM_BSM!$3:$3,Q$2,PLM_BSM!25:25)</f>
        <v>-1694.0076370523457</v>
      </c>
      <c r="R25" s="59">
        <f ca="1">SUMIF(PLM_BSM!$3:$3,R$2,PLM_BSM!25:25)</f>
        <v>-2156.8893976888698</v>
      </c>
      <c r="S25" s="59">
        <f ca="1">SUMIF(PLM_BSM!$3:$3,S$2,PLM_BSM!25:25)</f>
        <v>-3132.6514775895034</v>
      </c>
      <c r="T25" s="59">
        <f ca="1">SUMIF(PLM_BSM!$3:$3,T$2,PLM_BSM!25:25)</f>
        <v>-3359.6106388613489</v>
      </c>
      <c r="U25" s="59">
        <f ca="1">SUMIF(PLM_BSM!$3:$3,U$2,PLM_BSM!25:25)</f>
        <v>-3595.3067265840436</v>
      </c>
      <c r="V25" s="59">
        <f ca="1">SUMIF(PLM_BSM!$3:$3,V$2,PLM_BSM!25:25)</f>
        <v>-3840.0892178157055</v>
      </c>
      <c r="W25" s="59">
        <f ca="1">SUMIF(PLM_BSM!$3:$3,W$2,PLM_BSM!25:25)</f>
        <v>-4094.3215686966009</v>
      </c>
      <c r="X25" s="59">
        <f ca="1">SUMIF(PLM_BSM!$3:$3,X$2,PLM_BSM!25:25)</f>
        <v>-4358.3817736127266</v>
      </c>
      <c r="Y25" s="59">
        <f ca="1">SUMIF(PLM_BSM!$3:$3,Y$2,PLM_BSM!25:25)</f>
        <v>-4632.662946725507</v>
      </c>
      <c r="Z25" s="59">
        <f ca="1">SUMIF(PLM_BSM!$3:$3,Z$2,PLM_BSM!25:25)</f>
        <v>-4917.5739267627996</v>
      </c>
      <c r="AA25" s="59">
        <f ca="1">SUMIF(PLM_BSM!$3:$3,AA$2,PLM_BSM!25:25)</f>
        <v>-3791.1880994442113</v>
      </c>
    </row>
    <row r="26" spans="2:27" x14ac:dyDescent="0.3">
      <c r="B26" s="51" t="s">
        <v>218</v>
      </c>
      <c r="C26" s="71" t="s">
        <v>283</v>
      </c>
      <c r="D26" s="71"/>
      <c r="E26" s="60"/>
      <c r="F26" s="60"/>
      <c r="G26" s="60">
        <f ca="1">SUM(G24:G25)</f>
        <v>-125.81016267123289</v>
      </c>
      <c r="H26" s="60">
        <f t="shared" ref="H26:AA26" ca="1" si="7">SUM(H24:H25)</f>
        <v>-622.08743774142704</v>
      </c>
      <c r="I26" s="60">
        <f t="shared" ca="1" si="7"/>
        <v>-920.35830192136655</v>
      </c>
      <c r="J26" s="60">
        <f t="shared" ca="1" si="7"/>
        <v>-530.12114842904793</v>
      </c>
      <c r="K26" s="60">
        <f t="shared" ca="1" si="7"/>
        <v>392.5896117414751</v>
      </c>
      <c r="L26" s="60">
        <f t="shared" ca="1" si="7"/>
        <v>2286.5366255829858</v>
      </c>
      <c r="M26" s="60">
        <f t="shared" ca="1" si="7"/>
        <v>2550.2287648985639</v>
      </c>
      <c r="N26" s="60">
        <f t="shared" ca="1" si="7"/>
        <v>2631.9779370485812</v>
      </c>
      <c r="O26" s="60">
        <f t="shared" ca="1" si="7"/>
        <v>2914.0738125388111</v>
      </c>
      <c r="P26" s="60">
        <f t="shared" ca="1" si="7"/>
        <v>3206.9413630484205</v>
      </c>
      <c r="Q26" s="60">
        <f t="shared" ca="1" si="7"/>
        <v>3511.0114555784767</v>
      </c>
      <c r="R26" s="60">
        <f t="shared" ca="1" si="7"/>
        <v>4205.3340965333246</v>
      </c>
      <c r="S26" s="60">
        <f t="shared" ca="1" si="7"/>
        <v>5668.9772163842754</v>
      </c>
      <c r="T26" s="60">
        <f t="shared" ca="1" si="7"/>
        <v>6009.4159582920956</v>
      </c>
      <c r="U26" s="60">
        <f t="shared" ca="1" si="7"/>
        <v>6362.9600898759836</v>
      </c>
      <c r="V26" s="60">
        <f t="shared" ca="1" si="7"/>
        <v>6730.133826723687</v>
      </c>
      <c r="W26" s="60">
        <f t="shared" ca="1" si="7"/>
        <v>7111.4823530449212</v>
      </c>
      <c r="X26" s="60">
        <f t="shared" ca="1" si="7"/>
        <v>7507.5726604190741</v>
      </c>
      <c r="Y26" s="60">
        <f t="shared" ca="1" si="7"/>
        <v>7918.9944200882155</v>
      </c>
      <c r="Z26" s="60">
        <f t="shared" ca="1" si="7"/>
        <v>8346.3608901441403</v>
      </c>
      <c r="AA26" s="60">
        <f t="shared" ca="1" si="7"/>
        <v>6414.282149166318</v>
      </c>
    </row>
    <row r="27" spans="2:27" x14ac:dyDescent="0.3">
      <c r="B27" s="68" t="s">
        <v>220</v>
      </c>
      <c r="C27" s="72" t="s">
        <v>36</v>
      </c>
      <c r="D27" s="72"/>
      <c r="E27" s="67"/>
      <c r="F27" s="67"/>
      <c r="G27" s="69">
        <f ca="1">IFERROR(G26/G9,0)</f>
        <v>0</v>
      </c>
      <c r="H27" s="69">
        <f t="shared" ref="H27:AA27" ca="1" si="8">IFERROR(H26/H9,0)</f>
        <v>-8.7729981921716334E-3</v>
      </c>
      <c r="I27" s="69">
        <f t="shared" ca="1" si="8"/>
        <v>-3.1663313398464905E-3</v>
      </c>
      <c r="J27" s="69">
        <f t="shared" ca="1" si="8"/>
        <v>-1.7536431220090915E-3</v>
      </c>
      <c r="K27" s="69">
        <f t="shared" ca="1" si="8"/>
        <v>1.2487386400020829E-3</v>
      </c>
      <c r="L27" s="69">
        <f t="shared" ca="1" si="8"/>
        <v>6.9932260998758844E-3</v>
      </c>
      <c r="M27" s="69">
        <f t="shared" ca="1" si="8"/>
        <v>7.4997227414912463E-3</v>
      </c>
      <c r="N27" s="69">
        <f t="shared" ca="1" si="8"/>
        <v>7.4424336799763001E-3</v>
      </c>
      <c r="O27" s="69">
        <f t="shared" ca="1" si="8"/>
        <v>7.9231875765849516E-3</v>
      </c>
      <c r="P27" s="69">
        <f t="shared" ca="1" si="8"/>
        <v>8.3841119660551695E-3</v>
      </c>
      <c r="Q27" s="69">
        <f t="shared" ca="1" si="8"/>
        <v>8.8260210206873736E-3</v>
      </c>
      <c r="R27" s="69">
        <f t="shared" ca="1" si="8"/>
        <v>1.0164824297624036E-2</v>
      </c>
      <c r="S27" s="69">
        <f t="shared" ca="1" si="8"/>
        <v>1.3175610388044138E-2</v>
      </c>
      <c r="T27" s="69">
        <f t="shared" ca="1" si="8"/>
        <v>1.3429658185097382E-2</v>
      </c>
      <c r="U27" s="69">
        <f t="shared" ca="1" si="8"/>
        <v>1.3672834375114058E-2</v>
      </c>
      <c r="V27" s="69">
        <f t="shared" ca="1" si="8"/>
        <v>1.3905599425209286E-2</v>
      </c>
      <c r="W27" s="69">
        <f t="shared" ca="1" si="8"/>
        <v>1.4128394464206712E-2</v>
      </c>
      <c r="X27" s="69">
        <f t="shared" ca="1" si="8"/>
        <v>1.4341642089040594E-2</v>
      </c>
      <c r="Y27" s="69">
        <f t="shared" ca="1" si="8"/>
        <v>1.4545747137724918E-2</v>
      </c>
      <c r="Z27" s="69">
        <f t="shared" ca="1" si="8"/>
        <v>1.4741097430281775E-2</v>
      </c>
      <c r="AA27" s="69">
        <f t="shared" ca="1" si="8"/>
        <v>1.4836796790744145E-2</v>
      </c>
    </row>
    <row r="28" spans="2:27" x14ac:dyDescent="0.3">
      <c r="D28" s="73"/>
    </row>
    <row r="29" spans="2:27" ht="15" thickBot="1" x14ac:dyDescent="0.35">
      <c r="B29" s="40" t="s">
        <v>221</v>
      </c>
      <c r="C29" s="49"/>
      <c r="D29" s="49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</row>
    <row r="30" spans="2:27" x14ac:dyDescent="0.3">
      <c r="B30" s="42" t="s">
        <v>222</v>
      </c>
    </row>
    <row r="31" spans="2:27" x14ac:dyDescent="0.3">
      <c r="B31" s="4" t="s">
        <v>223</v>
      </c>
      <c r="C31" s="13" t="s">
        <v>283</v>
      </c>
      <c r="G31" s="59">
        <f ca="1">SUMIF(PLM_BSM!$2:$2,DATE(G$2,12,1),PLM_BSM!31:31)</f>
        <v>0</v>
      </c>
      <c r="H31" s="59">
        <f ca="1">SUMIF(PLM_BSM!$2:$2,DATE(H$2,12,1),PLM_BSM!31:31)</f>
        <v>49461.988304093567</v>
      </c>
      <c r="I31" s="59">
        <f ca="1">SUMIF(PLM_BSM!$2:$2,DATE(I$2,12,1),PLM_BSM!31:31)</f>
        <v>44643.274853801166</v>
      </c>
      <c r="J31" s="59">
        <f ca="1">SUMIF(PLM_BSM!$2:$2,DATE(J$2,12,1),PLM_BSM!31:31)</f>
        <v>39824.561403508778</v>
      </c>
      <c r="K31" s="59">
        <f ca="1">SUMIF(PLM_BSM!$2:$2,DATE(K$2,12,1),PLM_BSM!31:31)</f>
        <v>35644.736842105252</v>
      </c>
      <c r="L31" s="59">
        <f ca="1">SUMIF(PLM_BSM!$2:$2,DATE(L$2,12,1),PLM_BSM!31:31)</f>
        <v>33381.578947368413</v>
      </c>
      <c r="M31" s="59">
        <f ca="1">SUMIF(PLM_BSM!$2:$2,DATE(M$2,12,1),PLM_BSM!31:31)</f>
        <v>31118.421052631566</v>
      </c>
      <c r="N31" s="59">
        <f ca="1">SUMIF(PLM_BSM!$2:$2,DATE(N$2,12,1),PLM_BSM!31:31)</f>
        <v>28855.263157894718</v>
      </c>
      <c r="O31" s="59">
        <f ca="1">SUMIF(PLM_BSM!$2:$2,DATE(O$2,12,1),PLM_BSM!31:31)</f>
        <v>26592.105263157864</v>
      </c>
      <c r="P31" s="59">
        <f ca="1">SUMIF(PLM_BSM!$2:$2,DATE(P$2,12,1),PLM_BSM!31:31)</f>
        <v>24328.947368421046</v>
      </c>
      <c r="Q31" s="59">
        <f ca="1">SUMIF(PLM_BSM!$2:$2,DATE(Q$2,12,1),PLM_BSM!31:31)</f>
        <v>22065.789473684214</v>
      </c>
      <c r="R31" s="59">
        <f ca="1">SUMIF(PLM_BSM!$2:$2,DATE(R$2,12,1),PLM_BSM!31:31)</f>
        <v>19802.631578947392</v>
      </c>
      <c r="S31" s="59">
        <f ca="1">SUMIF(PLM_BSM!$2:$2,DATE(S$2,12,1),PLM_BSM!31:31)</f>
        <v>17539.473684210567</v>
      </c>
      <c r="T31" s="59">
        <f ca="1">SUMIF(PLM_BSM!$2:$2,DATE(T$2,12,1),PLM_BSM!31:31)</f>
        <v>15276.315789473741</v>
      </c>
      <c r="U31" s="59">
        <f ca="1">SUMIF(PLM_BSM!$2:$2,DATE(U$2,12,1),PLM_BSM!31:31)</f>
        <v>13013.157894736916</v>
      </c>
      <c r="V31" s="59">
        <f ca="1">SUMIF(PLM_BSM!$2:$2,DATE(V$2,12,1),PLM_BSM!31:31)</f>
        <v>10750.000000000091</v>
      </c>
      <c r="W31" s="59">
        <f ca="1">SUMIF(PLM_BSM!$2:$2,DATE(W$2,12,1),PLM_BSM!31:31)</f>
        <v>8486.8421052632621</v>
      </c>
      <c r="X31" s="59">
        <f ca="1">SUMIF(PLM_BSM!$2:$2,DATE(X$2,12,1),PLM_BSM!31:31)</f>
        <v>6223.6842105264368</v>
      </c>
      <c r="Y31" s="59">
        <f ca="1">SUMIF(PLM_BSM!$2:$2,DATE(Y$2,12,1),PLM_BSM!31:31)</f>
        <v>3960.5263157896115</v>
      </c>
      <c r="Z31" s="59">
        <f ca="1">SUMIF(PLM_BSM!$2:$2,DATE(Z$2,12,1),PLM_BSM!31:31)</f>
        <v>1697.3684210527863</v>
      </c>
      <c r="AA31" s="59">
        <f>SUMIF(PLM_BSM!$2:$2,DATE(AA$2,12,1),PLM_BSM!31:31)</f>
        <v>0</v>
      </c>
    </row>
    <row r="32" spans="2:27" x14ac:dyDescent="0.3">
      <c r="B32" s="4" t="s">
        <v>224</v>
      </c>
      <c r="C32" s="13" t="s">
        <v>283</v>
      </c>
      <c r="G32" s="59">
        <f ca="1">SUMIF(PLM_BSM!$2:$2,DATE(G$2,12,1),PLM_BSM!32:32)</f>
        <v>47318.36507872439</v>
      </c>
      <c r="H32" s="59">
        <f ca="1">SUMIF(PLM_BSM!$2:$2,DATE(H$2,12,1),PLM_BSM!32:32)</f>
        <v>0</v>
      </c>
      <c r="I32" s="59">
        <f ca="1">SUMIF(PLM_BSM!$2:$2,DATE(I$2,12,1),PLM_BSM!32:32)</f>
        <v>0</v>
      </c>
      <c r="J32" s="59">
        <f ca="1">SUMIF(PLM_BSM!$2:$2,DATE(J$2,12,1),PLM_BSM!32:32)</f>
        <v>0</v>
      </c>
      <c r="K32" s="59">
        <f ca="1">SUMIF(PLM_BSM!$2:$2,DATE(K$2,12,1),PLM_BSM!32:32)</f>
        <v>0</v>
      </c>
      <c r="L32" s="59">
        <f ca="1">SUMIF(PLM_BSM!$2:$2,DATE(L$2,12,1),PLM_BSM!32:32)</f>
        <v>0</v>
      </c>
      <c r="M32" s="59">
        <f ca="1">SUMIF(PLM_BSM!$2:$2,DATE(M$2,12,1),PLM_BSM!32:32)</f>
        <v>0</v>
      </c>
      <c r="N32" s="59">
        <f ca="1">SUMIF(PLM_BSM!$2:$2,DATE(N$2,12,1),PLM_BSM!32:32)</f>
        <v>0</v>
      </c>
      <c r="O32" s="59">
        <f ca="1">SUMIF(PLM_BSM!$2:$2,DATE(O$2,12,1),PLM_BSM!32:32)</f>
        <v>0</v>
      </c>
      <c r="P32" s="59">
        <f ca="1">SUMIF(PLM_BSM!$2:$2,DATE(P$2,12,1),PLM_BSM!32:32)</f>
        <v>0</v>
      </c>
      <c r="Q32" s="59">
        <f ca="1">SUMIF(PLM_BSM!$2:$2,DATE(Q$2,12,1),PLM_BSM!32:32)</f>
        <v>0</v>
      </c>
      <c r="R32" s="59">
        <f ca="1">SUMIF(PLM_BSM!$2:$2,DATE(R$2,12,1),PLM_BSM!32:32)</f>
        <v>0</v>
      </c>
      <c r="S32" s="59">
        <f ca="1">SUMIF(PLM_BSM!$2:$2,DATE(S$2,12,1),PLM_BSM!32:32)</f>
        <v>0</v>
      </c>
      <c r="T32" s="59">
        <f ca="1">SUMIF(PLM_BSM!$2:$2,DATE(T$2,12,1),PLM_BSM!32:32)</f>
        <v>0</v>
      </c>
      <c r="U32" s="59">
        <f ca="1">SUMIF(PLM_BSM!$2:$2,DATE(U$2,12,1),PLM_BSM!32:32)</f>
        <v>0</v>
      </c>
      <c r="V32" s="59">
        <f ca="1">SUMIF(PLM_BSM!$2:$2,DATE(V$2,12,1),PLM_BSM!32:32)</f>
        <v>0</v>
      </c>
      <c r="W32" s="59">
        <f ca="1">SUMIF(PLM_BSM!$2:$2,DATE(W$2,12,1),PLM_BSM!32:32)</f>
        <v>0</v>
      </c>
      <c r="X32" s="59">
        <f ca="1">SUMIF(PLM_BSM!$2:$2,DATE(X$2,12,1),PLM_BSM!32:32)</f>
        <v>0</v>
      </c>
      <c r="Y32" s="59">
        <f ca="1">SUMIF(PLM_BSM!$2:$2,DATE(Y$2,12,1),PLM_BSM!32:32)</f>
        <v>0</v>
      </c>
      <c r="Z32" s="59">
        <f ca="1">SUMIF(PLM_BSM!$2:$2,DATE(Z$2,12,1),PLM_BSM!32:32)</f>
        <v>0</v>
      </c>
      <c r="AA32" s="59">
        <f>SUMIF(PLM_BSM!$2:$2,DATE(AA$2,12,1),PLM_BSM!32:32)</f>
        <v>0</v>
      </c>
    </row>
    <row r="33" spans="2:27" x14ac:dyDescent="0.3">
      <c r="B33" s="74" t="s">
        <v>225</v>
      </c>
      <c r="C33" s="13" t="s">
        <v>283</v>
      </c>
      <c r="G33" s="59">
        <f ca="1">SUM(G31:G32)</f>
        <v>47318.36507872439</v>
      </c>
      <c r="H33" s="59">
        <f t="shared" ref="H33:AA33" ca="1" si="9">SUM(H31:H32)</f>
        <v>49461.988304093567</v>
      </c>
      <c r="I33" s="59">
        <f t="shared" ca="1" si="9"/>
        <v>44643.274853801166</v>
      </c>
      <c r="J33" s="59">
        <f t="shared" ca="1" si="9"/>
        <v>39824.561403508778</v>
      </c>
      <c r="K33" s="59">
        <f t="shared" ca="1" si="9"/>
        <v>35644.736842105252</v>
      </c>
      <c r="L33" s="59">
        <f t="shared" ca="1" si="9"/>
        <v>33381.578947368413</v>
      </c>
      <c r="M33" s="59">
        <f t="shared" ca="1" si="9"/>
        <v>31118.421052631566</v>
      </c>
      <c r="N33" s="59">
        <f t="shared" ca="1" si="9"/>
        <v>28855.263157894718</v>
      </c>
      <c r="O33" s="59">
        <f t="shared" ca="1" si="9"/>
        <v>26592.105263157864</v>
      </c>
      <c r="P33" s="59">
        <f t="shared" ca="1" si="9"/>
        <v>24328.947368421046</v>
      </c>
      <c r="Q33" s="59">
        <f t="shared" ca="1" si="9"/>
        <v>22065.789473684214</v>
      </c>
      <c r="R33" s="59">
        <f t="shared" ca="1" si="9"/>
        <v>19802.631578947392</v>
      </c>
      <c r="S33" s="59">
        <f t="shared" ca="1" si="9"/>
        <v>17539.473684210567</v>
      </c>
      <c r="T33" s="59">
        <f t="shared" ca="1" si="9"/>
        <v>15276.315789473741</v>
      </c>
      <c r="U33" s="59">
        <f t="shared" ca="1" si="9"/>
        <v>13013.157894736916</v>
      </c>
      <c r="V33" s="59">
        <f t="shared" ca="1" si="9"/>
        <v>10750.000000000091</v>
      </c>
      <c r="W33" s="59">
        <f t="shared" ca="1" si="9"/>
        <v>8486.8421052632621</v>
      </c>
      <c r="X33" s="59">
        <f t="shared" ca="1" si="9"/>
        <v>6223.6842105264368</v>
      </c>
      <c r="Y33" s="59">
        <f t="shared" ca="1" si="9"/>
        <v>3960.5263157896115</v>
      </c>
      <c r="Z33" s="59">
        <f t="shared" ca="1" si="9"/>
        <v>1697.3684210527863</v>
      </c>
      <c r="AA33" s="59">
        <f t="shared" si="9"/>
        <v>0</v>
      </c>
    </row>
    <row r="34" spans="2:27" x14ac:dyDescent="0.3">
      <c r="B34" s="4" t="s">
        <v>226</v>
      </c>
      <c r="C34" s="13" t="s">
        <v>283</v>
      </c>
      <c r="G34" s="59">
        <f ca="1">SUMIF(PLM_BSM!$2:$2,DATE(G$2,12,1),PLM_BSM!34:34)</f>
        <v>761.46236099487828</v>
      </c>
      <c r="H34" s="59">
        <f ca="1">SUMIF(PLM_BSM!$2:$2,DATE(H$2,12,1),PLM_BSM!34:34)</f>
        <v>5271.1812359218347</v>
      </c>
      <c r="I34" s="59">
        <f ca="1">SUMIF(PLM_BSM!$2:$2,DATE(I$2,12,1),PLM_BSM!34:34)</f>
        <v>1576.44569427448</v>
      </c>
      <c r="J34" s="59">
        <f ca="1">SUMIF(PLM_BSM!$2:$2,DATE(J$2,12,1),PLM_BSM!34:34)</f>
        <v>0</v>
      </c>
      <c r="K34" s="59">
        <f ca="1">SUMIF(PLM_BSM!$2:$2,DATE(K$2,12,1),PLM_BSM!34:34)</f>
        <v>0</v>
      </c>
      <c r="L34" s="59">
        <f ca="1">SUMIF(PLM_BSM!$2:$2,DATE(L$2,12,1),PLM_BSM!34:34)</f>
        <v>0</v>
      </c>
      <c r="M34" s="59">
        <f ca="1">SUMIF(PLM_BSM!$2:$2,DATE(M$2,12,1),PLM_BSM!34:34)</f>
        <v>0</v>
      </c>
      <c r="N34" s="59">
        <f ca="1">SUMIF(PLM_BSM!$2:$2,DATE(N$2,12,1),PLM_BSM!34:34)</f>
        <v>0</v>
      </c>
      <c r="O34" s="59">
        <f ca="1">SUMIF(PLM_BSM!$2:$2,DATE(O$2,12,1),PLM_BSM!34:34)</f>
        <v>0</v>
      </c>
      <c r="P34" s="59">
        <f ca="1">SUMIF(PLM_BSM!$2:$2,DATE(P$2,12,1),PLM_BSM!34:34)</f>
        <v>0</v>
      </c>
      <c r="Q34" s="59">
        <f ca="1">SUMIF(PLM_BSM!$2:$2,DATE(Q$2,12,1),PLM_BSM!34:34)</f>
        <v>0</v>
      </c>
      <c r="R34" s="59">
        <f ca="1">SUMIF(PLM_BSM!$2:$2,DATE(R$2,12,1),PLM_BSM!34:34)</f>
        <v>0</v>
      </c>
      <c r="S34" s="59">
        <f ca="1">SUMIF(PLM_BSM!$2:$2,DATE(S$2,12,1),PLM_BSM!34:34)</f>
        <v>0</v>
      </c>
      <c r="T34" s="59">
        <f ca="1">SUMIF(PLM_BSM!$2:$2,DATE(T$2,12,1),PLM_BSM!34:34)</f>
        <v>0</v>
      </c>
      <c r="U34" s="59">
        <f ca="1">SUMIF(PLM_BSM!$2:$2,DATE(U$2,12,1),PLM_BSM!34:34)</f>
        <v>0</v>
      </c>
      <c r="V34" s="59">
        <f ca="1">SUMIF(PLM_BSM!$2:$2,DATE(V$2,12,1),PLM_BSM!34:34)</f>
        <v>0</v>
      </c>
      <c r="W34" s="59">
        <f ca="1">SUMIF(PLM_BSM!$2:$2,DATE(W$2,12,1),PLM_BSM!34:34)</f>
        <v>0</v>
      </c>
      <c r="X34" s="59">
        <f ca="1">SUMIF(PLM_BSM!$2:$2,DATE(X$2,12,1),PLM_BSM!34:34)</f>
        <v>0</v>
      </c>
      <c r="Y34" s="59">
        <f ca="1">SUMIF(PLM_BSM!$2:$2,DATE(Y$2,12,1),PLM_BSM!34:34)</f>
        <v>0</v>
      </c>
      <c r="Z34" s="59">
        <f ca="1">SUMIF(PLM_BSM!$2:$2,DATE(Z$2,12,1),PLM_BSM!34:34)</f>
        <v>0</v>
      </c>
      <c r="AA34" s="59">
        <f>SUMIF(PLM_BSM!$2:$2,DATE(AA$2,12,1),PLM_BSM!34:34)</f>
        <v>0</v>
      </c>
    </row>
    <row r="35" spans="2:27" x14ac:dyDescent="0.3">
      <c r="B35" s="4" t="s">
        <v>227</v>
      </c>
      <c r="C35" s="13" t="s">
        <v>283</v>
      </c>
      <c r="G35" s="59">
        <f ca="1">SUMIF(PLM_BSM!$2:$2,DATE(G$2,12,1),PLM_BSM!35:35)</f>
        <v>0</v>
      </c>
      <c r="H35" s="59">
        <f ca="1">SUMIF(PLM_BSM!$2:$2,DATE(H$2,12,1),PLM_BSM!35:35)</f>
        <v>24609.123807025127</v>
      </c>
      <c r="I35" s="59">
        <f ca="1">SUMIF(PLM_BSM!$2:$2,DATE(I$2,12,1),PLM_BSM!35:35)</f>
        <v>22085.111108868707</v>
      </c>
      <c r="J35" s="59">
        <f ca="1">SUMIF(PLM_BSM!$2:$2,DATE(J$2,12,1),PLM_BSM!35:35)</f>
        <v>19561.098410712282</v>
      </c>
      <c r="K35" s="59">
        <f ca="1">SUMIF(PLM_BSM!$2:$2,DATE(K$2,12,1),PLM_BSM!35:35)</f>
        <v>17037.085712555861</v>
      </c>
      <c r="L35" s="59">
        <f ca="1">SUMIF(PLM_BSM!$2:$2,DATE(L$2,12,1),PLM_BSM!35:35)</f>
        <v>14513.073014399442</v>
      </c>
      <c r="M35" s="59">
        <f ca="1">SUMIF(PLM_BSM!$2:$2,DATE(M$2,12,1),PLM_BSM!35:35)</f>
        <v>11989.060316243018</v>
      </c>
      <c r="N35" s="59">
        <f ca="1">SUMIF(PLM_BSM!$2:$2,DATE(N$2,12,1),PLM_BSM!35:35)</f>
        <v>9465.0476180865826</v>
      </c>
      <c r="O35" s="59">
        <f ca="1">SUMIF(PLM_BSM!$2:$2,DATE(O$2,12,1),PLM_BSM!35:35)</f>
        <v>6941.0349199301472</v>
      </c>
      <c r="P35" s="59">
        <f ca="1">SUMIF(PLM_BSM!$2:$2,DATE(P$2,12,1),PLM_BSM!35:35)</f>
        <v>4417.0222217737119</v>
      </c>
      <c r="Q35" s="59">
        <f ca="1">SUMIF(PLM_BSM!$2:$2,DATE(Q$2,12,1),PLM_BSM!35:35)</f>
        <v>1893.0095236172765</v>
      </c>
      <c r="R35" s="59">
        <f ca="1">SUMIF(PLM_BSM!$2:$2,DATE(R$2,12,1),PLM_BSM!35:35)</f>
        <v>0</v>
      </c>
      <c r="S35" s="59">
        <f ca="1">SUMIF(PLM_BSM!$2:$2,DATE(S$2,12,1),PLM_BSM!35:35)</f>
        <v>0</v>
      </c>
      <c r="T35" s="59">
        <f ca="1">SUMIF(PLM_BSM!$2:$2,DATE(T$2,12,1),PLM_BSM!35:35)</f>
        <v>0</v>
      </c>
      <c r="U35" s="59">
        <f ca="1">SUMIF(PLM_BSM!$2:$2,DATE(U$2,12,1),PLM_BSM!35:35)</f>
        <v>0</v>
      </c>
      <c r="V35" s="59">
        <f ca="1">SUMIF(PLM_BSM!$2:$2,DATE(V$2,12,1),PLM_BSM!35:35)</f>
        <v>0</v>
      </c>
      <c r="W35" s="59">
        <f ca="1">SUMIF(PLM_BSM!$2:$2,DATE(W$2,12,1),PLM_BSM!35:35)</f>
        <v>0</v>
      </c>
      <c r="X35" s="59">
        <f ca="1">SUMIF(PLM_BSM!$2:$2,DATE(X$2,12,1),PLM_BSM!35:35)</f>
        <v>0</v>
      </c>
      <c r="Y35" s="59">
        <f ca="1">SUMIF(PLM_BSM!$2:$2,DATE(Y$2,12,1),PLM_BSM!35:35)</f>
        <v>0</v>
      </c>
      <c r="Z35" s="59">
        <f ca="1">SUMIF(PLM_BSM!$2:$2,DATE(Z$2,12,1),PLM_BSM!35:35)</f>
        <v>0</v>
      </c>
      <c r="AA35" s="59">
        <f>SUMIF(PLM_BSM!$2:$2,DATE(AA$2,12,1),PLM_BSM!35:35)</f>
        <v>0</v>
      </c>
    </row>
    <row r="36" spans="2:27" x14ac:dyDescent="0.3">
      <c r="B36" s="4" t="s">
        <v>228</v>
      </c>
      <c r="C36" s="13" t="s">
        <v>283</v>
      </c>
      <c r="G36" s="59">
        <f ca="1">SUMIF(PLM_BSM!$2:$2,DATE(G$2,12,1),PLM_BSM!36:36)</f>
        <v>0</v>
      </c>
      <c r="H36" s="59">
        <f ca="1">SUMIF(PLM_BSM!$2:$2,DATE(H$2,12,1),PLM_BSM!36:36)</f>
        <v>2446.4733490951257</v>
      </c>
      <c r="I36" s="59">
        <f ca="1">SUMIF(PLM_BSM!$2:$2,DATE(I$2,12,1),PLM_BSM!36:36)</f>
        <v>12558.241737269929</v>
      </c>
      <c r="J36" s="59">
        <f ca="1">SUMIF(PLM_BSM!$2:$2,DATE(J$2,12,1),PLM_BSM!36:36)</f>
        <v>20941.957431564169</v>
      </c>
      <c r="K36" s="59">
        <f ca="1">SUMIF(PLM_BSM!$2:$2,DATE(K$2,12,1),PLM_BSM!36:36)</f>
        <v>28154.220471215922</v>
      </c>
      <c r="L36" s="59">
        <f ca="1">SUMIF(PLM_BSM!$2:$2,DATE(L$2,12,1),PLM_BSM!36:36)</f>
        <v>35254.559683677224</v>
      </c>
      <c r="M36" s="59">
        <f ca="1">SUMIF(PLM_BSM!$2:$2,DATE(M$2,12,1),PLM_BSM!36:36)</f>
        <v>42661.522945264165</v>
      </c>
      <c r="N36" s="59">
        <f ca="1">SUMIF(PLM_BSM!$2:$2,DATE(N$2,12,1),PLM_BSM!36:36)</f>
        <v>50141.652363707697</v>
      </c>
      <c r="O36" s="59">
        <f ca="1">SUMIF(PLM_BSM!$2:$2,DATE(O$2,12,1),PLM_BSM!36:36)</f>
        <v>57885.240003659666</v>
      </c>
      <c r="P36" s="59">
        <f ca="1">SUMIF(PLM_BSM!$2:$2,DATE(P$2,12,1),PLM_BSM!36:36)</f>
        <v>65923.51696350213</v>
      </c>
      <c r="Q36" s="59">
        <f ca="1">SUMIF(PLM_BSM!$2:$2,DATE(Q$2,12,1),PLM_BSM!36:36)</f>
        <v>74267.758656030739</v>
      </c>
      <c r="R36" s="59">
        <f ca="1">SUMIF(PLM_BSM!$2:$2,DATE(R$2,12,1),PLM_BSM!36:36)</f>
        <v>82929.691510552919</v>
      </c>
      <c r="S36" s="59">
        <f ca="1">SUMIF(PLM_BSM!$2:$2,DATE(S$2,12,1),PLM_BSM!36:36)</f>
        <v>90911.905934285838</v>
      </c>
      <c r="T36" s="59">
        <f ca="1">SUMIF(PLM_BSM!$2:$2,DATE(T$2,12,1),PLM_BSM!36:36)</f>
        <v>99236.69031243099</v>
      </c>
      <c r="U36" s="59">
        <f ca="1">SUMIF(PLM_BSM!$2:$2,DATE(U$2,12,1),PLM_BSM!36:36)</f>
        <v>107917.23528316487</v>
      </c>
      <c r="V36" s="59">
        <f ca="1">SUMIF(PLM_BSM!$2:$2,DATE(V$2,12,1),PLM_BSM!36:36)</f>
        <v>116967.25911019104</v>
      </c>
      <c r="W36" s="59">
        <f ca="1">SUMIF(PLM_BSM!$2:$2,DATE(W$2,12,1),PLM_BSM!36:36)</f>
        <v>126401.02878776118</v>
      </c>
      <c r="X36" s="59">
        <f ca="1">SUMIF(PLM_BSM!$2:$2,DATE(X$2,12,1),PLM_BSM!36:36)</f>
        <v>136233.38198989711</v>
      </c>
      <c r="Y36" s="59">
        <f ca="1">SUMIF(PLM_BSM!$2:$2,DATE(Y$2,12,1),PLM_BSM!36:36)</f>
        <v>146479.74989758138</v>
      </c>
      <c r="Z36" s="59">
        <f ca="1">SUMIF(PLM_BSM!$2:$2,DATE(Z$2,12,1),PLM_BSM!36:36)</f>
        <v>157156.18093903598</v>
      </c>
      <c r="AA36" s="59">
        <f>SUMIF(PLM_BSM!$2:$2,DATE(AA$2,12,1),PLM_BSM!36:36)</f>
        <v>0</v>
      </c>
    </row>
    <row r="37" spans="2:27" x14ac:dyDescent="0.3">
      <c r="B37" s="74" t="s">
        <v>229</v>
      </c>
      <c r="C37" s="13" t="s">
        <v>283</v>
      </c>
      <c r="G37" s="59">
        <f ca="1">SUM(G34:G36)</f>
        <v>761.46236099487828</v>
      </c>
      <c r="H37" s="59">
        <f t="shared" ref="H37:AA37" ca="1" si="10">SUM(H34:H36)</f>
        <v>32326.778392042088</v>
      </c>
      <c r="I37" s="59">
        <f t="shared" ca="1" si="10"/>
        <v>36219.798540413118</v>
      </c>
      <c r="J37" s="59">
        <f t="shared" ca="1" si="10"/>
        <v>40503.055842276452</v>
      </c>
      <c r="K37" s="59">
        <f t="shared" ca="1" si="10"/>
        <v>45191.306183771783</v>
      </c>
      <c r="L37" s="59">
        <f t="shared" ca="1" si="10"/>
        <v>49767.632698076668</v>
      </c>
      <c r="M37" s="59">
        <f t="shared" ca="1" si="10"/>
        <v>54650.583261507185</v>
      </c>
      <c r="N37" s="59">
        <f t="shared" ca="1" si="10"/>
        <v>59606.699981794278</v>
      </c>
      <c r="O37" s="59">
        <f t="shared" ca="1" si="10"/>
        <v>64826.274923589815</v>
      </c>
      <c r="P37" s="59">
        <f t="shared" ca="1" si="10"/>
        <v>70340.539185275848</v>
      </c>
      <c r="Q37" s="59">
        <f t="shared" ca="1" si="10"/>
        <v>76160.768179648017</v>
      </c>
      <c r="R37" s="59">
        <f t="shared" ca="1" si="10"/>
        <v>82929.691510552919</v>
      </c>
      <c r="S37" s="59">
        <f t="shared" ca="1" si="10"/>
        <v>90911.905934285838</v>
      </c>
      <c r="T37" s="59">
        <f t="shared" ca="1" si="10"/>
        <v>99236.69031243099</v>
      </c>
      <c r="U37" s="59">
        <f t="shared" ca="1" si="10"/>
        <v>107917.23528316487</v>
      </c>
      <c r="V37" s="59">
        <f t="shared" ca="1" si="10"/>
        <v>116967.25911019104</v>
      </c>
      <c r="W37" s="59">
        <f t="shared" ca="1" si="10"/>
        <v>126401.02878776118</v>
      </c>
      <c r="X37" s="59">
        <f t="shared" ca="1" si="10"/>
        <v>136233.38198989711</v>
      </c>
      <c r="Y37" s="59">
        <f t="shared" ca="1" si="10"/>
        <v>146479.74989758138</v>
      </c>
      <c r="Z37" s="59">
        <f t="shared" ca="1" si="10"/>
        <v>157156.18093903598</v>
      </c>
      <c r="AA37" s="59">
        <f t="shared" si="10"/>
        <v>0</v>
      </c>
    </row>
    <row r="38" spans="2:27" x14ac:dyDescent="0.3">
      <c r="B38" s="51" t="s">
        <v>230</v>
      </c>
      <c r="C38" s="71" t="s">
        <v>283</v>
      </c>
      <c r="D38" s="71"/>
      <c r="E38" s="60"/>
      <c r="F38" s="60"/>
      <c r="G38" s="60">
        <f ca="1">SUM(G33,G37)</f>
        <v>48079.827439719265</v>
      </c>
      <c r="H38" s="60">
        <f t="shared" ref="H38:AA38" ca="1" si="11">SUM(H33,H37)</f>
        <v>81788.766696135659</v>
      </c>
      <c r="I38" s="60">
        <f t="shared" ca="1" si="11"/>
        <v>80863.073394214283</v>
      </c>
      <c r="J38" s="60">
        <f t="shared" ca="1" si="11"/>
        <v>80327.617245785223</v>
      </c>
      <c r="K38" s="60">
        <f t="shared" ca="1" si="11"/>
        <v>80836.043025877036</v>
      </c>
      <c r="L38" s="60">
        <f t="shared" ca="1" si="11"/>
        <v>83149.211645445088</v>
      </c>
      <c r="M38" s="60">
        <f t="shared" ca="1" si="11"/>
        <v>85769.004314138758</v>
      </c>
      <c r="N38" s="60">
        <f t="shared" ca="1" si="11"/>
        <v>88461.963139689004</v>
      </c>
      <c r="O38" s="60">
        <f t="shared" ca="1" si="11"/>
        <v>91418.380186747672</v>
      </c>
      <c r="P38" s="60">
        <f t="shared" ca="1" si="11"/>
        <v>94669.486553696886</v>
      </c>
      <c r="Q38" s="60">
        <f t="shared" ca="1" si="11"/>
        <v>98226.557653332231</v>
      </c>
      <c r="R38" s="60">
        <f t="shared" ca="1" si="11"/>
        <v>102732.32308950031</v>
      </c>
      <c r="S38" s="60">
        <f t="shared" ca="1" si="11"/>
        <v>108451.3796184964</v>
      </c>
      <c r="T38" s="60">
        <f t="shared" ca="1" si="11"/>
        <v>114513.00610190473</v>
      </c>
      <c r="U38" s="60">
        <f t="shared" ca="1" si="11"/>
        <v>120930.39317790179</v>
      </c>
      <c r="V38" s="60">
        <f t="shared" ca="1" si="11"/>
        <v>127717.25911019112</v>
      </c>
      <c r="W38" s="60">
        <f t="shared" ca="1" si="11"/>
        <v>134887.87089302443</v>
      </c>
      <c r="X38" s="60">
        <f t="shared" ca="1" si="11"/>
        <v>142457.06620042355</v>
      </c>
      <c r="Y38" s="60">
        <f t="shared" ca="1" si="11"/>
        <v>150440.27621337099</v>
      </c>
      <c r="Z38" s="60">
        <f t="shared" ca="1" si="11"/>
        <v>158853.54936008877</v>
      </c>
      <c r="AA38" s="60">
        <f t="shared" si="11"/>
        <v>0</v>
      </c>
    </row>
    <row r="39" spans="2:27" x14ac:dyDescent="0.3">
      <c r="C39" s="13"/>
    </row>
    <row r="40" spans="2:27" x14ac:dyDescent="0.3">
      <c r="B40" s="42" t="s">
        <v>231</v>
      </c>
      <c r="C40" s="13" t="s">
        <v>283</v>
      </c>
    </row>
    <row r="41" spans="2:27" x14ac:dyDescent="0.3">
      <c r="B41" s="4" t="s">
        <v>59</v>
      </c>
      <c r="C41" s="13" t="s">
        <v>283</v>
      </c>
      <c r="G41" s="59">
        <f ca="1">SUMIF(PLM_BSM!$2:$2,DATE(G$2,12,1),PLM_BSM!41:41)</f>
        <v>5099.6044773905041</v>
      </c>
      <c r="H41" s="59">
        <f ca="1">SUMIF(PLM_BSM!$2:$2,DATE(H$2,12,1),PLM_BSM!41:41)</f>
        <v>39435.966171548316</v>
      </c>
      <c r="I41" s="59">
        <f ca="1">SUMIF(PLM_BSM!$2:$2,DATE(I$2,12,1),PLM_BSM!41:41)</f>
        <v>39435.966171548316</v>
      </c>
      <c r="J41" s="59">
        <f ca="1">SUMIF(PLM_BSM!$2:$2,DATE(J$2,12,1),PLM_BSM!41:41)</f>
        <v>39435.966171548316</v>
      </c>
      <c r="K41" s="59">
        <f ca="1">SUMIF(PLM_BSM!$2:$2,DATE(K$2,12,1),PLM_BSM!41:41)</f>
        <v>39435.966171548316</v>
      </c>
      <c r="L41" s="59">
        <f ca="1">SUMIF(PLM_BSM!$2:$2,DATE(L$2,12,1),PLM_BSM!41:41)</f>
        <v>39435.966171548316</v>
      </c>
      <c r="M41" s="59">
        <f ca="1">SUMIF(PLM_BSM!$2:$2,DATE(M$2,12,1),PLM_BSM!41:41)</f>
        <v>39435.966171548316</v>
      </c>
      <c r="N41" s="59">
        <f ca="1">SUMIF(PLM_BSM!$2:$2,DATE(N$2,12,1),PLM_BSM!41:41)</f>
        <v>39435.966171548316</v>
      </c>
      <c r="O41" s="59">
        <f ca="1">SUMIF(PLM_BSM!$2:$2,DATE(O$2,12,1),PLM_BSM!41:41)</f>
        <v>39435.966171548316</v>
      </c>
      <c r="P41" s="59">
        <f ca="1">SUMIF(PLM_BSM!$2:$2,DATE(P$2,12,1),PLM_BSM!41:41)</f>
        <v>39435.966171548316</v>
      </c>
      <c r="Q41" s="59">
        <f ca="1">SUMIF(PLM_BSM!$2:$2,DATE(Q$2,12,1),PLM_BSM!41:41)</f>
        <v>39435.966171548316</v>
      </c>
      <c r="R41" s="59">
        <f ca="1">SUMIF(PLM_BSM!$2:$2,DATE(R$2,12,1),PLM_BSM!41:41)</f>
        <v>39435.966171548316</v>
      </c>
      <c r="S41" s="59">
        <f ca="1">SUMIF(PLM_BSM!$2:$2,DATE(S$2,12,1),PLM_BSM!41:41)</f>
        <v>39435.966171548316</v>
      </c>
      <c r="T41" s="59">
        <f ca="1">SUMIF(PLM_BSM!$2:$2,DATE(T$2,12,1),PLM_BSM!41:41)</f>
        <v>39435.966171548316</v>
      </c>
      <c r="U41" s="59">
        <f ca="1">SUMIF(PLM_BSM!$2:$2,DATE(U$2,12,1),PLM_BSM!41:41)</f>
        <v>39435.966171548316</v>
      </c>
      <c r="V41" s="59">
        <f ca="1">SUMIF(PLM_BSM!$2:$2,DATE(V$2,12,1),PLM_BSM!41:41)</f>
        <v>39435.966171548316</v>
      </c>
      <c r="W41" s="59">
        <f ca="1">SUMIF(PLM_BSM!$2:$2,DATE(W$2,12,1),PLM_BSM!41:41)</f>
        <v>39435.966171548316</v>
      </c>
      <c r="X41" s="59">
        <f ca="1">SUMIF(PLM_BSM!$2:$2,DATE(X$2,12,1),PLM_BSM!41:41)</f>
        <v>39435.966171548316</v>
      </c>
      <c r="Y41" s="59">
        <f ca="1">SUMIF(PLM_BSM!$2:$2,DATE(Y$2,12,1),PLM_BSM!41:41)</f>
        <v>39435.966171548316</v>
      </c>
      <c r="Z41" s="59">
        <f ca="1">SUMIF(PLM_BSM!$2:$2,DATE(Z$2,12,1),PLM_BSM!41:41)</f>
        <v>39435.966171548316</v>
      </c>
      <c r="AA41" s="59">
        <f>SUMIF(PLM_BSM!$2:$2,DATE(AA$2,12,1),PLM_BSM!41:41)</f>
        <v>0</v>
      </c>
    </row>
    <row r="42" spans="2:27" x14ac:dyDescent="0.3">
      <c r="B42" s="4" t="s">
        <v>232</v>
      </c>
      <c r="C42" s="13" t="s">
        <v>283</v>
      </c>
      <c r="G42" s="59">
        <f ca="1">SUMIF(PLM_BSM!$2:$2,DATE(G$2,12,1),PLM_BSM!42:42)</f>
        <v>-88.082732115677317</v>
      </c>
      <c r="H42" s="59">
        <f ca="1">SUMIF(PLM_BSM!$2:$2,DATE(H$2,12,1),PLM_BSM!42:42)</f>
        <v>-654.03493723034489</v>
      </c>
      <c r="I42" s="59">
        <f ca="1">SUMIF(PLM_BSM!$2:$2,DATE(I$2,12,1),PLM_BSM!42:42)</f>
        <v>-1606.2648869774098</v>
      </c>
      <c r="J42" s="59">
        <f ca="1">SUMIF(PLM_BSM!$2:$2,DATE(J$2,12,1),PLM_BSM!42:42)</f>
        <v>-2169.4614158118525</v>
      </c>
      <c r="K42" s="59">
        <f ca="1">SUMIF(PLM_BSM!$2:$2,DATE(K$2,12,1),PLM_BSM!42:42)</f>
        <v>-1982.8996522316488</v>
      </c>
      <c r="L42" s="59">
        <f ca="1">SUMIF(PLM_BSM!$2:$2,DATE(L$2,12,1),PLM_BSM!42:42)</f>
        <v>278.69651973884908</v>
      </c>
      <c r="M42" s="59">
        <f ca="1">SUMIF(PLM_BSM!$2:$2,DATE(M$2,12,1),PLM_BSM!42:42)</f>
        <v>2824.0523793441989</v>
      </c>
      <c r="N42" s="59">
        <f ca="1">SUMIF(PLM_BSM!$2:$2,DATE(N$2,12,1),PLM_BSM!42:42)</f>
        <v>5432.9954453408127</v>
      </c>
      <c r="O42" s="59">
        <f ca="1">SUMIF(PLM_BSM!$2:$2,DATE(O$2,12,1),PLM_BSM!42:42)</f>
        <v>8323.1556719854707</v>
      </c>
      <c r="P42" s="59">
        <f ca="1">SUMIF(PLM_BSM!$2:$2,DATE(P$2,12,1),PLM_BSM!42:42)</f>
        <v>11505.26958570406</v>
      </c>
      <c r="Q42" s="59">
        <f ca="1">SUMIF(PLM_BSM!$2:$2,DATE(Q$2,12,1),PLM_BSM!42:42)</f>
        <v>14990.503173979563</v>
      </c>
      <c r="R42" s="59">
        <f ca="1">SUMIF(PLM_BSM!$2:$2,DATE(R$2,12,1),PLM_BSM!42:42)</f>
        <v>19042.870333609906</v>
      </c>
      <c r="S42" s="59">
        <f ca="1">SUMIF(PLM_BSM!$2:$2,DATE(S$2,12,1),PLM_BSM!42:42)</f>
        <v>24684.053275919221</v>
      </c>
      <c r="T42" s="59">
        <f ca="1">SUMIF(PLM_BSM!$2:$2,DATE(T$2,12,1),PLM_BSM!42:42)</f>
        <v>30664.605869173305</v>
      </c>
      <c r="U42" s="59">
        <f ca="1">SUMIF(PLM_BSM!$2:$2,DATE(U$2,12,1),PLM_BSM!42:42)</f>
        <v>36997.590739409919</v>
      </c>
      <c r="V42" s="59">
        <f ca="1">SUMIF(PLM_BSM!$2:$2,DATE(V$2,12,1),PLM_BSM!42:42)</f>
        <v>43696.59301770843</v>
      </c>
      <c r="W42" s="59">
        <f ca="1">SUMIF(PLM_BSM!$2:$2,DATE(W$2,12,1),PLM_BSM!42:42)</f>
        <v>50775.741240391297</v>
      </c>
      <c r="X42" s="59">
        <f ca="1">SUMIF(PLM_BSM!$2:$2,DATE(X$2,12,1),PLM_BSM!42:42)</f>
        <v>58249.729085233863</v>
      </c>
      <c r="Y42" s="59">
        <f ca="1">SUMIF(PLM_BSM!$2:$2,DATE(Y$2,12,1),PLM_BSM!42:42)</f>
        <v>66133.837977122559</v>
      </c>
      <c r="Z42" s="59">
        <f ca="1">SUMIF(PLM_BSM!$2:$2,DATE(Z$2,12,1),PLM_BSM!42:42)</f>
        <v>74443.960597939178</v>
      </c>
      <c r="AA42" s="59">
        <f>SUMIF(PLM_BSM!$2:$2,DATE(AA$2,12,1),PLM_BSM!42:42)</f>
        <v>0</v>
      </c>
    </row>
    <row r="43" spans="2:27" x14ac:dyDescent="0.3">
      <c r="B43" s="4" t="s">
        <v>233</v>
      </c>
      <c r="C43" s="13" t="s">
        <v>283</v>
      </c>
      <c r="G43" s="59">
        <f ca="1">SUMIF(PLM_BSM!$2:$2,DATE(G$2,12,1),PLM_BSM!43:43)</f>
        <v>-37.727430555555564</v>
      </c>
      <c r="H43" s="59">
        <f ca="1">SUMIF(PLM_BSM!$2:$2,DATE(H$2,12,1),PLM_BSM!43:43)</f>
        <v>-93.862663182304232</v>
      </c>
      <c r="I43" s="59">
        <f ca="1">SUMIF(PLM_BSM!$2:$2,DATE(I$2,12,1),PLM_BSM!43:43)</f>
        <v>-61.991015356608955</v>
      </c>
      <c r="J43" s="59">
        <f ca="1">SUMIF(PLM_BSM!$2:$2,DATE(J$2,12,1),PLM_BSM!43:43)</f>
        <v>-28.915634951221818</v>
      </c>
      <c r="K43" s="59">
        <f ca="1">SUMIF(PLM_BSM!$2:$2,DATE(K$2,12,1),PLM_BSM!43:43)</f>
        <v>177.11221321001042</v>
      </c>
      <c r="L43" s="59">
        <f ca="1">SUMIF(PLM_BSM!$2:$2,DATE(L$2,12,1),PLM_BSM!43:43)</f>
        <v>202.05266682253767</v>
      </c>
      <c r="M43" s="59">
        <f ca="1">SUMIF(PLM_BSM!$2:$2,DATE(M$2,12,1),PLM_BSM!43:43)</f>
        <v>206.92557211581374</v>
      </c>
      <c r="N43" s="59">
        <f ca="1">SUMIF(PLM_BSM!$2:$2,DATE(N$2,12,1),PLM_BSM!43:43)</f>
        <v>229.96044316779754</v>
      </c>
      <c r="O43" s="59">
        <f ca="1">SUMIF(PLM_BSM!$2:$2,DATE(O$2,12,1),PLM_BSM!43:43)</f>
        <v>253.87402906185861</v>
      </c>
      <c r="P43" s="59">
        <f ca="1">SUMIF(PLM_BSM!$2:$2,DATE(P$2,12,1),PLM_BSM!43:43)</f>
        <v>278.70147839167385</v>
      </c>
      <c r="Q43" s="59">
        <f ca="1">SUMIF(PLM_BSM!$2:$2,DATE(Q$2,12,1),PLM_BSM!43:43)</f>
        <v>304.47934569468998</v>
      </c>
      <c r="R43" s="59">
        <f ca="1">SUMIF(PLM_BSM!$2:$2,DATE(R$2,12,1),PLM_BSM!43:43)</f>
        <v>457.44628259764897</v>
      </c>
      <c r="S43" s="59">
        <f ca="1">SUMIF(PLM_BSM!$2:$2,DATE(S$2,12,1),PLM_BSM!43:43)</f>
        <v>485.24055667258398</v>
      </c>
      <c r="T43" s="59">
        <f ca="1">SUMIF(PLM_BSM!$2:$2,DATE(T$2,12,1),PLM_BSM!43:43)</f>
        <v>514.10392171052285</v>
      </c>
      <c r="U43" s="59">
        <f ca="1">SUMIF(PLM_BSM!$2:$2,DATE(U$2,12,1),PLM_BSM!43:43)</f>
        <v>544.07914134997486</v>
      </c>
      <c r="V43" s="59">
        <f ca="1">SUMIF(PLM_BSM!$2:$2,DATE(V$2,12,1),PLM_BSM!43:43)</f>
        <v>575.21068977501375</v>
      </c>
      <c r="W43" s="59">
        <f ca="1">SUMIF(PLM_BSM!$2:$2,DATE(W$2,12,1),PLM_BSM!43:43)</f>
        <v>607.54482013704512</v>
      </c>
      <c r="X43" s="59">
        <f ca="1">SUMIF(PLM_BSM!$2:$2,DATE(X$2,12,1),PLM_BSM!43:43)</f>
        <v>641.12963571356363</v>
      </c>
      <c r="Y43" s="59">
        <f ca="1">SUMIF(PLM_BSM!$2:$2,DATE(Y$2,12,1),PLM_BSM!43:43)</f>
        <v>676.01516391313646</v>
      </c>
      <c r="Z43" s="59">
        <f ca="1">SUMIF(PLM_BSM!$2:$2,DATE(Z$2,12,1),PLM_BSM!43:43)</f>
        <v>712.2534332407015</v>
      </c>
      <c r="AA43" s="59">
        <f>SUMIF(PLM_BSM!$2:$2,DATE(AA$2,12,1),PLM_BSM!43:43)</f>
        <v>0</v>
      </c>
    </row>
    <row r="44" spans="2:27" x14ac:dyDescent="0.3">
      <c r="B44" s="74" t="s">
        <v>234</v>
      </c>
      <c r="C44" s="13" t="s">
        <v>283</v>
      </c>
      <c r="G44" s="59">
        <f ca="1">SUM(G41:G43)</f>
        <v>4973.7943147192709</v>
      </c>
      <c r="H44" s="59">
        <f t="shared" ref="H44:AA44" ca="1" si="12">SUM(H41:H43)</f>
        <v>38688.068571135664</v>
      </c>
      <c r="I44" s="59">
        <f t="shared" ca="1" si="12"/>
        <v>37767.710269214294</v>
      </c>
      <c r="J44" s="59">
        <f t="shared" ca="1" si="12"/>
        <v>37237.589120785247</v>
      </c>
      <c r="K44" s="59">
        <f t="shared" ca="1" si="12"/>
        <v>37630.178732526678</v>
      </c>
      <c r="L44" s="59">
        <f t="shared" ca="1" si="12"/>
        <v>39916.715358109701</v>
      </c>
      <c r="M44" s="59">
        <f t="shared" ca="1" si="12"/>
        <v>42466.944123008325</v>
      </c>
      <c r="N44" s="59">
        <f t="shared" ca="1" si="12"/>
        <v>45098.922060056924</v>
      </c>
      <c r="O44" s="59">
        <f t="shared" ca="1" si="12"/>
        <v>48012.995872595646</v>
      </c>
      <c r="P44" s="59">
        <f t="shared" ca="1" si="12"/>
        <v>51219.937235644051</v>
      </c>
      <c r="Q44" s="59">
        <f t="shared" ca="1" si="12"/>
        <v>54730.948691222569</v>
      </c>
      <c r="R44" s="59">
        <f t="shared" ca="1" si="12"/>
        <v>58936.282787755874</v>
      </c>
      <c r="S44" s="59">
        <f t="shared" ca="1" si="12"/>
        <v>64605.260004140124</v>
      </c>
      <c r="T44" s="59">
        <f t="shared" ca="1" si="12"/>
        <v>70614.675962432157</v>
      </c>
      <c r="U44" s="59">
        <f t="shared" ca="1" si="12"/>
        <v>76977.636052308197</v>
      </c>
      <c r="V44" s="59">
        <f t="shared" ca="1" si="12"/>
        <v>83707.769879031766</v>
      </c>
      <c r="W44" s="59">
        <f t="shared" ca="1" si="12"/>
        <v>90819.252232076658</v>
      </c>
      <c r="X44" s="59">
        <f t="shared" ca="1" si="12"/>
        <v>98326.82489249573</v>
      </c>
      <c r="Y44" s="59">
        <f t="shared" ca="1" si="12"/>
        <v>106245.819312584</v>
      </c>
      <c r="Z44" s="59">
        <f t="shared" ca="1" si="12"/>
        <v>114592.18020272821</v>
      </c>
      <c r="AA44" s="59">
        <f t="shared" si="12"/>
        <v>0</v>
      </c>
    </row>
    <row r="45" spans="2:27" x14ac:dyDescent="0.3">
      <c r="B45" s="4" t="s">
        <v>49</v>
      </c>
      <c r="C45" s="13" t="s">
        <v>283</v>
      </c>
      <c r="G45" s="59">
        <f ca="1">SUMIF(PLM_BSM!$2:$2,DATE(G$2,12,1),PLM_BSM!45:45)</f>
        <v>0</v>
      </c>
      <c r="H45" s="59">
        <f ca="1">SUMIF(PLM_BSM!$2:$2,DATE(H$2,12,1),PLM_BSM!45:45)</f>
        <v>0</v>
      </c>
      <c r="I45" s="59">
        <f ca="1">SUMIF(PLM_BSM!$2:$2,DATE(I$2,12,1),PLM_BSM!45:45)</f>
        <v>0</v>
      </c>
      <c r="J45" s="59">
        <f ca="1">SUMIF(PLM_BSM!$2:$2,DATE(J$2,12,1),PLM_BSM!45:45)</f>
        <v>0</v>
      </c>
      <c r="K45" s="59">
        <f ca="1">SUMIF(PLM_BSM!$2:$2,DATE(K$2,12,1),PLM_BSM!45:45)</f>
        <v>0</v>
      </c>
      <c r="L45" s="59">
        <f ca="1">SUMIF(PLM_BSM!$2:$2,DATE(L$2,12,1),PLM_BSM!45:45)</f>
        <v>0</v>
      </c>
      <c r="M45" s="59">
        <f ca="1">SUMIF(PLM_BSM!$2:$2,DATE(M$2,12,1),PLM_BSM!45:45)</f>
        <v>0</v>
      </c>
      <c r="N45" s="59">
        <f ca="1">SUMIF(PLM_BSM!$2:$2,DATE(N$2,12,1),PLM_BSM!45:45)</f>
        <v>0</v>
      </c>
      <c r="O45" s="59">
        <f ca="1">SUMIF(PLM_BSM!$2:$2,DATE(O$2,12,1),PLM_BSM!45:45)</f>
        <v>0</v>
      </c>
      <c r="P45" s="59">
        <f ca="1">SUMIF(PLM_BSM!$2:$2,DATE(P$2,12,1),PLM_BSM!45:45)</f>
        <v>0</v>
      </c>
      <c r="Q45" s="59">
        <f ca="1">SUMIF(PLM_BSM!$2:$2,DATE(Q$2,12,1),PLM_BSM!45:45)</f>
        <v>0</v>
      </c>
      <c r="R45" s="59">
        <f ca="1">SUMIF(PLM_BSM!$2:$2,DATE(R$2,12,1),PLM_BSM!45:45)</f>
        <v>0</v>
      </c>
      <c r="S45" s="59">
        <f ca="1">SUMIF(PLM_BSM!$2:$2,DATE(S$2,12,1),PLM_BSM!45:45)</f>
        <v>0</v>
      </c>
      <c r="T45" s="59">
        <f ca="1">SUMIF(PLM_BSM!$2:$2,DATE(T$2,12,1),PLM_BSM!45:45)</f>
        <v>0</v>
      </c>
      <c r="U45" s="59">
        <f ca="1">SUMIF(PLM_BSM!$2:$2,DATE(U$2,12,1),PLM_BSM!45:45)</f>
        <v>0</v>
      </c>
      <c r="V45" s="59">
        <f ca="1">SUMIF(PLM_BSM!$2:$2,DATE(V$2,12,1),PLM_BSM!45:45)</f>
        <v>0</v>
      </c>
      <c r="W45" s="59">
        <f ca="1">SUMIF(PLM_BSM!$2:$2,DATE(W$2,12,1),PLM_BSM!45:45)</f>
        <v>0</v>
      </c>
      <c r="X45" s="59">
        <f ca="1">SUMIF(PLM_BSM!$2:$2,DATE(X$2,12,1),PLM_BSM!45:45)</f>
        <v>0</v>
      </c>
      <c r="Y45" s="59">
        <f ca="1">SUMIF(PLM_BSM!$2:$2,DATE(Y$2,12,1),PLM_BSM!45:45)</f>
        <v>0</v>
      </c>
      <c r="Z45" s="59">
        <f ca="1">SUMIF(PLM_BSM!$2:$2,DATE(Z$2,12,1),PLM_BSM!45:45)</f>
        <v>0</v>
      </c>
      <c r="AA45" s="59">
        <f>SUMIF(PLM_BSM!$2:$2,DATE(AA$2,12,1),PLM_BSM!45:45)</f>
        <v>0</v>
      </c>
    </row>
    <row r="46" spans="2:27" x14ac:dyDescent="0.3">
      <c r="B46" s="4" t="s">
        <v>235</v>
      </c>
      <c r="C46" s="13" t="s">
        <v>283</v>
      </c>
      <c r="G46" s="59">
        <f>SUMIF(PLM_BSM!$2:$2,DATE(G$2,12,1),PLM_BSM!46:46)</f>
        <v>0</v>
      </c>
      <c r="H46" s="59">
        <f>SUMIF(PLM_BSM!$2:$2,DATE(H$2,12,1),PLM_BSM!46:46)</f>
        <v>0</v>
      </c>
      <c r="I46" s="59">
        <f>SUMIF(PLM_BSM!$2:$2,DATE(I$2,12,1),PLM_BSM!46:46)</f>
        <v>0</v>
      </c>
      <c r="J46" s="59">
        <f>SUMIF(PLM_BSM!$2:$2,DATE(J$2,12,1),PLM_BSM!46:46)</f>
        <v>0</v>
      </c>
      <c r="K46" s="59">
        <f>SUMIF(PLM_BSM!$2:$2,DATE(K$2,12,1),PLM_BSM!46:46)</f>
        <v>0</v>
      </c>
      <c r="L46" s="59">
        <f>SUMIF(PLM_BSM!$2:$2,DATE(L$2,12,1),PLM_BSM!46:46)</f>
        <v>0</v>
      </c>
      <c r="M46" s="59">
        <f>SUMIF(PLM_BSM!$2:$2,DATE(M$2,12,1),PLM_BSM!46:46)</f>
        <v>0</v>
      </c>
      <c r="N46" s="59">
        <f>SUMIF(PLM_BSM!$2:$2,DATE(N$2,12,1),PLM_BSM!46:46)</f>
        <v>0</v>
      </c>
      <c r="O46" s="59">
        <f>SUMIF(PLM_BSM!$2:$2,DATE(O$2,12,1),PLM_BSM!46:46)</f>
        <v>0</v>
      </c>
      <c r="P46" s="59">
        <f>SUMIF(PLM_BSM!$2:$2,DATE(P$2,12,1),PLM_BSM!46:46)</f>
        <v>0</v>
      </c>
      <c r="Q46" s="59">
        <f>SUMIF(PLM_BSM!$2:$2,DATE(Q$2,12,1),PLM_BSM!46:46)</f>
        <v>0</v>
      </c>
      <c r="R46" s="59">
        <f>SUMIF(PLM_BSM!$2:$2,DATE(R$2,12,1),PLM_BSM!46:46)</f>
        <v>0</v>
      </c>
      <c r="S46" s="59">
        <f>SUMIF(PLM_BSM!$2:$2,DATE(S$2,12,1),PLM_BSM!46:46)</f>
        <v>0</v>
      </c>
      <c r="T46" s="59">
        <f>SUMIF(PLM_BSM!$2:$2,DATE(T$2,12,1),PLM_BSM!46:46)</f>
        <v>0</v>
      </c>
      <c r="U46" s="59">
        <f>SUMIF(PLM_BSM!$2:$2,DATE(U$2,12,1),PLM_BSM!46:46)</f>
        <v>0</v>
      </c>
      <c r="V46" s="59">
        <f>SUMIF(PLM_BSM!$2:$2,DATE(V$2,12,1),PLM_BSM!46:46)</f>
        <v>0</v>
      </c>
      <c r="W46" s="59">
        <f>SUMIF(PLM_BSM!$2:$2,DATE(W$2,12,1),PLM_BSM!46:46)</f>
        <v>0</v>
      </c>
      <c r="X46" s="59">
        <f>SUMIF(PLM_BSM!$2:$2,DATE(X$2,12,1),PLM_BSM!46:46)</f>
        <v>0</v>
      </c>
      <c r="Y46" s="59">
        <f>SUMIF(PLM_BSM!$2:$2,DATE(Y$2,12,1),PLM_BSM!46:46)</f>
        <v>0</v>
      </c>
      <c r="Z46" s="59">
        <f>SUMIF(PLM_BSM!$2:$2,DATE(Z$2,12,1),PLM_BSM!46:46)</f>
        <v>0</v>
      </c>
      <c r="AA46" s="59">
        <f>SUMIF(PLM_BSM!$2:$2,DATE(AA$2,12,1),PLM_BSM!46:46)</f>
        <v>0</v>
      </c>
    </row>
    <row r="47" spans="2:27" x14ac:dyDescent="0.3">
      <c r="B47" s="4" t="s">
        <v>236</v>
      </c>
      <c r="C47" s="13" t="s">
        <v>283</v>
      </c>
      <c r="G47" s="59">
        <f>SUMIF(PLM_BSM!$2:$2,DATE(G$2,12,1),PLM_BSM!47:47)</f>
        <v>0</v>
      </c>
      <c r="H47" s="59">
        <f>SUMIF(PLM_BSM!$2:$2,DATE(H$2,12,1),PLM_BSM!47:47)</f>
        <v>0</v>
      </c>
      <c r="I47" s="59">
        <f>SUMIF(PLM_BSM!$2:$2,DATE(I$2,12,1),PLM_BSM!47:47)</f>
        <v>0</v>
      </c>
      <c r="J47" s="59">
        <f>SUMIF(PLM_BSM!$2:$2,DATE(J$2,12,1),PLM_BSM!47:47)</f>
        <v>0</v>
      </c>
      <c r="K47" s="59">
        <f>SUMIF(PLM_BSM!$2:$2,DATE(K$2,12,1),PLM_BSM!47:47)</f>
        <v>0</v>
      </c>
      <c r="L47" s="59">
        <f>SUMIF(PLM_BSM!$2:$2,DATE(L$2,12,1),PLM_BSM!47:47)</f>
        <v>0</v>
      </c>
      <c r="M47" s="59">
        <f>SUMIF(PLM_BSM!$2:$2,DATE(M$2,12,1),PLM_BSM!47:47)</f>
        <v>0</v>
      </c>
      <c r="N47" s="59">
        <f>SUMIF(PLM_BSM!$2:$2,DATE(N$2,12,1),PLM_BSM!47:47)</f>
        <v>0</v>
      </c>
      <c r="O47" s="59">
        <f>SUMIF(PLM_BSM!$2:$2,DATE(O$2,12,1),PLM_BSM!47:47)</f>
        <v>0</v>
      </c>
      <c r="P47" s="59">
        <f>SUMIF(PLM_BSM!$2:$2,DATE(P$2,12,1),PLM_BSM!47:47)</f>
        <v>0</v>
      </c>
      <c r="Q47" s="59">
        <f>SUMIF(PLM_BSM!$2:$2,DATE(Q$2,12,1),PLM_BSM!47:47)</f>
        <v>0</v>
      </c>
      <c r="R47" s="59">
        <f>SUMIF(PLM_BSM!$2:$2,DATE(R$2,12,1),PLM_BSM!47:47)</f>
        <v>0</v>
      </c>
      <c r="S47" s="59">
        <f>SUMIF(PLM_BSM!$2:$2,DATE(S$2,12,1),PLM_BSM!47:47)</f>
        <v>0</v>
      </c>
      <c r="T47" s="59">
        <f>SUMIF(PLM_BSM!$2:$2,DATE(T$2,12,1),PLM_BSM!47:47)</f>
        <v>0</v>
      </c>
      <c r="U47" s="59">
        <f>SUMIF(PLM_BSM!$2:$2,DATE(U$2,12,1),PLM_BSM!47:47)</f>
        <v>0</v>
      </c>
      <c r="V47" s="59">
        <f>SUMIF(PLM_BSM!$2:$2,DATE(V$2,12,1),PLM_BSM!47:47)</f>
        <v>0</v>
      </c>
      <c r="W47" s="59">
        <f>SUMIF(PLM_BSM!$2:$2,DATE(W$2,12,1),PLM_BSM!47:47)</f>
        <v>0</v>
      </c>
      <c r="X47" s="59">
        <f>SUMIF(PLM_BSM!$2:$2,DATE(X$2,12,1),PLM_BSM!47:47)</f>
        <v>0</v>
      </c>
      <c r="Y47" s="59">
        <f>SUMIF(PLM_BSM!$2:$2,DATE(Y$2,12,1),PLM_BSM!47:47)</f>
        <v>0</v>
      </c>
      <c r="Z47" s="59">
        <f>SUMIF(PLM_BSM!$2:$2,DATE(Z$2,12,1),PLM_BSM!47:47)</f>
        <v>0</v>
      </c>
      <c r="AA47" s="59">
        <f>SUMIF(PLM_BSM!$2:$2,DATE(AA$2,12,1),PLM_BSM!47:47)</f>
        <v>0</v>
      </c>
    </row>
    <row r="48" spans="2:27" x14ac:dyDescent="0.3">
      <c r="B48" s="4" t="s">
        <v>213</v>
      </c>
      <c r="C48" s="13" t="s">
        <v>283</v>
      </c>
      <c r="G48" s="59">
        <f>SUMIF(PLM_BSM!$2:$2,DATE(G$2,12,1),PLM_BSM!48:48)</f>
        <v>0</v>
      </c>
      <c r="H48" s="59">
        <f>SUMIF(PLM_BSM!$2:$2,DATE(H$2,12,1),PLM_BSM!48:48)</f>
        <v>0</v>
      </c>
      <c r="I48" s="59">
        <f>SUMIF(PLM_BSM!$2:$2,DATE(I$2,12,1),PLM_BSM!48:48)</f>
        <v>0</v>
      </c>
      <c r="J48" s="59">
        <f>SUMIF(PLM_BSM!$2:$2,DATE(J$2,12,1),PLM_BSM!48:48)</f>
        <v>0</v>
      </c>
      <c r="K48" s="59">
        <f>SUMIF(PLM_BSM!$2:$2,DATE(K$2,12,1),PLM_BSM!48:48)</f>
        <v>0</v>
      </c>
      <c r="L48" s="59">
        <f>SUMIF(PLM_BSM!$2:$2,DATE(L$2,12,1),PLM_BSM!48:48)</f>
        <v>0</v>
      </c>
      <c r="M48" s="59">
        <f>SUMIF(PLM_BSM!$2:$2,DATE(M$2,12,1),PLM_BSM!48:48)</f>
        <v>0</v>
      </c>
      <c r="N48" s="59">
        <f>SUMIF(PLM_BSM!$2:$2,DATE(N$2,12,1),PLM_BSM!48:48)</f>
        <v>0</v>
      </c>
      <c r="O48" s="59">
        <f>SUMIF(PLM_BSM!$2:$2,DATE(O$2,12,1),PLM_BSM!48:48)</f>
        <v>0</v>
      </c>
      <c r="P48" s="59">
        <f>SUMIF(PLM_BSM!$2:$2,DATE(P$2,12,1),PLM_BSM!48:48)</f>
        <v>0</v>
      </c>
      <c r="Q48" s="59">
        <f>SUMIF(PLM_BSM!$2:$2,DATE(Q$2,12,1),PLM_BSM!48:48)</f>
        <v>0</v>
      </c>
      <c r="R48" s="59">
        <f>SUMIF(PLM_BSM!$2:$2,DATE(R$2,12,1),PLM_BSM!48:48)</f>
        <v>0</v>
      </c>
      <c r="S48" s="59">
        <f>SUMIF(PLM_BSM!$2:$2,DATE(S$2,12,1),PLM_BSM!48:48)</f>
        <v>0</v>
      </c>
      <c r="T48" s="59">
        <f>SUMIF(PLM_BSM!$2:$2,DATE(T$2,12,1),PLM_BSM!48:48)</f>
        <v>0</v>
      </c>
      <c r="U48" s="59">
        <f>SUMIF(PLM_BSM!$2:$2,DATE(U$2,12,1),PLM_BSM!48:48)</f>
        <v>0</v>
      </c>
      <c r="V48" s="59">
        <f>SUMIF(PLM_BSM!$2:$2,DATE(V$2,12,1),PLM_BSM!48:48)</f>
        <v>0</v>
      </c>
      <c r="W48" s="59">
        <f>SUMIF(PLM_BSM!$2:$2,DATE(W$2,12,1),PLM_BSM!48:48)</f>
        <v>0</v>
      </c>
      <c r="X48" s="59">
        <f>SUMIF(PLM_BSM!$2:$2,DATE(X$2,12,1),PLM_BSM!48:48)</f>
        <v>0</v>
      </c>
      <c r="Y48" s="59">
        <f>SUMIF(PLM_BSM!$2:$2,DATE(Y$2,12,1),PLM_BSM!48:48)</f>
        <v>0</v>
      </c>
      <c r="Z48" s="59">
        <f>SUMIF(PLM_BSM!$2:$2,DATE(Z$2,12,1),PLM_BSM!48:48)</f>
        <v>0</v>
      </c>
      <c r="AA48" s="59">
        <f>SUMIF(PLM_BSM!$2:$2,DATE(AA$2,12,1),PLM_BSM!48:48)</f>
        <v>0</v>
      </c>
    </row>
    <row r="49" spans="2:27" x14ac:dyDescent="0.3">
      <c r="B49" s="4" t="s">
        <v>542</v>
      </c>
      <c r="C49" s="13" t="s">
        <v>283</v>
      </c>
      <c r="G49" s="59">
        <f>SUMIF(PLM_BSM!$2:$2,DATE(G$2,12,1),PLM_BSM!49:49)</f>
        <v>43000</v>
      </c>
      <c r="H49" s="59">
        <f>SUMIF(PLM_BSM!$2:$2,DATE(H$2,12,1),PLM_BSM!49:49)</f>
        <v>43000</v>
      </c>
      <c r="I49" s="59">
        <f>SUMIF(PLM_BSM!$2:$2,DATE(I$2,12,1),PLM_BSM!49:49)</f>
        <v>43000</v>
      </c>
      <c r="J49" s="59">
        <f>SUMIF(PLM_BSM!$2:$2,DATE(J$2,12,1),PLM_BSM!49:49)</f>
        <v>43000</v>
      </c>
      <c r="K49" s="59">
        <f>SUMIF(PLM_BSM!$2:$2,DATE(K$2,12,1),PLM_BSM!49:49)</f>
        <v>43000</v>
      </c>
      <c r="L49" s="59">
        <f>SUMIF(PLM_BSM!$2:$2,DATE(L$2,12,1),PLM_BSM!49:49)</f>
        <v>43000</v>
      </c>
      <c r="M49" s="59">
        <f>SUMIF(PLM_BSM!$2:$2,DATE(M$2,12,1),PLM_BSM!49:49)</f>
        <v>43000</v>
      </c>
      <c r="N49" s="59">
        <f>SUMIF(PLM_BSM!$2:$2,DATE(N$2,12,1),PLM_BSM!49:49)</f>
        <v>43000</v>
      </c>
      <c r="O49" s="59">
        <f>SUMIF(PLM_BSM!$2:$2,DATE(O$2,12,1),PLM_BSM!49:49)</f>
        <v>43000</v>
      </c>
      <c r="P49" s="59">
        <f>SUMIF(PLM_BSM!$2:$2,DATE(P$2,12,1),PLM_BSM!49:49)</f>
        <v>43000</v>
      </c>
      <c r="Q49" s="59">
        <f>SUMIF(PLM_BSM!$2:$2,DATE(Q$2,12,1),PLM_BSM!49:49)</f>
        <v>43000</v>
      </c>
      <c r="R49" s="59">
        <f>SUMIF(PLM_BSM!$2:$2,DATE(R$2,12,1),PLM_BSM!49:49)</f>
        <v>43000</v>
      </c>
      <c r="S49" s="59">
        <f>SUMIF(PLM_BSM!$2:$2,DATE(S$2,12,1),PLM_BSM!49:49)</f>
        <v>43000</v>
      </c>
      <c r="T49" s="59">
        <f>SUMIF(PLM_BSM!$2:$2,DATE(T$2,12,1),PLM_BSM!49:49)</f>
        <v>43000</v>
      </c>
      <c r="U49" s="59">
        <f>SUMIF(PLM_BSM!$2:$2,DATE(U$2,12,1),PLM_BSM!49:49)</f>
        <v>43000</v>
      </c>
      <c r="V49" s="59">
        <f>SUMIF(PLM_BSM!$2:$2,DATE(V$2,12,1),PLM_BSM!49:49)</f>
        <v>43000</v>
      </c>
      <c r="W49" s="59">
        <f>SUMIF(PLM_BSM!$2:$2,DATE(W$2,12,1),PLM_BSM!49:49)</f>
        <v>43000</v>
      </c>
      <c r="X49" s="59">
        <f>SUMIF(PLM_BSM!$2:$2,DATE(X$2,12,1),PLM_BSM!49:49)</f>
        <v>43000</v>
      </c>
      <c r="Y49" s="59">
        <f>SUMIF(PLM_BSM!$2:$2,DATE(Y$2,12,1),PLM_BSM!49:49)</f>
        <v>43000</v>
      </c>
      <c r="Z49" s="59">
        <f>SUMIF(PLM_BSM!$2:$2,DATE(Z$2,12,1),PLM_BSM!49:49)</f>
        <v>43000</v>
      </c>
      <c r="AA49" s="59">
        <f>SUMIF(PLM_BSM!$2:$2,DATE(AA$2,12,1),PLM_BSM!49:49)</f>
        <v>0</v>
      </c>
    </row>
    <row r="50" spans="2:27" x14ac:dyDescent="0.3">
      <c r="B50" s="4" t="s">
        <v>351</v>
      </c>
      <c r="C50" s="13" t="s">
        <v>283</v>
      </c>
      <c r="G50" s="59">
        <f ca="1">SUMIF(PLM_BSM!$2:$2,DATE(G$2,12,1),PLM_BSM!50:50)</f>
        <v>106.03312500000001</v>
      </c>
      <c r="H50" s="59">
        <f ca="1">SUMIF(PLM_BSM!$2:$2,DATE(H$2,12,1),PLM_BSM!50:50)</f>
        <v>100.69812500000009</v>
      </c>
      <c r="I50" s="59">
        <f ca="1">SUMIF(PLM_BSM!$2:$2,DATE(I$2,12,1),PLM_BSM!50:50)</f>
        <v>95.363125000000167</v>
      </c>
      <c r="J50" s="59">
        <f ca="1">SUMIF(PLM_BSM!$2:$2,DATE(J$2,12,1),PLM_BSM!50:50)</f>
        <v>90.028125000000244</v>
      </c>
      <c r="K50" s="59">
        <f ca="1">SUMIF(PLM_BSM!$2:$2,DATE(K$2,12,1),PLM_BSM!50:50)</f>
        <v>205.86429335038093</v>
      </c>
      <c r="L50" s="59">
        <f ca="1">SUMIF(PLM_BSM!$2:$2,DATE(L$2,12,1),PLM_BSM!50:50)</f>
        <v>232.4962873354153</v>
      </c>
      <c r="M50" s="59">
        <f ca="1">SUMIF(PLM_BSM!$2:$2,DATE(M$2,12,1),PLM_BSM!50:50)</f>
        <v>302.06019113043965</v>
      </c>
      <c r="N50" s="59">
        <f ca="1">SUMIF(PLM_BSM!$2:$2,DATE(N$2,12,1),PLM_BSM!50:50)</f>
        <v>363.04107963208884</v>
      </c>
      <c r="O50" s="59">
        <f ca="1">SUMIF(PLM_BSM!$2:$2,DATE(O$2,12,1),PLM_BSM!50:50)</f>
        <v>405.38431415207026</v>
      </c>
      <c r="P50" s="59">
        <f ca="1">SUMIF(PLM_BSM!$2:$2,DATE(P$2,12,1),PLM_BSM!50:50)</f>
        <v>449.54931805283945</v>
      </c>
      <c r="Q50" s="59">
        <f ca="1">SUMIF(PLM_BSM!$2:$2,DATE(Q$2,12,1),PLM_BSM!50:50)</f>
        <v>495.60896210964745</v>
      </c>
      <c r="R50" s="59">
        <f ca="1">SUMIF(PLM_BSM!$2:$2,DATE(R$2,12,1),PLM_BSM!50:50)</f>
        <v>796.04030174437173</v>
      </c>
      <c r="S50" s="59">
        <f ca="1">SUMIF(PLM_BSM!$2:$2,DATE(S$2,12,1),PLM_BSM!50:50)</f>
        <v>846.11961435621856</v>
      </c>
      <c r="T50" s="59">
        <f ca="1">SUMIF(PLM_BSM!$2:$2,DATE(T$2,12,1),PLM_BSM!50:50)</f>
        <v>898.33013947253187</v>
      </c>
      <c r="U50" s="59">
        <f ca="1">SUMIF(PLM_BSM!$2:$2,DATE(U$2,12,1),PLM_BSM!50:50)</f>
        <v>952.75712559349438</v>
      </c>
      <c r="V50" s="59">
        <f ca="1">SUMIF(PLM_BSM!$2:$2,DATE(V$2,12,1),PLM_BSM!50:50)</f>
        <v>1009.4892311593086</v>
      </c>
      <c r="W50" s="59">
        <f ca="1">SUMIF(PLM_BSM!$2:$2,DATE(W$2,12,1),PLM_BSM!50:50)</f>
        <v>1068.6186609477486</v>
      </c>
      <c r="X50" s="59">
        <f ca="1">SUMIF(PLM_BSM!$2:$2,DATE(X$2,12,1),PLM_BSM!50:50)</f>
        <v>1130.2413079277283</v>
      </c>
      <c r="Y50" s="59">
        <f ca="1">SUMIF(PLM_BSM!$2:$2,DATE(Y$2,12,1),PLM_BSM!50:50)</f>
        <v>1194.4569007869025</v>
      </c>
      <c r="Z50" s="59">
        <f ca="1">SUMIF(PLM_BSM!$2:$2,DATE(Z$2,12,1),PLM_BSM!50:50)</f>
        <v>1261.3691573604547</v>
      </c>
      <c r="AA50" s="59">
        <f>SUMIF(PLM_BSM!$2:$2,DATE(AA$2,12,1),PLM_BSM!50:50)</f>
        <v>0</v>
      </c>
    </row>
    <row r="51" spans="2:27" x14ac:dyDescent="0.3">
      <c r="B51" s="74" t="s">
        <v>237</v>
      </c>
      <c r="C51" s="13" t="s">
        <v>283</v>
      </c>
      <c r="G51" s="59">
        <f ca="1">SUM(G45:G50)</f>
        <v>43106.033125000002</v>
      </c>
      <c r="H51" s="59">
        <f t="shared" ref="H51:AA51" ca="1" si="13">SUM(H45:H50)</f>
        <v>43100.698125000003</v>
      </c>
      <c r="I51" s="59">
        <f t="shared" ca="1" si="13"/>
        <v>43095.363125000003</v>
      </c>
      <c r="J51" s="59">
        <f t="shared" ca="1" si="13"/>
        <v>43090.028124999997</v>
      </c>
      <c r="K51" s="59">
        <f t="shared" ca="1" si="13"/>
        <v>43205.86429335038</v>
      </c>
      <c r="L51" s="59">
        <f t="shared" ca="1" si="13"/>
        <v>43232.496287335416</v>
      </c>
      <c r="M51" s="59">
        <f t="shared" ca="1" si="13"/>
        <v>43302.06019113044</v>
      </c>
      <c r="N51" s="59">
        <f t="shared" ca="1" si="13"/>
        <v>43363.041079632087</v>
      </c>
      <c r="O51" s="59">
        <f t="shared" ca="1" si="13"/>
        <v>43405.38431415207</v>
      </c>
      <c r="P51" s="59">
        <f t="shared" ca="1" si="13"/>
        <v>43449.549318052843</v>
      </c>
      <c r="Q51" s="59">
        <f t="shared" ca="1" si="13"/>
        <v>43495.608962109647</v>
      </c>
      <c r="R51" s="59">
        <f t="shared" ca="1" si="13"/>
        <v>43796.040301744375</v>
      </c>
      <c r="S51" s="59">
        <f t="shared" ca="1" si="13"/>
        <v>43846.119614356219</v>
      </c>
      <c r="T51" s="59">
        <f t="shared" ca="1" si="13"/>
        <v>43898.330139472535</v>
      </c>
      <c r="U51" s="59">
        <f t="shared" ca="1" si="13"/>
        <v>43952.757125593496</v>
      </c>
      <c r="V51" s="59">
        <f t="shared" ca="1" si="13"/>
        <v>44009.489231159307</v>
      </c>
      <c r="W51" s="59">
        <f t="shared" ca="1" si="13"/>
        <v>44068.618660947752</v>
      </c>
      <c r="X51" s="59">
        <f t="shared" ca="1" si="13"/>
        <v>44130.241307927725</v>
      </c>
      <c r="Y51" s="59">
        <f t="shared" ca="1" si="13"/>
        <v>44194.456900786899</v>
      </c>
      <c r="Z51" s="59">
        <f t="shared" ca="1" si="13"/>
        <v>44261.369157360452</v>
      </c>
      <c r="AA51" s="59">
        <f t="shared" si="13"/>
        <v>0</v>
      </c>
    </row>
    <row r="52" spans="2:27" x14ac:dyDescent="0.3">
      <c r="B52" s="51" t="s">
        <v>238</v>
      </c>
      <c r="C52" s="71" t="s">
        <v>283</v>
      </c>
      <c r="D52" s="71"/>
      <c r="E52" s="60"/>
      <c r="F52" s="60"/>
      <c r="G52" s="60">
        <f ca="1">SUM(G44,G51)</f>
        <v>48079.827439719273</v>
      </c>
      <c r="H52" s="60">
        <f t="shared" ref="H52:AA52" ca="1" si="14">SUM(H44,H51)</f>
        <v>81788.766696135659</v>
      </c>
      <c r="I52" s="60">
        <f t="shared" ca="1" si="14"/>
        <v>80863.073394214298</v>
      </c>
      <c r="J52" s="60">
        <f t="shared" ca="1" si="14"/>
        <v>80327.617245785252</v>
      </c>
      <c r="K52" s="60">
        <f t="shared" ca="1" si="14"/>
        <v>80836.043025877065</v>
      </c>
      <c r="L52" s="60">
        <f t="shared" ca="1" si="14"/>
        <v>83149.211645445117</v>
      </c>
      <c r="M52" s="60">
        <f t="shared" ca="1" si="14"/>
        <v>85769.004314138758</v>
      </c>
      <c r="N52" s="60">
        <f t="shared" ca="1" si="14"/>
        <v>88461.963139689004</v>
      </c>
      <c r="O52" s="60">
        <f t="shared" ca="1" si="14"/>
        <v>91418.380186747716</v>
      </c>
      <c r="P52" s="60">
        <f t="shared" ca="1" si="14"/>
        <v>94669.486553696886</v>
      </c>
      <c r="Q52" s="60">
        <f t="shared" ca="1" si="14"/>
        <v>98226.557653332216</v>
      </c>
      <c r="R52" s="60">
        <f t="shared" ca="1" si="14"/>
        <v>102732.32308950025</v>
      </c>
      <c r="S52" s="60">
        <f t="shared" ca="1" si="14"/>
        <v>108451.37961849634</v>
      </c>
      <c r="T52" s="60">
        <f t="shared" ca="1" si="14"/>
        <v>114513.0061019047</v>
      </c>
      <c r="U52" s="60">
        <f t="shared" ca="1" si="14"/>
        <v>120930.39317790169</v>
      </c>
      <c r="V52" s="60">
        <f t="shared" ca="1" si="14"/>
        <v>127717.25911019108</v>
      </c>
      <c r="W52" s="60">
        <f t="shared" ca="1" si="14"/>
        <v>134887.8708930244</v>
      </c>
      <c r="X52" s="60">
        <f t="shared" ca="1" si="14"/>
        <v>142457.06620042346</v>
      </c>
      <c r="Y52" s="60">
        <f t="shared" ca="1" si="14"/>
        <v>150440.2762133709</v>
      </c>
      <c r="Z52" s="60">
        <f t="shared" ca="1" si="14"/>
        <v>158853.54936008865</v>
      </c>
      <c r="AA52" s="60">
        <f t="shared" si="14"/>
        <v>0</v>
      </c>
    </row>
    <row r="54" spans="2:27" x14ac:dyDescent="0.3">
      <c r="B54" s="50" t="s">
        <v>241</v>
      </c>
      <c r="C54" s="58" t="b">
        <f ca="1">SUM(G54:IJ54)&lt;0.001</f>
        <v>1</v>
      </c>
      <c r="G54" s="59">
        <f ca="1">ABS(G38-G52)</f>
        <v>7.2759576141834259E-12</v>
      </c>
      <c r="H54" s="59">
        <f t="shared" ref="H54:AA54" ca="1" si="15">ABS(H38-H52)</f>
        <v>0</v>
      </c>
      <c r="I54" s="59">
        <f t="shared" ca="1" si="15"/>
        <v>1.4551915228366852E-11</v>
      </c>
      <c r="J54" s="59">
        <f t="shared" ca="1" si="15"/>
        <v>2.9103830456733704E-11</v>
      </c>
      <c r="K54" s="59">
        <f t="shared" ca="1" si="15"/>
        <v>2.9103830456733704E-11</v>
      </c>
      <c r="L54" s="59">
        <f t="shared" ca="1" si="15"/>
        <v>2.9103830456733704E-11</v>
      </c>
      <c r="M54" s="59">
        <f t="shared" ca="1" si="15"/>
        <v>0</v>
      </c>
      <c r="N54" s="59">
        <f t="shared" ca="1" si="15"/>
        <v>0</v>
      </c>
      <c r="O54" s="59">
        <f t="shared" ca="1" si="15"/>
        <v>4.3655745685100555E-11</v>
      </c>
      <c r="P54" s="59">
        <f t="shared" ca="1" si="15"/>
        <v>0</v>
      </c>
      <c r="Q54" s="59">
        <f t="shared" ca="1" si="15"/>
        <v>1.4551915228366852E-11</v>
      </c>
      <c r="R54" s="59">
        <f t="shared" ca="1" si="15"/>
        <v>5.8207660913467407E-11</v>
      </c>
      <c r="S54" s="59">
        <f t="shared" ca="1" si="15"/>
        <v>5.8207660913467407E-11</v>
      </c>
      <c r="T54" s="59">
        <f t="shared" ca="1" si="15"/>
        <v>2.9103830456733704E-11</v>
      </c>
      <c r="U54" s="59">
        <f t="shared" ca="1" si="15"/>
        <v>1.0186340659856796E-10</v>
      </c>
      <c r="V54" s="59">
        <f t="shared" ca="1" si="15"/>
        <v>4.3655745685100555E-11</v>
      </c>
      <c r="W54" s="59">
        <f t="shared" ca="1" si="15"/>
        <v>2.9103830456733704E-11</v>
      </c>
      <c r="X54" s="59">
        <f t="shared" ca="1" si="15"/>
        <v>8.7311491370201111E-11</v>
      </c>
      <c r="Y54" s="59">
        <f t="shared" ca="1" si="15"/>
        <v>8.7311491370201111E-11</v>
      </c>
      <c r="Z54" s="59">
        <f t="shared" ca="1" si="15"/>
        <v>1.1641532182693481E-10</v>
      </c>
      <c r="AA54" s="59">
        <f t="shared" si="15"/>
        <v>0</v>
      </c>
    </row>
    <row r="55" spans="2:27" x14ac:dyDescent="0.3">
      <c r="B55" s="50" t="s">
        <v>242</v>
      </c>
      <c r="C55" s="58" t="b">
        <f ca="1">SUM(G55:IJ55)&lt;0.001</f>
        <v>1</v>
      </c>
      <c r="G55" s="59">
        <f ca="1">ABS(G36-CFY!G39)</f>
        <v>0</v>
      </c>
      <c r="H55" s="59">
        <f ca="1">ABS(H36-CFY!H39)</f>
        <v>7.2759576141834259E-12</v>
      </c>
      <c r="I55" s="59">
        <f ca="1">ABS(I36-CFY!I39)</f>
        <v>1.8189894035458565E-12</v>
      </c>
      <c r="J55" s="59">
        <f ca="1">ABS(J36-CFY!J39)</f>
        <v>4.3655745685100555E-11</v>
      </c>
      <c r="K55" s="59">
        <f ca="1">ABS(K36-CFY!K39)</f>
        <v>3.637978807091713E-11</v>
      </c>
      <c r="L55" s="59">
        <f ca="1">ABS(L36-CFY!L39)</f>
        <v>9.4587448984384537E-11</v>
      </c>
      <c r="M55" s="59">
        <f ca="1">ABS(M36-CFY!M39)</f>
        <v>5.8207660913467407E-11</v>
      </c>
      <c r="N55" s="59">
        <f ca="1">ABS(N36-CFY!N39)</f>
        <v>2.1827872842550278E-11</v>
      </c>
      <c r="O55" s="59">
        <f ca="1">ABS(O36-CFY!O39)</f>
        <v>9.4587448984384537E-11</v>
      </c>
      <c r="P55" s="59">
        <f ca="1">ABS(P36-CFY!P39)</f>
        <v>1.1641532182693481E-10</v>
      </c>
      <c r="Q55" s="59">
        <f ca="1">ABS(Q36-CFY!Q39)</f>
        <v>1.3096723705530167E-10</v>
      </c>
      <c r="R55" s="59">
        <f ca="1">ABS(R36-CFY!R39)</f>
        <v>2.9103830456733704E-11</v>
      </c>
      <c r="S55" s="59">
        <f ca="1">ABS(S36-CFY!S39)</f>
        <v>1.4551915228366852E-11</v>
      </c>
      <c r="T55" s="59">
        <f ca="1">ABS(T36-CFY!T39)</f>
        <v>8.7311491370201111E-11</v>
      </c>
      <c r="U55" s="59">
        <f ca="1">ABS(U36-CFY!U39)</f>
        <v>1.0186340659856796E-10</v>
      </c>
      <c r="V55" s="59">
        <f ca="1">ABS(V36-CFY!V39)</f>
        <v>7.2759576141834259E-11</v>
      </c>
      <c r="W55" s="59">
        <f ca="1">ABS(W36-CFY!W39)</f>
        <v>1.3096723705530167E-10</v>
      </c>
      <c r="X55" s="59">
        <f ca="1">ABS(X36-CFY!X39)</f>
        <v>1.7462298274040222E-10</v>
      </c>
      <c r="Y55" s="59">
        <f ca="1">ABS(Y36-CFY!Y39)</f>
        <v>3.2014213502407074E-10</v>
      </c>
      <c r="Z55" s="59">
        <f ca="1">ABS(Z36-CFY!Z39)</f>
        <v>1.7462298274040222E-10</v>
      </c>
      <c r="AA55" s="59">
        <f>ABS(AA36-CFY!AA39)</f>
        <v>0</v>
      </c>
    </row>
  </sheetData>
  <hyperlinks>
    <hyperlink ref="B1" location="Title!B23" display="Оглавление" xr:uid="{76E1993B-DBC3-46F1-B164-0D3C81E12AA2}"/>
  </hyperlinks>
  <pageMargins left="0.31496062992125984" right="0.11811023622047245" top="0.35433070866141736" bottom="0.15748031496062992" header="0.31496062992125984" footer="0.31496062992125984"/>
  <pageSetup paperSize="9" scale="5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43397-2B79-4028-A68F-25E36AD533B1}">
  <sheetPr>
    <tabColor theme="7" tint="0.79998168889431442"/>
    <outlinePr summaryBelow="0"/>
  </sheetPr>
  <dimension ref="B1:IL40"/>
  <sheetViews>
    <sheetView tabSelected="1" workbookViewId="0">
      <selection activeCell="B28" sqref="B28"/>
    </sheetView>
  </sheetViews>
  <sheetFormatPr defaultRowHeight="14.4" outlineLevelRow="2" outlineLevelCol="1" x14ac:dyDescent="0.3"/>
  <cols>
    <col min="1" max="1" width="7.109375" customWidth="1"/>
    <col min="2" max="2" width="42.6640625" customWidth="1"/>
    <col min="5" max="5" width="9.109375" hidden="1" customWidth="1" outlineLevel="1"/>
    <col min="6" max="6" width="44.109375" customWidth="1" collapsed="1"/>
  </cols>
  <sheetData>
    <row r="1" spans="2:246" ht="10.5" customHeight="1" x14ac:dyDescent="0.3">
      <c r="B1" s="179" t="s">
        <v>5</v>
      </c>
      <c r="G1" s="39">
        <v>1</v>
      </c>
      <c r="H1" s="39">
        <v>2</v>
      </c>
      <c r="I1" s="39">
        <v>3</v>
      </c>
      <c r="J1" s="39">
        <v>4</v>
      </c>
      <c r="K1" s="39">
        <v>5</v>
      </c>
      <c r="L1" s="39">
        <v>6</v>
      </c>
      <c r="M1" s="39">
        <v>7</v>
      </c>
      <c r="N1" s="39">
        <v>8</v>
      </c>
      <c r="O1" s="39">
        <v>9</v>
      </c>
      <c r="P1" s="39">
        <v>10</v>
      </c>
      <c r="Q1" s="39">
        <v>11</v>
      </c>
      <c r="R1" s="39">
        <v>12</v>
      </c>
      <c r="S1" s="39">
        <v>13</v>
      </c>
      <c r="T1" s="39">
        <v>14</v>
      </c>
      <c r="U1" s="39">
        <v>15</v>
      </c>
      <c r="V1" s="39">
        <v>16</v>
      </c>
      <c r="W1" s="39">
        <v>17</v>
      </c>
      <c r="X1" s="39">
        <v>18</v>
      </c>
      <c r="Y1" s="39">
        <v>19</v>
      </c>
      <c r="Z1" s="39">
        <v>20</v>
      </c>
      <c r="AA1" s="39">
        <v>21</v>
      </c>
      <c r="AB1" s="39">
        <v>22</v>
      </c>
      <c r="AC1" s="39">
        <v>23</v>
      </c>
      <c r="AD1" s="39">
        <v>24</v>
      </c>
      <c r="AE1" s="39">
        <v>25</v>
      </c>
      <c r="AF1" s="39">
        <v>26</v>
      </c>
      <c r="AG1" s="39">
        <v>27</v>
      </c>
      <c r="AH1" s="39">
        <v>28</v>
      </c>
      <c r="AI1" s="39">
        <v>29</v>
      </c>
      <c r="AJ1" s="39">
        <v>30</v>
      </c>
      <c r="AK1" s="39">
        <v>31</v>
      </c>
      <c r="AL1" s="39">
        <v>32</v>
      </c>
      <c r="AM1" s="39">
        <v>33</v>
      </c>
      <c r="AN1" s="39">
        <v>34</v>
      </c>
      <c r="AO1" s="39">
        <v>35</v>
      </c>
      <c r="AP1" s="39">
        <v>36</v>
      </c>
      <c r="AQ1" s="39">
        <v>37</v>
      </c>
      <c r="AR1" s="39">
        <v>38</v>
      </c>
      <c r="AS1" s="39">
        <v>39</v>
      </c>
      <c r="AT1" s="39">
        <v>40</v>
      </c>
      <c r="AU1" s="39">
        <v>41</v>
      </c>
      <c r="AV1" s="39">
        <v>42</v>
      </c>
      <c r="AW1" s="39">
        <v>43</v>
      </c>
      <c r="AX1" s="39">
        <v>44</v>
      </c>
      <c r="AY1" s="39">
        <v>45</v>
      </c>
      <c r="AZ1" s="39">
        <v>46</v>
      </c>
      <c r="BA1" s="39">
        <v>47</v>
      </c>
      <c r="BB1" s="39">
        <v>48</v>
      </c>
      <c r="BC1" s="39">
        <v>49</v>
      </c>
      <c r="BD1" s="39">
        <v>50</v>
      </c>
      <c r="BE1" s="39">
        <v>51</v>
      </c>
      <c r="BF1" s="39">
        <v>52</v>
      </c>
      <c r="BG1" s="39">
        <v>53</v>
      </c>
      <c r="BH1" s="39">
        <v>54</v>
      </c>
      <c r="BI1" s="39">
        <v>55</v>
      </c>
      <c r="BJ1" s="39">
        <v>56</v>
      </c>
      <c r="BK1" s="39">
        <v>57</v>
      </c>
      <c r="BL1" s="39">
        <v>58</v>
      </c>
      <c r="BM1" s="39">
        <v>59</v>
      </c>
      <c r="BN1" s="39">
        <v>60</v>
      </c>
      <c r="BO1" s="39">
        <v>61</v>
      </c>
      <c r="BP1" s="39">
        <v>62</v>
      </c>
      <c r="BQ1" s="39">
        <v>63</v>
      </c>
      <c r="BR1" s="39">
        <v>64</v>
      </c>
      <c r="BS1" s="39">
        <v>65</v>
      </c>
      <c r="BT1" s="39">
        <v>66</v>
      </c>
      <c r="BU1" s="39">
        <v>67</v>
      </c>
      <c r="BV1" s="39">
        <v>68</v>
      </c>
      <c r="BW1" s="39">
        <v>69</v>
      </c>
      <c r="BX1" s="39">
        <v>70</v>
      </c>
      <c r="BY1" s="39">
        <v>71</v>
      </c>
      <c r="BZ1" s="39">
        <v>72</v>
      </c>
      <c r="CA1" s="39">
        <v>73</v>
      </c>
      <c r="CB1" s="39">
        <v>74</v>
      </c>
      <c r="CC1" s="39">
        <v>75</v>
      </c>
      <c r="CD1" s="39">
        <v>76</v>
      </c>
      <c r="CE1" s="39">
        <v>77</v>
      </c>
      <c r="CF1" s="39">
        <v>78</v>
      </c>
      <c r="CG1" s="39">
        <v>79</v>
      </c>
      <c r="CH1" s="39">
        <v>80</v>
      </c>
      <c r="CI1" s="39">
        <v>81</v>
      </c>
      <c r="CJ1" s="39">
        <v>82</v>
      </c>
      <c r="CK1" s="39">
        <v>83</v>
      </c>
      <c r="CL1" s="39">
        <v>84</v>
      </c>
      <c r="CM1" s="39">
        <v>85</v>
      </c>
      <c r="CN1" s="39">
        <v>86</v>
      </c>
      <c r="CO1" s="39">
        <v>87</v>
      </c>
      <c r="CP1" s="39">
        <v>88</v>
      </c>
      <c r="CQ1" s="39">
        <v>89</v>
      </c>
      <c r="CR1" s="39">
        <v>90</v>
      </c>
      <c r="CS1" s="39">
        <v>91</v>
      </c>
      <c r="CT1" s="39">
        <v>92</v>
      </c>
      <c r="CU1" s="39">
        <v>93</v>
      </c>
      <c r="CV1" s="39">
        <v>94</v>
      </c>
      <c r="CW1" s="39">
        <v>95</v>
      </c>
      <c r="CX1" s="39">
        <v>96</v>
      </c>
      <c r="CY1" s="39">
        <v>97</v>
      </c>
      <c r="CZ1" s="39">
        <v>98</v>
      </c>
      <c r="DA1" s="39">
        <v>99</v>
      </c>
      <c r="DB1" s="39">
        <v>100</v>
      </c>
      <c r="DC1" s="39">
        <v>101</v>
      </c>
      <c r="DD1" s="39">
        <v>102</v>
      </c>
      <c r="DE1" s="39">
        <v>103</v>
      </c>
      <c r="DF1" s="39">
        <v>104</v>
      </c>
      <c r="DG1" s="39">
        <v>105</v>
      </c>
      <c r="DH1" s="39">
        <v>106</v>
      </c>
      <c r="DI1" s="39">
        <v>107</v>
      </c>
      <c r="DJ1" s="39">
        <v>108</v>
      </c>
      <c r="DK1" s="39">
        <v>109</v>
      </c>
      <c r="DL1" s="39">
        <v>110</v>
      </c>
      <c r="DM1" s="39">
        <v>111</v>
      </c>
      <c r="DN1" s="39">
        <v>112</v>
      </c>
      <c r="DO1" s="39">
        <v>113</v>
      </c>
      <c r="DP1" s="39">
        <v>114</v>
      </c>
      <c r="DQ1" s="39">
        <v>115</v>
      </c>
      <c r="DR1" s="39">
        <v>116</v>
      </c>
      <c r="DS1" s="39">
        <v>117</v>
      </c>
      <c r="DT1" s="39">
        <v>118</v>
      </c>
      <c r="DU1" s="39">
        <v>119</v>
      </c>
      <c r="DV1" s="39">
        <v>120</v>
      </c>
      <c r="DW1" s="39">
        <v>121</v>
      </c>
      <c r="DX1" s="39">
        <v>122</v>
      </c>
      <c r="DY1" s="39">
        <v>123</v>
      </c>
      <c r="DZ1" s="39">
        <v>124</v>
      </c>
      <c r="EA1" s="39">
        <v>125</v>
      </c>
      <c r="EB1" s="39">
        <v>126</v>
      </c>
      <c r="EC1" s="39">
        <v>127</v>
      </c>
      <c r="ED1" s="39">
        <v>128</v>
      </c>
      <c r="EE1" s="39">
        <v>129</v>
      </c>
      <c r="EF1" s="39">
        <v>130</v>
      </c>
      <c r="EG1" s="39">
        <v>131</v>
      </c>
      <c r="EH1" s="39">
        <v>132</v>
      </c>
      <c r="EI1" s="39">
        <v>133</v>
      </c>
      <c r="EJ1" s="39">
        <v>134</v>
      </c>
      <c r="EK1" s="39">
        <v>135</v>
      </c>
      <c r="EL1" s="39">
        <v>136</v>
      </c>
      <c r="EM1" s="39">
        <v>137</v>
      </c>
      <c r="EN1" s="39">
        <v>138</v>
      </c>
      <c r="EO1" s="39">
        <v>139</v>
      </c>
      <c r="EP1" s="39">
        <v>140</v>
      </c>
      <c r="EQ1" s="39">
        <v>141</v>
      </c>
      <c r="ER1" s="39">
        <v>142</v>
      </c>
      <c r="ES1" s="39">
        <v>143</v>
      </c>
      <c r="ET1" s="39">
        <v>144</v>
      </c>
      <c r="EU1" s="39">
        <v>145</v>
      </c>
      <c r="EV1" s="39">
        <v>146</v>
      </c>
      <c r="EW1" s="39">
        <v>147</v>
      </c>
      <c r="EX1" s="39">
        <v>148</v>
      </c>
      <c r="EY1" s="39">
        <v>149</v>
      </c>
      <c r="EZ1" s="39">
        <v>150</v>
      </c>
      <c r="FA1" s="39">
        <v>151</v>
      </c>
      <c r="FB1" s="39">
        <v>152</v>
      </c>
      <c r="FC1" s="39">
        <v>153</v>
      </c>
      <c r="FD1" s="39">
        <v>154</v>
      </c>
      <c r="FE1" s="39">
        <v>155</v>
      </c>
      <c r="FF1" s="39">
        <v>156</v>
      </c>
      <c r="FG1" s="39">
        <v>157</v>
      </c>
      <c r="FH1" s="39">
        <v>158</v>
      </c>
      <c r="FI1" s="39">
        <v>159</v>
      </c>
      <c r="FJ1" s="39">
        <v>160</v>
      </c>
      <c r="FK1" s="39">
        <v>161</v>
      </c>
      <c r="FL1" s="39">
        <v>162</v>
      </c>
      <c r="FM1" s="39">
        <v>163</v>
      </c>
      <c r="FN1" s="39">
        <v>164</v>
      </c>
      <c r="FO1" s="39">
        <v>165</v>
      </c>
      <c r="FP1" s="39">
        <v>166</v>
      </c>
      <c r="FQ1" s="39">
        <v>167</v>
      </c>
      <c r="FR1" s="39">
        <v>168</v>
      </c>
      <c r="FS1" s="39">
        <v>169</v>
      </c>
      <c r="FT1" s="39">
        <v>170</v>
      </c>
      <c r="FU1" s="39">
        <v>171</v>
      </c>
      <c r="FV1" s="39">
        <v>172</v>
      </c>
      <c r="FW1" s="39">
        <v>173</v>
      </c>
      <c r="FX1" s="39">
        <v>174</v>
      </c>
      <c r="FY1" s="39">
        <v>175</v>
      </c>
      <c r="FZ1" s="39">
        <v>176</v>
      </c>
      <c r="GA1" s="39">
        <v>177</v>
      </c>
      <c r="GB1" s="39">
        <v>178</v>
      </c>
      <c r="GC1" s="39">
        <v>179</v>
      </c>
      <c r="GD1" s="39">
        <v>180</v>
      </c>
      <c r="GE1" s="39">
        <v>181</v>
      </c>
      <c r="GF1" s="39">
        <v>182</v>
      </c>
      <c r="GG1" s="39">
        <v>183</v>
      </c>
      <c r="GH1" s="39">
        <v>184</v>
      </c>
      <c r="GI1" s="39">
        <v>185</v>
      </c>
      <c r="GJ1" s="39">
        <v>186</v>
      </c>
      <c r="GK1" s="39">
        <v>187</v>
      </c>
      <c r="GL1" s="39">
        <v>188</v>
      </c>
      <c r="GM1" s="39">
        <v>189</v>
      </c>
      <c r="GN1" s="39">
        <v>190</v>
      </c>
      <c r="GO1" s="39">
        <v>191</v>
      </c>
      <c r="GP1" s="39">
        <v>192</v>
      </c>
      <c r="GQ1" s="39">
        <v>193</v>
      </c>
      <c r="GR1" s="39">
        <v>194</v>
      </c>
      <c r="GS1" s="39">
        <v>195</v>
      </c>
      <c r="GT1" s="39">
        <v>196</v>
      </c>
      <c r="GU1" s="39">
        <v>197</v>
      </c>
      <c r="GV1" s="39">
        <v>198</v>
      </c>
      <c r="GW1" s="39">
        <v>199</v>
      </c>
      <c r="GX1" s="39">
        <v>200</v>
      </c>
      <c r="GY1" s="39">
        <v>201</v>
      </c>
      <c r="GZ1" s="39">
        <v>202</v>
      </c>
      <c r="HA1" s="39">
        <v>203</v>
      </c>
      <c r="HB1" s="39">
        <v>204</v>
      </c>
      <c r="HC1" s="39">
        <v>205</v>
      </c>
      <c r="HD1" s="39">
        <v>206</v>
      </c>
      <c r="HE1" s="39">
        <v>207</v>
      </c>
      <c r="HF1" s="39">
        <v>208</v>
      </c>
      <c r="HG1" s="39">
        <v>209</v>
      </c>
      <c r="HH1" s="39">
        <v>210</v>
      </c>
      <c r="HI1" s="39">
        <v>211</v>
      </c>
      <c r="HJ1" s="39">
        <v>212</v>
      </c>
      <c r="HK1" s="39">
        <v>213</v>
      </c>
      <c r="HL1" s="39">
        <v>214</v>
      </c>
      <c r="HM1" s="39">
        <v>215</v>
      </c>
      <c r="HN1" s="39">
        <v>216</v>
      </c>
      <c r="HO1" s="39">
        <v>217</v>
      </c>
      <c r="HP1" s="39">
        <v>218</v>
      </c>
      <c r="HQ1" s="39">
        <v>219</v>
      </c>
      <c r="HR1" s="39">
        <v>220</v>
      </c>
      <c r="HS1" s="39">
        <v>221</v>
      </c>
      <c r="HT1" s="39">
        <v>222</v>
      </c>
      <c r="HU1" s="39">
        <v>223</v>
      </c>
      <c r="HV1" s="39">
        <v>224</v>
      </c>
      <c r="HW1" s="39">
        <v>225</v>
      </c>
      <c r="HX1" s="39">
        <v>226</v>
      </c>
      <c r="HY1" s="39">
        <v>227</v>
      </c>
      <c r="HZ1" s="39">
        <v>228</v>
      </c>
      <c r="IA1" s="39">
        <v>229</v>
      </c>
      <c r="IB1" s="39">
        <v>230</v>
      </c>
      <c r="IC1" s="39">
        <v>231</v>
      </c>
      <c r="ID1" s="39">
        <v>232</v>
      </c>
      <c r="IE1" s="39">
        <v>233</v>
      </c>
      <c r="IF1" s="39">
        <v>234</v>
      </c>
      <c r="IG1" s="39">
        <v>235</v>
      </c>
      <c r="IH1" s="39">
        <v>236</v>
      </c>
      <c r="II1" s="39">
        <v>237</v>
      </c>
      <c r="IJ1" s="39">
        <v>238</v>
      </c>
      <c r="IK1" s="39">
        <v>239</v>
      </c>
      <c r="IL1" s="39">
        <v>240</v>
      </c>
    </row>
    <row r="2" spans="2:246" s="2" customFormat="1" ht="10.199999999999999" x14ac:dyDescent="0.2">
      <c r="C2" s="13" t="s">
        <v>127</v>
      </c>
      <c r="D2" s="13" t="s">
        <v>89</v>
      </c>
      <c r="E2" s="13" t="s">
        <v>90</v>
      </c>
      <c r="F2" s="13" t="s">
        <v>91</v>
      </c>
      <c r="G2" s="38">
        <f>Assump!D10</f>
        <v>44470</v>
      </c>
      <c r="H2" s="38">
        <f>EDATE(G2,1)</f>
        <v>44501</v>
      </c>
      <c r="I2" s="38">
        <f t="shared" ref="I2:BT2" si="0">EDATE(H2,1)</f>
        <v>44531</v>
      </c>
      <c r="J2" s="38">
        <f t="shared" si="0"/>
        <v>44562</v>
      </c>
      <c r="K2" s="38">
        <f t="shared" si="0"/>
        <v>44593</v>
      </c>
      <c r="L2" s="38">
        <f t="shared" si="0"/>
        <v>44621</v>
      </c>
      <c r="M2" s="38">
        <f t="shared" si="0"/>
        <v>44652</v>
      </c>
      <c r="N2" s="38">
        <f t="shared" si="0"/>
        <v>44682</v>
      </c>
      <c r="O2" s="38">
        <f t="shared" si="0"/>
        <v>44713</v>
      </c>
      <c r="P2" s="38">
        <f t="shared" si="0"/>
        <v>44743</v>
      </c>
      <c r="Q2" s="38">
        <f t="shared" si="0"/>
        <v>44774</v>
      </c>
      <c r="R2" s="38">
        <f t="shared" si="0"/>
        <v>44805</v>
      </c>
      <c r="S2" s="38">
        <f t="shared" si="0"/>
        <v>44835</v>
      </c>
      <c r="T2" s="38">
        <f t="shared" si="0"/>
        <v>44866</v>
      </c>
      <c r="U2" s="38">
        <f t="shared" si="0"/>
        <v>44896</v>
      </c>
      <c r="V2" s="38">
        <f t="shared" si="0"/>
        <v>44927</v>
      </c>
      <c r="W2" s="38">
        <f t="shared" si="0"/>
        <v>44958</v>
      </c>
      <c r="X2" s="38">
        <f t="shared" si="0"/>
        <v>44986</v>
      </c>
      <c r="Y2" s="38">
        <f t="shared" si="0"/>
        <v>45017</v>
      </c>
      <c r="Z2" s="38">
        <f t="shared" si="0"/>
        <v>45047</v>
      </c>
      <c r="AA2" s="38">
        <f t="shared" si="0"/>
        <v>45078</v>
      </c>
      <c r="AB2" s="38">
        <f t="shared" si="0"/>
        <v>45108</v>
      </c>
      <c r="AC2" s="38">
        <f t="shared" si="0"/>
        <v>45139</v>
      </c>
      <c r="AD2" s="38">
        <f t="shared" si="0"/>
        <v>45170</v>
      </c>
      <c r="AE2" s="38">
        <f t="shared" si="0"/>
        <v>45200</v>
      </c>
      <c r="AF2" s="38">
        <f t="shared" si="0"/>
        <v>45231</v>
      </c>
      <c r="AG2" s="38">
        <f t="shared" si="0"/>
        <v>45261</v>
      </c>
      <c r="AH2" s="38">
        <f t="shared" si="0"/>
        <v>45292</v>
      </c>
      <c r="AI2" s="38">
        <f t="shared" si="0"/>
        <v>45323</v>
      </c>
      <c r="AJ2" s="38">
        <f t="shared" si="0"/>
        <v>45352</v>
      </c>
      <c r="AK2" s="38">
        <f t="shared" si="0"/>
        <v>45383</v>
      </c>
      <c r="AL2" s="38">
        <f t="shared" si="0"/>
        <v>45413</v>
      </c>
      <c r="AM2" s="38">
        <f t="shared" si="0"/>
        <v>45444</v>
      </c>
      <c r="AN2" s="38">
        <f t="shared" si="0"/>
        <v>45474</v>
      </c>
      <c r="AO2" s="38">
        <f t="shared" si="0"/>
        <v>45505</v>
      </c>
      <c r="AP2" s="38">
        <f t="shared" si="0"/>
        <v>45536</v>
      </c>
      <c r="AQ2" s="38">
        <f t="shared" si="0"/>
        <v>45566</v>
      </c>
      <c r="AR2" s="38">
        <f t="shared" si="0"/>
        <v>45597</v>
      </c>
      <c r="AS2" s="38">
        <f t="shared" si="0"/>
        <v>45627</v>
      </c>
      <c r="AT2" s="38">
        <f t="shared" si="0"/>
        <v>45658</v>
      </c>
      <c r="AU2" s="38">
        <f t="shared" si="0"/>
        <v>45689</v>
      </c>
      <c r="AV2" s="38">
        <f t="shared" si="0"/>
        <v>45717</v>
      </c>
      <c r="AW2" s="38">
        <f t="shared" si="0"/>
        <v>45748</v>
      </c>
      <c r="AX2" s="38">
        <f t="shared" si="0"/>
        <v>45778</v>
      </c>
      <c r="AY2" s="38">
        <f t="shared" si="0"/>
        <v>45809</v>
      </c>
      <c r="AZ2" s="38">
        <f t="shared" si="0"/>
        <v>45839</v>
      </c>
      <c r="BA2" s="38">
        <f t="shared" si="0"/>
        <v>45870</v>
      </c>
      <c r="BB2" s="38">
        <f t="shared" si="0"/>
        <v>45901</v>
      </c>
      <c r="BC2" s="38">
        <f t="shared" si="0"/>
        <v>45931</v>
      </c>
      <c r="BD2" s="38">
        <f t="shared" si="0"/>
        <v>45962</v>
      </c>
      <c r="BE2" s="38">
        <f t="shared" si="0"/>
        <v>45992</v>
      </c>
      <c r="BF2" s="38">
        <f t="shared" si="0"/>
        <v>46023</v>
      </c>
      <c r="BG2" s="38">
        <f t="shared" si="0"/>
        <v>46054</v>
      </c>
      <c r="BH2" s="38">
        <f t="shared" si="0"/>
        <v>46082</v>
      </c>
      <c r="BI2" s="38">
        <f t="shared" si="0"/>
        <v>46113</v>
      </c>
      <c r="BJ2" s="38">
        <f t="shared" si="0"/>
        <v>46143</v>
      </c>
      <c r="BK2" s="38">
        <f t="shared" si="0"/>
        <v>46174</v>
      </c>
      <c r="BL2" s="38">
        <f t="shared" si="0"/>
        <v>46204</v>
      </c>
      <c r="BM2" s="38">
        <f t="shared" si="0"/>
        <v>46235</v>
      </c>
      <c r="BN2" s="38">
        <f t="shared" si="0"/>
        <v>46266</v>
      </c>
      <c r="BO2" s="38">
        <f t="shared" si="0"/>
        <v>46296</v>
      </c>
      <c r="BP2" s="38">
        <f t="shared" si="0"/>
        <v>46327</v>
      </c>
      <c r="BQ2" s="38">
        <f t="shared" si="0"/>
        <v>46357</v>
      </c>
      <c r="BR2" s="38">
        <f t="shared" si="0"/>
        <v>46388</v>
      </c>
      <c r="BS2" s="38">
        <f t="shared" si="0"/>
        <v>46419</v>
      </c>
      <c r="BT2" s="38">
        <f t="shared" si="0"/>
        <v>46447</v>
      </c>
      <c r="BU2" s="38">
        <f t="shared" ref="BU2:EF2" si="1">EDATE(BT2,1)</f>
        <v>46478</v>
      </c>
      <c r="BV2" s="38">
        <f t="shared" si="1"/>
        <v>46508</v>
      </c>
      <c r="BW2" s="38">
        <f t="shared" si="1"/>
        <v>46539</v>
      </c>
      <c r="BX2" s="38">
        <f t="shared" si="1"/>
        <v>46569</v>
      </c>
      <c r="BY2" s="38">
        <f t="shared" si="1"/>
        <v>46600</v>
      </c>
      <c r="BZ2" s="38">
        <f t="shared" si="1"/>
        <v>46631</v>
      </c>
      <c r="CA2" s="38">
        <f t="shared" si="1"/>
        <v>46661</v>
      </c>
      <c r="CB2" s="38">
        <f t="shared" si="1"/>
        <v>46692</v>
      </c>
      <c r="CC2" s="38">
        <f t="shared" si="1"/>
        <v>46722</v>
      </c>
      <c r="CD2" s="38">
        <f t="shared" si="1"/>
        <v>46753</v>
      </c>
      <c r="CE2" s="38">
        <f t="shared" si="1"/>
        <v>46784</v>
      </c>
      <c r="CF2" s="38">
        <f t="shared" si="1"/>
        <v>46813</v>
      </c>
      <c r="CG2" s="38">
        <f t="shared" si="1"/>
        <v>46844</v>
      </c>
      <c r="CH2" s="38">
        <f t="shared" si="1"/>
        <v>46874</v>
      </c>
      <c r="CI2" s="38">
        <f t="shared" si="1"/>
        <v>46905</v>
      </c>
      <c r="CJ2" s="38">
        <f t="shared" si="1"/>
        <v>46935</v>
      </c>
      <c r="CK2" s="38">
        <f t="shared" si="1"/>
        <v>46966</v>
      </c>
      <c r="CL2" s="38">
        <f t="shared" si="1"/>
        <v>46997</v>
      </c>
      <c r="CM2" s="38">
        <f t="shared" si="1"/>
        <v>47027</v>
      </c>
      <c r="CN2" s="38">
        <f t="shared" si="1"/>
        <v>47058</v>
      </c>
      <c r="CO2" s="38">
        <f t="shared" si="1"/>
        <v>47088</v>
      </c>
      <c r="CP2" s="38">
        <f t="shared" si="1"/>
        <v>47119</v>
      </c>
      <c r="CQ2" s="38">
        <f t="shared" si="1"/>
        <v>47150</v>
      </c>
      <c r="CR2" s="38">
        <f t="shared" si="1"/>
        <v>47178</v>
      </c>
      <c r="CS2" s="38">
        <f t="shared" si="1"/>
        <v>47209</v>
      </c>
      <c r="CT2" s="38">
        <f t="shared" si="1"/>
        <v>47239</v>
      </c>
      <c r="CU2" s="38">
        <f t="shared" si="1"/>
        <v>47270</v>
      </c>
      <c r="CV2" s="38">
        <f t="shared" si="1"/>
        <v>47300</v>
      </c>
      <c r="CW2" s="38">
        <f t="shared" si="1"/>
        <v>47331</v>
      </c>
      <c r="CX2" s="38">
        <f t="shared" si="1"/>
        <v>47362</v>
      </c>
      <c r="CY2" s="38">
        <f t="shared" si="1"/>
        <v>47392</v>
      </c>
      <c r="CZ2" s="38">
        <f t="shared" si="1"/>
        <v>47423</v>
      </c>
      <c r="DA2" s="38">
        <f t="shared" si="1"/>
        <v>47453</v>
      </c>
      <c r="DB2" s="38">
        <f t="shared" si="1"/>
        <v>47484</v>
      </c>
      <c r="DC2" s="38">
        <f t="shared" si="1"/>
        <v>47515</v>
      </c>
      <c r="DD2" s="38">
        <f t="shared" si="1"/>
        <v>47543</v>
      </c>
      <c r="DE2" s="38">
        <f t="shared" si="1"/>
        <v>47574</v>
      </c>
      <c r="DF2" s="38">
        <f t="shared" si="1"/>
        <v>47604</v>
      </c>
      <c r="DG2" s="38">
        <f t="shared" si="1"/>
        <v>47635</v>
      </c>
      <c r="DH2" s="38">
        <f t="shared" si="1"/>
        <v>47665</v>
      </c>
      <c r="DI2" s="38">
        <f t="shared" si="1"/>
        <v>47696</v>
      </c>
      <c r="DJ2" s="38">
        <f t="shared" si="1"/>
        <v>47727</v>
      </c>
      <c r="DK2" s="38">
        <f t="shared" si="1"/>
        <v>47757</v>
      </c>
      <c r="DL2" s="38">
        <f t="shared" si="1"/>
        <v>47788</v>
      </c>
      <c r="DM2" s="38">
        <f t="shared" si="1"/>
        <v>47818</v>
      </c>
      <c r="DN2" s="38">
        <f t="shared" si="1"/>
        <v>47849</v>
      </c>
      <c r="DO2" s="38">
        <f t="shared" si="1"/>
        <v>47880</v>
      </c>
      <c r="DP2" s="38">
        <f t="shared" si="1"/>
        <v>47908</v>
      </c>
      <c r="DQ2" s="38">
        <f t="shared" si="1"/>
        <v>47939</v>
      </c>
      <c r="DR2" s="38">
        <f t="shared" si="1"/>
        <v>47969</v>
      </c>
      <c r="DS2" s="38">
        <f t="shared" si="1"/>
        <v>48000</v>
      </c>
      <c r="DT2" s="38">
        <f t="shared" si="1"/>
        <v>48030</v>
      </c>
      <c r="DU2" s="38">
        <f t="shared" si="1"/>
        <v>48061</v>
      </c>
      <c r="DV2" s="38">
        <f t="shared" si="1"/>
        <v>48092</v>
      </c>
      <c r="DW2" s="38">
        <f t="shared" si="1"/>
        <v>48122</v>
      </c>
      <c r="DX2" s="38">
        <f t="shared" si="1"/>
        <v>48153</v>
      </c>
      <c r="DY2" s="38">
        <f t="shared" si="1"/>
        <v>48183</v>
      </c>
      <c r="DZ2" s="38">
        <f t="shared" si="1"/>
        <v>48214</v>
      </c>
      <c r="EA2" s="38">
        <f t="shared" si="1"/>
        <v>48245</v>
      </c>
      <c r="EB2" s="38">
        <f t="shared" si="1"/>
        <v>48274</v>
      </c>
      <c r="EC2" s="38">
        <f t="shared" si="1"/>
        <v>48305</v>
      </c>
      <c r="ED2" s="38">
        <f t="shared" si="1"/>
        <v>48335</v>
      </c>
      <c r="EE2" s="38">
        <f t="shared" si="1"/>
        <v>48366</v>
      </c>
      <c r="EF2" s="38">
        <f t="shared" si="1"/>
        <v>48396</v>
      </c>
      <c r="EG2" s="38">
        <f t="shared" ref="EG2:GR2" si="2">EDATE(EF2,1)</f>
        <v>48427</v>
      </c>
      <c r="EH2" s="38">
        <f t="shared" si="2"/>
        <v>48458</v>
      </c>
      <c r="EI2" s="38">
        <f t="shared" si="2"/>
        <v>48488</v>
      </c>
      <c r="EJ2" s="38">
        <f t="shared" si="2"/>
        <v>48519</v>
      </c>
      <c r="EK2" s="38">
        <f t="shared" si="2"/>
        <v>48549</v>
      </c>
      <c r="EL2" s="38">
        <f t="shared" si="2"/>
        <v>48580</v>
      </c>
      <c r="EM2" s="38">
        <f t="shared" si="2"/>
        <v>48611</v>
      </c>
      <c r="EN2" s="38">
        <f t="shared" si="2"/>
        <v>48639</v>
      </c>
      <c r="EO2" s="38">
        <f t="shared" si="2"/>
        <v>48670</v>
      </c>
      <c r="EP2" s="38">
        <f t="shared" si="2"/>
        <v>48700</v>
      </c>
      <c r="EQ2" s="38">
        <f t="shared" si="2"/>
        <v>48731</v>
      </c>
      <c r="ER2" s="38">
        <f t="shared" si="2"/>
        <v>48761</v>
      </c>
      <c r="ES2" s="38">
        <f t="shared" si="2"/>
        <v>48792</v>
      </c>
      <c r="ET2" s="38">
        <f t="shared" si="2"/>
        <v>48823</v>
      </c>
      <c r="EU2" s="38">
        <f t="shared" si="2"/>
        <v>48853</v>
      </c>
      <c r="EV2" s="38">
        <f t="shared" si="2"/>
        <v>48884</v>
      </c>
      <c r="EW2" s="38">
        <f t="shared" si="2"/>
        <v>48914</v>
      </c>
      <c r="EX2" s="38">
        <f t="shared" si="2"/>
        <v>48945</v>
      </c>
      <c r="EY2" s="38">
        <f t="shared" si="2"/>
        <v>48976</v>
      </c>
      <c r="EZ2" s="38">
        <f t="shared" si="2"/>
        <v>49004</v>
      </c>
      <c r="FA2" s="38">
        <f t="shared" si="2"/>
        <v>49035</v>
      </c>
      <c r="FB2" s="38">
        <f t="shared" si="2"/>
        <v>49065</v>
      </c>
      <c r="FC2" s="38">
        <f t="shared" si="2"/>
        <v>49096</v>
      </c>
      <c r="FD2" s="38">
        <f t="shared" si="2"/>
        <v>49126</v>
      </c>
      <c r="FE2" s="38">
        <f t="shared" si="2"/>
        <v>49157</v>
      </c>
      <c r="FF2" s="38">
        <f t="shared" si="2"/>
        <v>49188</v>
      </c>
      <c r="FG2" s="38">
        <f t="shared" si="2"/>
        <v>49218</v>
      </c>
      <c r="FH2" s="38">
        <f t="shared" si="2"/>
        <v>49249</v>
      </c>
      <c r="FI2" s="38">
        <f t="shared" si="2"/>
        <v>49279</v>
      </c>
      <c r="FJ2" s="38">
        <f t="shared" si="2"/>
        <v>49310</v>
      </c>
      <c r="FK2" s="38">
        <f t="shared" si="2"/>
        <v>49341</v>
      </c>
      <c r="FL2" s="38">
        <f t="shared" si="2"/>
        <v>49369</v>
      </c>
      <c r="FM2" s="38">
        <f t="shared" si="2"/>
        <v>49400</v>
      </c>
      <c r="FN2" s="38">
        <f t="shared" si="2"/>
        <v>49430</v>
      </c>
      <c r="FO2" s="38">
        <f t="shared" si="2"/>
        <v>49461</v>
      </c>
      <c r="FP2" s="38">
        <f t="shared" si="2"/>
        <v>49491</v>
      </c>
      <c r="FQ2" s="38">
        <f t="shared" si="2"/>
        <v>49522</v>
      </c>
      <c r="FR2" s="38">
        <f t="shared" si="2"/>
        <v>49553</v>
      </c>
      <c r="FS2" s="38">
        <f t="shared" si="2"/>
        <v>49583</v>
      </c>
      <c r="FT2" s="38">
        <f t="shared" si="2"/>
        <v>49614</v>
      </c>
      <c r="FU2" s="38">
        <f t="shared" si="2"/>
        <v>49644</v>
      </c>
      <c r="FV2" s="38">
        <f t="shared" si="2"/>
        <v>49675</v>
      </c>
      <c r="FW2" s="38">
        <f t="shared" si="2"/>
        <v>49706</v>
      </c>
      <c r="FX2" s="38">
        <f t="shared" si="2"/>
        <v>49735</v>
      </c>
      <c r="FY2" s="38">
        <f t="shared" si="2"/>
        <v>49766</v>
      </c>
      <c r="FZ2" s="38">
        <f t="shared" si="2"/>
        <v>49796</v>
      </c>
      <c r="GA2" s="38">
        <f t="shared" si="2"/>
        <v>49827</v>
      </c>
      <c r="GB2" s="38">
        <f t="shared" si="2"/>
        <v>49857</v>
      </c>
      <c r="GC2" s="38">
        <f t="shared" si="2"/>
        <v>49888</v>
      </c>
      <c r="GD2" s="38">
        <f t="shared" si="2"/>
        <v>49919</v>
      </c>
      <c r="GE2" s="38">
        <f t="shared" si="2"/>
        <v>49949</v>
      </c>
      <c r="GF2" s="38">
        <f t="shared" si="2"/>
        <v>49980</v>
      </c>
      <c r="GG2" s="38">
        <f t="shared" si="2"/>
        <v>50010</v>
      </c>
      <c r="GH2" s="38">
        <f t="shared" si="2"/>
        <v>50041</v>
      </c>
      <c r="GI2" s="38">
        <f t="shared" si="2"/>
        <v>50072</v>
      </c>
      <c r="GJ2" s="38">
        <f t="shared" si="2"/>
        <v>50100</v>
      </c>
      <c r="GK2" s="38">
        <f t="shared" si="2"/>
        <v>50131</v>
      </c>
      <c r="GL2" s="38">
        <f t="shared" si="2"/>
        <v>50161</v>
      </c>
      <c r="GM2" s="38">
        <f t="shared" si="2"/>
        <v>50192</v>
      </c>
      <c r="GN2" s="38">
        <f t="shared" si="2"/>
        <v>50222</v>
      </c>
      <c r="GO2" s="38">
        <f t="shared" si="2"/>
        <v>50253</v>
      </c>
      <c r="GP2" s="38">
        <f t="shared" si="2"/>
        <v>50284</v>
      </c>
      <c r="GQ2" s="38">
        <f t="shared" si="2"/>
        <v>50314</v>
      </c>
      <c r="GR2" s="38">
        <f t="shared" si="2"/>
        <v>50345</v>
      </c>
      <c r="GS2" s="38">
        <f t="shared" ref="GS2:IL2" si="3">EDATE(GR2,1)</f>
        <v>50375</v>
      </c>
      <c r="GT2" s="38">
        <f t="shared" si="3"/>
        <v>50406</v>
      </c>
      <c r="GU2" s="38">
        <f t="shared" si="3"/>
        <v>50437</v>
      </c>
      <c r="GV2" s="38">
        <f t="shared" si="3"/>
        <v>50465</v>
      </c>
      <c r="GW2" s="38">
        <f t="shared" si="3"/>
        <v>50496</v>
      </c>
      <c r="GX2" s="38">
        <f t="shared" si="3"/>
        <v>50526</v>
      </c>
      <c r="GY2" s="38">
        <f t="shared" si="3"/>
        <v>50557</v>
      </c>
      <c r="GZ2" s="38">
        <f t="shared" si="3"/>
        <v>50587</v>
      </c>
      <c r="HA2" s="38">
        <f t="shared" si="3"/>
        <v>50618</v>
      </c>
      <c r="HB2" s="38">
        <f t="shared" si="3"/>
        <v>50649</v>
      </c>
      <c r="HC2" s="38">
        <f t="shared" si="3"/>
        <v>50679</v>
      </c>
      <c r="HD2" s="38">
        <f t="shared" si="3"/>
        <v>50710</v>
      </c>
      <c r="HE2" s="38">
        <f t="shared" si="3"/>
        <v>50740</v>
      </c>
      <c r="HF2" s="38">
        <f t="shared" si="3"/>
        <v>50771</v>
      </c>
      <c r="HG2" s="38">
        <f t="shared" si="3"/>
        <v>50802</v>
      </c>
      <c r="HH2" s="38">
        <f t="shared" si="3"/>
        <v>50830</v>
      </c>
      <c r="HI2" s="38">
        <f t="shared" si="3"/>
        <v>50861</v>
      </c>
      <c r="HJ2" s="38">
        <f t="shared" si="3"/>
        <v>50891</v>
      </c>
      <c r="HK2" s="38">
        <f t="shared" si="3"/>
        <v>50922</v>
      </c>
      <c r="HL2" s="38">
        <f t="shared" si="3"/>
        <v>50952</v>
      </c>
      <c r="HM2" s="38">
        <f t="shared" si="3"/>
        <v>50983</v>
      </c>
      <c r="HN2" s="38">
        <f t="shared" si="3"/>
        <v>51014</v>
      </c>
      <c r="HO2" s="38">
        <f t="shared" si="3"/>
        <v>51044</v>
      </c>
      <c r="HP2" s="38">
        <f t="shared" si="3"/>
        <v>51075</v>
      </c>
      <c r="HQ2" s="38">
        <f t="shared" si="3"/>
        <v>51105</v>
      </c>
      <c r="HR2" s="38">
        <f t="shared" si="3"/>
        <v>51136</v>
      </c>
      <c r="HS2" s="38">
        <f t="shared" si="3"/>
        <v>51167</v>
      </c>
      <c r="HT2" s="38">
        <f t="shared" si="3"/>
        <v>51196</v>
      </c>
      <c r="HU2" s="38">
        <f t="shared" si="3"/>
        <v>51227</v>
      </c>
      <c r="HV2" s="38">
        <f t="shared" si="3"/>
        <v>51257</v>
      </c>
      <c r="HW2" s="38">
        <f t="shared" si="3"/>
        <v>51288</v>
      </c>
      <c r="HX2" s="38">
        <f t="shared" si="3"/>
        <v>51318</v>
      </c>
      <c r="HY2" s="38">
        <f t="shared" si="3"/>
        <v>51349</v>
      </c>
      <c r="HZ2" s="38">
        <f t="shared" si="3"/>
        <v>51380</v>
      </c>
      <c r="IA2" s="38">
        <f t="shared" si="3"/>
        <v>51410</v>
      </c>
      <c r="IB2" s="38">
        <f t="shared" si="3"/>
        <v>51441</v>
      </c>
      <c r="IC2" s="38">
        <f t="shared" si="3"/>
        <v>51471</v>
      </c>
      <c r="ID2" s="38">
        <f t="shared" si="3"/>
        <v>51502</v>
      </c>
      <c r="IE2" s="38">
        <f t="shared" si="3"/>
        <v>51533</v>
      </c>
      <c r="IF2" s="38">
        <f t="shared" si="3"/>
        <v>51561</v>
      </c>
      <c r="IG2" s="38">
        <f t="shared" si="3"/>
        <v>51592</v>
      </c>
      <c r="IH2" s="38">
        <f t="shared" si="3"/>
        <v>51622</v>
      </c>
      <c r="II2" s="38">
        <f t="shared" si="3"/>
        <v>51653</v>
      </c>
      <c r="IJ2" s="38">
        <f t="shared" si="3"/>
        <v>51683</v>
      </c>
      <c r="IK2" s="38">
        <f t="shared" si="3"/>
        <v>51714</v>
      </c>
      <c r="IL2" s="38">
        <f t="shared" si="3"/>
        <v>51745</v>
      </c>
    </row>
    <row r="3" spans="2:246" s="2" customFormat="1" ht="10.199999999999999" x14ac:dyDescent="0.2">
      <c r="B3" s="3" t="s">
        <v>179</v>
      </c>
      <c r="C3" s="13"/>
      <c r="D3" s="13"/>
      <c r="E3" s="13"/>
      <c r="F3" s="13"/>
      <c r="G3" s="39">
        <f>YEAR(G2)</f>
        <v>2021</v>
      </c>
      <c r="H3" s="39">
        <f t="shared" ref="H3:BS3" si="4">YEAR(H2)</f>
        <v>2021</v>
      </c>
      <c r="I3" s="39">
        <f t="shared" si="4"/>
        <v>2021</v>
      </c>
      <c r="J3" s="39">
        <f t="shared" si="4"/>
        <v>2022</v>
      </c>
      <c r="K3" s="39">
        <f t="shared" si="4"/>
        <v>2022</v>
      </c>
      <c r="L3" s="39">
        <f t="shared" si="4"/>
        <v>2022</v>
      </c>
      <c r="M3" s="39">
        <f t="shared" si="4"/>
        <v>2022</v>
      </c>
      <c r="N3" s="39">
        <f t="shared" si="4"/>
        <v>2022</v>
      </c>
      <c r="O3" s="39">
        <f t="shared" si="4"/>
        <v>2022</v>
      </c>
      <c r="P3" s="39">
        <f t="shared" si="4"/>
        <v>2022</v>
      </c>
      <c r="Q3" s="39">
        <f t="shared" si="4"/>
        <v>2022</v>
      </c>
      <c r="R3" s="39">
        <f t="shared" si="4"/>
        <v>2022</v>
      </c>
      <c r="S3" s="39">
        <f t="shared" si="4"/>
        <v>2022</v>
      </c>
      <c r="T3" s="39">
        <f t="shared" si="4"/>
        <v>2022</v>
      </c>
      <c r="U3" s="39">
        <f t="shared" si="4"/>
        <v>2022</v>
      </c>
      <c r="V3" s="39">
        <f t="shared" si="4"/>
        <v>2023</v>
      </c>
      <c r="W3" s="39">
        <f t="shared" si="4"/>
        <v>2023</v>
      </c>
      <c r="X3" s="39">
        <f t="shared" si="4"/>
        <v>2023</v>
      </c>
      <c r="Y3" s="39">
        <f t="shared" si="4"/>
        <v>2023</v>
      </c>
      <c r="Z3" s="39">
        <f t="shared" si="4"/>
        <v>2023</v>
      </c>
      <c r="AA3" s="39">
        <f t="shared" si="4"/>
        <v>2023</v>
      </c>
      <c r="AB3" s="39">
        <f t="shared" si="4"/>
        <v>2023</v>
      </c>
      <c r="AC3" s="39">
        <f t="shared" si="4"/>
        <v>2023</v>
      </c>
      <c r="AD3" s="39">
        <f t="shared" si="4"/>
        <v>2023</v>
      </c>
      <c r="AE3" s="39">
        <f t="shared" si="4"/>
        <v>2023</v>
      </c>
      <c r="AF3" s="39">
        <f t="shared" si="4"/>
        <v>2023</v>
      </c>
      <c r="AG3" s="39">
        <f t="shared" si="4"/>
        <v>2023</v>
      </c>
      <c r="AH3" s="39">
        <f t="shared" si="4"/>
        <v>2024</v>
      </c>
      <c r="AI3" s="39">
        <f t="shared" si="4"/>
        <v>2024</v>
      </c>
      <c r="AJ3" s="39">
        <f t="shared" si="4"/>
        <v>2024</v>
      </c>
      <c r="AK3" s="39">
        <f t="shared" si="4"/>
        <v>2024</v>
      </c>
      <c r="AL3" s="39">
        <f t="shared" si="4"/>
        <v>2024</v>
      </c>
      <c r="AM3" s="39">
        <f t="shared" si="4"/>
        <v>2024</v>
      </c>
      <c r="AN3" s="39">
        <f t="shared" si="4"/>
        <v>2024</v>
      </c>
      <c r="AO3" s="39">
        <f t="shared" si="4"/>
        <v>2024</v>
      </c>
      <c r="AP3" s="39">
        <f t="shared" si="4"/>
        <v>2024</v>
      </c>
      <c r="AQ3" s="39">
        <f t="shared" si="4"/>
        <v>2024</v>
      </c>
      <c r="AR3" s="39">
        <f t="shared" si="4"/>
        <v>2024</v>
      </c>
      <c r="AS3" s="39">
        <f t="shared" si="4"/>
        <v>2024</v>
      </c>
      <c r="AT3" s="39">
        <f t="shared" si="4"/>
        <v>2025</v>
      </c>
      <c r="AU3" s="39">
        <f t="shared" si="4"/>
        <v>2025</v>
      </c>
      <c r="AV3" s="39">
        <f t="shared" si="4"/>
        <v>2025</v>
      </c>
      <c r="AW3" s="39">
        <f t="shared" si="4"/>
        <v>2025</v>
      </c>
      <c r="AX3" s="39">
        <f t="shared" si="4"/>
        <v>2025</v>
      </c>
      <c r="AY3" s="39">
        <f t="shared" si="4"/>
        <v>2025</v>
      </c>
      <c r="AZ3" s="39">
        <f t="shared" si="4"/>
        <v>2025</v>
      </c>
      <c r="BA3" s="39">
        <f t="shared" si="4"/>
        <v>2025</v>
      </c>
      <c r="BB3" s="39">
        <f t="shared" si="4"/>
        <v>2025</v>
      </c>
      <c r="BC3" s="39">
        <f t="shared" si="4"/>
        <v>2025</v>
      </c>
      <c r="BD3" s="39">
        <f t="shared" si="4"/>
        <v>2025</v>
      </c>
      <c r="BE3" s="39">
        <f t="shared" si="4"/>
        <v>2025</v>
      </c>
      <c r="BF3" s="39">
        <f t="shared" si="4"/>
        <v>2026</v>
      </c>
      <c r="BG3" s="39">
        <f t="shared" si="4"/>
        <v>2026</v>
      </c>
      <c r="BH3" s="39">
        <f t="shared" si="4"/>
        <v>2026</v>
      </c>
      <c r="BI3" s="39">
        <f t="shared" si="4"/>
        <v>2026</v>
      </c>
      <c r="BJ3" s="39">
        <f t="shared" si="4"/>
        <v>2026</v>
      </c>
      <c r="BK3" s="39">
        <f t="shared" si="4"/>
        <v>2026</v>
      </c>
      <c r="BL3" s="39">
        <f t="shared" si="4"/>
        <v>2026</v>
      </c>
      <c r="BM3" s="39">
        <f t="shared" si="4"/>
        <v>2026</v>
      </c>
      <c r="BN3" s="39">
        <f t="shared" si="4"/>
        <v>2026</v>
      </c>
      <c r="BO3" s="39">
        <f t="shared" si="4"/>
        <v>2026</v>
      </c>
      <c r="BP3" s="39">
        <f t="shared" si="4"/>
        <v>2026</v>
      </c>
      <c r="BQ3" s="39">
        <f t="shared" si="4"/>
        <v>2026</v>
      </c>
      <c r="BR3" s="39">
        <f t="shared" si="4"/>
        <v>2027</v>
      </c>
      <c r="BS3" s="39">
        <f t="shared" si="4"/>
        <v>2027</v>
      </c>
      <c r="BT3" s="39">
        <f t="shared" ref="BT3:EE3" si="5">YEAR(BT2)</f>
        <v>2027</v>
      </c>
      <c r="BU3" s="39">
        <f t="shared" si="5"/>
        <v>2027</v>
      </c>
      <c r="BV3" s="39">
        <f t="shared" si="5"/>
        <v>2027</v>
      </c>
      <c r="BW3" s="39">
        <f t="shared" si="5"/>
        <v>2027</v>
      </c>
      <c r="BX3" s="39">
        <f t="shared" si="5"/>
        <v>2027</v>
      </c>
      <c r="BY3" s="39">
        <f t="shared" si="5"/>
        <v>2027</v>
      </c>
      <c r="BZ3" s="39">
        <f t="shared" si="5"/>
        <v>2027</v>
      </c>
      <c r="CA3" s="39">
        <f t="shared" si="5"/>
        <v>2027</v>
      </c>
      <c r="CB3" s="39">
        <f t="shared" si="5"/>
        <v>2027</v>
      </c>
      <c r="CC3" s="39">
        <f t="shared" si="5"/>
        <v>2027</v>
      </c>
      <c r="CD3" s="39">
        <f t="shared" si="5"/>
        <v>2028</v>
      </c>
      <c r="CE3" s="39">
        <f t="shared" si="5"/>
        <v>2028</v>
      </c>
      <c r="CF3" s="39">
        <f t="shared" si="5"/>
        <v>2028</v>
      </c>
      <c r="CG3" s="39">
        <f t="shared" si="5"/>
        <v>2028</v>
      </c>
      <c r="CH3" s="39">
        <f t="shared" si="5"/>
        <v>2028</v>
      </c>
      <c r="CI3" s="39">
        <f t="shared" si="5"/>
        <v>2028</v>
      </c>
      <c r="CJ3" s="39">
        <f t="shared" si="5"/>
        <v>2028</v>
      </c>
      <c r="CK3" s="39">
        <f t="shared" si="5"/>
        <v>2028</v>
      </c>
      <c r="CL3" s="39">
        <f t="shared" si="5"/>
        <v>2028</v>
      </c>
      <c r="CM3" s="39">
        <f t="shared" si="5"/>
        <v>2028</v>
      </c>
      <c r="CN3" s="39">
        <f t="shared" si="5"/>
        <v>2028</v>
      </c>
      <c r="CO3" s="39">
        <f t="shared" si="5"/>
        <v>2028</v>
      </c>
      <c r="CP3" s="39">
        <f t="shared" si="5"/>
        <v>2029</v>
      </c>
      <c r="CQ3" s="39">
        <f t="shared" si="5"/>
        <v>2029</v>
      </c>
      <c r="CR3" s="39">
        <f t="shared" si="5"/>
        <v>2029</v>
      </c>
      <c r="CS3" s="39">
        <f t="shared" si="5"/>
        <v>2029</v>
      </c>
      <c r="CT3" s="39">
        <f t="shared" si="5"/>
        <v>2029</v>
      </c>
      <c r="CU3" s="39">
        <f t="shared" si="5"/>
        <v>2029</v>
      </c>
      <c r="CV3" s="39">
        <f t="shared" si="5"/>
        <v>2029</v>
      </c>
      <c r="CW3" s="39">
        <f t="shared" si="5"/>
        <v>2029</v>
      </c>
      <c r="CX3" s="39">
        <f t="shared" si="5"/>
        <v>2029</v>
      </c>
      <c r="CY3" s="39">
        <f t="shared" si="5"/>
        <v>2029</v>
      </c>
      <c r="CZ3" s="39">
        <f t="shared" si="5"/>
        <v>2029</v>
      </c>
      <c r="DA3" s="39">
        <f t="shared" si="5"/>
        <v>2029</v>
      </c>
      <c r="DB3" s="39">
        <f t="shared" si="5"/>
        <v>2030</v>
      </c>
      <c r="DC3" s="39">
        <f t="shared" si="5"/>
        <v>2030</v>
      </c>
      <c r="DD3" s="39">
        <f t="shared" si="5"/>
        <v>2030</v>
      </c>
      <c r="DE3" s="39">
        <f t="shared" si="5"/>
        <v>2030</v>
      </c>
      <c r="DF3" s="39">
        <f t="shared" si="5"/>
        <v>2030</v>
      </c>
      <c r="DG3" s="39">
        <f t="shared" si="5"/>
        <v>2030</v>
      </c>
      <c r="DH3" s="39">
        <f t="shared" si="5"/>
        <v>2030</v>
      </c>
      <c r="DI3" s="39">
        <f t="shared" si="5"/>
        <v>2030</v>
      </c>
      <c r="DJ3" s="39">
        <f t="shared" si="5"/>
        <v>2030</v>
      </c>
      <c r="DK3" s="39">
        <f t="shared" si="5"/>
        <v>2030</v>
      </c>
      <c r="DL3" s="39">
        <f t="shared" si="5"/>
        <v>2030</v>
      </c>
      <c r="DM3" s="39">
        <f t="shared" si="5"/>
        <v>2030</v>
      </c>
      <c r="DN3" s="39">
        <f t="shared" si="5"/>
        <v>2031</v>
      </c>
      <c r="DO3" s="39">
        <f t="shared" si="5"/>
        <v>2031</v>
      </c>
      <c r="DP3" s="39">
        <f t="shared" si="5"/>
        <v>2031</v>
      </c>
      <c r="DQ3" s="39">
        <f t="shared" si="5"/>
        <v>2031</v>
      </c>
      <c r="DR3" s="39">
        <f t="shared" si="5"/>
        <v>2031</v>
      </c>
      <c r="DS3" s="39">
        <f t="shared" si="5"/>
        <v>2031</v>
      </c>
      <c r="DT3" s="39">
        <f t="shared" si="5"/>
        <v>2031</v>
      </c>
      <c r="DU3" s="39">
        <f t="shared" si="5"/>
        <v>2031</v>
      </c>
      <c r="DV3" s="39">
        <f t="shared" si="5"/>
        <v>2031</v>
      </c>
      <c r="DW3" s="39">
        <f t="shared" si="5"/>
        <v>2031</v>
      </c>
      <c r="DX3" s="39">
        <f t="shared" si="5"/>
        <v>2031</v>
      </c>
      <c r="DY3" s="39">
        <f t="shared" si="5"/>
        <v>2031</v>
      </c>
      <c r="DZ3" s="39">
        <f t="shared" si="5"/>
        <v>2032</v>
      </c>
      <c r="EA3" s="39">
        <f t="shared" si="5"/>
        <v>2032</v>
      </c>
      <c r="EB3" s="39">
        <f t="shared" si="5"/>
        <v>2032</v>
      </c>
      <c r="EC3" s="39">
        <f t="shared" si="5"/>
        <v>2032</v>
      </c>
      <c r="ED3" s="39">
        <f t="shared" si="5"/>
        <v>2032</v>
      </c>
      <c r="EE3" s="39">
        <f t="shared" si="5"/>
        <v>2032</v>
      </c>
      <c r="EF3" s="39">
        <f t="shared" ref="EF3:GQ3" si="6">YEAR(EF2)</f>
        <v>2032</v>
      </c>
      <c r="EG3" s="39">
        <f t="shared" si="6"/>
        <v>2032</v>
      </c>
      <c r="EH3" s="39">
        <f t="shared" si="6"/>
        <v>2032</v>
      </c>
      <c r="EI3" s="39">
        <f t="shared" si="6"/>
        <v>2032</v>
      </c>
      <c r="EJ3" s="39">
        <f t="shared" si="6"/>
        <v>2032</v>
      </c>
      <c r="EK3" s="39">
        <f t="shared" si="6"/>
        <v>2032</v>
      </c>
      <c r="EL3" s="39">
        <f t="shared" si="6"/>
        <v>2033</v>
      </c>
      <c r="EM3" s="39">
        <f t="shared" si="6"/>
        <v>2033</v>
      </c>
      <c r="EN3" s="39">
        <f t="shared" si="6"/>
        <v>2033</v>
      </c>
      <c r="EO3" s="39">
        <f t="shared" si="6"/>
        <v>2033</v>
      </c>
      <c r="EP3" s="39">
        <f t="shared" si="6"/>
        <v>2033</v>
      </c>
      <c r="EQ3" s="39">
        <f t="shared" si="6"/>
        <v>2033</v>
      </c>
      <c r="ER3" s="39">
        <f t="shared" si="6"/>
        <v>2033</v>
      </c>
      <c r="ES3" s="39">
        <f t="shared" si="6"/>
        <v>2033</v>
      </c>
      <c r="ET3" s="39">
        <f t="shared" si="6"/>
        <v>2033</v>
      </c>
      <c r="EU3" s="39">
        <f t="shared" si="6"/>
        <v>2033</v>
      </c>
      <c r="EV3" s="39">
        <f t="shared" si="6"/>
        <v>2033</v>
      </c>
      <c r="EW3" s="39">
        <f t="shared" si="6"/>
        <v>2033</v>
      </c>
      <c r="EX3" s="39">
        <f t="shared" si="6"/>
        <v>2034</v>
      </c>
      <c r="EY3" s="39">
        <f t="shared" si="6"/>
        <v>2034</v>
      </c>
      <c r="EZ3" s="39">
        <f t="shared" si="6"/>
        <v>2034</v>
      </c>
      <c r="FA3" s="39">
        <f t="shared" si="6"/>
        <v>2034</v>
      </c>
      <c r="FB3" s="39">
        <f t="shared" si="6"/>
        <v>2034</v>
      </c>
      <c r="FC3" s="39">
        <f t="shared" si="6"/>
        <v>2034</v>
      </c>
      <c r="FD3" s="39">
        <f t="shared" si="6"/>
        <v>2034</v>
      </c>
      <c r="FE3" s="39">
        <f t="shared" si="6"/>
        <v>2034</v>
      </c>
      <c r="FF3" s="39">
        <f t="shared" si="6"/>
        <v>2034</v>
      </c>
      <c r="FG3" s="39">
        <f t="shared" si="6"/>
        <v>2034</v>
      </c>
      <c r="FH3" s="39">
        <f t="shared" si="6"/>
        <v>2034</v>
      </c>
      <c r="FI3" s="39">
        <f t="shared" si="6"/>
        <v>2034</v>
      </c>
      <c r="FJ3" s="39">
        <f t="shared" si="6"/>
        <v>2035</v>
      </c>
      <c r="FK3" s="39">
        <f t="shared" si="6"/>
        <v>2035</v>
      </c>
      <c r="FL3" s="39">
        <f t="shared" si="6"/>
        <v>2035</v>
      </c>
      <c r="FM3" s="39">
        <f t="shared" si="6"/>
        <v>2035</v>
      </c>
      <c r="FN3" s="39">
        <f t="shared" si="6"/>
        <v>2035</v>
      </c>
      <c r="FO3" s="39">
        <f t="shared" si="6"/>
        <v>2035</v>
      </c>
      <c r="FP3" s="39">
        <f t="shared" si="6"/>
        <v>2035</v>
      </c>
      <c r="FQ3" s="39">
        <f t="shared" si="6"/>
        <v>2035</v>
      </c>
      <c r="FR3" s="39">
        <f t="shared" si="6"/>
        <v>2035</v>
      </c>
      <c r="FS3" s="39">
        <f t="shared" si="6"/>
        <v>2035</v>
      </c>
      <c r="FT3" s="39">
        <f t="shared" si="6"/>
        <v>2035</v>
      </c>
      <c r="FU3" s="39">
        <f t="shared" si="6"/>
        <v>2035</v>
      </c>
      <c r="FV3" s="39">
        <f t="shared" si="6"/>
        <v>2036</v>
      </c>
      <c r="FW3" s="39">
        <f t="shared" si="6"/>
        <v>2036</v>
      </c>
      <c r="FX3" s="39">
        <f t="shared" si="6"/>
        <v>2036</v>
      </c>
      <c r="FY3" s="39">
        <f t="shared" si="6"/>
        <v>2036</v>
      </c>
      <c r="FZ3" s="39">
        <f t="shared" si="6"/>
        <v>2036</v>
      </c>
      <c r="GA3" s="39">
        <f t="shared" si="6"/>
        <v>2036</v>
      </c>
      <c r="GB3" s="39">
        <f t="shared" si="6"/>
        <v>2036</v>
      </c>
      <c r="GC3" s="39">
        <f t="shared" si="6"/>
        <v>2036</v>
      </c>
      <c r="GD3" s="39">
        <f t="shared" si="6"/>
        <v>2036</v>
      </c>
      <c r="GE3" s="39">
        <f t="shared" si="6"/>
        <v>2036</v>
      </c>
      <c r="GF3" s="39">
        <f t="shared" si="6"/>
        <v>2036</v>
      </c>
      <c r="GG3" s="39">
        <f t="shared" si="6"/>
        <v>2036</v>
      </c>
      <c r="GH3" s="39">
        <f t="shared" si="6"/>
        <v>2037</v>
      </c>
      <c r="GI3" s="39">
        <f t="shared" si="6"/>
        <v>2037</v>
      </c>
      <c r="GJ3" s="39">
        <f t="shared" si="6"/>
        <v>2037</v>
      </c>
      <c r="GK3" s="39">
        <f t="shared" si="6"/>
        <v>2037</v>
      </c>
      <c r="GL3" s="39">
        <f t="shared" si="6"/>
        <v>2037</v>
      </c>
      <c r="GM3" s="39">
        <f t="shared" si="6"/>
        <v>2037</v>
      </c>
      <c r="GN3" s="39">
        <f t="shared" si="6"/>
        <v>2037</v>
      </c>
      <c r="GO3" s="39">
        <f t="shared" si="6"/>
        <v>2037</v>
      </c>
      <c r="GP3" s="39">
        <f t="shared" si="6"/>
        <v>2037</v>
      </c>
      <c r="GQ3" s="39">
        <f t="shared" si="6"/>
        <v>2037</v>
      </c>
      <c r="GR3" s="39">
        <f t="shared" ref="GR3:IL3" si="7">YEAR(GR2)</f>
        <v>2037</v>
      </c>
      <c r="GS3" s="39">
        <f t="shared" si="7"/>
        <v>2037</v>
      </c>
      <c r="GT3" s="39">
        <f t="shared" si="7"/>
        <v>2038</v>
      </c>
      <c r="GU3" s="39">
        <f t="shared" si="7"/>
        <v>2038</v>
      </c>
      <c r="GV3" s="39">
        <f t="shared" si="7"/>
        <v>2038</v>
      </c>
      <c r="GW3" s="39">
        <f t="shared" si="7"/>
        <v>2038</v>
      </c>
      <c r="GX3" s="39">
        <f t="shared" si="7"/>
        <v>2038</v>
      </c>
      <c r="GY3" s="39">
        <f t="shared" si="7"/>
        <v>2038</v>
      </c>
      <c r="GZ3" s="39">
        <f t="shared" si="7"/>
        <v>2038</v>
      </c>
      <c r="HA3" s="39">
        <f t="shared" si="7"/>
        <v>2038</v>
      </c>
      <c r="HB3" s="39">
        <f t="shared" si="7"/>
        <v>2038</v>
      </c>
      <c r="HC3" s="39">
        <f t="shared" si="7"/>
        <v>2038</v>
      </c>
      <c r="HD3" s="39">
        <f t="shared" si="7"/>
        <v>2038</v>
      </c>
      <c r="HE3" s="39">
        <f t="shared" si="7"/>
        <v>2038</v>
      </c>
      <c r="HF3" s="39">
        <f t="shared" si="7"/>
        <v>2039</v>
      </c>
      <c r="HG3" s="39">
        <f t="shared" si="7"/>
        <v>2039</v>
      </c>
      <c r="HH3" s="39">
        <f t="shared" si="7"/>
        <v>2039</v>
      </c>
      <c r="HI3" s="39">
        <f t="shared" si="7"/>
        <v>2039</v>
      </c>
      <c r="HJ3" s="39">
        <f t="shared" si="7"/>
        <v>2039</v>
      </c>
      <c r="HK3" s="39">
        <f t="shared" si="7"/>
        <v>2039</v>
      </c>
      <c r="HL3" s="39">
        <f t="shared" si="7"/>
        <v>2039</v>
      </c>
      <c r="HM3" s="39">
        <f t="shared" si="7"/>
        <v>2039</v>
      </c>
      <c r="HN3" s="39">
        <f t="shared" si="7"/>
        <v>2039</v>
      </c>
      <c r="HO3" s="39">
        <f t="shared" si="7"/>
        <v>2039</v>
      </c>
      <c r="HP3" s="39">
        <f t="shared" si="7"/>
        <v>2039</v>
      </c>
      <c r="HQ3" s="39">
        <f t="shared" si="7"/>
        <v>2039</v>
      </c>
      <c r="HR3" s="39">
        <f t="shared" si="7"/>
        <v>2040</v>
      </c>
      <c r="HS3" s="39">
        <f t="shared" si="7"/>
        <v>2040</v>
      </c>
      <c r="HT3" s="39">
        <f t="shared" si="7"/>
        <v>2040</v>
      </c>
      <c r="HU3" s="39">
        <f t="shared" si="7"/>
        <v>2040</v>
      </c>
      <c r="HV3" s="39">
        <f t="shared" si="7"/>
        <v>2040</v>
      </c>
      <c r="HW3" s="39">
        <f t="shared" si="7"/>
        <v>2040</v>
      </c>
      <c r="HX3" s="39">
        <f t="shared" si="7"/>
        <v>2040</v>
      </c>
      <c r="HY3" s="39">
        <f t="shared" si="7"/>
        <v>2040</v>
      </c>
      <c r="HZ3" s="39">
        <f t="shared" si="7"/>
        <v>2040</v>
      </c>
      <c r="IA3" s="39">
        <f t="shared" si="7"/>
        <v>2040</v>
      </c>
      <c r="IB3" s="39">
        <f t="shared" si="7"/>
        <v>2040</v>
      </c>
      <c r="IC3" s="39">
        <f t="shared" si="7"/>
        <v>2040</v>
      </c>
      <c r="ID3" s="39">
        <f t="shared" si="7"/>
        <v>2041</v>
      </c>
      <c r="IE3" s="39">
        <f t="shared" si="7"/>
        <v>2041</v>
      </c>
      <c r="IF3" s="39">
        <f t="shared" si="7"/>
        <v>2041</v>
      </c>
      <c r="IG3" s="39">
        <f t="shared" si="7"/>
        <v>2041</v>
      </c>
      <c r="IH3" s="39">
        <f t="shared" si="7"/>
        <v>2041</v>
      </c>
      <c r="II3" s="39">
        <f t="shared" si="7"/>
        <v>2041</v>
      </c>
      <c r="IJ3" s="39">
        <f t="shared" si="7"/>
        <v>2041</v>
      </c>
      <c r="IK3" s="39">
        <f t="shared" si="7"/>
        <v>2041</v>
      </c>
      <c r="IL3" s="39">
        <f t="shared" si="7"/>
        <v>2041</v>
      </c>
    </row>
    <row r="4" spans="2:246" s="2" customFormat="1" ht="10.199999999999999" x14ac:dyDescent="0.2">
      <c r="B4" s="3"/>
      <c r="C4" s="13"/>
      <c r="D4" s="13"/>
      <c r="E4" s="13"/>
      <c r="F4" s="13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2:246" s="3" customFormat="1" ht="10.8" thickBot="1" x14ac:dyDescent="0.25">
      <c r="B5" s="15" t="s">
        <v>494</v>
      </c>
      <c r="C5" s="16"/>
      <c r="D5" s="17"/>
      <c r="E5" s="17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</row>
    <row r="6" spans="2:246" s="2" customFormat="1" ht="10.199999999999999" outlineLevel="1" x14ac:dyDescent="0.2">
      <c r="B6" s="149" t="s">
        <v>473</v>
      </c>
      <c r="C6" s="13" t="s">
        <v>128</v>
      </c>
      <c r="D6" s="147">
        <v>240</v>
      </c>
      <c r="E6" s="147"/>
      <c r="F6" s="152" t="s">
        <v>474</v>
      </c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</row>
    <row r="7" spans="2:246" outlineLevel="1" x14ac:dyDescent="0.3">
      <c r="B7" s="149" t="s">
        <v>475</v>
      </c>
      <c r="C7" s="13" t="s">
        <v>36</v>
      </c>
      <c r="D7" s="150">
        <f>ComparativeAdvantage!D10</f>
        <v>9.0999999999999998E-2</v>
      </c>
      <c r="E7" s="147"/>
      <c r="F7" s="148" t="s">
        <v>483</v>
      </c>
    </row>
    <row r="8" spans="2:246" outlineLevel="1" x14ac:dyDescent="0.3">
      <c r="B8" s="149" t="s">
        <v>461</v>
      </c>
      <c r="C8" s="13"/>
      <c r="G8" s="145">
        <f>1/((1+$D$7)^(1/12))</f>
        <v>0.99276838265707557</v>
      </c>
      <c r="H8" s="145">
        <f>G8/((1+$D$7)^(1/12))</f>
        <v>0.98558906160354565</v>
      </c>
      <c r="I8" s="145">
        <f t="shared" ref="I8:BT8" si="8">H8/((1+$D$7)^(1/12))</f>
        <v>0.97846165865265677</v>
      </c>
      <c r="J8" s="145">
        <f t="shared" si="8"/>
        <v>0.97138579835255756</v>
      </c>
      <c r="K8" s="145">
        <f t="shared" si="8"/>
        <v>0.96436110796652064</v>
      </c>
      <c r="L8" s="145">
        <f t="shared" si="8"/>
        <v>0.95738721745330813</v>
      </c>
      <c r="M8" s="145">
        <f t="shared" si="8"/>
        <v>0.95046375944767858</v>
      </c>
      <c r="N8" s="145">
        <f t="shared" si="8"/>
        <v>0.94359036924103556</v>
      </c>
      <c r="O8" s="145">
        <f t="shared" si="8"/>
        <v>0.93676668476221558</v>
      </c>
      <c r="P8" s="145">
        <f t="shared" si="8"/>
        <v>0.92999234655841534</v>
      </c>
      <c r="Q8" s="145">
        <f t="shared" si="8"/>
        <v>0.92326699777625654</v>
      </c>
      <c r="R8" s="145">
        <f t="shared" si="8"/>
        <v>0.91659028414298793</v>
      </c>
      <c r="S8" s="145">
        <f t="shared" si="8"/>
        <v>0.90996185394782347</v>
      </c>
      <c r="T8" s="145">
        <f t="shared" si="8"/>
        <v>0.90338135802341468</v>
      </c>
      <c r="U8" s="145">
        <f t="shared" si="8"/>
        <v>0.89684844972745792</v>
      </c>
      <c r="V8" s="145">
        <f t="shared" si="8"/>
        <v>0.89036278492443388</v>
      </c>
      <c r="W8" s="145">
        <f t="shared" si="8"/>
        <v>0.88392402196747988</v>
      </c>
      <c r="X8" s="145">
        <f t="shared" si="8"/>
        <v>0.87753182168039234</v>
      </c>
      <c r="Y8" s="145">
        <f t="shared" si="8"/>
        <v>0.87118584733976034</v>
      </c>
      <c r="Z8" s="145">
        <f t="shared" si="8"/>
        <v>0.86488576465722777</v>
      </c>
      <c r="AA8" s="145">
        <f t="shared" si="8"/>
        <v>0.8586312417618841</v>
      </c>
      <c r="AB8" s="145">
        <f t="shared" si="8"/>
        <v>0.85242194918278213</v>
      </c>
      <c r="AC8" s="145">
        <f t="shared" si="8"/>
        <v>0.84625755983158246</v>
      </c>
      <c r="AD8" s="145">
        <f t="shared" si="8"/>
        <v>0.84013774898532345</v>
      </c>
      <c r="AE8" s="145">
        <f t="shared" si="8"/>
        <v>0.83406219426931572</v>
      </c>
      <c r="AF8" s="145">
        <f t="shared" si="8"/>
        <v>0.82803057564016014</v>
      </c>
      <c r="AG8" s="145">
        <f t="shared" si="8"/>
        <v>0.82204257536888903</v>
      </c>
      <c r="AH8" s="145">
        <f t="shared" si="8"/>
        <v>0.81609787802422906</v>
      </c>
      <c r="AI8" s="145">
        <f t="shared" si="8"/>
        <v>0.81019617045598524</v>
      </c>
      <c r="AJ8" s="145">
        <f t="shared" si="8"/>
        <v>0.80433714177854476</v>
      </c>
      <c r="AK8" s="145">
        <f t="shared" si="8"/>
        <v>0.79852048335450077</v>
      </c>
      <c r="AL8" s="145">
        <f t="shared" si="8"/>
        <v>0.79274588877839391</v>
      </c>
      <c r="AM8" s="145">
        <f t="shared" si="8"/>
        <v>0.78701305386057208</v>
      </c>
      <c r="AN8" s="145">
        <f t="shared" si="8"/>
        <v>0.78132167661116603</v>
      </c>
      <c r="AO8" s="145">
        <f t="shared" si="8"/>
        <v>0.77567145722418196</v>
      </c>
      <c r="AP8" s="145">
        <f t="shared" si="8"/>
        <v>0.77006209806170811</v>
      </c>
      <c r="AQ8" s="145">
        <f t="shared" si="8"/>
        <v>0.76449330363823631</v>
      </c>
      <c r="AR8" s="145">
        <f t="shared" si="8"/>
        <v>0.75896478060509642</v>
      </c>
      <c r="AS8" s="145">
        <f t="shared" si="8"/>
        <v>0.75347623773500372</v>
      </c>
      <c r="AT8" s="145">
        <f t="shared" si="8"/>
        <v>0.7480273859067178</v>
      </c>
      <c r="AU8" s="145">
        <f t="shared" si="8"/>
        <v>0.74261793808981236</v>
      </c>
      <c r="AV8" s="145">
        <f t="shared" si="8"/>
        <v>0.73724760932955524</v>
      </c>
      <c r="AW8" s="145">
        <f t="shared" si="8"/>
        <v>0.73191611673189805</v>
      </c>
      <c r="AX8" s="145">
        <f t="shared" si="8"/>
        <v>0.72662317944857369</v>
      </c>
      <c r="AY8" s="145">
        <f t="shared" si="8"/>
        <v>0.72136851866230245</v>
      </c>
      <c r="AZ8" s="145">
        <f t="shared" si="8"/>
        <v>0.71615185757210442</v>
      </c>
      <c r="BA8" s="145">
        <f t="shared" si="8"/>
        <v>0.71097292137871848</v>
      </c>
      <c r="BB8" s="145">
        <f t="shared" si="8"/>
        <v>0.70583143727012643</v>
      </c>
      <c r="BC8" s="145">
        <f t="shared" si="8"/>
        <v>0.70072713440718248</v>
      </c>
      <c r="BD8" s="145">
        <f t="shared" si="8"/>
        <v>0.69565974390934571</v>
      </c>
      <c r="BE8" s="145">
        <f t="shared" si="8"/>
        <v>0.69062899884051654</v>
      </c>
      <c r="BF8" s="145">
        <f t="shared" si="8"/>
        <v>0.68563463419497495</v>
      </c>
      <c r="BG8" s="145">
        <f t="shared" si="8"/>
        <v>0.68067638688342091</v>
      </c>
      <c r="BH8" s="145">
        <f t="shared" si="8"/>
        <v>0.67575399571911565</v>
      </c>
      <c r="BI8" s="145">
        <f t="shared" si="8"/>
        <v>0.67086720140412281</v>
      </c>
      <c r="BJ8" s="145">
        <f t="shared" si="8"/>
        <v>0.66601574651564954</v>
      </c>
      <c r="BK8" s="145">
        <f t="shared" si="8"/>
        <v>0.6611993754924862</v>
      </c>
      <c r="BL8" s="145">
        <f t="shared" si="8"/>
        <v>0.65641783462154391</v>
      </c>
      <c r="BM8" s="145">
        <f t="shared" si="8"/>
        <v>0.65167087202448981</v>
      </c>
      <c r="BN8" s="145">
        <f t="shared" si="8"/>
        <v>0.6469582376444788</v>
      </c>
      <c r="BO8" s="145">
        <f t="shared" si="8"/>
        <v>0.64227968323298112</v>
      </c>
      <c r="BP8" s="145">
        <f t="shared" si="8"/>
        <v>0.63763496233670547</v>
      </c>
      <c r="BQ8" s="145">
        <f t="shared" si="8"/>
        <v>0.6330238302846164</v>
      </c>
      <c r="BR8" s="145">
        <f t="shared" si="8"/>
        <v>0.62844604417504568</v>
      </c>
      <c r="BS8" s="145">
        <f t="shared" si="8"/>
        <v>0.6239013628628971</v>
      </c>
      <c r="BT8" s="145">
        <f t="shared" si="8"/>
        <v>0.61938954694694359</v>
      </c>
      <c r="BU8" s="145">
        <f t="shared" ref="BU8:EF8" si="9">BT8/((1+$D$7)^(1/12))</f>
        <v>0.614910358757216</v>
      </c>
      <c r="BV8" s="145">
        <f t="shared" si="9"/>
        <v>0.61046356234248345</v>
      </c>
      <c r="BW8" s="145">
        <f t="shared" si="9"/>
        <v>0.60604892345782413</v>
      </c>
      <c r="BX8" s="145">
        <f t="shared" si="9"/>
        <v>0.60166620955228578</v>
      </c>
      <c r="BY8" s="145">
        <f t="shared" si="9"/>
        <v>0.59731518975663589</v>
      </c>
      <c r="BZ8" s="145">
        <f t="shared" si="9"/>
        <v>0.59299563487119955</v>
      </c>
      <c r="CA8" s="145">
        <f t="shared" si="9"/>
        <v>0.58870731735378645</v>
      </c>
      <c r="CB8" s="145">
        <f t="shared" si="9"/>
        <v>0.58445001130770424</v>
      </c>
      <c r="CC8" s="145">
        <f t="shared" si="9"/>
        <v>0.58022349246985905</v>
      </c>
      <c r="CD8" s="145">
        <f t="shared" si="9"/>
        <v>0.57602753819894181</v>
      </c>
      <c r="CE8" s="145">
        <f t="shared" si="9"/>
        <v>0.57186192746370024</v>
      </c>
      <c r="CF8" s="145">
        <f t="shared" si="9"/>
        <v>0.56772644083129553</v>
      </c>
      <c r="CG8" s="145">
        <f t="shared" si="9"/>
        <v>0.56362086045574311</v>
      </c>
      <c r="CH8" s="145">
        <f t="shared" si="9"/>
        <v>0.55954497006643733</v>
      </c>
      <c r="CI8" s="145">
        <f t="shared" si="9"/>
        <v>0.55549855495675871</v>
      </c>
      <c r="CJ8" s="145">
        <f t="shared" si="9"/>
        <v>0.55148140197276396</v>
      </c>
      <c r="CK8" s="145">
        <f t="shared" si="9"/>
        <v>0.54749329950195746</v>
      </c>
      <c r="CL8" s="145">
        <f t="shared" si="9"/>
        <v>0.54353403746214413</v>
      </c>
      <c r="CM8" s="145">
        <f t="shared" si="9"/>
        <v>0.53960340729036316</v>
      </c>
      <c r="CN8" s="145">
        <f t="shared" si="9"/>
        <v>0.53570120193190107</v>
      </c>
      <c r="CO8" s="145">
        <f t="shared" si="9"/>
        <v>0.53182721582938486</v>
      </c>
      <c r="CP8" s="145">
        <f t="shared" si="9"/>
        <v>0.52798124491195386</v>
      </c>
      <c r="CQ8" s="145">
        <f t="shared" si="9"/>
        <v>0.52416308658450972</v>
      </c>
      <c r="CR8" s="145">
        <f t="shared" si="9"/>
        <v>0.52037253971704434</v>
      </c>
      <c r="CS8" s="145">
        <f t="shared" si="9"/>
        <v>0.51660940463404492</v>
      </c>
      <c r="CT8" s="145">
        <f t="shared" si="9"/>
        <v>0.51287348310397551</v>
      </c>
      <c r="CU8" s="145">
        <f t="shared" si="9"/>
        <v>0.50916457832883477</v>
      </c>
      <c r="CV8" s="145">
        <f t="shared" si="9"/>
        <v>0.50548249493378916</v>
      </c>
      <c r="CW8" s="145">
        <f t="shared" si="9"/>
        <v>0.5018270389568813</v>
      </c>
      <c r="CX8" s="145">
        <f t="shared" si="9"/>
        <v>0.49819801783881229</v>
      </c>
      <c r="CY8" s="145">
        <f t="shared" si="9"/>
        <v>0.49459524041279856</v>
      </c>
      <c r="CZ8" s="145">
        <f t="shared" si="9"/>
        <v>0.49101851689450149</v>
      </c>
      <c r="DA8" s="145">
        <f t="shared" si="9"/>
        <v>0.48746765887203014</v>
      </c>
      <c r="DB8" s="145">
        <f t="shared" si="9"/>
        <v>0.48394247929601636</v>
      </c>
      <c r="DC8" s="145">
        <f t="shared" si="9"/>
        <v>0.4804427924697614</v>
      </c>
      <c r="DD8" s="145">
        <f t="shared" si="9"/>
        <v>0.476968414039454</v>
      </c>
      <c r="DE8" s="145">
        <f t="shared" si="9"/>
        <v>0.47351916098445912</v>
      </c>
      <c r="DF8" s="145">
        <f t="shared" si="9"/>
        <v>0.47009485160767689</v>
      </c>
      <c r="DG8" s="145">
        <f t="shared" si="9"/>
        <v>0.46669530552597133</v>
      </c>
      <c r="DH8" s="145">
        <f t="shared" si="9"/>
        <v>0.46332034366066827</v>
      </c>
      <c r="DI8" s="145">
        <f t="shared" si="9"/>
        <v>0.45996978822812207</v>
      </c>
      <c r="DJ8" s="145">
        <f t="shared" si="9"/>
        <v>0.45664346273035028</v>
      </c>
      <c r="DK8" s="145">
        <f t="shared" si="9"/>
        <v>0.45334119194573641</v>
      </c>
      <c r="DL8" s="145">
        <f t="shared" si="9"/>
        <v>0.45006280191979958</v>
      </c>
      <c r="DM8" s="145">
        <f t="shared" si="9"/>
        <v>0.4468081199560312</v>
      </c>
      <c r="DN8" s="145">
        <f t="shared" si="9"/>
        <v>0.44357697460679768</v>
      </c>
      <c r="DO8" s="145">
        <f t="shared" si="9"/>
        <v>0.44036919566430921</v>
      </c>
      <c r="DP8" s="145">
        <f t="shared" si="9"/>
        <v>0.43718461415165349</v>
      </c>
      <c r="DQ8" s="145">
        <f t="shared" si="9"/>
        <v>0.43402306231389465</v>
      </c>
      <c r="DR8" s="145">
        <f t="shared" si="9"/>
        <v>0.43088437360923632</v>
      </c>
      <c r="DS8" s="145">
        <f t="shared" si="9"/>
        <v>0.42776838270024864</v>
      </c>
      <c r="DT8" s="145">
        <f t="shared" si="9"/>
        <v>0.42467492544515878</v>
      </c>
      <c r="DU8" s="145">
        <f t="shared" si="9"/>
        <v>0.42160383888920444</v>
      </c>
      <c r="DV8" s="145">
        <f t="shared" si="9"/>
        <v>0.41855496125604974</v>
      </c>
      <c r="DW8" s="145">
        <f t="shared" si="9"/>
        <v>0.41552813193926341</v>
      </c>
      <c r="DX8" s="145">
        <f t="shared" si="9"/>
        <v>0.41252319149385841</v>
      </c>
      <c r="DY8" s="145">
        <f t="shared" si="9"/>
        <v>0.4095399816278929</v>
      </c>
      <c r="DZ8" s="145">
        <f t="shared" si="9"/>
        <v>0.40657834519413166</v>
      </c>
      <c r="EA8" s="145">
        <f t="shared" si="9"/>
        <v>0.40363812618176825</v>
      </c>
      <c r="EB8" s="145">
        <f t="shared" si="9"/>
        <v>0.40071916970820665</v>
      </c>
      <c r="EC8" s="145">
        <f t="shared" si="9"/>
        <v>0.39782132201090248</v>
      </c>
      <c r="ED8" s="145">
        <f t="shared" si="9"/>
        <v>0.39494443043926331</v>
      </c>
      <c r="EE8" s="145">
        <f t="shared" si="9"/>
        <v>0.39208834344660731</v>
      </c>
      <c r="EF8" s="145">
        <f t="shared" si="9"/>
        <v>0.38925291058218031</v>
      </c>
      <c r="EG8" s="145">
        <f t="shared" ref="EG8:GR8" si="10">EF8/((1+$D$7)^(1/12))</f>
        <v>0.38643798248323041</v>
      </c>
      <c r="EH8" s="145">
        <f t="shared" si="10"/>
        <v>0.38364341086713993</v>
      </c>
      <c r="EI8" s="145">
        <f t="shared" si="10"/>
        <v>0.38086904852361442</v>
      </c>
      <c r="EJ8" s="145">
        <f t="shared" si="10"/>
        <v>0.3781147493069279</v>
      </c>
      <c r="EK8" s="145">
        <f t="shared" si="10"/>
        <v>0.3753803681282244</v>
      </c>
      <c r="EL8" s="145">
        <f t="shared" si="10"/>
        <v>0.37266576094787496</v>
      </c>
      <c r="EM8" s="145">
        <f t="shared" si="10"/>
        <v>0.36997078476789019</v>
      </c>
      <c r="EN8" s="145">
        <f t="shared" si="10"/>
        <v>0.36729529762438734</v>
      </c>
      <c r="EO8" s="145">
        <f t="shared" si="10"/>
        <v>0.3646391585801122</v>
      </c>
      <c r="EP8" s="145">
        <f t="shared" si="10"/>
        <v>0.3620022277170149</v>
      </c>
      <c r="EQ8" s="145">
        <f t="shared" si="10"/>
        <v>0.35938436612887925</v>
      </c>
      <c r="ER8" s="145">
        <f t="shared" si="10"/>
        <v>0.35678543591400574</v>
      </c>
      <c r="ES8" s="145">
        <f t="shared" si="10"/>
        <v>0.35420530016794716</v>
      </c>
      <c r="ET8" s="145">
        <f t="shared" si="10"/>
        <v>0.35164382297629687</v>
      </c>
      <c r="EU8" s="145">
        <f t="shared" si="10"/>
        <v>0.34910086940752921</v>
      </c>
      <c r="EV8" s="145">
        <f t="shared" si="10"/>
        <v>0.34657630550589175</v>
      </c>
      <c r="EW8" s="145">
        <f t="shared" si="10"/>
        <v>0.34406999828434864</v>
      </c>
      <c r="EX8" s="145">
        <f t="shared" si="10"/>
        <v>0.34158181571757557</v>
      </c>
      <c r="EY8" s="145">
        <f t="shared" si="10"/>
        <v>0.33911162673500472</v>
      </c>
      <c r="EZ8" s="145">
        <f t="shared" si="10"/>
        <v>0.33665930121392051</v>
      </c>
      <c r="FA8" s="145">
        <f t="shared" si="10"/>
        <v>0.33422470997260512</v>
      </c>
      <c r="FB8" s="145">
        <f t="shared" si="10"/>
        <v>0.33180772476353332</v>
      </c>
      <c r="FC8" s="145">
        <f t="shared" si="10"/>
        <v>0.32940821826661704</v>
      </c>
      <c r="FD8" s="145">
        <f t="shared" si="10"/>
        <v>0.32702606408249835</v>
      </c>
      <c r="FE8" s="145">
        <f t="shared" si="10"/>
        <v>0.32466113672589103</v>
      </c>
      <c r="FF8" s="145">
        <f t="shared" si="10"/>
        <v>0.32231331161897053</v>
      </c>
      <c r="FG8" s="145">
        <f t="shared" si="10"/>
        <v>0.31998246508481137</v>
      </c>
      <c r="FH8" s="145">
        <f t="shared" si="10"/>
        <v>0.31766847434087231</v>
      </c>
      <c r="FI8" s="145">
        <f t="shared" si="10"/>
        <v>0.3153712174925285</v>
      </c>
      <c r="FJ8" s="145">
        <f t="shared" si="10"/>
        <v>0.31309057352665032</v>
      </c>
      <c r="FK8" s="145">
        <f t="shared" si="10"/>
        <v>0.31082642230522883</v>
      </c>
      <c r="FL8" s="145">
        <f t="shared" si="10"/>
        <v>0.30857864455904715</v>
      </c>
      <c r="FM8" s="145">
        <f t="shared" si="10"/>
        <v>0.30634712188139784</v>
      </c>
      <c r="FN8" s="145">
        <f t="shared" si="10"/>
        <v>0.30413173672184535</v>
      </c>
      <c r="FO8" s="145">
        <f t="shared" si="10"/>
        <v>0.3019323723800339</v>
      </c>
      <c r="FP8" s="145">
        <f t="shared" si="10"/>
        <v>0.2997489129995401</v>
      </c>
      <c r="FQ8" s="145">
        <f t="shared" si="10"/>
        <v>0.29758124356176985</v>
      </c>
      <c r="FR8" s="145">
        <f t="shared" si="10"/>
        <v>0.29542924987989955</v>
      </c>
      <c r="FS8" s="145">
        <f t="shared" si="10"/>
        <v>0.29329281859286088</v>
      </c>
      <c r="FT8" s="145">
        <f t="shared" si="10"/>
        <v>0.29117183715936956</v>
      </c>
      <c r="FU8" s="145">
        <f t="shared" si="10"/>
        <v>0.28906619385199667</v>
      </c>
      <c r="FV8" s="145">
        <f t="shared" si="10"/>
        <v>0.28697577775128341</v>
      </c>
      <c r="FW8" s="145">
        <f t="shared" si="10"/>
        <v>0.28490047873989799</v>
      </c>
      <c r="FX8" s="145">
        <f t="shared" si="10"/>
        <v>0.28284018749683504</v>
      </c>
      <c r="FY8" s="145">
        <f t="shared" si="10"/>
        <v>0.28079479549165692</v>
      </c>
      <c r="FZ8" s="145">
        <f t="shared" si="10"/>
        <v>0.27876419497877652</v>
      </c>
      <c r="GA8" s="145">
        <f t="shared" si="10"/>
        <v>0.27674827899178162</v>
      </c>
      <c r="GB8" s="145">
        <f t="shared" si="10"/>
        <v>0.27474694133780014</v>
      </c>
      <c r="GC8" s="145">
        <f t="shared" si="10"/>
        <v>0.27276007659190626</v>
      </c>
      <c r="GD8" s="145">
        <f t="shared" si="10"/>
        <v>0.27078758009156684</v>
      </c>
      <c r="GE8" s="145">
        <f t="shared" si="10"/>
        <v>0.26882934793112812</v>
      </c>
      <c r="GF8" s="145">
        <f t="shared" si="10"/>
        <v>0.26688527695634229</v>
      </c>
      <c r="GG8" s="145">
        <f t="shared" si="10"/>
        <v>0.26495526475893361</v>
      </c>
      <c r="GH8" s="145">
        <f t="shared" si="10"/>
        <v>0.26303920967120376</v>
      </c>
      <c r="GI8" s="145">
        <f t="shared" si="10"/>
        <v>0.26113701076067636</v>
      </c>
      <c r="GJ8" s="145">
        <f t="shared" si="10"/>
        <v>0.25924856782478001</v>
      </c>
      <c r="GK8" s="145">
        <f t="shared" si="10"/>
        <v>0.25737378138556999</v>
      </c>
      <c r="GL8" s="145">
        <f t="shared" si="10"/>
        <v>0.25551255268448808</v>
      </c>
      <c r="GM8" s="145">
        <f t="shared" si="10"/>
        <v>0.25366478367716006</v>
      </c>
      <c r="GN8" s="145">
        <f t="shared" si="10"/>
        <v>0.25183037702823113</v>
      </c>
      <c r="GO8" s="145">
        <f t="shared" si="10"/>
        <v>0.2500092361062386</v>
      </c>
      <c r="GP8" s="145">
        <f t="shared" si="10"/>
        <v>0.24820126497852144</v>
      </c>
      <c r="GQ8" s="145">
        <f t="shared" si="10"/>
        <v>0.24640636840616698</v>
      </c>
      <c r="GR8" s="145">
        <f t="shared" si="10"/>
        <v>0.24462445183899389</v>
      </c>
      <c r="GS8" s="145">
        <f t="shared" ref="GS8:IL8" si="11">GR8/((1+$D$7)^(1/12))</f>
        <v>0.24285542141057165</v>
      </c>
      <c r="GT8" s="145">
        <f t="shared" si="11"/>
        <v>0.24109918393327573</v>
      </c>
      <c r="GU8" s="145">
        <f t="shared" si="11"/>
        <v>0.23935564689337893</v>
      </c>
      <c r="GV8" s="145">
        <f t="shared" si="11"/>
        <v>0.23762471844617786</v>
      </c>
      <c r="GW8" s="145">
        <f t="shared" si="11"/>
        <v>0.23590630741115493</v>
      </c>
      <c r="GX8" s="145">
        <f t="shared" si="11"/>
        <v>0.23420032326717516</v>
      </c>
      <c r="GY8" s="145">
        <f t="shared" si="11"/>
        <v>0.23250667614771775</v>
      </c>
      <c r="GZ8" s="145">
        <f t="shared" si="11"/>
        <v>0.23082527683614221</v>
      </c>
      <c r="HA8" s="145">
        <f t="shared" si="11"/>
        <v>0.22915603676098861</v>
      </c>
      <c r="HB8" s="145">
        <f t="shared" si="11"/>
        <v>0.22749886799131203</v>
      </c>
      <c r="HC8" s="145">
        <f t="shared" si="11"/>
        <v>0.22585368323205038</v>
      </c>
      <c r="HD8" s="145">
        <f t="shared" si="11"/>
        <v>0.22422039581942613</v>
      </c>
      <c r="HE8" s="145">
        <f t="shared" si="11"/>
        <v>0.22259891971638099</v>
      </c>
      <c r="HF8" s="145">
        <f t="shared" si="11"/>
        <v>0.22098916950804376</v>
      </c>
      <c r="HG8" s="145">
        <f t="shared" si="11"/>
        <v>0.21939106039723091</v>
      </c>
      <c r="HH8" s="145">
        <f t="shared" si="11"/>
        <v>0.21780450819997971</v>
      </c>
      <c r="HI8" s="145">
        <f t="shared" si="11"/>
        <v>0.21622942934111361</v>
      </c>
      <c r="HJ8" s="145">
        <f t="shared" si="11"/>
        <v>0.21466574084983975</v>
      </c>
      <c r="HK8" s="145">
        <f t="shared" si="11"/>
        <v>0.21311336035537831</v>
      </c>
      <c r="HL8" s="145">
        <f t="shared" si="11"/>
        <v>0.21157220608262345</v>
      </c>
      <c r="HM8" s="145">
        <f t="shared" si="11"/>
        <v>0.21004219684783557</v>
      </c>
      <c r="HN8" s="145">
        <f t="shared" si="11"/>
        <v>0.20852325205436481</v>
      </c>
      <c r="HO8" s="145">
        <f t="shared" si="11"/>
        <v>0.20701529168840546</v>
      </c>
      <c r="HP8" s="145">
        <f t="shared" si="11"/>
        <v>0.20551823631478103</v>
      </c>
      <c r="HQ8" s="145">
        <f t="shared" si="11"/>
        <v>0.20403200707275981</v>
      </c>
      <c r="HR8" s="145">
        <f t="shared" si="11"/>
        <v>0.20255652567190077</v>
      </c>
      <c r="HS8" s="145">
        <f t="shared" si="11"/>
        <v>0.20109171438792933</v>
      </c>
      <c r="HT8" s="145">
        <f t="shared" si="11"/>
        <v>0.19963749605864317</v>
      </c>
      <c r="HU8" s="145">
        <f t="shared" si="11"/>
        <v>0.19819379407984747</v>
      </c>
      <c r="HV8" s="145">
        <f t="shared" si="11"/>
        <v>0.19676053240131963</v>
      </c>
      <c r="HW8" s="145">
        <f t="shared" si="11"/>
        <v>0.1953376355228032</v>
      </c>
      <c r="HX8" s="145">
        <f t="shared" si="11"/>
        <v>0.19392502849003063</v>
      </c>
      <c r="HY8" s="145">
        <f t="shared" si="11"/>
        <v>0.19252263689077501</v>
      </c>
      <c r="HZ8" s="145">
        <f t="shared" si="11"/>
        <v>0.19113038685093012</v>
      </c>
      <c r="IA8" s="145">
        <f t="shared" si="11"/>
        <v>0.18974820503061907</v>
      </c>
      <c r="IB8" s="145">
        <f t="shared" si="11"/>
        <v>0.18837601862033085</v>
      </c>
      <c r="IC8" s="145">
        <f t="shared" si="11"/>
        <v>0.187013755337085</v>
      </c>
      <c r="ID8" s="145">
        <f t="shared" si="11"/>
        <v>0.1856613434206239</v>
      </c>
      <c r="IE8" s="145">
        <f t="shared" si="11"/>
        <v>0.18431871162963268</v>
      </c>
      <c r="IF8" s="145">
        <f t="shared" si="11"/>
        <v>0.18298578923798633</v>
      </c>
      <c r="IG8" s="145">
        <f t="shared" si="11"/>
        <v>0.18166250603102418</v>
      </c>
      <c r="IH8" s="145">
        <f t="shared" si="11"/>
        <v>0.18034879230185111</v>
      </c>
      <c r="II8" s="145">
        <f t="shared" si="11"/>
        <v>0.17904457884766556</v>
      </c>
      <c r="IJ8" s="145">
        <f t="shared" si="11"/>
        <v>0.17774979696611418</v>
      </c>
      <c r="IK8" s="145">
        <f t="shared" si="11"/>
        <v>0.17646437845167273</v>
      </c>
      <c r="IL8" s="145">
        <f t="shared" si="11"/>
        <v>0.17518825559205323</v>
      </c>
    </row>
    <row r="10" spans="2:246" s="3" customFormat="1" ht="10.8" thickBot="1" x14ac:dyDescent="0.25">
      <c r="B10" s="15" t="s">
        <v>472</v>
      </c>
      <c r="C10" s="16"/>
      <c r="D10" s="17"/>
      <c r="E10" s="17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  <c r="FZ10" s="28"/>
      <c r="GA10" s="28"/>
      <c r="GB10" s="28"/>
      <c r="GC10" s="28"/>
      <c r="GD10" s="28"/>
      <c r="GE10" s="28"/>
      <c r="GF10" s="28"/>
      <c r="GG10" s="28"/>
      <c r="GH10" s="28"/>
      <c r="GI10" s="28"/>
      <c r="GJ10" s="28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  <c r="HY10" s="28"/>
      <c r="HZ10" s="28"/>
      <c r="IA10" s="28"/>
      <c r="IB10" s="28"/>
      <c r="IC10" s="28"/>
      <c r="ID10" s="28"/>
      <c r="IE10" s="28"/>
      <c r="IF10" s="28"/>
      <c r="IG10" s="28"/>
      <c r="IH10" s="28"/>
      <c r="II10" s="28"/>
      <c r="IJ10" s="28"/>
      <c r="IK10" s="28"/>
      <c r="IL10" s="28"/>
    </row>
    <row r="11" spans="2:246" outlineLevel="1" x14ac:dyDescent="0.3">
      <c r="B11" s="149" t="s">
        <v>480</v>
      </c>
      <c r="C11" s="13" t="s">
        <v>150</v>
      </c>
      <c r="D11" s="161">
        <f ca="1">SUM(G11:IL11)</f>
        <v>125835.42592182738</v>
      </c>
      <c r="G11" s="151">
        <f ca="1">CFM!G13+CFM!G21</f>
        <v>-941.3236842443232</v>
      </c>
      <c r="H11" s="151">
        <f ca="1">CFM!H13+CFM!H21</f>
        <v>-2479.1403965730901</v>
      </c>
      <c r="I11" s="151">
        <f ca="1">CFM!I13+CFM!I21</f>
        <v>-1679.1403965730904</v>
      </c>
      <c r="J11" s="151">
        <f ca="1">CFM!J13+CFM!J21</f>
        <v>-1429.1403965730904</v>
      </c>
      <c r="K11" s="151">
        <f ca="1">CFM!K13+CFM!K21</f>
        <v>-1429.1403965730904</v>
      </c>
      <c r="L11" s="151">
        <f ca="1">CFM!L13+CFM!L21</f>
        <v>-3035.1735215730901</v>
      </c>
      <c r="M11" s="151">
        <f ca="1">CFM!M13+CFM!M21</f>
        <v>-1033.8397715730903</v>
      </c>
      <c r="N11" s="151">
        <f ca="1">CFM!N13+CFM!N21</f>
        <v>-3075.1403965730901</v>
      </c>
      <c r="O11" s="151">
        <f ca="1">CFM!O13+CFM!O21</f>
        <v>-3075.1403965730901</v>
      </c>
      <c r="P11" s="151">
        <f ca="1">CFM!P13+CFM!P21</f>
        <v>-4228.50602157309</v>
      </c>
      <c r="Q11" s="151">
        <f ca="1">CFM!Q13+CFM!Q21</f>
        <v>-8040.1403965730897</v>
      </c>
      <c r="R11" s="151">
        <f ca="1">CFM!R13+CFM!R21</f>
        <v>-8990.1403965730897</v>
      </c>
      <c r="S11" s="151">
        <f ca="1">CFM!S13+CFM!S21</f>
        <v>744.12278491744928</v>
      </c>
      <c r="T11" s="151">
        <f ca="1">CFM!T13+CFM!T21</f>
        <v>849.49818239288504</v>
      </c>
      <c r="U11" s="151">
        <f ca="1">CFM!U13+CFM!U21</f>
        <v>852.85238178479119</v>
      </c>
      <c r="V11" s="151">
        <f ca="1">CFM!V13+CFM!V21</f>
        <v>856.3020399496512</v>
      </c>
      <c r="W11" s="151">
        <f ca="1">CFM!W13+CFM!W21</f>
        <v>859.76299139769105</v>
      </c>
      <c r="X11" s="151">
        <f ca="1">CFM!X13+CFM!X21</f>
        <v>762.53714810015765</v>
      </c>
      <c r="Y11" s="151">
        <f ca="1">CFM!Y13+CFM!Y21</f>
        <v>767.35454714937384</v>
      </c>
      <c r="Z11" s="151">
        <f ca="1">CFM!Z13+CFM!Z21</f>
        <v>870.21397575906883</v>
      </c>
      <c r="AA11" s="151">
        <f ca="1">CFM!AA13+CFM!AA21</f>
        <v>873.72047126480754</v>
      </c>
      <c r="AB11" s="151">
        <f ca="1">CFM!AB13+CFM!AB21</f>
        <v>779.20782112437303</v>
      </c>
      <c r="AC11" s="151">
        <f ca="1">CFM!AC13+CFM!AC21</f>
        <v>880.7679379181958</v>
      </c>
      <c r="AD11" s="151">
        <f ca="1">CFM!AD13+CFM!AD21</f>
        <v>884.30898434970948</v>
      </c>
      <c r="AE11" s="151">
        <f ca="1">CFM!AE13+CFM!AE21</f>
        <v>791.16474824580644</v>
      </c>
      <c r="AF11" s="151">
        <f ca="1">CFM!AF13+CFM!AF21</f>
        <v>891.42589255717974</v>
      </c>
      <c r="AG11" s="151">
        <f ca="1">CFM!AG13+CFM!AG21</f>
        <v>895.00183035879161</v>
      </c>
      <c r="AH11" s="151">
        <f ca="1">CFM!AH13+CFM!AH21</f>
        <v>898.58947485023816</v>
      </c>
      <c r="AI11" s="151">
        <f ca="1">CFM!AI13+CFM!AI21</f>
        <v>902.1888643561964</v>
      </c>
      <c r="AJ11" s="151">
        <f ca="1">CFM!AJ13+CFM!AJ21</f>
        <v>810.43691232676247</v>
      </c>
      <c r="AK11" s="151">
        <f ca="1">CFM!AK13+CFM!AK21</f>
        <v>815.39365733794716</v>
      </c>
      <c r="AL11" s="151">
        <f ca="1">CFM!AL13+CFM!AL21</f>
        <v>906.74602548129621</v>
      </c>
      <c r="AM11" s="151">
        <f ca="1">CFM!AM13+CFM!AM21</f>
        <v>597.03743612618234</v>
      </c>
      <c r="AN11" s="151">
        <f ca="1">CFM!AN13+CFM!AN21</f>
        <v>506.95399772655082</v>
      </c>
      <c r="AO11" s="151">
        <f ca="1">CFM!AO13+CFM!AO21</f>
        <v>602.27036094611719</v>
      </c>
      <c r="AP11" s="151">
        <f ca="1">CFM!AP13+CFM!AP21</f>
        <v>604.89967878065761</v>
      </c>
      <c r="AQ11" s="151">
        <f ca="1">CFM!AQ13+CFM!AQ21</f>
        <v>516.17572931758946</v>
      </c>
      <c r="AR11" s="151">
        <f ca="1">CFM!AR13+CFM!AR21</f>
        <v>610.1841657362969</v>
      </c>
      <c r="AS11" s="151">
        <f ca="1">CFM!AS13+CFM!AS21</f>
        <v>612.83939130840406</v>
      </c>
      <c r="AT11" s="151">
        <f ca="1">CFM!AT13+CFM!AT21</f>
        <v>615.50330939809498</v>
      </c>
      <c r="AU11" s="151">
        <f ca="1">CFM!AU13+CFM!AU21</f>
        <v>618.17594846241479</v>
      </c>
      <c r="AV11" s="151">
        <f ca="1">CFM!AV13+CFM!AV21</f>
        <v>530.82921205156424</v>
      </c>
      <c r="AW11" s="151">
        <f ca="1">CFM!AW13+CFM!AW21</f>
        <v>534.85312880921003</v>
      </c>
      <c r="AX11" s="151">
        <f ca="1">CFM!AX13+CFM!AX21</f>
        <v>626.24647747279084</v>
      </c>
      <c r="AY11" s="151">
        <f ca="1">CFM!AY13+CFM!AY21</f>
        <v>628.95428687382844</v>
      </c>
      <c r="AZ11" s="151">
        <f ca="1">CFM!AZ13+CFM!AZ21</f>
        <v>544.31033593820882</v>
      </c>
      <c r="BA11" s="151">
        <f ca="1">CFM!BA13+CFM!BA21</f>
        <v>634.39652868656083</v>
      </c>
      <c r="BB11" s="151">
        <f ca="1">CFM!BB13+CFM!BB21</f>
        <v>637.13101923448482</v>
      </c>
      <c r="BC11" s="151">
        <f ca="1">CFM!BC13+CFM!BC21</f>
        <v>553.84758679289337</v>
      </c>
      <c r="BD11" s="151">
        <f ca="1">CFM!BD13+CFM!BD21</f>
        <v>642.62688566835311</v>
      </c>
      <c r="BE11" s="151">
        <f ca="1">CFM!BE13+CFM!BE21</f>
        <v>645.38832026334455</v>
      </c>
      <c r="BF11" s="151">
        <f ca="1">CFM!BF13+CFM!BF21</f>
        <v>648.15879507661555</v>
      </c>
      <c r="BG11" s="151">
        <f ca="1">CFM!BG13+CFM!BG21</f>
        <v>650.93833970351113</v>
      </c>
      <c r="BH11" s="151">
        <f ca="1">CFM!BH13+CFM!BH21</f>
        <v>447.86269048584563</v>
      </c>
      <c r="BI11" s="151">
        <f ca="1">CFM!BI13+CFM!BI21</f>
        <v>444.11375364626338</v>
      </c>
      <c r="BJ11" s="151">
        <f ca="1">CFM!BJ13+CFM!BJ21</f>
        <v>659.33168987429815</v>
      </c>
      <c r="BK11" s="151">
        <f ca="1">CFM!BK13+CFM!BK21</f>
        <v>662.14781165136844</v>
      </c>
      <c r="BL11" s="151">
        <f ca="1">CFM!BL13+CFM!BL21</f>
        <v>445.94173200838463</v>
      </c>
      <c r="BM11" s="151">
        <f ca="1">CFM!BM13+CFM!BM21</f>
        <v>667.80774313662403</v>
      </c>
      <c r="BN11" s="151">
        <f ca="1">CFM!BN13+CFM!BN21</f>
        <v>670.65161330646185</v>
      </c>
      <c r="BO11" s="151">
        <f ca="1">CFM!BO13+CFM!BO21</f>
        <v>447.77852279777233</v>
      </c>
      <c r="BP11" s="151">
        <f ca="1">CFM!BP13+CFM!BP21</f>
        <v>676.36731439767982</v>
      </c>
      <c r="BQ11" s="151">
        <f ca="1">CFM!BQ13+CFM!BQ21</f>
        <v>679.23920637647325</v>
      </c>
      <c r="BR11" s="151">
        <f ca="1">CFM!BR13+CFM!BR21</f>
        <v>682.1205001822932</v>
      </c>
      <c r="BS11" s="151">
        <f ca="1">CFM!BS13+CFM!BS21</f>
        <v>685.01122659424846</v>
      </c>
      <c r="BT11" s="151">
        <f ca="1">CFM!BT13+CFM!BT21</f>
        <v>455.41512915685541</v>
      </c>
      <c r="BU11" s="151">
        <f ca="1">CFM!BU13+CFM!BU21</f>
        <v>451.47888984370127</v>
      </c>
      <c r="BV11" s="151">
        <f ca="1">CFM!BV13+CFM!BV21</f>
        <v>693.74031077187692</v>
      </c>
      <c r="BW11" s="151">
        <f ca="1">CFM!BW13+CFM!BW21</f>
        <v>696.6690774200365</v>
      </c>
      <c r="BX11" s="151">
        <f ca="1">CFM!BX13+CFM!BX21</f>
        <v>453.34264234030366</v>
      </c>
      <c r="BY11" s="151">
        <f ca="1">CFM!BY13+CFM!BY21</f>
        <v>702.55540616469307</v>
      </c>
      <c r="BZ11" s="151">
        <f ca="1">CFM!BZ13+CFM!BZ21</f>
        <v>705.51303114133088</v>
      </c>
      <c r="CA11" s="151">
        <f ca="1">CFM!CA13+CFM!CA21</f>
        <v>455.21555976126638</v>
      </c>
      <c r="CB11" s="151">
        <f ca="1">CFM!CB13+CFM!CB21</f>
        <v>711.45736027619068</v>
      </c>
      <c r="CC11" s="151">
        <f ca="1">CFM!CC13+CFM!CC21</f>
        <v>714.44412793413403</v>
      </c>
      <c r="CD11" s="151">
        <f ca="1">CFM!CD13+CFM!CD21</f>
        <v>717.44067349217812</v>
      </c>
      <c r="CE11" s="151">
        <f ca="1">CFM!CE13+CFM!CE21</f>
        <v>720.44702896062381</v>
      </c>
      <c r="CF11" s="151">
        <f ca="1">CFM!CF13+CFM!CF21</f>
        <v>421.40303532412781</v>
      </c>
      <c r="CG11" s="151">
        <f ca="1">CFM!CG13+CFM!CG21</f>
        <v>394.0523609206183</v>
      </c>
      <c r="CH11" s="151">
        <f ca="1">CFM!CH13+CFM!CH21</f>
        <v>729.52527650535421</v>
      </c>
      <c r="CI11" s="151">
        <f ca="1">CFM!CI13+CFM!CI21</f>
        <v>732.57119381943494</v>
      </c>
      <c r="CJ11" s="151">
        <f ca="1">CFM!CJ13+CFM!CJ21</f>
        <v>393.09645955591918</v>
      </c>
      <c r="CK11" s="151">
        <f ca="1">CFM!CK13+CFM!CK21</f>
        <v>738.69297571388643</v>
      </c>
      <c r="CL11" s="151">
        <f ca="1">CFM!CL13+CFM!CL21</f>
        <v>741.76890568958743</v>
      </c>
      <c r="CM11" s="151">
        <f ca="1">CFM!CM13+CFM!CM21</f>
        <v>392.12325411785673</v>
      </c>
      <c r="CN11" s="151">
        <f ca="1">CFM!CN13+CFM!CN21</f>
        <v>747.95100798983958</v>
      </c>
      <c r="CO11" s="151">
        <f ca="1">CFM!CO13+CFM!CO21</f>
        <v>751.05724635410161</v>
      </c>
      <c r="CP11" s="151">
        <f ca="1">CFM!CP13+CFM!CP21</f>
        <v>754.17365373445909</v>
      </c>
      <c r="CQ11" s="151">
        <f ca="1">CFM!CQ13+CFM!CQ21</f>
        <v>757.30026342165775</v>
      </c>
      <c r="CR11" s="151">
        <f ca="1">CFM!CR13+CFM!CR21</f>
        <v>397.39602918326466</v>
      </c>
      <c r="CS11" s="151">
        <f ca="1">CFM!CS13+CFM!CS21</f>
        <v>390.12424732534328</v>
      </c>
      <c r="CT11" s="151">
        <f ca="1">CFM!CT13+CFM!CT21</f>
        <v>766.74164086816791</v>
      </c>
      <c r="CU11" s="151">
        <f ca="1">CFM!CU13+CFM!CU21</f>
        <v>769.90939487481273</v>
      </c>
      <c r="CV11" s="151">
        <f ca="1">CFM!CV13+CFM!CV21</f>
        <v>389.09809990606232</v>
      </c>
      <c r="CW11" s="151">
        <f ca="1">CFM!CW13+CFM!CW21</f>
        <v>776.27604804504199</v>
      </c>
      <c r="CX11" s="151">
        <f ca="1">CFM!CX13+CFM!CX21</f>
        <v>779.47501521975619</v>
      </c>
      <c r="CY11" s="151">
        <f ca="1">CFM!CY13+CFM!CY21</f>
        <v>388.05395625048209</v>
      </c>
      <c r="CZ11" s="151">
        <f ca="1">CFM!CZ13+CFM!CZ21</f>
        <v>785.90440161202832</v>
      </c>
      <c r="DA11" s="151">
        <f ca="1">CFM!DA13+CFM!DA21</f>
        <v>789.13488951087174</v>
      </c>
      <c r="DB11" s="151">
        <f ca="1">CFM!DB13+CFM!DB21</f>
        <v>792.37595318643662</v>
      </c>
      <c r="DC11" s="151">
        <f ca="1">CFM!DC13+CFM!DC21</f>
        <v>795.62762726111987</v>
      </c>
      <c r="DD11" s="151">
        <f ca="1">CFM!DD13+CFM!DD21</f>
        <v>393.50563231849469</v>
      </c>
      <c r="DE11" s="151">
        <f ca="1">CFM!DE13+CFM!DE21</f>
        <v>385.91096918626545</v>
      </c>
      <c r="DF11" s="151">
        <f ca="1">CFM!DF13+CFM!DF21</f>
        <v>805.44665980549553</v>
      </c>
      <c r="DG11" s="151">
        <f ca="1">CFM!DG13+CFM!DG21</f>
        <v>808.74112397240651</v>
      </c>
      <c r="DH11" s="151">
        <f ca="1">CFM!DH13+CFM!DH21</f>
        <v>384.81176587021241</v>
      </c>
      <c r="DI11" s="151">
        <f ca="1">CFM!DI13+CFM!DI21</f>
        <v>815.36244326944006</v>
      </c>
      <c r="DJ11" s="151">
        <f ca="1">CFM!DJ13+CFM!DJ21</f>
        <v>818.68936913115476</v>
      </c>
      <c r="DK11" s="151">
        <f ca="1">CFM!DK13+CFM!DK21</f>
        <v>383.69384646841104</v>
      </c>
      <c r="DL11" s="151">
        <f ca="1">CFM!DL13+CFM!DL21</f>
        <v>825.37593097910985</v>
      </c>
      <c r="DM11" s="151">
        <f ca="1">CFM!DM13+CFM!DM21</f>
        <v>828.7356383939009</v>
      </c>
      <c r="DN11" s="151">
        <f ca="1">CFM!DN13+CFM!DN21</f>
        <v>832.10634461649943</v>
      </c>
      <c r="DO11" s="151">
        <f ca="1">CFM!DO13+CFM!DO21</f>
        <v>835.48808565416266</v>
      </c>
      <c r="DP11" s="151">
        <f ca="1">CFM!DP13+CFM!DP21</f>
        <v>389.3315795791533</v>
      </c>
      <c r="DQ11" s="151">
        <f ca="1">CFM!DQ13+CFM!DQ21</f>
        <v>381.40111992162451</v>
      </c>
      <c r="DR11" s="151">
        <f ca="1">CFM!DR13+CFM!DR21</f>
        <v>845.69987950031873</v>
      </c>
      <c r="DS11" s="151">
        <f ca="1">CFM!DS13+CFM!DS21</f>
        <v>849.12612223390579</v>
      </c>
      <c r="DT11" s="151">
        <f ca="1">CFM!DT13+CFM!DT21</f>
        <v>380.22593847292569</v>
      </c>
      <c r="DU11" s="151">
        <f ca="1">CFM!DU13+CFM!DU21</f>
        <v>856.01229430281683</v>
      </c>
      <c r="DV11" s="151">
        <f ca="1">CFM!DV13+CFM!DV21</f>
        <v>859.47229719899815</v>
      </c>
      <c r="DW11" s="151">
        <f ca="1">CFM!DW13+CFM!DW21</f>
        <v>379.03129229505839</v>
      </c>
      <c r="DX11" s="151">
        <f ca="1">CFM!DX13+CFM!DX21</f>
        <v>866.42632152088527</v>
      </c>
      <c r="DY11" s="151">
        <f ca="1">CFM!DY13+CFM!DY21</f>
        <v>869.92041723225748</v>
      </c>
      <c r="DZ11" s="151">
        <f ca="1">CFM!DZ13+CFM!DZ21</f>
        <v>873.42595170376671</v>
      </c>
      <c r="EA11" s="151">
        <f ca="1">CFM!EA13+CFM!EA21</f>
        <v>876.94296238293509</v>
      </c>
      <c r="EB11" s="151">
        <f ca="1">CFM!EB13+CFM!EB21</f>
        <v>384.86252473022057</v>
      </c>
      <c r="EC11" s="151">
        <f ca="1">CFM!EC13+CFM!EC21</f>
        <v>376.58283668639592</v>
      </c>
      <c r="ED11" s="151">
        <f ca="1">CFM!ED13+CFM!ED21</f>
        <v>887.56322798292467</v>
      </c>
      <c r="EE11" s="151">
        <f ca="1">CFM!EE13+CFM!EE21</f>
        <v>891.1265204258566</v>
      </c>
      <c r="EF11" s="151">
        <f ca="1">CFM!EF13+CFM!EF21</f>
        <v>375.32863797974915</v>
      </c>
      <c r="EG11" s="151">
        <f ca="1">CFM!EG13+CFM!EG21</f>
        <v>898.28813937753921</v>
      </c>
      <c r="EH11" s="151">
        <f ca="1">CFM!EH13+CFM!EH21</f>
        <v>901.88654238955723</v>
      </c>
      <c r="EI11" s="151">
        <f ca="1">CFM!EI13+CFM!EI21</f>
        <v>374.05419595474223</v>
      </c>
      <c r="EJ11" s="151">
        <f ca="1">CFM!EJ13+CFM!EJ21</f>
        <v>909.11872768431067</v>
      </c>
      <c r="EK11" s="151">
        <f ca="1">CFM!EK13+CFM!EK21</f>
        <v>912.75258722414992</v>
      </c>
      <c r="EL11" s="151">
        <f ca="1">CFM!EL13+CFM!EL21</f>
        <v>916.39834307451611</v>
      </c>
      <c r="EM11" s="151">
        <f ca="1">CFM!EM13+CFM!EM21</f>
        <v>920.05603418085093</v>
      </c>
      <c r="EN11" s="151">
        <f ca="1">CFM!EN13+CFM!EN21</f>
        <v>127.68539787169698</v>
      </c>
      <c r="EO11" s="151">
        <f ca="1">CFM!EO13+CFM!EO21</f>
        <v>119.04251230611567</v>
      </c>
      <c r="EP11" s="151">
        <f ca="1">CFM!EP13+CFM!EP21</f>
        <v>931.10111040484526</v>
      </c>
      <c r="EQ11" s="151">
        <f ca="1">CFM!EQ13+CFM!EQ21</f>
        <v>934.80693454549555</v>
      </c>
      <c r="ER11" s="151">
        <f ca="1">CFM!ER13+CFM!ER21</f>
        <v>117.70613565120289</v>
      </c>
      <c r="ES11" s="151">
        <f ca="1">CFM!ES13+CFM!ES21</f>
        <v>942.25501825524088</v>
      </c>
      <c r="ET11" s="151">
        <f ca="1">CFM!ET13+CFM!ET21</f>
        <v>945.99735738773825</v>
      </c>
      <c r="EU11" s="151">
        <f ca="1">CFM!EU13+CFM!EU21</f>
        <v>116.3487059452151</v>
      </c>
      <c r="EV11" s="151">
        <f ca="1">CFM!EV13+CFM!EV21</f>
        <v>953.51883009429048</v>
      </c>
      <c r="EW11" s="151">
        <f ca="1">CFM!EW13+CFM!EW21</f>
        <v>957.29804401570846</v>
      </c>
      <c r="EX11" s="151">
        <f ca="1">CFM!EX13+CFM!EX21</f>
        <v>961.08963010010348</v>
      </c>
      <c r="EY11" s="151">
        <f ca="1">CFM!EY13+CFM!EY21</f>
        <v>964.89362885068704</v>
      </c>
      <c r="EZ11" s="151">
        <f ca="1">CFM!EZ13+CFM!EZ21</f>
        <v>122.59046654708527</v>
      </c>
      <c r="FA11" s="151">
        <f ca="1">CFM!FA13+CFM!FA21</f>
        <v>113.56985555889582</v>
      </c>
      <c r="FB11" s="151">
        <f ca="1">CFM!FB13+CFM!FB21</f>
        <v>976.38050812363917</v>
      </c>
      <c r="FC11" s="151">
        <f ca="1">CFM!FC13+CFM!FC21</f>
        <v>980.23456522991955</v>
      </c>
      <c r="FD11" s="151">
        <f ca="1">CFM!FD13+CFM!FD21</f>
        <v>112.1480138377816</v>
      </c>
      <c r="FE11" s="151">
        <f ca="1">CFM!FE13+CFM!FE21</f>
        <v>987.98057228803964</v>
      </c>
      <c r="FF11" s="151">
        <f ca="1">CFM!FF13+CFM!FF21</f>
        <v>991.87260498585465</v>
      </c>
      <c r="FG11" s="151">
        <f ca="1">CFM!FG13+CFM!FG21</f>
        <v>110.70427694354862</v>
      </c>
      <c r="FH11" s="151">
        <f ca="1">CFM!FH13+CFM!FH21</f>
        <v>999.69493660065427</v>
      </c>
      <c r="FI11" s="151">
        <f ca="1">CFM!FI13+CFM!FI21</f>
        <v>1003.6253190789398</v>
      </c>
      <c r="FJ11" s="151">
        <f ca="1">CFM!FJ13+CFM!FJ21</f>
        <v>1007.5685686066995</v>
      </c>
      <c r="FK11" s="151">
        <f ca="1">CFM!FK13+CFM!FK21</f>
        <v>1011.5247273073023</v>
      </c>
      <c r="FL11" s="151">
        <f ca="1">CFM!FL13+CFM!FL21</f>
        <v>117.16369796950994</v>
      </c>
      <c r="FM11" s="151">
        <f ca="1">CFM!FM13+CFM!FM21</f>
        <v>107.75025254178752</v>
      </c>
      <c r="FN11" s="151">
        <f ca="1">CFM!FN13+CFM!FN21</f>
        <v>1023.4710817511827</v>
      </c>
      <c r="FO11" s="151">
        <f ca="1">CFM!FO13+CFM!FO21</f>
        <v>1027.4793011417119</v>
      </c>
      <c r="FP11" s="151">
        <f ca="1">CFM!FP13+CFM!FP21</f>
        <v>106.23952715183782</v>
      </c>
      <c r="FQ11" s="151">
        <f ca="1">CFM!FQ13+CFM!FQ21</f>
        <v>1035.5351484821681</v>
      </c>
      <c r="FR11" s="151">
        <f ca="1">CFM!FR13+CFM!FR21</f>
        <v>1039.5828624878964</v>
      </c>
      <c r="FS11" s="151">
        <f ca="1">CFM!FS13+CFM!FS21</f>
        <v>104.70603078183046</v>
      </c>
      <c r="FT11" s="151">
        <f ca="1">CFM!FT13+CFM!FT21</f>
        <v>1047.718087367281</v>
      </c>
      <c r="FU11" s="151">
        <f ca="1">CFM!FU13+CFM!FU21</f>
        <v>1051.8056851447004</v>
      </c>
      <c r="FV11" s="151">
        <f ca="1">CFM!FV13+CFM!FV21</f>
        <v>1055.9066646535689</v>
      </c>
      <c r="FW11" s="151">
        <f ca="1">CFM!FW13+CFM!FW21</f>
        <v>1060.0210697022035</v>
      </c>
      <c r="FX11" s="151">
        <f ca="1">CFM!FX13+CFM!FX21</f>
        <v>111.39181864883551</v>
      </c>
      <c r="FY11" s="151">
        <f ca="1">CFM!FY13+CFM!FY21</f>
        <v>101.56982540398371</v>
      </c>
      <c r="FZ11" s="151">
        <f ca="1">CFM!FZ13+CFM!FZ21</f>
        <v>1072.4452783238271</v>
      </c>
      <c r="GA11" s="151">
        <f ca="1">CFM!GA13+CFM!GA21</f>
        <v>1076.6138264899787</v>
      </c>
      <c r="GB11" s="151">
        <f ca="1">CFM!GB13+CFM!GB21</f>
        <v>99.966660998432303</v>
      </c>
      <c r="GC11" s="151">
        <f ca="1">CFM!GC13+CFM!GC21</f>
        <v>1084.9919077240634</v>
      </c>
      <c r="GD11" s="151">
        <f ca="1">CFM!GD13+CFM!GD21</f>
        <v>1089.2015302899986</v>
      </c>
      <c r="GE11" s="151">
        <f ca="1">CFM!GE13+CFM!GE21</f>
        <v>98.339814773634316</v>
      </c>
      <c r="GF11" s="151">
        <f ca="1">CFM!GF13+CFM!GF21</f>
        <v>1097.6621641645802</v>
      </c>
      <c r="GG11" s="151">
        <f ca="1">CFM!GG13+CFM!GG21</f>
        <v>1101.9132658530857</v>
      </c>
      <c r="GH11" s="151">
        <f ca="1">CFM!GH13+CFM!GH21</f>
        <v>1106.1782845423136</v>
      </c>
      <c r="GI11" s="151">
        <f ca="1">CFM!GI13+CFM!GI21</f>
        <v>1110.4572657928825</v>
      </c>
      <c r="GJ11" s="151">
        <f ca="1">CFM!GJ13+CFM!GJ21</f>
        <v>105.26102415531193</v>
      </c>
      <c r="GK11" s="151">
        <f ca="1">CFM!GK13+CFM!GK21</f>
        <v>95.014141180687716</v>
      </c>
      <c r="GL11" s="151">
        <f ca="1">CFM!GL13+CFM!GL21</f>
        <v>1123.378442759386</v>
      </c>
      <c r="GM11" s="151">
        <f ca="1">CFM!GM13+CFM!GM21</f>
        <v>1127.7137328521808</v>
      </c>
      <c r="GN11" s="151">
        <f ca="1">CFM!GN13+CFM!GN21</f>
        <v>93.314840198899901</v>
      </c>
      <c r="GO11" s="151">
        <f ca="1">CFM!GO13+CFM!GO21</f>
        <v>1136.4269373356169</v>
      </c>
      <c r="GP11" s="151">
        <f ca="1">CFM!GP13+CFM!GP21</f>
        <v>1140.8049448042043</v>
      </c>
      <c r="GQ11" s="151">
        <f ca="1">CFM!GQ13+CFM!GQ21</f>
        <v>91.590910125109531</v>
      </c>
      <c r="GR11" s="151">
        <f ca="1">CFM!GR13+CFM!GR21</f>
        <v>1149.6040040337598</v>
      </c>
      <c r="GS11" s="151">
        <f ca="1">CFM!GS13+CFM!GS21</f>
        <v>1154.0251497898048</v>
      </c>
      <c r="GT11" s="151">
        <f ca="1">CFM!GT13+CFM!GT21</f>
        <v>1158.4607692266059</v>
      </c>
      <c r="GU11" s="151">
        <f ca="1">CFM!GU13+CFM!GU21</f>
        <v>1162.9109097272144</v>
      </c>
      <c r="GV11" s="151">
        <f ca="1">CFM!GV13+CFM!GV21</f>
        <v>98.756957882052347</v>
      </c>
      <c r="GW11" s="151">
        <f ca="1">CFM!GW13+CFM!GW21</f>
        <v>88.068189588440873</v>
      </c>
      <c r="GX11" s="151">
        <f ca="1">CFM!GX13+CFM!GX21</f>
        <v>1176.3489337723609</v>
      </c>
      <c r="GY11" s="151">
        <f ca="1">CFM!GY13+CFM!GY21</f>
        <v>1180.8576354688689</v>
      </c>
      <c r="GZ11" s="151">
        <f ca="1">CFM!GZ13+CFM!GZ21</f>
        <v>86.268906567399881</v>
      </c>
      <c r="HA11" s="151">
        <f ca="1">CFM!HA13+CFM!HA21</f>
        <v>1189.9193681316378</v>
      </c>
      <c r="HB11" s="151">
        <f ca="1">CFM!HB13+CFM!HB21</f>
        <v>1194.4724958989705</v>
      </c>
      <c r="HC11" s="151">
        <f ca="1">CFM!HC13+CFM!HC21</f>
        <v>84.444009290665235</v>
      </c>
      <c r="HD11" s="151">
        <f ca="1">CFM!HD13+CFM!HD21</f>
        <v>1203.6235174977105</v>
      </c>
      <c r="HE11" s="151">
        <f ca="1">CFM!HE13+CFM!HE21</f>
        <v>1208.2215090840132</v>
      </c>
      <c r="HF11" s="151">
        <f ca="1">CFM!HF13+CFM!HF21</f>
        <v>1212.8345532982626</v>
      </c>
      <c r="HG11" s="151">
        <f ca="1">CFM!HG13+CFM!HG21</f>
        <v>1217.4626994188898</v>
      </c>
      <c r="HH11" s="151">
        <f ca="1">CFM!HH13+CFM!HH21</f>
        <v>91.864688957861063</v>
      </c>
      <c r="HI11" s="151">
        <f ca="1">CFM!HI13+CFM!HI21</f>
        <v>80.716359932505839</v>
      </c>
      <c r="HJ11" s="151">
        <f ca="1">CFM!HJ13+CFM!HJ21</f>
        <v>1231.4382444258504</v>
      </c>
      <c r="HK11" s="151">
        <f ca="1">CFM!HK13+CFM!HK21</f>
        <v>1236.1272941902193</v>
      </c>
      <c r="HL11" s="151">
        <f ca="1">CFM!HL13+CFM!HL21</f>
        <v>78.81309559064016</v>
      </c>
      <c r="HM11" s="151">
        <f ca="1">CFM!HM13+CFM!HM21</f>
        <v>1245.5514961595204</v>
      </c>
      <c r="HN11" s="151">
        <f ca="1">CFM!HN13+CFM!HN21</f>
        <v>1250.286749037527</v>
      </c>
      <c r="HO11" s="151">
        <f ca="1">CFM!HO13+CFM!HO21</f>
        <v>76.883192422802267</v>
      </c>
      <c r="HP11" s="151">
        <f ca="1">CFM!HP13+CFM!HP21</f>
        <v>1259.8038115002187</v>
      </c>
      <c r="HQ11" s="151">
        <f ca="1">CFM!HQ13+CFM!HQ21</f>
        <v>1264.5857227499678</v>
      </c>
      <c r="HR11" s="151">
        <f ca="1">CFM!HR13+CFM!HR21</f>
        <v>1269.3832887328085</v>
      </c>
      <c r="HS11" s="151">
        <f ca="1">CFM!HS13+CFM!HS21</f>
        <v>1274.1965606982581</v>
      </c>
      <c r="HT11" s="151">
        <f ca="1">CFM!HT13+CFM!HT21</f>
        <v>84.568689276710074</v>
      </c>
      <c r="HU11" s="151">
        <f ca="1">CFM!HU13+CFM!HU21</f>
        <v>72.94241709033804</v>
      </c>
      <c r="HV11" s="151">
        <f ca="1">CFM!HV13+CFM!HV21</f>
        <v>1288.7311275054767</v>
      </c>
      <c r="HW11" s="151">
        <f ca="1">CFM!HW13+CFM!HW21</f>
        <v>1293.6077392604334</v>
      </c>
      <c r="HX11" s="151">
        <f ca="1">CFM!HX13+CFM!HX21</f>
        <v>70.931012174794432</v>
      </c>
      <c r="HY11" s="151">
        <f ca="1">CFM!HY13+CFM!HY21</f>
        <v>1303.4089093084863</v>
      </c>
      <c r="HZ11" s="151">
        <f ca="1">CFM!HZ13+CFM!HZ21</f>
        <v>1308.3335723016266</v>
      </c>
      <c r="IA11" s="151">
        <f ca="1">CFM!IA13+CFM!IA21</f>
        <v>68.89190288025884</v>
      </c>
      <c r="IB11" s="151">
        <f ca="1">CFM!IB13+CFM!IB21</f>
        <v>1318.2313172628296</v>
      </c>
      <c r="IC11" s="151">
        <f ca="1">CFM!IC13+CFM!IC21</f>
        <v>1323.2045049625654</v>
      </c>
      <c r="ID11" s="151">
        <f ca="1">CFM!ID13+CFM!ID21</f>
        <v>1323.2045049625654</v>
      </c>
      <c r="IE11" s="151">
        <f ca="1">CFM!IE13+CFM!IE21</f>
        <v>1323.2045049625654</v>
      </c>
      <c r="IF11" s="151">
        <f ca="1">CFM!IF13+CFM!IF21</f>
        <v>61.835347602110119</v>
      </c>
      <c r="IG11" s="151">
        <f ca="1">CFM!IG13+CFM!IG21</f>
        <v>56.674263481162029</v>
      </c>
      <c r="IH11" s="151">
        <f ca="1">CFM!IH13+CFM!IH21</f>
        <v>1323.2045049625654</v>
      </c>
      <c r="II11" s="151">
        <f ca="1">CFM!II13+CFM!II21</f>
        <v>1323.2045049625654</v>
      </c>
      <c r="IJ11" s="151">
        <f ca="1">CFM!IJ13+CFM!IJ21</f>
        <v>57.474513481162262</v>
      </c>
      <c r="IK11" s="151">
        <f ca="1">CFM!IK13+CFM!IK21</f>
        <v>1323.2045049625654</v>
      </c>
      <c r="IL11" s="151">
        <f ca="1">CFM!IL13+CFM!IL21</f>
        <v>1323.2045049625654</v>
      </c>
    </row>
    <row r="12" spans="2:246" outlineLevel="1" x14ac:dyDescent="0.3">
      <c r="B12" s="149" t="s">
        <v>488</v>
      </c>
      <c r="C12" s="13" t="s">
        <v>150</v>
      </c>
      <c r="D12" s="161">
        <f ca="1">IL12</f>
        <v>125835.42592182738</v>
      </c>
      <c r="G12" s="151">
        <f ca="1">G11</f>
        <v>-941.3236842443232</v>
      </c>
      <c r="H12" s="151">
        <f ca="1">H11+G12</f>
        <v>-3420.4640808174136</v>
      </c>
      <c r="I12" s="151">
        <f t="shared" ref="I12:BT12" ca="1" si="12">I11+H12</f>
        <v>-5099.6044773905041</v>
      </c>
      <c r="J12" s="151">
        <f t="shared" ca="1" si="12"/>
        <v>-6528.7448739635947</v>
      </c>
      <c r="K12" s="151">
        <f t="shared" ca="1" si="12"/>
        <v>-7957.8852705366853</v>
      </c>
      <c r="L12" s="151">
        <f t="shared" ca="1" si="12"/>
        <v>-10993.058792109776</v>
      </c>
      <c r="M12" s="151">
        <f t="shared" ca="1" si="12"/>
        <v>-12026.898563682866</v>
      </c>
      <c r="N12" s="151">
        <f t="shared" ca="1" si="12"/>
        <v>-15102.038960255955</v>
      </c>
      <c r="O12" s="151">
        <f t="shared" ca="1" si="12"/>
        <v>-18177.179356829045</v>
      </c>
      <c r="P12" s="151">
        <f t="shared" ca="1" si="12"/>
        <v>-22405.685378402137</v>
      </c>
      <c r="Q12" s="151">
        <f t="shared" ca="1" si="12"/>
        <v>-30445.825774975227</v>
      </c>
      <c r="R12" s="151">
        <f t="shared" ca="1" si="12"/>
        <v>-39435.966171548316</v>
      </c>
      <c r="S12" s="151">
        <f t="shared" ca="1" si="12"/>
        <v>-38691.84338663087</v>
      </c>
      <c r="T12" s="151">
        <f t="shared" ca="1" si="12"/>
        <v>-37842.345204237987</v>
      </c>
      <c r="U12" s="151">
        <f t="shared" ca="1" si="12"/>
        <v>-36989.492822453198</v>
      </c>
      <c r="V12" s="151">
        <f t="shared" ca="1" si="12"/>
        <v>-36133.190782503545</v>
      </c>
      <c r="W12" s="151">
        <f t="shared" ca="1" si="12"/>
        <v>-35273.427791105853</v>
      </c>
      <c r="X12" s="151">
        <f t="shared" ca="1" si="12"/>
        <v>-34510.890643005696</v>
      </c>
      <c r="Y12" s="151">
        <f t="shared" ca="1" si="12"/>
        <v>-33743.536095856325</v>
      </c>
      <c r="Z12" s="151">
        <f t="shared" ca="1" si="12"/>
        <v>-32873.322120097255</v>
      </c>
      <c r="AA12" s="151">
        <f t="shared" ca="1" si="12"/>
        <v>-31999.601648832446</v>
      </c>
      <c r="AB12" s="151">
        <f t="shared" ca="1" si="12"/>
        <v>-31220.393827708074</v>
      </c>
      <c r="AC12" s="151">
        <f t="shared" ca="1" si="12"/>
        <v>-30339.625889789877</v>
      </c>
      <c r="AD12" s="151">
        <f t="shared" ca="1" si="12"/>
        <v>-29455.316905440166</v>
      </c>
      <c r="AE12" s="151">
        <f t="shared" ca="1" si="12"/>
        <v>-28664.152157194359</v>
      </c>
      <c r="AF12" s="151">
        <f t="shared" ca="1" si="12"/>
        <v>-27772.726264637178</v>
      </c>
      <c r="AG12" s="151">
        <f t="shared" ca="1" si="12"/>
        <v>-26877.724434278385</v>
      </c>
      <c r="AH12" s="151">
        <f t="shared" ca="1" si="12"/>
        <v>-25979.134959428146</v>
      </c>
      <c r="AI12" s="151">
        <f t="shared" ca="1" si="12"/>
        <v>-25076.946095071948</v>
      </c>
      <c r="AJ12" s="151">
        <f t="shared" ca="1" si="12"/>
        <v>-24266.509182745183</v>
      </c>
      <c r="AK12" s="151">
        <f t="shared" ca="1" si="12"/>
        <v>-23451.115525407236</v>
      </c>
      <c r="AL12" s="151">
        <f t="shared" ca="1" si="12"/>
        <v>-22544.369499925939</v>
      </c>
      <c r="AM12" s="151">
        <f t="shared" ca="1" si="12"/>
        <v>-21947.332063799757</v>
      </c>
      <c r="AN12" s="151">
        <f t="shared" ca="1" si="12"/>
        <v>-21440.378066073205</v>
      </c>
      <c r="AO12" s="151">
        <f t="shared" ca="1" si="12"/>
        <v>-20838.107705127088</v>
      </c>
      <c r="AP12" s="151">
        <f t="shared" ca="1" si="12"/>
        <v>-20233.20802634643</v>
      </c>
      <c r="AQ12" s="151">
        <f t="shared" ca="1" si="12"/>
        <v>-19717.03229702884</v>
      </c>
      <c r="AR12" s="151">
        <f t="shared" ca="1" si="12"/>
        <v>-19106.848131292543</v>
      </c>
      <c r="AS12" s="151">
        <f t="shared" ca="1" si="12"/>
        <v>-18494.00873998414</v>
      </c>
      <c r="AT12" s="151">
        <f t="shared" ca="1" si="12"/>
        <v>-17878.505430586043</v>
      </c>
      <c r="AU12" s="151">
        <f t="shared" ca="1" si="12"/>
        <v>-17260.329482123627</v>
      </c>
      <c r="AV12" s="151">
        <f t="shared" ca="1" si="12"/>
        <v>-16729.500270072062</v>
      </c>
      <c r="AW12" s="151">
        <f t="shared" ca="1" si="12"/>
        <v>-16194.647141262851</v>
      </c>
      <c r="AX12" s="151">
        <f t="shared" ca="1" si="12"/>
        <v>-15568.40066379006</v>
      </c>
      <c r="AY12" s="151">
        <f t="shared" ca="1" si="12"/>
        <v>-14939.446376916232</v>
      </c>
      <c r="AZ12" s="151">
        <f t="shared" ca="1" si="12"/>
        <v>-14395.136040978023</v>
      </c>
      <c r="BA12" s="151">
        <f t="shared" ca="1" si="12"/>
        <v>-13760.739512291462</v>
      </c>
      <c r="BB12" s="151">
        <f t="shared" ca="1" si="12"/>
        <v>-13123.608493056978</v>
      </c>
      <c r="BC12" s="151">
        <f t="shared" ca="1" si="12"/>
        <v>-12569.760906264084</v>
      </c>
      <c r="BD12" s="151">
        <f t="shared" ca="1" si="12"/>
        <v>-11927.134020595731</v>
      </c>
      <c r="BE12" s="151">
        <f t="shared" ca="1" si="12"/>
        <v>-11281.745700332387</v>
      </c>
      <c r="BF12" s="151">
        <f t="shared" ca="1" si="12"/>
        <v>-10633.586905255772</v>
      </c>
      <c r="BG12" s="151">
        <f t="shared" ca="1" si="12"/>
        <v>-9982.6485655522611</v>
      </c>
      <c r="BH12" s="151">
        <f t="shared" ca="1" si="12"/>
        <v>-9534.7858750664163</v>
      </c>
      <c r="BI12" s="151">
        <f t="shared" ca="1" si="12"/>
        <v>-9090.6721214201534</v>
      </c>
      <c r="BJ12" s="151">
        <f t="shared" ca="1" si="12"/>
        <v>-8431.3404315458556</v>
      </c>
      <c r="BK12" s="151">
        <f t="shared" ca="1" si="12"/>
        <v>-7769.1926198944875</v>
      </c>
      <c r="BL12" s="151">
        <f t="shared" ca="1" si="12"/>
        <v>-7323.2508878861026</v>
      </c>
      <c r="BM12" s="151">
        <f t="shared" ca="1" si="12"/>
        <v>-6655.443144749479</v>
      </c>
      <c r="BN12" s="151">
        <f t="shared" ca="1" si="12"/>
        <v>-5984.7915314430174</v>
      </c>
      <c r="BO12" s="151">
        <f t="shared" ca="1" si="12"/>
        <v>-5537.0130086452455</v>
      </c>
      <c r="BP12" s="151">
        <f t="shared" ca="1" si="12"/>
        <v>-4860.6456942475652</v>
      </c>
      <c r="BQ12" s="151">
        <f t="shared" ca="1" si="12"/>
        <v>-4181.4064878710924</v>
      </c>
      <c r="BR12" s="151">
        <f t="shared" ca="1" si="12"/>
        <v>-3499.2859876887992</v>
      </c>
      <c r="BS12" s="151">
        <f t="shared" ca="1" si="12"/>
        <v>-2814.2747610945507</v>
      </c>
      <c r="BT12" s="151">
        <f t="shared" ca="1" si="12"/>
        <v>-2358.8596319376952</v>
      </c>
      <c r="BU12" s="151">
        <f t="shared" ref="BU12:EF12" ca="1" si="13">BU11+BT12</f>
        <v>-1907.3807420939938</v>
      </c>
      <c r="BV12" s="151">
        <f t="shared" ca="1" si="13"/>
        <v>-1213.6404313221169</v>
      </c>
      <c r="BW12" s="151">
        <f t="shared" ca="1" si="13"/>
        <v>-516.97135390208041</v>
      </c>
      <c r="BX12" s="151">
        <f t="shared" ca="1" si="13"/>
        <v>-63.628711561776754</v>
      </c>
      <c r="BY12" s="151">
        <f t="shared" ca="1" si="13"/>
        <v>638.92669460291631</v>
      </c>
      <c r="BZ12" s="151">
        <f t="shared" ca="1" si="13"/>
        <v>1344.4397257442472</v>
      </c>
      <c r="CA12" s="151">
        <f t="shared" ca="1" si="13"/>
        <v>1799.6552855055136</v>
      </c>
      <c r="CB12" s="151">
        <f t="shared" ca="1" si="13"/>
        <v>2511.1126457817045</v>
      </c>
      <c r="CC12" s="151">
        <f t="shared" ca="1" si="13"/>
        <v>3225.5567737158385</v>
      </c>
      <c r="CD12" s="151">
        <f t="shared" ca="1" si="13"/>
        <v>3942.9974472080166</v>
      </c>
      <c r="CE12" s="151">
        <f t="shared" ca="1" si="13"/>
        <v>4663.4444761686409</v>
      </c>
      <c r="CF12" s="151">
        <f t="shared" ca="1" si="13"/>
        <v>5084.8475114927687</v>
      </c>
      <c r="CG12" s="151">
        <f t="shared" ca="1" si="13"/>
        <v>5478.8998724133871</v>
      </c>
      <c r="CH12" s="151">
        <f t="shared" ca="1" si="13"/>
        <v>6208.4251489187409</v>
      </c>
      <c r="CI12" s="151">
        <f t="shared" ca="1" si="13"/>
        <v>6940.9963427381754</v>
      </c>
      <c r="CJ12" s="151">
        <f t="shared" ca="1" si="13"/>
        <v>7334.0928022940943</v>
      </c>
      <c r="CK12" s="151">
        <f t="shared" ca="1" si="13"/>
        <v>8072.7857780079812</v>
      </c>
      <c r="CL12" s="151">
        <f t="shared" ca="1" si="13"/>
        <v>8814.5546836975682</v>
      </c>
      <c r="CM12" s="151">
        <f t="shared" ca="1" si="13"/>
        <v>9206.6779378154242</v>
      </c>
      <c r="CN12" s="151">
        <f t="shared" ca="1" si="13"/>
        <v>9954.6289458052634</v>
      </c>
      <c r="CO12" s="151">
        <f t="shared" ca="1" si="13"/>
        <v>10705.686192159365</v>
      </c>
      <c r="CP12" s="151">
        <f t="shared" ca="1" si="13"/>
        <v>11459.859845893823</v>
      </c>
      <c r="CQ12" s="151">
        <f t="shared" ca="1" si="13"/>
        <v>12217.16010931548</v>
      </c>
      <c r="CR12" s="151">
        <f t="shared" ca="1" si="13"/>
        <v>12614.556138498745</v>
      </c>
      <c r="CS12" s="151">
        <f t="shared" ca="1" si="13"/>
        <v>13004.680385824089</v>
      </c>
      <c r="CT12" s="151">
        <f t="shared" ca="1" si="13"/>
        <v>13771.422026692257</v>
      </c>
      <c r="CU12" s="151">
        <f t="shared" ca="1" si="13"/>
        <v>14541.331421567069</v>
      </c>
      <c r="CV12" s="151">
        <f t="shared" ca="1" si="13"/>
        <v>14930.429521473132</v>
      </c>
      <c r="CW12" s="151">
        <f t="shared" ca="1" si="13"/>
        <v>15706.705569518173</v>
      </c>
      <c r="CX12" s="151">
        <f t="shared" ca="1" si="13"/>
        <v>16486.180584737929</v>
      </c>
      <c r="CY12" s="151">
        <f t="shared" ca="1" si="13"/>
        <v>16874.234540988411</v>
      </c>
      <c r="CZ12" s="151">
        <f t="shared" ca="1" si="13"/>
        <v>17660.138942600439</v>
      </c>
      <c r="DA12" s="151">
        <f t="shared" ca="1" si="13"/>
        <v>18449.27383211131</v>
      </c>
      <c r="DB12" s="151">
        <f t="shared" ca="1" si="13"/>
        <v>19241.649785297748</v>
      </c>
      <c r="DC12" s="151">
        <f t="shared" ca="1" si="13"/>
        <v>20037.277412558869</v>
      </c>
      <c r="DD12" s="151">
        <f t="shared" ca="1" si="13"/>
        <v>20430.783044877364</v>
      </c>
      <c r="DE12" s="151">
        <f t="shared" ca="1" si="13"/>
        <v>20816.694014063629</v>
      </c>
      <c r="DF12" s="151">
        <f t="shared" ca="1" si="13"/>
        <v>21622.140673869126</v>
      </c>
      <c r="DG12" s="151">
        <f t="shared" ca="1" si="13"/>
        <v>22430.881797841532</v>
      </c>
      <c r="DH12" s="151">
        <f t="shared" ca="1" si="13"/>
        <v>22815.693563711746</v>
      </c>
      <c r="DI12" s="151">
        <f t="shared" ca="1" si="13"/>
        <v>23631.056006981187</v>
      </c>
      <c r="DJ12" s="151">
        <f t="shared" ca="1" si="13"/>
        <v>24449.745376112343</v>
      </c>
      <c r="DK12" s="151">
        <f t="shared" ca="1" si="13"/>
        <v>24833.439222580753</v>
      </c>
      <c r="DL12" s="151">
        <f t="shared" ca="1" si="13"/>
        <v>25658.815153559863</v>
      </c>
      <c r="DM12" s="151">
        <f t="shared" ca="1" si="13"/>
        <v>26487.550791953763</v>
      </c>
      <c r="DN12" s="151">
        <f t="shared" ca="1" si="13"/>
        <v>27319.657136570262</v>
      </c>
      <c r="DO12" s="151">
        <f t="shared" ca="1" si="13"/>
        <v>28155.145222224426</v>
      </c>
      <c r="DP12" s="151">
        <f t="shared" ca="1" si="13"/>
        <v>28544.476801803579</v>
      </c>
      <c r="DQ12" s="151">
        <f t="shared" ca="1" si="13"/>
        <v>28925.877921725205</v>
      </c>
      <c r="DR12" s="151">
        <f t="shared" ca="1" si="13"/>
        <v>29771.577801225525</v>
      </c>
      <c r="DS12" s="151">
        <f t="shared" ca="1" si="13"/>
        <v>30620.70392345943</v>
      </c>
      <c r="DT12" s="151">
        <f t="shared" ca="1" si="13"/>
        <v>31000.929861932356</v>
      </c>
      <c r="DU12" s="151">
        <f t="shared" ca="1" si="13"/>
        <v>31856.942156235174</v>
      </c>
      <c r="DV12" s="151">
        <f t="shared" ca="1" si="13"/>
        <v>32716.414453434172</v>
      </c>
      <c r="DW12" s="151">
        <f t="shared" ca="1" si="13"/>
        <v>33095.44574572923</v>
      </c>
      <c r="DX12" s="151">
        <f t="shared" ca="1" si="13"/>
        <v>33961.872067250115</v>
      </c>
      <c r="DY12" s="151">
        <f t="shared" ca="1" si="13"/>
        <v>34831.792484482372</v>
      </c>
      <c r="DZ12" s="151">
        <f t="shared" ca="1" si="13"/>
        <v>35705.218436186136</v>
      </c>
      <c r="EA12" s="151">
        <f t="shared" ca="1" si="13"/>
        <v>36582.161398569071</v>
      </c>
      <c r="EB12" s="151">
        <f t="shared" ca="1" si="13"/>
        <v>36967.02392329929</v>
      </c>
      <c r="EC12" s="151">
        <f t="shared" ca="1" si="13"/>
        <v>37343.606759985683</v>
      </c>
      <c r="ED12" s="151">
        <f t="shared" ca="1" si="13"/>
        <v>38231.169987968606</v>
      </c>
      <c r="EE12" s="151">
        <f t="shared" ca="1" si="13"/>
        <v>39122.296508394465</v>
      </c>
      <c r="EF12" s="151">
        <f t="shared" ca="1" si="13"/>
        <v>39497.625146374216</v>
      </c>
      <c r="EG12" s="151">
        <f t="shared" ref="EG12:GR12" ca="1" si="14">EG11+EF12</f>
        <v>40395.913285751754</v>
      </c>
      <c r="EH12" s="151">
        <f t="shared" ca="1" si="14"/>
        <v>41297.799828141309</v>
      </c>
      <c r="EI12" s="151">
        <f t="shared" ca="1" si="14"/>
        <v>41671.85402409605</v>
      </c>
      <c r="EJ12" s="151">
        <f t="shared" ca="1" si="14"/>
        <v>42580.972751780362</v>
      </c>
      <c r="EK12" s="151">
        <f t="shared" ca="1" si="14"/>
        <v>43493.725339004515</v>
      </c>
      <c r="EL12" s="151">
        <f t="shared" ca="1" si="14"/>
        <v>44410.123682079029</v>
      </c>
      <c r="EM12" s="151">
        <f t="shared" ca="1" si="14"/>
        <v>45330.179716259881</v>
      </c>
      <c r="EN12" s="151">
        <f t="shared" ca="1" si="14"/>
        <v>45457.865114131579</v>
      </c>
      <c r="EO12" s="151">
        <f t="shared" ca="1" si="14"/>
        <v>45576.907626437693</v>
      </c>
      <c r="EP12" s="151">
        <f t="shared" ca="1" si="14"/>
        <v>46508.008736842537</v>
      </c>
      <c r="EQ12" s="151">
        <f t="shared" ca="1" si="14"/>
        <v>47442.815671388031</v>
      </c>
      <c r="ER12" s="151">
        <f t="shared" ca="1" si="14"/>
        <v>47560.521807039237</v>
      </c>
      <c r="ES12" s="151">
        <f t="shared" ca="1" si="14"/>
        <v>48502.776825294481</v>
      </c>
      <c r="ET12" s="151">
        <f t="shared" ca="1" si="14"/>
        <v>49448.774182682217</v>
      </c>
      <c r="EU12" s="151">
        <f t="shared" ca="1" si="14"/>
        <v>49565.122888627433</v>
      </c>
      <c r="EV12" s="151">
        <f t="shared" ca="1" si="14"/>
        <v>50518.641718721723</v>
      </c>
      <c r="EW12" s="151">
        <f t="shared" ca="1" si="14"/>
        <v>51475.939762737435</v>
      </c>
      <c r="EX12" s="151">
        <f t="shared" ca="1" si="14"/>
        <v>52437.029392837539</v>
      </c>
      <c r="EY12" s="151">
        <f t="shared" ca="1" si="14"/>
        <v>53401.923021688228</v>
      </c>
      <c r="EZ12" s="151">
        <f t="shared" ca="1" si="14"/>
        <v>53524.513488235316</v>
      </c>
      <c r="FA12" s="151">
        <f t="shared" ca="1" si="14"/>
        <v>53638.083343794213</v>
      </c>
      <c r="FB12" s="151">
        <f t="shared" ca="1" si="14"/>
        <v>54614.463851917855</v>
      </c>
      <c r="FC12" s="151">
        <f t="shared" ca="1" si="14"/>
        <v>55594.698417147774</v>
      </c>
      <c r="FD12" s="151">
        <f t="shared" ca="1" si="14"/>
        <v>55706.846430985555</v>
      </c>
      <c r="FE12" s="151">
        <f t="shared" ca="1" si="14"/>
        <v>56694.827003273596</v>
      </c>
      <c r="FF12" s="151">
        <f t="shared" ca="1" si="14"/>
        <v>57686.699608259449</v>
      </c>
      <c r="FG12" s="151">
        <f t="shared" ca="1" si="14"/>
        <v>57797.403885202999</v>
      </c>
      <c r="FH12" s="151">
        <f t="shared" ca="1" si="14"/>
        <v>58797.098821803651</v>
      </c>
      <c r="FI12" s="151">
        <f t="shared" ca="1" si="14"/>
        <v>59800.724140882594</v>
      </c>
      <c r="FJ12" s="151">
        <f t="shared" ca="1" si="14"/>
        <v>60808.292709489295</v>
      </c>
      <c r="FK12" s="151">
        <f t="shared" ca="1" si="14"/>
        <v>61819.817436796598</v>
      </c>
      <c r="FL12" s="151">
        <f t="shared" ca="1" si="14"/>
        <v>61936.981134766109</v>
      </c>
      <c r="FM12" s="151">
        <f t="shared" ca="1" si="14"/>
        <v>62044.731387307897</v>
      </c>
      <c r="FN12" s="151">
        <f t="shared" ca="1" si="14"/>
        <v>63068.202469059077</v>
      </c>
      <c r="FO12" s="151">
        <f t="shared" ca="1" si="14"/>
        <v>64095.68177020079</v>
      </c>
      <c r="FP12" s="151">
        <f t="shared" ca="1" si="14"/>
        <v>64201.92129735263</v>
      </c>
      <c r="FQ12" s="151">
        <f t="shared" ca="1" si="14"/>
        <v>65237.456445834796</v>
      </c>
      <c r="FR12" s="151">
        <f t="shared" ca="1" si="14"/>
        <v>66277.039308322695</v>
      </c>
      <c r="FS12" s="151">
        <f t="shared" ca="1" si="14"/>
        <v>66381.745339104527</v>
      </c>
      <c r="FT12" s="151">
        <f t="shared" ca="1" si="14"/>
        <v>67429.463426471804</v>
      </c>
      <c r="FU12" s="151">
        <f t="shared" ca="1" si="14"/>
        <v>68481.269111616508</v>
      </c>
      <c r="FV12" s="151">
        <f t="shared" ca="1" si="14"/>
        <v>69537.175776270073</v>
      </c>
      <c r="FW12" s="151">
        <f t="shared" ca="1" si="14"/>
        <v>70597.19684597227</v>
      </c>
      <c r="FX12" s="151">
        <f t="shared" ca="1" si="14"/>
        <v>70708.5886646211</v>
      </c>
      <c r="FY12" s="151">
        <f t="shared" ca="1" si="14"/>
        <v>70810.158490025089</v>
      </c>
      <c r="FZ12" s="151">
        <f t="shared" ca="1" si="14"/>
        <v>71882.603768348912</v>
      </c>
      <c r="GA12" s="151">
        <f t="shared" ca="1" si="14"/>
        <v>72959.21759483889</v>
      </c>
      <c r="GB12" s="151">
        <f t="shared" ca="1" si="14"/>
        <v>73059.184255837317</v>
      </c>
      <c r="GC12" s="151">
        <f t="shared" ca="1" si="14"/>
        <v>74144.17616356138</v>
      </c>
      <c r="GD12" s="151">
        <f t="shared" ca="1" si="14"/>
        <v>75233.377693851377</v>
      </c>
      <c r="GE12" s="151">
        <f t="shared" ca="1" si="14"/>
        <v>75331.717508625006</v>
      </c>
      <c r="GF12" s="151">
        <f t="shared" ca="1" si="14"/>
        <v>76429.379672789582</v>
      </c>
      <c r="GG12" s="151">
        <f t="shared" ca="1" si="14"/>
        <v>77531.292938642669</v>
      </c>
      <c r="GH12" s="151">
        <f t="shared" ca="1" si="14"/>
        <v>78637.471223184984</v>
      </c>
      <c r="GI12" s="151">
        <f t="shared" ca="1" si="14"/>
        <v>79747.928488977865</v>
      </c>
      <c r="GJ12" s="151">
        <f t="shared" ca="1" si="14"/>
        <v>79853.189513133169</v>
      </c>
      <c r="GK12" s="151">
        <f t="shared" ca="1" si="14"/>
        <v>79948.203654313853</v>
      </c>
      <c r="GL12" s="151">
        <f t="shared" ca="1" si="14"/>
        <v>81071.582097073246</v>
      </c>
      <c r="GM12" s="151">
        <f t="shared" ca="1" si="14"/>
        <v>82199.295829925424</v>
      </c>
      <c r="GN12" s="151">
        <f t="shared" ca="1" si="14"/>
        <v>82292.610670124326</v>
      </c>
      <c r="GO12" s="151">
        <f t="shared" ca="1" si="14"/>
        <v>83429.037607459948</v>
      </c>
      <c r="GP12" s="151">
        <f t="shared" ca="1" si="14"/>
        <v>84569.842552264148</v>
      </c>
      <c r="GQ12" s="151">
        <f t="shared" ca="1" si="14"/>
        <v>84661.433462389265</v>
      </c>
      <c r="GR12" s="151">
        <f t="shared" ca="1" si="14"/>
        <v>85811.037466423018</v>
      </c>
      <c r="GS12" s="151">
        <f t="shared" ref="GS12:IL12" ca="1" si="15">GS11+GR12</f>
        <v>86965.062616212817</v>
      </c>
      <c r="GT12" s="151">
        <f t="shared" ca="1" si="15"/>
        <v>88123.523385439417</v>
      </c>
      <c r="GU12" s="151">
        <f t="shared" ca="1" si="15"/>
        <v>89286.434295166633</v>
      </c>
      <c r="GV12" s="151">
        <f t="shared" ca="1" si="15"/>
        <v>89385.191253048688</v>
      </c>
      <c r="GW12" s="151">
        <f t="shared" ca="1" si="15"/>
        <v>89473.259442637122</v>
      </c>
      <c r="GX12" s="151">
        <f t="shared" ca="1" si="15"/>
        <v>90649.60837640948</v>
      </c>
      <c r="GY12" s="151">
        <f t="shared" ca="1" si="15"/>
        <v>91830.46601187835</v>
      </c>
      <c r="GZ12" s="151">
        <f t="shared" ca="1" si="15"/>
        <v>91916.734918445756</v>
      </c>
      <c r="HA12" s="151">
        <f t="shared" ca="1" si="15"/>
        <v>93106.654286577395</v>
      </c>
      <c r="HB12" s="151">
        <f t="shared" ca="1" si="15"/>
        <v>94301.126782476364</v>
      </c>
      <c r="HC12" s="151">
        <f t="shared" ca="1" si="15"/>
        <v>94385.570791767022</v>
      </c>
      <c r="HD12" s="151">
        <f t="shared" ca="1" si="15"/>
        <v>95589.194309264727</v>
      </c>
      <c r="HE12" s="151">
        <f t="shared" ca="1" si="15"/>
        <v>96797.415818348745</v>
      </c>
      <c r="HF12" s="151">
        <f t="shared" ca="1" si="15"/>
        <v>98010.250371647009</v>
      </c>
      <c r="HG12" s="151">
        <f t="shared" ca="1" si="15"/>
        <v>99227.713071065897</v>
      </c>
      <c r="HH12" s="151">
        <f t="shared" ca="1" si="15"/>
        <v>99319.577760023763</v>
      </c>
      <c r="HI12" s="151">
        <f t="shared" ca="1" si="15"/>
        <v>99400.294119956263</v>
      </c>
      <c r="HJ12" s="151">
        <f t="shared" ca="1" si="15"/>
        <v>100631.73236438211</v>
      </c>
      <c r="HK12" s="151">
        <f t="shared" ca="1" si="15"/>
        <v>101867.85965857233</v>
      </c>
      <c r="HL12" s="151">
        <f t="shared" ca="1" si="15"/>
        <v>101946.67275416297</v>
      </c>
      <c r="HM12" s="151">
        <f t="shared" ca="1" si="15"/>
        <v>103192.22425032248</v>
      </c>
      <c r="HN12" s="151">
        <f t="shared" ca="1" si="15"/>
        <v>104442.51099936001</v>
      </c>
      <c r="HO12" s="151">
        <f t="shared" ca="1" si="15"/>
        <v>104519.39419178281</v>
      </c>
      <c r="HP12" s="151">
        <f t="shared" ca="1" si="15"/>
        <v>105779.19800328302</v>
      </c>
      <c r="HQ12" s="151">
        <f t="shared" ca="1" si="15"/>
        <v>107043.78372603298</v>
      </c>
      <c r="HR12" s="151">
        <f t="shared" ca="1" si="15"/>
        <v>108313.16701476579</v>
      </c>
      <c r="HS12" s="151">
        <f t="shared" ca="1" si="15"/>
        <v>109587.36357546404</v>
      </c>
      <c r="HT12" s="151">
        <f t="shared" ca="1" si="15"/>
        <v>109671.93226474075</v>
      </c>
      <c r="HU12" s="151">
        <f t="shared" ca="1" si="15"/>
        <v>109744.87468183109</v>
      </c>
      <c r="HV12" s="151">
        <f t="shared" ca="1" si="15"/>
        <v>111033.60580933657</v>
      </c>
      <c r="HW12" s="151">
        <f t="shared" ca="1" si="15"/>
        <v>112327.21354859701</v>
      </c>
      <c r="HX12" s="151">
        <f t="shared" ca="1" si="15"/>
        <v>112398.14456077181</v>
      </c>
      <c r="HY12" s="151">
        <f t="shared" ca="1" si="15"/>
        <v>113701.5534700803</v>
      </c>
      <c r="HZ12" s="151">
        <f t="shared" ca="1" si="15"/>
        <v>115009.88704238192</v>
      </c>
      <c r="IA12" s="151">
        <f t="shared" ca="1" si="15"/>
        <v>115078.77894526218</v>
      </c>
      <c r="IB12" s="151">
        <f t="shared" ca="1" si="15"/>
        <v>116397.01026252501</v>
      </c>
      <c r="IC12" s="151">
        <f t="shared" ca="1" si="15"/>
        <v>117720.21476748757</v>
      </c>
      <c r="ID12" s="151">
        <f t="shared" ca="1" si="15"/>
        <v>119043.41927245013</v>
      </c>
      <c r="IE12" s="151">
        <f t="shared" ca="1" si="15"/>
        <v>120366.62377741269</v>
      </c>
      <c r="IF12" s="151">
        <f t="shared" ca="1" si="15"/>
        <v>120428.45912501481</v>
      </c>
      <c r="IG12" s="151">
        <f t="shared" ca="1" si="15"/>
        <v>120485.13338849597</v>
      </c>
      <c r="IH12" s="151">
        <f t="shared" ca="1" si="15"/>
        <v>121808.33789345853</v>
      </c>
      <c r="II12" s="151">
        <f t="shared" ca="1" si="15"/>
        <v>123131.54239842109</v>
      </c>
      <c r="IJ12" s="151">
        <f t="shared" ca="1" si="15"/>
        <v>123189.01691190226</v>
      </c>
      <c r="IK12" s="151">
        <f t="shared" ca="1" si="15"/>
        <v>124512.22141686482</v>
      </c>
      <c r="IL12" s="151">
        <f t="shared" ca="1" si="15"/>
        <v>125835.42592182738</v>
      </c>
    </row>
    <row r="13" spans="2:246" outlineLevel="1" x14ac:dyDescent="0.3">
      <c r="B13" s="149" t="s">
        <v>476</v>
      </c>
      <c r="C13" s="13" t="s">
        <v>150</v>
      </c>
      <c r="D13" s="161">
        <f ca="1">SUM(G13:IL13)</f>
        <v>34516.468397293196</v>
      </c>
      <c r="G13" s="151">
        <f ca="1">G11*G8</f>
        <v>-934.51639156403644</v>
      </c>
      <c r="H13" s="151">
        <f t="shared" ref="H13:BS13" ca="1" si="16">H11*H8</f>
        <v>-2443.4136570419141</v>
      </c>
      <c r="I13" s="151">
        <f t="shared" ca="1" si="16"/>
        <v>-1642.9744975415858</v>
      </c>
      <c r="J13" s="151">
        <f t="shared" ca="1" si="16"/>
        <v>-1388.2466850830422</v>
      </c>
      <c r="K13" s="151">
        <f t="shared" ca="1" si="16"/>
        <v>-1378.2074162789381</v>
      </c>
      <c r="L13" s="151">
        <f t="shared" ca="1" si="16"/>
        <v>-2905.8363323068188</v>
      </c>
      <c r="M13" s="151">
        <f t="shared" ca="1" si="16"/>
        <v>-982.62723595588864</v>
      </c>
      <c r="N13" s="151">
        <f t="shared" ca="1" si="16"/>
        <v>-2901.6728622704268</v>
      </c>
      <c r="O13" s="151">
        <f t="shared" ca="1" si="16"/>
        <v>-2880.6890744761386</v>
      </c>
      <c r="P13" s="151">
        <f t="shared" ca="1" si="16"/>
        <v>-3932.4782374391471</v>
      </c>
      <c r="Q13" s="151">
        <f t="shared" ca="1" si="16"/>
        <v>-7423.1962856436376</v>
      </c>
      <c r="R13" s="151">
        <f t="shared" ca="1" si="16"/>
        <v>-8240.2753405802832</v>
      </c>
      <c r="S13" s="151">
        <f t="shared" ca="1" si="16"/>
        <v>677.12334892829961</v>
      </c>
      <c r="T13" s="151">
        <f t="shared" ca="1" si="16"/>
        <v>767.42082164850694</v>
      </c>
      <c r="U13" s="151">
        <f t="shared" ca="1" si="16"/>
        <v>764.87933645006001</v>
      </c>
      <c r="V13" s="151">
        <f t="shared" ca="1" si="16"/>
        <v>762.41946902604525</v>
      </c>
      <c r="W13" s="151">
        <f t="shared" ca="1" si="16"/>
        <v>759.96516129503891</v>
      </c>
      <c r="X13" s="151">
        <f t="shared" ca="1" si="16"/>
        <v>669.1506126713025</v>
      </c>
      <c r="Y13" s="151">
        <f t="shared" ca="1" si="16"/>
        <v>668.50842136834535</v>
      </c>
      <c r="Z13" s="151">
        <f t="shared" ca="1" si="16"/>
        <v>752.63567983978851</v>
      </c>
      <c r="AA13" s="151">
        <f t="shared" ca="1" si="16"/>
        <v>750.20369319488032</v>
      </c>
      <c r="AB13" s="151">
        <f t="shared" ca="1" si="16"/>
        <v>664.21384970130669</v>
      </c>
      <c r="AC13" s="151">
        <f t="shared" ca="1" si="16"/>
        <v>745.35652592054714</v>
      </c>
      <c r="AD13" s="151">
        <f t="shared" ca="1" si="16"/>
        <v>742.94135951906253</v>
      </c>
      <c r="AE13" s="151">
        <f t="shared" ca="1" si="16"/>
        <v>659.88060595042805</v>
      </c>
      <c r="AF13" s="151">
        <f t="shared" ca="1" si="16"/>
        <v>738.12789495466507</v>
      </c>
      <c r="AG13" s="151">
        <f t="shared" ca="1" si="16"/>
        <v>735.72960958801059</v>
      </c>
      <c r="AH13" s="151">
        <f t="shared" ca="1" si="16"/>
        <v>733.33696364018567</v>
      </c>
      <c r="AI13" s="151">
        <f t="shared" ca="1" si="16"/>
        <v>730.9499629294246</v>
      </c>
      <c r="AJ13" s="151">
        <f t="shared" ca="1" si="16"/>
        <v>651.86450965273718</v>
      </c>
      <c r="AK13" s="151">
        <f t="shared" ca="1" si="16"/>
        <v>651.10853738169169</v>
      </c>
      <c r="AL13" s="151">
        <f t="shared" ca="1" si="16"/>
        <v>718.81918386644634</v>
      </c>
      <c r="AM13" s="151">
        <f t="shared" ca="1" si="16"/>
        <v>469.87625587475299</v>
      </c>
      <c r="AN13" s="151">
        <f t="shared" ca="1" si="16"/>
        <v>396.09414746844192</v>
      </c>
      <c r="AO13" s="151">
        <f t="shared" ca="1" si="16"/>
        <v>467.16392851800879</v>
      </c>
      <c r="AP13" s="151">
        <f t="shared" ca="1" si="16"/>
        <v>465.8103157586865</v>
      </c>
      <c r="AQ13" s="151">
        <f t="shared" ca="1" si="16"/>
        <v>394.61288856388001</v>
      </c>
      <c r="AR13" s="151">
        <f t="shared" ca="1" si="16"/>
        <v>463.10829147675236</v>
      </c>
      <c r="AS13" s="151">
        <f t="shared" ca="1" si="16"/>
        <v>461.75991889886603</v>
      </c>
      <c r="AT13" s="151">
        <f t="shared" ca="1" si="16"/>
        <v>460.41333154599073</v>
      </c>
      <c r="AU13" s="151">
        <f t="shared" ca="1" si="16"/>
        <v>459.0685482238726</v>
      </c>
      <c r="AV13" s="151">
        <f t="shared" ca="1" si="16"/>
        <v>391.35256754730727</v>
      </c>
      <c r="AW13" s="151">
        <f t="shared" ca="1" si="16"/>
        <v>391.46762505994269</v>
      </c>
      <c r="AX13" s="151">
        <f t="shared" ca="1" si="16"/>
        <v>455.04520657974888</v>
      </c>
      <c r="AY13" s="151">
        <f t="shared" ca="1" si="16"/>
        <v>453.70782222847845</v>
      </c>
      <c r="AZ13" s="151">
        <f t="shared" ca="1" si="16"/>
        <v>389.80885817784446</v>
      </c>
      <c r="BA13" s="151">
        <f t="shared" ca="1" si="16"/>
        <v>451.03875331280216</v>
      </c>
      <c r="BB13" s="151">
        <f t="shared" ca="1" si="16"/>
        <v>449.70710303565698</v>
      </c>
      <c r="BC13" s="151">
        <f t="shared" ca="1" si="16"/>
        <v>388.09603239171747</v>
      </c>
      <c r="BD13" s="151">
        <f t="shared" ca="1" si="16"/>
        <v>447.04965471330689</v>
      </c>
      <c r="BE13" s="151">
        <f t="shared" ca="1" si="16"/>
        <v>445.7238894868363</v>
      </c>
      <c r="BF13" s="151">
        <f t="shared" ca="1" si="16"/>
        <v>444.40011836261101</v>
      </c>
      <c r="BG13" s="151">
        <f t="shared" ca="1" si="16"/>
        <v>443.07835715327883</v>
      </c>
      <c r="BH13" s="151">
        <f t="shared" ca="1" si="16"/>
        <v>302.64500262932376</v>
      </c>
      <c r="BI13" s="151">
        <f t="shared" ca="1" si="16"/>
        <v>297.94135101374877</v>
      </c>
      <c r="BJ13" s="151">
        <f t="shared" ca="1" si="16"/>
        <v>439.12528763305539</v>
      </c>
      <c r="BK13" s="151">
        <f t="shared" ca="1" si="16"/>
        <v>437.81171954760117</v>
      </c>
      <c r="BL13" s="151">
        <f t="shared" ca="1" si="16"/>
        <v>292.72410609232469</v>
      </c>
      <c r="BM13" s="151">
        <f t="shared" ca="1" si="16"/>
        <v>435.19085431455028</v>
      </c>
      <c r="BN13" s="151">
        <f t="shared" ca="1" si="16"/>
        <v>433.88358581817505</v>
      </c>
      <c r="BO13" s="151">
        <f t="shared" ca="1" si="16"/>
        <v>287.5990477810854</v>
      </c>
      <c r="BP13" s="151">
        <f t="shared" ca="1" si="16"/>
        <v>431.27544704174318</v>
      </c>
      <c r="BQ13" s="151">
        <f t="shared" ca="1" si="16"/>
        <v>429.97460409991811</v>
      </c>
      <c r="BR13" s="151">
        <f t="shared" ca="1" si="16"/>
        <v>428.67592999026567</v>
      </c>
      <c r="BS13" s="151">
        <f t="shared" ca="1" si="16"/>
        <v>427.37943784853644</v>
      </c>
      <c r="BT13" s="151">
        <f t="shared" ref="BT13:EE13" ca="1" si="17">BT11*BT8</f>
        <v>282.07937052124845</v>
      </c>
      <c r="BU13" s="151">
        <f t="shared" ca="1" si="17"/>
        <v>277.61904612509994</v>
      </c>
      <c r="BV13" s="151">
        <f t="shared" ca="1" si="17"/>
        <v>423.50318145438155</v>
      </c>
      <c r="BW13" s="151">
        <f t="shared" ca="1" si="17"/>
        <v>422.21554437676866</v>
      </c>
      <c r="BX13" s="151">
        <f t="shared" ca="1" si="17"/>
        <v>272.7609492453081</v>
      </c>
      <c r="BY13" s="151">
        <f t="shared" ca="1" si="17"/>
        <v>419.64701574781407</v>
      </c>
      <c r="BZ13" s="151">
        <f t="shared" ca="1" si="17"/>
        <v>418.36614781155788</v>
      </c>
      <c r="CA13" s="151">
        <f t="shared" ca="1" si="17"/>
        <v>267.98873100475737</v>
      </c>
      <c r="CB13" s="151">
        <f t="shared" ca="1" si="17"/>
        <v>415.81126225836908</v>
      </c>
      <c r="CC13" s="151">
        <f t="shared" ca="1" si="17"/>
        <v>414.53726708452604</v>
      </c>
      <c r="CD13" s="151">
        <f t="shared" ca="1" si="17"/>
        <v>413.26558495549017</v>
      </c>
      <c r="CE13" s="151">
        <f t="shared" ca="1" si="17"/>
        <v>411.99622661691859</v>
      </c>
      <c r="CF13" s="151">
        <f t="shared" ca="1" si="17"/>
        <v>239.2416454000718</v>
      </c>
      <c r="CG13" s="151">
        <f t="shared" ca="1" si="17"/>
        <v>222.09613072669592</v>
      </c>
      <c r="CH13" s="151">
        <f t="shared" ca="1" si="17"/>
        <v>408.20219900489786</v>
      </c>
      <c r="CI13" s="151">
        <f t="shared" ca="1" si="17"/>
        <v>406.94223956964373</v>
      </c>
      <c r="CJ13" s="151">
        <f t="shared" ca="1" si="17"/>
        <v>216.78538662642822</v>
      </c>
      <c r="CK13" s="151">
        <f t="shared" ca="1" si="17"/>
        <v>404.42945459251501</v>
      </c>
      <c r="CL13" s="151">
        <f t="shared" ca="1" si="17"/>
        <v>403.17664817333787</v>
      </c>
      <c r="CM13" s="151">
        <f t="shared" ca="1" si="17"/>
        <v>211.59104399978042</v>
      </c>
      <c r="CN13" s="151">
        <f t="shared" ca="1" si="17"/>
        <v>400.67825396633401</v>
      </c>
      <c r="CO13" s="151">
        <f t="shared" ca="1" si="17"/>
        <v>399.43268425698625</v>
      </c>
      <c r="CP13" s="151">
        <f t="shared" ca="1" si="17"/>
        <v>398.18954457851652</v>
      </c>
      <c r="CQ13" s="151">
        <f t="shared" ca="1" si="17"/>
        <v>396.94884354635843</v>
      </c>
      <c r="CR13" s="151">
        <f t="shared" ca="1" si="17"/>
        <v>206.79398097956411</v>
      </c>
      <c r="CS13" s="151">
        <f t="shared" ca="1" si="17"/>
        <v>201.54185514405049</v>
      </c>
      <c r="CT13" s="151">
        <f t="shared" ca="1" si="17"/>
        <v>393.24145599291478</v>
      </c>
      <c r="CU13" s="151">
        <f t="shared" ca="1" si="17"/>
        <v>392.01059239284234</v>
      </c>
      <c r="CV13" s="151">
        <f t="shared" ca="1" si="17"/>
        <v>196.68227831451313</v>
      </c>
      <c r="CW13" s="151">
        <f t="shared" ca="1" si="17"/>
        <v>389.55631060359315</v>
      </c>
      <c r="CX13" s="151">
        <f t="shared" ca="1" si="17"/>
        <v>388.3329075373606</v>
      </c>
      <c r="CY13" s="151">
        <f t="shared" ca="1" si="17"/>
        <v>191.9296397848448</v>
      </c>
      <c r="CZ13" s="151">
        <f t="shared" ca="1" si="17"/>
        <v>385.89361370039882</v>
      </c>
      <c r="DA13" s="151">
        <f t="shared" ca="1" si="17"/>
        <v>384.6777371241028</v>
      </c>
      <c r="DB13" s="151">
        <f t="shared" ca="1" si="17"/>
        <v>383.46438331958831</v>
      </c>
      <c r="DC13" s="151">
        <f t="shared" ca="1" si="17"/>
        <v>382.25355900742289</v>
      </c>
      <c r="DD13" s="151">
        <f t="shared" ca="1" si="17"/>
        <v>187.68975736254492</v>
      </c>
      <c r="DE13" s="151">
        <f t="shared" ca="1" si="17"/>
        <v>182.73623834377986</v>
      </c>
      <c r="DF13" s="151">
        <f t="shared" ca="1" si="17"/>
        <v>378.63632801916344</v>
      </c>
      <c r="DG13" s="151">
        <f t="shared" ca="1" si="17"/>
        <v>377.4356859437197</v>
      </c>
      <c r="DH13" s="151">
        <f t="shared" ca="1" si="17"/>
        <v>178.29111960765542</v>
      </c>
      <c r="DI13" s="151">
        <f t="shared" ca="1" si="17"/>
        <v>375.04209035980853</v>
      </c>
      <c r="DJ13" s="151">
        <f t="shared" ca="1" si="17"/>
        <v>373.84914842057646</v>
      </c>
      <c r="DK13" s="151">
        <f t="shared" ca="1" si="17"/>
        <v>173.94422570023386</v>
      </c>
      <c r="DL13" s="151">
        <f t="shared" ca="1" si="17"/>
        <v>371.47100413362131</v>
      </c>
      <c r="DM13" s="151">
        <f t="shared" ca="1" si="17"/>
        <v>370.28581253134018</v>
      </c>
      <c r="DN13" s="151">
        <f t="shared" ca="1" si="17"/>
        <v>369.10321489610823</v>
      </c>
      <c r="DO13" s="151">
        <f t="shared" ca="1" si="17"/>
        <v>367.9232162666371</v>
      </c>
      <c r="DP13" s="151">
        <f t="shared" ca="1" si="17"/>
        <v>170.20977639536591</v>
      </c>
      <c r="DQ13" s="151">
        <f t="shared" ca="1" si="17"/>
        <v>165.53688203833244</v>
      </c>
      <c r="DR13" s="151">
        <f t="shared" ca="1" si="17"/>
        <v>364.39886283990148</v>
      </c>
      <c r="DS13" s="151">
        <f t="shared" ca="1" si="17"/>
        <v>363.22930801653149</v>
      </c>
      <c r="DT13" s="151">
        <f t="shared" ca="1" si="17"/>
        <v>161.47242207330524</v>
      </c>
      <c r="DU13" s="151">
        <f t="shared" ca="1" si="17"/>
        <v>360.89806941442305</v>
      </c>
      <c r="DV13" s="151">
        <f t="shared" ca="1" si="17"/>
        <v>359.73639405477473</v>
      </c>
      <c r="DW13" s="151">
        <f t="shared" ca="1" si="17"/>
        <v>157.49816483389054</v>
      </c>
      <c r="DX13" s="151">
        <f t="shared" ca="1" si="17"/>
        <v>357.42095134807948</v>
      </c>
      <c r="DY13" s="151">
        <f t="shared" ca="1" si="17"/>
        <v>356.26719169102768</v>
      </c>
      <c r="DZ13" s="151">
        <f t="shared" ca="1" si="17"/>
        <v>355.11607809332702</v>
      </c>
      <c r="EA13" s="151">
        <f t="shared" ca="1" si="17"/>
        <v>353.96761410453678</v>
      </c>
      <c r="EB13" s="151">
        <f t="shared" ca="1" si="17"/>
        <v>154.22179136169814</v>
      </c>
      <c r="EC13" s="151">
        <f t="shared" ca="1" si="17"/>
        <v>149.81268193719782</v>
      </c>
      <c r="ED13" s="151">
        <f t="shared" ca="1" si="17"/>
        <v>350.53815355455021</v>
      </c>
      <c r="EE13" s="151">
        <f t="shared" ca="1" si="17"/>
        <v>349.40032119511341</v>
      </c>
      <c r="EF13" s="151">
        <f t="shared" ref="EF13:GQ13" ca="1" si="18">EF11*EF8</f>
        <v>146.09776475846283</v>
      </c>
      <c r="EG13" s="151">
        <f t="shared" ca="1" si="18"/>
        <v>347.13265626967114</v>
      </c>
      <c r="EH13" s="151">
        <f t="shared" ca="1" si="18"/>
        <v>346.00282933750111</v>
      </c>
      <c r="EI13" s="151">
        <f t="shared" ca="1" si="18"/>
        <v>142.46566570954829</v>
      </c>
      <c r="EJ13" s="151">
        <f t="shared" ca="1" si="18"/>
        <v>343.75119980858636</v>
      </c>
      <c r="EK13" s="151">
        <f t="shared" ca="1" si="18"/>
        <v>342.62940220219065</v>
      </c>
      <c r="EL13" s="151">
        <f t="shared" ca="1" si="18"/>
        <v>341.51028585323633</v>
      </c>
      <c r="EM13" s="151">
        <f t="shared" ca="1" si="18"/>
        <v>340.39385299632221</v>
      </c>
      <c r="EN13" s="151">
        <f t="shared" ca="1" si="18"/>
        <v>46.898246213573252</v>
      </c>
      <c r="EO13" s="151">
        <f t="shared" ca="1" si="18"/>
        <v>43.40756152256467</v>
      </c>
      <c r="EP13" s="151">
        <f t="shared" ca="1" si="18"/>
        <v>337.06067619634024</v>
      </c>
      <c r="EQ13" s="151">
        <f t="shared" ca="1" si="18"/>
        <v>335.95499762451362</v>
      </c>
      <c r="ER13" s="151">
        <f t="shared" ca="1" si="18"/>
        <v>41.995834918067516</v>
      </c>
      <c r="ES13" s="151">
        <f t="shared" ca="1" si="18"/>
        <v>333.75172157585212</v>
      </c>
      <c r="ET13" s="151">
        <f t="shared" ca="1" si="18"/>
        <v>332.65412727729847</v>
      </c>
      <c r="EU13" s="151">
        <f t="shared" ca="1" si="18"/>
        <v>40.617434399915552</v>
      </c>
      <c r="EV13" s="151">
        <f t="shared" ca="1" si="18"/>
        <v>330.46703336437929</v>
      </c>
      <c r="EW13" s="151">
        <f t="shared" ca="1" si="18"/>
        <v>329.3775363620951</v>
      </c>
      <c r="EX13" s="151">
        <f t="shared" ca="1" si="18"/>
        <v>328.29074091692644</v>
      </c>
      <c r="EY13" s="151">
        <f t="shared" ca="1" si="18"/>
        <v>327.20664810579837</v>
      </c>
      <c r="EZ13" s="151">
        <f t="shared" ca="1" si="18"/>
        <v>41.271220803230229</v>
      </c>
      <c r="FA13" s="151">
        <f t="shared" ca="1" si="18"/>
        <v>37.95785203580261</v>
      </c>
      <c r="FB13" s="151">
        <f t="shared" ca="1" si="18"/>
        <v>323.97059490396725</v>
      </c>
      <c r="FC13" s="151">
        <f t="shared" ca="1" si="18"/>
        <v>322.89732161573977</v>
      </c>
      <c r="FD13" s="151">
        <f t="shared" ca="1" si="18"/>
        <v>36.675323560039281</v>
      </c>
      <c r="FE13" s="151">
        <f t="shared" ca="1" si="18"/>
        <v>320.75889566213129</v>
      </c>
      <c r="FF13" s="151">
        <f t="shared" ca="1" si="18"/>
        <v>319.69374401712582</v>
      </c>
      <c r="FG13" s="151">
        <f t="shared" ca="1" si="18"/>
        <v>35.423427431828337</v>
      </c>
      <c r="FH13" s="151">
        <f t="shared" ca="1" si="18"/>
        <v>317.57156531622491</v>
      </c>
      <c r="FI13" s="151">
        <f t="shared" ca="1" si="18"/>
        <v>316.51453878425264</v>
      </c>
      <c r="FJ13" s="151">
        <f t="shared" ca="1" si="18"/>
        <v>315.46022101249764</v>
      </c>
      <c r="FK13" s="151">
        <f t="shared" ca="1" si="18"/>
        <v>314.40861206220097</v>
      </c>
      <c r="FL13" s="151">
        <f t="shared" ca="1" si="18"/>
        <v>36.154215110956962</v>
      </c>
      <c r="FM13" s="151">
        <f t="shared" ca="1" si="18"/>
        <v>33.008979748170376</v>
      </c>
      <c r="FN13" s="151">
        <f t="shared" ca="1" si="18"/>
        <v>311.27003757757296</v>
      </c>
      <c r="FO13" s="151">
        <f t="shared" ca="1" si="18"/>
        <v>310.22926296509632</v>
      </c>
      <c r="FP13" s="151">
        <f t="shared" ca="1" si="18"/>
        <v>31.845182781348512</v>
      </c>
      <c r="FQ13" s="151">
        <f t="shared" ca="1" si="18"/>
        <v>308.15583723724558</v>
      </c>
      <c r="FR13" s="151">
        <f t="shared" ca="1" si="18"/>
        <v>307.12318525279801</v>
      </c>
      <c r="FS13" s="151">
        <f t="shared" ca="1" si="18"/>
        <v>30.70952689167391</v>
      </c>
      <c r="FT13" s="151">
        <f t="shared" ca="1" si="18"/>
        <v>305.0660003238321</v>
      </c>
      <c r="FU13" s="151">
        <f t="shared" ca="1" si="18"/>
        <v>304.04146607667013</v>
      </c>
      <c r="FV13" s="151">
        <f t="shared" ca="1" si="18"/>
        <v>303.01963632172152</v>
      </c>
      <c r="FW13" s="151">
        <f t="shared" ca="1" si="18"/>
        <v>302.00051023253656</v>
      </c>
      <c r="FX13" s="151">
        <f t="shared" ca="1" si="18"/>
        <v>31.506082872250083</v>
      </c>
      <c r="FY13" s="151">
        <f t="shared" ca="1" si="18"/>
        <v>28.520278352434907</v>
      </c>
      <c r="FZ13" s="151">
        <f t="shared" ca="1" si="18"/>
        <v>298.95934467073158</v>
      </c>
      <c r="GA13" s="151">
        <f t="shared" ca="1" si="18"/>
        <v>297.95102361985818</v>
      </c>
      <c r="GB13" s="151">
        <f t="shared" ca="1" si="18"/>
        <v>27.465534345072033</v>
      </c>
      <c r="GC13" s="151">
        <f t="shared" ca="1" si="18"/>
        <v>295.94247585241402</v>
      </c>
      <c r="GD13" s="151">
        <f t="shared" ca="1" si="18"/>
        <v>294.94224661926017</v>
      </c>
      <c r="GE13" s="151">
        <f t="shared" ca="1" si="18"/>
        <v>26.436628281264031</v>
      </c>
      <c r="GF13" s="151">
        <f t="shared" ca="1" si="18"/>
        <v>292.94987068756205</v>
      </c>
      <c r="GG13" s="151">
        <f t="shared" ca="1" si="18"/>
        <v>291.95772109548551</v>
      </c>
      <c r="GH13" s="151">
        <f t="shared" ca="1" si="18"/>
        <v>290.96826172145813</v>
      </c>
      <c r="GI13" s="151">
        <f t="shared" ca="1" si="18"/>
        <v>289.98149096662718</v>
      </c>
      <c r="GJ13" s="151">
        <f t="shared" ca="1" si="18"/>
        <v>27.288769760034192</v>
      </c>
      <c r="GK13" s="151">
        <f t="shared" ca="1" si="18"/>
        <v>24.454148800776004</v>
      </c>
      <c r="GL13" s="151">
        <f t="shared" ca="1" si="18"/>
        <v>287.03729354017577</v>
      </c>
      <c r="GM13" s="151">
        <f t="shared" ca="1" si="18"/>
        <v>286.0612600937111</v>
      </c>
      <c r="GN13" s="151">
        <f t="shared" ca="1" si="18"/>
        <v>23.4995113896181</v>
      </c>
      <c r="GO13" s="151">
        <f t="shared" ca="1" si="18"/>
        <v>284.11723049382988</v>
      </c>
      <c r="GP13" s="151">
        <f t="shared" ca="1" si="18"/>
        <v>283.14923039415584</v>
      </c>
      <c r="GQ13" s="151">
        <f t="shared" ca="1" si="18"/>
        <v>22.56858354294387</v>
      </c>
      <c r="GR13" s="151">
        <f t="shared" ref="GR13:IL13" ca="1" si="19">GR11*GR8</f>
        <v>281.22124931867103</v>
      </c>
      <c r="GS13" s="151">
        <f t="shared" ca="1" si="19"/>
        <v>280.2612640706011</v>
      </c>
      <c r="GT13" s="151">
        <f t="shared" ca="1" si="19"/>
        <v>279.30394607924956</v>
      </c>
      <c r="GU13" s="151">
        <f t="shared" ca="1" si="19"/>
        <v>278.3492930771252</v>
      </c>
      <c r="GV13" s="151">
        <f t="shared" ca="1" si="19"/>
        <v>23.467094311323734</v>
      </c>
      <c r="GW13" s="151">
        <f t="shared" ca="1" si="19"/>
        <v>20.775841406194605</v>
      </c>
      <c r="GX13" s="151">
        <f t="shared" ca="1" si="19"/>
        <v>275.50130056448376</v>
      </c>
      <c r="GY13" s="151">
        <f t="shared" ca="1" si="19"/>
        <v>274.55728382652006</v>
      </c>
      <c r="GZ13" s="151">
        <f t="shared" ca="1" si="19"/>
        <v>19.913044240771363</v>
      </c>
      <c r="HA13" s="151">
        <f t="shared" ca="1" si="19"/>
        <v>272.67720646618596</v>
      </c>
      <c r="HB13" s="151">
        <f t="shared" ca="1" si="19"/>
        <v>271.74114066377285</v>
      </c>
      <c r="HC13" s="151">
        <f t="shared" ca="1" si="19"/>
        <v>19.071990525178226</v>
      </c>
      <c r="HD13" s="151">
        <f t="shared" ca="1" si="19"/>
        <v>269.87694151090665</v>
      </c>
      <c r="HE13" s="151">
        <f t="shared" ca="1" si="19"/>
        <v>268.94880270019695</v>
      </c>
      <c r="HF13" s="151">
        <f t="shared" ca="1" si="19"/>
        <v>268.02330068404228</v>
      </c>
      <c r="HG13" s="151">
        <f t="shared" ca="1" si="19"/>
        <v>267.10043261958543</v>
      </c>
      <c r="HH13" s="151">
        <f t="shared" ca="1" si="19"/>
        <v>20.008543399411035</v>
      </c>
      <c r="HI13" s="151">
        <f t="shared" ca="1" si="19"/>
        <v>17.453252446697665</v>
      </c>
      <c r="HJ13" s="151">
        <f t="shared" ca="1" si="19"/>
        <v>264.34760305050122</v>
      </c>
      <c r="HK13" s="151">
        <f t="shared" ca="1" si="19"/>
        <v>263.43524149187897</v>
      </c>
      <c r="HL13" s="151">
        <f t="shared" ca="1" si="19"/>
        <v>16.67466050231242</v>
      </c>
      <c r="HM13" s="151">
        <f t="shared" ca="1" si="19"/>
        <v>261.61837254045412</v>
      </c>
      <c r="HN13" s="151">
        <f t="shared" ca="1" si="19"/>
        <v>260.71385890978462</v>
      </c>
      <c r="HO13" s="151">
        <f t="shared" ca="1" si="19"/>
        <v>15.915996505342216</v>
      </c>
      <c r="HP13" s="151">
        <f t="shared" ca="1" si="19"/>
        <v>258.91265744216378</v>
      </c>
      <c r="HQ13" s="151">
        <f t="shared" ca="1" si="19"/>
        <v>258.0159631282325</v>
      </c>
      <c r="HR13" s="151">
        <f t="shared" ca="1" si="19"/>
        <v>257.12186871168893</v>
      </c>
      <c r="HS13" s="151">
        <f t="shared" ca="1" si="19"/>
        <v>256.23037085801599</v>
      </c>
      <c r="HT13" s="151">
        <f t="shared" ca="1" si="19"/>
        <v>16.883081372163826</v>
      </c>
      <c r="HU13" s="151">
        <f t="shared" ca="1" si="19"/>
        <v>14.456734392488805</v>
      </c>
      <c r="HV13" s="151">
        <f t="shared" ca="1" si="19"/>
        <v>253.57142277013054</v>
      </c>
      <c r="HW13" s="151">
        <f t="shared" ca="1" si="19"/>
        <v>252.69027708113197</v>
      </c>
      <c r="HX13" s="151">
        <f t="shared" ca="1" si="19"/>
        <v>13.755298556823719</v>
      </c>
      <c r="HY13" s="151">
        <f t="shared" ca="1" si="19"/>
        <v>250.93572016699881</v>
      </c>
      <c r="HZ13" s="151">
        <f t="shared" ca="1" si="19"/>
        <v>250.06230180406925</v>
      </c>
      <c r="IA13" s="151">
        <f t="shared" ca="1" si="19"/>
        <v>13.07211491267285</v>
      </c>
      <c r="IB13" s="151">
        <f t="shared" ca="1" si="19"/>
        <v>248.32316716660605</v>
      </c>
      <c r="IC13" s="151">
        <f t="shared" ca="1" si="19"/>
        <v>247.45744355199787</v>
      </c>
      <c r="ID13" s="151">
        <f t="shared" ca="1" si="19"/>
        <v>245.6679260115715</v>
      </c>
      <c r="IE13" s="151">
        <f t="shared" ca="1" si="19"/>
        <v>243.89134957722595</v>
      </c>
      <c r="IF13" s="151">
        <f t="shared" ca="1" si="19"/>
        <v>11.314989883777345</v>
      </c>
      <c r="IG13" s="151">
        <f t="shared" ca="1" si="19"/>
        <v>10.295588731450451</v>
      </c>
      <c r="IH13" s="151">
        <f t="shared" ca="1" si="19"/>
        <v>238.63833443836742</v>
      </c>
      <c r="II13" s="151">
        <f t="shared" ca="1" si="19"/>
        <v>236.91259332035631</v>
      </c>
      <c r="IJ13" s="151">
        <f t="shared" ca="1" si="19"/>
        <v>10.216083102002784</v>
      </c>
      <c r="IK13" s="151">
        <f t="shared" ca="1" si="19"/>
        <v>233.4984605326724</v>
      </c>
      <c r="IL13" s="151">
        <f t="shared" ca="1" si="19"/>
        <v>231.80988901593815</v>
      </c>
    </row>
    <row r="14" spans="2:246" outlineLevel="1" x14ac:dyDescent="0.3">
      <c r="B14" s="149" t="s">
        <v>481</v>
      </c>
      <c r="C14" s="13" t="s">
        <v>150</v>
      </c>
      <c r="D14" s="161">
        <f ca="1">IL14</f>
        <v>34516.468397293196</v>
      </c>
      <c r="G14" s="151">
        <f ca="1">G13</f>
        <v>-934.51639156403644</v>
      </c>
      <c r="H14" s="151">
        <f t="shared" ref="H14:BS14" ca="1" si="20">H13+G14</f>
        <v>-3377.9300486059506</v>
      </c>
      <c r="I14" s="151">
        <f t="shared" ca="1" si="20"/>
        <v>-5020.9045461475362</v>
      </c>
      <c r="J14" s="151">
        <f t="shared" ca="1" si="20"/>
        <v>-6409.1512312305786</v>
      </c>
      <c r="K14" s="151">
        <f t="shared" ca="1" si="20"/>
        <v>-7787.3586475095162</v>
      </c>
      <c r="L14" s="151">
        <f t="shared" ca="1" si="20"/>
        <v>-10693.194979816335</v>
      </c>
      <c r="M14" s="151">
        <f t="shared" ca="1" si="20"/>
        <v>-11675.822215772223</v>
      </c>
      <c r="N14" s="151">
        <f t="shared" ca="1" si="20"/>
        <v>-14577.49507804265</v>
      </c>
      <c r="O14" s="151">
        <f t="shared" ca="1" si="20"/>
        <v>-17458.184152518788</v>
      </c>
      <c r="P14" s="151">
        <f t="shared" ca="1" si="20"/>
        <v>-21390.662389957935</v>
      </c>
      <c r="Q14" s="151">
        <f t="shared" ca="1" si="20"/>
        <v>-28813.858675601572</v>
      </c>
      <c r="R14" s="151">
        <f t="shared" ca="1" si="20"/>
        <v>-37054.134016181852</v>
      </c>
      <c r="S14" s="151">
        <f t="shared" ca="1" si="20"/>
        <v>-36377.010667253555</v>
      </c>
      <c r="T14" s="151">
        <f t="shared" ca="1" si="20"/>
        <v>-35609.589845605049</v>
      </c>
      <c r="U14" s="151">
        <f t="shared" ca="1" si="20"/>
        <v>-34844.710509154989</v>
      </c>
      <c r="V14" s="151">
        <f t="shared" ca="1" si="20"/>
        <v>-34082.291040128941</v>
      </c>
      <c r="W14" s="151">
        <f t="shared" ca="1" si="20"/>
        <v>-33322.325878833901</v>
      </c>
      <c r="X14" s="151">
        <f t="shared" ca="1" si="20"/>
        <v>-32653.175266162598</v>
      </c>
      <c r="Y14" s="151">
        <f t="shared" ca="1" si="20"/>
        <v>-31984.666844794254</v>
      </c>
      <c r="Z14" s="151">
        <f t="shared" ca="1" si="20"/>
        <v>-31232.031164954464</v>
      </c>
      <c r="AA14" s="151">
        <f t="shared" ca="1" si="20"/>
        <v>-30481.827471759585</v>
      </c>
      <c r="AB14" s="151">
        <f t="shared" ca="1" si="20"/>
        <v>-29817.613622058278</v>
      </c>
      <c r="AC14" s="151">
        <f t="shared" ca="1" si="20"/>
        <v>-29072.257096137731</v>
      </c>
      <c r="AD14" s="151">
        <f t="shared" ca="1" si="20"/>
        <v>-28329.315736618668</v>
      </c>
      <c r="AE14" s="151">
        <f t="shared" ca="1" si="20"/>
        <v>-27669.43513066824</v>
      </c>
      <c r="AF14" s="151">
        <f t="shared" ca="1" si="20"/>
        <v>-26931.307235713575</v>
      </c>
      <c r="AG14" s="151">
        <f t="shared" ca="1" si="20"/>
        <v>-26195.577626125563</v>
      </c>
      <c r="AH14" s="151">
        <f t="shared" ca="1" si="20"/>
        <v>-25462.240662485379</v>
      </c>
      <c r="AI14" s="151">
        <f t="shared" ca="1" si="20"/>
        <v>-24731.290699555953</v>
      </c>
      <c r="AJ14" s="151">
        <f t="shared" ca="1" si="20"/>
        <v>-24079.426189903217</v>
      </c>
      <c r="AK14" s="151">
        <f t="shared" ca="1" si="20"/>
        <v>-23428.317652521524</v>
      </c>
      <c r="AL14" s="151">
        <f t="shared" ca="1" si="20"/>
        <v>-22709.498468655078</v>
      </c>
      <c r="AM14" s="151">
        <f t="shared" ca="1" si="20"/>
        <v>-22239.622212780327</v>
      </c>
      <c r="AN14" s="151">
        <f t="shared" ca="1" si="20"/>
        <v>-21843.528065311886</v>
      </c>
      <c r="AO14" s="151">
        <f t="shared" ca="1" si="20"/>
        <v>-21376.364136793876</v>
      </c>
      <c r="AP14" s="151">
        <f t="shared" ca="1" si="20"/>
        <v>-20910.553821035192</v>
      </c>
      <c r="AQ14" s="151">
        <f t="shared" ca="1" si="20"/>
        <v>-20515.940932471312</v>
      </c>
      <c r="AR14" s="151">
        <f t="shared" ca="1" si="20"/>
        <v>-20052.832640994558</v>
      </c>
      <c r="AS14" s="151">
        <f t="shared" ca="1" si="20"/>
        <v>-19591.072722095694</v>
      </c>
      <c r="AT14" s="151">
        <f t="shared" ca="1" si="20"/>
        <v>-19130.659390549703</v>
      </c>
      <c r="AU14" s="151">
        <f t="shared" ca="1" si="20"/>
        <v>-18671.59084232583</v>
      </c>
      <c r="AV14" s="151">
        <f t="shared" ca="1" si="20"/>
        <v>-18280.238274778523</v>
      </c>
      <c r="AW14" s="151">
        <f t="shared" ca="1" si="20"/>
        <v>-17888.770649718579</v>
      </c>
      <c r="AX14" s="151">
        <f t="shared" ca="1" si="20"/>
        <v>-17433.725443138832</v>
      </c>
      <c r="AY14" s="151">
        <f t="shared" ca="1" si="20"/>
        <v>-16980.017620910352</v>
      </c>
      <c r="AZ14" s="151">
        <f t="shared" ca="1" si="20"/>
        <v>-16590.208762732509</v>
      </c>
      <c r="BA14" s="151">
        <f t="shared" ca="1" si="20"/>
        <v>-16139.170009419708</v>
      </c>
      <c r="BB14" s="151">
        <f t="shared" ca="1" si="20"/>
        <v>-15689.462906384051</v>
      </c>
      <c r="BC14" s="151">
        <f t="shared" ca="1" si="20"/>
        <v>-15301.366873992334</v>
      </c>
      <c r="BD14" s="151">
        <f t="shared" ca="1" si="20"/>
        <v>-14854.317219279028</v>
      </c>
      <c r="BE14" s="151">
        <f t="shared" ca="1" si="20"/>
        <v>-14408.593329792191</v>
      </c>
      <c r="BF14" s="151">
        <f t="shared" ca="1" si="20"/>
        <v>-13964.19321142958</v>
      </c>
      <c r="BG14" s="151">
        <f t="shared" ca="1" si="20"/>
        <v>-13521.1148542763</v>
      </c>
      <c r="BH14" s="151">
        <f t="shared" ca="1" si="20"/>
        <v>-13218.469851646976</v>
      </c>
      <c r="BI14" s="151">
        <f t="shared" ca="1" si="20"/>
        <v>-12920.528500633227</v>
      </c>
      <c r="BJ14" s="151">
        <f t="shared" ca="1" si="20"/>
        <v>-12481.403213000172</v>
      </c>
      <c r="BK14" s="151">
        <f t="shared" ca="1" si="20"/>
        <v>-12043.591493452572</v>
      </c>
      <c r="BL14" s="151">
        <f t="shared" ca="1" si="20"/>
        <v>-11750.867387360247</v>
      </c>
      <c r="BM14" s="151">
        <f t="shared" ca="1" si="20"/>
        <v>-11315.676533045696</v>
      </c>
      <c r="BN14" s="151">
        <f t="shared" ca="1" si="20"/>
        <v>-10881.792947227521</v>
      </c>
      <c r="BO14" s="151">
        <f t="shared" ca="1" si="20"/>
        <v>-10594.193899446436</v>
      </c>
      <c r="BP14" s="151">
        <f t="shared" ca="1" si="20"/>
        <v>-10162.918452404692</v>
      </c>
      <c r="BQ14" s="151">
        <f t="shared" ca="1" si="20"/>
        <v>-9732.9438483047743</v>
      </c>
      <c r="BR14" s="151">
        <f t="shared" ca="1" si="20"/>
        <v>-9304.2679183145083</v>
      </c>
      <c r="BS14" s="151">
        <f t="shared" ca="1" si="20"/>
        <v>-8876.888480465972</v>
      </c>
      <c r="BT14" s="151">
        <f t="shared" ref="BT14:EE14" ca="1" si="21">BT13+BS14</f>
        <v>-8594.8091099447229</v>
      </c>
      <c r="BU14" s="151">
        <f t="shared" ca="1" si="21"/>
        <v>-8317.1900638196221</v>
      </c>
      <c r="BV14" s="151">
        <f t="shared" ca="1" si="21"/>
        <v>-7893.6868823652403</v>
      </c>
      <c r="BW14" s="151">
        <f t="shared" ca="1" si="21"/>
        <v>-7471.4713379884715</v>
      </c>
      <c r="BX14" s="151">
        <f t="shared" ca="1" si="21"/>
        <v>-7198.7103887431631</v>
      </c>
      <c r="BY14" s="151">
        <f t="shared" ca="1" si="21"/>
        <v>-6779.0633729953488</v>
      </c>
      <c r="BZ14" s="151">
        <f t="shared" ca="1" si="21"/>
        <v>-6360.6972251837906</v>
      </c>
      <c r="CA14" s="151">
        <f t="shared" ca="1" si="21"/>
        <v>-6092.7084941790336</v>
      </c>
      <c r="CB14" s="151">
        <f t="shared" ca="1" si="21"/>
        <v>-5676.8972319206641</v>
      </c>
      <c r="CC14" s="151">
        <f t="shared" ca="1" si="21"/>
        <v>-5262.3599648361378</v>
      </c>
      <c r="CD14" s="151">
        <f t="shared" ca="1" si="21"/>
        <v>-4849.0943798806475</v>
      </c>
      <c r="CE14" s="151">
        <f t="shared" ca="1" si="21"/>
        <v>-4437.0981532637288</v>
      </c>
      <c r="CF14" s="151">
        <f t="shared" ca="1" si="21"/>
        <v>-4197.8565078636566</v>
      </c>
      <c r="CG14" s="151">
        <f t="shared" ca="1" si="21"/>
        <v>-3975.7603771369609</v>
      </c>
      <c r="CH14" s="151">
        <f t="shared" ca="1" si="21"/>
        <v>-3567.5581781320629</v>
      </c>
      <c r="CI14" s="151">
        <f t="shared" ca="1" si="21"/>
        <v>-3160.6159385624192</v>
      </c>
      <c r="CJ14" s="151">
        <f t="shared" ca="1" si="21"/>
        <v>-2943.830551935991</v>
      </c>
      <c r="CK14" s="151">
        <f t="shared" ca="1" si="21"/>
        <v>-2539.4010973434761</v>
      </c>
      <c r="CL14" s="151">
        <f t="shared" ca="1" si="21"/>
        <v>-2136.2244491701381</v>
      </c>
      <c r="CM14" s="151">
        <f t="shared" ca="1" si="21"/>
        <v>-1924.6334051703577</v>
      </c>
      <c r="CN14" s="151">
        <f t="shared" ca="1" si="21"/>
        <v>-1523.9551512040237</v>
      </c>
      <c r="CO14" s="151">
        <f t="shared" ca="1" si="21"/>
        <v>-1124.5224669470374</v>
      </c>
      <c r="CP14" s="151">
        <f t="shared" ca="1" si="21"/>
        <v>-726.33292236852094</v>
      </c>
      <c r="CQ14" s="151">
        <f t="shared" ca="1" si="21"/>
        <v>-329.38407882216251</v>
      </c>
      <c r="CR14" s="151">
        <f t="shared" ca="1" si="21"/>
        <v>-122.5900978425984</v>
      </c>
      <c r="CS14" s="151">
        <f t="shared" ca="1" si="21"/>
        <v>78.951757301452091</v>
      </c>
      <c r="CT14" s="151">
        <f t="shared" ca="1" si="21"/>
        <v>472.19321329436684</v>
      </c>
      <c r="CU14" s="151">
        <f t="shared" ca="1" si="21"/>
        <v>864.20380568720918</v>
      </c>
      <c r="CV14" s="151">
        <f t="shared" ca="1" si="21"/>
        <v>1060.8860840017223</v>
      </c>
      <c r="CW14" s="151">
        <f t="shared" ca="1" si="21"/>
        <v>1450.4423946053155</v>
      </c>
      <c r="CX14" s="151">
        <f t="shared" ca="1" si="21"/>
        <v>1838.7753021426761</v>
      </c>
      <c r="CY14" s="151">
        <f t="shared" ca="1" si="21"/>
        <v>2030.7049419275208</v>
      </c>
      <c r="CZ14" s="151">
        <f t="shared" ca="1" si="21"/>
        <v>2416.5985556279197</v>
      </c>
      <c r="DA14" s="151">
        <f t="shared" ca="1" si="21"/>
        <v>2801.2762927520225</v>
      </c>
      <c r="DB14" s="151">
        <f t="shared" ca="1" si="21"/>
        <v>3184.7406760716108</v>
      </c>
      <c r="DC14" s="151">
        <f t="shared" ca="1" si="21"/>
        <v>3566.9942350790338</v>
      </c>
      <c r="DD14" s="151">
        <f t="shared" ca="1" si="21"/>
        <v>3754.683992441579</v>
      </c>
      <c r="DE14" s="151">
        <f t="shared" ca="1" si="21"/>
        <v>3937.4202307853589</v>
      </c>
      <c r="DF14" s="151">
        <f t="shared" ca="1" si="21"/>
        <v>4316.056558804522</v>
      </c>
      <c r="DG14" s="151">
        <f t="shared" ca="1" si="21"/>
        <v>4693.4922447482413</v>
      </c>
      <c r="DH14" s="151">
        <f t="shared" ca="1" si="21"/>
        <v>4871.783364355897</v>
      </c>
      <c r="DI14" s="151">
        <f t="shared" ca="1" si="21"/>
        <v>5246.8254547157057</v>
      </c>
      <c r="DJ14" s="151">
        <f t="shared" ca="1" si="21"/>
        <v>5620.6746031362818</v>
      </c>
      <c r="DK14" s="151">
        <f t="shared" ca="1" si="21"/>
        <v>5794.6188288365156</v>
      </c>
      <c r="DL14" s="151">
        <f t="shared" ca="1" si="21"/>
        <v>6166.0898329701367</v>
      </c>
      <c r="DM14" s="151">
        <f t="shared" ca="1" si="21"/>
        <v>6536.3756455014773</v>
      </c>
      <c r="DN14" s="151">
        <f t="shared" ca="1" si="21"/>
        <v>6905.4788603975858</v>
      </c>
      <c r="DO14" s="151">
        <f t="shared" ca="1" si="21"/>
        <v>7273.4020766642225</v>
      </c>
      <c r="DP14" s="151">
        <f t="shared" ca="1" si="21"/>
        <v>7443.6118530595886</v>
      </c>
      <c r="DQ14" s="151">
        <f t="shared" ca="1" si="21"/>
        <v>7609.1487350979214</v>
      </c>
      <c r="DR14" s="151">
        <f t="shared" ca="1" si="21"/>
        <v>7973.5475979378225</v>
      </c>
      <c r="DS14" s="151">
        <f t="shared" ca="1" si="21"/>
        <v>8336.7769059543534</v>
      </c>
      <c r="DT14" s="151">
        <f t="shared" ca="1" si="21"/>
        <v>8498.2493280276594</v>
      </c>
      <c r="DU14" s="151">
        <f t="shared" ca="1" si="21"/>
        <v>8859.1473974420824</v>
      </c>
      <c r="DV14" s="151">
        <f t="shared" ca="1" si="21"/>
        <v>9218.8837914968572</v>
      </c>
      <c r="DW14" s="151">
        <f t="shared" ca="1" si="21"/>
        <v>9376.3819563307479</v>
      </c>
      <c r="DX14" s="151">
        <f t="shared" ca="1" si="21"/>
        <v>9733.802907678828</v>
      </c>
      <c r="DY14" s="151">
        <f t="shared" ca="1" si="21"/>
        <v>10090.070099369856</v>
      </c>
      <c r="DZ14" s="151">
        <f t="shared" ca="1" si="21"/>
        <v>10445.186177463183</v>
      </c>
      <c r="EA14" s="151">
        <f t="shared" ca="1" si="21"/>
        <v>10799.15379156772</v>
      </c>
      <c r="EB14" s="151">
        <f t="shared" ca="1" si="21"/>
        <v>10953.375582929419</v>
      </c>
      <c r="EC14" s="151">
        <f t="shared" ca="1" si="21"/>
        <v>11103.188264866616</v>
      </c>
      <c r="ED14" s="151">
        <f t="shared" ca="1" si="21"/>
        <v>11453.726418421165</v>
      </c>
      <c r="EE14" s="151">
        <f t="shared" ca="1" si="21"/>
        <v>11803.126739616278</v>
      </c>
      <c r="EF14" s="151">
        <f t="shared" ref="EF14:GQ14" ca="1" si="22">EF13+EE14</f>
        <v>11949.224504374741</v>
      </c>
      <c r="EG14" s="151">
        <f t="shared" ca="1" si="22"/>
        <v>12296.357160644411</v>
      </c>
      <c r="EH14" s="151">
        <f t="shared" ca="1" si="22"/>
        <v>12642.359989981913</v>
      </c>
      <c r="EI14" s="151">
        <f t="shared" ca="1" si="22"/>
        <v>12784.82565569146</v>
      </c>
      <c r="EJ14" s="151">
        <f t="shared" ca="1" si="22"/>
        <v>13128.576855500047</v>
      </c>
      <c r="EK14" s="151">
        <f t="shared" ca="1" si="22"/>
        <v>13471.206257702237</v>
      </c>
      <c r="EL14" s="151">
        <f t="shared" ca="1" si="22"/>
        <v>13812.716543555473</v>
      </c>
      <c r="EM14" s="151">
        <f t="shared" ca="1" si="22"/>
        <v>14153.110396551794</v>
      </c>
      <c r="EN14" s="151">
        <f t="shared" ca="1" si="22"/>
        <v>14200.008642765368</v>
      </c>
      <c r="EO14" s="151">
        <f t="shared" ca="1" si="22"/>
        <v>14243.416204287932</v>
      </c>
      <c r="EP14" s="151">
        <f t="shared" ca="1" si="22"/>
        <v>14580.476880484273</v>
      </c>
      <c r="EQ14" s="151">
        <f t="shared" ca="1" si="22"/>
        <v>14916.431878108788</v>
      </c>
      <c r="ER14" s="151">
        <f t="shared" ca="1" si="22"/>
        <v>14958.427713026855</v>
      </c>
      <c r="ES14" s="151">
        <f t="shared" ca="1" si="22"/>
        <v>15292.179434602707</v>
      </c>
      <c r="ET14" s="151">
        <f t="shared" ca="1" si="22"/>
        <v>15624.833561880007</v>
      </c>
      <c r="EU14" s="151">
        <f t="shared" ca="1" si="22"/>
        <v>15665.450996279922</v>
      </c>
      <c r="EV14" s="151">
        <f t="shared" ca="1" si="22"/>
        <v>15995.918029644301</v>
      </c>
      <c r="EW14" s="151">
        <f t="shared" ca="1" si="22"/>
        <v>16325.295566006396</v>
      </c>
      <c r="EX14" s="151">
        <f t="shared" ca="1" si="22"/>
        <v>16653.586306923324</v>
      </c>
      <c r="EY14" s="151">
        <f t="shared" ca="1" si="22"/>
        <v>16980.792955029123</v>
      </c>
      <c r="EZ14" s="151">
        <f t="shared" ca="1" si="22"/>
        <v>17022.064175832355</v>
      </c>
      <c r="FA14" s="151">
        <f t="shared" ca="1" si="22"/>
        <v>17060.022027868155</v>
      </c>
      <c r="FB14" s="151">
        <f t="shared" ca="1" si="22"/>
        <v>17383.992622772123</v>
      </c>
      <c r="FC14" s="151">
        <f t="shared" ca="1" si="22"/>
        <v>17706.889944387862</v>
      </c>
      <c r="FD14" s="151">
        <f t="shared" ca="1" si="22"/>
        <v>17743.565267947903</v>
      </c>
      <c r="FE14" s="151">
        <f t="shared" ca="1" si="22"/>
        <v>18064.324163610036</v>
      </c>
      <c r="FF14" s="151">
        <f t="shared" ca="1" si="22"/>
        <v>18384.01790762716</v>
      </c>
      <c r="FG14" s="151">
        <f t="shared" ca="1" si="22"/>
        <v>18419.441335058989</v>
      </c>
      <c r="FH14" s="151">
        <f t="shared" ca="1" si="22"/>
        <v>18737.012900375215</v>
      </c>
      <c r="FI14" s="151">
        <f t="shared" ca="1" si="22"/>
        <v>19053.527439159468</v>
      </c>
      <c r="FJ14" s="151">
        <f t="shared" ca="1" si="22"/>
        <v>19368.987660171966</v>
      </c>
      <c r="FK14" s="151">
        <f t="shared" ca="1" si="22"/>
        <v>19683.396272234168</v>
      </c>
      <c r="FL14" s="151">
        <f t="shared" ca="1" si="22"/>
        <v>19719.550487345125</v>
      </c>
      <c r="FM14" s="151">
        <f t="shared" ca="1" si="22"/>
        <v>19752.559467093295</v>
      </c>
      <c r="FN14" s="151">
        <f t="shared" ca="1" si="22"/>
        <v>20063.829504670866</v>
      </c>
      <c r="FO14" s="151">
        <f t="shared" ca="1" si="22"/>
        <v>20374.058767635961</v>
      </c>
      <c r="FP14" s="151">
        <f t="shared" ca="1" si="22"/>
        <v>20405.903950417309</v>
      </c>
      <c r="FQ14" s="151">
        <f t="shared" ca="1" si="22"/>
        <v>20714.059787654554</v>
      </c>
      <c r="FR14" s="151">
        <f t="shared" ca="1" si="22"/>
        <v>21021.182972907351</v>
      </c>
      <c r="FS14" s="151">
        <f t="shared" ca="1" si="22"/>
        <v>21051.892499799025</v>
      </c>
      <c r="FT14" s="151">
        <f t="shared" ca="1" si="22"/>
        <v>21356.958500122859</v>
      </c>
      <c r="FU14" s="151">
        <f t="shared" ca="1" si="22"/>
        <v>21660.999966199528</v>
      </c>
      <c r="FV14" s="151">
        <f t="shared" ca="1" si="22"/>
        <v>21964.01960252125</v>
      </c>
      <c r="FW14" s="151">
        <f t="shared" ca="1" si="22"/>
        <v>22266.020112753788</v>
      </c>
      <c r="FX14" s="151">
        <f t="shared" ca="1" si="22"/>
        <v>22297.526195626036</v>
      </c>
      <c r="FY14" s="151">
        <f t="shared" ca="1" si="22"/>
        <v>22326.046473978473</v>
      </c>
      <c r="FZ14" s="151">
        <f t="shared" ca="1" si="22"/>
        <v>22625.005818649206</v>
      </c>
      <c r="GA14" s="151">
        <f t="shared" ca="1" si="22"/>
        <v>22922.956842269065</v>
      </c>
      <c r="GB14" s="151">
        <f t="shared" ca="1" si="22"/>
        <v>22950.422376614137</v>
      </c>
      <c r="GC14" s="151">
        <f t="shared" ca="1" si="22"/>
        <v>23246.364852466551</v>
      </c>
      <c r="GD14" s="151">
        <f t="shared" ca="1" si="22"/>
        <v>23541.30709908581</v>
      </c>
      <c r="GE14" s="151">
        <f t="shared" ca="1" si="22"/>
        <v>23567.743727367073</v>
      </c>
      <c r="GF14" s="151">
        <f t="shared" ca="1" si="22"/>
        <v>23860.693598054637</v>
      </c>
      <c r="GG14" s="151">
        <f t="shared" ca="1" si="22"/>
        <v>24152.651319150122</v>
      </c>
      <c r="GH14" s="151">
        <f t="shared" ca="1" si="22"/>
        <v>24443.619580871578</v>
      </c>
      <c r="GI14" s="151">
        <f t="shared" ca="1" si="22"/>
        <v>24733.601071838206</v>
      </c>
      <c r="GJ14" s="151">
        <f t="shared" ca="1" si="22"/>
        <v>24760.88984159824</v>
      </c>
      <c r="GK14" s="151">
        <f t="shared" ca="1" si="22"/>
        <v>24785.343990399015</v>
      </c>
      <c r="GL14" s="151">
        <f t="shared" ca="1" si="22"/>
        <v>25072.38128393919</v>
      </c>
      <c r="GM14" s="151">
        <f t="shared" ca="1" si="22"/>
        <v>25358.4425440329</v>
      </c>
      <c r="GN14" s="151">
        <f t="shared" ca="1" si="22"/>
        <v>25381.942055422518</v>
      </c>
      <c r="GO14" s="151">
        <f t="shared" ca="1" si="22"/>
        <v>25666.059285916348</v>
      </c>
      <c r="GP14" s="151">
        <f t="shared" ca="1" si="22"/>
        <v>25949.208516310504</v>
      </c>
      <c r="GQ14" s="151">
        <f t="shared" ca="1" si="22"/>
        <v>25971.777099853447</v>
      </c>
      <c r="GR14" s="151">
        <f t="shared" ref="GR14:IL14" ca="1" si="23">GR13+GQ14</f>
        <v>26252.998349172118</v>
      </c>
      <c r="GS14" s="151">
        <f t="shared" ca="1" si="23"/>
        <v>26533.259613242721</v>
      </c>
      <c r="GT14" s="151">
        <f t="shared" ca="1" si="23"/>
        <v>26812.56355932197</v>
      </c>
      <c r="GU14" s="151">
        <f t="shared" ca="1" si="23"/>
        <v>27090.912852399095</v>
      </c>
      <c r="GV14" s="151">
        <f t="shared" ca="1" si="23"/>
        <v>27114.379946710418</v>
      </c>
      <c r="GW14" s="151">
        <f t="shared" ca="1" si="23"/>
        <v>27135.155788116612</v>
      </c>
      <c r="GX14" s="151">
        <f t="shared" ca="1" si="23"/>
        <v>27410.657088681095</v>
      </c>
      <c r="GY14" s="151">
        <f t="shared" ca="1" si="23"/>
        <v>27685.214372507617</v>
      </c>
      <c r="GZ14" s="151">
        <f t="shared" ca="1" si="23"/>
        <v>27705.12741674839</v>
      </c>
      <c r="HA14" s="151">
        <f t="shared" ca="1" si="23"/>
        <v>27977.804623214575</v>
      </c>
      <c r="HB14" s="151">
        <f t="shared" ca="1" si="23"/>
        <v>28249.545763878348</v>
      </c>
      <c r="HC14" s="151">
        <f t="shared" ca="1" si="23"/>
        <v>28268.617754403527</v>
      </c>
      <c r="HD14" s="151">
        <f t="shared" ca="1" si="23"/>
        <v>28538.494695914433</v>
      </c>
      <c r="HE14" s="151">
        <f t="shared" ca="1" si="23"/>
        <v>28807.44349861463</v>
      </c>
      <c r="HF14" s="151">
        <f t="shared" ca="1" si="23"/>
        <v>29075.466799298672</v>
      </c>
      <c r="HG14" s="151">
        <f t="shared" ca="1" si="23"/>
        <v>29342.567231918259</v>
      </c>
      <c r="HH14" s="151">
        <f t="shared" ca="1" si="23"/>
        <v>29362.575775317669</v>
      </c>
      <c r="HI14" s="151">
        <f t="shared" ca="1" si="23"/>
        <v>29380.029027764369</v>
      </c>
      <c r="HJ14" s="151">
        <f t="shared" ca="1" si="23"/>
        <v>29644.37663081487</v>
      </c>
      <c r="HK14" s="151">
        <f t="shared" ca="1" si="23"/>
        <v>29907.811872306749</v>
      </c>
      <c r="HL14" s="151">
        <f t="shared" ca="1" si="23"/>
        <v>29924.48653280906</v>
      </c>
      <c r="HM14" s="151">
        <f t="shared" ca="1" si="23"/>
        <v>30186.104905349515</v>
      </c>
      <c r="HN14" s="151">
        <f t="shared" ca="1" si="23"/>
        <v>30446.8187642593</v>
      </c>
      <c r="HO14" s="151">
        <f t="shared" ca="1" si="23"/>
        <v>30462.734760764641</v>
      </c>
      <c r="HP14" s="151">
        <f t="shared" ca="1" si="23"/>
        <v>30721.647418206805</v>
      </c>
      <c r="HQ14" s="151">
        <f t="shared" ca="1" si="23"/>
        <v>30979.663381335038</v>
      </c>
      <c r="HR14" s="151">
        <f t="shared" ca="1" si="23"/>
        <v>31236.785250046727</v>
      </c>
      <c r="HS14" s="151">
        <f t="shared" ca="1" si="23"/>
        <v>31493.015620904742</v>
      </c>
      <c r="HT14" s="151">
        <f t="shared" ca="1" si="23"/>
        <v>31509.898702276907</v>
      </c>
      <c r="HU14" s="151">
        <f t="shared" ca="1" si="23"/>
        <v>31524.355436669397</v>
      </c>
      <c r="HV14" s="151">
        <f t="shared" ca="1" si="23"/>
        <v>31777.926859439529</v>
      </c>
      <c r="HW14" s="151">
        <f t="shared" ca="1" si="23"/>
        <v>32030.617136520661</v>
      </c>
      <c r="HX14" s="151">
        <f t="shared" ca="1" si="23"/>
        <v>32044.372435077486</v>
      </c>
      <c r="HY14" s="151">
        <f t="shared" ca="1" si="23"/>
        <v>32295.308155244486</v>
      </c>
      <c r="HZ14" s="151">
        <f t="shared" ca="1" si="23"/>
        <v>32545.370457048553</v>
      </c>
      <c r="IA14" s="151">
        <f t="shared" ca="1" si="23"/>
        <v>32558.442571961226</v>
      </c>
      <c r="IB14" s="151">
        <f t="shared" ca="1" si="23"/>
        <v>32806.765739127834</v>
      </c>
      <c r="IC14" s="151">
        <f t="shared" ca="1" si="23"/>
        <v>33054.223182679831</v>
      </c>
      <c r="ID14" s="151">
        <f t="shared" ca="1" si="23"/>
        <v>33299.891108691401</v>
      </c>
      <c r="IE14" s="151">
        <f t="shared" ca="1" si="23"/>
        <v>33543.78245826863</v>
      </c>
      <c r="IF14" s="151">
        <f t="shared" ca="1" si="23"/>
        <v>33555.09744815241</v>
      </c>
      <c r="IG14" s="151">
        <f t="shared" ca="1" si="23"/>
        <v>33565.393036883863</v>
      </c>
      <c r="IH14" s="151">
        <f t="shared" ca="1" si="23"/>
        <v>33804.031371322228</v>
      </c>
      <c r="II14" s="151">
        <f t="shared" ca="1" si="23"/>
        <v>34040.943964642582</v>
      </c>
      <c r="IJ14" s="151">
        <f t="shared" ca="1" si="23"/>
        <v>34051.160047744583</v>
      </c>
      <c r="IK14" s="151">
        <f t="shared" ca="1" si="23"/>
        <v>34284.658508277258</v>
      </c>
      <c r="IL14" s="151">
        <f t="shared" ca="1" si="23"/>
        <v>34516.468397293196</v>
      </c>
    </row>
    <row r="15" spans="2:246" outlineLevel="1" x14ac:dyDescent="0.3">
      <c r="B15" s="149" t="s">
        <v>490</v>
      </c>
      <c r="C15" s="13" t="s">
        <v>36</v>
      </c>
      <c r="D15" s="162">
        <f ca="1">SUM(G15:IL15)</f>
        <v>70.090567535319565</v>
      </c>
      <c r="G15" s="151">
        <f ca="1">IF(G12&lt;0,1,IF(AND(G12/G11&lt;1,G12/G11&gt;0),1-G12/G11,0))</f>
        <v>1</v>
      </c>
      <c r="H15" s="151">
        <f t="shared" ref="H15:BS15" ca="1" si="24">IF(H12&lt;0,1,IF(AND(H12/H11&lt;1,H12/H11&gt;0),1-H12/H11,0))</f>
        <v>1</v>
      </c>
      <c r="I15" s="151">
        <f t="shared" ca="1" si="24"/>
        <v>1</v>
      </c>
      <c r="J15" s="151">
        <f t="shared" ca="1" si="24"/>
        <v>1</v>
      </c>
      <c r="K15" s="151">
        <f t="shared" ca="1" si="24"/>
        <v>1</v>
      </c>
      <c r="L15" s="151">
        <f t="shared" ca="1" si="24"/>
        <v>1</v>
      </c>
      <c r="M15" s="151">
        <f t="shared" ca="1" si="24"/>
        <v>1</v>
      </c>
      <c r="N15" s="151">
        <f t="shared" ca="1" si="24"/>
        <v>1</v>
      </c>
      <c r="O15" s="151">
        <f t="shared" ca="1" si="24"/>
        <v>1</v>
      </c>
      <c r="P15" s="151">
        <f t="shared" ca="1" si="24"/>
        <v>1</v>
      </c>
      <c r="Q15" s="151">
        <f t="shared" ca="1" si="24"/>
        <v>1</v>
      </c>
      <c r="R15" s="151">
        <f t="shared" ca="1" si="24"/>
        <v>1</v>
      </c>
      <c r="S15" s="151">
        <f t="shared" ca="1" si="24"/>
        <v>1</v>
      </c>
      <c r="T15" s="151">
        <f t="shared" ca="1" si="24"/>
        <v>1</v>
      </c>
      <c r="U15" s="151">
        <f t="shared" ca="1" si="24"/>
        <v>1</v>
      </c>
      <c r="V15" s="151">
        <f t="shared" ca="1" si="24"/>
        <v>1</v>
      </c>
      <c r="W15" s="151">
        <f t="shared" ca="1" si="24"/>
        <v>1</v>
      </c>
      <c r="X15" s="151">
        <f t="shared" ca="1" si="24"/>
        <v>1</v>
      </c>
      <c r="Y15" s="151">
        <f t="shared" ca="1" si="24"/>
        <v>1</v>
      </c>
      <c r="Z15" s="151">
        <f t="shared" ca="1" si="24"/>
        <v>1</v>
      </c>
      <c r="AA15" s="151">
        <f t="shared" ca="1" si="24"/>
        <v>1</v>
      </c>
      <c r="AB15" s="151">
        <f t="shared" ca="1" si="24"/>
        <v>1</v>
      </c>
      <c r="AC15" s="151">
        <f t="shared" ca="1" si="24"/>
        <v>1</v>
      </c>
      <c r="AD15" s="151">
        <f t="shared" ca="1" si="24"/>
        <v>1</v>
      </c>
      <c r="AE15" s="151">
        <f t="shared" ca="1" si="24"/>
        <v>1</v>
      </c>
      <c r="AF15" s="151">
        <f t="shared" ca="1" si="24"/>
        <v>1</v>
      </c>
      <c r="AG15" s="151">
        <f t="shared" ca="1" si="24"/>
        <v>1</v>
      </c>
      <c r="AH15" s="151">
        <f t="shared" ca="1" si="24"/>
        <v>1</v>
      </c>
      <c r="AI15" s="151">
        <f t="shared" ca="1" si="24"/>
        <v>1</v>
      </c>
      <c r="AJ15" s="151">
        <f t="shared" ca="1" si="24"/>
        <v>1</v>
      </c>
      <c r="AK15" s="151">
        <f t="shared" ca="1" si="24"/>
        <v>1</v>
      </c>
      <c r="AL15" s="151">
        <f t="shared" ca="1" si="24"/>
        <v>1</v>
      </c>
      <c r="AM15" s="151">
        <f t="shared" ca="1" si="24"/>
        <v>1</v>
      </c>
      <c r="AN15" s="151">
        <f t="shared" ca="1" si="24"/>
        <v>1</v>
      </c>
      <c r="AO15" s="151">
        <f t="shared" ca="1" si="24"/>
        <v>1</v>
      </c>
      <c r="AP15" s="151">
        <f t="shared" ca="1" si="24"/>
        <v>1</v>
      </c>
      <c r="AQ15" s="151">
        <f t="shared" ca="1" si="24"/>
        <v>1</v>
      </c>
      <c r="AR15" s="151">
        <f t="shared" ca="1" si="24"/>
        <v>1</v>
      </c>
      <c r="AS15" s="151">
        <f t="shared" ca="1" si="24"/>
        <v>1</v>
      </c>
      <c r="AT15" s="151">
        <f t="shared" ca="1" si="24"/>
        <v>1</v>
      </c>
      <c r="AU15" s="151">
        <f t="shared" ca="1" si="24"/>
        <v>1</v>
      </c>
      <c r="AV15" s="151">
        <f t="shared" ca="1" si="24"/>
        <v>1</v>
      </c>
      <c r="AW15" s="151">
        <f t="shared" ca="1" si="24"/>
        <v>1</v>
      </c>
      <c r="AX15" s="151">
        <f t="shared" ca="1" si="24"/>
        <v>1</v>
      </c>
      <c r="AY15" s="151">
        <f t="shared" ca="1" si="24"/>
        <v>1</v>
      </c>
      <c r="AZ15" s="151">
        <f t="shared" ca="1" si="24"/>
        <v>1</v>
      </c>
      <c r="BA15" s="151">
        <f t="shared" ca="1" si="24"/>
        <v>1</v>
      </c>
      <c r="BB15" s="151">
        <f t="shared" ca="1" si="24"/>
        <v>1</v>
      </c>
      <c r="BC15" s="151">
        <f t="shared" ca="1" si="24"/>
        <v>1</v>
      </c>
      <c r="BD15" s="151">
        <f t="shared" ca="1" si="24"/>
        <v>1</v>
      </c>
      <c r="BE15" s="151">
        <f t="shared" ca="1" si="24"/>
        <v>1</v>
      </c>
      <c r="BF15" s="151">
        <f t="shared" ca="1" si="24"/>
        <v>1</v>
      </c>
      <c r="BG15" s="151">
        <f t="shared" ca="1" si="24"/>
        <v>1</v>
      </c>
      <c r="BH15" s="151">
        <f t="shared" ca="1" si="24"/>
        <v>1</v>
      </c>
      <c r="BI15" s="151">
        <f t="shared" ca="1" si="24"/>
        <v>1</v>
      </c>
      <c r="BJ15" s="151">
        <f t="shared" ca="1" si="24"/>
        <v>1</v>
      </c>
      <c r="BK15" s="151">
        <f t="shared" ca="1" si="24"/>
        <v>1</v>
      </c>
      <c r="BL15" s="151">
        <f t="shared" ca="1" si="24"/>
        <v>1</v>
      </c>
      <c r="BM15" s="151">
        <f t="shared" ca="1" si="24"/>
        <v>1</v>
      </c>
      <c r="BN15" s="151">
        <f t="shared" ca="1" si="24"/>
        <v>1</v>
      </c>
      <c r="BO15" s="151">
        <f t="shared" ca="1" si="24"/>
        <v>1</v>
      </c>
      <c r="BP15" s="151">
        <f t="shared" ca="1" si="24"/>
        <v>1</v>
      </c>
      <c r="BQ15" s="151">
        <f t="shared" ca="1" si="24"/>
        <v>1</v>
      </c>
      <c r="BR15" s="151">
        <f t="shared" ca="1" si="24"/>
        <v>1</v>
      </c>
      <c r="BS15" s="151">
        <f t="shared" ca="1" si="24"/>
        <v>1</v>
      </c>
      <c r="BT15" s="151">
        <f t="shared" ref="BT15:EE15" ca="1" si="25">IF(BT12&lt;0,1,IF(AND(BT12/BT11&lt;1,BT12/BT11&gt;0),1-BT12/BT11,0))</f>
        <v>1</v>
      </c>
      <c r="BU15" s="151">
        <f t="shared" ca="1" si="25"/>
        <v>1</v>
      </c>
      <c r="BV15" s="151">
        <f t="shared" ca="1" si="25"/>
        <v>1</v>
      </c>
      <c r="BW15" s="151">
        <f t="shared" ca="1" si="25"/>
        <v>1</v>
      </c>
      <c r="BX15" s="151">
        <f t="shared" ca="1" si="25"/>
        <v>1</v>
      </c>
      <c r="BY15" s="151">
        <f t="shared" ca="1" si="25"/>
        <v>9.0567535319571513E-2</v>
      </c>
      <c r="BZ15" s="151">
        <f t="shared" ca="1" si="25"/>
        <v>0</v>
      </c>
      <c r="CA15" s="151">
        <f t="shared" ca="1" si="25"/>
        <v>0</v>
      </c>
      <c r="CB15" s="151">
        <f t="shared" ca="1" si="25"/>
        <v>0</v>
      </c>
      <c r="CC15" s="151">
        <f t="shared" ca="1" si="25"/>
        <v>0</v>
      </c>
      <c r="CD15" s="151">
        <f t="shared" ca="1" si="25"/>
        <v>0</v>
      </c>
      <c r="CE15" s="151">
        <f t="shared" ca="1" si="25"/>
        <v>0</v>
      </c>
      <c r="CF15" s="151">
        <f t="shared" ca="1" si="25"/>
        <v>0</v>
      </c>
      <c r="CG15" s="151">
        <f t="shared" ca="1" si="25"/>
        <v>0</v>
      </c>
      <c r="CH15" s="151">
        <f t="shared" ca="1" si="25"/>
        <v>0</v>
      </c>
      <c r="CI15" s="151">
        <f t="shared" ca="1" si="25"/>
        <v>0</v>
      </c>
      <c r="CJ15" s="151">
        <f t="shared" ca="1" si="25"/>
        <v>0</v>
      </c>
      <c r="CK15" s="151">
        <f t="shared" ca="1" si="25"/>
        <v>0</v>
      </c>
      <c r="CL15" s="151">
        <f t="shared" ca="1" si="25"/>
        <v>0</v>
      </c>
      <c r="CM15" s="151">
        <f t="shared" ca="1" si="25"/>
        <v>0</v>
      </c>
      <c r="CN15" s="151">
        <f t="shared" ca="1" si="25"/>
        <v>0</v>
      </c>
      <c r="CO15" s="151">
        <f t="shared" ca="1" si="25"/>
        <v>0</v>
      </c>
      <c r="CP15" s="151">
        <f t="shared" ca="1" si="25"/>
        <v>0</v>
      </c>
      <c r="CQ15" s="151">
        <f t="shared" ca="1" si="25"/>
        <v>0</v>
      </c>
      <c r="CR15" s="151">
        <f t="shared" ca="1" si="25"/>
        <v>0</v>
      </c>
      <c r="CS15" s="151">
        <f t="shared" ca="1" si="25"/>
        <v>0</v>
      </c>
      <c r="CT15" s="151">
        <f t="shared" ca="1" si="25"/>
        <v>0</v>
      </c>
      <c r="CU15" s="151">
        <f t="shared" ca="1" si="25"/>
        <v>0</v>
      </c>
      <c r="CV15" s="151">
        <f t="shared" ca="1" si="25"/>
        <v>0</v>
      </c>
      <c r="CW15" s="151">
        <f t="shared" ca="1" si="25"/>
        <v>0</v>
      </c>
      <c r="CX15" s="151">
        <f t="shared" ca="1" si="25"/>
        <v>0</v>
      </c>
      <c r="CY15" s="151">
        <f t="shared" ca="1" si="25"/>
        <v>0</v>
      </c>
      <c r="CZ15" s="151">
        <f t="shared" ca="1" si="25"/>
        <v>0</v>
      </c>
      <c r="DA15" s="151">
        <f t="shared" ca="1" si="25"/>
        <v>0</v>
      </c>
      <c r="DB15" s="151">
        <f t="shared" ca="1" si="25"/>
        <v>0</v>
      </c>
      <c r="DC15" s="151">
        <f t="shared" ca="1" si="25"/>
        <v>0</v>
      </c>
      <c r="DD15" s="151">
        <f t="shared" ca="1" si="25"/>
        <v>0</v>
      </c>
      <c r="DE15" s="151">
        <f t="shared" ca="1" si="25"/>
        <v>0</v>
      </c>
      <c r="DF15" s="151">
        <f t="shared" ca="1" si="25"/>
        <v>0</v>
      </c>
      <c r="DG15" s="151">
        <f t="shared" ca="1" si="25"/>
        <v>0</v>
      </c>
      <c r="DH15" s="151">
        <f t="shared" ca="1" si="25"/>
        <v>0</v>
      </c>
      <c r="DI15" s="151">
        <f t="shared" ca="1" si="25"/>
        <v>0</v>
      </c>
      <c r="DJ15" s="151">
        <f t="shared" ca="1" si="25"/>
        <v>0</v>
      </c>
      <c r="DK15" s="151">
        <f t="shared" ca="1" si="25"/>
        <v>0</v>
      </c>
      <c r="DL15" s="151">
        <f t="shared" ca="1" si="25"/>
        <v>0</v>
      </c>
      <c r="DM15" s="151">
        <f t="shared" ca="1" si="25"/>
        <v>0</v>
      </c>
      <c r="DN15" s="151">
        <f t="shared" ca="1" si="25"/>
        <v>0</v>
      </c>
      <c r="DO15" s="151">
        <f t="shared" ca="1" si="25"/>
        <v>0</v>
      </c>
      <c r="DP15" s="151">
        <f t="shared" ca="1" si="25"/>
        <v>0</v>
      </c>
      <c r="DQ15" s="151">
        <f t="shared" ca="1" si="25"/>
        <v>0</v>
      </c>
      <c r="DR15" s="151">
        <f t="shared" ca="1" si="25"/>
        <v>0</v>
      </c>
      <c r="DS15" s="151">
        <f t="shared" ca="1" si="25"/>
        <v>0</v>
      </c>
      <c r="DT15" s="151">
        <f t="shared" ca="1" si="25"/>
        <v>0</v>
      </c>
      <c r="DU15" s="151">
        <f t="shared" ca="1" si="25"/>
        <v>0</v>
      </c>
      <c r="DV15" s="151">
        <f t="shared" ca="1" si="25"/>
        <v>0</v>
      </c>
      <c r="DW15" s="151">
        <f t="shared" ca="1" si="25"/>
        <v>0</v>
      </c>
      <c r="DX15" s="151">
        <f t="shared" ca="1" si="25"/>
        <v>0</v>
      </c>
      <c r="DY15" s="151">
        <f t="shared" ca="1" si="25"/>
        <v>0</v>
      </c>
      <c r="DZ15" s="151">
        <f t="shared" ca="1" si="25"/>
        <v>0</v>
      </c>
      <c r="EA15" s="151">
        <f t="shared" ca="1" si="25"/>
        <v>0</v>
      </c>
      <c r="EB15" s="151">
        <f t="shared" ca="1" si="25"/>
        <v>0</v>
      </c>
      <c r="EC15" s="151">
        <f t="shared" ca="1" si="25"/>
        <v>0</v>
      </c>
      <c r="ED15" s="151">
        <f t="shared" ca="1" si="25"/>
        <v>0</v>
      </c>
      <c r="EE15" s="151">
        <f t="shared" ca="1" si="25"/>
        <v>0</v>
      </c>
      <c r="EF15" s="151">
        <f t="shared" ref="EF15:GQ15" ca="1" si="26">IF(EF12&lt;0,1,IF(AND(EF12/EF11&lt;1,EF12/EF11&gt;0),1-EF12/EF11,0))</f>
        <v>0</v>
      </c>
      <c r="EG15" s="151">
        <f t="shared" ca="1" si="26"/>
        <v>0</v>
      </c>
      <c r="EH15" s="151">
        <f t="shared" ca="1" si="26"/>
        <v>0</v>
      </c>
      <c r="EI15" s="151">
        <f t="shared" ca="1" si="26"/>
        <v>0</v>
      </c>
      <c r="EJ15" s="151">
        <f t="shared" ca="1" si="26"/>
        <v>0</v>
      </c>
      <c r="EK15" s="151">
        <f t="shared" ca="1" si="26"/>
        <v>0</v>
      </c>
      <c r="EL15" s="151">
        <f t="shared" ca="1" si="26"/>
        <v>0</v>
      </c>
      <c r="EM15" s="151">
        <f t="shared" ca="1" si="26"/>
        <v>0</v>
      </c>
      <c r="EN15" s="151">
        <f t="shared" ca="1" si="26"/>
        <v>0</v>
      </c>
      <c r="EO15" s="151">
        <f t="shared" ca="1" si="26"/>
        <v>0</v>
      </c>
      <c r="EP15" s="151">
        <f t="shared" ca="1" si="26"/>
        <v>0</v>
      </c>
      <c r="EQ15" s="151">
        <f t="shared" ca="1" si="26"/>
        <v>0</v>
      </c>
      <c r="ER15" s="151">
        <f t="shared" ca="1" si="26"/>
        <v>0</v>
      </c>
      <c r="ES15" s="151">
        <f t="shared" ca="1" si="26"/>
        <v>0</v>
      </c>
      <c r="ET15" s="151">
        <f t="shared" ca="1" si="26"/>
        <v>0</v>
      </c>
      <c r="EU15" s="151">
        <f t="shared" ca="1" si="26"/>
        <v>0</v>
      </c>
      <c r="EV15" s="151">
        <f t="shared" ca="1" si="26"/>
        <v>0</v>
      </c>
      <c r="EW15" s="151">
        <f t="shared" ca="1" si="26"/>
        <v>0</v>
      </c>
      <c r="EX15" s="151">
        <f t="shared" ca="1" si="26"/>
        <v>0</v>
      </c>
      <c r="EY15" s="151">
        <f t="shared" ca="1" si="26"/>
        <v>0</v>
      </c>
      <c r="EZ15" s="151">
        <f t="shared" ca="1" si="26"/>
        <v>0</v>
      </c>
      <c r="FA15" s="151">
        <f t="shared" ca="1" si="26"/>
        <v>0</v>
      </c>
      <c r="FB15" s="151">
        <f t="shared" ca="1" si="26"/>
        <v>0</v>
      </c>
      <c r="FC15" s="151">
        <f t="shared" ca="1" si="26"/>
        <v>0</v>
      </c>
      <c r="FD15" s="151">
        <f t="shared" ca="1" si="26"/>
        <v>0</v>
      </c>
      <c r="FE15" s="151">
        <f t="shared" ca="1" si="26"/>
        <v>0</v>
      </c>
      <c r="FF15" s="151">
        <f t="shared" ca="1" si="26"/>
        <v>0</v>
      </c>
      <c r="FG15" s="151">
        <f t="shared" ca="1" si="26"/>
        <v>0</v>
      </c>
      <c r="FH15" s="151">
        <f t="shared" ca="1" si="26"/>
        <v>0</v>
      </c>
      <c r="FI15" s="151">
        <f t="shared" ca="1" si="26"/>
        <v>0</v>
      </c>
      <c r="FJ15" s="151">
        <f t="shared" ca="1" si="26"/>
        <v>0</v>
      </c>
      <c r="FK15" s="151">
        <f t="shared" ca="1" si="26"/>
        <v>0</v>
      </c>
      <c r="FL15" s="151">
        <f t="shared" ca="1" si="26"/>
        <v>0</v>
      </c>
      <c r="FM15" s="151">
        <f t="shared" ca="1" si="26"/>
        <v>0</v>
      </c>
      <c r="FN15" s="151">
        <f t="shared" ca="1" si="26"/>
        <v>0</v>
      </c>
      <c r="FO15" s="151">
        <f t="shared" ca="1" si="26"/>
        <v>0</v>
      </c>
      <c r="FP15" s="151">
        <f t="shared" ca="1" si="26"/>
        <v>0</v>
      </c>
      <c r="FQ15" s="151">
        <f t="shared" ca="1" si="26"/>
        <v>0</v>
      </c>
      <c r="FR15" s="151">
        <f t="shared" ca="1" si="26"/>
        <v>0</v>
      </c>
      <c r="FS15" s="151">
        <f t="shared" ca="1" si="26"/>
        <v>0</v>
      </c>
      <c r="FT15" s="151">
        <f t="shared" ca="1" si="26"/>
        <v>0</v>
      </c>
      <c r="FU15" s="151">
        <f t="shared" ca="1" si="26"/>
        <v>0</v>
      </c>
      <c r="FV15" s="151">
        <f t="shared" ca="1" si="26"/>
        <v>0</v>
      </c>
      <c r="FW15" s="151">
        <f t="shared" ca="1" si="26"/>
        <v>0</v>
      </c>
      <c r="FX15" s="151">
        <f t="shared" ca="1" si="26"/>
        <v>0</v>
      </c>
      <c r="FY15" s="151">
        <f t="shared" ca="1" si="26"/>
        <v>0</v>
      </c>
      <c r="FZ15" s="151">
        <f t="shared" ca="1" si="26"/>
        <v>0</v>
      </c>
      <c r="GA15" s="151">
        <f t="shared" ca="1" si="26"/>
        <v>0</v>
      </c>
      <c r="GB15" s="151">
        <f t="shared" ca="1" si="26"/>
        <v>0</v>
      </c>
      <c r="GC15" s="151">
        <f t="shared" ca="1" si="26"/>
        <v>0</v>
      </c>
      <c r="GD15" s="151">
        <f t="shared" ca="1" si="26"/>
        <v>0</v>
      </c>
      <c r="GE15" s="151">
        <f t="shared" ca="1" si="26"/>
        <v>0</v>
      </c>
      <c r="GF15" s="151">
        <f t="shared" ca="1" si="26"/>
        <v>0</v>
      </c>
      <c r="GG15" s="151">
        <f t="shared" ca="1" si="26"/>
        <v>0</v>
      </c>
      <c r="GH15" s="151">
        <f t="shared" ca="1" si="26"/>
        <v>0</v>
      </c>
      <c r="GI15" s="151">
        <f t="shared" ca="1" si="26"/>
        <v>0</v>
      </c>
      <c r="GJ15" s="151">
        <f t="shared" ca="1" si="26"/>
        <v>0</v>
      </c>
      <c r="GK15" s="151">
        <f t="shared" ca="1" si="26"/>
        <v>0</v>
      </c>
      <c r="GL15" s="151">
        <f t="shared" ca="1" si="26"/>
        <v>0</v>
      </c>
      <c r="GM15" s="151">
        <f t="shared" ca="1" si="26"/>
        <v>0</v>
      </c>
      <c r="GN15" s="151">
        <f t="shared" ca="1" si="26"/>
        <v>0</v>
      </c>
      <c r="GO15" s="151">
        <f t="shared" ca="1" si="26"/>
        <v>0</v>
      </c>
      <c r="GP15" s="151">
        <f t="shared" ca="1" si="26"/>
        <v>0</v>
      </c>
      <c r="GQ15" s="151">
        <f t="shared" ca="1" si="26"/>
        <v>0</v>
      </c>
      <c r="GR15" s="151">
        <f t="shared" ref="GR15:IL15" ca="1" si="27">IF(GR12&lt;0,1,IF(AND(GR12/GR11&lt;1,GR12/GR11&gt;0),1-GR12/GR11,0))</f>
        <v>0</v>
      </c>
      <c r="GS15" s="151">
        <f t="shared" ca="1" si="27"/>
        <v>0</v>
      </c>
      <c r="GT15" s="151">
        <f t="shared" ca="1" si="27"/>
        <v>0</v>
      </c>
      <c r="GU15" s="151">
        <f t="shared" ca="1" si="27"/>
        <v>0</v>
      </c>
      <c r="GV15" s="151">
        <f t="shared" ca="1" si="27"/>
        <v>0</v>
      </c>
      <c r="GW15" s="151">
        <f t="shared" ca="1" si="27"/>
        <v>0</v>
      </c>
      <c r="GX15" s="151">
        <f t="shared" ca="1" si="27"/>
        <v>0</v>
      </c>
      <c r="GY15" s="151">
        <f t="shared" ca="1" si="27"/>
        <v>0</v>
      </c>
      <c r="GZ15" s="151">
        <f t="shared" ca="1" si="27"/>
        <v>0</v>
      </c>
      <c r="HA15" s="151">
        <f t="shared" ca="1" si="27"/>
        <v>0</v>
      </c>
      <c r="HB15" s="151">
        <f t="shared" ca="1" si="27"/>
        <v>0</v>
      </c>
      <c r="HC15" s="151">
        <f t="shared" ca="1" si="27"/>
        <v>0</v>
      </c>
      <c r="HD15" s="151">
        <f t="shared" ca="1" si="27"/>
        <v>0</v>
      </c>
      <c r="HE15" s="151">
        <f t="shared" ca="1" si="27"/>
        <v>0</v>
      </c>
      <c r="HF15" s="151">
        <f t="shared" ca="1" si="27"/>
        <v>0</v>
      </c>
      <c r="HG15" s="151">
        <f t="shared" ca="1" si="27"/>
        <v>0</v>
      </c>
      <c r="HH15" s="151">
        <f t="shared" ca="1" si="27"/>
        <v>0</v>
      </c>
      <c r="HI15" s="151">
        <f t="shared" ca="1" si="27"/>
        <v>0</v>
      </c>
      <c r="HJ15" s="151">
        <f t="shared" ca="1" si="27"/>
        <v>0</v>
      </c>
      <c r="HK15" s="151">
        <f t="shared" ca="1" si="27"/>
        <v>0</v>
      </c>
      <c r="HL15" s="151">
        <f t="shared" ca="1" si="27"/>
        <v>0</v>
      </c>
      <c r="HM15" s="151">
        <f t="shared" ca="1" si="27"/>
        <v>0</v>
      </c>
      <c r="HN15" s="151">
        <f t="shared" ca="1" si="27"/>
        <v>0</v>
      </c>
      <c r="HO15" s="151">
        <f t="shared" ca="1" si="27"/>
        <v>0</v>
      </c>
      <c r="HP15" s="151">
        <f t="shared" ca="1" si="27"/>
        <v>0</v>
      </c>
      <c r="HQ15" s="151">
        <f t="shared" ca="1" si="27"/>
        <v>0</v>
      </c>
      <c r="HR15" s="151">
        <f t="shared" ca="1" si="27"/>
        <v>0</v>
      </c>
      <c r="HS15" s="151">
        <f t="shared" ca="1" si="27"/>
        <v>0</v>
      </c>
      <c r="HT15" s="151">
        <f t="shared" ca="1" si="27"/>
        <v>0</v>
      </c>
      <c r="HU15" s="151">
        <f t="shared" ca="1" si="27"/>
        <v>0</v>
      </c>
      <c r="HV15" s="151">
        <f t="shared" ca="1" si="27"/>
        <v>0</v>
      </c>
      <c r="HW15" s="151">
        <f t="shared" ca="1" si="27"/>
        <v>0</v>
      </c>
      <c r="HX15" s="151">
        <f t="shared" ca="1" si="27"/>
        <v>0</v>
      </c>
      <c r="HY15" s="151">
        <f t="shared" ca="1" si="27"/>
        <v>0</v>
      </c>
      <c r="HZ15" s="151">
        <f t="shared" ca="1" si="27"/>
        <v>0</v>
      </c>
      <c r="IA15" s="151">
        <f t="shared" ca="1" si="27"/>
        <v>0</v>
      </c>
      <c r="IB15" s="151">
        <f t="shared" ca="1" si="27"/>
        <v>0</v>
      </c>
      <c r="IC15" s="151">
        <f t="shared" ca="1" si="27"/>
        <v>0</v>
      </c>
      <c r="ID15" s="151">
        <f t="shared" ca="1" si="27"/>
        <v>0</v>
      </c>
      <c r="IE15" s="151">
        <f t="shared" ca="1" si="27"/>
        <v>0</v>
      </c>
      <c r="IF15" s="151">
        <f t="shared" ca="1" si="27"/>
        <v>0</v>
      </c>
      <c r="IG15" s="151">
        <f t="shared" ca="1" si="27"/>
        <v>0</v>
      </c>
      <c r="IH15" s="151">
        <f t="shared" ca="1" si="27"/>
        <v>0</v>
      </c>
      <c r="II15" s="151">
        <f t="shared" ca="1" si="27"/>
        <v>0</v>
      </c>
      <c r="IJ15" s="151">
        <f t="shared" ca="1" si="27"/>
        <v>0</v>
      </c>
      <c r="IK15" s="151">
        <f t="shared" ca="1" si="27"/>
        <v>0</v>
      </c>
      <c r="IL15" s="151">
        <f t="shared" ca="1" si="27"/>
        <v>0</v>
      </c>
    </row>
    <row r="16" spans="2:246" outlineLevel="1" x14ac:dyDescent="0.3">
      <c r="B16" s="149" t="s">
        <v>491</v>
      </c>
      <c r="C16" s="13" t="s">
        <v>36</v>
      </c>
      <c r="D16" s="162">
        <f ca="1">SUM(G16:IL16)</f>
        <v>90.608261235637528</v>
      </c>
      <c r="G16" s="151">
        <f ca="1">IF(G14&lt;0,1,IF(AND(G14/G13&lt;1,G14/G13&gt;0),1-G14/G13,0))</f>
        <v>1</v>
      </c>
      <c r="H16" s="151">
        <f t="shared" ref="H16:BS16" ca="1" si="28">IF(H14&lt;0,1,IF(AND(H14/H13&lt;1,H14/H13&gt;0),1-H14/H13,0))</f>
        <v>1</v>
      </c>
      <c r="I16" s="151">
        <f t="shared" ca="1" si="28"/>
        <v>1</v>
      </c>
      <c r="J16" s="151">
        <f t="shared" ca="1" si="28"/>
        <v>1</v>
      </c>
      <c r="K16" s="151">
        <f t="shared" ca="1" si="28"/>
        <v>1</v>
      </c>
      <c r="L16" s="151">
        <f t="shared" ca="1" si="28"/>
        <v>1</v>
      </c>
      <c r="M16" s="151">
        <f t="shared" ca="1" si="28"/>
        <v>1</v>
      </c>
      <c r="N16" s="151">
        <f t="shared" ca="1" si="28"/>
        <v>1</v>
      </c>
      <c r="O16" s="151">
        <f t="shared" ca="1" si="28"/>
        <v>1</v>
      </c>
      <c r="P16" s="151">
        <f t="shared" ca="1" si="28"/>
        <v>1</v>
      </c>
      <c r="Q16" s="151">
        <f t="shared" ca="1" si="28"/>
        <v>1</v>
      </c>
      <c r="R16" s="151">
        <f t="shared" ca="1" si="28"/>
        <v>1</v>
      </c>
      <c r="S16" s="151">
        <f t="shared" ca="1" si="28"/>
        <v>1</v>
      </c>
      <c r="T16" s="151">
        <f t="shared" ca="1" si="28"/>
        <v>1</v>
      </c>
      <c r="U16" s="151">
        <f t="shared" ca="1" si="28"/>
        <v>1</v>
      </c>
      <c r="V16" s="151">
        <f t="shared" ca="1" si="28"/>
        <v>1</v>
      </c>
      <c r="W16" s="151">
        <f t="shared" ca="1" si="28"/>
        <v>1</v>
      </c>
      <c r="X16" s="151">
        <f t="shared" ca="1" si="28"/>
        <v>1</v>
      </c>
      <c r="Y16" s="151">
        <f t="shared" ca="1" si="28"/>
        <v>1</v>
      </c>
      <c r="Z16" s="151">
        <f t="shared" ca="1" si="28"/>
        <v>1</v>
      </c>
      <c r="AA16" s="151">
        <f t="shared" ca="1" si="28"/>
        <v>1</v>
      </c>
      <c r="AB16" s="151">
        <f t="shared" ca="1" si="28"/>
        <v>1</v>
      </c>
      <c r="AC16" s="151">
        <f t="shared" ca="1" si="28"/>
        <v>1</v>
      </c>
      <c r="AD16" s="151">
        <f t="shared" ca="1" si="28"/>
        <v>1</v>
      </c>
      <c r="AE16" s="151">
        <f t="shared" ca="1" si="28"/>
        <v>1</v>
      </c>
      <c r="AF16" s="151">
        <f t="shared" ca="1" si="28"/>
        <v>1</v>
      </c>
      <c r="AG16" s="151">
        <f t="shared" ca="1" si="28"/>
        <v>1</v>
      </c>
      <c r="AH16" s="151">
        <f t="shared" ca="1" si="28"/>
        <v>1</v>
      </c>
      <c r="AI16" s="151">
        <f t="shared" ca="1" si="28"/>
        <v>1</v>
      </c>
      <c r="AJ16" s="151">
        <f t="shared" ca="1" si="28"/>
        <v>1</v>
      </c>
      <c r="AK16" s="151">
        <f t="shared" ca="1" si="28"/>
        <v>1</v>
      </c>
      <c r="AL16" s="151">
        <f t="shared" ca="1" si="28"/>
        <v>1</v>
      </c>
      <c r="AM16" s="151">
        <f t="shared" ca="1" si="28"/>
        <v>1</v>
      </c>
      <c r="AN16" s="151">
        <f t="shared" ca="1" si="28"/>
        <v>1</v>
      </c>
      <c r="AO16" s="151">
        <f t="shared" ca="1" si="28"/>
        <v>1</v>
      </c>
      <c r="AP16" s="151">
        <f t="shared" ca="1" si="28"/>
        <v>1</v>
      </c>
      <c r="AQ16" s="151">
        <f t="shared" ca="1" si="28"/>
        <v>1</v>
      </c>
      <c r="AR16" s="151">
        <f t="shared" ca="1" si="28"/>
        <v>1</v>
      </c>
      <c r="AS16" s="151">
        <f t="shared" ca="1" si="28"/>
        <v>1</v>
      </c>
      <c r="AT16" s="151">
        <f t="shared" ca="1" si="28"/>
        <v>1</v>
      </c>
      <c r="AU16" s="151">
        <f t="shared" ca="1" si="28"/>
        <v>1</v>
      </c>
      <c r="AV16" s="151">
        <f t="shared" ca="1" si="28"/>
        <v>1</v>
      </c>
      <c r="AW16" s="151">
        <f t="shared" ca="1" si="28"/>
        <v>1</v>
      </c>
      <c r="AX16" s="151">
        <f t="shared" ca="1" si="28"/>
        <v>1</v>
      </c>
      <c r="AY16" s="151">
        <f t="shared" ca="1" si="28"/>
        <v>1</v>
      </c>
      <c r="AZ16" s="151">
        <f t="shared" ca="1" si="28"/>
        <v>1</v>
      </c>
      <c r="BA16" s="151">
        <f t="shared" ca="1" si="28"/>
        <v>1</v>
      </c>
      <c r="BB16" s="151">
        <f t="shared" ca="1" si="28"/>
        <v>1</v>
      </c>
      <c r="BC16" s="151">
        <f t="shared" ca="1" si="28"/>
        <v>1</v>
      </c>
      <c r="BD16" s="151">
        <f t="shared" ca="1" si="28"/>
        <v>1</v>
      </c>
      <c r="BE16" s="151">
        <f t="shared" ca="1" si="28"/>
        <v>1</v>
      </c>
      <c r="BF16" s="151">
        <f t="shared" ca="1" si="28"/>
        <v>1</v>
      </c>
      <c r="BG16" s="151">
        <f t="shared" ca="1" si="28"/>
        <v>1</v>
      </c>
      <c r="BH16" s="151">
        <f t="shared" ca="1" si="28"/>
        <v>1</v>
      </c>
      <c r="BI16" s="151">
        <f t="shared" ca="1" si="28"/>
        <v>1</v>
      </c>
      <c r="BJ16" s="151">
        <f t="shared" ca="1" si="28"/>
        <v>1</v>
      </c>
      <c r="BK16" s="151">
        <f t="shared" ca="1" si="28"/>
        <v>1</v>
      </c>
      <c r="BL16" s="151">
        <f t="shared" ca="1" si="28"/>
        <v>1</v>
      </c>
      <c r="BM16" s="151">
        <f t="shared" ca="1" si="28"/>
        <v>1</v>
      </c>
      <c r="BN16" s="151">
        <f t="shared" ca="1" si="28"/>
        <v>1</v>
      </c>
      <c r="BO16" s="151">
        <f t="shared" ca="1" si="28"/>
        <v>1</v>
      </c>
      <c r="BP16" s="151">
        <f t="shared" ca="1" si="28"/>
        <v>1</v>
      </c>
      <c r="BQ16" s="151">
        <f t="shared" ca="1" si="28"/>
        <v>1</v>
      </c>
      <c r="BR16" s="151">
        <f t="shared" ca="1" si="28"/>
        <v>1</v>
      </c>
      <c r="BS16" s="151">
        <f t="shared" ca="1" si="28"/>
        <v>1</v>
      </c>
      <c r="BT16" s="151">
        <f t="shared" ref="BT16:EE16" ca="1" si="29">IF(BT14&lt;0,1,IF(AND(BT14/BT13&lt;1,BT14/BT13&gt;0),1-BT14/BT13,0))</f>
        <v>1</v>
      </c>
      <c r="BU16" s="151">
        <f t="shared" ca="1" si="29"/>
        <v>1</v>
      </c>
      <c r="BV16" s="151">
        <f t="shared" ca="1" si="29"/>
        <v>1</v>
      </c>
      <c r="BW16" s="151">
        <f t="shared" ca="1" si="29"/>
        <v>1</v>
      </c>
      <c r="BX16" s="151">
        <f t="shared" ca="1" si="29"/>
        <v>1</v>
      </c>
      <c r="BY16" s="151">
        <f t="shared" ca="1" si="29"/>
        <v>1</v>
      </c>
      <c r="BZ16" s="151">
        <f t="shared" ca="1" si="29"/>
        <v>1</v>
      </c>
      <c r="CA16" s="151">
        <f t="shared" ca="1" si="29"/>
        <v>1</v>
      </c>
      <c r="CB16" s="151">
        <f t="shared" ca="1" si="29"/>
        <v>1</v>
      </c>
      <c r="CC16" s="151">
        <f t="shared" ca="1" si="29"/>
        <v>1</v>
      </c>
      <c r="CD16" s="151">
        <f t="shared" ca="1" si="29"/>
        <v>1</v>
      </c>
      <c r="CE16" s="151">
        <f t="shared" ca="1" si="29"/>
        <v>1</v>
      </c>
      <c r="CF16" s="151">
        <f t="shared" ca="1" si="29"/>
        <v>1</v>
      </c>
      <c r="CG16" s="151">
        <f t="shared" ca="1" si="29"/>
        <v>1</v>
      </c>
      <c r="CH16" s="151">
        <f t="shared" ca="1" si="29"/>
        <v>1</v>
      </c>
      <c r="CI16" s="151">
        <f t="shared" ca="1" si="29"/>
        <v>1</v>
      </c>
      <c r="CJ16" s="151">
        <f t="shared" ca="1" si="29"/>
        <v>1</v>
      </c>
      <c r="CK16" s="151">
        <f t="shared" ca="1" si="29"/>
        <v>1</v>
      </c>
      <c r="CL16" s="151">
        <f t="shared" ca="1" si="29"/>
        <v>1</v>
      </c>
      <c r="CM16" s="151">
        <f t="shared" ca="1" si="29"/>
        <v>1</v>
      </c>
      <c r="CN16" s="151">
        <f t="shared" ca="1" si="29"/>
        <v>1</v>
      </c>
      <c r="CO16" s="151">
        <f t="shared" ca="1" si="29"/>
        <v>1</v>
      </c>
      <c r="CP16" s="151">
        <f t="shared" ca="1" si="29"/>
        <v>1</v>
      </c>
      <c r="CQ16" s="151">
        <f t="shared" ca="1" si="29"/>
        <v>1</v>
      </c>
      <c r="CR16" s="151">
        <f t="shared" ca="1" si="29"/>
        <v>1</v>
      </c>
      <c r="CS16" s="151">
        <f t="shared" ca="1" si="29"/>
        <v>0.60826123563752088</v>
      </c>
      <c r="CT16" s="151">
        <f t="shared" ca="1" si="29"/>
        <v>0</v>
      </c>
      <c r="CU16" s="151">
        <f t="shared" ca="1" si="29"/>
        <v>0</v>
      </c>
      <c r="CV16" s="151">
        <f t="shared" ca="1" si="29"/>
        <v>0</v>
      </c>
      <c r="CW16" s="151">
        <f t="shared" ca="1" si="29"/>
        <v>0</v>
      </c>
      <c r="CX16" s="151">
        <f t="shared" ca="1" si="29"/>
        <v>0</v>
      </c>
      <c r="CY16" s="151">
        <f t="shared" ca="1" si="29"/>
        <v>0</v>
      </c>
      <c r="CZ16" s="151">
        <f t="shared" ca="1" si="29"/>
        <v>0</v>
      </c>
      <c r="DA16" s="151">
        <f t="shared" ca="1" si="29"/>
        <v>0</v>
      </c>
      <c r="DB16" s="151">
        <f t="shared" ca="1" si="29"/>
        <v>0</v>
      </c>
      <c r="DC16" s="151">
        <f t="shared" ca="1" si="29"/>
        <v>0</v>
      </c>
      <c r="DD16" s="151">
        <f t="shared" ca="1" si="29"/>
        <v>0</v>
      </c>
      <c r="DE16" s="151">
        <f t="shared" ca="1" si="29"/>
        <v>0</v>
      </c>
      <c r="DF16" s="151">
        <f t="shared" ca="1" si="29"/>
        <v>0</v>
      </c>
      <c r="DG16" s="151">
        <f t="shared" ca="1" si="29"/>
        <v>0</v>
      </c>
      <c r="DH16" s="151">
        <f t="shared" ca="1" si="29"/>
        <v>0</v>
      </c>
      <c r="DI16" s="151">
        <f t="shared" ca="1" si="29"/>
        <v>0</v>
      </c>
      <c r="DJ16" s="151">
        <f t="shared" ca="1" si="29"/>
        <v>0</v>
      </c>
      <c r="DK16" s="151">
        <f t="shared" ca="1" si="29"/>
        <v>0</v>
      </c>
      <c r="DL16" s="151">
        <f t="shared" ca="1" si="29"/>
        <v>0</v>
      </c>
      <c r="DM16" s="151">
        <f t="shared" ca="1" si="29"/>
        <v>0</v>
      </c>
      <c r="DN16" s="151">
        <f t="shared" ca="1" si="29"/>
        <v>0</v>
      </c>
      <c r="DO16" s="151">
        <f t="shared" ca="1" si="29"/>
        <v>0</v>
      </c>
      <c r="DP16" s="151">
        <f t="shared" ca="1" si="29"/>
        <v>0</v>
      </c>
      <c r="DQ16" s="151">
        <f t="shared" ca="1" si="29"/>
        <v>0</v>
      </c>
      <c r="DR16" s="151">
        <f t="shared" ca="1" si="29"/>
        <v>0</v>
      </c>
      <c r="DS16" s="151">
        <f t="shared" ca="1" si="29"/>
        <v>0</v>
      </c>
      <c r="DT16" s="151">
        <f t="shared" ca="1" si="29"/>
        <v>0</v>
      </c>
      <c r="DU16" s="151">
        <f t="shared" ca="1" si="29"/>
        <v>0</v>
      </c>
      <c r="DV16" s="151">
        <f t="shared" ca="1" si="29"/>
        <v>0</v>
      </c>
      <c r="DW16" s="151">
        <f t="shared" ca="1" si="29"/>
        <v>0</v>
      </c>
      <c r="DX16" s="151">
        <f t="shared" ca="1" si="29"/>
        <v>0</v>
      </c>
      <c r="DY16" s="151">
        <f t="shared" ca="1" si="29"/>
        <v>0</v>
      </c>
      <c r="DZ16" s="151">
        <f t="shared" ca="1" si="29"/>
        <v>0</v>
      </c>
      <c r="EA16" s="151">
        <f t="shared" ca="1" si="29"/>
        <v>0</v>
      </c>
      <c r="EB16" s="151">
        <f t="shared" ca="1" si="29"/>
        <v>0</v>
      </c>
      <c r="EC16" s="151">
        <f t="shared" ca="1" si="29"/>
        <v>0</v>
      </c>
      <c r="ED16" s="151">
        <f t="shared" ca="1" si="29"/>
        <v>0</v>
      </c>
      <c r="EE16" s="151">
        <f t="shared" ca="1" si="29"/>
        <v>0</v>
      </c>
      <c r="EF16" s="151">
        <f t="shared" ref="EF16:GQ16" ca="1" si="30">IF(EF14&lt;0,1,IF(AND(EF14/EF13&lt;1,EF14/EF13&gt;0),1-EF14/EF13,0))</f>
        <v>0</v>
      </c>
      <c r="EG16" s="151">
        <f t="shared" ca="1" si="30"/>
        <v>0</v>
      </c>
      <c r="EH16" s="151">
        <f t="shared" ca="1" si="30"/>
        <v>0</v>
      </c>
      <c r="EI16" s="151">
        <f t="shared" ca="1" si="30"/>
        <v>0</v>
      </c>
      <c r="EJ16" s="151">
        <f t="shared" ca="1" si="30"/>
        <v>0</v>
      </c>
      <c r="EK16" s="151">
        <f t="shared" ca="1" si="30"/>
        <v>0</v>
      </c>
      <c r="EL16" s="151">
        <f t="shared" ca="1" si="30"/>
        <v>0</v>
      </c>
      <c r="EM16" s="151">
        <f t="shared" ca="1" si="30"/>
        <v>0</v>
      </c>
      <c r="EN16" s="151">
        <f t="shared" ca="1" si="30"/>
        <v>0</v>
      </c>
      <c r="EO16" s="151">
        <f t="shared" ca="1" si="30"/>
        <v>0</v>
      </c>
      <c r="EP16" s="151">
        <f t="shared" ca="1" si="30"/>
        <v>0</v>
      </c>
      <c r="EQ16" s="151">
        <f t="shared" ca="1" si="30"/>
        <v>0</v>
      </c>
      <c r="ER16" s="151">
        <f t="shared" ca="1" si="30"/>
        <v>0</v>
      </c>
      <c r="ES16" s="151">
        <f t="shared" ca="1" si="30"/>
        <v>0</v>
      </c>
      <c r="ET16" s="151">
        <f t="shared" ca="1" si="30"/>
        <v>0</v>
      </c>
      <c r="EU16" s="151">
        <f t="shared" ca="1" si="30"/>
        <v>0</v>
      </c>
      <c r="EV16" s="151">
        <f t="shared" ca="1" si="30"/>
        <v>0</v>
      </c>
      <c r="EW16" s="151">
        <f t="shared" ca="1" si="30"/>
        <v>0</v>
      </c>
      <c r="EX16" s="151">
        <f t="shared" ca="1" si="30"/>
        <v>0</v>
      </c>
      <c r="EY16" s="151">
        <f t="shared" ca="1" si="30"/>
        <v>0</v>
      </c>
      <c r="EZ16" s="151">
        <f t="shared" ca="1" si="30"/>
        <v>0</v>
      </c>
      <c r="FA16" s="151">
        <f t="shared" ca="1" si="30"/>
        <v>0</v>
      </c>
      <c r="FB16" s="151">
        <f t="shared" ca="1" si="30"/>
        <v>0</v>
      </c>
      <c r="FC16" s="151">
        <f t="shared" ca="1" si="30"/>
        <v>0</v>
      </c>
      <c r="FD16" s="151">
        <f t="shared" ca="1" si="30"/>
        <v>0</v>
      </c>
      <c r="FE16" s="151">
        <f t="shared" ca="1" si="30"/>
        <v>0</v>
      </c>
      <c r="FF16" s="151">
        <f t="shared" ca="1" si="30"/>
        <v>0</v>
      </c>
      <c r="FG16" s="151">
        <f t="shared" ca="1" si="30"/>
        <v>0</v>
      </c>
      <c r="FH16" s="151">
        <f t="shared" ca="1" si="30"/>
        <v>0</v>
      </c>
      <c r="FI16" s="151">
        <f t="shared" ca="1" si="30"/>
        <v>0</v>
      </c>
      <c r="FJ16" s="151">
        <f t="shared" ca="1" si="30"/>
        <v>0</v>
      </c>
      <c r="FK16" s="151">
        <f t="shared" ca="1" si="30"/>
        <v>0</v>
      </c>
      <c r="FL16" s="151">
        <f t="shared" ca="1" si="30"/>
        <v>0</v>
      </c>
      <c r="FM16" s="151">
        <f t="shared" ca="1" si="30"/>
        <v>0</v>
      </c>
      <c r="FN16" s="151">
        <f t="shared" ca="1" si="30"/>
        <v>0</v>
      </c>
      <c r="FO16" s="151">
        <f t="shared" ca="1" si="30"/>
        <v>0</v>
      </c>
      <c r="FP16" s="151">
        <f t="shared" ca="1" si="30"/>
        <v>0</v>
      </c>
      <c r="FQ16" s="151">
        <f t="shared" ca="1" si="30"/>
        <v>0</v>
      </c>
      <c r="FR16" s="151">
        <f t="shared" ca="1" si="30"/>
        <v>0</v>
      </c>
      <c r="FS16" s="151">
        <f t="shared" ca="1" si="30"/>
        <v>0</v>
      </c>
      <c r="FT16" s="151">
        <f t="shared" ca="1" si="30"/>
        <v>0</v>
      </c>
      <c r="FU16" s="151">
        <f t="shared" ca="1" si="30"/>
        <v>0</v>
      </c>
      <c r="FV16" s="151">
        <f t="shared" ca="1" si="30"/>
        <v>0</v>
      </c>
      <c r="FW16" s="151">
        <f t="shared" ca="1" si="30"/>
        <v>0</v>
      </c>
      <c r="FX16" s="151">
        <f t="shared" ca="1" si="30"/>
        <v>0</v>
      </c>
      <c r="FY16" s="151">
        <f t="shared" ca="1" si="30"/>
        <v>0</v>
      </c>
      <c r="FZ16" s="151">
        <f t="shared" ca="1" si="30"/>
        <v>0</v>
      </c>
      <c r="GA16" s="151">
        <f t="shared" ca="1" si="30"/>
        <v>0</v>
      </c>
      <c r="GB16" s="151">
        <f t="shared" ca="1" si="30"/>
        <v>0</v>
      </c>
      <c r="GC16" s="151">
        <f t="shared" ca="1" si="30"/>
        <v>0</v>
      </c>
      <c r="GD16" s="151">
        <f t="shared" ca="1" si="30"/>
        <v>0</v>
      </c>
      <c r="GE16" s="151">
        <f t="shared" ca="1" si="30"/>
        <v>0</v>
      </c>
      <c r="GF16" s="151">
        <f t="shared" ca="1" si="30"/>
        <v>0</v>
      </c>
      <c r="GG16" s="151">
        <f t="shared" ca="1" si="30"/>
        <v>0</v>
      </c>
      <c r="GH16" s="151">
        <f t="shared" ca="1" si="30"/>
        <v>0</v>
      </c>
      <c r="GI16" s="151">
        <f t="shared" ca="1" si="30"/>
        <v>0</v>
      </c>
      <c r="GJ16" s="151">
        <f t="shared" ca="1" si="30"/>
        <v>0</v>
      </c>
      <c r="GK16" s="151">
        <f t="shared" ca="1" si="30"/>
        <v>0</v>
      </c>
      <c r="GL16" s="151">
        <f t="shared" ca="1" si="30"/>
        <v>0</v>
      </c>
      <c r="GM16" s="151">
        <f t="shared" ca="1" si="30"/>
        <v>0</v>
      </c>
      <c r="GN16" s="151">
        <f t="shared" ca="1" si="30"/>
        <v>0</v>
      </c>
      <c r="GO16" s="151">
        <f t="shared" ca="1" si="30"/>
        <v>0</v>
      </c>
      <c r="GP16" s="151">
        <f t="shared" ca="1" si="30"/>
        <v>0</v>
      </c>
      <c r="GQ16" s="151">
        <f t="shared" ca="1" si="30"/>
        <v>0</v>
      </c>
      <c r="GR16" s="151">
        <f t="shared" ref="GR16:IL16" ca="1" si="31">IF(GR14&lt;0,1,IF(AND(GR14/GR13&lt;1,GR14/GR13&gt;0),1-GR14/GR13,0))</f>
        <v>0</v>
      </c>
      <c r="GS16" s="151">
        <f t="shared" ca="1" si="31"/>
        <v>0</v>
      </c>
      <c r="GT16" s="151">
        <f t="shared" ca="1" si="31"/>
        <v>0</v>
      </c>
      <c r="GU16" s="151">
        <f t="shared" ca="1" si="31"/>
        <v>0</v>
      </c>
      <c r="GV16" s="151">
        <f t="shared" ca="1" si="31"/>
        <v>0</v>
      </c>
      <c r="GW16" s="151">
        <f t="shared" ca="1" si="31"/>
        <v>0</v>
      </c>
      <c r="GX16" s="151">
        <f t="shared" ca="1" si="31"/>
        <v>0</v>
      </c>
      <c r="GY16" s="151">
        <f t="shared" ca="1" si="31"/>
        <v>0</v>
      </c>
      <c r="GZ16" s="151">
        <f t="shared" ca="1" si="31"/>
        <v>0</v>
      </c>
      <c r="HA16" s="151">
        <f t="shared" ca="1" si="31"/>
        <v>0</v>
      </c>
      <c r="HB16" s="151">
        <f t="shared" ca="1" si="31"/>
        <v>0</v>
      </c>
      <c r="HC16" s="151">
        <f t="shared" ca="1" si="31"/>
        <v>0</v>
      </c>
      <c r="HD16" s="151">
        <f t="shared" ca="1" si="31"/>
        <v>0</v>
      </c>
      <c r="HE16" s="151">
        <f t="shared" ca="1" si="31"/>
        <v>0</v>
      </c>
      <c r="HF16" s="151">
        <f t="shared" ca="1" si="31"/>
        <v>0</v>
      </c>
      <c r="HG16" s="151">
        <f t="shared" ca="1" si="31"/>
        <v>0</v>
      </c>
      <c r="HH16" s="151">
        <f t="shared" ca="1" si="31"/>
        <v>0</v>
      </c>
      <c r="HI16" s="151">
        <f t="shared" ca="1" si="31"/>
        <v>0</v>
      </c>
      <c r="HJ16" s="151">
        <f t="shared" ca="1" si="31"/>
        <v>0</v>
      </c>
      <c r="HK16" s="151">
        <f t="shared" ca="1" si="31"/>
        <v>0</v>
      </c>
      <c r="HL16" s="151">
        <f t="shared" ca="1" si="31"/>
        <v>0</v>
      </c>
      <c r="HM16" s="151">
        <f t="shared" ca="1" si="31"/>
        <v>0</v>
      </c>
      <c r="HN16" s="151">
        <f t="shared" ca="1" si="31"/>
        <v>0</v>
      </c>
      <c r="HO16" s="151">
        <f t="shared" ca="1" si="31"/>
        <v>0</v>
      </c>
      <c r="HP16" s="151">
        <f t="shared" ca="1" si="31"/>
        <v>0</v>
      </c>
      <c r="HQ16" s="151">
        <f t="shared" ca="1" si="31"/>
        <v>0</v>
      </c>
      <c r="HR16" s="151">
        <f t="shared" ca="1" si="31"/>
        <v>0</v>
      </c>
      <c r="HS16" s="151">
        <f t="shared" ca="1" si="31"/>
        <v>0</v>
      </c>
      <c r="HT16" s="151">
        <f t="shared" ca="1" si="31"/>
        <v>0</v>
      </c>
      <c r="HU16" s="151">
        <f t="shared" ca="1" si="31"/>
        <v>0</v>
      </c>
      <c r="HV16" s="151">
        <f t="shared" ca="1" si="31"/>
        <v>0</v>
      </c>
      <c r="HW16" s="151">
        <f t="shared" ca="1" si="31"/>
        <v>0</v>
      </c>
      <c r="HX16" s="151">
        <f t="shared" ca="1" si="31"/>
        <v>0</v>
      </c>
      <c r="HY16" s="151">
        <f t="shared" ca="1" si="31"/>
        <v>0</v>
      </c>
      <c r="HZ16" s="151">
        <f t="shared" ca="1" si="31"/>
        <v>0</v>
      </c>
      <c r="IA16" s="151">
        <f t="shared" ca="1" si="31"/>
        <v>0</v>
      </c>
      <c r="IB16" s="151">
        <f t="shared" ca="1" si="31"/>
        <v>0</v>
      </c>
      <c r="IC16" s="151">
        <f t="shared" ca="1" si="31"/>
        <v>0</v>
      </c>
      <c r="ID16" s="151">
        <f t="shared" ca="1" si="31"/>
        <v>0</v>
      </c>
      <c r="IE16" s="151">
        <f t="shared" ca="1" si="31"/>
        <v>0</v>
      </c>
      <c r="IF16" s="151">
        <f t="shared" ca="1" si="31"/>
        <v>0</v>
      </c>
      <c r="IG16" s="151">
        <f t="shared" ca="1" si="31"/>
        <v>0</v>
      </c>
      <c r="IH16" s="151">
        <f t="shared" ca="1" si="31"/>
        <v>0</v>
      </c>
      <c r="II16" s="151">
        <f t="shared" ca="1" si="31"/>
        <v>0</v>
      </c>
      <c r="IJ16" s="151">
        <f t="shared" ca="1" si="31"/>
        <v>0</v>
      </c>
      <c r="IK16" s="151">
        <f t="shared" ca="1" si="31"/>
        <v>0</v>
      </c>
      <c r="IL16" s="151">
        <f t="shared" ca="1" si="31"/>
        <v>0</v>
      </c>
    </row>
    <row r="17" spans="2:246" x14ac:dyDescent="0.3">
      <c r="B17" s="149"/>
      <c r="C17" s="13"/>
      <c r="G17" s="151"/>
      <c r="H17" s="151"/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  <c r="EC17" s="151"/>
      <c r="ED17" s="151"/>
      <c r="EE17" s="151"/>
      <c r="EF17" s="151"/>
      <c r="EG17" s="151"/>
      <c r="EH17" s="151"/>
      <c r="EI17" s="151"/>
      <c r="EJ17" s="151"/>
      <c r="EK17" s="151"/>
      <c r="EL17" s="151"/>
      <c r="EM17" s="151"/>
      <c r="EN17" s="151"/>
      <c r="EO17" s="151"/>
      <c r="EP17" s="151"/>
      <c r="EQ17" s="151"/>
      <c r="ER17" s="151"/>
      <c r="ES17" s="151"/>
      <c r="ET17" s="151"/>
      <c r="EU17" s="151"/>
      <c r="EV17" s="151"/>
      <c r="EW17" s="151"/>
      <c r="EX17" s="151"/>
      <c r="EY17" s="151"/>
      <c r="EZ17" s="151"/>
      <c r="FA17" s="151"/>
      <c r="FB17" s="151"/>
      <c r="FC17" s="151"/>
      <c r="FD17" s="151"/>
      <c r="FE17" s="151"/>
      <c r="FF17" s="151"/>
      <c r="FG17" s="151"/>
      <c r="FH17" s="151"/>
      <c r="FI17" s="151"/>
      <c r="FJ17" s="151"/>
      <c r="FK17" s="151"/>
      <c r="FL17" s="151"/>
      <c r="FM17" s="151"/>
      <c r="FN17" s="151"/>
      <c r="FO17" s="151"/>
      <c r="FP17" s="151"/>
      <c r="FQ17" s="151"/>
      <c r="FR17" s="151"/>
      <c r="FS17" s="151"/>
      <c r="FT17" s="151"/>
      <c r="FU17" s="151"/>
      <c r="FV17" s="151"/>
      <c r="FW17" s="151"/>
      <c r="FX17" s="151"/>
      <c r="FY17" s="151"/>
      <c r="FZ17" s="151"/>
      <c r="GA17" s="151"/>
      <c r="GB17" s="151"/>
      <c r="GC17" s="151"/>
      <c r="GD17" s="151"/>
      <c r="GE17" s="151"/>
      <c r="GF17" s="151"/>
      <c r="GG17" s="151"/>
      <c r="GH17" s="151"/>
      <c r="GI17" s="151"/>
      <c r="GJ17" s="151"/>
      <c r="GK17" s="151"/>
      <c r="GL17" s="151"/>
      <c r="GM17" s="151"/>
      <c r="GN17" s="151"/>
      <c r="GO17" s="151"/>
      <c r="GP17" s="151"/>
      <c r="GQ17" s="151"/>
      <c r="GR17" s="151"/>
      <c r="GS17" s="151"/>
      <c r="GT17" s="151"/>
      <c r="GU17" s="151"/>
      <c r="GV17" s="151"/>
      <c r="GW17" s="151"/>
      <c r="GX17" s="151"/>
      <c r="GY17" s="151"/>
      <c r="GZ17" s="151"/>
      <c r="HA17" s="151"/>
      <c r="HB17" s="151"/>
      <c r="HC17" s="151"/>
      <c r="HD17" s="151"/>
      <c r="HE17" s="151"/>
      <c r="HF17" s="151"/>
      <c r="HG17" s="151"/>
      <c r="HH17" s="151"/>
      <c r="HI17" s="151"/>
      <c r="HJ17" s="151"/>
      <c r="HK17" s="151"/>
      <c r="HL17" s="151"/>
      <c r="HM17" s="151"/>
      <c r="HN17" s="151"/>
      <c r="HO17" s="151"/>
      <c r="HP17" s="151"/>
      <c r="HQ17" s="151"/>
      <c r="HR17" s="151"/>
      <c r="HS17" s="151"/>
      <c r="HT17" s="151"/>
      <c r="HU17" s="151"/>
      <c r="HV17" s="151"/>
      <c r="HW17" s="151"/>
      <c r="HX17" s="151"/>
      <c r="HY17" s="151"/>
      <c r="HZ17" s="151"/>
      <c r="IA17" s="151"/>
      <c r="IB17" s="151"/>
      <c r="IC17" s="151"/>
      <c r="ID17" s="151"/>
      <c r="IE17" s="151"/>
      <c r="IF17" s="151"/>
      <c r="IG17" s="151"/>
      <c r="IH17" s="151"/>
      <c r="II17" s="151"/>
      <c r="IJ17" s="151"/>
      <c r="IK17" s="151"/>
      <c r="IL17" s="151"/>
    </row>
    <row r="18" spans="2:246" s="3" customFormat="1" ht="10.8" thickBot="1" x14ac:dyDescent="0.25">
      <c r="B18" s="15" t="s">
        <v>495</v>
      </c>
      <c r="C18" s="16"/>
      <c r="D18" s="17"/>
      <c r="E18" s="17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</row>
    <row r="19" spans="2:246" outlineLevel="1" x14ac:dyDescent="0.3">
      <c r="B19" s="153" t="s">
        <v>487</v>
      </c>
      <c r="C19" s="153" t="s">
        <v>485</v>
      </c>
      <c r="D19" s="153" t="s">
        <v>89</v>
      </c>
      <c r="E19" s="153"/>
      <c r="F19" s="153" t="s">
        <v>486</v>
      </c>
    </row>
    <row r="20" spans="2:246" outlineLevel="1" x14ac:dyDescent="0.3">
      <c r="B20" s="154" t="s">
        <v>477</v>
      </c>
      <c r="C20" s="155" t="s">
        <v>150</v>
      </c>
      <c r="D20" s="163">
        <f ca="1">SUM(G13:IL13)</f>
        <v>34516.468397293196</v>
      </c>
      <c r="E20" s="156"/>
      <c r="F20" s="157" t="s">
        <v>544</v>
      </c>
    </row>
    <row r="21" spans="2:246" outlineLevel="1" x14ac:dyDescent="0.3">
      <c r="B21" s="154" t="s">
        <v>478</v>
      </c>
      <c r="C21" s="155" t="s">
        <v>36</v>
      </c>
      <c r="D21" s="197">
        <f ca="1">(IRR(G11:IL11)+1)^12-1</f>
        <v>0.21432403539622502</v>
      </c>
      <c r="E21" s="156"/>
      <c r="F21" s="157" t="s">
        <v>492</v>
      </c>
    </row>
    <row r="22" spans="2:246" outlineLevel="1" x14ac:dyDescent="0.3">
      <c r="B22" s="154" t="s">
        <v>479</v>
      </c>
      <c r="C22" s="155" t="s">
        <v>524</v>
      </c>
      <c r="D22" s="164">
        <f ca="1">IF(SUM(G15:IL15)=240,"&gt;20",SUM(G15:IL15))/12</f>
        <v>5.8408806279432968</v>
      </c>
      <c r="E22" s="156"/>
      <c r="F22" s="157"/>
    </row>
    <row r="23" spans="2:246" outlineLevel="1" x14ac:dyDescent="0.3">
      <c r="B23" s="154" t="s">
        <v>489</v>
      </c>
      <c r="C23" s="155" t="s">
        <v>524</v>
      </c>
      <c r="D23" s="164">
        <f ca="1">IF(SUM(G16:IL16)=240,"&gt;20",SUM(G16:IL16))/12</f>
        <v>7.550688436303127</v>
      </c>
      <c r="E23" s="156"/>
      <c r="F23" s="156"/>
    </row>
    <row r="24" spans="2:246" outlineLevel="1" x14ac:dyDescent="0.3">
      <c r="B24" s="154" t="s">
        <v>484</v>
      </c>
      <c r="C24" s="156"/>
      <c r="D24" s="164">
        <f ca="1">ComparativeAdvantage!C108</f>
        <v>1.0400582493599073</v>
      </c>
      <c r="E24" s="156"/>
      <c r="F24" s="157" t="s">
        <v>482</v>
      </c>
    </row>
    <row r="26" spans="2:246" s="3" customFormat="1" ht="10.8" thickBot="1" x14ac:dyDescent="0.25">
      <c r="B26" s="15" t="s">
        <v>498</v>
      </c>
      <c r="C26" s="16"/>
      <c r="D26" s="17"/>
      <c r="E26" s="17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</row>
    <row r="27" spans="2:246" outlineLevel="1" x14ac:dyDescent="0.3">
      <c r="B27" s="166" t="s">
        <v>496</v>
      </c>
      <c r="C27" s="13" t="s">
        <v>150</v>
      </c>
    </row>
    <row r="28" spans="2:246" outlineLevel="2" x14ac:dyDescent="0.3">
      <c r="B28" s="7" t="s">
        <v>48</v>
      </c>
      <c r="C28" s="13" t="s">
        <v>150</v>
      </c>
      <c r="D28" s="161">
        <f ca="1">(D33+D34+D35)*Assump!D152</f>
        <v>0</v>
      </c>
      <c r="G28" s="161">
        <f ca="1">Debt!G10</f>
        <v>0</v>
      </c>
      <c r="H28" s="161">
        <f ca="1">Debt!H10</f>
        <v>0</v>
      </c>
      <c r="I28" s="161">
        <f ca="1">Debt!I10</f>
        <v>0</v>
      </c>
      <c r="J28" s="161">
        <f ca="1">Debt!J10</f>
        <v>0</v>
      </c>
      <c r="K28" s="161">
        <f ca="1">Debt!K10</f>
        <v>0</v>
      </c>
      <c r="L28" s="161">
        <f ca="1">Debt!L10</f>
        <v>0</v>
      </c>
      <c r="M28" s="161">
        <f ca="1">Debt!M10</f>
        <v>0</v>
      </c>
      <c r="N28" s="161">
        <f ca="1">Debt!N10</f>
        <v>0</v>
      </c>
      <c r="O28" s="161">
        <f ca="1">Debt!O10</f>
        <v>0</v>
      </c>
      <c r="P28" s="161">
        <f ca="1">Debt!P10</f>
        <v>0</v>
      </c>
      <c r="Q28" s="161">
        <f ca="1">Debt!Q10</f>
        <v>0</v>
      </c>
      <c r="R28" s="161">
        <f ca="1">Debt!R10</f>
        <v>0</v>
      </c>
      <c r="S28" s="161">
        <f ca="1">Debt!S10</f>
        <v>0</v>
      </c>
      <c r="T28" s="161">
        <f ca="1">Debt!T10</f>
        <v>0</v>
      </c>
      <c r="U28" s="161">
        <f ca="1">Debt!U10</f>
        <v>0</v>
      </c>
      <c r="V28" s="161">
        <f ca="1">Debt!V10</f>
        <v>0</v>
      </c>
      <c r="W28" s="161">
        <f ca="1">Debt!W10</f>
        <v>0</v>
      </c>
      <c r="X28" s="161">
        <f ca="1">Debt!X10</f>
        <v>0</v>
      </c>
      <c r="Y28" s="161">
        <f ca="1">Debt!Y10</f>
        <v>0</v>
      </c>
      <c r="Z28" s="161">
        <f ca="1">Debt!Z10</f>
        <v>0</v>
      </c>
      <c r="AA28" s="161">
        <f ca="1">Debt!AA10</f>
        <v>0</v>
      </c>
      <c r="AB28" s="161">
        <f ca="1">Debt!AB10</f>
        <v>0</v>
      </c>
      <c r="AC28" s="161">
        <f ca="1">Debt!AC10</f>
        <v>0</v>
      </c>
      <c r="AD28" s="161">
        <f ca="1">Debt!AD10</f>
        <v>0</v>
      </c>
      <c r="AE28" s="161">
        <f ca="1">Debt!AE10</f>
        <v>0</v>
      </c>
      <c r="AF28" s="161">
        <f ca="1">Debt!AF10</f>
        <v>0</v>
      </c>
      <c r="AG28" s="161">
        <f ca="1">Debt!AG10</f>
        <v>0</v>
      </c>
      <c r="AH28" s="161">
        <f ca="1">Debt!AH10</f>
        <v>0</v>
      </c>
      <c r="AI28" s="161">
        <f ca="1">Debt!AI10</f>
        <v>0</v>
      </c>
      <c r="AJ28" s="161">
        <f ca="1">Debt!AJ10</f>
        <v>0</v>
      </c>
      <c r="AK28" s="161">
        <f ca="1">Debt!AK10</f>
        <v>0</v>
      </c>
      <c r="AL28" s="161">
        <f ca="1">Debt!AL10</f>
        <v>0</v>
      </c>
      <c r="AM28" s="161">
        <f ca="1">Debt!AM10</f>
        <v>0</v>
      </c>
      <c r="AN28" s="161">
        <f ca="1">Debt!AN10</f>
        <v>0</v>
      </c>
      <c r="AO28" s="161">
        <f ca="1">Debt!AO10</f>
        <v>0</v>
      </c>
      <c r="AP28" s="161">
        <f ca="1">Debt!AP10</f>
        <v>0</v>
      </c>
      <c r="AQ28" s="161">
        <f ca="1">Debt!AQ10</f>
        <v>0</v>
      </c>
      <c r="AR28" s="161">
        <f ca="1">Debt!AR10</f>
        <v>0</v>
      </c>
      <c r="AS28" s="161">
        <f ca="1">Debt!AS10</f>
        <v>0</v>
      </c>
      <c r="AT28" s="161">
        <f ca="1">Debt!AT10</f>
        <v>0</v>
      </c>
      <c r="AU28" s="161">
        <f ca="1">Debt!AU10</f>
        <v>0</v>
      </c>
      <c r="AV28" s="161">
        <f ca="1">Debt!AV10</f>
        <v>0</v>
      </c>
      <c r="AW28" s="161">
        <f ca="1">Debt!AW10</f>
        <v>0</v>
      </c>
      <c r="AX28" s="161">
        <f ca="1">Debt!AX10</f>
        <v>0</v>
      </c>
      <c r="AY28" s="161">
        <f ca="1">Debt!AY10</f>
        <v>0</v>
      </c>
      <c r="AZ28" s="161">
        <f ca="1">Debt!AZ10</f>
        <v>0</v>
      </c>
      <c r="BA28" s="161">
        <f ca="1">Debt!BA10</f>
        <v>0</v>
      </c>
      <c r="BB28" s="161">
        <f ca="1">Debt!BB10</f>
        <v>0</v>
      </c>
      <c r="BC28" s="161">
        <f ca="1">Debt!BC10</f>
        <v>0</v>
      </c>
      <c r="BD28" s="161">
        <f ca="1">Debt!BD10</f>
        <v>0</v>
      </c>
      <c r="BE28" s="161">
        <f ca="1">Debt!BE10</f>
        <v>0</v>
      </c>
      <c r="BF28" s="161">
        <f ca="1">Debt!BF10</f>
        <v>0</v>
      </c>
      <c r="BG28" s="161">
        <f ca="1">Debt!BG10</f>
        <v>0</v>
      </c>
      <c r="BH28" s="161">
        <f ca="1">Debt!BH10</f>
        <v>0</v>
      </c>
      <c r="BI28" s="161">
        <f ca="1">Debt!BI10</f>
        <v>0</v>
      </c>
      <c r="BJ28" s="161">
        <f ca="1">Debt!BJ10</f>
        <v>0</v>
      </c>
      <c r="BK28" s="161">
        <f ca="1">Debt!BK10</f>
        <v>0</v>
      </c>
      <c r="BL28" s="161">
        <f ca="1">Debt!BL10</f>
        <v>0</v>
      </c>
      <c r="BM28" s="161">
        <f ca="1">Debt!BM10</f>
        <v>0</v>
      </c>
      <c r="BN28" s="161">
        <f ca="1">Debt!BN10</f>
        <v>0</v>
      </c>
      <c r="BO28" s="161">
        <f ca="1">Debt!BO10</f>
        <v>0</v>
      </c>
      <c r="BP28" s="161">
        <f ca="1">Debt!BP10</f>
        <v>0</v>
      </c>
      <c r="BQ28" s="161">
        <f ca="1">Debt!BQ10</f>
        <v>0</v>
      </c>
      <c r="BR28" s="161">
        <f ca="1">Debt!BR10</f>
        <v>0</v>
      </c>
      <c r="BS28" s="161">
        <f ca="1">Debt!BS10</f>
        <v>0</v>
      </c>
      <c r="BT28" s="161">
        <f ca="1">Debt!BT10</f>
        <v>0</v>
      </c>
      <c r="BU28" s="161">
        <f ca="1">Debt!BU10</f>
        <v>0</v>
      </c>
      <c r="BV28" s="161">
        <f ca="1">Debt!BV10</f>
        <v>0</v>
      </c>
      <c r="BW28" s="161">
        <f ca="1">Debt!BW10</f>
        <v>0</v>
      </c>
      <c r="BX28" s="161">
        <f ca="1">Debt!BX10</f>
        <v>0</v>
      </c>
      <c r="BY28" s="161">
        <f ca="1">Debt!BY10</f>
        <v>0</v>
      </c>
      <c r="BZ28" s="161">
        <f ca="1">Debt!BZ10</f>
        <v>0</v>
      </c>
      <c r="CA28" s="161">
        <f ca="1">Debt!CA10</f>
        <v>0</v>
      </c>
      <c r="CB28" s="161">
        <f ca="1">Debt!CB10</f>
        <v>0</v>
      </c>
      <c r="CC28" s="161">
        <f ca="1">Debt!CC10</f>
        <v>0</v>
      </c>
      <c r="CD28" s="161">
        <f ca="1">Debt!CD10</f>
        <v>0</v>
      </c>
      <c r="CE28" s="161">
        <f ca="1">Debt!CE10</f>
        <v>0</v>
      </c>
      <c r="CF28" s="161">
        <f ca="1">Debt!CF10</f>
        <v>0</v>
      </c>
      <c r="CG28" s="161">
        <f ca="1">Debt!CG10</f>
        <v>0</v>
      </c>
      <c r="CH28" s="161">
        <f ca="1">Debt!CH10</f>
        <v>0</v>
      </c>
      <c r="CI28" s="161">
        <f ca="1">Debt!CI10</f>
        <v>0</v>
      </c>
      <c r="CJ28" s="161">
        <f ca="1">Debt!CJ10</f>
        <v>0</v>
      </c>
      <c r="CK28" s="161">
        <f ca="1">Debt!CK10</f>
        <v>0</v>
      </c>
      <c r="CL28" s="161">
        <f ca="1">Debt!CL10</f>
        <v>0</v>
      </c>
      <c r="CM28" s="161">
        <f ca="1">Debt!CM10</f>
        <v>0</v>
      </c>
      <c r="CN28" s="161">
        <f ca="1">Debt!CN10</f>
        <v>0</v>
      </c>
      <c r="CO28" s="161">
        <f ca="1">Debt!CO10</f>
        <v>0</v>
      </c>
      <c r="CP28" s="161">
        <f ca="1">Debt!CP10</f>
        <v>0</v>
      </c>
      <c r="CQ28" s="161">
        <f ca="1">Debt!CQ10</f>
        <v>0</v>
      </c>
      <c r="CR28" s="161">
        <f ca="1">Debt!CR10</f>
        <v>0</v>
      </c>
      <c r="CS28" s="161">
        <f ca="1">Debt!CS10</f>
        <v>0</v>
      </c>
      <c r="CT28" s="161">
        <f ca="1">Debt!CT10</f>
        <v>0</v>
      </c>
      <c r="CU28" s="161">
        <f ca="1">Debt!CU10</f>
        <v>0</v>
      </c>
      <c r="CV28" s="161">
        <f ca="1">Debt!CV10</f>
        <v>0</v>
      </c>
      <c r="CW28" s="161">
        <f ca="1">Debt!CW10</f>
        <v>0</v>
      </c>
      <c r="CX28" s="161">
        <f ca="1">Debt!CX10</f>
        <v>0</v>
      </c>
      <c r="CY28" s="161">
        <f ca="1">Debt!CY10</f>
        <v>0</v>
      </c>
      <c r="CZ28" s="161">
        <f ca="1">Debt!CZ10</f>
        <v>0</v>
      </c>
      <c r="DA28" s="161">
        <f ca="1">Debt!DA10</f>
        <v>0</v>
      </c>
      <c r="DB28" s="161">
        <f ca="1">Debt!DB10</f>
        <v>0</v>
      </c>
      <c r="DC28" s="161">
        <f ca="1">Debt!DC10</f>
        <v>0</v>
      </c>
      <c r="DD28" s="161">
        <f ca="1">Debt!DD10</f>
        <v>0</v>
      </c>
      <c r="DE28" s="161">
        <f ca="1">Debt!DE10</f>
        <v>0</v>
      </c>
      <c r="DF28" s="161">
        <f ca="1">Debt!DF10</f>
        <v>0</v>
      </c>
      <c r="DG28" s="161">
        <f ca="1">Debt!DG10</f>
        <v>0</v>
      </c>
      <c r="DH28" s="161">
        <f ca="1">Debt!DH10</f>
        <v>0</v>
      </c>
      <c r="DI28" s="161">
        <f ca="1">Debt!DI10</f>
        <v>0</v>
      </c>
      <c r="DJ28" s="161">
        <f ca="1">Debt!DJ10</f>
        <v>0</v>
      </c>
      <c r="DK28" s="161">
        <f ca="1">Debt!DK10</f>
        <v>0</v>
      </c>
      <c r="DL28" s="161">
        <f ca="1">Debt!DL10</f>
        <v>0</v>
      </c>
      <c r="DM28" s="161">
        <f ca="1">Debt!DM10</f>
        <v>0</v>
      </c>
      <c r="DN28" s="161">
        <f ca="1">Debt!DN10</f>
        <v>0</v>
      </c>
      <c r="DO28" s="161">
        <f ca="1">Debt!DO10</f>
        <v>0</v>
      </c>
      <c r="DP28" s="161">
        <f ca="1">Debt!DP10</f>
        <v>0</v>
      </c>
      <c r="DQ28" s="161">
        <f ca="1">Debt!DQ10</f>
        <v>0</v>
      </c>
      <c r="DR28" s="161">
        <f ca="1">Debt!DR10</f>
        <v>0</v>
      </c>
      <c r="DS28" s="161">
        <f ca="1">Debt!DS10</f>
        <v>0</v>
      </c>
      <c r="DT28" s="161">
        <f ca="1">Debt!DT10</f>
        <v>0</v>
      </c>
      <c r="DU28" s="161">
        <f ca="1">Debt!DU10</f>
        <v>0</v>
      </c>
      <c r="DV28" s="161">
        <f ca="1">Debt!DV10</f>
        <v>0</v>
      </c>
      <c r="DW28" s="161">
        <f ca="1">Debt!DW10</f>
        <v>0</v>
      </c>
      <c r="DX28" s="161">
        <f ca="1">Debt!DX10</f>
        <v>0</v>
      </c>
      <c r="DY28" s="161">
        <f ca="1">Debt!DY10</f>
        <v>0</v>
      </c>
      <c r="DZ28" s="161">
        <f ca="1">Debt!DZ10</f>
        <v>0</v>
      </c>
      <c r="EA28" s="161">
        <f ca="1">Debt!EA10</f>
        <v>0</v>
      </c>
      <c r="EB28" s="161">
        <f ca="1">Debt!EB10</f>
        <v>0</v>
      </c>
      <c r="EC28" s="161">
        <f ca="1">Debt!EC10</f>
        <v>0</v>
      </c>
      <c r="ED28" s="161">
        <f ca="1">Debt!ED10</f>
        <v>0</v>
      </c>
      <c r="EE28" s="161">
        <f ca="1">Debt!EE10</f>
        <v>0</v>
      </c>
      <c r="EF28" s="161">
        <f ca="1">Debt!EF10</f>
        <v>0</v>
      </c>
      <c r="EG28" s="161">
        <f ca="1">Debt!EG10</f>
        <v>0</v>
      </c>
      <c r="EH28" s="161">
        <f ca="1">Debt!EH10</f>
        <v>0</v>
      </c>
      <c r="EI28" s="161">
        <f ca="1">Debt!EI10</f>
        <v>0</v>
      </c>
      <c r="EJ28" s="161">
        <f ca="1">Debt!EJ10</f>
        <v>0</v>
      </c>
      <c r="EK28" s="161">
        <f ca="1">Debt!EK10</f>
        <v>0</v>
      </c>
      <c r="EL28" s="161">
        <f ca="1">Debt!EL10</f>
        <v>0</v>
      </c>
      <c r="EM28" s="161">
        <f ca="1">Debt!EM10</f>
        <v>0</v>
      </c>
      <c r="EN28" s="161">
        <f ca="1">Debt!EN10</f>
        <v>0</v>
      </c>
      <c r="EO28" s="161">
        <f ca="1">Debt!EO10</f>
        <v>0</v>
      </c>
      <c r="EP28" s="161">
        <f ca="1">Debt!EP10</f>
        <v>0</v>
      </c>
      <c r="EQ28" s="161">
        <f ca="1">Debt!EQ10</f>
        <v>0</v>
      </c>
      <c r="ER28" s="161">
        <f ca="1">Debt!ER10</f>
        <v>0</v>
      </c>
      <c r="ES28" s="161">
        <f ca="1">Debt!ES10</f>
        <v>0</v>
      </c>
      <c r="ET28" s="161">
        <f ca="1">Debt!ET10</f>
        <v>0</v>
      </c>
      <c r="EU28" s="161">
        <f ca="1">Debt!EU10</f>
        <v>0</v>
      </c>
      <c r="EV28" s="161">
        <f ca="1">Debt!EV10</f>
        <v>0</v>
      </c>
      <c r="EW28" s="161">
        <f ca="1">Debt!EW10</f>
        <v>0</v>
      </c>
      <c r="EX28" s="161">
        <f ca="1">Debt!EX10</f>
        <v>0</v>
      </c>
      <c r="EY28" s="161">
        <f ca="1">Debt!EY10</f>
        <v>0</v>
      </c>
      <c r="EZ28" s="161">
        <f ca="1">Debt!EZ10</f>
        <v>0</v>
      </c>
      <c r="FA28" s="161">
        <f ca="1">Debt!FA10</f>
        <v>0</v>
      </c>
      <c r="FB28" s="161">
        <f ca="1">Debt!FB10</f>
        <v>0</v>
      </c>
      <c r="FC28" s="161">
        <f ca="1">Debt!FC10</f>
        <v>0</v>
      </c>
      <c r="FD28" s="161">
        <f ca="1">Debt!FD10</f>
        <v>0</v>
      </c>
      <c r="FE28" s="161">
        <f ca="1">Debt!FE10</f>
        <v>0</v>
      </c>
      <c r="FF28" s="161">
        <f ca="1">Debt!FF10</f>
        <v>0</v>
      </c>
      <c r="FG28" s="161">
        <f ca="1">Debt!FG10</f>
        <v>0</v>
      </c>
      <c r="FH28" s="161">
        <f ca="1">Debt!FH10</f>
        <v>0</v>
      </c>
      <c r="FI28" s="161">
        <f ca="1">Debt!FI10</f>
        <v>0</v>
      </c>
      <c r="FJ28" s="161">
        <f ca="1">Debt!FJ10</f>
        <v>0</v>
      </c>
      <c r="FK28" s="161">
        <f ca="1">Debt!FK10</f>
        <v>0</v>
      </c>
      <c r="FL28" s="161">
        <f ca="1">Debt!FL10</f>
        <v>0</v>
      </c>
      <c r="FM28" s="161">
        <f ca="1">Debt!FM10</f>
        <v>0</v>
      </c>
      <c r="FN28" s="161">
        <f ca="1">Debt!FN10</f>
        <v>0</v>
      </c>
      <c r="FO28" s="161">
        <f ca="1">Debt!FO10</f>
        <v>0</v>
      </c>
      <c r="FP28" s="161">
        <f ca="1">Debt!FP10</f>
        <v>0</v>
      </c>
      <c r="FQ28" s="161">
        <f ca="1">Debt!FQ10</f>
        <v>0</v>
      </c>
      <c r="FR28" s="161">
        <f ca="1">Debt!FR10</f>
        <v>0</v>
      </c>
      <c r="FS28" s="161">
        <f ca="1">Debt!FS10</f>
        <v>0</v>
      </c>
      <c r="FT28" s="161">
        <f ca="1">Debt!FT10</f>
        <v>0</v>
      </c>
      <c r="FU28" s="161">
        <f ca="1">Debt!FU10</f>
        <v>0</v>
      </c>
      <c r="FV28" s="161">
        <f ca="1">Debt!FV10</f>
        <v>0</v>
      </c>
      <c r="FW28" s="161">
        <f ca="1">Debt!FW10</f>
        <v>0</v>
      </c>
      <c r="FX28" s="161">
        <f ca="1">Debt!FX10</f>
        <v>0</v>
      </c>
      <c r="FY28" s="161">
        <f ca="1">Debt!FY10</f>
        <v>0</v>
      </c>
      <c r="FZ28" s="161">
        <f ca="1">Debt!FZ10</f>
        <v>0</v>
      </c>
      <c r="GA28" s="161">
        <f ca="1">Debt!GA10</f>
        <v>0</v>
      </c>
      <c r="GB28" s="161">
        <f ca="1">Debt!GB10</f>
        <v>0</v>
      </c>
      <c r="GC28" s="161">
        <f ca="1">Debt!GC10</f>
        <v>0</v>
      </c>
      <c r="GD28" s="161">
        <f ca="1">Debt!GD10</f>
        <v>0</v>
      </c>
      <c r="GE28" s="161">
        <f ca="1">Debt!GE10</f>
        <v>0</v>
      </c>
      <c r="GF28" s="161">
        <f ca="1">Debt!GF10</f>
        <v>0</v>
      </c>
      <c r="GG28" s="161">
        <f ca="1">Debt!GG10</f>
        <v>0</v>
      </c>
      <c r="GH28" s="161">
        <f ca="1">Debt!GH10</f>
        <v>0</v>
      </c>
      <c r="GI28" s="161">
        <f ca="1">Debt!GI10</f>
        <v>0</v>
      </c>
      <c r="GJ28" s="161">
        <f ca="1">Debt!GJ10</f>
        <v>0</v>
      </c>
      <c r="GK28" s="161">
        <f ca="1">Debt!GK10</f>
        <v>0</v>
      </c>
      <c r="GL28" s="161">
        <f ca="1">Debt!GL10</f>
        <v>0</v>
      </c>
      <c r="GM28" s="161">
        <f ca="1">Debt!GM10</f>
        <v>0</v>
      </c>
      <c r="GN28" s="161">
        <f ca="1">Debt!GN10</f>
        <v>0</v>
      </c>
      <c r="GO28" s="161">
        <f ca="1">Debt!GO10</f>
        <v>0</v>
      </c>
      <c r="GP28" s="161">
        <f ca="1">Debt!GP10</f>
        <v>0</v>
      </c>
      <c r="GQ28" s="161">
        <f ca="1">Debt!GQ10</f>
        <v>0</v>
      </c>
      <c r="GR28" s="161">
        <f ca="1">Debt!GR10</f>
        <v>0</v>
      </c>
      <c r="GS28" s="161">
        <f ca="1">Debt!GS10</f>
        <v>0</v>
      </c>
      <c r="GT28" s="161">
        <f ca="1">Debt!GT10</f>
        <v>0</v>
      </c>
      <c r="GU28" s="161">
        <f ca="1">Debt!GU10</f>
        <v>0</v>
      </c>
      <c r="GV28" s="161">
        <f ca="1">Debt!GV10</f>
        <v>0</v>
      </c>
      <c r="GW28" s="161">
        <f ca="1">Debt!GW10</f>
        <v>0</v>
      </c>
      <c r="GX28" s="161">
        <f ca="1">Debt!GX10</f>
        <v>0</v>
      </c>
      <c r="GY28" s="161">
        <f ca="1">Debt!GY10</f>
        <v>0</v>
      </c>
      <c r="GZ28" s="161">
        <f ca="1">Debt!GZ10</f>
        <v>0</v>
      </c>
      <c r="HA28" s="161">
        <f ca="1">Debt!HA10</f>
        <v>0</v>
      </c>
      <c r="HB28" s="161">
        <f ca="1">Debt!HB10</f>
        <v>0</v>
      </c>
      <c r="HC28" s="161">
        <f ca="1">Debt!HC10</f>
        <v>0</v>
      </c>
      <c r="HD28" s="161">
        <f ca="1">Debt!HD10</f>
        <v>0</v>
      </c>
      <c r="HE28" s="161">
        <f ca="1">Debt!HE10</f>
        <v>0</v>
      </c>
      <c r="HF28" s="161">
        <f ca="1">Debt!HF10</f>
        <v>0</v>
      </c>
      <c r="HG28" s="161">
        <f ca="1">Debt!HG10</f>
        <v>0</v>
      </c>
      <c r="HH28" s="161">
        <f ca="1">Debt!HH10</f>
        <v>0</v>
      </c>
      <c r="HI28" s="161">
        <f ca="1">Debt!HI10</f>
        <v>0</v>
      </c>
      <c r="HJ28" s="161">
        <f ca="1">Debt!HJ10</f>
        <v>0</v>
      </c>
      <c r="HK28" s="161">
        <f ca="1">Debt!HK10</f>
        <v>0</v>
      </c>
      <c r="HL28" s="161">
        <f ca="1">Debt!HL10</f>
        <v>0</v>
      </c>
      <c r="HM28" s="161">
        <f ca="1">Debt!HM10</f>
        <v>0</v>
      </c>
      <c r="HN28" s="161">
        <f ca="1">Debt!HN10</f>
        <v>0</v>
      </c>
      <c r="HO28" s="161">
        <f ca="1">Debt!HO10</f>
        <v>0</v>
      </c>
      <c r="HP28" s="161">
        <f ca="1">Debt!HP10</f>
        <v>0</v>
      </c>
      <c r="HQ28" s="161">
        <f ca="1">Debt!HQ10</f>
        <v>0</v>
      </c>
      <c r="HR28" s="161">
        <f ca="1">Debt!HR10</f>
        <v>0</v>
      </c>
      <c r="HS28" s="161">
        <f ca="1">Debt!HS10</f>
        <v>0</v>
      </c>
      <c r="HT28" s="161">
        <f ca="1">Debt!HT10</f>
        <v>0</v>
      </c>
      <c r="HU28" s="161">
        <f ca="1">Debt!HU10</f>
        <v>0</v>
      </c>
      <c r="HV28" s="161">
        <f ca="1">Debt!HV10</f>
        <v>0</v>
      </c>
      <c r="HW28" s="161">
        <f ca="1">Debt!HW10</f>
        <v>0</v>
      </c>
      <c r="HX28" s="161">
        <f ca="1">Debt!HX10</f>
        <v>0</v>
      </c>
      <c r="HY28" s="161">
        <f ca="1">Debt!HY10</f>
        <v>0</v>
      </c>
      <c r="HZ28" s="161">
        <f ca="1">Debt!HZ10</f>
        <v>0</v>
      </c>
      <c r="IA28" s="161">
        <f ca="1">Debt!IA10</f>
        <v>0</v>
      </c>
      <c r="IB28" s="161">
        <f ca="1">Debt!IB10</f>
        <v>0</v>
      </c>
      <c r="IC28" s="161">
        <f ca="1">Debt!IC10</f>
        <v>0</v>
      </c>
      <c r="ID28" s="161">
        <f ca="1">Debt!ID10</f>
        <v>0</v>
      </c>
      <c r="IE28" s="161">
        <f ca="1">Debt!IE10</f>
        <v>0</v>
      </c>
      <c r="IF28" s="161">
        <f ca="1">Debt!IF10</f>
        <v>0</v>
      </c>
      <c r="IG28" s="161">
        <f ca="1">Debt!IG10</f>
        <v>0</v>
      </c>
      <c r="IH28" s="161">
        <f ca="1">Debt!IH10</f>
        <v>0</v>
      </c>
      <c r="II28" s="161">
        <f ca="1">Debt!II10</f>
        <v>0</v>
      </c>
      <c r="IJ28" s="161">
        <f ca="1">Debt!IJ10</f>
        <v>0</v>
      </c>
      <c r="IK28" s="161">
        <f ca="1">Debt!IK10</f>
        <v>0</v>
      </c>
      <c r="IL28" s="161">
        <f ca="1">Debt!IL10</f>
        <v>0</v>
      </c>
    </row>
    <row r="29" spans="2:246" outlineLevel="2" x14ac:dyDescent="0.3">
      <c r="B29" s="7" t="s">
        <v>497</v>
      </c>
      <c r="C29" s="13" t="s">
        <v>150</v>
      </c>
      <c r="D29" s="161">
        <f ca="1">(D40-SUM(D33:D35))*Assump!D166</f>
        <v>0</v>
      </c>
      <c r="G29" s="161">
        <f>Debt!G24</f>
        <v>0</v>
      </c>
      <c r="H29" s="161">
        <f>Debt!H24</f>
        <v>0</v>
      </c>
      <c r="I29" s="161">
        <f>Debt!I24</f>
        <v>0</v>
      </c>
      <c r="J29" s="161">
        <f>Debt!J24</f>
        <v>0</v>
      </c>
      <c r="K29" s="161">
        <f>Debt!K24</f>
        <v>0</v>
      </c>
      <c r="L29" s="161">
        <f>Debt!L24</f>
        <v>0</v>
      </c>
      <c r="M29" s="161">
        <f>Debt!M24</f>
        <v>0</v>
      </c>
      <c r="N29" s="161">
        <f>Debt!N24</f>
        <v>0</v>
      </c>
      <c r="O29" s="161">
        <f>Debt!O24</f>
        <v>0</v>
      </c>
      <c r="P29" s="161">
        <f>Debt!P24</f>
        <v>0</v>
      </c>
      <c r="Q29" s="161">
        <f>Debt!Q24</f>
        <v>0</v>
      </c>
      <c r="R29" s="161">
        <f>Debt!R24</f>
        <v>0</v>
      </c>
      <c r="S29" s="161">
        <f>Debt!S24</f>
        <v>0</v>
      </c>
      <c r="T29" s="161">
        <f>Debt!T24</f>
        <v>0</v>
      </c>
      <c r="U29" s="161">
        <f>Debt!U24</f>
        <v>0</v>
      </c>
      <c r="V29" s="161">
        <f>Debt!V24</f>
        <v>0</v>
      </c>
      <c r="W29" s="161">
        <f>Debt!W24</f>
        <v>0</v>
      </c>
      <c r="X29" s="161">
        <f>Debt!X24</f>
        <v>0</v>
      </c>
      <c r="Y29" s="161">
        <f>Debt!Y24</f>
        <v>0</v>
      </c>
      <c r="Z29" s="161">
        <f>Debt!Z24</f>
        <v>0</v>
      </c>
      <c r="AA29" s="161">
        <f>Debt!AA24</f>
        <v>0</v>
      </c>
      <c r="AB29" s="161">
        <f>Debt!AB24</f>
        <v>0</v>
      </c>
      <c r="AC29" s="161">
        <f>Debt!AC24</f>
        <v>0</v>
      </c>
      <c r="AD29" s="161">
        <f>Debt!AD24</f>
        <v>0</v>
      </c>
      <c r="AE29" s="161">
        <f>Debt!AE24</f>
        <v>0</v>
      </c>
      <c r="AF29" s="161">
        <f>Debt!AF24</f>
        <v>0</v>
      </c>
      <c r="AG29" s="161">
        <f>Debt!AG24</f>
        <v>0</v>
      </c>
      <c r="AH29" s="161">
        <f>Debt!AH24</f>
        <v>0</v>
      </c>
      <c r="AI29" s="161">
        <f>Debt!AI24</f>
        <v>0</v>
      </c>
      <c r="AJ29" s="161">
        <f>Debt!AJ24</f>
        <v>0</v>
      </c>
      <c r="AK29" s="161">
        <f>Debt!AK24</f>
        <v>0</v>
      </c>
      <c r="AL29" s="161">
        <f>Debt!AL24</f>
        <v>0</v>
      </c>
      <c r="AM29" s="161">
        <f>Debt!AM24</f>
        <v>0</v>
      </c>
      <c r="AN29" s="161">
        <f>Debt!AN24</f>
        <v>0</v>
      </c>
      <c r="AO29" s="161">
        <f>Debt!AO24</f>
        <v>0</v>
      </c>
      <c r="AP29" s="161">
        <f>Debt!AP24</f>
        <v>0</v>
      </c>
      <c r="AQ29" s="161">
        <f>Debt!AQ24</f>
        <v>0</v>
      </c>
      <c r="AR29" s="161">
        <f>Debt!AR24</f>
        <v>0</v>
      </c>
      <c r="AS29" s="161">
        <f>Debt!AS24</f>
        <v>0</v>
      </c>
      <c r="AT29" s="161">
        <f>Debt!AT24</f>
        <v>0</v>
      </c>
      <c r="AU29" s="161">
        <f>Debt!AU24</f>
        <v>0</v>
      </c>
      <c r="AV29" s="161">
        <f>Debt!AV24</f>
        <v>0</v>
      </c>
      <c r="AW29" s="161">
        <f>Debt!AW24</f>
        <v>0</v>
      </c>
      <c r="AX29" s="161">
        <f>Debt!AX24</f>
        <v>0</v>
      </c>
      <c r="AY29" s="161">
        <f>Debt!AY24</f>
        <v>0</v>
      </c>
      <c r="AZ29" s="161">
        <f>Debt!AZ24</f>
        <v>0</v>
      </c>
      <c r="BA29" s="161">
        <f>Debt!BA24</f>
        <v>0</v>
      </c>
      <c r="BB29" s="161">
        <f>Debt!BB24</f>
        <v>0</v>
      </c>
      <c r="BC29" s="161">
        <f>Debt!BC24</f>
        <v>0</v>
      </c>
      <c r="BD29" s="161">
        <f>Debt!BD24</f>
        <v>0</v>
      </c>
      <c r="BE29" s="161">
        <f>Debt!BE24</f>
        <v>0</v>
      </c>
      <c r="BF29" s="161">
        <f>Debt!BF24</f>
        <v>0</v>
      </c>
      <c r="BG29" s="161">
        <f>Debt!BG24</f>
        <v>0</v>
      </c>
      <c r="BH29" s="161">
        <f>Debt!BH24</f>
        <v>0</v>
      </c>
      <c r="BI29" s="161">
        <f>Debt!BI24</f>
        <v>0</v>
      </c>
      <c r="BJ29" s="161">
        <f>Debt!BJ24</f>
        <v>0</v>
      </c>
      <c r="BK29" s="161">
        <f>Debt!BK24</f>
        <v>0</v>
      </c>
      <c r="BL29" s="161">
        <f>Debt!BL24</f>
        <v>0</v>
      </c>
      <c r="BM29" s="161">
        <f>Debt!BM24</f>
        <v>0</v>
      </c>
      <c r="BN29" s="161">
        <f>Debt!BN24</f>
        <v>0</v>
      </c>
      <c r="BO29" s="161">
        <f>Debt!BO24</f>
        <v>0</v>
      </c>
      <c r="BP29" s="161">
        <f>Debt!BP24</f>
        <v>0</v>
      </c>
      <c r="BQ29" s="161">
        <f>Debt!BQ24</f>
        <v>0</v>
      </c>
      <c r="BR29" s="161">
        <f>Debt!BR24</f>
        <v>0</v>
      </c>
      <c r="BS29" s="161">
        <f>Debt!BS24</f>
        <v>0</v>
      </c>
      <c r="BT29" s="161">
        <f>Debt!BT24</f>
        <v>0</v>
      </c>
      <c r="BU29" s="161">
        <f>Debt!BU24</f>
        <v>0</v>
      </c>
      <c r="BV29" s="161">
        <f>Debt!BV24</f>
        <v>0</v>
      </c>
      <c r="BW29" s="161">
        <f>Debt!BW24</f>
        <v>0</v>
      </c>
      <c r="BX29" s="161">
        <f>Debt!BX24</f>
        <v>0</v>
      </c>
      <c r="BY29" s="161">
        <f>Debt!BY24</f>
        <v>0</v>
      </c>
      <c r="BZ29" s="161">
        <f>Debt!BZ24</f>
        <v>0</v>
      </c>
      <c r="CA29" s="161">
        <f>Debt!CA24</f>
        <v>0</v>
      </c>
      <c r="CB29" s="161">
        <f>Debt!CB24</f>
        <v>0</v>
      </c>
      <c r="CC29" s="161">
        <f>Debt!CC24</f>
        <v>0</v>
      </c>
      <c r="CD29" s="161">
        <f>Debt!CD24</f>
        <v>0</v>
      </c>
      <c r="CE29" s="161">
        <f>Debt!CE24</f>
        <v>0</v>
      </c>
      <c r="CF29" s="161">
        <f>Debt!CF24</f>
        <v>0</v>
      </c>
      <c r="CG29" s="161">
        <f>Debt!CG24</f>
        <v>0</v>
      </c>
      <c r="CH29" s="161">
        <f>Debt!CH24</f>
        <v>0</v>
      </c>
      <c r="CI29" s="161">
        <f>Debt!CI24</f>
        <v>0</v>
      </c>
      <c r="CJ29" s="161">
        <f>Debt!CJ24</f>
        <v>0</v>
      </c>
      <c r="CK29" s="161">
        <f>Debt!CK24</f>
        <v>0</v>
      </c>
      <c r="CL29" s="161">
        <f>Debt!CL24</f>
        <v>0</v>
      </c>
      <c r="CM29" s="161">
        <f>Debt!CM24</f>
        <v>0</v>
      </c>
      <c r="CN29" s="161">
        <f>Debt!CN24</f>
        <v>0</v>
      </c>
      <c r="CO29" s="161">
        <f>Debt!CO24</f>
        <v>0</v>
      </c>
      <c r="CP29" s="161">
        <f>Debt!CP24</f>
        <v>0</v>
      </c>
      <c r="CQ29" s="161">
        <f>Debt!CQ24</f>
        <v>0</v>
      </c>
      <c r="CR29" s="161">
        <f>Debt!CR24</f>
        <v>0</v>
      </c>
      <c r="CS29" s="161">
        <f>Debt!CS24</f>
        <v>0</v>
      </c>
      <c r="CT29" s="161">
        <f>Debt!CT24</f>
        <v>0</v>
      </c>
      <c r="CU29" s="161">
        <f>Debt!CU24</f>
        <v>0</v>
      </c>
      <c r="CV29" s="161">
        <f>Debt!CV24</f>
        <v>0</v>
      </c>
      <c r="CW29" s="161">
        <f>Debt!CW24</f>
        <v>0</v>
      </c>
      <c r="CX29" s="161">
        <f>Debt!CX24</f>
        <v>0</v>
      </c>
      <c r="CY29" s="161">
        <f>Debt!CY24</f>
        <v>0</v>
      </c>
      <c r="CZ29" s="161">
        <f>Debt!CZ24</f>
        <v>0</v>
      </c>
      <c r="DA29" s="161">
        <f>Debt!DA24</f>
        <v>0</v>
      </c>
      <c r="DB29" s="161">
        <f>Debt!DB24</f>
        <v>0</v>
      </c>
      <c r="DC29" s="161">
        <f>Debt!DC24</f>
        <v>0</v>
      </c>
      <c r="DD29" s="161">
        <f>Debt!DD24</f>
        <v>0</v>
      </c>
      <c r="DE29" s="161">
        <f>Debt!DE24</f>
        <v>0</v>
      </c>
      <c r="DF29" s="161">
        <f>Debt!DF24</f>
        <v>0</v>
      </c>
      <c r="DG29" s="161">
        <f>Debt!DG24</f>
        <v>0</v>
      </c>
      <c r="DH29" s="161">
        <f>Debt!DH24</f>
        <v>0</v>
      </c>
      <c r="DI29" s="161">
        <f>Debt!DI24</f>
        <v>0</v>
      </c>
      <c r="DJ29" s="161">
        <f>Debt!DJ24</f>
        <v>0</v>
      </c>
      <c r="DK29" s="161">
        <f>Debt!DK24</f>
        <v>0</v>
      </c>
      <c r="DL29" s="161">
        <f>Debt!DL24</f>
        <v>0</v>
      </c>
      <c r="DM29" s="161">
        <f>Debt!DM24</f>
        <v>0</v>
      </c>
      <c r="DN29" s="161">
        <f>Debt!DN24</f>
        <v>0</v>
      </c>
      <c r="DO29" s="161">
        <f>Debt!DO24</f>
        <v>0</v>
      </c>
      <c r="DP29" s="161">
        <f>Debt!DP24</f>
        <v>0</v>
      </c>
      <c r="DQ29" s="161">
        <f>Debt!DQ24</f>
        <v>0</v>
      </c>
      <c r="DR29" s="161">
        <f>Debt!DR24</f>
        <v>0</v>
      </c>
      <c r="DS29" s="161">
        <f>Debt!DS24</f>
        <v>0</v>
      </c>
      <c r="DT29" s="161">
        <f>Debt!DT24</f>
        <v>0</v>
      </c>
      <c r="DU29" s="161">
        <f>Debt!DU24</f>
        <v>0</v>
      </c>
      <c r="DV29" s="161">
        <f>Debt!DV24</f>
        <v>0</v>
      </c>
      <c r="DW29" s="161">
        <f>Debt!DW24</f>
        <v>0</v>
      </c>
      <c r="DX29" s="161">
        <f>Debt!DX24</f>
        <v>0</v>
      </c>
      <c r="DY29" s="161">
        <f>Debt!DY24</f>
        <v>0</v>
      </c>
      <c r="DZ29" s="161">
        <f>Debt!DZ24</f>
        <v>0</v>
      </c>
      <c r="EA29" s="161">
        <f>Debt!EA24</f>
        <v>0</v>
      </c>
      <c r="EB29" s="161">
        <f>Debt!EB24</f>
        <v>0</v>
      </c>
      <c r="EC29" s="161">
        <f>Debt!EC24</f>
        <v>0</v>
      </c>
      <c r="ED29" s="161">
        <f>Debt!ED24</f>
        <v>0</v>
      </c>
      <c r="EE29" s="161">
        <f>Debt!EE24</f>
        <v>0</v>
      </c>
      <c r="EF29" s="161">
        <f>Debt!EF24</f>
        <v>0</v>
      </c>
      <c r="EG29" s="161">
        <f>Debt!EG24</f>
        <v>0</v>
      </c>
      <c r="EH29" s="161">
        <f>Debt!EH24</f>
        <v>0</v>
      </c>
      <c r="EI29" s="161">
        <f>Debt!EI24</f>
        <v>0</v>
      </c>
      <c r="EJ29" s="161">
        <f>Debt!EJ24</f>
        <v>0</v>
      </c>
      <c r="EK29" s="161">
        <f>Debt!EK24</f>
        <v>0</v>
      </c>
      <c r="EL29" s="161">
        <f>Debt!EL24</f>
        <v>0</v>
      </c>
      <c r="EM29" s="161">
        <f>Debt!EM24</f>
        <v>0</v>
      </c>
      <c r="EN29" s="161">
        <f>Debt!EN24</f>
        <v>0</v>
      </c>
      <c r="EO29" s="161">
        <f>Debt!EO24</f>
        <v>0</v>
      </c>
      <c r="EP29" s="161">
        <f>Debt!EP24</f>
        <v>0</v>
      </c>
      <c r="EQ29" s="161">
        <f>Debt!EQ24</f>
        <v>0</v>
      </c>
      <c r="ER29" s="161">
        <f>Debt!ER24</f>
        <v>0</v>
      </c>
      <c r="ES29" s="161">
        <f>Debt!ES24</f>
        <v>0</v>
      </c>
      <c r="ET29" s="161">
        <f>Debt!ET24</f>
        <v>0</v>
      </c>
      <c r="EU29" s="161">
        <f>Debt!EU24</f>
        <v>0</v>
      </c>
      <c r="EV29" s="161">
        <f>Debt!EV24</f>
        <v>0</v>
      </c>
      <c r="EW29" s="161">
        <f>Debt!EW24</f>
        <v>0</v>
      </c>
      <c r="EX29" s="161">
        <f>Debt!EX24</f>
        <v>0</v>
      </c>
      <c r="EY29" s="161">
        <f>Debt!EY24</f>
        <v>0</v>
      </c>
      <c r="EZ29" s="161">
        <f>Debt!EZ24</f>
        <v>0</v>
      </c>
      <c r="FA29" s="161">
        <f>Debt!FA24</f>
        <v>0</v>
      </c>
      <c r="FB29" s="161">
        <f>Debt!FB24</f>
        <v>0</v>
      </c>
      <c r="FC29" s="161">
        <f>Debt!FC24</f>
        <v>0</v>
      </c>
      <c r="FD29" s="161">
        <f>Debt!FD24</f>
        <v>0</v>
      </c>
      <c r="FE29" s="161">
        <f>Debt!FE24</f>
        <v>0</v>
      </c>
      <c r="FF29" s="161">
        <f>Debt!FF24</f>
        <v>0</v>
      </c>
      <c r="FG29" s="161">
        <f>Debt!FG24</f>
        <v>0</v>
      </c>
      <c r="FH29" s="161">
        <f>Debt!FH24</f>
        <v>0</v>
      </c>
      <c r="FI29" s="161">
        <f>Debt!FI24</f>
        <v>0</v>
      </c>
      <c r="FJ29" s="161">
        <f>Debt!FJ24</f>
        <v>0</v>
      </c>
      <c r="FK29" s="161">
        <f>Debt!FK24</f>
        <v>0</v>
      </c>
      <c r="FL29" s="161">
        <f>Debt!FL24</f>
        <v>0</v>
      </c>
      <c r="FM29" s="161">
        <f>Debt!FM24</f>
        <v>0</v>
      </c>
      <c r="FN29" s="161">
        <f>Debt!FN24</f>
        <v>0</v>
      </c>
      <c r="FO29" s="161">
        <f>Debt!FO24</f>
        <v>0</v>
      </c>
      <c r="FP29" s="161">
        <f>Debt!FP24</f>
        <v>0</v>
      </c>
      <c r="FQ29" s="161">
        <f>Debt!FQ24</f>
        <v>0</v>
      </c>
      <c r="FR29" s="161">
        <f>Debt!FR24</f>
        <v>0</v>
      </c>
      <c r="FS29" s="161">
        <f>Debt!FS24</f>
        <v>0</v>
      </c>
      <c r="FT29" s="161">
        <f>Debt!FT24</f>
        <v>0</v>
      </c>
      <c r="FU29" s="161">
        <f>Debt!FU24</f>
        <v>0</v>
      </c>
      <c r="FV29" s="161">
        <f>Debt!FV24</f>
        <v>0</v>
      </c>
      <c r="FW29" s="161">
        <f>Debt!FW24</f>
        <v>0</v>
      </c>
      <c r="FX29" s="161">
        <f>Debt!FX24</f>
        <v>0</v>
      </c>
      <c r="FY29" s="161">
        <f>Debt!FY24</f>
        <v>0</v>
      </c>
      <c r="FZ29" s="161">
        <f>Debt!FZ24</f>
        <v>0</v>
      </c>
      <c r="GA29" s="161">
        <f>Debt!GA24</f>
        <v>0</v>
      </c>
      <c r="GB29" s="161">
        <f>Debt!GB24</f>
        <v>0</v>
      </c>
      <c r="GC29" s="161">
        <f>Debt!GC24</f>
        <v>0</v>
      </c>
      <c r="GD29" s="161">
        <f>Debt!GD24</f>
        <v>0</v>
      </c>
      <c r="GE29" s="161">
        <f>Debt!GE24</f>
        <v>0</v>
      </c>
      <c r="GF29" s="161">
        <f>Debt!GF24</f>
        <v>0</v>
      </c>
      <c r="GG29" s="161">
        <f>Debt!GG24</f>
        <v>0</v>
      </c>
      <c r="GH29" s="161">
        <f>Debt!GH24</f>
        <v>0</v>
      </c>
      <c r="GI29" s="161">
        <f>Debt!GI24</f>
        <v>0</v>
      </c>
      <c r="GJ29" s="161">
        <f>Debt!GJ24</f>
        <v>0</v>
      </c>
      <c r="GK29" s="161">
        <f>Debt!GK24</f>
        <v>0</v>
      </c>
      <c r="GL29" s="161">
        <f>Debt!GL24</f>
        <v>0</v>
      </c>
      <c r="GM29" s="161">
        <f>Debt!GM24</f>
        <v>0</v>
      </c>
      <c r="GN29" s="161">
        <f>Debt!GN24</f>
        <v>0</v>
      </c>
      <c r="GO29" s="161">
        <f>Debt!GO24</f>
        <v>0</v>
      </c>
      <c r="GP29" s="161">
        <f>Debt!GP24</f>
        <v>0</v>
      </c>
      <c r="GQ29" s="161">
        <f>Debt!GQ24</f>
        <v>0</v>
      </c>
      <c r="GR29" s="161">
        <f>Debt!GR24</f>
        <v>0</v>
      </c>
      <c r="GS29" s="161">
        <f>Debt!GS24</f>
        <v>0</v>
      </c>
      <c r="GT29" s="161">
        <f>Debt!GT24</f>
        <v>0</v>
      </c>
      <c r="GU29" s="161">
        <f>Debt!GU24</f>
        <v>0</v>
      </c>
      <c r="GV29" s="161">
        <f>Debt!GV24</f>
        <v>0</v>
      </c>
      <c r="GW29" s="161">
        <f>Debt!GW24</f>
        <v>0</v>
      </c>
      <c r="GX29" s="161">
        <f>Debt!GX24</f>
        <v>0</v>
      </c>
      <c r="GY29" s="161">
        <f>Debt!GY24</f>
        <v>0</v>
      </c>
      <c r="GZ29" s="161">
        <f>Debt!GZ24</f>
        <v>0</v>
      </c>
      <c r="HA29" s="161">
        <f>Debt!HA24</f>
        <v>0</v>
      </c>
      <c r="HB29" s="161">
        <f>Debt!HB24</f>
        <v>0</v>
      </c>
      <c r="HC29" s="161">
        <f>Debt!HC24</f>
        <v>0</v>
      </c>
      <c r="HD29" s="161">
        <f>Debt!HD24</f>
        <v>0</v>
      </c>
      <c r="HE29" s="161">
        <f>Debt!HE24</f>
        <v>0</v>
      </c>
      <c r="HF29" s="161">
        <f>Debt!HF24</f>
        <v>0</v>
      </c>
      <c r="HG29" s="161">
        <f>Debt!HG24</f>
        <v>0</v>
      </c>
      <c r="HH29" s="161">
        <f>Debt!HH24</f>
        <v>0</v>
      </c>
      <c r="HI29" s="161">
        <f>Debt!HI24</f>
        <v>0</v>
      </c>
      <c r="HJ29" s="161">
        <f>Debt!HJ24</f>
        <v>0</v>
      </c>
      <c r="HK29" s="161">
        <f>Debt!HK24</f>
        <v>0</v>
      </c>
      <c r="HL29" s="161">
        <f>Debt!HL24</f>
        <v>0</v>
      </c>
      <c r="HM29" s="161">
        <f>Debt!HM24</f>
        <v>0</v>
      </c>
      <c r="HN29" s="161">
        <f>Debt!HN24</f>
        <v>0</v>
      </c>
      <c r="HO29" s="161">
        <f>Debt!HO24</f>
        <v>0</v>
      </c>
      <c r="HP29" s="161">
        <f>Debt!HP24</f>
        <v>0</v>
      </c>
      <c r="HQ29" s="161">
        <f>Debt!HQ24</f>
        <v>0</v>
      </c>
      <c r="HR29" s="161">
        <f>Debt!HR24</f>
        <v>0</v>
      </c>
      <c r="HS29" s="161">
        <f>Debt!HS24</f>
        <v>0</v>
      </c>
      <c r="HT29" s="161">
        <f>Debt!HT24</f>
        <v>0</v>
      </c>
      <c r="HU29" s="161">
        <f>Debt!HU24</f>
        <v>0</v>
      </c>
      <c r="HV29" s="161">
        <f>Debt!HV24</f>
        <v>0</v>
      </c>
      <c r="HW29" s="161">
        <f>Debt!HW24</f>
        <v>0</v>
      </c>
      <c r="HX29" s="161">
        <f>Debt!HX24</f>
        <v>0</v>
      </c>
      <c r="HY29" s="161">
        <f>Debt!HY24</f>
        <v>0</v>
      </c>
      <c r="HZ29" s="161">
        <f>Debt!HZ24</f>
        <v>0</v>
      </c>
      <c r="IA29" s="161">
        <f>Debt!IA24</f>
        <v>0</v>
      </c>
      <c r="IB29" s="161">
        <f>Debt!IB24</f>
        <v>0</v>
      </c>
      <c r="IC29" s="161">
        <f>Debt!IC24</f>
        <v>0</v>
      </c>
      <c r="ID29" s="161">
        <f>Debt!ID24</f>
        <v>0</v>
      </c>
      <c r="IE29" s="161">
        <f>Debt!IE24</f>
        <v>0</v>
      </c>
      <c r="IF29" s="161">
        <f>Debt!IF24</f>
        <v>0</v>
      </c>
      <c r="IG29" s="161">
        <f>Debt!IG24</f>
        <v>0</v>
      </c>
      <c r="IH29" s="161">
        <f>Debt!IH24</f>
        <v>0</v>
      </c>
      <c r="II29" s="161">
        <f>Debt!II24</f>
        <v>0</v>
      </c>
      <c r="IJ29" s="161">
        <f>Debt!IJ24</f>
        <v>0</v>
      </c>
      <c r="IK29" s="161">
        <f>Debt!IK24</f>
        <v>0</v>
      </c>
      <c r="IL29" s="161">
        <f>Debt!IL24</f>
        <v>0</v>
      </c>
    </row>
    <row r="30" spans="2:246" outlineLevel="2" x14ac:dyDescent="0.3">
      <c r="B30" s="7" t="s">
        <v>199</v>
      </c>
      <c r="C30" s="13" t="s">
        <v>150</v>
      </c>
      <c r="D30" s="161">
        <f ca="1">SUM(Objects!D74,Objects!D155)+Objects!D90+Objects!D91+Objects!D171+Objects!D172</f>
        <v>39121.868046548312</v>
      </c>
      <c r="G30" s="161">
        <f ca="1">SUM(Objects!G74,Objects!G155)+Objects!G90+Objects!G91+Objects!G171+Objects!G172</f>
        <v>941.3236842443232</v>
      </c>
      <c r="H30" s="161">
        <f ca="1">SUM(Objects!H74,Objects!H155)+Objects!H90+Objects!H91+Objects!H171+Objects!H172</f>
        <v>2479.1403965730901</v>
      </c>
      <c r="I30" s="161">
        <f ca="1">SUM(Objects!I74,Objects!I155)+Objects!I90+Objects!I91+Objects!I171+Objects!I172</f>
        <v>1679.1403965730904</v>
      </c>
      <c r="J30" s="161">
        <f ca="1">SUM(Objects!J74,Objects!J155)+Objects!J90+Objects!J91+Objects!J171+Objects!J172</f>
        <v>1429.1403965730904</v>
      </c>
      <c r="K30" s="161">
        <f ca="1">SUM(Objects!K74,Objects!K155)+Objects!K90+Objects!K91+Objects!K171+Objects!K172</f>
        <v>1429.1403965730904</v>
      </c>
      <c r="L30" s="161">
        <f ca="1">SUM(Objects!L74,Objects!L155)+Objects!L90+Objects!L91+Objects!L171+Objects!L172</f>
        <v>2929.1403965730901</v>
      </c>
      <c r="M30" s="161">
        <f ca="1">SUM(Objects!M74,Objects!M155)+Objects!M90+Objects!M91+Objects!M171+Objects!M172</f>
        <v>929.14039657309036</v>
      </c>
      <c r="N30" s="161">
        <f ca="1">SUM(Objects!N74,Objects!N155)+Objects!N90+Objects!N91+Objects!N171+Objects!N172</f>
        <v>3075.1403965730901</v>
      </c>
      <c r="O30" s="161">
        <f ca="1">SUM(Objects!O74,Objects!O155)+Objects!O90+Objects!O91+Objects!O171+Objects!O172</f>
        <v>3075.1403965730901</v>
      </c>
      <c r="P30" s="161">
        <f ca="1">SUM(Objects!P74,Objects!P155)+Objects!P90+Objects!P91+Objects!P171+Objects!P172</f>
        <v>4125.1403965730897</v>
      </c>
      <c r="Q30" s="161">
        <f ca="1">SUM(Objects!Q74,Objects!Q155)+Objects!Q90+Objects!Q91+Objects!Q171+Objects!Q172</f>
        <v>8040.1403965730897</v>
      </c>
      <c r="R30" s="161">
        <f ca="1">SUM(Objects!R74,Objects!R155)+Objects!R90+Objects!R91+Objects!R171+Objects!R172</f>
        <v>8990.1403965730897</v>
      </c>
      <c r="S30" s="161">
        <f ca="1">SUM(Objects!S74,Objects!S155)+Objects!S90+Objects!S91+Objects!S171+Objects!S172</f>
        <v>0</v>
      </c>
      <c r="T30" s="161">
        <f ca="1">SUM(Objects!T74,Objects!T155)+Objects!T90+Objects!T91+Objects!T171+Objects!T172</f>
        <v>0</v>
      </c>
      <c r="U30" s="161">
        <f ca="1">SUM(Objects!U74,Objects!U155)+Objects!U90+Objects!U91+Objects!U171+Objects!U172</f>
        <v>0</v>
      </c>
      <c r="V30" s="161">
        <f ca="1">SUM(Objects!V74,Objects!V155)+Objects!V90+Objects!V91+Objects!V171+Objects!V172</f>
        <v>0</v>
      </c>
      <c r="W30" s="161">
        <f ca="1">SUM(Objects!W74,Objects!W155)+Objects!W90+Objects!W91+Objects!W171+Objects!W172</f>
        <v>0</v>
      </c>
      <c r="X30" s="161">
        <f ca="1">SUM(Objects!X74,Objects!X155)+Objects!X90+Objects!X91+Objects!X171+Objects!X172</f>
        <v>0</v>
      </c>
      <c r="Y30" s="161">
        <f ca="1">SUM(Objects!Y74,Objects!Y155)+Objects!Y90+Objects!Y91+Objects!Y171+Objects!Y172</f>
        <v>0</v>
      </c>
      <c r="Z30" s="161">
        <f ca="1">SUM(Objects!Z74,Objects!Z155)+Objects!Z90+Objects!Z91+Objects!Z171+Objects!Z172</f>
        <v>0</v>
      </c>
      <c r="AA30" s="161">
        <f ca="1">SUM(Objects!AA74,Objects!AA155)+Objects!AA90+Objects!AA91+Objects!AA171+Objects!AA172</f>
        <v>0</v>
      </c>
      <c r="AB30" s="161">
        <f ca="1">SUM(Objects!AB74,Objects!AB155)+Objects!AB90+Objects!AB91+Objects!AB171+Objects!AB172</f>
        <v>0</v>
      </c>
      <c r="AC30" s="161">
        <f ca="1">SUM(Objects!AC74,Objects!AC155)+Objects!AC90+Objects!AC91+Objects!AC171+Objects!AC172</f>
        <v>0</v>
      </c>
      <c r="AD30" s="161">
        <f ca="1">SUM(Objects!AD74,Objects!AD155)+Objects!AD90+Objects!AD91+Objects!AD171+Objects!AD172</f>
        <v>0</v>
      </c>
      <c r="AE30" s="161">
        <f ca="1">SUM(Objects!AE74,Objects!AE155)+Objects!AE90+Objects!AE91+Objects!AE171+Objects!AE172</f>
        <v>0</v>
      </c>
      <c r="AF30" s="161">
        <f ca="1">SUM(Objects!AF74,Objects!AF155)+Objects!AF90+Objects!AF91+Objects!AF171+Objects!AF172</f>
        <v>0</v>
      </c>
      <c r="AG30" s="161">
        <f ca="1">SUM(Objects!AG74,Objects!AG155)+Objects!AG90+Objects!AG91+Objects!AG171+Objects!AG172</f>
        <v>0</v>
      </c>
      <c r="AH30" s="161">
        <f ca="1">SUM(Objects!AH74,Objects!AH155)+Objects!AH90+Objects!AH91+Objects!AH171+Objects!AH172</f>
        <v>0</v>
      </c>
      <c r="AI30" s="161">
        <f ca="1">SUM(Objects!AI74,Objects!AI155)+Objects!AI90+Objects!AI91+Objects!AI171+Objects!AI172</f>
        <v>0</v>
      </c>
      <c r="AJ30" s="161">
        <f ca="1">SUM(Objects!AJ74,Objects!AJ155)+Objects!AJ90+Objects!AJ91+Objects!AJ171+Objects!AJ172</f>
        <v>0</v>
      </c>
      <c r="AK30" s="161">
        <f ca="1">SUM(Objects!AK74,Objects!AK155)+Objects!AK90+Objects!AK91+Objects!AK171+Objects!AK172</f>
        <v>0</v>
      </c>
      <c r="AL30" s="161">
        <f ca="1">SUM(Objects!AL74,Objects!AL155)+Objects!AL90+Objects!AL91+Objects!AL171+Objects!AL172</f>
        <v>0</v>
      </c>
      <c r="AM30" s="161">
        <f ca="1">SUM(Objects!AM74,Objects!AM155)+Objects!AM90+Objects!AM91+Objects!AM171+Objects!AM172</f>
        <v>0</v>
      </c>
      <c r="AN30" s="161">
        <f ca="1">SUM(Objects!AN74,Objects!AN155)+Objects!AN90+Objects!AN91+Objects!AN171+Objects!AN172</f>
        <v>0</v>
      </c>
      <c r="AO30" s="161">
        <f ca="1">SUM(Objects!AO74,Objects!AO155)+Objects!AO90+Objects!AO91+Objects!AO171+Objects!AO172</f>
        <v>0</v>
      </c>
      <c r="AP30" s="161">
        <f ca="1">SUM(Objects!AP74,Objects!AP155)+Objects!AP90+Objects!AP91+Objects!AP171+Objects!AP172</f>
        <v>0</v>
      </c>
      <c r="AQ30" s="161">
        <f ca="1">SUM(Objects!AQ74,Objects!AQ155)+Objects!AQ90+Objects!AQ91+Objects!AQ171+Objects!AQ172</f>
        <v>0</v>
      </c>
      <c r="AR30" s="161">
        <f ca="1">SUM(Objects!AR74,Objects!AR155)+Objects!AR90+Objects!AR91+Objects!AR171+Objects!AR172</f>
        <v>0</v>
      </c>
      <c r="AS30" s="161">
        <f ca="1">SUM(Objects!AS74,Objects!AS155)+Objects!AS90+Objects!AS91+Objects!AS171+Objects!AS172</f>
        <v>0</v>
      </c>
      <c r="AT30" s="161">
        <f ca="1">SUM(Objects!AT74,Objects!AT155)+Objects!AT90+Objects!AT91+Objects!AT171+Objects!AT172</f>
        <v>0</v>
      </c>
      <c r="AU30" s="161">
        <f ca="1">SUM(Objects!AU74,Objects!AU155)+Objects!AU90+Objects!AU91+Objects!AU171+Objects!AU172</f>
        <v>0</v>
      </c>
      <c r="AV30" s="161">
        <f ca="1">SUM(Objects!AV74,Objects!AV155)+Objects!AV90+Objects!AV91+Objects!AV171+Objects!AV172</f>
        <v>0</v>
      </c>
      <c r="AW30" s="161">
        <f ca="1">SUM(Objects!AW74,Objects!AW155)+Objects!AW90+Objects!AW91+Objects!AW171+Objects!AW172</f>
        <v>0</v>
      </c>
      <c r="AX30" s="161">
        <f ca="1">SUM(Objects!AX74,Objects!AX155)+Objects!AX90+Objects!AX91+Objects!AX171+Objects!AX172</f>
        <v>0</v>
      </c>
      <c r="AY30" s="161">
        <f ca="1">SUM(Objects!AY74,Objects!AY155)+Objects!AY90+Objects!AY91+Objects!AY171+Objects!AY172</f>
        <v>0</v>
      </c>
      <c r="AZ30" s="161">
        <f ca="1">SUM(Objects!AZ74,Objects!AZ155)+Objects!AZ90+Objects!AZ91+Objects!AZ171+Objects!AZ172</f>
        <v>0</v>
      </c>
      <c r="BA30" s="161">
        <f ca="1">SUM(Objects!BA74,Objects!BA155)+Objects!BA90+Objects!BA91+Objects!BA171+Objects!BA172</f>
        <v>0</v>
      </c>
      <c r="BB30" s="161">
        <f ca="1">SUM(Objects!BB74,Objects!BB155)+Objects!BB90+Objects!BB91+Objects!BB171+Objects!BB172</f>
        <v>0</v>
      </c>
      <c r="BC30" s="161">
        <f ca="1">SUM(Objects!BC74,Objects!BC155)+Objects!BC90+Objects!BC91+Objects!BC171+Objects!BC172</f>
        <v>0</v>
      </c>
      <c r="BD30" s="161">
        <f ca="1">SUM(Objects!BD74,Objects!BD155)+Objects!BD90+Objects!BD91+Objects!BD171+Objects!BD172</f>
        <v>0</v>
      </c>
      <c r="BE30" s="161">
        <f ca="1">SUM(Objects!BE74,Objects!BE155)+Objects!BE90+Objects!BE91+Objects!BE171+Objects!BE172</f>
        <v>0</v>
      </c>
      <c r="BF30" s="161">
        <f ca="1">SUM(Objects!BF74,Objects!BF155)+Objects!BF90+Objects!BF91+Objects!BF171+Objects!BF172</f>
        <v>0</v>
      </c>
      <c r="BG30" s="161">
        <f ca="1">SUM(Objects!BG74,Objects!BG155)+Objects!BG90+Objects!BG91+Objects!BG171+Objects!BG172</f>
        <v>0</v>
      </c>
      <c r="BH30" s="161">
        <f ca="1">SUM(Objects!BH74,Objects!BH155)+Objects!BH90+Objects!BH91+Objects!BH171+Objects!BH172</f>
        <v>0</v>
      </c>
      <c r="BI30" s="161">
        <f ca="1">SUM(Objects!BI74,Objects!BI155)+Objects!BI90+Objects!BI91+Objects!BI171+Objects!BI172</f>
        <v>0</v>
      </c>
      <c r="BJ30" s="161">
        <f ca="1">SUM(Objects!BJ74,Objects!BJ155)+Objects!BJ90+Objects!BJ91+Objects!BJ171+Objects!BJ172</f>
        <v>0</v>
      </c>
      <c r="BK30" s="161">
        <f ca="1">SUM(Objects!BK74,Objects!BK155)+Objects!BK90+Objects!BK91+Objects!BK171+Objects!BK172</f>
        <v>0</v>
      </c>
      <c r="BL30" s="161">
        <f ca="1">SUM(Objects!BL74,Objects!BL155)+Objects!BL90+Objects!BL91+Objects!BL171+Objects!BL172</f>
        <v>0</v>
      </c>
      <c r="BM30" s="161">
        <f ca="1">SUM(Objects!BM74,Objects!BM155)+Objects!BM90+Objects!BM91+Objects!BM171+Objects!BM172</f>
        <v>0</v>
      </c>
      <c r="BN30" s="161">
        <f ca="1">SUM(Objects!BN74,Objects!BN155)+Objects!BN90+Objects!BN91+Objects!BN171+Objects!BN172</f>
        <v>0</v>
      </c>
      <c r="BO30" s="161">
        <f ca="1">SUM(Objects!BO74,Objects!BO155)+Objects!BO90+Objects!BO91+Objects!BO171+Objects!BO172</f>
        <v>0</v>
      </c>
      <c r="BP30" s="161">
        <f ca="1">SUM(Objects!BP74,Objects!BP155)+Objects!BP90+Objects!BP91+Objects!BP171+Objects!BP172</f>
        <v>0</v>
      </c>
      <c r="BQ30" s="161">
        <f ca="1">SUM(Objects!BQ74,Objects!BQ155)+Objects!BQ90+Objects!BQ91+Objects!BQ171+Objects!BQ172</f>
        <v>0</v>
      </c>
      <c r="BR30" s="161">
        <f ca="1">SUM(Objects!BR74,Objects!BR155)+Objects!BR90+Objects!BR91+Objects!BR171+Objects!BR172</f>
        <v>0</v>
      </c>
      <c r="BS30" s="161">
        <f ca="1">SUM(Objects!BS74,Objects!BS155)+Objects!BS90+Objects!BS91+Objects!BS171+Objects!BS172</f>
        <v>0</v>
      </c>
      <c r="BT30" s="161">
        <f ca="1">SUM(Objects!BT74,Objects!BT155)+Objects!BT90+Objects!BT91+Objects!BT171+Objects!BT172</f>
        <v>0</v>
      </c>
      <c r="BU30" s="161">
        <f ca="1">SUM(Objects!BU74,Objects!BU155)+Objects!BU90+Objects!BU91+Objects!BU171+Objects!BU172</f>
        <v>0</v>
      </c>
      <c r="BV30" s="161">
        <f ca="1">SUM(Objects!BV74,Objects!BV155)+Objects!BV90+Objects!BV91+Objects!BV171+Objects!BV172</f>
        <v>0</v>
      </c>
      <c r="BW30" s="161">
        <f ca="1">SUM(Objects!BW74,Objects!BW155)+Objects!BW90+Objects!BW91+Objects!BW171+Objects!BW172</f>
        <v>0</v>
      </c>
      <c r="BX30" s="161">
        <f ca="1">SUM(Objects!BX74,Objects!BX155)+Objects!BX90+Objects!BX91+Objects!BX171+Objects!BX172</f>
        <v>0</v>
      </c>
      <c r="BY30" s="161">
        <f ca="1">SUM(Objects!BY74,Objects!BY155)+Objects!BY90+Objects!BY91+Objects!BY171+Objects!BY172</f>
        <v>0</v>
      </c>
      <c r="BZ30" s="161">
        <f ca="1">SUM(Objects!BZ74,Objects!BZ155)+Objects!BZ90+Objects!BZ91+Objects!BZ171+Objects!BZ172</f>
        <v>0</v>
      </c>
      <c r="CA30" s="161">
        <f ca="1">SUM(Objects!CA74,Objects!CA155)+Objects!CA90+Objects!CA91+Objects!CA171+Objects!CA172</f>
        <v>0</v>
      </c>
      <c r="CB30" s="161">
        <f ca="1">SUM(Objects!CB74,Objects!CB155)+Objects!CB90+Objects!CB91+Objects!CB171+Objects!CB172</f>
        <v>0</v>
      </c>
      <c r="CC30" s="161">
        <f ca="1">SUM(Objects!CC74,Objects!CC155)+Objects!CC90+Objects!CC91+Objects!CC171+Objects!CC172</f>
        <v>0</v>
      </c>
      <c r="CD30" s="161">
        <f ca="1">SUM(Objects!CD74,Objects!CD155)+Objects!CD90+Objects!CD91+Objects!CD171+Objects!CD172</f>
        <v>0</v>
      </c>
      <c r="CE30" s="161">
        <f ca="1">SUM(Objects!CE74,Objects!CE155)+Objects!CE90+Objects!CE91+Objects!CE171+Objects!CE172</f>
        <v>0</v>
      </c>
      <c r="CF30" s="161">
        <f ca="1">SUM(Objects!CF74,Objects!CF155)+Objects!CF90+Objects!CF91+Objects!CF171+Objects!CF172</f>
        <v>0</v>
      </c>
      <c r="CG30" s="161">
        <f ca="1">SUM(Objects!CG74,Objects!CG155)+Objects!CG90+Objects!CG91+Objects!CG171+Objects!CG172</f>
        <v>0</v>
      </c>
      <c r="CH30" s="161">
        <f ca="1">SUM(Objects!CH74,Objects!CH155)+Objects!CH90+Objects!CH91+Objects!CH171+Objects!CH172</f>
        <v>0</v>
      </c>
      <c r="CI30" s="161">
        <f ca="1">SUM(Objects!CI74,Objects!CI155)+Objects!CI90+Objects!CI91+Objects!CI171+Objects!CI172</f>
        <v>0</v>
      </c>
      <c r="CJ30" s="161">
        <f ca="1">SUM(Objects!CJ74,Objects!CJ155)+Objects!CJ90+Objects!CJ91+Objects!CJ171+Objects!CJ172</f>
        <v>0</v>
      </c>
      <c r="CK30" s="161">
        <f ca="1">SUM(Objects!CK74,Objects!CK155)+Objects!CK90+Objects!CK91+Objects!CK171+Objects!CK172</f>
        <v>0</v>
      </c>
      <c r="CL30" s="161">
        <f ca="1">SUM(Objects!CL74,Objects!CL155)+Objects!CL90+Objects!CL91+Objects!CL171+Objects!CL172</f>
        <v>0</v>
      </c>
      <c r="CM30" s="161">
        <f ca="1">SUM(Objects!CM74,Objects!CM155)+Objects!CM90+Objects!CM91+Objects!CM171+Objects!CM172</f>
        <v>0</v>
      </c>
      <c r="CN30" s="161">
        <f ca="1">SUM(Objects!CN74,Objects!CN155)+Objects!CN90+Objects!CN91+Objects!CN171+Objects!CN172</f>
        <v>0</v>
      </c>
      <c r="CO30" s="161">
        <f ca="1">SUM(Objects!CO74,Objects!CO155)+Objects!CO90+Objects!CO91+Objects!CO171+Objects!CO172</f>
        <v>0</v>
      </c>
      <c r="CP30" s="161">
        <f ca="1">SUM(Objects!CP74,Objects!CP155)+Objects!CP90+Objects!CP91+Objects!CP171+Objects!CP172</f>
        <v>0</v>
      </c>
      <c r="CQ30" s="161">
        <f ca="1">SUM(Objects!CQ74,Objects!CQ155)+Objects!CQ90+Objects!CQ91+Objects!CQ171+Objects!CQ172</f>
        <v>0</v>
      </c>
      <c r="CR30" s="161">
        <f ca="1">SUM(Objects!CR74,Objects!CR155)+Objects!CR90+Objects!CR91+Objects!CR171+Objects!CR172</f>
        <v>0</v>
      </c>
      <c r="CS30" s="161">
        <f ca="1">SUM(Objects!CS74,Objects!CS155)+Objects!CS90+Objects!CS91+Objects!CS171+Objects!CS172</f>
        <v>0</v>
      </c>
      <c r="CT30" s="161">
        <f ca="1">SUM(Objects!CT74,Objects!CT155)+Objects!CT90+Objects!CT91+Objects!CT171+Objects!CT172</f>
        <v>0</v>
      </c>
      <c r="CU30" s="161">
        <f ca="1">SUM(Objects!CU74,Objects!CU155)+Objects!CU90+Objects!CU91+Objects!CU171+Objects!CU172</f>
        <v>0</v>
      </c>
      <c r="CV30" s="161">
        <f ca="1">SUM(Objects!CV74,Objects!CV155)+Objects!CV90+Objects!CV91+Objects!CV171+Objects!CV172</f>
        <v>0</v>
      </c>
      <c r="CW30" s="161">
        <f ca="1">SUM(Objects!CW74,Objects!CW155)+Objects!CW90+Objects!CW91+Objects!CW171+Objects!CW172</f>
        <v>0</v>
      </c>
      <c r="CX30" s="161">
        <f ca="1">SUM(Objects!CX74,Objects!CX155)+Objects!CX90+Objects!CX91+Objects!CX171+Objects!CX172</f>
        <v>0</v>
      </c>
      <c r="CY30" s="161">
        <f ca="1">SUM(Objects!CY74,Objects!CY155)+Objects!CY90+Objects!CY91+Objects!CY171+Objects!CY172</f>
        <v>0</v>
      </c>
      <c r="CZ30" s="161">
        <f ca="1">SUM(Objects!CZ74,Objects!CZ155)+Objects!CZ90+Objects!CZ91+Objects!CZ171+Objects!CZ172</f>
        <v>0</v>
      </c>
      <c r="DA30" s="161">
        <f ca="1">SUM(Objects!DA74,Objects!DA155)+Objects!DA90+Objects!DA91+Objects!DA171+Objects!DA172</f>
        <v>0</v>
      </c>
      <c r="DB30" s="161">
        <f ca="1">SUM(Objects!DB74,Objects!DB155)+Objects!DB90+Objects!DB91+Objects!DB171+Objects!DB172</f>
        <v>0</v>
      </c>
      <c r="DC30" s="161">
        <f ca="1">SUM(Objects!DC74,Objects!DC155)+Objects!DC90+Objects!DC91+Objects!DC171+Objects!DC172</f>
        <v>0</v>
      </c>
      <c r="DD30" s="161">
        <f ca="1">SUM(Objects!DD74,Objects!DD155)+Objects!DD90+Objects!DD91+Objects!DD171+Objects!DD172</f>
        <v>0</v>
      </c>
      <c r="DE30" s="161">
        <f ca="1">SUM(Objects!DE74,Objects!DE155)+Objects!DE90+Objects!DE91+Objects!DE171+Objects!DE172</f>
        <v>0</v>
      </c>
      <c r="DF30" s="161">
        <f ca="1">SUM(Objects!DF74,Objects!DF155)+Objects!DF90+Objects!DF91+Objects!DF171+Objects!DF172</f>
        <v>0</v>
      </c>
      <c r="DG30" s="161">
        <f ca="1">SUM(Objects!DG74,Objects!DG155)+Objects!DG90+Objects!DG91+Objects!DG171+Objects!DG172</f>
        <v>0</v>
      </c>
      <c r="DH30" s="161">
        <f ca="1">SUM(Objects!DH74,Objects!DH155)+Objects!DH90+Objects!DH91+Objects!DH171+Objects!DH172</f>
        <v>0</v>
      </c>
      <c r="DI30" s="161">
        <f ca="1">SUM(Objects!DI74,Objects!DI155)+Objects!DI90+Objects!DI91+Objects!DI171+Objects!DI172</f>
        <v>0</v>
      </c>
      <c r="DJ30" s="161">
        <f ca="1">SUM(Objects!DJ74,Objects!DJ155)+Objects!DJ90+Objects!DJ91+Objects!DJ171+Objects!DJ172</f>
        <v>0</v>
      </c>
      <c r="DK30" s="161">
        <f ca="1">SUM(Objects!DK74,Objects!DK155)+Objects!DK90+Objects!DK91+Objects!DK171+Objects!DK172</f>
        <v>0</v>
      </c>
      <c r="DL30" s="161">
        <f ca="1">SUM(Objects!DL74,Objects!DL155)+Objects!DL90+Objects!DL91+Objects!DL171+Objects!DL172</f>
        <v>0</v>
      </c>
      <c r="DM30" s="161">
        <f ca="1">SUM(Objects!DM74,Objects!DM155)+Objects!DM90+Objects!DM91+Objects!DM171+Objects!DM172</f>
        <v>0</v>
      </c>
      <c r="DN30" s="161">
        <f ca="1">SUM(Objects!DN74,Objects!DN155)+Objects!DN90+Objects!DN91+Objects!DN171+Objects!DN172</f>
        <v>0</v>
      </c>
      <c r="DO30" s="161">
        <f ca="1">SUM(Objects!DO74,Objects!DO155)+Objects!DO90+Objects!DO91+Objects!DO171+Objects!DO172</f>
        <v>0</v>
      </c>
      <c r="DP30" s="161">
        <f ca="1">SUM(Objects!DP74,Objects!DP155)+Objects!DP90+Objects!DP91+Objects!DP171+Objects!DP172</f>
        <v>0</v>
      </c>
      <c r="DQ30" s="161">
        <f ca="1">SUM(Objects!DQ74,Objects!DQ155)+Objects!DQ90+Objects!DQ91+Objects!DQ171+Objects!DQ172</f>
        <v>0</v>
      </c>
      <c r="DR30" s="161">
        <f ca="1">SUM(Objects!DR74,Objects!DR155)+Objects!DR90+Objects!DR91+Objects!DR171+Objects!DR172</f>
        <v>0</v>
      </c>
      <c r="DS30" s="161">
        <f ca="1">SUM(Objects!DS74,Objects!DS155)+Objects!DS90+Objects!DS91+Objects!DS171+Objects!DS172</f>
        <v>0</v>
      </c>
      <c r="DT30" s="161">
        <f ca="1">SUM(Objects!DT74,Objects!DT155)+Objects!DT90+Objects!DT91+Objects!DT171+Objects!DT172</f>
        <v>0</v>
      </c>
      <c r="DU30" s="161">
        <f ca="1">SUM(Objects!DU74,Objects!DU155)+Objects!DU90+Objects!DU91+Objects!DU171+Objects!DU172</f>
        <v>0</v>
      </c>
      <c r="DV30" s="161">
        <f ca="1">SUM(Objects!DV74,Objects!DV155)+Objects!DV90+Objects!DV91+Objects!DV171+Objects!DV172</f>
        <v>0</v>
      </c>
      <c r="DW30" s="161">
        <f ca="1">SUM(Objects!DW74,Objects!DW155)+Objects!DW90+Objects!DW91+Objects!DW171+Objects!DW172</f>
        <v>0</v>
      </c>
      <c r="DX30" s="161">
        <f ca="1">SUM(Objects!DX74,Objects!DX155)+Objects!DX90+Objects!DX91+Objects!DX171+Objects!DX172</f>
        <v>0</v>
      </c>
      <c r="DY30" s="161">
        <f ca="1">SUM(Objects!DY74,Objects!DY155)+Objects!DY90+Objects!DY91+Objects!DY171+Objects!DY172</f>
        <v>0</v>
      </c>
      <c r="DZ30" s="161">
        <f ca="1">SUM(Objects!DZ74,Objects!DZ155)+Objects!DZ90+Objects!DZ91+Objects!DZ171+Objects!DZ172</f>
        <v>0</v>
      </c>
      <c r="EA30" s="161">
        <f ca="1">SUM(Objects!EA74,Objects!EA155)+Objects!EA90+Objects!EA91+Objects!EA171+Objects!EA172</f>
        <v>0</v>
      </c>
      <c r="EB30" s="161">
        <f ca="1">SUM(Objects!EB74,Objects!EB155)+Objects!EB90+Objects!EB91+Objects!EB171+Objects!EB172</f>
        <v>0</v>
      </c>
      <c r="EC30" s="161">
        <f ca="1">SUM(Objects!EC74,Objects!EC155)+Objects!EC90+Objects!EC91+Objects!EC171+Objects!EC172</f>
        <v>0</v>
      </c>
      <c r="ED30" s="161">
        <f ca="1">SUM(Objects!ED74,Objects!ED155)+Objects!ED90+Objects!ED91+Objects!ED171+Objects!ED172</f>
        <v>0</v>
      </c>
      <c r="EE30" s="161">
        <f ca="1">SUM(Objects!EE74,Objects!EE155)+Objects!EE90+Objects!EE91+Objects!EE171+Objects!EE172</f>
        <v>0</v>
      </c>
      <c r="EF30" s="161">
        <f ca="1">SUM(Objects!EF74,Objects!EF155)+Objects!EF90+Objects!EF91+Objects!EF171+Objects!EF172</f>
        <v>0</v>
      </c>
      <c r="EG30" s="161">
        <f ca="1">SUM(Objects!EG74,Objects!EG155)+Objects!EG90+Objects!EG91+Objects!EG171+Objects!EG172</f>
        <v>0</v>
      </c>
      <c r="EH30" s="161">
        <f ca="1">SUM(Objects!EH74,Objects!EH155)+Objects!EH90+Objects!EH91+Objects!EH171+Objects!EH172</f>
        <v>0</v>
      </c>
      <c r="EI30" s="161">
        <f ca="1">SUM(Objects!EI74,Objects!EI155)+Objects!EI90+Objects!EI91+Objects!EI171+Objects!EI172</f>
        <v>0</v>
      </c>
      <c r="EJ30" s="161">
        <f ca="1">SUM(Objects!EJ74,Objects!EJ155)+Objects!EJ90+Objects!EJ91+Objects!EJ171+Objects!EJ172</f>
        <v>0</v>
      </c>
      <c r="EK30" s="161">
        <f ca="1">SUM(Objects!EK74,Objects!EK155)+Objects!EK90+Objects!EK91+Objects!EK171+Objects!EK172</f>
        <v>0</v>
      </c>
      <c r="EL30" s="161">
        <f ca="1">SUM(Objects!EL74,Objects!EL155)+Objects!EL90+Objects!EL91+Objects!EL171+Objects!EL172</f>
        <v>0</v>
      </c>
      <c r="EM30" s="161">
        <f ca="1">SUM(Objects!EM74,Objects!EM155)+Objects!EM90+Objects!EM91+Objects!EM171+Objects!EM172</f>
        <v>0</v>
      </c>
      <c r="EN30" s="161">
        <f ca="1">SUM(Objects!EN74,Objects!EN155)+Objects!EN90+Objects!EN91+Objects!EN171+Objects!EN172</f>
        <v>0</v>
      </c>
      <c r="EO30" s="161">
        <f ca="1">SUM(Objects!EO74,Objects!EO155)+Objects!EO90+Objects!EO91+Objects!EO171+Objects!EO172</f>
        <v>0</v>
      </c>
      <c r="EP30" s="161">
        <f ca="1">SUM(Objects!EP74,Objects!EP155)+Objects!EP90+Objects!EP91+Objects!EP171+Objects!EP172</f>
        <v>0</v>
      </c>
      <c r="EQ30" s="161">
        <f ca="1">SUM(Objects!EQ74,Objects!EQ155)+Objects!EQ90+Objects!EQ91+Objects!EQ171+Objects!EQ172</f>
        <v>0</v>
      </c>
      <c r="ER30" s="161">
        <f ca="1">SUM(Objects!ER74,Objects!ER155)+Objects!ER90+Objects!ER91+Objects!ER171+Objects!ER172</f>
        <v>0</v>
      </c>
      <c r="ES30" s="161">
        <f ca="1">SUM(Objects!ES74,Objects!ES155)+Objects!ES90+Objects!ES91+Objects!ES171+Objects!ES172</f>
        <v>0</v>
      </c>
      <c r="ET30" s="161">
        <f ca="1">SUM(Objects!ET74,Objects!ET155)+Objects!ET90+Objects!ET91+Objects!ET171+Objects!ET172</f>
        <v>0</v>
      </c>
      <c r="EU30" s="161">
        <f ca="1">SUM(Objects!EU74,Objects!EU155)+Objects!EU90+Objects!EU91+Objects!EU171+Objects!EU172</f>
        <v>0</v>
      </c>
      <c r="EV30" s="161">
        <f ca="1">SUM(Objects!EV74,Objects!EV155)+Objects!EV90+Objects!EV91+Objects!EV171+Objects!EV172</f>
        <v>0</v>
      </c>
      <c r="EW30" s="161">
        <f ca="1">SUM(Objects!EW74,Objects!EW155)+Objects!EW90+Objects!EW91+Objects!EW171+Objects!EW172</f>
        <v>0</v>
      </c>
      <c r="EX30" s="161">
        <f ca="1">SUM(Objects!EX74,Objects!EX155)+Objects!EX90+Objects!EX91+Objects!EX171+Objects!EX172</f>
        <v>0</v>
      </c>
      <c r="EY30" s="161">
        <f ca="1">SUM(Objects!EY74,Objects!EY155)+Objects!EY90+Objects!EY91+Objects!EY171+Objects!EY172</f>
        <v>0</v>
      </c>
      <c r="EZ30" s="161">
        <f ca="1">SUM(Objects!EZ74,Objects!EZ155)+Objects!EZ90+Objects!EZ91+Objects!EZ171+Objects!EZ172</f>
        <v>0</v>
      </c>
      <c r="FA30" s="161">
        <f ca="1">SUM(Objects!FA74,Objects!FA155)+Objects!FA90+Objects!FA91+Objects!FA171+Objects!FA172</f>
        <v>0</v>
      </c>
      <c r="FB30" s="161">
        <f ca="1">SUM(Objects!FB74,Objects!FB155)+Objects!FB90+Objects!FB91+Objects!FB171+Objects!FB172</f>
        <v>0</v>
      </c>
      <c r="FC30" s="161">
        <f ca="1">SUM(Objects!FC74,Objects!FC155)+Objects!FC90+Objects!FC91+Objects!FC171+Objects!FC172</f>
        <v>0</v>
      </c>
      <c r="FD30" s="161">
        <f ca="1">SUM(Objects!FD74,Objects!FD155)+Objects!FD90+Objects!FD91+Objects!FD171+Objects!FD172</f>
        <v>0</v>
      </c>
      <c r="FE30" s="161">
        <f ca="1">SUM(Objects!FE74,Objects!FE155)+Objects!FE90+Objects!FE91+Objects!FE171+Objects!FE172</f>
        <v>0</v>
      </c>
      <c r="FF30" s="161">
        <f ca="1">SUM(Objects!FF74,Objects!FF155)+Objects!FF90+Objects!FF91+Objects!FF171+Objects!FF172</f>
        <v>0</v>
      </c>
      <c r="FG30" s="161">
        <f ca="1">SUM(Objects!FG74,Objects!FG155)+Objects!FG90+Objects!FG91+Objects!FG171+Objects!FG172</f>
        <v>0</v>
      </c>
      <c r="FH30" s="161">
        <f ca="1">SUM(Objects!FH74,Objects!FH155)+Objects!FH90+Objects!FH91+Objects!FH171+Objects!FH172</f>
        <v>0</v>
      </c>
      <c r="FI30" s="161">
        <f ca="1">SUM(Objects!FI74,Objects!FI155)+Objects!FI90+Objects!FI91+Objects!FI171+Objects!FI172</f>
        <v>0</v>
      </c>
      <c r="FJ30" s="161">
        <f ca="1">SUM(Objects!FJ74,Objects!FJ155)+Objects!FJ90+Objects!FJ91+Objects!FJ171+Objects!FJ172</f>
        <v>0</v>
      </c>
      <c r="FK30" s="161">
        <f ca="1">SUM(Objects!FK74,Objects!FK155)+Objects!FK90+Objects!FK91+Objects!FK171+Objects!FK172</f>
        <v>0</v>
      </c>
      <c r="FL30" s="161">
        <f ca="1">SUM(Objects!FL74,Objects!FL155)+Objects!FL90+Objects!FL91+Objects!FL171+Objects!FL172</f>
        <v>0</v>
      </c>
      <c r="FM30" s="161">
        <f ca="1">SUM(Objects!FM74,Objects!FM155)+Objects!FM90+Objects!FM91+Objects!FM171+Objects!FM172</f>
        <v>0</v>
      </c>
      <c r="FN30" s="161">
        <f ca="1">SUM(Objects!FN74,Objects!FN155)+Objects!FN90+Objects!FN91+Objects!FN171+Objects!FN172</f>
        <v>0</v>
      </c>
      <c r="FO30" s="161">
        <f ca="1">SUM(Objects!FO74,Objects!FO155)+Objects!FO90+Objects!FO91+Objects!FO171+Objects!FO172</f>
        <v>0</v>
      </c>
      <c r="FP30" s="161">
        <f ca="1">SUM(Objects!FP74,Objects!FP155)+Objects!FP90+Objects!FP91+Objects!FP171+Objects!FP172</f>
        <v>0</v>
      </c>
      <c r="FQ30" s="161">
        <f ca="1">SUM(Objects!FQ74,Objects!FQ155)+Objects!FQ90+Objects!FQ91+Objects!FQ171+Objects!FQ172</f>
        <v>0</v>
      </c>
      <c r="FR30" s="161">
        <f ca="1">SUM(Objects!FR74,Objects!FR155)+Objects!FR90+Objects!FR91+Objects!FR171+Objects!FR172</f>
        <v>0</v>
      </c>
      <c r="FS30" s="161">
        <f ca="1">SUM(Objects!FS74,Objects!FS155)+Objects!FS90+Objects!FS91+Objects!FS171+Objects!FS172</f>
        <v>0</v>
      </c>
      <c r="FT30" s="161">
        <f ca="1">SUM(Objects!FT74,Objects!FT155)+Objects!FT90+Objects!FT91+Objects!FT171+Objects!FT172</f>
        <v>0</v>
      </c>
      <c r="FU30" s="161">
        <f ca="1">SUM(Objects!FU74,Objects!FU155)+Objects!FU90+Objects!FU91+Objects!FU171+Objects!FU172</f>
        <v>0</v>
      </c>
      <c r="FV30" s="161">
        <f ca="1">SUM(Objects!FV74,Objects!FV155)+Objects!FV90+Objects!FV91+Objects!FV171+Objects!FV172</f>
        <v>0</v>
      </c>
      <c r="FW30" s="161">
        <f ca="1">SUM(Objects!FW74,Objects!FW155)+Objects!FW90+Objects!FW91+Objects!FW171+Objects!FW172</f>
        <v>0</v>
      </c>
      <c r="FX30" s="161">
        <f ca="1">SUM(Objects!FX74,Objects!FX155)+Objects!FX90+Objects!FX91+Objects!FX171+Objects!FX172</f>
        <v>0</v>
      </c>
      <c r="FY30" s="161">
        <f ca="1">SUM(Objects!FY74,Objects!FY155)+Objects!FY90+Objects!FY91+Objects!FY171+Objects!FY172</f>
        <v>0</v>
      </c>
      <c r="FZ30" s="161">
        <f ca="1">SUM(Objects!FZ74,Objects!FZ155)+Objects!FZ90+Objects!FZ91+Objects!FZ171+Objects!FZ172</f>
        <v>0</v>
      </c>
      <c r="GA30" s="161">
        <f ca="1">SUM(Objects!GA74,Objects!GA155)+Objects!GA90+Objects!GA91+Objects!GA171+Objects!GA172</f>
        <v>0</v>
      </c>
      <c r="GB30" s="161">
        <f ca="1">SUM(Objects!GB74,Objects!GB155)+Objects!GB90+Objects!GB91+Objects!GB171+Objects!GB172</f>
        <v>0</v>
      </c>
      <c r="GC30" s="161">
        <f ca="1">SUM(Objects!GC74,Objects!GC155)+Objects!GC90+Objects!GC91+Objects!GC171+Objects!GC172</f>
        <v>0</v>
      </c>
      <c r="GD30" s="161">
        <f ca="1">SUM(Objects!GD74,Objects!GD155)+Objects!GD90+Objects!GD91+Objects!GD171+Objects!GD172</f>
        <v>0</v>
      </c>
      <c r="GE30" s="161">
        <f ca="1">SUM(Objects!GE74,Objects!GE155)+Objects!GE90+Objects!GE91+Objects!GE171+Objects!GE172</f>
        <v>0</v>
      </c>
      <c r="GF30" s="161">
        <f ca="1">SUM(Objects!GF74,Objects!GF155)+Objects!GF90+Objects!GF91+Objects!GF171+Objects!GF172</f>
        <v>0</v>
      </c>
      <c r="GG30" s="161">
        <f ca="1">SUM(Objects!GG74,Objects!GG155)+Objects!GG90+Objects!GG91+Objects!GG171+Objects!GG172</f>
        <v>0</v>
      </c>
      <c r="GH30" s="161">
        <f ca="1">SUM(Objects!GH74,Objects!GH155)+Objects!GH90+Objects!GH91+Objects!GH171+Objects!GH172</f>
        <v>0</v>
      </c>
      <c r="GI30" s="161">
        <f ca="1">SUM(Objects!GI74,Objects!GI155)+Objects!GI90+Objects!GI91+Objects!GI171+Objects!GI172</f>
        <v>0</v>
      </c>
      <c r="GJ30" s="161">
        <f ca="1">SUM(Objects!GJ74,Objects!GJ155)+Objects!GJ90+Objects!GJ91+Objects!GJ171+Objects!GJ172</f>
        <v>0</v>
      </c>
      <c r="GK30" s="161">
        <f ca="1">SUM(Objects!GK74,Objects!GK155)+Objects!GK90+Objects!GK91+Objects!GK171+Objects!GK172</f>
        <v>0</v>
      </c>
      <c r="GL30" s="161">
        <f ca="1">SUM(Objects!GL74,Objects!GL155)+Objects!GL90+Objects!GL91+Objects!GL171+Objects!GL172</f>
        <v>0</v>
      </c>
      <c r="GM30" s="161">
        <f ca="1">SUM(Objects!GM74,Objects!GM155)+Objects!GM90+Objects!GM91+Objects!GM171+Objects!GM172</f>
        <v>0</v>
      </c>
      <c r="GN30" s="161">
        <f ca="1">SUM(Objects!GN74,Objects!GN155)+Objects!GN90+Objects!GN91+Objects!GN171+Objects!GN172</f>
        <v>0</v>
      </c>
      <c r="GO30" s="161">
        <f ca="1">SUM(Objects!GO74,Objects!GO155)+Objects!GO90+Objects!GO91+Objects!GO171+Objects!GO172</f>
        <v>0</v>
      </c>
      <c r="GP30" s="161">
        <f ca="1">SUM(Objects!GP74,Objects!GP155)+Objects!GP90+Objects!GP91+Objects!GP171+Objects!GP172</f>
        <v>0</v>
      </c>
      <c r="GQ30" s="161">
        <f ca="1">SUM(Objects!GQ74,Objects!GQ155)+Objects!GQ90+Objects!GQ91+Objects!GQ171+Objects!GQ172</f>
        <v>0</v>
      </c>
      <c r="GR30" s="161">
        <f ca="1">SUM(Objects!GR74,Objects!GR155)+Objects!GR90+Objects!GR91+Objects!GR171+Objects!GR172</f>
        <v>0</v>
      </c>
      <c r="GS30" s="161">
        <f ca="1">SUM(Objects!GS74,Objects!GS155)+Objects!GS90+Objects!GS91+Objects!GS171+Objects!GS172</f>
        <v>0</v>
      </c>
      <c r="GT30" s="161">
        <f ca="1">SUM(Objects!GT74,Objects!GT155)+Objects!GT90+Objects!GT91+Objects!GT171+Objects!GT172</f>
        <v>0</v>
      </c>
      <c r="GU30" s="161">
        <f ca="1">SUM(Objects!GU74,Objects!GU155)+Objects!GU90+Objects!GU91+Objects!GU171+Objects!GU172</f>
        <v>0</v>
      </c>
      <c r="GV30" s="161">
        <f ca="1">SUM(Objects!GV74,Objects!GV155)+Objects!GV90+Objects!GV91+Objects!GV171+Objects!GV172</f>
        <v>0</v>
      </c>
      <c r="GW30" s="161">
        <f ca="1">SUM(Objects!GW74,Objects!GW155)+Objects!GW90+Objects!GW91+Objects!GW171+Objects!GW172</f>
        <v>0</v>
      </c>
      <c r="GX30" s="161">
        <f ca="1">SUM(Objects!GX74,Objects!GX155)+Objects!GX90+Objects!GX91+Objects!GX171+Objects!GX172</f>
        <v>0</v>
      </c>
      <c r="GY30" s="161">
        <f ca="1">SUM(Objects!GY74,Objects!GY155)+Objects!GY90+Objects!GY91+Objects!GY171+Objects!GY172</f>
        <v>0</v>
      </c>
      <c r="GZ30" s="161">
        <f ca="1">SUM(Objects!GZ74,Objects!GZ155)+Objects!GZ90+Objects!GZ91+Objects!GZ171+Objects!GZ172</f>
        <v>0</v>
      </c>
      <c r="HA30" s="161">
        <f ca="1">SUM(Objects!HA74,Objects!HA155)+Objects!HA90+Objects!HA91+Objects!HA171+Objects!HA172</f>
        <v>0</v>
      </c>
      <c r="HB30" s="161">
        <f ca="1">SUM(Objects!HB74,Objects!HB155)+Objects!HB90+Objects!HB91+Objects!HB171+Objects!HB172</f>
        <v>0</v>
      </c>
      <c r="HC30" s="161">
        <f ca="1">SUM(Objects!HC74,Objects!HC155)+Objects!HC90+Objects!HC91+Objects!HC171+Objects!HC172</f>
        <v>0</v>
      </c>
      <c r="HD30" s="161">
        <f ca="1">SUM(Objects!HD74,Objects!HD155)+Objects!HD90+Objects!HD91+Objects!HD171+Objects!HD172</f>
        <v>0</v>
      </c>
      <c r="HE30" s="161">
        <f ca="1">SUM(Objects!HE74,Objects!HE155)+Objects!HE90+Objects!HE91+Objects!HE171+Objects!HE172</f>
        <v>0</v>
      </c>
      <c r="HF30" s="161">
        <f ca="1">SUM(Objects!HF74,Objects!HF155)+Objects!HF90+Objects!HF91+Objects!HF171+Objects!HF172</f>
        <v>0</v>
      </c>
      <c r="HG30" s="161">
        <f ca="1">SUM(Objects!HG74,Objects!HG155)+Objects!HG90+Objects!HG91+Objects!HG171+Objects!HG172</f>
        <v>0</v>
      </c>
      <c r="HH30" s="161">
        <f ca="1">SUM(Objects!HH74,Objects!HH155)+Objects!HH90+Objects!HH91+Objects!HH171+Objects!HH172</f>
        <v>0</v>
      </c>
      <c r="HI30" s="161">
        <f ca="1">SUM(Objects!HI74,Objects!HI155)+Objects!HI90+Objects!HI91+Objects!HI171+Objects!HI172</f>
        <v>0</v>
      </c>
      <c r="HJ30" s="161">
        <f ca="1">SUM(Objects!HJ74,Objects!HJ155)+Objects!HJ90+Objects!HJ91+Objects!HJ171+Objects!HJ172</f>
        <v>0</v>
      </c>
      <c r="HK30" s="161">
        <f ca="1">SUM(Objects!HK74,Objects!HK155)+Objects!HK90+Objects!HK91+Objects!HK171+Objects!HK172</f>
        <v>0</v>
      </c>
      <c r="HL30" s="161">
        <f ca="1">SUM(Objects!HL74,Objects!HL155)+Objects!HL90+Objects!HL91+Objects!HL171+Objects!HL172</f>
        <v>0</v>
      </c>
      <c r="HM30" s="161">
        <f ca="1">SUM(Objects!HM74,Objects!HM155)+Objects!HM90+Objects!HM91+Objects!HM171+Objects!HM172</f>
        <v>0</v>
      </c>
      <c r="HN30" s="161">
        <f ca="1">SUM(Objects!HN74,Objects!HN155)+Objects!HN90+Objects!HN91+Objects!HN171+Objects!HN172</f>
        <v>0</v>
      </c>
      <c r="HO30" s="161">
        <f ca="1">SUM(Objects!HO74,Objects!HO155)+Objects!HO90+Objects!HO91+Objects!HO171+Objects!HO172</f>
        <v>0</v>
      </c>
      <c r="HP30" s="161">
        <f ca="1">SUM(Objects!HP74,Objects!HP155)+Objects!HP90+Objects!HP91+Objects!HP171+Objects!HP172</f>
        <v>0</v>
      </c>
      <c r="HQ30" s="161">
        <f ca="1">SUM(Objects!HQ74,Objects!HQ155)+Objects!HQ90+Objects!HQ91+Objects!HQ171+Objects!HQ172</f>
        <v>0</v>
      </c>
      <c r="HR30" s="161">
        <f ca="1">SUM(Objects!HR74,Objects!HR155)+Objects!HR90+Objects!HR91+Objects!HR171+Objects!HR172</f>
        <v>0</v>
      </c>
      <c r="HS30" s="161">
        <f ca="1">SUM(Objects!HS74,Objects!HS155)+Objects!HS90+Objects!HS91+Objects!HS171+Objects!HS172</f>
        <v>0</v>
      </c>
      <c r="HT30" s="161">
        <f ca="1">SUM(Objects!HT74,Objects!HT155)+Objects!HT90+Objects!HT91+Objects!HT171+Objects!HT172</f>
        <v>0</v>
      </c>
      <c r="HU30" s="161">
        <f ca="1">SUM(Objects!HU74,Objects!HU155)+Objects!HU90+Objects!HU91+Objects!HU171+Objects!HU172</f>
        <v>0</v>
      </c>
      <c r="HV30" s="161">
        <f ca="1">SUM(Objects!HV74,Objects!HV155)+Objects!HV90+Objects!HV91+Objects!HV171+Objects!HV172</f>
        <v>0</v>
      </c>
      <c r="HW30" s="161">
        <f ca="1">SUM(Objects!HW74,Objects!HW155)+Objects!HW90+Objects!HW91+Objects!HW171+Objects!HW172</f>
        <v>0</v>
      </c>
      <c r="HX30" s="161">
        <f ca="1">SUM(Objects!HX74,Objects!HX155)+Objects!HX90+Objects!HX91+Objects!HX171+Objects!HX172</f>
        <v>0</v>
      </c>
      <c r="HY30" s="161">
        <f ca="1">SUM(Objects!HY74,Objects!HY155)+Objects!HY90+Objects!HY91+Objects!HY171+Objects!HY172</f>
        <v>0</v>
      </c>
      <c r="HZ30" s="161">
        <f ca="1">SUM(Objects!HZ74,Objects!HZ155)+Objects!HZ90+Objects!HZ91+Objects!HZ171+Objects!HZ172</f>
        <v>0</v>
      </c>
      <c r="IA30" s="161">
        <f ca="1">SUM(Objects!IA74,Objects!IA155)+Objects!IA90+Objects!IA91+Objects!IA171+Objects!IA172</f>
        <v>0</v>
      </c>
      <c r="IB30" s="161">
        <f ca="1">SUM(Objects!IB74,Objects!IB155)+Objects!IB90+Objects!IB91+Objects!IB171+Objects!IB172</f>
        <v>0</v>
      </c>
      <c r="IC30" s="161">
        <f ca="1">SUM(Objects!IC74,Objects!IC155)+Objects!IC90+Objects!IC91+Objects!IC171+Objects!IC172</f>
        <v>0</v>
      </c>
      <c r="ID30" s="161">
        <f ca="1">SUM(Objects!ID74,Objects!ID155)+Objects!ID90+Objects!ID91+Objects!ID171+Objects!ID172</f>
        <v>0</v>
      </c>
      <c r="IE30" s="161">
        <f ca="1">SUM(Objects!IE74,Objects!IE155)+Objects!IE90+Objects!IE91+Objects!IE171+Objects!IE172</f>
        <v>0</v>
      </c>
      <c r="IF30" s="161">
        <f ca="1">SUM(Objects!IF74,Objects!IF155)+Objects!IF90+Objects!IF91+Objects!IF171+Objects!IF172</f>
        <v>0</v>
      </c>
      <c r="IG30" s="161">
        <f ca="1">SUM(Objects!IG74,Objects!IG155)+Objects!IG90+Objects!IG91+Objects!IG171+Objects!IG172</f>
        <v>0</v>
      </c>
      <c r="IH30" s="161">
        <f ca="1">SUM(Objects!IH74,Objects!IH155)+Objects!IH90+Objects!IH91+Objects!IH171+Objects!IH172</f>
        <v>0</v>
      </c>
      <c r="II30" s="161">
        <f ca="1">SUM(Objects!II74,Objects!II155)+Objects!II90+Objects!II91+Objects!II171+Objects!II172</f>
        <v>0</v>
      </c>
      <c r="IJ30" s="161">
        <f ca="1">SUM(Objects!IJ74,Objects!IJ155)+Objects!IJ90+Objects!IJ91+Objects!IJ171+Objects!IJ172</f>
        <v>0</v>
      </c>
      <c r="IK30" s="161">
        <f ca="1">SUM(Objects!IK74,Objects!IK155)+Objects!IK90+Objects!IK91+Objects!IK171+Objects!IK172</f>
        <v>0</v>
      </c>
      <c r="IL30" s="161">
        <f ca="1">SUM(Objects!IL74,Objects!IL155)+Objects!IL90+Objects!IL91+Objects!IL171+Objects!IL172</f>
        <v>0</v>
      </c>
    </row>
    <row r="31" spans="2:246" outlineLevel="1" x14ac:dyDescent="0.3">
      <c r="B31" s="173" t="s">
        <v>516</v>
      </c>
      <c r="C31" s="167"/>
      <c r="D31" s="60">
        <f ca="1">SUM(D27:D30)</f>
        <v>39121.868046548312</v>
      </c>
      <c r="E31" s="168"/>
      <c r="F31" s="168"/>
      <c r="G31" s="60">
        <f ca="1">SUM(G27:G30)</f>
        <v>941.3236842443232</v>
      </c>
      <c r="H31" s="60">
        <f t="shared" ref="H31:BS31" ca="1" si="32">SUM(H27:H30)</f>
        <v>2479.1403965730901</v>
      </c>
      <c r="I31" s="60">
        <f t="shared" ca="1" si="32"/>
        <v>1679.1403965730904</v>
      </c>
      <c r="J31" s="60">
        <f t="shared" ca="1" si="32"/>
        <v>1429.1403965730904</v>
      </c>
      <c r="K31" s="60">
        <f t="shared" ca="1" si="32"/>
        <v>1429.1403965730904</v>
      </c>
      <c r="L31" s="60">
        <f t="shared" ca="1" si="32"/>
        <v>2929.1403965730901</v>
      </c>
      <c r="M31" s="60">
        <f t="shared" ca="1" si="32"/>
        <v>929.14039657309036</v>
      </c>
      <c r="N31" s="60">
        <f t="shared" ca="1" si="32"/>
        <v>3075.1403965730901</v>
      </c>
      <c r="O31" s="60">
        <f t="shared" ca="1" si="32"/>
        <v>3075.1403965730901</v>
      </c>
      <c r="P31" s="60">
        <f t="shared" ca="1" si="32"/>
        <v>4125.1403965730897</v>
      </c>
      <c r="Q31" s="60">
        <f t="shared" ca="1" si="32"/>
        <v>8040.1403965730897</v>
      </c>
      <c r="R31" s="60">
        <f t="shared" ca="1" si="32"/>
        <v>8990.1403965730897</v>
      </c>
      <c r="S31" s="60">
        <f t="shared" ca="1" si="32"/>
        <v>0</v>
      </c>
      <c r="T31" s="60">
        <f t="shared" ca="1" si="32"/>
        <v>0</v>
      </c>
      <c r="U31" s="60">
        <f t="shared" ca="1" si="32"/>
        <v>0</v>
      </c>
      <c r="V31" s="60">
        <f t="shared" ca="1" si="32"/>
        <v>0</v>
      </c>
      <c r="W31" s="60">
        <f t="shared" ca="1" si="32"/>
        <v>0</v>
      </c>
      <c r="X31" s="60">
        <f t="shared" ca="1" si="32"/>
        <v>0</v>
      </c>
      <c r="Y31" s="60">
        <f t="shared" ca="1" si="32"/>
        <v>0</v>
      </c>
      <c r="Z31" s="60">
        <f t="shared" ca="1" si="32"/>
        <v>0</v>
      </c>
      <c r="AA31" s="60">
        <f t="shared" ca="1" si="32"/>
        <v>0</v>
      </c>
      <c r="AB31" s="60">
        <f t="shared" ca="1" si="32"/>
        <v>0</v>
      </c>
      <c r="AC31" s="60">
        <f t="shared" ca="1" si="32"/>
        <v>0</v>
      </c>
      <c r="AD31" s="60">
        <f t="shared" ca="1" si="32"/>
        <v>0</v>
      </c>
      <c r="AE31" s="60">
        <f t="shared" ca="1" si="32"/>
        <v>0</v>
      </c>
      <c r="AF31" s="60">
        <f t="shared" ca="1" si="32"/>
        <v>0</v>
      </c>
      <c r="AG31" s="60">
        <f t="shared" ca="1" si="32"/>
        <v>0</v>
      </c>
      <c r="AH31" s="60">
        <f t="shared" ca="1" si="32"/>
        <v>0</v>
      </c>
      <c r="AI31" s="60">
        <f t="shared" ca="1" si="32"/>
        <v>0</v>
      </c>
      <c r="AJ31" s="60">
        <f t="shared" ca="1" si="32"/>
        <v>0</v>
      </c>
      <c r="AK31" s="60">
        <f t="shared" ca="1" si="32"/>
        <v>0</v>
      </c>
      <c r="AL31" s="60">
        <f t="shared" ca="1" si="32"/>
        <v>0</v>
      </c>
      <c r="AM31" s="60">
        <f t="shared" ca="1" si="32"/>
        <v>0</v>
      </c>
      <c r="AN31" s="60">
        <f t="shared" ca="1" si="32"/>
        <v>0</v>
      </c>
      <c r="AO31" s="60">
        <f t="shared" ca="1" si="32"/>
        <v>0</v>
      </c>
      <c r="AP31" s="60">
        <f t="shared" ca="1" si="32"/>
        <v>0</v>
      </c>
      <c r="AQ31" s="60">
        <f t="shared" ca="1" si="32"/>
        <v>0</v>
      </c>
      <c r="AR31" s="60">
        <f t="shared" ca="1" si="32"/>
        <v>0</v>
      </c>
      <c r="AS31" s="60">
        <f t="shared" ca="1" si="32"/>
        <v>0</v>
      </c>
      <c r="AT31" s="60">
        <f t="shared" ca="1" si="32"/>
        <v>0</v>
      </c>
      <c r="AU31" s="60">
        <f t="shared" ca="1" si="32"/>
        <v>0</v>
      </c>
      <c r="AV31" s="60">
        <f t="shared" ca="1" si="32"/>
        <v>0</v>
      </c>
      <c r="AW31" s="60">
        <f t="shared" ca="1" si="32"/>
        <v>0</v>
      </c>
      <c r="AX31" s="60">
        <f t="shared" ca="1" si="32"/>
        <v>0</v>
      </c>
      <c r="AY31" s="60">
        <f t="shared" ca="1" si="32"/>
        <v>0</v>
      </c>
      <c r="AZ31" s="60">
        <f t="shared" ca="1" si="32"/>
        <v>0</v>
      </c>
      <c r="BA31" s="60">
        <f t="shared" ca="1" si="32"/>
        <v>0</v>
      </c>
      <c r="BB31" s="60">
        <f t="shared" ca="1" si="32"/>
        <v>0</v>
      </c>
      <c r="BC31" s="60">
        <f t="shared" ca="1" si="32"/>
        <v>0</v>
      </c>
      <c r="BD31" s="60">
        <f t="shared" ca="1" si="32"/>
        <v>0</v>
      </c>
      <c r="BE31" s="60">
        <f t="shared" ca="1" si="32"/>
        <v>0</v>
      </c>
      <c r="BF31" s="60">
        <f t="shared" ca="1" si="32"/>
        <v>0</v>
      </c>
      <c r="BG31" s="60">
        <f t="shared" ca="1" si="32"/>
        <v>0</v>
      </c>
      <c r="BH31" s="60">
        <f t="shared" ca="1" si="32"/>
        <v>0</v>
      </c>
      <c r="BI31" s="60">
        <f t="shared" ca="1" si="32"/>
        <v>0</v>
      </c>
      <c r="BJ31" s="60">
        <f t="shared" ca="1" si="32"/>
        <v>0</v>
      </c>
      <c r="BK31" s="60">
        <f t="shared" ca="1" si="32"/>
        <v>0</v>
      </c>
      <c r="BL31" s="60">
        <f t="shared" ca="1" si="32"/>
        <v>0</v>
      </c>
      <c r="BM31" s="60">
        <f t="shared" ca="1" si="32"/>
        <v>0</v>
      </c>
      <c r="BN31" s="60">
        <f t="shared" ca="1" si="32"/>
        <v>0</v>
      </c>
      <c r="BO31" s="60">
        <f t="shared" ca="1" si="32"/>
        <v>0</v>
      </c>
      <c r="BP31" s="60">
        <f t="shared" ca="1" si="32"/>
        <v>0</v>
      </c>
      <c r="BQ31" s="60">
        <f t="shared" ca="1" si="32"/>
        <v>0</v>
      </c>
      <c r="BR31" s="60">
        <f t="shared" ca="1" si="32"/>
        <v>0</v>
      </c>
      <c r="BS31" s="60">
        <f t="shared" ca="1" si="32"/>
        <v>0</v>
      </c>
      <c r="BT31" s="60">
        <f t="shared" ref="BT31:EE31" ca="1" si="33">SUM(BT27:BT30)</f>
        <v>0</v>
      </c>
      <c r="BU31" s="60">
        <f t="shared" ca="1" si="33"/>
        <v>0</v>
      </c>
      <c r="BV31" s="60">
        <f t="shared" ca="1" si="33"/>
        <v>0</v>
      </c>
      <c r="BW31" s="60">
        <f t="shared" ca="1" si="33"/>
        <v>0</v>
      </c>
      <c r="BX31" s="60">
        <f t="shared" ca="1" si="33"/>
        <v>0</v>
      </c>
      <c r="BY31" s="60">
        <f t="shared" ca="1" si="33"/>
        <v>0</v>
      </c>
      <c r="BZ31" s="60">
        <f t="shared" ca="1" si="33"/>
        <v>0</v>
      </c>
      <c r="CA31" s="60">
        <f t="shared" ca="1" si="33"/>
        <v>0</v>
      </c>
      <c r="CB31" s="60">
        <f t="shared" ca="1" si="33"/>
        <v>0</v>
      </c>
      <c r="CC31" s="60">
        <f t="shared" ca="1" si="33"/>
        <v>0</v>
      </c>
      <c r="CD31" s="60">
        <f t="shared" ca="1" si="33"/>
        <v>0</v>
      </c>
      <c r="CE31" s="60">
        <f t="shared" ca="1" si="33"/>
        <v>0</v>
      </c>
      <c r="CF31" s="60">
        <f t="shared" ca="1" si="33"/>
        <v>0</v>
      </c>
      <c r="CG31" s="60">
        <f t="shared" ca="1" si="33"/>
        <v>0</v>
      </c>
      <c r="CH31" s="60">
        <f t="shared" ca="1" si="33"/>
        <v>0</v>
      </c>
      <c r="CI31" s="60">
        <f t="shared" ca="1" si="33"/>
        <v>0</v>
      </c>
      <c r="CJ31" s="60">
        <f t="shared" ca="1" si="33"/>
        <v>0</v>
      </c>
      <c r="CK31" s="60">
        <f t="shared" ca="1" si="33"/>
        <v>0</v>
      </c>
      <c r="CL31" s="60">
        <f t="shared" ca="1" si="33"/>
        <v>0</v>
      </c>
      <c r="CM31" s="60">
        <f t="shared" ca="1" si="33"/>
        <v>0</v>
      </c>
      <c r="CN31" s="60">
        <f t="shared" ca="1" si="33"/>
        <v>0</v>
      </c>
      <c r="CO31" s="60">
        <f t="shared" ca="1" si="33"/>
        <v>0</v>
      </c>
      <c r="CP31" s="60">
        <f t="shared" ca="1" si="33"/>
        <v>0</v>
      </c>
      <c r="CQ31" s="60">
        <f t="shared" ca="1" si="33"/>
        <v>0</v>
      </c>
      <c r="CR31" s="60">
        <f t="shared" ca="1" si="33"/>
        <v>0</v>
      </c>
      <c r="CS31" s="60">
        <f t="shared" ca="1" si="33"/>
        <v>0</v>
      </c>
      <c r="CT31" s="60">
        <f t="shared" ca="1" si="33"/>
        <v>0</v>
      </c>
      <c r="CU31" s="60">
        <f t="shared" ca="1" si="33"/>
        <v>0</v>
      </c>
      <c r="CV31" s="60">
        <f t="shared" ca="1" si="33"/>
        <v>0</v>
      </c>
      <c r="CW31" s="60">
        <f t="shared" ca="1" si="33"/>
        <v>0</v>
      </c>
      <c r="CX31" s="60">
        <f t="shared" ca="1" si="33"/>
        <v>0</v>
      </c>
      <c r="CY31" s="60">
        <f t="shared" ca="1" si="33"/>
        <v>0</v>
      </c>
      <c r="CZ31" s="60">
        <f t="shared" ca="1" si="33"/>
        <v>0</v>
      </c>
      <c r="DA31" s="60">
        <f t="shared" ca="1" si="33"/>
        <v>0</v>
      </c>
      <c r="DB31" s="60">
        <f t="shared" ca="1" si="33"/>
        <v>0</v>
      </c>
      <c r="DC31" s="60">
        <f t="shared" ca="1" si="33"/>
        <v>0</v>
      </c>
      <c r="DD31" s="60">
        <f t="shared" ca="1" si="33"/>
        <v>0</v>
      </c>
      <c r="DE31" s="60">
        <f t="shared" ca="1" si="33"/>
        <v>0</v>
      </c>
      <c r="DF31" s="60">
        <f t="shared" ca="1" si="33"/>
        <v>0</v>
      </c>
      <c r="DG31" s="60">
        <f t="shared" ca="1" si="33"/>
        <v>0</v>
      </c>
      <c r="DH31" s="60">
        <f t="shared" ca="1" si="33"/>
        <v>0</v>
      </c>
      <c r="DI31" s="60">
        <f t="shared" ca="1" si="33"/>
        <v>0</v>
      </c>
      <c r="DJ31" s="60">
        <f t="shared" ca="1" si="33"/>
        <v>0</v>
      </c>
      <c r="DK31" s="60">
        <f t="shared" ca="1" si="33"/>
        <v>0</v>
      </c>
      <c r="DL31" s="60">
        <f t="shared" ca="1" si="33"/>
        <v>0</v>
      </c>
      <c r="DM31" s="60">
        <f t="shared" ca="1" si="33"/>
        <v>0</v>
      </c>
      <c r="DN31" s="60">
        <f t="shared" ca="1" si="33"/>
        <v>0</v>
      </c>
      <c r="DO31" s="60">
        <f t="shared" ca="1" si="33"/>
        <v>0</v>
      </c>
      <c r="DP31" s="60">
        <f t="shared" ca="1" si="33"/>
        <v>0</v>
      </c>
      <c r="DQ31" s="60">
        <f t="shared" ca="1" si="33"/>
        <v>0</v>
      </c>
      <c r="DR31" s="60">
        <f t="shared" ca="1" si="33"/>
        <v>0</v>
      </c>
      <c r="DS31" s="60">
        <f t="shared" ca="1" si="33"/>
        <v>0</v>
      </c>
      <c r="DT31" s="60">
        <f t="shared" ca="1" si="33"/>
        <v>0</v>
      </c>
      <c r="DU31" s="60">
        <f t="shared" ca="1" si="33"/>
        <v>0</v>
      </c>
      <c r="DV31" s="60">
        <f t="shared" ca="1" si="33"/>
        <v>0</v>
      </c>
      <c r="DW31" s="60">
        <f t="shared" ca="1" si="33"/>
        <v>0</v>
      </c>
      <c r="DX31" s="60">
        <f t="shared" ca="1" si="33"/>
        <v>0</v>
      </c>
      <c r="DY31" s="60">
        <f t="shared" ca="1" si="33"/>
        <v>0</v>
      </c>
      <c r="DZ31" s="60">
        <f t="shared" ca="1" si="33"/>
        <v>0</v>
      </c>
      <c r="EA31" s="60">
        <f t="shared" ca="1" si="33"/>
        <v>0</v>
      </c>
      <c r="EB31" s="60">
        <f t="shared" ca="1" si="33"/>
        <v>0</v>
      </c>
      <c r="EC31" s="60">
        <f t="shared" ca="1" si="33"/>
        <v>0</v>
      </c>
      <c r="ED31" s="60">
        <f t="shared" ca="1" si="33"/>
        <v>0</v>
      </c>
      <c r="EE31" s="60">
        <f t="shared" ca="1" si="33"/>
        <v>0</v>
      </c>
      <c r="EF31" s="60">
        <f t="shared" ref="EF31:GQ31" ca="1" si="34">SUM(EF27:EF30)</f>
        <v>0</v>
      </c>
      <c r="EG31" s="60">
        <f t="shared" ca="1" si="34"/>
        <v>0</v>
      </c>
      <c r="EH31" s="60">
        <f t="shared" ca="1" si="34"/>
        <v>0</v>
      </c>
      <c r="EI31" s="60">
        <f t="shared" ca="1" si="34"/>
        <v>0</v>
      </c>
      <c r="EJ31" s="60">
        <f t="shared" ca="1" si="34"/>
        <v>0</v>
      </c>
      <c r="EK31" s="60">
        <f t="shared" ca="1" si="34"/>
        <v>0</v>
      </c>
      <c r="EL31" s="60">
        <f t="shared" ca="1" si="34"/>
        <v>0</v>
      </c>
      <c r="EM31" s="60">
        <f t="shared" ca="1" si="34"/>
        <v>0</v>
      </c>
      <c r="EN31" s="60">
        <f t="shared" ca="1" si="34"/>
        <v>0</v>
      </c>
      <c r="EO31" s="60">
        <f t="shared" ca="1" si="34"/>
        <v>0</v>
      </c>
      <c r="EP31" s="60">
        <f t="shared" ca="1" si="34"/>
        <v>0</v>
      </c>
      <c r="EQ31" s="60">
        <f t="shared" ca="1" si="34"/>
        <v>0</v>
      </c>
      <c r="ER31" s="60">
        <f t="shared" ca="1" si="34"/>
        <v>0</v>
      </c>
      <c r="ES31" s="60">
        <f t="shared" ca="1" si="34"/>
        <v>0</v>
      </c>
      <c r="ET31" s="60">
        <f t="shared" ca="1" si="34"/>
        <v>0</v>
      </c>
      <c r="EU31" s="60">
        <f t="shared" ca="1" si="34"/>
        <v>0</v>
      </c>
      <c r="EV31" s="60">
        <f t="shared" ca="1" si="34"/>
        <v>0</v>
      </c>
      <c r="EW31" s="60">
        <f t="shared" ca="1" si="34"/>
        <v>0</v>
      </c>
      <c r="EX31" s="60">
        <f t="shared" ca="1" si="34"/>
        <v>0</v>
      </c>
      <c r="EY31" s="60">
        <f t="shared" ca="1" si="34"/>
        <v>0</v>
      </c>
      <c r="EZ31" s="60">
        <f t="shared" ca="1" si="34"/>
        <v>0</v>
      </c>
      <c r="FA31" s="60">
        <f t="shared" ca="1" si="34"/>
        <v>0</v>
      </c>
      <c r="FB31" s="60">
        <f t="shared" ca="1" si="34"/>
        <v>0</v>
      </c>
      <c r="FC31" s="60">
        <f t="shared" ca="1" si="34"/>
        <v>0</v>
      </c>
      <c r="FD31" s="60">
        <f t="shared" ca="1" si="34"/>
        <v>0</v>
      </c>
      <c r="FE31" s="60">
        <f t="shared" ca="1" si="34"/>
        <v>0</v>
      </c>
      <c r="FF31" s="60">
        <f t="shared" ca="1" si="34"/>
        <v>0</v>
      </c>
      <c r="FG31" s="60">
        <f t="shared" ca="1" si="34"/>
        <v>0</v>
      </c>
      <c r="FH31" s="60">
        <f t="shared" ca="1" si="34"/>
        <v>0</v>
      </c>
      <c r="FI31" s="60">
        <f t="shared" ca="1" si="34"/>
        <v>0</v>
      </c>
      <c r="FJ31" s="60">
        <f t="shared" ca="1" si="34"/>
        <v>0</v>
      </c>
      <c r="FK31" s="60">
        <f t="shared" ca="1" si="34"/>
        <v>0</v>
      </c>
      <c r="FL31" s="60">
        <f t="shared" ca="1" si="34"/>
        <v>0</v>
      </c>
      <c r="FM31" s="60">
        <f t="shared" ca="1" si="34"/>
        <v>0</v>
      </c>
      <c r="FN31" s="60">
        <f t="shared" ca="1" si="34"/>
        <v>0</v>
      </c>
      <c r="FO31" s="60">
        <f t="shared" ca="1" si="34"/>
        <v>0</v>
      </c>
      <c r="FP31" s="60">
        <f t="shared" ca="1" si="34"/>
        <v>0</v>
      </c>
      <c r="FQ31" s="60">
        <f t="shared" ca="1" si="34"/>
        <v>0</v>
      </c>
      <c r="FR31" s="60">
        <f t="shared" ca="1" si="34"/>
        <v>0</v>
      </c>
      <c r="FS31" s="60">
        <f t="shared" ca="1" si="34"/>
        <v>0</v>
      </c>
      <c r="FT31" s="60">
        <f t="shared" ca="1" si="34"/>
        <v>0</v>
      </c>
      <c r="FU31" s="60">
        <f t="shared" ca="1" si="34"/>
        <v>0</v>
      </c>
      <c r="FV31" s="60">
        <f t="shared" ca="1" si="34"/>
        <v>0</v>
      </c>
      <c r="FW31" s="60">
        <f t="shared" ca="1" si="34"/>
        <v>0</v>
      </c>
      <c r="FX31" s="60">
        <f t="shared" ca="1" si="34"/>
        <v>0</v>
      </c>
      <c r="FY31" s="60">
        <f t="shared" ca="1" si="34"/>
        <v>0</v>
      </c>
      <c r="FZ31" s="60">
        <f t="shared" ca="1" si="34"/>
        <v>0</v>
      </c>
      <c r="GA31" s="60">
        <f t="shared" ca="1" si="34"/>
        <v>0</v>
      </c>
      <c r="GB31" s="60">
        <f t="shared" ca="1" si="34"/>
        <v>0</v>
      </c>
      <c r="GC31" s="60">
        <f t="shared" ca="1" si="34"/>
        <v>0</v>
      </c>
      <c r="GD31" s="60">
        <f t="shared" ca="1" si="34"/>
        <v>0</v>
      </c>
      <c r="GE31" s="60">
        <f t="shared" ca="1" si="34"/>
        <v>0</v>
      </c>
      <c r="GF31" s="60">
        <f t="shared" ca="1" si="34"/>
        <v>0</v>
      </c>
      <c r="GG31" s="60">
        <f t="shared" ca="1" si="34"/>
        <v>0</v>
      </c>
      <c r="GH31" s="60">
        <f t="shared" ca="1" si="34"/>
        <v>0</v>
      </c>
      <c r="GI31" s="60">
        <f t="shared" ca="1" si="34"/>
        <v>0</v>
      </c>
      <c r="GJ31" s="60">
        <f t="shared" ca="1" si="34"/>
        <v>0</v>
      </c>
      <c r="GK31" s="60">
        <f t="shared" ca="1" si="34"/>
        <v>0</v>
      </c>
      <c r="GL31" s="60">
        <f t="shared" ca="1" si="34"/>
        <v>0</v>
      </c>
      <c r="GM31" s="60">
        <f t="shared" ca="1" si="34"/>
        <v>0</v>
      </c>
      <c r="GN31" s="60">
        <f t="shared" ca="1" si="34"/>
        <v>0</v>
      </c>
      <c r="GO31" s="60">
        <f t="shared" ca="1" si="34"/>
        <v>0</v>
      </c>
      <c r="GP31" s="60">
        <f t="shared" ca="1" si="34"/>
        <v>0</v>
      </c>
      <c r="GQ31" s="60">
        <f t="shared" ca="1" si="34"/>
        <v>0</v>
      </c>
      <c r="GR31" s="60">
        <f t="shared" ref="GR31:IL31" ca="1" si="35">SUM(GR27:GR30)</f>
        <v>0</v>
      </c>
      <c r="GS31" s="60">
        <f t="shared" ca="1" si="35"/>
        <v>0</v>
      </c>
      <c r="GT31" s="60">
        <f t="shared" ca="1" si="35"/>
        <v>0</v>
      </c>
      <c r="GU31" s="60">
        <f t="shared" ca="1" si="35"/>
        <v>0</v>
      </c>
      <c r="GV31" s="60">
        <f t="shared" ca="1" si="35"/>
        <v>0</v>
      </c>
      <c r="GW31" s="60">
        <f t="shared" ca="1" si="35"/>
        <v>0</v>
      </c>
      <c r="GX31" s="60">
        <f t="shared" ca="1" si="35"/>
        <v>0</v>
      </c>
      <c r="GY31" s="60">
        <f t="shared" ca="1" si="35"/>
        <v>0</v>
      </c>
      <c r="GZ31" s="60">
        <f t="shared" ca="1" si="35"/>
        <v>0</v>
      </c>
      <c r="HA31" s="60">
        <f t="shared" ca="1" si="35"/>
        <v>0</v>
      </c>
      <c r="HB31" s="60">
        <f t="shared" ca="1" si="35"/>
        <v>0</v>
      </c>
      <c r="HC31" s="60">
        <f t="shared" ca="1" si="35"/>
        <v>0</v>
      </c>
      <c r="HD31" s="60">
        <f t="shared" ca="1" si="35"/>
        <v>0</v>
      </c>
      <c r="HE31" s="60">
        <f t="shared" ca="1" si="35"/>
        <v>0</v>
      </c>
      <c r="HF31" s="60">
        <f t="shared" ca="1" si="35"/>
        <v>0</v>
      </c>
      <c r="HG31" s="60">
        <f t="shared" ca="1" si="35"/>
        <v>0</v>
      </c>
      <c r="HH31" s="60">
        <f t="shared" ca="1" si="35"/>
        <v>0</v>
      </c>
      <c r="HI31" s="60">
        <f t="shared" ca="1" si="35"/>
        <v>0</v>
      </c>
      <c r="HJ31" s="60">
        <f t="shared" ca="1" si="35"/>
        <v>0</v>
      </c>
      <c r="HK31" s="60">
        <f t="shared" ca="1" si="35"/>
        <v>0</v>
      </c>
      <c r="HL31" s="60">
        <f t="shared" ca="1" si="35"/>
        <v>0</v>
      </c>
      <c r="HM31" s="60">
        <f t="shared" ca="1" si="35"/>
        <v>0</v>
      </c>
      <c r="HN31" s="60">
        <f t="shared" ca="1" si="35"/>
        <v>0</v>
      </c>
      <c r="HO31" s="60">
        <f t="shared" ca="1" si="35"/>
        <v>0</v>
      </c>
      <c r="HP31" s="60">
        <f t="shared" ca="1" si="35"/>
        <v>0</v>
      </c>
      <c r="HQ31" s="60">
        <f t="shared" ca="1" si="35"/>
        <v>0</v>
      </c>
      <c r="HR31" s="60">
        <f t="shared" ca="1" si="35"/>
        <v>0</v>
      </c>
      <c r="HS31" s="60">
        <f t="shared" ca="1" si="35"/>
        <v>0</v>
      </c>
      <c r="HT31" s="60">
        <f t="shared" ca="1" si="35"/>
        <v>0</v>
      </c>
      <c r="HU31" s="60">
        <f t="shared" ca="1" si="35"/>
        <v>0</v>
      </c>
      <c r="HV31" s="60">
        <f t="shared" ca="1" si="35"/>
        <v>0</v>
      </c>
      <c r="HW31" s="60">
        <f t="shared" ca="1" si="35"/>
        <v>0</v>
      </c>
      <c r="HX31" s="60">
        <f t="shared" ca="1" si="35"/>
        <v>0</v>
      </c>
      <c r="HY31" s="60">
        <f t="shared" ca="1" si="35"/>
        <v>0</v>
      </c>
      <c r="HZ31" s="60">
        <f t="shared" ca="1" si="35"/>
        <v>0</v>
      </c>
      <c r="IA31" s="60">
        <f t="shared" ca="1" si="35"/>
        <v>0</v>
      </c>
      <c r="IB31" s="60">
        <f t="shared" ca="1" si="35"/>
        <v>0</v>
      </c>
      <c r="IC31" s="60">
        <f t="shared" ca="1" si="35"/>
        <v>0</v>
      </c>
      <c r="ID31" s="60">
        <f t="shared" ca="1" si="35"/>
        <v>0</v>
      </c>
      <c r="IE31" s="60">
        <f t="shared" ca="1" si="35"/>
        <v>0</v>
      </c>
      <c r="IF31" s="60">
        <f t="shared" ca="1" si="35"/>
        <v>0</v>
      </c>
      <c r="IG31" s="60">
        <f t="shared" ca="1" si="35"/>
        <v>0</v>
      </c>
      <c r="IH31" s="60">
        <f t="shared" ca="1" si="35"/>
        <v>0</v>
      </c>
      <c r="II31" s="60">
        <f t="shared" ca="1" si="35"/>
        <v>0</v>
      </c>
      <c r="IJ31" s="60">
        <f t="shared" ca="1" si="35"/>
        <v>0</v>
      </c>
      <c r="IK31" s="60">
        <f t="shared" ca="1" si="35"/>
        <v>0</v>
      </c>
      <c r="IL31" s="60">
        <f t="shared" ca="1" si="35"/>
        <v>0</v>
      </c>
    </row>
    <row r="32" spans="2:246" outlineLevel="1" x14ac:dyDescent="0.3">
      <c r="B32" s="166" t="s">
        <v>499</v>
      </c>
      <c r="C32" s="13" t="s">
        <v>150</v>
      </c>
    </row>
    <row r="33" spans="2:246" outlineLevel="2" x14ac:dyDescent="0.3">
      <c r="B33" s="7" t="s">
        <v>500</v>
      </c>
      <c r="C33" s="13" t="s">
        <v>150</v>
      </c>
      <c r="D33" s="161">
        <f ca="1">SUM(Objects!D84,Objects!D165)-D35</f>
        <v>28300</v>
      </c>
      <c r="G33" s="161">
        <f ca="1">SUM(Objects!G84,Objects!G165)-G35</f>
        <v>416.66666666666663</v>
      </c>
      <c r="H33" s="161">
        <f ca="1">SUM(Objects!H84,Objects!H165)-H35</f>
        <v>1708.3333333333335</v>
      </c>
      <c r="I33" s="161">
        <f ca="1">SUM(Objects!I84,Objects!I165)-I35</f>
        <v>1041.6666666666665</v>
      </c>
      <c r="J33" s="161">
        <f ca="1">SUM(Objects!J84,Objects!J165)-J35</f>
        <v>833.33333333333337</v>
      </c>
      <c r="K33" s="161">
        <f ca="1">SUM(Objects!K84,Objects!K165)-K35</f>
        <v>833.33333333333337</v>
      </c>
      <c r="L33" s="161">
        <f ca="1">SUM(Objects!L84,Objects!L165)-L35</f>
        <v>2083.3333333333335</v>
      </c>
      <c r="M33" s="161">
        <f ca="1">SUM(Objects!M84,Objects!M165)-M35</f>
        <v>416.66666666666663</v>
      </c>
      <c r="N33" s="161">
        <f ca="1">SUM(Objects!N84,Objects!N165)-N35</f>
        <v>2205.0000000000005</v>
      </c>
      <c r="O33" s="161">
        <f ca="1">SUM(Objects!O84,Objects!O165)-O35</f>
        <v>2205.0000000000005</v>
      </c>
      <c r="P33" s="161">
        <f ca="1">SUM(Objects!P84,Objects!P165)-P35</f>
        <v>3080.0000000000005</v>
      </c>
      <c r="Q33" s="161">
        <f ca="1">SUM(Objects!Q84,Objects!Q165)-Q35</f>
        <v>6342.5</v>
      </c>
      <c r="R33" s="161">
        <f ca="1">SUM(Objects!R84,Objects!R165)-R35</f>
        <v>7134.1666666666679</v>
      </c>
      <c r="S33" s="161">
        <f ca="1">SUM(Objects!S84,Objects!S165)-S35</f>
        <v>0</v>
      </c>
      <c r="T33" s="161">
        <f ca="1">SUM(Objects!T84,Objects!T165)-T35</f>
        <v>0</v>
      </c>
      <c r="U33" s="161">
        <f ca="1">SUM(Objects!U84,Objects!U165)-U35</f>
        <v>0</v>
      </c>
      <c r="V33" s="161">
        <f ca="1">SUM(Objects!V84,Objects!V165)-V35</f>
        <v>0</v>
      </c>
      <c r="W33" s="161">
        <f ca="1">SUM(Objects!W84,Objects!W165)-W35</f>
        <v>0</v>
      </c>
      <c r="X33" s="161">
        <f ca="1">SUM(Objects!X84,Objects!X165)-X35</f>
        <v>0</v>
      </c>
      <c r="Y33" s="161">
        <f ca="1">SUM(Objects!Y84,Objects!Y165)-Y35</f>
        <v>0</v>
      </c>
      <c r="Z33" s="161">
        <f ca="1">SUM(Objects!Z84,Objects!Z165)-Z35</f>
        <v>0</v>
      </c>
      <c r="AA33" s="161">
        <f ca="1">SUM(Objects!AA84,Objects!AA165)-AA35</f>
        <v>0</v>
      </c>
      <c r="AB33" s="161">
        <f ca="1">SUM(Objects!AB84,Objects!AB165)-AB35</f>
        <v>0</v>
      </c>
      <c r="AC33" s="161">
        <f ca="1">SUM(Objects!AC84,Objects!AC165)-AC35</f>
        <v>0</v>
      </c>
      <c r="AD33" s="161">
        <f ca="1">SUM(Objects!AD84,Objects!AD165)-AD35</f>
        <v>0</v>
      </c>
      <c r="AE33" s="161">
        <f ca="1">SUM(Objects!AE84,Objects!AE165)-AE35</f>
        <v>0</v>
      </c>
      <c r="AF33" s="161">
        <f ca="1">SUM(Objects!AF84,Objects!AF165)-AF35</f>
        <v>0</v>
      </c>
      <c r="AG33" s="161">
        <f ca="1">SUM(Objects!AG84,Objects!AG165)-AG35</f>
        <v>0</v>
      </c>
      <c r="AH33" s="161">
        <f ca="1">SUM(Objects!AH84,Objects!AH165)-AH35</f>
        <v>0</v>
      </c>
      <c r="AI33" s="161">
        <f ca="1">SUM(Objects!AI84,Objects!AI165)-AI35</f>
        <v>0</v>
      </c>
      <c r="AJ33" s="161">
        <f ca="1">SUM(Objects!AJ84,Objects!AJ165)-AJ35</f>
        <v>0</v>
      </c>
      <c r="AK33" s="161">
        <f ca="1">SUM(Objects!AK84,Objects!AK165)-AK35</f>
        <v>0</v>
      </c>
      <c r="AL33" s="161">
        <f ca="1">SUM(Objects!AL84,Objects!AL165)-AL35</f>
        <v>0</v>
      </c>
      <c r="AM33" s="161">
        <f ca="1">SUM(Objects!AM84,Objects!AM165)-AM35</f>
        <v>0</v>
      </c>
      <c r="AN33" s="161">
        <f ca="1">SUM(Objects!AN84,Objects!AN165)-AN35</f>
        <v>0</v>
      </c>
      <c r="AO33" s="161">
        <f ca="1">SUM(Objects!AO84,Objects!AO165)-AO35</f>
        <v>0</v>
      </c>
      <c r="AP33" s="161">
        <f ca="1">SUM(Objects!AP84,Objects!AP165)-AP35</f>
        <v>0</v>
      </c>
      <c r="AQ33" s="161">
        <f ca="1">SUM(Objects!AQ84,Objects!AQ165)-AQ35</f>
        <v>0</v>
      </c>
      <c r="AR33" s="161">
        <f ca="1">SUM(Objects!AR84,Objects!AR165)-AR35</f>
        <v>0</v>
      </c>
      <c r="AS33" s="161">
        <f ca="1">SUM(Objects!AS84,Objects!AS165)-AS35</f>
        <v>0</v>
      </c>
      <c r="AT33" s="161">
        <f ca="1">SUM(Objects!AT84,Objects!AT165)-AT35</f>
        <v>0</v>
      </c>
      <c r="AU33" s="161">
        <f ca="1">SUM(Objects!AU84,Objects!AU165)-AU35</f>
        <v>0</v>
      </c>
      <c r="AV33" s="161">
        <f ca="1">SUM(Objects!AV84,Objects!AV165)-AV35</f>
        <v>0</v>
      </c>
      <c r="AW33" s="161">
        <f ca="1">SUM(Objects!AW84,Objects!AW165)-AW35</f>
        <v>0</v>
      </c>
      <c r="AX33" s="161">
        <f ca="1">SUM(Objects!AX84,Objects!AX165)-AX35</f>
        <v>0</v>
      </c>
      <c r="AY33" s="161">
        <f ca="1">SUM(Objects!AY84,Objects!AY165)-AY35</f>
        <v>0</v>
      </c>
      <c r="AZ33" s="161">
        <f ca="1">SUM(Objects!AZ84,Objects!AZ165)-AZ35</f>
        <v>0</v>
      </c>
      <c r="BA33" s="161">
        <f ca="1">SUM(Objects!BA84,Objects!BA165)-BA35</f>
        <v>0</v>
      </c>
      <c r="BB33" s="161">
        <f ca="1">SUM(Objects!BB84,Objects!BB165)-BB35</f>
        <v>0</v>
      </c>
      <c r="BC33" s="161">
        <f ca="1">SUM(Objects!BC84,Objects!BC165)-BC35</f>
        <v>0</v>
      </c>
      <c r="BD33" s="161">
        <f ca="1">SUM(Objects!BD84,Objects!BD165)-BD35</f>
        <v>0</v>
      </c>
      <c r="BE33" s="161">
        <f ca="1">SUM(Objects!BE84,Objects!BE165)-BE35</f>
        <v>0</v>
      </c>
      <c r="BF33" s="161">
        <f ca="1">SUM(Objects!BF84,Objects!BF165)-BF35</f>
        <v>0</v>
      </c>
      <c r="BG33" s="161">
        <f ca="1">SUM(Objects!BG84,Objects!BG165)-BG35</f>
        <v>0</v>
      </c>
      <c r="BH33" s="161">
        <f ca="1">SUM(Objects!BH84,Objects!BH165)-BH35</f>
        <v>0</v>
      </c>
      <c r="BI33" s="161">
        <f ca="1">SUM(Objects!BI84,Objects!BI165)-BI35</f>
        <v>0</v>
      </c>
      <c r="BJ33" s="161">
        <f ca="1">SUM(Objects!BJ84,Objects!BJ165)-BJ35</f>
        <v>0</v>
      </c>
      <c r="BK33" s="161">
        <f ca="1">SUM(Objects!BK84,Objects!BK165)-BK35</f>
        <v>0</v>
      </c>
      <c r="BL33" s="161">
        <f ca="1">SUM(Objects!BL84,Objects!BL165)-BL35</f>
        <v>0</v>
      </c>
      <c r="BM33" s="161">
        <f ca="1">SUM(Objects!BM84,Objects!BM165)-BM35</f>
        <v>0</v>
      </c>
      <c r="BN33" s="161">
        <f ca="1">SUM(Objects!BN84,Objects!BN165)-BN35</f>
        <v>0</v>
      </c>
      <c r="BO33" s="161">
        <f ca="1">SUM(Objects!BO84,Objects!BO165)-BO35</f>
        <v>0</v>
      </c>
      <c r="BP33" s="161">
        <f ca="1">SUM(Objects!BP84,Objects!BP165)-BP35</f>
        <v>0</v>
      </c>
      <c r="BQ33" s="161">
        <f ca="1">SUM(Objects!BQ84,Objects!BQ165)-BQ35</f>
        <v>0</v>
      </c>
      <c r="BR33" s="161">
        <f ca="1">SUM(Objects!BR84,Objects!BR165)-BR35</f>
        <v>0</v>
      </c>
      <c r="BS33" s="161">
        <f ca="1">SUM(Objects!BS84,Objects!BS165)-BS35</f>
        <v>0</v>
      </c>
      <c r="BT33" s="161">
        <f ca="1">SUM(Objects!BT84,Objects!BT165)-BT35</f>
        <v>0</v>
      </c>
      <c r="BU33" s="161">
        <f ca="1">SUM(Objects!BU84,Objects!BU165)-BU35</f>
        <v>0</v>
      </c>
      <c r="BV33" s="161">
        <f ca="1">SUM(Objects!BV84,Objects!BV165)-BV35</f>
        <v>0</v>
      </c>
      <c r="BW33" s="161">
        <f ca="1">SUM(Objects!BW84,Objects!BW165)-BW35</f>
        <v>0</v>
      </c>
      <c r="BX33" s="161">
        <f ca="1">SUM(Objects!BX84,Objects!BX165)-BX35</f>
        <v>0</v>
      </c>
      <c r="BY33" s="161">
        <f ca="1">SUM(Objects!BY84,Objects!BY165)-BY35</f>
        <v>0</v>
      </c>
      <c r="BZ33" s="161">
        <f ca="1">SUM(Objects!BZ84,Objects!BZ165)-BZ35</f>
        <v>0</v>
      </c>
      <c r="CA33" s="161">
        <f ca="1">SUM(Objects!CA84,Objects!CA165)-CA35</f>
        <v>0</v>
      </c>
      <c r="CB33" s="161">
        <f ca="1">SUM(Objects!CB84,Objects!CB165)-CB35</f>
        <v>0</v>
      </c>
      <c r="CC33" s="161">
        <f ca="1">SUM(Objects!CC84,Objects!CC165)-CC35</f>
        <v>0</v>
      </c>
      <c r="CD33" s="161">
        <f ca="1">SUM(Objects!CD84,Objects!CD165)-CD35</f>
        <v>0</v>
      </c>
      <c r="CE33" s="161">
        <f ca="1">SUM(Objects!CE84,Objects!CE165)-CE35</f>
        <v>0</v>
      </c>
      <c r="CF33" s="161">
        <f ca="1">SUM(Objects!CF84,Objects!CF165)-CF35</f>
        <v>0</v>
      </c>
      <c r="CG33" s="161">
        <f ca="1">SUM(Objects!CG84,Objects!CG165)-CG35</f>
        <v>0</v>
      </c>
      <c r="CH33" s="161">
        <f ca="1">SUM(Objects!CH84,Objects!CH165)-CH35</f>
        <v>0</v>
      </c>
      <c r="CI33" s="161">
        <f ca="1">SUM(Objects!CI84,Objects!CI165)-CI35</f>
        <v>0</v>
      </c>
      <c r="CJ33" s="161">
        <f ca="1">SUM(Objects!CJ84,Objects!CJ165)-CJ35</f>
        <v>0</v>
      </c>
      <c r="CK33" s="161">
        <f ca="1">SUM(Objects!CK84,Objects!CK165)-CK35</f>
        <v>0</v>
      </c>
      <c r="CL33" s="161">
        <f ca="1">SUM(Objects!CL84,Objects!CL165)-CL35</f>
        <v>0</v>
      </c>
      <c r="CM33" s="161">
        <f ca="1">SUM(Objects!CM84,Objects!CM165)-CM35</f>
        <v>0</v>
      </c>
      <c r="CN33" s="161">
        <f ca="1">SUM(Objects!CN84,Objects!CN165)-CN35</f>
        <v>0</v>
      </c>
      <c r="CO33" s="161">
        <f ca="1">SUM(Objects!CO84,Objects!CO165)-CO35</f>
        <v>0</v>
      </c>
      <c r="CP33" s="161">
        <f ca="1">SUM(Objects!CP84,Objects!CP165)-CP35</f>
        <v>0</v>
      </c>
      <c r="CQ33" s="161">
        <f ca="1">SUM(Objects!CQ84,Objects!CQ165)-CQ35</f>
        <v>0</v>
      </c>
      <c r="CR33" s="161">
        <f ca="1">SUM(Objects!CR84,Objects!CR165)-CR35</f>
        <v>0</v>
      </c>
      <c r="CS33" s="161">
        <f ca="1">SUM(Objects!CS84,Objects!CS165)-CS35</f>
        <v>0</v>
      </c>
      <c r="CT33" s="161">
        <f ca="1">SUM(Objects!CT84,Objects!CT165)-CT35</f>
        <v>0</v>
      </c>
      <c r="CU33" s="161">
        <f ca="1">SUM(Objects!CU84,Objects!CU165)-CU35</f>
        <v>0</v>
      </c>
      <c r="CV33" s="161">
        <f ca="1">SUM(Objects!CV84,Objects!CV165)-CV35</f>
        <v>0</v>
      </c>
      <c r="CW33" s="161">
        <f ca="1">SUM(Objects!CW84,Objects!CW165)-CW35</f>
        <v>0</v>
      </c>
      <c r="CX33" s="161">
        <f ca="1">SUM(Objects!CX84,Objects!CX165)-CX35</f>
        <v>0</v>
      </c>
      <c r="CY33" s="161">
        <f ca="1">SUM(Objects!CY84,Objects!CY165)-CY35</f>
        <v>0</v>
      </c>
      <c r="CZ33" s="161">
        <f ca="1">SUM(Objects!CZ84,Objects!CZ165)-CZ35</f>
        <v>0</v>
      </c>
      <c r="DA33" s="161">
        <f ca="1">SUM(Objects!DA84,Objects!DA165)-DA35</f>
        <v>0</v>
      </c>
      <c r="DB33" s="161">
        <f ca="1">SUM(Objects!DB84,Objects!DB165)-DB35</f>
        <v>0</v>
      </c>
      <c r="DC33" s="161">
        <f ca="1">SUM(Objects!DC84,Objects!DC165)-DC35</f>
        <v>0</v>
      </c>
      <c r="DD33" s="161">
        <f ca="1">SUM(Objects!DD84,Objects!DD165)-DD35</f>
        <v>0</v>
      </c>
      <c r="DE33" s="161">
        <f ca="1">SUM(Objects!DE84,Objects!DE165)-DE35</f>
        <v>0</v>
      </c>
      <c r="DF33" s="161">
        <f ca="1">SUM(Objects!DF84,Objects!DF165)-DF35</f>
        <v>0</v>
      </c>
      <c r="DG33" s="161">
        <f ca="1">SUM(Objects!DG84,Objects!DG165)-DG35</f>
        <v>0</v>
      </c>
      <c r="DH33" s="161">
        <f ca="1">SUM(Objects!DH84,Objects!DH165)-DH35</f>
        <v>0</v>
      </c>
      <c r="DI33" s="161">
        <f ca="1">SUM(Objects!DI84,Objects!DI165)-DI35</f>
        <v>0</v>
      </c>
      <c r="DJ33" s="161">
        <f ca="1">SUM(Objects!DJ84,Objects!DJ165)-DJ35</f>
        <v>0</v>
      </c>
      <c r="DK33" s="161">
        <f ca="1">SUM(Objects!DK84,Objects!DK165)-DK35</f>
        <v>0</v>
      </c>
      <c r="DL33" s="161">
        <f ca="1">SUM(Objects!DL84,Objects!DL165)-DL35</f>
        <v>0</v>
      </c>
      <c r="DM33" s="161">
        <f ca="1">SUM(Objects!DM84,Objects!DM165)-DM35</f>
        <v>0</v>
      </c>
      <c r="DN33" s="161">
        <f ca="1">SUM(Objects!DN84,Objects!DN165)-DN35</f>
        <v>0</v>
      </c>
      <c r="DO33" s="161">
        <f ca="1">SUM(Objects!DO84,Objects!DO165)-DO35</f>
        <v>0</v>
      </c>
      <c r="DP33" s="161">
        <f ca="1">SUM(Objects!DP84,Objects!DP165)-DP35</f>
        <v>0</v>
      </c>
      <c r="DQ33" s="161">
        <f ca="1">SUM(Objects!DQ84,Objects!DQ165)-DQ35</f>
        <v>0</v>
      </c>
      <c r="DR33" s="161">
        <f ca="1">SUM(Objects!DR84,Objects!DR165)-DR35</f>
        <v>0</v>
      </c>
      <c r="DS33" s="161">
        <f ca="1">SUM(Objects!DS84,Objects!DS165)-DS35</f>
        <v>0</v>
      </c>
      <c r="DT33" s="161">
        <f ca="1">SUM(Objects!DT84,Objects!DT165)-DT35</f>
        <v>0</v>
      </c>
      <c r="DU33" s="161">
        <f ca="1">SUM(Objects!DU84,Objects!DU165)-DU35</f>
        <v>0</v>
      </c>
      <c r="DV33" s="161">
        <f ca="1">SUM(Objects!DV84,Objects!DV165)-DV35</f>
        <v>0</v>
      </c>
      <c r="DW33" s="161">
        <f ca="1">SUM(Objects!DW84,Objects!DW165)-DW35</f>
        <v>0</v>
      </c>
      <c r="DX33" s="161">
        <f ca="1">SUM(Objects!DX84,Objects!DX165)-DX35</f>
        <v>0</v>
      </c>
      <c r="DY33" s="161">
        <f ca="1">SUM(Objects!DY84,Objects!DY165)-DY35</f>
        <v>0</v>
      </c>
      <c r="DZ33" s="161">
        <f ca="1">SUM(Objects!DZ84,Objects!DZ165)-DZ35</f>
        <v>0</v>
      </c>
      <c r="EA33" s="161">
        <f ca="1">SUM(Objects!EA84,Objects!EA165)-EA35</f>
        <v>0</v>
      </c>
      <c r="EB33" s="161">
        <f ca="1">SUM(Objects!EB84,Objects!EB165)-EB35</f>
        <v>0</v>
      </c>
      <c r="EC33" s="161">
        <f ca="1">SUM(Objects!EC84,Objects!EC165)-EC35</f>
        <v>0</v>
      </c>
      <c r="ED33" s="161">
        <f ca="1">SUM(Objects!ED84,Objects!ED165)-ED35</f>
        <v>0</v>
      </c>
      <c r="EE33" s="161">
        <f ca="1">SUM(Objects!EE84,Objects!EE165)-EE35</f>
        <v>0</v>
      </c>
      <c r="EF33" s="161">
        <f ca="1">SUM(Objects!EF84,Objects!EF165)-EF35</f>
        <v>0</v>
      </c>
      <c r="EG33" s="161">
        <f ca="1">SUM(Objects!EG84,Objects!EG165)-EG35</f>
        <v>0</v>
      </c>
      <c r="EH33" s="161">
        <f ca="1">SUM(Objects!EH84,Objects!EH165)-EH35</f>
        <v>0</v>
      </c>
      <c r="EI33" s="161">
        <f ca="1">SUM(Objects!EI84,Objects!EI165)-EI35</f>
        <v>0</v>
      </c>
      <c r="EJ33" s="161">
        <f ca="1">SUM(Objects!EJ84,Objects!EJ165)-EJ35</f>
        <v>0</v>
      </c>
      <c r="EK33" s="161">
        <f ca="1">SUM(Objects!EK84,Objects!EK165)-EK35</f>
        <v>0</v>
      </c>
      <c r="EL33" s="161">
        <f ca="1">SUM(Objects!EL84,Objects!EL165)-EL35</f>
        <v>0</v>
      </c>
      <c r="EM33" s="161">
        <f ca="1">SUM(Objects!EM84,Objects!EM165)-EM35</f>
        <v>0</v>
      </c>
      <c r="EN33" s="161">
        <f ca="1">SUM(Objects!EN84,Objects!EN165)-EN35</f>
        <v>0</v>
      </c>
      <c r="EO33" s="161">
        <f ca="1">SUM(Objects!EO84,Objects!EO165)-EO35</f>
        <v>0</v>
      </c>
      <c r="EP33" s="161">
        <f ca="1">SUM(Objects!EP84,Objects!EP165)-EP35</f>
        <v>0</v>
      </c>
      <c r="EQ33" s="161">
        <f ca="1">SUM(Objects!EQ84,Objects!EQ165)-EQ35</f>
        <v>0</v>
      </c>
      <c r="ER33" s="161">
        <f ca="1">SUM(Objects!ER84,Objects!ER165)-ER35</f>
        <v>0</v>
      </c>
      <c r="ES33" s="161">
        <f ca="1">SUM(Objects!ES84,Objects!ES165)-ES35</f>
        <v>0</v>
      </c>
      <c r="ET33" s="161">
        <f ca="1">SUM(Objects!ET84,Objects!ET165)-ET35</f>
        <v>0</v>
      </c>
      <c r="EU33" s="161">
        <f ca="1">SUM(Objects!EU84,Objects!EU165)-EU35</f>
        <v>0</v>
      </c>
      <c r="EV33" s="161">
        <f ca="1">SUM(Objects!EV84,Objects!EV165)-EV35</f>
        <v>0</v>
      </c>
      <c r="EW33" s="161">
        <f ca="1">SUM(Objects!EW84,Objects!EW165)-EW35</f>
        <v>0</v>
      </c>
      <c r="EX33" s="161">
        <f ca="1">SUM(Objects!EX84,Objects!EX165)-EX35</f>
        <v>0</v>
      </c>
      <c r="EY33" s="161">
        <f ca="1">SUM(Objects!EY84,Objects!EY165)-EY35</f>
        <v>0</v>
      </c>
      <c r="EZ33" s="161">
        <f ca="1">SUM(Objects!EZ84,Objects!EZ165)-EZ35</f>
        <v>0</v>
      </c>
      <c r="FA33" s="161">
        <f ca="1">SUM(Objects!FA84,Objects!FA165)-FA35</f>
        <v>0</v>
      </c>
      <c r="FB33" s="161">
        <f ca="1">SUM(Objects!FB84,Objects!FB165)-FB35</f>
        <v>0</v>
      </c>
      <c r="FC33" s="161">
        <f ca="1">SUM(Objects!FC84,Objects!FC165)-FC35</f>
        <v>0</v>
      </c>
      <c r="FD33" s="161">
        <f ca="1">SUM(Objects!FD84,Objects!FD165)-FD35</f>
        <v>0</v>
      </c>
      <c r="FE33" s="161">
        <f ca="1">SUM(Objects!FE84,Objects!FE165)-FE35</f>
        <v>0</v>
      </c>
      <c r="FF33" s="161">
        <f ca="1">SUM(Objects!FF84,Objects!FF165)-FF35</f>
        <v>0</v>
      </c>
      <c r="FG33" s="161">
        <f ca="1">SUM(Objects!FG84,Objects!FG165)-FG35</f>
        <v>0</v>
      </c>
      <c r="FH33" s="161">
        <f ca="1">SUM(Objects!FH84,Objects!FH165)-FH35</f>
        <v>0</v>
      </c>
      <c r="FI33" s="161">
        <f ca="1">SUM(Objects!FI84,Objects!FI165)-FI35</f>
        <v>0</v>
      </c>
      <c r="FJ33" s="161">
        <f ca="1">SUM(Objects!FJ84,Objects!FJ165)-FJ35</f>
        <v>0</v>
      </c>
      <c r="FK33" s="161">
        <f ca="1">SUM(Objects!FK84,Objects!FK165)-FK35</f>
        <v>0</v>
      </c>
      <c r="FL33" s="161">
        <f ca="1">SUM(Objects!FL84,Objects!FL165)-FL35</f>
        <v>0</v>
      </c>
      <c r="FM33" s="161">
        <f ca="1">SUM(Objects!FM84,Objects!FM165)-FM35</f>
        <v>0</v>
      </c>
      <c r="FN33" s="161">
        <f ca="1">SUM(Objects!FN84,Objects!FN165)-FN35</f>
        <v>0</v>
      </c>
      <c r="FO33" s="161">
        <f ca="1">SUM(Objects!FO84,Objects!FO165)-FO35</f>
        <v>0</v>
      </c>
      <c r="FP33" s="161">
        <f ca="1">SUM(Objects!FP84,Objects!FP165)-FP35</f>
        <v>0</v>
      </c>
      <c r="FQ33" s="161">
        <f ca="1">SUM(Objects!FQ84,Objects!FQ165)-FQ35</f>
        <v>0</v>
      </c>
      <c r="FR33" s="161">
        <f ca="1">SUM(Objects!FR84,Objects!FR165)-FR35</f>
        <v>0</v>
      </c>
      <c r="FS33" s="161">
        <f ca="1">SUM(Objects!FS84,Objects!FS165)-FS35</f>
        <v>0</v>
      </c>
      <c r="FT33" s="161">
        <f ca="1">SUM(Objects!FT84,Objects!FT165)-FT35</f>
        <v>0</v>
      </c>
      <c r="FU33" s="161">
        <f ca="1">SUM(Objects!FU84,Objects!FU165)-FU35</f>
        <v>0</v>
      </c>
      <c r="FV33" s="161">
        <f ca="1">SUM(Objects!FV84,Objects!FV165)-FV35</f>
        <v>0</v>
      </c>
      <c r="FW33" s="161">
        <f ca="1">SUM(Objects!FW84,Objects!FW165)-FW35</f>
        <v>0</v>
      </c>
      <c r="FX33" s="161">
        <f ca="1">SUM(Objects!FX84,Objects!FX165)-FX35</f>
        <v>0</v>
      </c>
      <c r="FY33" s="161">
        <f ca="1">SUM(Objects!FY84,Objects!FY165)-FY35</f>
        <v>0</v>
      </c>
      <c r="FZ33" s="161">
        <f ca="1">SUM(Objects!FZ84,Objects!FZ165)-FZ35</f>
        <v>0</v>
      </c>
      <c r="GA33" s="161">
        <f ca="1">SUM(Objects!GA84,Objects!GA165)-GA35</f>
        <v>0</v>
      </c>
      <c r="GB33" s="161">
        <f ca="1">SUM(Objects!GB84,Objects!GB165)-GB35</f>
        <v>0</v>
      </c>
      <c r="GC33" s="161">
        <f ca="1">SUM(Objects!GC84,Objects!GC165)-GC35</f>
        <v>0</v>
      </c>
      <c r="GD33" s="161">
        <f ca="1">SUM(Objects!GD84,Objects!GD165)-GD35</f>
        <v>0</v>
      </c>
      <c r="GE33" s="161">
        <f ca="1">SUM(Objects!GE84,Objects!GE165)-GE35</f>
        <v>0</v>
      </c>
      <c r="GF33" s="161">
        <f ca="1">SUM(Objects!GF84,Objects!GF165)-GF35</f>
        <v>0</v>
      </c>
      <c r="GG33" s="161">
        <f ca="1">SUM(Objects!GG84,Objects!GG165)-GG35</f>
        <v>0</v>
      </c>
      <c r="GH33" s="161">
        <f ca="1">SUM(Objects!GH84,Objects!GH165)-GH35</f>
        <v>0</v>
      </c>
      <c r="GI33" s="161">
        <f ca="1">SUM(Objects!GI84,Objects!GI165)-GI35</f>
        <v>0</v>
      </c>
      <c r="GJ33" s="161">
        <f ca="1">SUM(Objects!GJ84,Objects!GJ165)-GJ35</f>
        <v>0</v>
      </c>
      <c r="GK33" s="161">
        <f ca="1">SUM(Objects!GK84,Objects!GK165)-GK35</f>
        <v>0</v>
      </c>
      <c r="GL33" s="161">
        <f ca="1">SUM(Objects!GL84,Objects!GL165)-GL35</f>
        <v>0</v>
      </c>
      <c r="GM33" s="161">
        <f ca="1">SUM(Objects!GM84,Objects!GM165)-GM35</f>
        <v>0</v>
      </c>
      <c r="GN33" s="161">
        <f ca="1">SUM(Objects!GN84,Objects!GN165)-GN35</f>
        <v>0</v>
      </c>
      <c r="GO33" s="161">
        <f ca="1">SUM(Objects!GO84,Objects!GO165)-GO35</f>
        <v>0</v>
      </c>
      <c r="GP33" s="161">
        <f ca="1">SUM(Objects!GP84,Objects!GP165)-GP35</f>
        <v>0</v>
      </c>
      <c r="GQ33" s="161">
        <f ca="1">SUM(Objects!GQ84,Objects!GQ165)-GQ35</f>
        <v>0</v>
      </c>
      <c r="GR33" s="161">
        <f ca="1">SUM(Objects!GR84,Objects!GR165)-GR35</f>
        <v>0</v>
      </c>
      <c r="GS33" s="161">
        <f ca="1">SUM(Objects!GS84,Objects!GS165)-GS35</f>
        <v>0</v>
      </c>
      <c r="GT33" s="161">
        <f ca="1">SUM(Objects!GT84,Objects!GT165)-GT35</f>
        <v>0</v>
      </c>
      <c r="GU33" s="161">
        <f ca="1">SUM(Objects!GU84,Objects!GU165)-GU35</f>
        <v>0</v>
      </c>
      <c r="GV33" s="161">
        <f ca="1">SUM(Objects!GV84,Objects!GV165)-GV35</f>
        <v>0</v>
      </c>
      <c r="GW33" s="161">
        <f ca="1">SUM(Objects!GW84,Objects!GW165)-GW35</f>
        <v>0</v>
      </c>
      <c r="GX33" s="161">
        <f ca="1">SUM(Objects!GX84,Objects!GX165)-GX35</f>
        <v>0</v>
      </c>
      <c r="GY33" s="161">
        <f ca="1">SUM(Objects!GY84,Objects!GY165)-GY35</f>
        <v>0</v>
      </c>
      <c r="GZ33" s="161">
        <f ca="1">SUM(Objects!GZ84,Objects!GZ165)-GZ35</f>
        <v>0</v>
      </c>
      <c r="HA33" s="161">
        <f ca="1">SUM(Objects!HA84,Objects!HA165)-HA35</f>
        <v>0</v>
      </c>
      <c r="HB33" s="161">
        <f ca="1">SUM(Objects!HB84,Objects!HB165)-HB35</f>
        <v>0</v>
      </c>
      <c r="HC33" s="161">
        <f ca="1">SUM(Objects!HC84,Objects!HC165)-HC35</f>
        <v>0</v>
      </c>
      <c r="HD33" s="161">
        <f ca="1">SUM(Objects!HD84,Objects!HD165)-HD35</f>
        <v>0</v>
      </c>
      <c r="HE33" s="161">
        <f ca="1">SUM(Objects!HE84,Objects!HE165)-HE35</f>
        <v>0</v>
      </c>
      <c r="HF33" s="161">
        <f ca="1">SUM(Objects!HF84,Objects!HF165)-HF35</f>
        <v>0</v>
      </c>
      <c r="HG33" s="161">
        <f ca="1">SUM(Objects!HG84,Objects!HG165)-HG35</f>
        <v>0</v>
      </c>
      <c r="HH33" s="161">
        <f ca="1">SUM(Objects!HH84,Objects!HH165)-HH35</f>
        <v>0</v>
      </c>
      <c r="HI33" s="161">
        <f ca="1">SUM(Objects!HI84,Objects!HI165)-HI35</f>
        <v>0</v>
      </c>
      <c r="HJ33" s="161">
        <f ca="1">SUM(Objects!HJ84,Objects!HJ165)-HJ35</f>
        <v>0</v>
      </c>
      <c r="HK33" s="161">
        <f ca="1">SUM(Objects!HK84,Objects!HK165)-HK35</f>
        <v>0</v>
      </c>
      <c r="HL33" s="161">
        <f ca="1">SUM(Objects!HL84,Objects!HL165)-HL35</f>
        <v>0</v>
      </c>
      <c r="HM33" s="161">
        <f ca="1">SUM(Objects!HM84,Objects!HM165)-HM35</f>
        <v>0</v>
      </c>
      <c r="HN33" s="161">
        <f ca="1">SUM(Objects!HN84,Objects!HN165)-HN35</f>
        <v>0</v>
      </c>
      <c r="HO33" s="161">
        <f ca="1">SUM(Objects!HO84,Objects!HO165)-HO35</f>
        <v>0</v>
      </c>
      <c r="HP33" s="161">
        <f ca="1">SUM(Objects!HP84,Objects!HP165)-HP35</f>
        <v>0</v>
      </c>
      <c r="HQ33" s="161">
        <f ca="1">SUM(Objects!HQ84,Objects!HQ165)-HQ35</f>
        <v>0</v>
      </c>
      <c r="HR33" s="161">
        <f ca="1">SUM(Objects!HR84,Objects!HR165)-HR35</f>
        <v>0</v>
      </c>
      <c r="HS33" s="161">
        <f ca="1">SUM(Objects!HS84,Objects!HS165)-HS35</f>
        <v>0</v>
      </c>
      <c r="HT33" s="161">
        <f ca="1">SUM(Objects!HT84,Objects!HT165)-HT35</f>
        <v>0</v>
      </c>
      <c r="HU33" s="161">
        <f ca="1">SUM(Objects!HU84,Objects!HU165)-HU35</f>
        <v>0</v>
      </c>
      <c r="HV33" s="161">
        <f ca="1">SUM(Objects!HV84,Objects!HV165)-HV35</f>
        <v>0</v>
      </c>
      <c r="HW33" s="161">
        <f ca="1">SUM(Objects!HW84,Objects!HW165)-HW35</f>
        <v>0</v>
      </c>
      <c r="HX33" s="161">
        <f ca="1">SUM(Objects!HX84,Objects!HX165)-HX35</f>
        <v>0</v>
      </c>
      <c r="HY33" s="161">
        <f ca="1">SUM(Objects!HY84,Objects!HY165)-HY35</f>
        <v>0</v>
      </c>
      <c r="HZ33" s="161">
        <f ca="1">SUM(Objects!HZ84,Objects!HZ165)-HZ35</f>
        <v>0</v>
      </c>
      <c r="IA33" s="161">
        <f ca="1">SUM(Objects!IA84,Objects!IA165)-IA35</f>
        <v>0</v>
      </c>
      <c r="IB33" s="161">
        <f ca="1">SUM(Objects!IB84,Objects!IB165)-IB35</f>
        <v>0</v>
      </c>
      <c r="IC33" s="161">
        <f ca="1">SUM(Objects!IC84,Objects!IC165)-IC35</f>
        <v>0</v>
      </c>
      <c r="ID33" s="161">
        <f ca="1">SUM(Objects!ID84,Objects!ID165)-ID35</f>
        <v>0</v>
      </c>
      <c r="IE33" s="161">
        <f ca="1">SUM(Objects!IE84,Objects!IE165)-IE35</f>
        <v>0</v>
      </c>
      <c r="IF33" s="161">
        <f ca="1">SUM(Objects!IF84,Objects!IF165)-IF35</f>
        <v>0</v>
      </c>
      <c r="IG33" s="161">
        <f ca="1">SUM(Objects!IG84,Objects!IG165)-IG35</f>
        <v>0</v>
      </c>
      <c r="IH33" s="161">
        <f ca="1">SUM(Objects!IH84,Objects!IH165)-IH35</f>
        <v>0</v>
      </c>
      <c r="II33" s="161">
        <f ca="1">SUM(Objects!II84,Objects!II165)-II35</f>
        <v>0</v>
      </c>
      <c r="IJ33" s="161">
        <f ca="1">SUM(Objects!IJ84,Objects!IJ165)-IJ35</f>
        <v>0</v>
      </c>
      <c r="IK33" s="161">
        <f ca="1">SUM(Objects!IK84,Objects!IK165)-IK35</f>
        <v>0</v>
      </c>
      <c r="IL33" s="161">
        <f ca="1">SUM(Objects!IL84,Objects!IL165)-IL35</f>
        <v>0</v>
      </c>
    </row>
    <row r="34" spans="2:246" outlineLevel="2" x14ac:dyDescent="0.3">
      <c r="B34" s="7" t="s">
        <v>65</v>
      </c>
      <c r="C34" s="13" t="s">
        <v>150</v>
      </c>
      <c r="D34" s="161">
        <f ca="1">SUM(Objects!D74,Objects!D155-SUM(Objects!D84,Objects!D165))</f>
        <v>6172.5161106461783</v>
      </c>
      <c r="G34" s="161">
        <f ca="1">SUM(Objects!G74,Objects!G155-SUM(Objects!G84,Objects!G165))</f>
        <v>126.04300922051516</v>
      </c>
      <c r="H34" s="161">
        <f ca="1">SUM(Objects!H74,Objects!H155-SUM(Objects!H84,Objects!H165))</f>
        <v>384.37634255384819</v>
      </c>
      <c r="I34" s="161">
        <f ca="1">SUM(Objects!I74,Objects!I155-SUM(Objects!I84,Objects!I165))</f>
        <v>251.04300922051516</v>
      </c>
      <c r="J34" s="161">
        <f ca="1">SUM(Objects!J74,Objects!J155-SUM(Objects!J84,Objects!J165))</f>
        <v>209.37634255384842</v>
      </c>
      <c r="K34" s="161">
        <f ca="1">SUM(Objects!K74,Objects!K155-SUM(Objects!K84,Objects!K165))</f>
        <v>209.37634255384842</v>
      </c>
      <c r="L34" s="161">
        <f ca="1">SUM(Objects!L74,Objects!L155-SUM(Objects!L84,Objects!L165))</f>
        <v>459.37634255384819</v>
      </c>
      <c r="M34" s="161">
        <f ca="1">SUM(Objects!M74,Objects!M155-SUM(Objects!M84,Objects!M165))</f>
        <v>126.04300922051516</v>
      </c>
      <c r="N34" s="161">
        <f ca="1">SUM(Objects!N74,Objects!N155-SUM(Objects!N84,Objects!N165))</f>
        <v>483.70967588718122</v>
      </c>
      <c r="O34" s="161">
        <f ca="1">SUM(Objects!O74,Objects!O155-SUM(Objects!O84,Objects!O165))</f>
        <v>483.70967588718122</v>
      </c>
      <c r="P34" s="161">
        <f ca="1">SUM(Objects!P74,Objects!P155-SUM(Objects!P84,Objects!P165))</f>
        <v>658.70967588718122</v>
      </c>
      <c r="Q34" s="161">
        <f ca="1">SUM(Objects!Q74,Objects!Q155-SUM(Objects!Q84,Objects!Q165))</f>
        <v>1311.2096758871812</v>
      </c>
      <c r="R34" s="161">
        <f ca="1">SUM(Objects!R74,Objects!R155-SUM(Objects!R84,Objects!R165))</f>
        <v>1469.5430092205133</v>
      </c>
      <c r="S34" s="161">
        <f ca="1">SUM(Objects!S74,Objects!S155-SUM(Objects!S84,Objects!S165))</f>
        <v>0</v>
      </c>
      <c r="T34" s="161">
        <f ca="1">SUM(Objects!T74,Objects!T155-SUM(Objects!T84,Objects!T165))</f>
        <v>0</v>
      </c>
      <c r="U34" s="161">
        <f ca="1">SUM(Objects!U74,Objects!U155-SUM(Objects!U84,Objects!U165))</f>
        <v>0</v>
      </c>
      <c r="V34" s="161">
        <f ca="1">SUM(Objects!V74,Objects!V155-SUM(Objects!V84,Objects!V165))</f>
        <v>0</v>
      </c>
      <c r="W34" s="161">
        <f ca="1">SUM(Objects!W74,Objects!W155-SUM(Objects!W84,Objects!W165))</f>
        <v>0</v>
      </c>
      <c r="X34" s="161">
        <f ca="1">SUM(Objects!X74,Objects!X155-SUM(Objects!X84,Objects!X165))</f>
        <v>0</v>
      </c>
      <c r="Y34" s="161">
        <f ca="1">SUM(Objects!Y74,Objects!Y155-SUM(Objects!Y84,Objects!Y165))</f>
        <v>0</v>
      </c>
      <c r="Z34" s="161">
        <f ca="1">SUM(Objects!Z74,Objects!Z155-SUM(Objects!Z84,Objects!Z165))</f>
        <v>0</v>
      </c>
      <c r="AA34" s="161">
        <f ca="1">SUM(Objects!AA74,Objects!AA155-SUM(Objects!AA84,Objects!AA165))</f>
        <v>0</v>
      </c>
      <c r="AB34" s="161">
        <f ca="1">SUM(Objects!AB74,Objects!AB155-SUM(Objects!AB84,Objects!AB165))</f>
        <v>0</v>
      </c>
      <c r="AC34" s="161">
        <f ca="1">SUM(Objects!AC74,Objects!AC155-SUM(Objects!AC84,Objects!AC165))</f>
        <v>0</v>
      </c>
      <c r="AD34" s="161">
        <f ca="1">SUM(Objects!AD74,Objects!AD155-SUM(Objects!AD84,Objects!AD165))</f>
        <v>0</v>
      </c>
      <c r="AE34" s="161">
        <f ca="1">SUM(Objects!AE74,Objects!AE155-SUM(Objects!AE84,Objects!AE165))</f>
        <v>0</v>
      </c>
      <c r="AF34" s="161">
        <f ca="1">SUM(Objects!AF74,Objects!AF155-SUM(Objects!AF84,Objects!AF165))</f>
        <v>0</v>
      </c>
      <c r="AG34" s="161">
        <f ca="1">SUM(Objects!AG74,Objects!AG155-SUM(Objects!AG84,Objects!AG165))</f>
        <v>0</v>
      </c>
      <c r="AH34" s="161">
        <f ca="1">SUM(Objects!AH74,Objects!AH155-SUM(Objects!AH84,Objects!AH165))</f>
        <v>0</v>
      </c>
      <c r="AI34" s="161">
        <f ca="1">SUM(Objects!AI74,Objects!AI155-SUM(Objects!AI84,Objects!AI165))</f>
        <v>0</v>
      </c>
      <c r="AJ34" s="161">
        <f ca="1">SUM(Objects!AJ74,Objects!AJ155-SUM(Objects!AJ84,Objects!AJ165))</f>
        <v>0</v>
      </c>
      <c r="AK34" s="161">
        <f ca="1">SUM(Objects!AK74,Objects!AK155-SUM(Objects!AK84,Objects!AK165))</f>
        <v>0</v>
      </c>
      <c r="AL34" s="161">
        <f ca="1">SUM(Objects!AL74,Objects!AL155-SUM(Objects!AL84,Objects!AL165))</f>
        <v>0</v>
      </c>
      <c r="AM34" s="161">
        <f ca="1">SUM(Objects!AM74,Objects!AM155-SUM(Objects!AM84,Objects!AM165))</f>
        <v>0</v>
      </c>
      <c r="AN34" s="161">
        <f ca="1">SUM(Objects!AN74,Objects!AN155-SUM(Objects!AN84,Objects!AN165))</f>
        <v>0</v>
      </c>
      <c r="AO34" s="161">
        <f ca="1">SUM(Objects!AO74,Objects!AO155-SUM(Objects!AO84,Objects!AO165))</f>
        <v>0</v>
      </c>
      <c r="AP34" s="161">
        <f ca="1">SUM(Objects!AP74,Objects!AP155-SUM(Objects!AP84,Objects!AP165))</f>
        <v>0</v>
      </c>
      <c r="AQ34" s="161">
        <f ca="1">SUM(Objects!AQ74,Objects!AQ155-SUM(Objects!AQ84,Objects!AQ165))</f>
        <v>0</v>
      </c>
      <c r="AR34" s="161">
        <f ca="1">SUM(Objects!AR74,Objects!AR155-SUM(Objects!AR84,Objects!AR165))</f>
        <v>0</v>
      </c>
      <c r="AS34" s="161">
        <f ca="1">SUM(Objects!AS74,Objects!AS155-SUM(Objects!AS84,Objects!AS165))</f>
        <v>0</v>
      </c>
      <c r="AT34" s="161">
        <f ca="1">SUM(Objects!AT74,Objects!AT155-SUM(Objects!AT84,Objects!AT165))</f>
        <v>0</v>
      </c>
      <c r="AU34" s="161">
        <f ca="1">SUM(Objects!AU74,Objects!AU155-SUM(Objects!AU84,Objects!AU165))</f>
        <v>0</v>
      </c>
      <c r="AV34" s="161">
        <f ca="1">SUM(Objects!AV74,Objects!AV155-SUM(Objects!AV84,Objects!AV165))</f>
        <v>0</v>
      </c>
      <c r="AW34" s="161">
        <f ca="1">SUM(Objects!AW74,Objects!AW155-SUM(Objects!AW84,Objects!AW165))</f>
        <v>0</v>
      </c>
      <c r="AX34" s="161">
        <f ca="1">SUM(Objects!AX74,Objects!AX155-SUM(Objects!AX84,Objects!AX165))</f>
        <v>0</v>
      </c>
      <c r="AY34" s="161">
        <f ca="1">SUM(Objects!AY74,Objects!AY155-SUM(Objects!AY84,Objects!AY165))</f>
        <v>0</v>
      </c>
      <c r="AZ34" s="161">
        <f ca="1">SUM(Objects!AZ74,Objects!AZ155-SUM(Objects!AZ84,Objects!AZ165))</f>
        <v>0</v>
      </c>
      <c r="BA34" s="161">
        <f ca="1">SUM(Objects!BA74,Objects!BA155-SUM(Objects!BA84,Objects!BA165))</f>
        <v>0</v>
      </c>
      <c r="BB34" s="161">
        <f ca="1">SUM(Objects!BB74,Objects!BB155-SUM(Objects!BB84,Objects!BB165))</f>
        <v>0</v>
      </c>
      <c r="BC34" s="161">
        <f ca="1">SUM(Objects!BC74,Objects!BC155-SUM(Objects!BC84,Objects!BC165))</f>
        <v>0</v>
      </c>
      <c r="BD34" s="161">
        <f ca="1">SUM(Objects!BD74,Objects!BD155-SUM(Objects!BD84,Objects!BD165))</f>
        <v>0</v>
      </c>
      <c r="BE34" s="161">
        <f ca="1">SUM(Objects!BE74,Objects!BE155-SUM(Objects!BE84,Objects!BE165))</f>
        <v>0</v>
      </c>
      <c r="BF34" s="161">
        <f ca="1">SUM(Objects!BF74,Objects!BF155-SUM(Objects!BF84,Objects!BF165))</f>
        <v>0</v>
      </c>
      <c r="BG34" s="161">
        <f ca="1">SUM(Objects!BG74,Objects!BG155-SUM(Objects!BG84,Objects!BG165))</f>
        <v>0</v>
      </c>
      <c r="BH34" s="161">
        <f ca="1">SUM(Objects!BH74,Objects!BH155-SUM(Objects!BH84,Objects!BH165))</f>
        <v>0</v>
      </c>
      <c r="BI34" s="161">
        <f ca="1">SUM(Objects!BI74,Objects!BI155-SUM(Objects!BI84,Objects!BI165))</f>
        <v>0</v>
      </c>
      <c r="BJ34" s="161">
        <f ca="1">SUM(Objects!BJ74,Objects!BJ155-SUM(Objects!BJ84,Objects!BJ165))</f>
        <v>0</v>
      </c>
      <c r="BK34" s="161">
        <f ca="1">SUM(Objects!BK74,Objects!BK155-SUM(Objects!BK84,Objects!BK165))</f>
        <v>0</v>
      </c>
      <c r="BL34" s="161">
        <f ca="1">SUM(Objects!BL74,Objects!BL155-SUM(Objects!BL84,Objects!BL165))</f>
        <v>0</v>
      </c>
      <c r="BM34" s="161">
        <f ca="1">SUM(Objects!BM74,Objects!BM155-SUM(Objects!BM84,Objects!BM165))</f>
        <v>0</v>
      </c>
      <c r="BN34" s="161">
        <f ca="1">SUM(Objects!BN74,Objects!BN155-SUM(Objects!BN84,Objects!BN165))</f>
        <v>0</v>
      </c>
      <c r="BO34" s="161">
        <f ca="1">SUM(Objects!BO74,Objects!BO155-SUM(Objects!BO84,Objects!BO165))</f>
        <v>0</v>
      </c>
      <c r="BP34" s="161">
        <f ca="1">SUM(Objects!BP74,Objects!BP155-SUM(Objects!BP84,Objects!BP165))</f>
        <v>0</v>
      </c>
      <c r="BQ34" s="161">
        <f ca="1">SUM(Objects!BQ74,Objects!BQ155-SUM(Objects!BQ84,Objects!BQ165))</f>
        <v>0</v>
      </c>
      <c r="BR34" s="161">
        <f ca="1">SUM(Objects!BR74,Objects!BR155-SUM(Objects!BR84,Objects!BR165))</f>
        <v>0</v>
      </c>
      <c r="BS34" s="161">
        <f ca="1">SUM(Objects!BS74,Objects!BS155-SUM(Objects!BS84,Objects!BS165))</f>
        <v>0</v>
      </c>
      <c r="BT34" s="161">
        <f ca="1">SUM(Objects!BT74,Objects!BT155-SUM(Objects!BT84,Objects!BT165))</f>
        <v>0</v>
      </c>
      <c r="BU34" s="161">
        <f ca="1">SUM(Objects!BU74,Objects!BU155-SUM(Objects!BU84,Objects!BU165))</f>
        <v>0</v>
      </c>
      <c r="BV34" s="161">
        <f ca="1">SUM(Objects!BV74,Objects!BV155-SUM(Objects!BV84,Objects!BV165))</f>
        <v>0</v>
      </c>
      <c r="BW34" s="161">
        <f ca="1">SUM(Objects!BW74,Objects!BW155-SUM(Objects!BW84,Objects!BW165))</f>
        <v>0</v>
      </c>
      <c r="BX34" s="161">
        <f ca="1">SUM(Objects!BX74,Objects!BX155-SUM(Objects!BX84,Objects!BX165))</f>
        <v>0</v>
      </c>
      <c r="BY34" s="161">
        <f ca="1">SUM(Objects!BY74,Objects!BY155-SUM(Objects!BY84,Objects!BY165))</f>
        <v>0</v>
      </c>
      <c r="BZ34" s="161">
        <f ca="1">SUM(Objects!BZ74,Objects!BZ155-SUM(Objects!BZ84,Objects!BZ165))</f>
        <v>0</v>
      </c>
      <c r="CA34" s="161">
        <f ca="1">SUM(Objects!CA74,Objects!CA155-SUM(Objects!CA84,Objects!CA165))</f>
        <v>0</v>
      </c>
      <c r="CB34" s="161">
        <f ca="1">SUM(Objects!CB74,Objects!CB155-SUM(Objects!CB84,Objects!CB165))</f>
        <v>0</v>
      </c>
      <c r="CC34" s="161">
        <f ca="1">SUM(Objects!CC74,Objects!CC155-SUM(Objects!CC84,Objects!CC165))</f>
        <v>0</v>
      </c>
      <c r="CD34" s="161">
        <f ca="1">SUM(Objects!CD74,Objects!CD155-SUM(Objects!CD84,Objects!CD165))</f>
        <v>0</v>
      </c>
      <c r="CE34" s="161">
        <f ca="1">SUM(Objects!CE74,Objects!CE155-SUM(Objects!CE84,Objects!CE165))</f>
        <v>0</v>
      </c>
      <c r="CF34" s="161">
        <f ca="1">SUM(Objects!CF74,Objects!CF155-SUM(Objects!CF84,Objects!CF165))</f>
        <v>0</v>
      </c>
      <c r="CG34" s="161">
        <f ca="1">SUM(Objects!CG74,Objects!CG155-SUM(Objects!CG84,Objects!CG165))</f>
        <v>0</v>
      </c>
      <c r="CH34" s="161">
        <f ca="1">SUM(Objects!CH74,Objects!CH155-SUM(Objects!CH84,Objects!CH165))</f>
        <v>0</v>
      </c>
      <c r="CI34" s="161">
        <f ca="1">SUM(Objects!CI74,Objects!CI155-SUM(Objects!CI84,Objects!CI165))</f>
        <v>0</v>
      </c>
      <c r="CJ34" s="161">
        <f ca="1">SUM(Objects!CJ74,Objects!CJ155-SUM(Objects!CJ84,Objects!CJ165))</f>
        <v>0</v>
      </c>
      <c r="CK34" s="161">
        <f ca="1">SUM(Objects!CK74,Objects!CK155-SUM(Objects!CK84,Objects!CK165))</f>
        <v>0</v>
      </c>
      <c r="CL34" s="161">
        <f ca="1">SUM(Objects!CL74,Objects!CL155-SUM(Objects!CL84,Objects!CL165))</f>
        <v>0</v>
      </c>
      <c r="CM34" s="161">
        <f ca="1">SUM(Objects!CM74,Objects!CM155-SUM(Objects!CM84,Objects!CM165))</f>
        <v>0</v>
      </c>
      <c r="CN34" s="161">
        <f ca="1">SUM(Objects!CN74,Objects!CN155-SUM(Objects!CN84,Objects!CN165))</f>
        <v>0</v>
      </c>
      <c r="CO34" s="161">
        <f ca="1">SUM(Objects!CO74,Objects!CO155-SUM(Objects!CO84,Objects!CO165))</f>
        <v>0</v>
      </c>
      <c r="CP34" s="161">
        <f ca="1">SUM(Objects!CP74,Objects!CP155-SUM(Objects!CP84,Objects!CP165))</f>
        <v>0</v>
      </c>
      <c r="CQ34" s="161">
        <f ca="1">SUM(Objects!CQ74,Objects!CQ155-SUM(Objects!CQ84,Objects!CQ165))</f>
        <v>0</v>
      </c>
      <c r="CR34" s="161">
        <f ca="1">SUM(Objects!CR74,Objects!CR155-SUM(Objects!CR84,Objects!CR165))</f>
        <v>0</v>
      </c>
      <c r="CS34" s="161">
        <f ca="1">SUM(Objects!CS74,Objects!CS155-SUM(Objects!CS84,Objects!CS165))</f>
        <v>0</v>
      </c>
      <c r="CT34" s="161">
        <f ca="1">SUM(Objects!CT74,Objects!CT155-SUM(Objects!CT84,Objects!CT165))</f>
        <v>0</v>
      </c>
      <c r="CU34" s="161">
        <f ca="1">SUM(Objects!CU74,Objects!CU155-SUM(Objects!CU84,Objects!CU165))</f>
        <v>0</v>
      </c>
      <c r="CV34" s="161">
        <f ca="1">SUM(Objects!CV74,Objects!CV155-SUM(Objects!CV84,Objects!CV165))</f>
        <v>0</v>
      </c>
      <c r="CW34" s="161">
        <f ca="1">SUM(Objects!CW74,Objects!CW155-SUM(Objects!CW84,Objects!CW165))</f>
        <v>0</v>
      </c>
      <c r="CX34" s="161">
        <f ca="1">SUM(Objects!CX74,Objects!CX155-SUM(Objects!CX84,Objects!CX165))</f>
        <v>0</v>
      </c>
      <c r="CY34" s="161">
        <f ca="1">SUM(Objects!CY74,Objects!CY155-SUM(Objects!CY84,Objects!CY165))</f>
        <v>0</v>
      </c>
      <c r="CZ34" s="161">
        <f ca="1">SUM(Objects!CZ74,Objects!CZ155-SUM(Objects!CZ84,Objects!CZ165))</f>
        <v>0</v>
      </c>
      <c r="DA34" s="161">
        <f ca="1">SUM(Objects!DA74,Objects!DA155-SUM(Objects!DA84,Objects!DA165))</f>
        <v>0</v>
      </c>
      <c r="DB34" s="161">
        <f ca="1">SUM(Objects!DB74,Objects!DB155-SUM(Objects!DB84,Objects!DB165))</f>
        <v>0</v>
      </c>
      <c r="DC34" s="161">
        <f ca="1">SUM(Objects!DC74,Objects!DC155-SUM(Objects!DC84,Objects!DC165))</f>
        <v>0</v>
      </c>
      <c r="DD34" s="161">
        <f ca="1">SUM(Objects!DD74,Objects!DD155-SUM(Objects!DD84,Objects!DD165))</f>
        <v>0</v>
      </c>
      <c r="DE34" s="161">
        <f ca="1">SUM(Objects!DE74,Objects!DE155-SUM(Objects!DE84,Objects!DE165))</f>
        <v>0</v>
      </c>
      <c r="DF34" s="161">
        <f ca="1">SUM(Objects!DF74,Objects!DF155-SUM(Objects!DF84,Objects!DF165))</f>
        <v>0</v>
      </c>
      <c r="DG34" s="161">
        <f ca="1">SUM(Objects!DG74,Objects!DG155-SUM(Objects!DG84,Objects!DG165))</f>
        <v>0</v>
      </c>
      <c r="DH34" s="161">
        <f ca="1">SUM(Objects!DH74,Objects!DH155-SUM(Objects!DH84,Objects!DH165))</f>
        <v>0</v>
      </c>
      <c r="DI34" s="161">
        <f ca="1">SUM(Objects!DI74,Objects!DI155-SUM(Objects!DI84,Objects!DI165))</f>
        <v>0</v>
      </c>
      <c r="DJ34" s="161">
        <f ca="1">SUM(Objects!DJ74,Objects!DJ155-SUM(Objects!DJ84,Objects!DJ165))</f>
        <v>0</v>
      </c>
      <c r="DK34" s="161">
        <f ca="1">SUM(Objects!DK74,Objects!DK155-SUM(Objects!DK84,Objects!DK165))</f>
        <v>0</v>
      </c>
      <c r="DL34" s="161">
        <f ca="1">SUM(Objects!DL74,Objects!DL155-SUM(Objects!DL84,Objects!DL165))</f>
        <v>0</v>
      </c>
      <c r="DM34" s="161">
        <f ca="1">SUM(Objects!DM74,Objects!DM155-SUM(Objects!DM84,Objects!DM165))</f>
        <v>0</v>
      </c>
      <c r="DN34" s="161">
        <f ca="1">SUM(Objects!DN74,Objects!DN155-SUM(Objects!DN84,Objects!DN165))</f>
        <v>0</v>
      </c>
      <c r="DO34" s="161">
        <f ca="1">SUM(Objects!DO74,Objects!DO155-SUM(Objects!DO84,Objects!DO165))</f>
        <v>0</v>
      </c>
      <c r="DP34" s="161">
        <f ca="1">SUM(Objects!DP74,Objects!DP155-SUM(Objects!DP84,Objects!DP165))</f>
        <v>0</v>
      </c>
      <c r="DQ34" s="161">
        <f ca="1">SUM(Objects!DQ74,Objects!DQ155-SUM(Objects!DQ84,Objects!DQ165))</f>
        <v>0</v>
      </c>
      <c r="DR34" s="161">
        <f ca="1">SUM(Objects!DR74,Objects!DR155-SUM(Objects!DR84,Objects!DR165))</f>
        <v>0</v>
      </c>
      <c r="DS34" s="161">
        <f ca="1">SUM(Objects!DS74,Objects!DS155-SUM(Objects!DS84,Objects!DS165))</f>
        <v>0</v>
      </c>
      <c r="DT34" s="161">
        <f ca="1">SUM(Objects!DT74,Objects!DT155-SUM(Objects!DT84,Objects!DT165))</f>
        <v>0</v>
      </c>
      <c r="DU34" s="161">
        <f ca="1">SUM(Objects!DU74,Objects!DU155-SUM(Objects!DU84,Objects!DU165))</f>
        <v>0</v>
      </c>
      <c r="DV34" s="161">
        <f ca="1">SUM(Objects!DV74,Objects!DV155-SUM(Objects!DV84,Objects!DV165))</f>
        <v>0</v>
      </c>
      <c r="DW34" s="161">
        <f ca="1">SUM(Objects!DW74,Objects!DW155-SUM(Objects!DW84,Objects!DW165))</f>
        <v>0</v>
      </c>
      <c r="DX34" s="161">
        <f ca="1">SUM(Objects!DX74,Objects!DX155-SUM(Objects!DX84,Objects!DX165))</f>
        <v>0</v>
      </c>
      <c r="DY34" s="161">
        <f ca="1">SUM(Objects!DY74,Objects!DY155-SUM(Objects!DY84,Objects!DY165))</f>
        <v>0</v>
      </c>
      <c r="DZ34" s="161">
        <f ca="1">SUM(Objects!DZ74,Objects!DZ155-SUM(Objects!DZ84,Objects!DZ165))</f>
        <v>0</v>
      </c>
      <c r="EA34" s="161">
        <f ca="1">SUM(Objects!EA74,Objects!EA155-SUM(Objects!EA84,Objects!EA165))</f>
        <v>0</v>
      </c>
      <c r="EB34" s="161">
        <f ca="1">SUM(Objects!EB74,Objects!EB155-SUM(Objects!EB84,Objects!EB165))</f>
        <v>0</v>
      </c>
      <c r="EC34" s="161">
        <f ca="1">SUM(Objects!EC74,Objects!EC155-SUM(Objects!EC84,Objects!EC165))</f>
        <v>0</v>
      </c>
      <c r="ED34" s="161">
        <f ca="1">SUM(Objects!ED74,Objects!ED155-SUM(Objects!ED84,Objects!ED165))</f>
        <v>0</v>
      </c>
      <c r="EE34" s="161">
        <f ca="1">SUM(Objects!EE74,Objects!EE155-SUM(Objects!EE84,Objects!EE165))</f>
        <v>0</v>
      </c>
      <c r="EF34" s="161">
        <f ca="1">SUM(Objects!EF74,Objects!EF155-SUM(Objects!EF84,Objects!EF165))</f>
        <v>0</v>
      </c>
      <c r="EG34" s="161">
        <f ca="1">SUM(Objects!EG74,Objects!EG155-SUM(Objects!EG84,Objects!EG165))</f>
        <v>0</v>
      </c>
      <c r="EH34" s="161">
        <f ca="1">SUM(Objects!EH74,Objects!EH155-SUM(Objects!EH84,Objects!EH165))</f>
        <v>0</v>
      </c>
      <c r="EI34" s="161">
        <f ca="1">SUM(Objects!EI74,Objects!EI155-SUM(Objects!EI84,Objects!EI165))</f>
        <v>0</v>
      </c>
      <c r="EJ34" s="161">
        <f ca="1">SUM(Objects!EJ74,Objects!EJ155-SUM(Objects!EJ84,Objects!EJ165))</f>
        <v>0</v>
      </c>
      <c r="EK34" s="161">
        <f ca="1">SUM(Objects!EK74,Objects!EK155-SUM(Objects!EK84,Objects!EK165))</f>
        <v>0</v>
      </c>
      <c r="EL34" s="161">
        <f ca="1">SUM(Objects!EL74,Objects!EL155-SUM(Objects!EL84,Objects!EL165))</f>
        <v>0</v>
      </c>
      <c r="EM34" s="161">
        <f ca="1">SUM(Objects!EM74,Objects!EM155-SUM(Objects!EM84,Objects!EM165))</f>
        <v>0</v>
      </c>
      <c r="EN34" s="161">
        <f ca="1">SUM(Objects!EN74,Objects!EN155-SUM(Objects!EN84,Objects!EN165))</f>
        <v>0</v>
      </c>
      <c r="EO34" s="161">
        <f ca="1">SUM(Objects!EO74,Objects!EO155-SUM(Objects!EO84,Objects!EO165))</f>
        <v>0</v>
      </c>
      <c r="EP34" s="161">
        <f ca="1">SUM(Objects!EP74,Objects!EP155-SUM(Objects!EP84,Objects!EP165))</f>
        <v>0</v>
      </c>
      <c r="EQ34" s="161">
        <f ca="1">SUM(Objects!EQ74,Objects!EQ155-SUM(Objects!EQ84,Objects!EQ165))</f>
        <v>0</v>
      </c>
      <c r="ER34" s="161">
        <f ca="1">SUM(Objects!ER74,Objects!ER155-SUM(Objects!ER84,Objects!ER165))</f>
        <v>0</v>
      </c>
      <c r="ES34" s="161">
        <f ca="1">SUM(Objects!ES74,Objects!ES155-SUM(Objects!ES84,Objects!ES165))</f>
        <v>0</v>
      </c>
      <c r="ET34" s="161">
        <f ca="1">SUM(Objects!ET74,Objects!ET155-SUM(Objects!ET84,Objects!ET165))</f>
        <v>0</v>
      </c>
      <c r="EU34" s="161">
        <f ca="1">SUM(Objects!EU74,Objects!EU155-SUM(Objects!EU84,Objects!EU165))</f>
        <v>0</v>
      </c>
      <c r="EV34" s="161">
        <f ca="1">SUM(Objects!EV74,Objects!EV155-SUM(Objects!EV84,Objects!EV165))</f>
        <v>0</v>
      </c>
      <c r="EW34" s="161">
        <f ca="1">SUM(Objects!EW74,Objects!EW155-SUM(Objects!EW84,Objects!EW165))</f>
        <v>0</v>
      </c>
      <c r="EX34" s="161">
        <f ca="1">SUM(Objects!EX74,Objects!EX155-SUM(Objects!EX84,Objects!EX165))</f>
        <v>0</v>
      </c>
      <c r="EY34" s="161">
        <f ca="1">SUM(Objects!EY74,Objects!EY155-SUM(Objects!EY84,Objects!EY165))</f>
        <v>0</v>
      </c>
      <c r="EZ34" s="161">
        <f ca="1">SUM(Objects!EZ74,Objects!EZ155-SUM(Objects!EZ84,Objects!EZ165))</f>
        <v>0</v>
      </c>
      <c r="FA34" s="161">
        <f ca="1">SUM(Objects!FA74,Objects!FA155-SUM(Objects!FA84,Objects!FA165))</f>
        <v>0</v>
      </c>
      <c r="FB34" s="161">
        <f ca="1">SUM(Objects!FB74,Objects!FB155-SUM(Objects!FB84,Objects!FB165))</f>
        <v>0</v>
      </c>
      <c r="FC34" s="161">
        <f ca="1">SUM(Objects!FC74,Objects!FC155-SUM(Objects!FC84,Objects!FC165))</f>
        <v>0</v>
      </c>
      <c r="FD34" s="161">
        <f ca="1">SUM(Objects!FD74,Objects!FD155-SUM(Objects!FD84,Objects!FD165))</f>
        <v>0</v>
      </c>
      <c r="FE34" s="161">
        <f ca="1">SUM(Objects!FE74,Objects!FE155-SUM(Objects!FE84,Objects!FE165))</f>
        <v>0</v>
      </c>
      <c r="FF34" s="161">
        <f ca="1">SUM(Objects!FF74,Objects!FF155-SUM(Objects!FF84,Objects!FF165))</f>
        <v>0</v>
      </c>
      <c r="FG34" s="161">
        <f ca="1">SUM(Objects!FG74,Objects!FG155-SUM(Objects!FG84,Objects!FG165))</f>
        <v>0</v>
      </c>
      <c r="FH34" s="161">
        <f ca="1">SUM(Objects!FH74,Objects!FH155-SUM(Objects!FH84,Objects!FH165))</f>
        <v>0</v>
      </c>
      <c r="FI34" s="161">
        <f ca="1">SUM(Objects!FI74,Objects!FI155-SUM(Objects!FI84,Objects!FI165))</f>
        <v>0</v>
      </c>
      <c r="FJ34" s="161">
        <f ca="1">SUM(Objects!FJ74,Objects!FJ155-SUM(Objects!FJ84,Objects!FJ165))</f>
        <v>0</v>
      </c>
      <c r="FK34" s="161">
        <f ca="1">SUM(Objects!FK74,Objects!FK155-SUM(Objects!FK84,Objects!FK165))</f>
        <v>0</v>
      </c>
      <c r="FL34" s="161">
        <f ca="1">SUM(Objects!FL74,Objects!FL155-SUM(Objects!FL84,Objects!FL165))</f>
        <v>0</v>
      </c>
      <c r="FM34" s="161">
        <f ca="1">SUM(Objects!FM74,Objects!FM155-SUM(Objects!FM84,Objects!FM165))</f>
        <v>0</v>
      </c>
      <c r="FN34" s="161">
        <f ca="1">SUM(Objects!FN74,Objects!FN155-SUM(Objects!FN84,Objects!FN165))</f>
        <v>0</v>
      </c>
      <c r="FO34" s="161">
        <f ca="1">SUM(Objects!FO74,Objects!FO155-SUM(Objects!FO84,Objects!FO165))</f>
        <v>0</v>
      </c>
      <c r="FP34" s="161">
        <f ca="1">SUM(Objects!FP74,Objects!FP155-SUM(Objects!FP84,Objects!FP165))</f>
        <v>0</v>
      </c>
      <c r="FQ34" s="161">
        <f ca="1">SUM(Objects!FQ74,Objects!FQ155-SUM(Objects!FQ84,Objects!FQ165))</f>
        <v>0</v>
      </c>
      <c r="FR34" s="161">
        <f ca="1">SUM(Objects!FR74,Objects!FR155-SUM(Objects!FR84,Objects!FR165))</f>
        <v>0</v>
      </c>
      <c r="FS34" s="161">
        <f ca="1">SUM(Objects!FS74,Objects!FS155-SUM(Objects!FS84,Objects!FS165))</f>
        <v>0</v>
      </c>
      <c r="FT34" s="161">
        <f ca="1">SUM(Objects!FT74,Objects!FT155-SUM(Objects!FT84,Objects!FT165))</f>
        <v>0</v>
      </c>
      <c r="FU34" s="161">
        <f ca="1">SUM(Objects!FU74,Objects!FU155-SUM(Objects!FU84,Objects!FU165))</f>
        <v>0</v>
      </c>
      <c r="FV34" s="161">
        <f ca="1">SUM(Objects!FV74,Objects!FV155-SUM(Objects!FV84,Objects!FV165))</f>
        <v>0</v>
      </c>
      <c r="FW34" s="161">
        <f ca="1">SUM(Objects!FW74,Objects!FW155-SUM(Objects!FW84,Objects!FW165))</f>
        <v>0</v>
      </c>
      <c r="FX34" s="161">
        <f ca="1">SUM(Objects!FX74,Objects!FX155-SUM(Objects!FX84,Objects!FX165))</f>
        <v>0</v>
      </c>
      <c r="FY34" s="161">
        <f ca="1">SUM(Objects!FY74,Objects!FY155-SUM(Objects!FY84,Objects!FY165))</f>
        <v>0</v>
      </c>
      <c r="FZ34" s="161">
        <f ca="1">SUM(Objects!FZ74,Objects!FZ155-SUM(Objects!FZ84,Objects!FZ165))</f>
        <v>0</v>
      </c>
      <c r="GA34" s="161">
        <f ca="1">SUM(Objects!GA74,Objects!GA155-SUM(Objects!GA84,Objects!GA165))</f>
        <v>0</v>
      </c>
      <c r="GB34" s="161">
        <f ca="1">SUM(Objects!GB74,Objects!GB155-SUM(Objects!GB84,Objects!GB165))</f>
        <v>0</v>
      </c>
      <c r="GC34" s="161">
        <f ca="1">SUM(Objects!GC74,Objects!GC155-SUM(Objects!GC84,Objects!GC165))</f>
        <v>0</v>
      </c>
      <c r="GD34" s="161">
        <f ca="1">SUM(Objects!GD74,Objects!GD155-SUM(Objects!GD84,Objects!GD165))</f>
        <v>0</v>
      </c>
      <c r="GE34" s="161">
        <f ca="1">SUM(Objects!GE74,Objects!GE155-SUM(Objects!GE84,Objects!GE165))</f>
        <v>0</v>
      </c>
      <c r="GF34" s="161">
        <f ca="1">SUM(Objects!GF74,Objects!GF155-SUM(Objects!GF84,Objects!GF165))</f>
        <v>0</v>
      </c>
      <c r="GG34" s="161">
        <f ca="1">SUM(Objects!GG74,Objects!GG155-SUM(Objects!GG84,Objects!GG165))</f>
        <v>0</v>
      </c>
      <c r="GH34" s="161">
        <f ca="1">SUM(Objects!GH74,Objects!GH155-SUM(Objects!GH84,Objects!GH165))</f>
        <v>0</v>
      </c>
      <c r="GI34" s="161">
        <f ca="1">SUM(Objects!GI74,Objects!GI155-SUM(Objects!GI84,Objects!GI165))</f>
        <v>0</v>
      </c>
      <c r="GJ34" s="161">
        <f ca="1">SUM(Objects!GJ74,Objects!GJ155-SUM(Objects!GJ84,Objects!GJ165))</f>
        <v>0</v>
      </c>
      <c r="GK34" s="161">
        <f ca="1">SUM(Objects!GK74,Objects!GK155-SUM(Objects!GK84,Objects!GK165))</f>
        <v>0</v>
      </c>
      <c r="GL34" s="161">
        <f ca="1">SUM(Objects!GL74,Objects!GL155-SUM(Objects!GL84,Objects!GL165))</f>
        <v>0</v>
      </c>
      <c r="GM34" s="161">
        <f ca="1">SUM(Objects!GM74,Objects!GM155-SUM(Objects!GM84,Objects!GM165))</f>
        <v>0</v>
      </c>
      <c r="GN34" s="161">
        <f ca="1">SUM(Objects!GN74,Objects!GN155-SUM(Objects!GN84,Objects!GN165))</f>
        <v>0</v>
      </c>
      <c r="GO34" s="161">
        <f ca="1">SUM(Objects!GO74,Objects!GO155-SUM(Objects!GO84,Objects!GO165))</f>
        <v>0</v>
      </c>
      <c r="GP34" s="161">
        <f ca="1">SUM(Objects!GP74,Objects!GP155-SUM(Objects!GP84,Objects!GP165))</f>
        <v>0</v>
      </c>
      <c r="GQ34" s="161">
        <f ca="1">SUM(Objects!GQ74,Objects!GQ155-SUM(Objects!GQ84,Objects!GQ165))</f>
        <v>0</v>
      </c>
      <c r="GR34" s="161">
        <f ca="1">SUM(Objects!GR74,Objects!GR155-SUM(Objects!GR84,Objects!GR165))</f>
        <v>0</v>
      </c>
      <c r="GS34" s="161">
        <f ca="1">SUM(Objects!GS74,Objects!GS155-SUM(Objects!GS84,Objects!GS165))</f>
        <v>0</v>
      </c>
      <c r="GT34" s="161">
        <f ca="1">SUM(Objects!GT74,Objects!GT155-SUM(Objects!GT84,Objects!GT165))</f>
        <v>0</v>
      </c>
      <c r="GU34" s="161">
        <f ca="1">SUM(Objects!GU74,Objects!GU155-SUM(Objects!GU84,Objects!GU165))</f>
        <v>0</v>
      </c>
      <c r="GV34" s="161">
        <f ca="1">SUM(Objects!GV74,Objects!GV155-SUM(Objects!GV84,Objects!GV165))</f>
        <v>0</v>
      </c>
      <c r="GW34" s="161">
        <f ca="1">SUM(Objects!GW74,Objects!GW155-SUM(Objects!GW84,Objects!GW165))</f>
        <v>0</v>
      </c>
      <c r="GX34" s="161">
        <f ca="1">SUM(Objects!GX74,Objects!GX155-SUM(Objects!GX84,Objects!GX165))</f>
        <v>0</v>
      </c>
      <c r="GY34" s="161">
        <f ca="1">SUM(Objects!GY74,Objects!GY155-SUM(Objects!GY84,Objects!GY165))</f>
        <v>0</v>
      </c>
      <c r="GZ34" s="161">
        <f ca="1">SUM(Objects!GZ74,Objects!GZ155-SUM(Objects!GZ84,Objects!GZ165))</f>
        <v>0</v>
      </c>
      <c r="HA34" s="161">
        <f ca="1">SUM(Objects!HA74,Objects!HA155-SUM(Objects!HA84,Objects!HA165))</f>
        <v>0</v>
      </c>
      <c r="HB34" s="161">
        <f ca="1">SUM(Objects!HB74,Objects!HB155-SUM(Objects!HB84,Objects!HB165))</f>
        <v>0</v>
      </c>
      <c r="HC34" s="161">
        <f ca="1">SUM(Objects!HC74,Objects!HC155-SUM(Objects!HC84,Objects!HC165))</f>
        <v>0</v>
      </c>
      <c r="HD34" s="161">
        <f ca="1">SUM(Objects!HD74,Objects!HD155-SUM(Objects!HD84,Objects!HD165))</f>
        <v>0</v>
      </c>
      <c r="HE34" s="161">
        <f ca="1">SUM(Objects!HE74,Objects!HE155-SUM(Objects!HE84,Objects!HE165))</f>
        <v>0</v>
      </c>
      <c r="HF34" s="161">
        <f ca="1">SUM(Objects!HF74,Objects!HF155-SUM(Objects!HF84,Objects!HF165))</f>
        <v>0</v>
      </c>
      <c r="HG34" s="161">
        <f ca="1">SUM(Objects!HG74,Objects!HG155-SUM(Objects!HG84,Objects!HG165))</f>
        <v>0</v>
      </c>
      <c r="HH34" s="161">
        <f ca="1">SUM(Objects!HH74,Objects!HH155-SUM(Objects!HH84,Objects!HH165))</f>
        <v>0</v>
      </c>
      <c r="HI34" s="161">
        <f ca="1">SUM(Objects!HI74,Objects!HI155-SUM(Objects!HI84,Objects!HI165))</f>
        <v>0</v>
      </c>
      <c r="HJ34" s="161">
        <f ca="1">SUM(Objects!HJ74,Objects!HJ155-SUM(Objects!HJ84,Objects!HJ165))</f>
        <v>0</v>
      </c>
      <c r="HK34" s="161">
        <f ca="1">SUM(Objects!HK74,Objects!HK155-SUM(Objects!HK84,Objects!HK165))</f>
        <v>0</v>
      </c>
      <c r="HL34" s="161">
        <f ca="1">SUM(Objects!HL74,Objects!HL155-SUM(Objects!HL84,Objects!HL165))</f>
        <v>0</v>
      </c>
      <c r="HM34" s="161">
        <f ca="1">SUM(Objects!HM74,Objects!HM155-SUM(Objects!HM84,Objects!HM165))</f>
        <v>0</v>
      </c>
      <c r="HN34" s="161">
        <f ca="1">SUM(Objects!HN74,Objects!HN155-SUM(Objects!HN84,Objects!HN165))</f>
        <v>0</v>
      </c>
      <c r="HO34" s="161">
        <f ca="1">SUM(Objects!HO74,Objects!HO155-SUM(Objects!HO84,Objects!HO165))</f>
        <v>0</v>
      </c>
      <c r="HP34" s="161">
        <f ca="1">SUM(Objects!HP74,Objects!HP155-SUM(Objects!HP84,Objects!HP165))</f>
        <v>0</v>
      </c>
      <c r="HQ34" s="161">
        <f ca="1">SUM(Objects!HQ74,Objects!HQ155-SUM(Objects!HQ84,Objects!HQ165))</f>
        <v>0</v>
      </c>
      <c r="HR34" s="161">
        <f ca="1">SUM(Objects!HR74,Objects!HR155-SUM(Objects!HR84,Objects!HR165))</f>
        <v>0</v>
      </c>
      <c r="HS34" s="161">
        <f ca="1">SUM(Objects!HS74,Objects!HS155-SUM(Objects!HS84,Objects!HS165))</f>
        <v>0</v>
      </c>
      <c r="HT34" s="161">
        <f ca="1">SUM(Objects!HT74,Objects!HT155-SUM(Objects!HT84,Objects!HT165))</f>
        <v>0</v>
      </c>
      <c r="HU34" s="161">
        <f ca="1">SUM(Objects!HU74,Objects!HU155-SUM(Objects!HU84,Objects!HU165))</f>
        <v>0</v>
      </c>
      <c r="HV34" s="161">
        <f ca="1">SUM(Objects!HV74,Objects!HV155-SUM(Objects!HV84,Objects!HV165))</f>
        <v>0</v>
      </c>
      <c r="HW34" s="161">
        <f ca="1">SUM(Objects!HW74,Objects!HW155-SUM(Objects!HW84,Objects!HW165))</f>
        <v>0</v>
      </c>
      <c r="HX34" s="161">
        <f ca="1">SUM(Objects!HX74,Objects!HX155-SUM(Objects!HX84,Objects!HX165))</f>
        <v>0</v>
      </c>
      <c r="HY34" s="161">
        <f ca="1">SUM(Objects!HY74,Objects!HY155-SUM(Objects!HY84,Objects!HY165))</f>
        <v>0</v>
      </c>
      <c r="HZ34" s="161">
        <f ca="1">SUM(Objects!HZ74,Objects!HZ155-SUM(Objects!HZ84,Objects!HZ165))</f>
        <v>0</v>
      </c>
      <c r="IA34" s="161">
        <f ca="1">SUM(Objects!IA74,Objects!IA155-SUM(Objects!IA84,Objects!IA165))</f>
        <v>0</v>
      </c>
      <c r="IB34" s="161">
        <f ca="1">SUM(Objects!IB74,Objects!IB155-SUM(Objects!IB84,Objects!IB165))</f>
        <v>0</v>
      </c>
      <c r="IC34" s="161">
        <f ca="1">SUM(Objects!IC74,Objects!IC155-SUM(Objects!IC84,Objects!IC165))</f>
        <v>0</v>
      </c>
      <c r="ID34" s="161">
        <f ca="1">SUM(Objects!ID74,Objects!ID155-SUM(Objects!ID84,Objects!ID165))</f>
        <v>0</v>
      </c>
      <c r="IE34" s="161">
        <f ca="1">SUM(Objects!IE74,Objects!IE155-SUM(Objects!IE84,Objects!IE165))</f>
        <v>0</v>
      </c>
      <c r="IF34" s="161">
        <f ca="1">SUM(Objects!IF74,Objects!IF155-SUM(Objects!IF84,Objects!IF165))</f>
        <v>0</v>
      </c>
      <c r="IG34" s="161">
        <f ca="1">SUM(Objects!IG74,Objects!IG155-SUM(Objects!IG84,Objects!IG165))</f>
        <v>0</v>
      </c>
      <c r="IH34" s="161">
        <f ca="1">SUM(Objects!IH74,Objects!IH155-SUM(Objects!IH84,Objects!IH165))</f>
        <v>0</v>
      </c>
      <c r="II34" s="161">
        <f ca="1">SUM(Objects!II74,Objects!II155-SUM(Objects!II84,Objects!II165))</f>
        <v>0</v>
      </c>
      <c r="IJ34" s="161">
        <f ca="1">SUM(Objects!IJ74,Objects!IJ155-SUM(Objects!IJ84,Objects!IJ165))</f>
        <v>0</v>
      </c>
      <c r="IK34" s="161">
        <f ca="1">SUM(Objects!IK74,Objects!IK155-SUM(Objects!IK84,Objects!IK165))</f>
        <v>0</v>
      </c>
      <c r="IL34" s="161">
        <f ca="1">SUM(Objects!IL74,Objects!IL155-SUM(Objects!IL84,Objects!IL165))</f>
        <v>0</v>
      </c>
    </row>
    <row r="35" spans="2:246" outlineLevel="2" x14ac:dyDescent="0.3">
      <c r="B35" s="7" t="s">
        <v>504</v>
      </c>
      <c r="C35" s="13" t="s">
        <v>150</v>
      </c>
      <c r="D35" s="161">
        <f ca="1">SUM(Objects!D81,Objects!D162)</f>
        <v>4606.7936482309033</v>
      </c>
      <c r="G35" s="161">
        <f ca="1">SUM(Objects!G81,Objects!G162)</f>
        <v>383.89947068590857</v>
      </c>
      <c r="H35" s="161">
        <f ca="1">SUM(Objects!H81,Objects!H162)</f>
        <v>383.89947068590857</v>
      </c>
      <c r="I35" s="161">
        <f ca="1">SUM(Objects!I81,Objects!I162)</f>
        <v>383.89947068590857</v>
      </c>
      <c r="J35" s="161">
        <f ca="1">SUM(Objects!J81,Objects!J162)</f>
        <v>383.89947068590857</v>
      </c>
      <c r="K35" s="161">
        <f ca="1">SUM(Objects!K81,Objects!K162)</f>
        <v>383.89947068590857</v>
      </c>
      <c r="L35" s="161">
        <f ca="1">SUM(Objects!L81,Objects!L162)</f>
        <v>383.89947068590857</v>
      </c>
      <c r="M35" s="161">
        <f ca="1">SUM(Objects!M81,Objects!M162)</f>
        <v>383.89947068590857</v>
      </c>
      <c r="N35" s="161">
        <f ca="1">SUM(Objects!N81,Objects!N162)</f>
        <v>383.89947068590857</v>
      </c>
      <c r="O35" s="161">
        <f ca="1">SUM(Objects!O81,Objects!O162)</f>
        <v>383.89947068590857</v>
      </c>
      <c r="P35" s="161">
        <f ca="1">SUM(Objects!P81,Objects!P162)</f>
        <v>383.89947068590857</v>
      </c>
      <c r="Q35" s="161">
        <f ca="1">SUM(Objects!Q81,Objects!Q162)</f>
        <v>383.89947068590857</v>
      </c>
      <c r="R35" s="161">
        <f ca="1">SUM(Objects!R81,Objects!R162)</f>
        <v>383.89947068590857</v>
      </c>
      <c r="S35" s="161">
        <f ca="1">SUM(Objects!S81,Objects!S162)</f>
        <v>0</v>
      </c>
      <c r="T35" s="161">
        <f ca="1">SUM(Objects!T81,Objects!T162)</f>
        <v>0</v>
      </c>
      <c r="U35" s="161">
        <f ca="1">SUM(Objects!U81,Objects!U162)</f>
        <v>0</v>
      </c>
      <c r="V35" s="161">
        <f ca="1">SUM(Objects!V81,Objects!V162)</f>
        <v>0</v>
      </c>
      <c r="W35" s="161">
        <f ca="1">SUM(Objects!W81,Objects!W162)</f>
        <v>0</v>
      </c>
      <c r="X35" s="161">
        <f ca="1">SUM(Objects!X81,Objects!X162)</f>
        <v>0</v>
      </c>
      <c r="Y35" s="161">
        <f ca="1">SUM(Objects!Y81,Objects!Y162)</f>
        <v>0</v>
      </c>
      <c r="Z35" s="161">
        <f ca="1">SUM(Objects!Z81,Objects!Z162)</f>
        <v>0</v>
      </c>
      <c r="AA35" s="161">
        <f ca="1">SUM(Objects!AA81,Objects!AA162)</f>
        <v>0</v>
      </c>
      <c r="AB35" s="161">
        <f ca="1">SUM(Objects!AB81,Objects!AB162)</f>
        <v>0</v>
      </c>
      <c r="AC35" s="161">
        <f ca="1">SUM(Objects!AC81,Objects!AC162)</f>
        <v>0</v>
      </c>
      <c r="AD35" s="161">
        <f ca="1">SUM(Objects!AD81,Objects!AD162)</f>
        <v>0</v>
      </c>
      <c r="AE35" s="161">
        <f ca="1">SUM(Objects!AE81,Objects!AE162)</f>
        <v>0</v>
      </c>
      <c r="AF35" s="161">
        <f ca="1">SUM(Objects!AF81,Objects!AF162)</f>
        <v>0</v>
      </c>
      <c r="AG35" s="161">
        <f ca="1">SUM(Objects!AG81,Objects!AG162)</f>
        <v>0</v>
      </c>
      <c r="AH35" s="161">
        <f ca="1">SUM(Objects!AH81,Objects!AH162)</f>
        <v>0</v>
      </c>
      <c r="AI35" s="161">
        <f ca="1">SUM(Objects!AI81,Objects!AI162)</f>
        <v>0</v>
      </c>
      <c r="AJ35" s="161">
        <f ca="1">SUM(Objects!AJ81,Objects!AJ162)</f>
        <v>0</v>
      </c>
      <c r="AK35" s="161">
        <f ca="1">SUM(Objects!AK81,Objects!AK162)</f>
        <v>0</v>
      </c>
      <c r="AL35" s="161">
        <f ca="1">SUM(Objects!AL81,Objects!AL162)</f>
        <v>0</v>
      </c>
      <c r="AM35" s="161">
        <f ca="1">SUM(Objects!AM81,Objects!AM162)</f>
        <v>0</v>
      </c>
      <c r="AN35" s="161">
        <f ca="1">SUM(Objects!AN81,Objects!AN162)</f>
        <v>0</v>
      </c>
      <c r="AO35" s="161">
        <f ca="1">SUM(Objects!AO81,Objects!AO162)</f>
        <v>0</v>
      </c>
      <c r="AP35" s="161">
        <f ca="1">SUM(Objects!AP81,Objects!AP162)</f>
        <v>0</v>
      </c>
      <c r="AQ35" s="161">
        <f ca="1">SUM(Objects!AQ81,Objects!AQ162)</f>
        <v>0</v>
      </c>
      <c r="AR35" s="161">
        <f ca="1">SUM(Objects!AR81,Objects!AR162)</f>
        <v>0</v>
      </c>
      <c r="AS35" s="161">
        <f ca="1">SUM(Objects!AS81,Objects!AS162)</f>
        <v>0</v>
      </c>
      <c r="AT35" s="161">
        <f ca="1">SUM(Objects!AT81,Objects!AT162)</f>
        <v>0</v>
      </c>
      <c r="AU35" s="161">
        <f ca="1">SUM(Objects!AU81,Objects!AU162)</f>
        <v>0</v>
      </c>
      <c r="AV35" s="161">
        <f ca="1">SUM(Objects!AV81,Objects!AV162)</f>
        <v>0</v>
      </c>
      <c r="AW35" s="161">
        <f ca="1">SUM(Objects!AW81,Objects!AW162)</f>
        <v>0</v>
      </c>
      <c r="AX35" s="161">
        <f ca="1">SUM(Objects!AX81,Objects!AX162)</f>
        <v>0</v>
      </c>
      <c r="AY35" s="161">
        <f ca="1">SUM(Objects!AY81,Objects!AY162)</f>
        <v>0</v>
      </c>
      <c r="AZ35" s="161">
        <f ca="1">SUM(Objects!AZ81,Objects!AZ162)</f>
        <v>0</v>
      </c>
      <c r="BA35" s="161">
        <f ca="1">SUM(Objects!BA81,Objects!BA162)</f>
        <v>0</v>
      </c>
      <c r="BB35" s="161">
        <f ca="1">SUM(Objects!BB81,Objects!BB162)</f>
        <v>0</v>
      </c>
      <c r="BC35" s="161">
        <f ca="1">SUM(Objects!BC81,Objects!BC162)</f>
        <v>0</v>
      </c>
      <c r="BD35" s="161">
        <f ca="1">SUM(Objects!BD81,Objects!BD162)</f>
        <v>0</v>
      </c>
      <c r="BE35" s="161">
        <f ca="1">SUM(Objects!BE81,Objects!BE162)</f>
        <v>0</v>
      </c>
      <c r="BF35" s="161">
        <f ca="1">SUM(Objects!BF81,Objects!BF162)</f>
        <v>0</v>
      </c>
      <c r="BG35" s="161">
        <f ca="1">SUM(Objects!BG81,Objects!BG162)</f>
        <v>0</v>
      </c>
      <c r="BH35" s="161">
        <f ca="1">SUM(Objects!BH81,Objects!BH162)</f>
        <v>0</v>
      </c>
      <c r="BI35" s="161">
        <f ca="1">SUM(Objects!BI81,Objects!BI162)</f>
        <v>0</v>
      </c>
      <c r="BJ35" s="161">
        <f ca="1">SUM(Objects!BJ81,Objects!BJ162)</f>
        <v>0</v>
      </c>
      <c r="BK35" s="161">
        <f ca="1">SUM(Objects!BK81,Objects!BK162)</f>
        <v>0</v>
      </c>
      <c r="BL35" s="161">
        <f ca="1">SUM(Objects!BL81,Objects!BL162)</f>
        <v>0</v>
      </c>
      <c r="BM35" s="161">
        <f ca="1">SUM(Objects!BM81,Objects!BM162)</f>
        <v>0</v>
      </c>
      <c r="BN35" s="161">
        <f ca="1">SUM(Objects!BN81,Objects!BN162)</f>
        <v>0</v>
      </c>
      <c r="BO35" s="161">
        <f ca="1">SUM(Objects!BO81,Objects!BO162)</f>
        <v>0</v>
      </c>
      <c r="BP35" s="161">
        <f ca="1">SUM(Objects!BP81,Objects!BP162)</f>
        <v>0</v>
      </c>
      <c r="BQ35" s="161">
        <f ca="1">SUM(Objects!BQ81,Objects!BQ162)</f>
        <v>0</v>
      </c>
      <c r="BR35" s="161">
        <f ca="1">SUM(Objects!BR81,Objects!BR162)</f>
        <v>0</v>
      </c>
      <c r="BS35" s="161">
        <f ca="1">SUM(Objects!BS81,Objects!BS162)</f>
        <v>0</v>
      </c>
      <c r="BT35" s="161">
        <f ca="1">SUM(Objects!BT81,Objects!BT162)</f>
        <v>0</v>
      </c>
      <c r="BU35" s="161">
        <f ca="1">SUM(Objects!BU81,Objects!BU162)</f>
        <v>0</v>
      </c>
      <c r="BV35" s="161">
        <f ca="1">SUM(Objects!BV81,Objects!BV162)</f>
        <v>0</v>
      </c>
      <c r="BW35" s="161">
        <f ca="1">SUM(Objects!BW81,Objects!BW162)</f>
        <v>0</v>
      </c>
      <c r="BX35" s="161">
        <f ca="1">SUM(Objects!BX81,Objects!BX162)</f>
        <v>0</v>
      </c>
      <c r="BY35" s="161">
        <f ca="1">SUM(Objects!BY81,Objects!BY162)</f>
        <v>0</v>
      </c>
      <c r="BZ35" s="161">
        <f ca="1">SUM(Objects!BZ81,Objects!BZ162)</f>
        <v>0</v>
      </c>
      <c r="CA35" s="161">
        <f ca="1">SUM(Objects!CA81,Objects!CA162)</f>
        <v>0</v>
      </c>
      <c r="CB35" s="161">
        <f ca="1">SUM(Objects!CB81,Objects!CB162)</f>
        <v>0</v>
      </c>
      <c r="CC35" s="161">
        <f ca="1">SUM(Objects!CC81,Objects!CC162)</f>
        <v>0</v>
      </c>
      <c r="CD35" s="161">
        <f ca="1">SUM(Objects!CD81,Objects!CD162)</f>
        <v>0</v>
      </c>
      <c r="CE35" s="161">
        <f ca="1">SUM(Objects!CE81,Objects!CE162)</f>
        <v>0</v>
      </c>
      <c r="CF35" s="161">
        <f ca="1">SUM(Objects!CF81,Objects!CF162)</f>
        <v>0</v>
      </c>
      <c r="CG35" s="161">
        <f ca="1">SUM(Objects!CG81,Objects!CG162)</f>
        <v>0</v>
      </c>
      <c r="CH35" s="161">
        <f ca="1">SUM(Objects!CH81,Objects!CH162)</f>
        <v>0</v>
      </c>
      <c r="CI35" s="161">
        <f ca="1">SUM(Objects!CI81,Objects!CI162)</f>
        <v>0</v>
      </c>
      <c r="CJ35" s="161">
        <f ca="1">SUM(Objects!CJ81,Objects!CJ162)</f>
        <v>0</v>
      </c>
      <c r="CK35" s="161">
        <f ca="1">SUM(Objects!CK81,Objects!CK162)</f>
        <v>0</v>
      </c>
      <c r="CL35" s="161">
        <f ca="1">SUM(Objects!CL81,Objects!CL162)</f>
        <v>0</v>
      </c>
      <c r="CM35" s="161">
        <f ca="1">SUM(Objects!CM81,Objects!CM162)</f>
        <v>0</v>
      </c>
      <c r="CN35" s="161">
        <f ca="1">SUM(Objects!CN81,Objects!CN162)</f>
        <v>0</v>
      </c>
      <c r="CO35" s="161">
        <f ca="1">SUM(Objects!CO81,Objects!CO162)</f>
        <v>0</v>
      </c>
      <c r="CP35" s="161">
        <f ca="1">SUM(Objects!CP81,Objects!CP162)</f>
        <v>0</v>
      </c>
      <c r="CQ35" s="161">
        <f ca="1">SUM(Objects!CQ81,Objects!CQ162)</f>
        <v>0</v>
      </c>
      <c r="CR35" s="161">
        <f ca="1">SUM(Objects!CR81,Objects!CR162)</f>
        <v>0</v>
      </c>
      <c r="CS35" s="161">
        <f ca="1">SUM(Objects!CS81,Objects!CS162)</f>
        <v>0</v>
      </c>
      <c r="CT35" s="161">
        <f ca="1">SUM(Objects!CT81,Objects!CT162)</f>
        <v>0</v>
      </c>
      <c r="CU35" s="161">
        <f ca="1">SUM(Objects!CU81,Objects!CU162)</f>
        <v>0</v>
      </c>
      <c r="CV35" s="161">
        <f ca="1">SUM(Objects!CV81,Objects!CV162)</f>
        <v>0</v>
      </c>
      <c r="CW35" s="161">
        <f ca="1">SUM(Objects!CW81,Objects!CW162)</f>
        <v>0</v>
      </c>
      <c r="CX35" s="161">
        <f ca="1">SUM(Objects!CX81,Objects!CX162)</f>
        <v>0</v>
      </c>
      <c r="CY35" s="161">
        <f ca="1">SUM(Objects!CY81,Objects!CY162)</f>
        <v>0</v>
      </c>
      <c r="CZ35" s="161">
        <f ca="1">SUM(Objects!CZ81,Objects!CZ162)</f>
        <v>0</v>
      </c>
      <c r="DA35" s="161">
        <f ca="1">SUM(Objects!DA81,Objects!DA162)</f>
        <v>0</v>
      </c>
      <c r="DB35" s="161">
        <f ca="1">SUM(Objects!DB81,Objects!DB162)</f>
        <v>0</v>
      </c>
      <c r="DC35" s="161">
        <f ca="1">SUM(Objects!DC81,Objects!DC162)</f>
        <v>0</v>
      </c>
      <c r="DD35" s="161">
        <f ca="1">SUM(Objects!DD81,Objects!DD162)</f>
        <v>0</v>
      </c>
      <c r="DE35" s="161">
        <f ca="1">SUM(Objects!DE81,Objects!DE162)</f>
        <v>0</v>
      </c>
      <c r="DF35" s="161">
        <f ca="1">SUM(Objects!DF81,Objects!DF162)</f>
        <v>0</v>
      </c>
      <c r="DG35" s="161">
        <f ca="1">SUM(Objects!DG81,Objects!DG162)</f>
        <v>0</v>
      </c>
      <c r="DH35" s="161">
        <f ca="1">SUM(Objects!DH81,Objects!DH162)</f>
        <v>0</v>
      </c>
      <c r="DI35" s="161">
        <f ca="1">SUM(Objects!DI81,Objects!DI162)</f>
        <v>0</v>
      </c>
      <c r="DJ35" s="161">
        <f ca="1">SUM(Objects!DJ81,Objects!DJ162)</f>
        <v>0</v>
      </c>
      <c r="DK35" s="161">
        <f ca="1">SUM(Objects!DK81,Objects!DK162)</f>
        <v>0</v>
      </c>
      <c r="DL35" s="161">
        <f ca="1">SUM(Objects!DL81,Objects!DL162)</f>
        <v>0</v>
      </c>
      <c r="DM35" s="161">
        <f ca="1">SUM(Objects!DM81,Objects!DM162)</f>
        <v>0</v>
      </c>
      <c r="DN35" s="161">
        <f ca="1">SUM(Objects!DN81,Objects!DN162)</f>
        <v>0</v>
      </c>
      <c r="DO35" s="161">
        <f ca="1">SUM(Objects!DO81,Objects!DO162)</f>
        <v>0</v>
      </c>
      <c r="DP35" s="161">
        <f ca="1">SUM(Objects!DP81,Objects!DP162)</f>
        <v>0</v>
      </c>
      <c r="DQ35" s="161">
        <f ca="1">SUM(Objects!DQ81,Objects!DQ162)</f>
        <v>0</v>
      </c>
      <c r="DR35" s="161">
        <f ca="1">SUM(Objects!DR81,Objects!DR162)</f>
        <v>0</v>
      </c>
      <c r="DS35" s="161">
        <f ca="1">SUM(Objects!DS81,Objects!DS162)</f>
        <v>0</v>
      </c>
      <c r="DT35" s="161">
        <f ca="1">SUM(Objects!DT81,Objects!DT162)</f>
        <v>0</v>
      </c>
      <c r="DU35" s="161">
        <f ca="1">SUM(Objects!DU81,Objects!DU162)</f>
        <v>0</v>
      </c>
      <c r="DV35" s="161">
        <f ca="1">SUM(Objects!DV81,Objects!DV162)</f>
        <v>0</v>
      </c>
      <c r="DW35" s="161">
        <f ca="1">SUM(Objects!DW81,Objects!DW162)</f>
        <v>0</v>
      </c>
      <c r="DX35" s="161">
        <f ca="1">SUM(Objects!DX81,Objects!DX162)</f>
        <v>0</v>
      </c>
      <c r="DY35" s="161">
        <f ca="1">SUM(Objects!DY81,Objects!DY162)</f>
        <v>0</v>
      </c>
      <c r="DZ35" s="161">
        <f ca="1">SUM(Objects!DZ81,Objects!DZ162)</f>
        <v>0</v>
      </c>
      <c r="EA35" s="161">
        <f ca="1">SUM(Objects!EA81,Objects!EA162)</f>
        <v>0</v>
      </c>
      <c r="EB35" s="161">
        <f ca="1">SUM(Objects!EB81,Objects!EB162)</f>
        <v>0</v>
      </c>
      <c r="EC35" s="161">
        <f ca="1">SUM(Objects!EC81,Objects!EC162)</f>
        <v>0</v>
      </c>
      <c r="ED35" s="161">
        <f ca="1">SUM(Objects!ED81,Objects!ED162)</f>
        <v>0</v>
      </c>
      <c r="EE35" s="161">
        <f ca="1">SUM(Objects!EE81,Objects!EE162)</f>
        <v>0</v>
      </c>
      <c r="EF35" s="161">
        <f ca="1">SUM(Objects!EF81,Objects!EF162)</f>
        <v>0</v>
      </c>
      <c r="EG35" s="161">
        <f ca="1">SUM(Objects!EG81,Objects!EG162)</f>
        <v>0</v>
      </c>
      <c r="EH35" s="161">
        <f ca="1">SUM(Objects!EH81,Objects!EH162)</f>
        <v>0</v>
      </c>
      <c r="EI35" s="161">
        <f ca="1">SUM(Objects!EI81,Objects!EI162)</f>
        <v>0</v>
      </c>
      <c r="EJ35" s="161">
        <f ca="1">SUM(Objects!EJ81,Objects!EJ162)</f>
        <v>0</v>
      </c>
      <c r="EK35" s="161">
        <f ca="1">SUM(Objects!EK81,Objects!EK162)</f>
        <v>0</v>
      </c>
      <c r="EL35" s="161">
        <f ca="1">SUM(Objects!EL81,Objects!EL162)</f>
        <v>0</v>
      </c>
      <c r="EM35" s="161">
        <f ca="1">SUM(Objects!EM81,Objects!EM162)</f>
        <v>0</v>
      </c>
      <c r="EN35" s="161">
        <f ca="1">SUM(Objects!EN81,Objects!EN162)</f>
        <v>0</v>
      </c>
      <c r="EO35" s="161">
        <f ca="1">SUM(Objects!EO81,Objects!EO162)</f>
        <v>0</v>
      </c>
      <c r="EP35" s="161">
        <f ca="1">SUM(Objects!EP81,Objects!EP162)</f>
        <v>0</v>
      </c>
      <c r="EQ35" s="161">
        <f ca="1">SUM(Objects!EQ81,Objects!EQ162)</f>
        <v>0</v>
      </c>
      <c r="ER35" s="161">
        <f ca="1">SUM(Objects!ER81,Objects!ER162)</f>
        <v>0</v>
      </c>
      <c r="ES35" s="161">
        <f ca="1">SUM(Objects!ES81,Objects!ES162)</f>
        <v>0</v>
      </c>
      <c r="ET35" s="161">
        <f ca="1">SUM(Objects!ET81,Objects!ET162)</f>
        <v>0</v>
      </c>
      <c r="EU35" s="161">
        <f ca="1">SUM(Objects!EU81,Objects!EU162)</f>
        <v>0</v>
      </c>
      <c r="EV35" s="161">
        <f ca="1">SUM(Objects!EV81,Objects!EV162)</f>
        <v>0</v>
      </c>
      <c r="EW35" s="161">
        <f ca="1">SUM(Objects!EW81,Objects!EW162)</f>
        <v>0</v>
      </c>
      <c r="EX35" s="161">
        <f ca="1">SUM(Objects!EX81,Objects!EX162)</f>
        <v>0</v>
      </c>
      <c r="EY35" s="161">
        <f ca="1">SUM(Objects!EY81,Objects!EY162)</f>
        <v>0</v>
      </c>
      <c r="EZ35" s="161">
        <f ca="1">SUM(Objects!EZ81,Objects!EZ162)</f>
        <v>0</v>
      </c>
      <c r="FA35" s="161">
        <f ca="1">SUM(Objects!FA81,Objects!FA162)</f>
        <v>0</v>
      </c>
      <c r="FB35" s="161">
        <f ca="1">SUM(Objects!FB81,Objects!FB162)</f>
        <v>0</v>
      </c>
      <c r="FC35" s="161">
        <f ca="1">SUM(Objects!FC81,Objects!FC162)</f>
        <v>0</v>
      </c>
      <c r="FD35" s="161">
        <f ca="1">SUM(Objects!FD81,Objects!FD162)</f>
        <v>0</v>
      </c>
      <c r="FE35" s="161">
        <f ca="1">SUM(Objects!FE81,Objects!FE162)</f>
        <v>0</v>
      </c>
      <c r="FF35" s="161">
        <f ca="1">SUM(Objects!FF81,Objects!FF162)</f>
        <v>0</v>
      </c>
      <c r="FG35" s="161">
        <f ca="1">SUM(Objects!FG81,Objects!FG162)</f>
        <v>0</v>
      </c>
      <c r="FH35" s="161">
        <f ca="1">SUM(Objects!FH81,Objects!FH162)</f>
        <v>0</v>
      </c>
      <c r="FI35" s="161">
        <f ca="1">SUM(Objects!FI81,Objects!FI162)</f>
        <v>0</v>
      </c>
      <c r="FJ35" s="161">
        <f ca="1">SUM(Objects!FJ81,Objects!FJ162)</f>
        <v>0</v>
      </c>
      <c r="FK35" s="161">
        <f ca="1">SUM(Objects!FK81,Objects!FK162)</f>
        <v>0</v>
      </c>
      <c r="FL35" s="161">
        <f ca="1">SUM(Objects!FL81,Objects!FL162)</f>
        <v>0</v>
      </c>
      <c r="FM35" s="161">
        <f ca="1">SUM(Objects!FM81,Objects!FM162)</f>
        <v>0</v>
      </c>
      <c r="FN35" s="161">
        <f ca="1">SUM(Objects!FN81,Objects!FN162)</f>
        <v>0</v>
      </c>
      <c r="FO35" s="161">
        <f ca="1">SUM(Objects!FO81,Objects!FO162)</f>
        <v>0</v>
      </c>
      <c r="FP35" s="161">
        <f ca="1">SUM(Objects!FP81,Objects!FP162)</f>
        <v>0</v>
      </c>
      <c r="FQ35" s="161">
        <f ca="1">SUM(Objects!FQ81,Objects!FQ162)</f>
        <v>0</v>
      </c>
      <c r="FR35" s="161">
        <f ca="1">SUM(Objects!FR81,Objects!FR162)</f>
        <v>0</v>
      </c>
      <c r="FS35" s="161">
        <f ca="1">SUM(Objects!FS81,Objects!FS162)</f>
        <v>0</v>
      </c>
      <c r="FT35" s="161">
        <f ca="1">SUM(Objects!FT81,Objects!FT162)</f>
        <v>0</v>
      </c>
      <c r="FU35" s="161">
        <f ca="1">SUM(Objects!FU81,Objects!FU162)</f>
        <v>0</v>
      </c>
      <c r="FV35" s="161">
        <f ca="1">SUM(Objects!FV81,Objects!FV162)</f>
        <v>0</v>
      </c>
      <c r="FW35" s="161">
        <f ca="1">SUM(Objects!FW81,Objects!FW162)</f>
        <v>0</v>
      </c>
      <c r="FX35" s="161">
        <f ca="1">SUM(Objects!FX81,Objects!FX162)</f>
        <v>0</v>
      </c>
      <c r="FY35" s="161">
        <f ca="1">SUM(Objects!FY81,Objects!FY162)</f>
        <v>0</v>
      </c>
      <c r="FZ35" s="161">
        <f ca="1">SUM(Objects!FZ81,Objects!FZ162)</f>
        <v>0</v>
      </c>
      <c r="GA35" s="161">
        <f ca="1">SUM(Objects!GA81,Objects!GA162)</f>
        <v>0</v>
      </c>
      <c r="GB35" s="161">
        <f ca="1">SUM(Objects!GB81,Objects!GB162)</f>
        <v>0</v>
      </c>
      <c r="GC35" s="161">
        <f ca="1">SUM(Objects!GC81,Objects!GC162)</f>
        <v>0</v>
      </c>
      <c r="GD35" s="161">
        <f ca="1">SUM(Objects!GD81,Objects!GD162)</f>
        <v>0</v>
      </c>
      <c r="GE35" s="161">
        <f ca="1">SUM(Objects!GE81,Objects!GE162)</f>
        <v>0</v>
      </c>
      <c r="GF35" s="161">
        <f ca="1">SUM(Objects!GF81,Objects!GF162)</f>
        <v>0</v>
      </c>
      <c r="GG35" s="161">
        <f ca="1">SUM(Objects!GG81,Objects!GG162)</f>
        <v>0</v>
      </c>
      <c r="GH35" s="161">
        <f ca="1">SUM(Objects!GH81,Objects!GH162)</f>
        <v>0</v>
      </c>
      <c r="GI35" s="161">
        <f ca="1">SUM(Objects!GI81,Objects!GI162)</f>
        <v>0</v>
      </c>
      <c r="GJ35" s="161">
        <f ca="1">SUM(Objects!GJ81,Objects!GJ162)</f>
        <v>0</v>
      </c>
      <c r="GK35" s="161">
        <f ca="1">SUM(Objects!GK81,Objects!GK162)</f>
        <v>0</v>
      </c>
      <c r="GL35" s="161">
        <f ca="1">SUM(Objects!GL81,Objects!GL162)</f>
        <v>0</v>
      </c>
      <c r="GM35" s="161">
        <f ca="1">SUM(Objects!GM81,Objects!GM162)</f>
        <v>0</v>
      </c>
      <c r="GN35" s="161">
        <f ca="1">SUM(Objects!GN81,Objects!GN162)</f>
        <v>0</v>
      </c>
      <c r="GO35" s="161">
        <f ca="1">SUM(Objects!GO81,Objects!GO162)</f>
        <v>0</v>
      </c>
      <c r="GP35" s="161">
        <f ca="1">SUM(Objects!GP81,Objects!GP162)</f>
        <v>0</v>
      </c>
      <c r="GQ35" s="161">
        <f ca="1">SUM(Objects!GQ81,Objects!GQ162)</f>
        <v>0</v>
      </c>
      <c r="GR35" s="161">
        <f ca="1">SUM(Objects!GR81,Objects!GR162)</f>
        <v>0</v>
      </c>
      <c r="GS35" s="161">
        <f ca="1">SUM(Objects!GS81,Objects!GS162)</f>
        <v>0</v>
      </c>
      <c r="GT35" s="161">
        <f ca="1">SUM(Objects!GT81,Objects!GT162)</f>
        <v>0</v>
      </c>
      <c r="GU35" s="161">
        <f ca="1">SUM(Objects!GU81,Objects!GU162)</f>
        <v>0</v>
      </c>
      <c r="GV35" s="161">
        <f ca="1">SUM(Objects!GV81,Objects!GV162)</f>
        <v>0</v>
      </c>
      <c r="GW35" s="161">
        <f ca="1">SUM(Objects!GW81,Objects!GW162)</f>
        <v>0</v>
      </c>
      <c r="GX35" s="161">
        <f ca="1">SUM(Objects!GX81,Objects!GX162)</f>
        <v>0</v>
      </c>
      <c r="GY35" s="161">
        <f ca="1">SUM(Objects!GY81,Objects!GY162)</f>
        <v>0</v>
      </c>
      <c r="GZ35" s="161">
        <f ca="1">SUM(Objects!GZ81,Objects!GZ162)</f>
        <v>0</v>
      </c>
      <c r="HA35" s="161">
        <f ca="1">SUM(Objects!HA81,Objects!HA162)</f>
        <v>0</v>
      </c>
      <c r="HB35" s="161">
        <f ca="1">SUM(Objects!HB81,Objects!HB162)</f>
        <v>0</v>
      </c>
      <c r="HC35" s="161">
        <f ca="1">SUM(Objects!HC81,Objects!HC162)</f>
        <v>0</v>
      </c>
      <c r="HD35" s="161">
        <f ca="1">SUM(Objects!HD81,Objects!HD162)</f>
        <v>0</v>
      </c>
      <c r="HE35" s="161">
        <f ca="1">SUM(Objects!HE81,Objects!HE162)</f>
        <v>0</v>
      </c>
      <c r="HF35" s="161">
        <f ca="1">SUM(Objects!HF81,Objects!HF162)</f>
        <v>0</v>
      </c>
      <c r="HG35" s="161">
        <f ca="1">SUM(Objects!HG81,Objects!HG162)</f>
        <v>0</v>
      </c>
      <c r="HH35" s="161">
        <f ca="1">SUM(Objects!HH81,Objects!HH162)</f>
        <v>0</v>
      </c>
      <c r="HI35" s="161">
        <f ca="1">SUM(Objects!HI81,Objects!HI162)</f>
        <v>0</v>
      </c>
      <c r="HJ35" s="161">
        <f ca="1">SUM(Objects!HJ81,Objects!HJ162)</f>
        <v>0</v>
      </c>
      <c r="HK35" s="161">
        <f ca="1">SUM(Objects!HK81,Objects!HK162)</f>
        <v>0</v>
      </c>
      <c r="HL35" s="161">
        <f ca="1">SUM(Objects!HL81,Objects!HL162)</f>
        <v>0</v>
      </c>
      <c r="HM35" s="161">
        <f ca="1">SUM(Objects!HM81,Objects!HM162)</f>
        <v>0</v>
      </c>
      <c r="HN35" s="161">
        <f ca="1">SUM(Objects!HN81,Objects!HN162)</f>
        <v>0</v>
      </c>
      <c r="HO35" s="161">
        <f ca="1">SUM(Objects!HO81,Objects!HO162)</f>
        <v>0</v>
      </c>
      <c r="HP35" s="161">
        <f ca="1">SUM(Objects!HP81,Objects!HP162)</f>
        <v>0</v>
      </c>
      <c r="HQ35" s="161">
        <f ca="1">SUM(Objects!HQ81,Objects!HQ162)</f>
        <v>0</v>
      </c>
      <c r="HR35" s="161">
        <f ca="1">SUM(Objects!HR81,Objects!HR162)</f>
        <v>0</v>
      </c>
      <c r="HS35" s="161">
        <f ca="1">SUM(Objects!HS81,Objects!HS162)</f>
        <v>0</v>
      </c>
      <c r="HT35" s="161">
        <f ca="1">SUM(Objects!HT81,Objects!HT162)</f>
        <v>0</v>
      </c>
      <c r="HU35" s="161">
        <f ca="1">SUM(Objects!HU81,Objects!HU162)</f>
        <v>0</v>
      </c>
      <c r="HV35" s="161">
        <f ca="1">SUM(Objects!HV81,Objects!HV162)</f>
        <v>0</v>
      </c>
      <c r="HW35" s="161">
        <f ca="1">SUM(Objects!HW81,Objects!HW162)</f>
        <v>0</v>
      </c>
      <c r="HX35" s="161">
        <f ca="1">SUM(Objects!HX81,Objects!HX162)</f>
        <v>0</v>
      </c>
      <c r="HY35" s="161">
        <f ca="1">SUM(Objects!HY81,Objects!HY162)</f>
        <v>0</v>
      </c>
      <c r="HZ35" s="161">
        <f ca="1">SUM(Objects!HZ81,Objects!HZ162)</f>
        <v>0</v>
      </c>
      <c r="IA35" s="161">
        <f ca="1">SUM(Objects!IA81,Objects!IA162)</f>
        <v>0</v>
      </c>
      <c r="IB35" s="161">
        <f ca="1">SUM(Objects!IB81,Objects!IB162)</f>
        <v>0</v>
      </c>
      <c r="IC35" s="161">
        <f ca="1">SUM(Objects!IC81,Objects!IC162)</f>
        <v>0</v>
      </c>
      <c r="ID35" s="161">
        <f ca="1">SUM(Objects!ID81,Objects!ID162)</f>
        <v>0</v>
      </c>
      <c r="IE35" s="161">
        <f ca="1">SUM(Objects!IE81,Objects!IE162)</f>
        <v>0</v>
      </c>
      <c r="IF35" s="161">
        <f ca="1">SUM(Objects!IF81,Objects!IF162)</f>
        <v>0</v>
      </c>
      <c r="IG35" s="161">
        <f ca="1">SUM(Objects!IG81,Objects!IG162)</f>
        <v>0</v>
      </c>
      <c r="IH35" s="161">
        <f ca="1">SUM(Objects!IH81,Objects!IH162)</f>
        <v>0</v>
      </c>
      <c r="II35" s="161">
        <f ca="1">SUM(Objects!II81,Objects!II162)</f>
        <v>0</v>
      </c>
      <c r="IJ35" s="161">
        <f ca="1">SUM(Objects!IJ81,Objects!IJ162)</f>
        <v>0</v>
      </c>
      <c r="IK35" s="161">
        <f ca="1">SUM(Objects!IK81,Objects!IK162)</f>
        <v>0</v>
      </c>
      <c r="IL35" s="161">
        <f ca="1">SUM(Objects!IL81,Objects!IL162)</f>
        <v>0</v>
      </c>
    </row>
    <row r="36" spans="2:246" outlineLevel="2" x14ac:dyDescent="0.3">
      <c r="B36" s="7" t="s">
        <v>501</v>
      </c>
      <c r="C36" s="13" t="s">
        <v>150</v>
      </c>
      <c r="D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1"/>
      <c r="AS36" s="161"/>
      <c r="AT36" s="161"/>
      <c r="AU36" s="161"/>
      <c r="AV36" s="161"/>
      <c r="AW36" s="161"/>
      <c r="AX36" s="161"/>
      <c r="AY36" s="161"/>
      <c r="AZ36" s="161"/>
      <c r="BA36" s="161"/>
      <c r="BB36" s="161"/>
      <c r="BC36" s="161"/>
      <c r="BD36" s="161"/>
      <c r="BE36" s="161"/>
      <c r="BF36" s="161"/>
      <c r="BG36" s="161"/>
      <c r="BH36" s="161"/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  <c r="BV36" s="161"/>
      <c r="BW36" s="161"/>
      <c r="BX36" s="161"/>
      <c r="BY36" s="161"/>
      <c r="BZ36" s="161"/>
      <c r="CA36" s="161"/>
      <c r="CB36" s="161"/>
      <c r="CC36" s="161"/>
      <c r="CD36" s="161"/>
      <c r="CE36" s="161"/>
      <c r="CF36" s="161"/>
      <c r="CG36" s="161"/>
      <c r="CH36" s="161"/>
      <c r="CI36" s="161"/>
      <c r="CJ36" s="161"/>
      <c r="CK36" s="161"/>
      <c r="CL36" s="161"/>
      <c r="CM36" s="161"/>
      <c r="CN36" s="161"/>
      <c r="CO36" s="161"/>
      <c r="CP36" s="161"/>
      <c r="CQ36" s="161"/>
      <c r="CR36" s="161"/>
      <c r="CS36" s="161"/>
      <c r="CT36" s="161"/>
      <c r="CU36" s="161"/>
      <c r="CV36" s="161"/>
      <c r="CW36" s="161"/>
      <c r="CX36" s="161"/>
      <c r="CY36" s="161"/>
      <c r="CZ36" s="161"/>
      <c r="DA36" s="161"/>
      <c r="DB36" s="161"/>
      <c r="DC36" s="161"/>
      <c r="DD36" s="161"/>
      <c r="DE36" s="161"/>
      <c r="DF36" s="161"/>
      <c r="DG36" s="161"/>
      <c r="DH36" s="161"/>
      <c r="DI36" s="161"/>
      <c r="DJ36" s="161"/>
      <c r="DK36" s="161"/>
      <c r="DL36" s="161"/>
      <c r="DM36" s="161"/>
      <c r="DN36" s="161"/>
      <c r="DO36" s="161"/>
      <c r="DP36" s="161"/>
      <c r="DQ36" s="161"/>
      <c r="DR36" s="161"/>
      <c r="DS36" s="161"/>
      <c r="DT36" s="161"/>
      <c r="DU36" s="161"/>
      <c r="DV36" s="161"/>
      <c r="DW36" s="161"/>
      <c r="DX36" s="161"/>
      <c r="DY36" s="161"/>
      <c r="DZ36" s="161"/>
      <c r="EA36" s="161"/>
      <c r="EB36" s="161"/>
      <c r="EC36" s="161"/>
      <c r="ED36" s="161"/>
      <c r="EE36" s="161"/>
      <c r="EF36" s="161"/>
      <c r="EG36" s="161"/>
      <c r="EH36" s="161"/>
      <c r="EI36" s="161"/>
      <c r="EJ36" s="161"/>
      <c r="EK36" s="161"/>
      <c r="EL36" s="161"/>
      <c r="EM36" s="161"/>
      <c r="EN36" s="161"/>
      <c r="EO36" s="161"/>
      <c r="EP36" s="161"/>
      <c r="EQ36" s="161"/>
      <c r="ER36" s="161"/>
      <c r="ES36" s="161"/>
      <c r="ET36" s="161"/>
      <c r="EU36" s="161"/>
      <c r="EV36" s="161"/>
      <c r="EW36" s="161"/>
      <c r="EX36" s="161"/>
      <c r="EY36" s="161"/>
      <c r="EZ36" s="161"/>
      <c r="FA36" s="161"/>
      <c r="FB36" s="161"/>
      <c r="FC36" s="161"/>
      <c r="FD36" s="161"/>
      <c r="FE36" s="161"/>
      <c r="FF36" s="161"/>
      <c r="FG36" s="161"/>
      <c r="FH36" s="161"/>
      <c r="FI36" s="161"/>
      <c r="FJ36" s="161"/>
      <c r="FK36" s="161"/>
      <c r="FL36" s="161"/>
      <c r="FM36" s="161"/>
      <c r="FN36" s="161"/>
      <c r="FO36" s="161"/>
      <c r="FP36" s="161"/>
      <c r="FQ36" s="161"/>
      <c r="FR36" s="161"/>
      <c r="FS36" s="161"/>
      <c r="FT36" s="161"/>
      <c r="FU36" s="161"/>
      <c r="FV36" s="161"/>
      <c r="FW36" s="161"/>
      <c r="FX36" s="161"/>
      <c r="FY36" s="161"/>
      <c r="FZ36" s="161"/>
      <c r="GA36" s="161"/>
      <c r="GB36" s="161"/>
      <c r="GC36" s="161"/>
      <c r="GD36" s="161"/>
      <c r="GE36" s="161"/>
      <c r="GF36" s="161"/>
      <c r="GG36" s="161"/>
      <c r="GH36" s="161"/>
      <c r="GI36" s="161"/>
      <c r="GJ36" s="161"/>
      <c r="GK36" s="161"/>
      <c r="GL36" s="161"/>
      <c r="GM36" s="161"/>
      <c r="GN36" s="161"/>
      <c r="GO36" s="161"/>
      <c r="GP36" s="161"/>
      <c r="GQ36" s="161"/>
      <c r="GR36" s="161"/>
      <c r="GS36" s="161"/>
      <c r="GT36" s="161"/>
      <c r="GU36" s="161"/>
      <c r="GV36" s="161"/>
      <c r="GW36" s="161"/>
      <c r="GX36" s="161"/>
      <c r="GY36" s="161"/>
      <c r="GZ36" s="161"/>
      <c r="HA36" s="161"/>
      <c r="HB36" s="161"/>
      <c r="HC36" s="161"/>
      <c r="HD36" s="161"/>
      <c r="HE36" s="161"/>
      <c r="HF36" s="161"/>
      <c r="HG36" s="161"/>
      <c r="HH36" s="161"/>
      <c r="HI36" s="161"/>
      <c r="HJ36" s="161"/>
      <c r="HK36" s="161"/>
      <c r="HL36" s="161"/>
      <c r="HM36" s="161"/>
      <c r="HN36" s="161"/>
      <c r="HO36" s="161"/>
      <c r="HP36" s="161"/>
      <c r="HQ36" s="161"/>
      <c r="HR36" s="161"/>
      <c r="HS36" s="161"/>
      <c r="HT36" s="161"/>
      <c r="HU36" s="161"/>
      <c r="HV36" s="161"/>
      <c r="HW36" s="161"/>
      <c r="HX36" s="161"/>
      <c r="HY36" s="161"/>
      <c r="HZ36" s="161"/>
      <c r="IA36" s="161"/>
      <c r="IB36" s="161"/>
      <c r="IC36" s="161"/>
      <c r="ID36" s="161"/>
      <c r="IE36" s="161"/>
      <c r="IF36" s="161"/>
      <c r="IG36" s="161"/>
      <c r="IH36" s="161"/>
      <c r="II36" s="161"/>
      <c r="IJ36" s="161"/>
      <c r="IK36" s="161"/>
      <c r="IL36" s="161"/>
    </row>
    <row r="37" spans="2:246" outlineLevel="2" x14ac:dyDescent="0.3">
      <c r="B37" s="7" t="s">
        <v>502</v>
      </c>
      <c r="C37" s="13" t="s">
        <v>150</v>
      </c>
      <c r="D37" s="161">
        <f>Objects!D91+Objects!D172+Objects!D171+Objects!D90</f>
        <v>42.558287671232875</v>
      </c>
      <c r="G37" s="161">
        <f>Objects!G91+Objects!G172+Objects!G171+Objects!G90</f>
        <v>14.714537671232877</v>
      </c>
      <c r="H37" s="161">
        <f>Objects!H91+Objects!H172+Objects!H171+Objects!H90</f>
        <v>2.53125</v>
      </c>
      <c r="I37" s="161">
        <f>Objects!I91+Objects!I172+Objects!I171+Objects!I90</f>
        <v>2.53125</v>
      </c>
      <c r="J37" s="161">
        <f>Objects!J91+Objects!J172+Objects!J171+Objects!J90</f>
        <v>2.53125</v>
      </c>
      <c r="K37" s="161">
        <f>Objects!K91+Objects!K172+Objects!K171+Objects!K90</f>
        <v>2.53125</v>
      </c>
      <c r="L37" s="161">
        <f>Objects!L91+Objects!L172+Objects!L171+Objects!L90</f>
        <v>2.53125</v>
      </c>
      <c r="M37" s="161">
        <f>Objects!M91+Objects!M172+Objects!M171+Objects!M90</f>
        <v>2.53125</v>
      </c>
      <c r="N37" s="161">
        <f>Objects!N91+Objects!N172+Objects!N171+Objects!N90</f>
        <v>2.53125</v>
      </c>
      <c r="O37" s="161">
        <f>Objects!O91+Objects!O172+Objects!O171+Objects!O90</f>
        <v>2.53125</v>
      </c>
      <c r="P37" s="161">
        <f>Objects!P91+Objects!P172+Objects!P171+Objects!P90</f>
        <v>2.53125</v>
      </c>
      <c r="Q37" s="161">
        <f>Objects!Q91+Objects!Q172+Objects!Q171+Objects!Q90</f>
        <v>2.53125</v>
      </c>
      <c r="R37" s="161">
        <f>Objects!R91+Objects!R172+Objects!R171+Objects!R90</f>
        <v>2.53125</v>
      </c>
      <c r="S37" s="161">
        <f>Objects!S91+Objects!S172+Objects!S171+Objects!S90</f>
        <v>0</v>
      </c>
      <c r="T37" s="161">
        <f>Objects!T91+Objects!T172+Objects!T171+Objects!T90</f>
        <v>0</v>
      </c>
      <c r="U37" s="161">
        <f>Objects!U91+Objects!U172+Objects!U171+Objects!U90</f>
        <v>0</v>
      </c>
      <c r="V37" s="161">
        <f>Objects!V91+Objects!V172+Objects!V171+Objects!V90</f>
        <v>0</v>
      </c>
      <c r="W37" s="161">
        <f>Objects!W91+Objects!W172+Objects!W171+Objects!W90</f>
        <v>0</v>
      </c>
      <c r="X37" s="161">
        <f>Objects!X91+Objects!X172+Objects!X171+Objects!X90</f>
        <v>0</v>
      </c>
      <c r="Y37" s="161">
        <f>Objects!Y91+Objects!Y172+Objects!Y171+Objects!Y90</f>
        <v>0</v>
      </c>
      <c r="Z37" s="161">
        <f>Objects!Z91+Objects!Z172+Objects!Z171+Objects!Z90</f>
        <v>0</v>
      </c>
      <c r="AA37" s="161">
        <f>Objects!AA91+Objects!AA172+Objects!AA171+Objects!AA90</f>
        <v>0</v>
      </c>
      <c r="AB37" s="161">
        <f>Objects!AB91+Objects!AB172+Objects!AB171+Objects!AB90</f>
        <v>0</v>
      </c>
      <c r="AC37" s="161">
        <f>Objects!AC91+Objects!AC172+Objects!AC171+Objects!AC90</f>
        <v>0</v>
      </c>
      <c r="AD37" s="161">
        <f>Objects!AD91+Objects!AD172+Objects!AD171+Objects!AD90</f>
        <v>0</v>
      </c>
      <c r="AE37" s="161">
        <f>Objects!AE91+Objects!AE172+Objects!AE171+Objects!AE90</f>
        <v>0</v>
      </c>
      <c r="AF37" s="161">
        <f>Objects!AF91+Objects!AF172+Objects!AF171+Objects!AF90</f>
        <v>0</v>
      </c>
      <c r="AG37" s="161">
        <f>Objects!AG91+Objects!AG172+Objects!AG171+Objects!AG90</f>
        <v>0</v>
      </c>
      <c r="AH37" s="161">
        <f>Objects!AH91+Objects!AH172+Objects!AH171+Objects!AH90</f>
        <v>0</v>
      </c>
      <c r="AI37" s="161">
        <f>Objects!AI91+Objects!AI172+Objects!AI171+Objects!AI90</f>
        <v>0</v>
      </c>
      <c r="AJ37" s="161">
        <f>Objects!AJ91+Objects!AJ172+Objects!AJ171+Objects!AJ90</f>
        <v>0</v>
      </c>
      <c r="AK37" s="161">
        <f>Objects!AK91+Objects!AK172+Objects!AK171+Objects!AK90</f>
        <v>0</v>
      </c>
      <c r="AL37" s="161">
        <f>Objects!AL91+Objects!AL172+Objects!AL171+Objects!AL90</f>
        <v>0</v>
      </c>
      <c r="AM37" s="161">
        <f>Objects!AM91+Objects!AM172+Objects!AM171+Objects!AM90</f>
        <v>0</v>
      </c>
      <c r="AN37" s="161">
        <f>Objects!AN91+Objects!AN172+Objects!AN171+Objects!AN90</f>
        <v>0</v>
      </c>
      <c r="AO37" s="161">
        <f>Objects!AO91+Objects!AO172+Objects!AO171+Objects!AO90</f>
        <v>0</v>
      </c>
      <c r="AP37" s="161">
        <f>Objects!AP91+Objects!AP172+Objects!AP171+Objects!AP90</f>
        <v>0</v>
      </c>
      <c r="AQ37" s="161">
        <f>Objects!AQ91+Objects!AQ172+Objects!AQ171+Objects!AQ90</f>
        <v>0</v>
      </c>
      <c r="AR37" s="161">
        <f>Objects!AR91+Objects!AR172+Objects!AR171+Objects!AR90</f>
        <v>0</v>
      </c>
      <c r="AS37" s="161">
        <f>Objects!AS91+Objects!AS172+Objects!AS171+Objects!AS90</f>
        <v>0</v>
      </c>
      <c r="AT37" s="161">
        <f>Objects!AT91+Objects!AT172+Objects!AT171+Objects!AT90</f>
        <v>0</v>
      </c>
      <c r="AU37" s="161">
        <f>Objects!AU91+Objects!AU172+Objects!AU171+Objects!AU90</f>
        <v>0</v>
      </c>
      <c r="AV37" s="161">
        <f>Objects!AV91+Objects!AV172+Objects!AV171+Objects!AV90</f>
        <v>0</v>
      </c>
      <c r="AW37" s="161">
        <f>Objects!AW91+Objects!AW172+Objects!AW171+Objects!AW90</f>
        <v>0</v>
      </c>
      <c r="AX37" s="161">
        <f>Objects!AX91+Objects!AX172+Objects!AX171+Objects!AX90</f>
        <v>0</v>
      </c>
      <c r="AY37" s="161">
        <f>Objects!AY91+Objects!AY172+Objects!AY171+Objects!AY90</f>
        <v>0</v>
      </c>
      <c r="AZ37" s="161">
        <f>Objects!AZ91+Objects!AZ172+Objects!AZ171+Objects!AZ90</f>
        <v>0</v>
      </c>
      <c r="BA37" s="161">
        <f>Objects!BA91+Objects!BA172+Objects!BA171+Objects!BA90</f>
        <v>0</v>
      </c>
      <c r="BB37" s="161">
        <f>Objects!BB91+Objects!BB172+Objects!BB171+Objects!BB90</f>
        <v>0</v>
      </c>
      <c r="BC37" s="161">
        <f>Objects!BC91+Objects!BC172+Objects!BC171+Objects!BC90</f>
        <v>0</v>
      </c>
      <c r="BD37" s="161">
        <f>Objects!BD91+Objects!BD172+Objects!BD171+Objects!BD90</f>
        <v>0</v>
      </c>
      <c r="BE37" s="161">
        <f>Objects!BE91+Objects!BE172+Objects!BE171+Objects!BE90</f>
        <v>0</v>
      </c>
      <c r="BF37" s="161">
        <f>Objects!BF91+Objects!BF172+Objects!BF171+Objects!BF90</f>
        <v>0</v>
      </c>
      <c r="BG37" s="161">
        <f>Objects!BG91+Objects!BG172+Objects!BG171+Objects!BG90</f>
        <v>0</v>
      </c>
      <c r="BH37" s="161">
        <f>Objects!BH91+Objects!BH172+Objects!BH171+Objects!BH90</f>
        <v>0</v>
      </c>
      <c r="BI37" s="161">
        <f>Objects!BI91+Objects!BI172+Objects!BI171+Objects!BI90</f>
        <v>0</v>
      </c>
      <c r="BJ37" s="161">
        <f>Objects!BJ91+Objects!BJ172+Objects!BJ171+Objects!BJ90</f>
        <v>0</v>
      </c>
      <c r="BK37" s="161">
        <f>Objects!BK91+Objects!BK172+Objects!BK171+Objects!BK90</f>
        <v>0</v>
      </c>
      <c r="BL37" s="161">
        <f>Objects!BL91+Objects!BL172+Objects!BL171+Objects!BL90</f>
        <v>0</v>
      </c>
      <c r="BM37" s="161">
        <f>Objects!BM91+Objects!BM172+Objects!BM171+Objects!BM90</f>
        <v>0</v>
      </c>
      <c r="BN37" s="161">
        <f>Objects!BN91+Objects!BN172+Objects!BN171+Objects!BN90</f>
        <v>0</v>
      </c>
      <c r="BO37" s="161">
        <f>Objects!BO91+Objects!BO172+Objects!BO171+Objects!BO90</f>
        <v>0</v>
      </c>
      <c r="BP37" s="161">
        <f>Objects!BP91+Objects!BP172+Objects!BP171+Objects!BP90</f>
        <v>0</v>
      </c>
      <c r="BQ37" s="161">
        <f>Objects!BQ91+Objects!BQ172+Objects!BQ171+Objects!BQ90</f>
        <v>0</v>
      </c>
      <c r="BR37" s="161">
        <f>Objects!BR91+Objects!BR172+Objects!BR171+Objects!BR90</f>
        <v>0</v>
      </c>
      <c r="BS37" s="161">
        <f>Objects!BS91+Objects!BS172+Objects!BS171+Objects!BS90</f>
        <v>0</v>
      </c>
      <c r="BT37" s="161">
        <f>Objects!BT91+Objects!BT172+Objects!BT171+Objects!BT90</f>
        <v>0</v>
      </c>
      <c r="BU37" s="161">
        <f>Objects!BU91+Objects!BU172+Objects!BU171+Objects!BU90</f>
        <v>0</v>
      </c>
      <c r="BV37" s="161">
        <f>Objects!BV91+Objects!BV172+Objects!BV171+Objects!BV90</f>
        <v>0</v>
      </c>
      <c r="BW37" s="161">
        <f>Objects!BW91+Objects!BW172+Objects!BW171+Objects!BW90</f>
        <v>0</v>
      </c>
      <c r="BX37" s="161">
        <f>Objects!BX91+Objects!BX172+Objects!BX171+Objects!BX90</f>
        <v>0</v>
      </c>
      <c r="BY37" s="161">
        <f>Objects!BY91+Objects!BY172+Objects!BY171+Objects!BY90</f>
        <v>0</v>
      </c>
      <c r="BZ37" s="161">
        <f>Objects!BZ91+Objects!BZ172+Objects!BZ171+Objects!BZ90</f>
        <v>0</v>
      </c>
      <c r="CA37" s="161">
        <f>Objects!CA91+Objects!CA172+Objects!CA171+Objects!CA90</f>
        <v>0</v>
      </c>
      <c r="CB37" s="161">
        <f>Objects!CB91+Objects!CB172+Objects!CB171+Objects!CB90</f>
        <v>0</v>
      </c>
      <c r="CC37" s="161">
        <f>Objects!CC91+Objects!CC172+Objects!CC171+Objects!CC90</f>
        <v>0</v>
      </c>
      <c r="CD37" s="161">
        <f>Objects!CD91+Objects!CD172+Objects!CD171+Objects!CD90</f>
        <v>0</v>
      </c>
      <c r="CE37" s="161">
        <f>Objects!CE91+Objects!CE172+Objects!CE171+Objects!CE90</f>
        <v>0</v>
      </c>
      <c r="CF37" s="161">
        <f>Objects!CF91+Objects!CF172+Objects!CF171+Objects!CF90</f>
        <v>0</v>
      </c>
      <c r="CG37" s="161">
        <f>Objects!CG91+Objects!CG172+Objects!CG171+Objects!CG90</f>
        <v>0</v>
      </c>
      <c r="CH37" s="161">
        <f>Objects!CH91+Objects!CH172+Objects!CH171+Objects!CH90</f>
        <v>0</v>
      </c>
      <c r="CI37" s="161">
        <f>Objects!CI91+Objects!CI172+Objects!CI171+Objects!CI90</f>
        <v>0</v>
      </c>
      <c r="CJ37" s="161">
        <f>Objects!CJ91+Objects!CJ172+Objects!CJ171+Objects!CJ90</f>
        <v>0</v>
      </c>
      <c r="CK37" s="161">
        <f>Objects!CK91+Objects!CK172+Objects!CK171+Objects!CK90</f>
        <v>0</v>
      </c>
      <c r="CL37" s="161">
        <f>Objects!CL91+Objects!CL172+Objects!CL171+Objects!CL90</f>
        <v>0</v>
      </c>
      <c r="CM37" s="161">
        <f>Objects!CM91+Objects!CM172+Objects!CM171+Objects!CM90</f>
        <v>0</v>
      </c>
      <c r="CN37" s="161">
        <f>Objects!CN91+Objects!CN172+Objects!CN171+Objects!CN90</f>
        <v>0</v>
      </c>
      <c r="CO37" s="161">
        <f>Objects!CO91+Objects!CO172+Objects!CO171+Objects!CO90</f>
        <v>0</v>
      </c>
      <c r="CP37" s="161">
        <f>Objects!CP91+Objects!CP172+Objects!CP171+Objects!CP90</f>
        <v>0</v>
      </c>
      <c r="CQ37" s="161">
        <f>Objects!CQ91+Objects!CQ172+Objects!CQ171+Objects!CQ90</f>
        <v>0</v>
      </c>
      <c r="CR37" s="161">
        <f>Objects!CR91+Objects!CR172+Objects!CR171+Objects!CR90</f>
        <v>0</v>
      </c>
      <c r="CS37" s="161">
        <f>Objects!CS91+Objects!CS172+Objects!CS171+Objects!CS90</f>
        <v>0</v>
      </c>
      <c r="CT37" s="161">
        <f>Objects!CT91+Objects!CT172+Objects!CT171+Objects!CT90</f>
        <v>0</v>
      </c>
      <c r="CU37" s="161">
        <f>Objects!CU91+Objects!CU172+Objects!CU171+Objects!CU90</f>
        <v>0</v>
      </c>
      <c r="CV37" s="161">
        <f>Objects!CV91+Objects!CV172+Objects!CV171+Objects!CV90</f>
        <v>0</v>
      </c>
      <c r="CW37" s="161">
        <f>Objects!CW91+Objects!CW172+Objects!CW171+Objects!CW90</f>
        <v>0</v>
      </c>
      <c r="CX37" s="161">
        <f>Objects!CX91+Objects!CX172+Objects!CX171+Objects!CX90</f>
        <v>0</v>
      </c>
      <c r="CY37" s="161">
        <f>Objects!CY91+Objects!CY172+Objects!CY171+Objects!CY90</f>
        <v>0</v>
      </c>
      <c r="CZ37" s="161">
        <f>Objects!CZ91+Objects!CZ172+Objects!CZ171+Objects!CZ90</f>
        <v>0</v>
      </c>
      <c r="DA37" s="161">
        <f>Objects!DA91+Objects!DA172+Objects!DA171+Objects!DA90</f>
        <v>0</v>
      </c>
      <c r="DB37" s="161">
        <f>Objects!DB91+Objects!DB172+Objects!DB171+Objects!DB90</f>
        <v>0</v>
      </c>
      <c r="DC37" s="161">
        <f>Objects!DC91+Objects!DC172+Objects!DC171+Objects!DC90</f>
        <v>0</v>
      </c>
      <c r="DD37" s="161">
        <f>Objects!DD91+Objects!DD172+Objects!DD171+Objects!DD90</f>
        <v>0</v>
      </c>
      <c r="DE37" s="161">
        <f>Objects!DE91+Objects!DE172+Objects!DE171+Objects!DE90</f>
        <v>0</v>
      </c>
      <c r="DF37" s="161">
        <f>Objects!DF91+Objects!DF172+Objects!DF171+Objects!DF90</f>
        <v>0</v>
      </c>
      <c r="DG37" s="161">
        <f>Objects!DG91+Objects!DG172+Objects!DG171+Objects!DG90</f>
        <v>0</v>
      </c>
      <c r="DH37" s="161">
        <f>Objects!DH91+Objects!DH172+Objects!DH171+Objects!DH90</f>
        <v>0</v>
      </c>
      <c r="DI37" s="161">
        <f>Objects!DI91+Objects!DI172+Objects!DI171+Objects!DI90</f>
        <v>0</v>
      </c>
      <c r="DJ37" s="161">
        <f>Objects!DJ91+Objects!DJ172+Objects!DJ171+Objects!DJ90</f>
        <v>0</v>
      </c>
      <c r="DK37" s="161">
        <f>Objects!DK91+Objects!DK172+Objects!DK171+Objects!DK90</f>
        <v>0</v>
      </c>
      <c r="DL37" s="161">
        <f>Objects!DL91+Objects!DL172+Objects!DL171+Objects!DL90</f>
        <v>0</v>
      </c>
      <c r="DM37" s="161">
        <f>Objects!DM91+Objects!DM172+Objects!DM171+Objects!DM90</f>
        <v>0</v>
      </c>
      <c r="DN37" s="161">
        <f>Objects!DN91+Objects!DN172+Objects!DN171+Objects!DN90</f>
        <v>0</v>
      </c>
      <c r="DO37" s="161">
        <f>Objects!DO91+Objects!DO172+Objects!DO171+Objects!DO90</f>
        <v>0</v>
      </c>
      <c r="DP37" s="161">
        <f>Objects!DP91+Objects!DP172+Objects!DP171+Objects!DP90</f>
        <v>0</v>
      </c>
      <c r="DQ37" s="161">
        <f>Objects!DQ91+Objects!DQ172+Objects!DQ171+Objects!DQ90</f>
        <v>0</v>
      </c>
      <c r="DR37" s="161">
        <f>Objects!DR91+Objects!DR172+Objects!DR171+Objects!DR90</f>
        <v>0</v>
      </c>
      <c r="DS37" s="161">
        <f>Objects!DS91+Objects!DS172+Objects!DS171+Objects!DS90</f>
        <v>0</v>
      </c>
      <c r="DT37" s="161">
        <f>Objects!DT91+Objects!DT172+Objects!DT171+Objects!DT90</f>
        <v>0</v>
      </c>
      <c r="DU37" s="161">
        <f>Objects!DU91+Objects!DU172+Objects!DU171+Objects!DU90</f>
        <v>0</v>
      </c>
      <c r="DV37" s="161">
        <f>Objects!DV91+Objects!DV172+Objects!DV171+Objects!DV90</f>
        <v>0</v>
      </c>
      <c r="DW37" s="161">
        <f>Objects!DW91+Objects!DW172+Objects!DW171+Objects!DW90</f>
        <v>0</v>
      </c>
      <c r="DX37" s="161">
        <f>Objects!DX91+Objects!DX172+Objects!DX171+Objects!DX90</f>
        <v>0</v>
      </c>
      <c r="DY37" s="161">
        <f>Objects!DY91+Objects!DY172+Objects!DY171+Objects!DY90</f>
        <v>0</v>
      </c>
      <c r="DZ37" s="161">
        <f>Objects!DZ91+Objects!DZ172+Objects!DZ171+Objects!DZ90</f>
        <v>0</v>
      </c>
      <c r="EA37" s="161">
        <f>Objects!EA91+Objects!EA172+Objects!EA171+Objects!EA90</f>
        <v>0</v>
      </c>
      <c r="EB37" s="161">
        <f>Objects!EB91+Objects!EB172+Objects!EB171+Objects!EB90</f>
        <v>0</v>
      </c>
      <c r="EC37" s="161">
        <f>Objects!EC91+Objects!EC172+Objects!EC171+Objects!EC90</f>
        <v>0</v>
      </c>
      <c r="ED37" s="161">
        <f>Objects!ED91+Objects!ED172+Objects!ED171+Objects!ED90</f>
        <v>0</v>
      </c>
      <c r="EE37" s="161">
        <f>Objects!EE91+Objects!EE172+Objects!EE171+Objects!EE90</f>
        <v>0</v>
      </c>
      <c r="EF37" s="161">
        <f>Objects!EF91+Objects!EF172+Objects!EF171+Objects!EF90</f>
        <v>0</v>
      </c>
      <c r="EG37" s="161">
        <f>Objects!EG91+Objects!EG172+Objects!EG171+Objects!EG90</f>
        <v>0</v>
      </c>
      <c r="EH37" s="161">
        <f>Objects!EH91+Objects!EH172+Objects!EH171+Objects!EH90</f>
        <v>0</v>
      </c>
      <c r="EI37" s="161">
        <f>Objects!EI91+Objects!EI172+Objects!EI171+Objects!EI90</f>
        <v>0</v>
      </c>
      <c r="EJ37" s="161">
        <f>Objects!EJ91+Objects!EJ172+Objects!EJ171+Objects!EJ90</f>
        <v>0</v>
      </c>
      <c r="EK37" s="161">
        <f>Objects!EK91+Objects!EK172+Objects!EK171+Objects!EK90</f>
        <v>0</v>
      </c>
      <c r="EL37" s="161">
        <f>Objects!EL91+Objects!EL172+Objects!EL171+Objects!EL90</f>
        <v>0</v>
      </c>
      <c r="EM37" s="161">
        <f>Objects!EM91+Objects!EM172+Objects!EM171+Objects!EM90</f>
        <v>0</v>
      </c>
      <c r="EN37" s="161">
        <f>Objects!EN91+Objects!EN172+Objects!EN171+Objects!EN90</f>
        <v>0</v>
      </c>
      <c r="EO37" s="161">
        <f>Objects!EO91+Objects!EO172+Objects!EO171+Objects!EO90</f>
        <v>0</v>
      </c>
      <c r="EP37" s="161">
        <f>Objects!EP91+Objects!EP172+Objects!EP171+Objects!EP90</f>
        <v>0</v>
      </c>
      <c r="EQ37" s="161">
        <f>Objects!EQ91+Objects!EQ172+Objects!EQ171+Objects!EQ90</f>
        <v>0</v>
      </c>
      <c r="ER37" s="161">
        <f>Objects!ER91+Objects!ER172+Objects!ER171+Objects!ER90</f>
        <v>0</v>
      </c>
      <c r="ES37" s="161">
        <f>Objects!ES91+Objects!ES172+Objects!ES171+Objects!ES90</f>
        <v>0</v>
      </c>
      <c r="ET37" s="161">
        <f>Objects!ET91+Objects!ET172+Objects!ET171+Objects!ET90</f>
        <v>0</v>
      </c>
      <c r="EU37" s="161">
        <f>Objects!EU91+Objects!EU172+Objects!EU171+Objects!EU90</f>
        <v>0</v>
      </c>
      <c r="EV37" s="161">
        <f>Objects!EV91+Objects!EV172+Objects!EV171+Objects!EV90</f>
        <v>0</v>
      </c>
      <c r="EW37" s="161">
        <f>Objects!EW91+Objects!EW172+Objects!EW171+Objects!EW90</f>
        <v>0</v>
      </c>
      <c r="EX37" s="161">
        <f>Objects!EX91+Objects!EX172+Objects!EX171+Objects!EX90</f>
        <v>0</v>
      </c>
      <c r="EY37" s="161">
        <f>Objects!EY91+Objects!EY172+Objects!EY171+Objects!EY90</f>
        <v>0</v>
      </c>
      <c r="EZ37" s="161">
        <f>Objects!EZ91+Objects!EZ172+Objects!EZ171+Objects!EZ90</f>
        <v>0</v>
      </c>
      <c r="FA37" s="161">
        <f>Objects!FA91+Objects!FA172+Objects!FA171+Objects!FA90</f>
        <v>0</v>
      </c>
      <c r="FB37" s="161">
        <f>Objects!FB91+Objects!FB172+Objects!FB171+Objects!FB90</f>
        <v>0</v>
      </c>
      <c r="FC37" s="161">
        <f>Objects!FC91+Objects!FC172+Objects!FC171+Objects!FC90</f>
        <v>0</v>
      </c>
      <c r="FD37" s="161">
        <f>Objects!FD91+Objects!FD172+Objects!FD171+Objects!FD90</f>
        <v>0</v>
      </c>
      <c r="FE37" s="161">
        <f>Objects!FE91+Objects!FE172+Objects!FE171+Objects!FE90</f>
        <v>0</v>
      </c>
      <c r="FF37" s="161">
        <f>Objects!FF91+Objects!FF172+Objects!FF171+Objects!FF90</f>
        <v>0</v>
      </c>
      <c r="FG37" s="161">
        <f>Objects!FG91+Objects!FG172+Objects!FG171+Objects!FG90</f>
        <v>0</v>
      </c>
      <c r="FH37" s="161">
        <f>Objects!FH91+Objects!FH172+Objects!FH171+Objects!FH90</f>
        <v>0</v>
      </c>
      <c r="FI37" s="161">
        <f>Objects!FI91+Objects!FI172+Objects!FI171+Objects!FI90</f>
        <v>0</v>
      </c>
      <c r="FJ37" s="161">
        <f>Objects!FJ91+Objects!FJ172+Objects!FJ171+Objects!FJ90</f>
        <v>0</v>
      </c>
      <c r="FK37" s="161">
        <f>Objects!FK91+Objects!FK172+Objects!FK171+Objects!FK90</f>
        <v>0</v>
      </c>
      <c r="FL37" s="161">
        <f>Objects!FL91+Objects!FL172+Objects!FL171+Objects!FL90</f>
        <v>0</v>
      </c>
      <c r="FM37" s="161">
        <f>Objects!FM91+Objects!FM172+Objects!FM171+Objects!FM90</f>
        <v>0</v>
      </c>
      <c r="FN37" s="161">
        <f>Objects!FN91+Objects!FN172+Objects!FN171+Objects!FN90</f>
        <v>0</v>
      </c>
      <c r="FO37" s="161">
        <f>Objects!FO91+Objects!FO172+Objects!FO171+Objects!FO90</f>
        <v>0</v>
      </c>
      <c r="FP37" s="161">
        <f>Objects!FP91+Objects!FP172+Objects!FP171+Objects!FP90</f>
        <v>0</v>
      </c>
      <c r="FQ37" s="161">
        <f>Objects!FQ91+Objects!FQ172+Objects!FQ171+Objects!FQ90</f>
        <v>0</v>
      </c>
      <c r="FR37" s="161">
        <f>Objects!FR91+Objects!FR172+Objects!FR171+Objects!FR90</f>
        <v>0</v>
      </c>
      <c r="FS37" s="161">
        <f>Objects!FS91+Objects!FS172+Objects!FS171+Objects!FS90</f>
        <v>0</v>
      </c>
      <c r="FT37" s="161">
        <f>Objects!FT91+Objects!FT172+Objects!FT171+Objects!FT90</f>
        <v>0</v>
      </c>
      <c r="FU37" s="161">
        <f>Objects!FU91+Objects!FU172+Objects!FU171+Objects!FU90</f>
        <v>0</v>
      </c>
      <c r="FV37" s="161">
        <f>Objects!FV91+Objects!FV172+Objects!FV171+Objects!FV90</f>
        <v>0</v>
      </c>
      <c r="FW37" s="161">
        <f>Objects!FW91+Objects!FW172+Objects!FW171+Objects!FW90</f>
        <v>0</v>
      </c>
      <c r="FX37" s="161">
        <f>Objects!FX91+Objects!FX172+Objects!FX171+Objects!FX90</f>
        <v>0</v>
      </c>
      <c r="FY37" s="161">
        <f>Objects!FY91+Objects!FY172+Objects!FY171+Objects!FY90</f>
        <v>0</v>
      </c>
      <c r="FZ37" s="161">
        <f>Objects!FZ91+Objects!FZ172+Objects!FZ171+Objects!FZ90</f>
        <v>0</v>
      </c>
      <c r="GA37" s="161">
        <f>Objects!GA91+Objects!GA172+Objects!GA171+Objects!GA90</f>
        <v>0</v>
      </c>
      <c r="GB37" s="161">
        <f>Objects!GB91+Objects!GB172+Objects!GB171+Objects!GB90</f>
        <v>0</v>
      </c>
      <c r="GC37" s="161">
        <f>Objects!GC91+Objects!GC172+Objects!GC171+Objects!GC90</f>
        <v>0</v>
      </c>
      <c r="GD37" s="161">
        <f>Objects!GD91+Objects!GD172+Objects!GD171+Objects!GD90</f>
        <v>0</v>
      </c>
      <c r="GE37" s="161">
        <f>Objects!GE91+Objects!GE172+Objects!GE171+Objects!GE90</f>
        <v>0</v>
      </c>
      <c r="GF37" s="161">
        <f>Objects!GF91+Objects!GF172+Objects!GF171+Objects!GF90</f>
        <v>0</v>
      </c>
      <c r="GG37" s="161">
        <f>Objects!GG91+Objects!GG172+Objects!GG171+Objects!GG90</f>
        <v>0</v>
      </c>
      <c r="GH37" s="161">
        <f>Objects!GH91+Objects!GH172+Objects!GH171+Objects!GH90</f>
        <v>0</v>
      </c>
      <c r="GI37" s="161">
        <f>Objects!GI91+Objects!GI172+Objects!GI171+Objects!GI90</f>
        <v>0</v>
      </c>
      <c r="GJ37" s="161">
        <f>Objects!GJ91+Objects!GJ172+Objects!GJ171+Objects!GJ90</f>
        <v>0</v>
      </c>
      <c r="GK37" s="161">
        <f>Objects!GK91+Objects!GK172+Objects!GK171+Objects!GK90</f>
        <v>0</v>
      </c>
      <c r="GL37" s="161">
        <f>Objects!GL91+Objects!GL172+Objects!GL171+Objects!GL90</f>
        <v>0</v>
      </c>
      <c r="GM37" s="161">
        <f>Objects!GM91+Objects!GM172+Objects!GM171+Objects!GM90</f>
        <v>0</v>
      </c>
      <c r="GN37" s="161">
        <f>Objects!GN91+Objects!GN172+Objects!GN171+Objects!GN90</f>
        <v>0</v>
      </c>
      <c r="GO37" s="161">
        <f>Objects!GO91+Objects!GO172+Objects!GO171+Objects!GO90</f>
        <v>0</v>
      </c>
      <c r="GP37" s="161">
        <f>Objects!GP91+Objects!GP172+Objects!GP171+Objects!GP90</f>
        <v>0</v>
      </c>
      <c r="GQ37" s="161">
        <f>Objects!GQ91+Objects!GQ172+Objects!GQ171+Objects!GQ90</f>
        <v>0</v>
      </c>
      <c r="GR37" s="161">
        <f>Objects!GR91+Objects!GR172+Objects!GR171+Objects!GR90</f>
        <v>0</v>
      </c>
      <c r="GS37" s="161">
        <f>Objects!GS91+Objects!GS172+Objects!GS171+Objects!GS90</f>
        <v>0</v>
      </c>
      <c r="GT37" s="161">
        <f>Objects!GT91+Objects!GT172+Objects!GT171+Objects!GT90</f>
        <v>0</v>
      </c>
      <c r="GU37" s="161">
        <f>Objects!GU91+Objects!GU172+Objects!GU171+Objects!GU90</f>
        <v>0</v>
      </c>
      <c r="GV37" s="161">
        <f>Objects!GV91+Objects!GV172+Objects!GV171+Objects!GV90</f>
        <v>0</v>
      </c>
      <c r="GW37" s="161">
        <f>Objects!GW91+Objects!GW172+Objects!GW171+Objects!GW90</f>
        <v>0</v>
      </c>
      <c r="GX37" s="161">
        <f>Objects!GX91+Objects!GX172+Objects!GX171+Objects!GX90</f>
        <v>0</v>
      </c>
      <c r="GY37" s="161">
        <f>Objects!GY91+Objects!GY172+Objects!GY171+Objects!GY90</f>
        <v>0</v>
      </c>
      <c r="GZ37" s="161">
        <f>Objects!GZ91+Objects!GZ172+Objects!GZ171+Objects!GZ90</f>
        <v>0</v>
      </c>
      <c r="HA37" s="161">
        <f>Objects!HA91+Objects!HA172+Objects!HA171+Objects!HA90</f>
        <v>0</v>
      </c>
      <c r="HB37" s="161">
        <f>Objects!HB91+Objects!HB172+Objects!HB171+Objects!HB90</f>
        <v>0</v>
      </c>
      <c r="HC37" s="161">
        <f>Objects!HC91+Objects!HC172+Objects!HC171+Objects!HC90</f>
        <v>0</v>
      </c>
      <c r="HD37" s="161">
        <f>Objects!HD91+Objects!HD172+Objects!HD171+Objects!HD90</f>
        <v>0</v>
      </c>
      <c r="HE37" s="161">
        <f>Objects!HE91+Objects!HE172+Objects!HE171+Objects!HE90</f>
        <v>0</v>
      </c>
      <c r="HF37" s="161">
        <f>Objects!HF91+Objects!HF172+Objects!HF171+Objects!HF90</f>
        <v>0</v>
      </c>
      <c r="HG37" s="161">
        <f>Objects!HG91+Objects!HG172+Objects!HG171+Objects!HG90</f>
        <v>0</v>
      </c>
      <c r="HH37" s="161">
        <f>Objects!HH91+Objects!HH172+Objects!HH171+Objects!HH90</f>
        <v>0</v>
      </c>
      <c r="HI37" s="161">
        <f>Objects!HI91+Objects!HI172+Objects!HI171+Objects!HI90</f>
        <v>0</v>
      </c>
      <c r="HJ37" s="161">
        <f>Objects!HJ91+Objects!HJ172+Objects!HJ171+Objects!HJ90</f>
        <v>0</v>
      </c>
      <c r="HK37" s="161">
        <f>Objects!HK91+Objects!HK172+Objects!HK171+Objects!HK90</f>
        <v>0</v>
      </c>
      <c r="HL37" s="161">
        <f>Objects!HL91+Objects!HL172+Objects!HL171+Objects!HL90</f>
        <v>0</v>
      </c>
      <c r="HM37" s="161">
        <f>Objects!HM91+Objects!HM172+Objects!HM171+Objects!HM90</f>
        <v>0</v>
      </c>
      <c r="HN37" s="161">
        <f>Objects!HN91+Objects!HN172+Objects!HN171+Objects!HN90</f>
        <v>0</v>
      </c>
      <c r="HO37" s="161">
        <f>Objects!HO91+Objects!HO172+Objects!HO171+Objects!HO90</f>
        <v>0</v>
      </c>
      <c r="HP37" s="161">
        <f>Objects!HP91+Objects!HP172+Objects!HP171+Objects!HP90</f>
        <v>0</v>
      </c>
      <c r="HQ37" s="161">
        <f>Objects!HQ91+Objects!HQ172+Objects!HQ171+Objects!HQ90</f>
        <v>0</v>
      </c>
      <c r="HR37" s="161">
        <f>Objects!HR91+Objects!HR172+Objects!HR171+Objects!HR90</f>
        <v>0</v>
      </c>
      <c r="HS37" s="161">
        <f>Objects!HS91+Objects!HS172+Objects!HS171+Objects!HS90</f>
        <v>0</v>
      </c>
      <c r="HT37" s="161">
        <f>Objects!HT91+Objects!HT172+Objects!HT171+Objects!HT90</f>
        <v>0</v>
      </c>
      <c r="HU37" s="161">
        <f>Objects!HU91+Objects!HU172+Objects!HU171+Objects!HU90</f>
        <v>0</v>
      </c>
      <c r="HV37" s="161">
        <f>Objects!HV91+Objects!HV172+Objects!HV171+Objects!HV90</f>
        <v>0</v>
      </c>
      <c r="HW37" s="161">
        <f>Objects!HW91+Objects!HW172+Objects!HW171+Objects!HW90</f>
        <v>0</v>
      </c>
      <c r="HX37" s="161">
        <f>Objects!HX91+Objects!HX172+Objects!HX171+Objects!HX90</f>
        <v>0</v>
      </c>
      <c r="HY37" s="161">
        <f>Objects!HY91+Objects!HY172+Objects!HY171+Objects!HY90</f>
        <v>0</v>
      </c>
      <c r="HZ37" s="161">
        <f>Objects!HZ91+Objects!HZ172+Objects!HZ171+Objects!HZ90</f>
        <v>0</v>
      </c>
      <c r="IA37" s="161">
        <f>Objects!IA91+Objects!IA172+Objects!IA171+Objects!IA90</f>
        <v>0</v>
      </c>
      <c r="IB37" s="161">
        <f>Objects!IB91+Objects!IB172+Objects!IB171+Objects!IB90</f>
        <v>0</v>
      </c>
      <c r="IC37" s="161">
        <f>Objects!IC91+Objects!IC172+Objects!IC171+Objects!IC90</f>
        <v>0</v>
      </c>
      <c r="ID37" s="161">
        <f>Objects!ID91+Objects!ID172+Objects!ID171+Objects!ID90</f>
        <v>0</v>
      </c>
      <c r="IE37" s="161">
        <f>Objects!IE91+Objects!IE172+Objects!IE171+Objects!IE90</f>
        <v>0</v>
      </c>
      <c r="IF37" s="161">
        <f>Objects!IF91+Objects!IF172+Objects!IF171+Objects!IF90</f>
        <v>0</v>
      </c>
      <c r="IG37" s="161">
        <f>Objects!IG91+Objects!IG172+Objects!IG171+Objects!IG90</f>
        <v>0</v>
      </c>
      <c r="IH37" s="161">
        <f>Objects!IH91+Objects!IH172+Objects!IH171+Objects!IH90</f>
        <v>0</v>
      </c>
      <c r="II37" s="161">
        <f>Objects!II91+Objects!II172+Objects!II171+Objects!II90</f>
        <v>0</v>
      </c>
      <c r="IJ37" s="161">
        <f>Objects!IJ91+Objects!IJ172+Objects!IJ171+Objects!IJ90</f>
        <v>0</v>
      </c>
      <c r="IK37" s="161">
        <f>Objects!IK91+Objects!IK172+Objects!IK171+Objects!IK90</f>
        <v>0</v>
      </c>
      <c r="IL37" s="161">
        <f>Objects!IL91+Objects!IL172+Objects!IL171+Objects!IL90</f>
        <v>0</v>
      </c>
    </row>
    <row r="38" spans="2:246" outlineLevel="2" x14ac:dyDescent="0.3">
      <c r="B38" s="7" t="s">
        <v>228</v>
      </c>
      <c r="C38" s="13" t="s">
        <v>150</v>
      </c>
      <c r="D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1"/>
      <c r="AS38" s="161"/>
      <c r="AT38" s="161"/>
      <c r="AU38" s="161"/>
      <c r="AV38" s="161"/>
      <c r="AW38" s="161"/>
      <c r="AX38" s="161"/>
      <c r="AY38" s="161"/>
      <c r="AZ38" s="161"/>
      <c r="BA38" s="161"/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  <c r="BV38" s="161"/>
      <c r="BW38" s="161"/>
      <c r="BX38" s="161"/>
      <c r="BY38" s="161"/>
      <c r="BZ38" s="161"/>
      <c r="CA38" s="161"/>
      <c r="CB38" s="161"/>
      <c r="CC38" s="161"/>
      <c r="CD38" s="161"/>
      <c r="CE38" s="161"/>
      <c r="CF38" s="161"/>
      <c r="CG38" s="161"/>
      <c r="CH38" s="161"/>
      <c r="CI38" s="161"/>
      <c r="CJ38" s="161"/>
      <c r="CK38" s="161"/>
      <c r="CL38" s="161"/>
      <c r="CM38" s="161"/>
      <c r="CN38" s="161"/>
      <c r="CO38" s="161"/>
      <c r="CP38" s="161"/>
      <c r="CQ38" s="161"/>
      <c r="CR38" s="161"/>
      <c r="CS38" s="161"/>
      <c r="CT38" s="161"/>
      <c r="CU38" s="161"/>
      <c r="CV38" s="161"/>
      <c r="CW38" s="161"/>
      <c r="CX38" s="161"/>
      <c r="CY38" s="161"/>
      <c r="CZ38" s="161"/>
      <c r="DA38" s="161"/>
      <c r="DB38" s="161"/>
      <c r="DC38" s="161"/>
      <c r="DD38" s="161"/>
      <c r="DE38" s="161"/>
      <c r="DF38" s="161"/>
      <c r="DG38" s="161"/>
      <c r="DH38" s="161"/>
      <c r="DI38" s="161"/>
      <c r="DJ38" s="161"/>
      <c r="DK38" s="161"/>
      <c r="DL38" s="161"/>
      <c r="DM38" s="161"/>
      <c r="DN38" s="161"/>
      <c r="DO38" s="161"/>
      <c r="DP38" s="161"/>
      <c r="DQ38" s="161"/>
      <c r="DR38" s="161"/>
      <c r="DS38" s="161"/>
      <c r="DT38" s="161"/>
      <c r="DU38" s="161"/>
      <c r="DV38" s="161"/>
      <c r="DW38" s="161"/>
      <c r="DX38" s="161"/>
      <c r="DY38" s="161"/>
      <c r="DZ38" s="161"/>
      <c r="EA38" s="161"/>
      <c r="EB38" s="161"/>
      <c r="EC38" s="161"/>
      <c r="ED38" s="161"/>
      <c r="EE38" s="161"/>
      <c r="EF38" s="161"/>
      <c r="EG38" s="161"/>
      <c r="EH38" s="161"/>
      <c r="EI38" s="161"/>
      <c r="EJ38" s="161"/>
      <c r="EK38" s="161"/>
      <c r="EL38" s="161"/>
      <c r="EM38" s="161"/>
      <c r="EN38" s="161"/>
      <c r="EO38" s="161"/>
      <c r="EP38" s="161"/>
      <c r="EQ38" s="161"/>
      <c r="ER38" s="161"/>
      <c r="ES38" s="161"/>
      <c r="ET38" s="161"/>
      <c r="EU38" s="161"/>
      <c r="EV38" s="161"/>
      <c r="EW38" s="161"/>
      <c r="EX38" s="161"/>
      <c r="EY38" s="161"/>
      <c r="EZ38" s="161"/>
      <c r="FA38" s="161"/>
      <c r="FB38" s="161"/>
      <c r="FC38" s="161"/>
      <c r="FD38" s="161"/>
      <c r="FE38" s="161"/>
      <c r="FF38" s="161"/>
      <c r="FG38" s="161"/>
      <c r="FH38" s="161"/>
      <c r="FI38" s="161"/>
      <c r="FJ38" s="161"/>
      <c r="FK38" s="161"/>
      <c r="FL38" s="161"/>
      <c r="FM38" s="161"/>
      <c r="FN38" s="161"/>
      <c r="FO38" s="161"/>
      <c r="FP38" s="161"/>
      <c r="FQ38" s="161"/>
      <c r="FR38" s="161"/>
      <c r="FS38" s="161"/>
      <c r="FT38" s="161"/>
      <c r="FU38" s="161"/>
      <c r="FV38" s="161"/>
      <c r="FW38" s="161"/>
      <c r="FX38" s="161"/>
      <c r="FY38" s="161"/>
      <c r="FZ38" s="161"/>
      <c r="GA38" s="161"/>
      <c r="GB38" s="161"/>
      <c r="GC38" s="161"/>
      <c r="GD38" s="161"/>
      <c r="GE38" s="161"/>
      <c r="GF38" s="161"/>
      <c r="GG38" s="161"/>
      <c r="GH38" s="161"/>
      <c r="GI38" s="161"/>
      <c r="GJ38" s="161"/>
      <c r="GK38" s="161"/>
      <c r="GL38" s="161"/>
      <c r="GM38" s="161"/>
      <c r="GN38" s="161"/>
      <c r="GO38" s="161"/>
      <c r="GP38" s="161"/>
      <c r="GQ38" s="161"/>
      <c r="GR38" s="161"/>
      <c r="GS38" s="161"/>
      <c r="GT38" s="161"/>
      <c r="GU38" s="161"/>
      <c r="GV38" s="161"/>
      <c r="GW38" s="161"/>
      <c r="GX38" s="161"/>
      <c r="GY38" s="161"/>
      <c r="GZ38" s="161"/>
      <c r="HA38" s="161"/>
      <c r="HB38" s="161"/>
      <c r="HC38" s="161"/>
      <c r="HD38" s="161"/>
      <c r="HE38" s="161"/>
      <c r="HF38" s="161"/>
      <c r="HG38" s="161"/>
      <c r="HH38" s="161"/>
      <c r="HI38" s="161"/>
      <c r="HJ38" s="161"/>
      <c r="HK38" s="161"/>
      <c r="HL38" s="161"/>
      <c r="HM38" s="161"/>
      <c r="HN38" s="161"/>
      <c r="HO38" s="161"/>
      <c r="HP38" s="161"/>
      <c r="HQ38" s="161"/>
      <c r="HR38" s="161"/>
      <c r="HS38" s="161"/>
      <c r="HT38" s="161"/>
      <c r="HU38" s="161"/>
      <c r="HV38" s="161"/>
      <c r="HW38" s="161"/>
      <c r="HX38" s="161"/>
      <c r="HY38" s="161"/>
      <c r="HZ38" s="161"/>
      <c r="IA38" s="161"/>
      <c r="IB38" s="161"/>
      <c r="IC38" s="161"/>
      <c r="ID38" s="161"/>
      <c r="IE38" s="161"/>
      <c r="IF38" s="161"/>
      <c r="IG38" s="161"/>
      <c r="IH38" s="161"/>
      <c r="II38" s="161"/>
      <c r="IJ38" s="161"/>
      <c r="IK38" s="161"/>
      <c r="IL38" s="161"/>
    </row>
    <row r="39" spans="2:246" outlineLevel="2" x14ac:dyDescent="0.3">
      <c r="B39" s="7" t="s">
        <v>503</v>
      </c>
      <c r="C39" s="13" t="s">
        <v>150</v>
      </c>
    </row>
    <row r="40" spans="2:246" outlineLevel="1" x14ac:dyDescent="0.3">
      <c r="B40" s="173" t="s">
        <v>517</v>
      </c>
      <c r="C40" s="168"/>
      <c r="D40" s="60">
        <f ca="1">SUM(D33:D39)</f>
        <v>39121.868046548312</v>
      </c>
      <c r="E40" s="168"/>
      <c r="F40" s="168"/>
      <c r="G40" s="60">
        <f ca="1">SUM(G33:G39)</f>
        <v>941.3236842443232</v>
      </c>
      <c r="H40" s="60">
        <f t="shared" ref="H40:BS40" ca="1" si="36">SUM(H33:H39)</f>
        <v>2479.1403965730901</v>
      </c>
      <c r="I40" s="60">
        <f t="shared" ca="1" si="36"/>
        <v>1679.1403965730901</v>
      </c>
      <c r="J40" s="60">
        <f t="shared" ca="1" si="36"/>
        <v>1429.1403965730901</v>
      </c>
      <c r="K40" s="60">
        <f t="shared" ca="1" si="36"/>
        <v>1429.1403965730901</v>
      </c>
      <c r="L40" s="60">
        <f t="shared" ca="1" si="36"/>
        <v>2929.1403965730901</v>
      </c>
      <c r="M40" s="60">
        <f t="shared" ca="1" si="36"/>
        <v>929.14039657309036</v>
      </c>
      <c r="N40" s="60">
        <f t="shared" ca="1" si="36"/>
        <v>3075.1403965730901</v>
      </c>
      <c r="O40" s="60">
        <f t="shared" ca="1" si="36"/>
        <v>3075.1403965730901</v>
      </c>
      <c r="P40" s="60">
        <f t="shared" ca="1" si="36"/>
        <v>4125.1403965730906</v>
      </c>
      <c r="Q40" s="60">
        <f t="shared" ca="1" si="36"/>
        <v>8040.1403965730897</v>
      </c>
      <c r="R40" s="60">
        <f t="shared" ca="1" si="36"/>
        <v>8990.1403965730897</v>
      </c>
      <c r="S40" s="60">
        <f t="shared" ca="1" si="36"/>
        <v>0</v>
      </c>
      <c r="T40" s="60">
        <f t="shared" ca="1" si="36"/>
        <v>0</v>
      </c>
      <c r="U40" s="60">
        <f t="shared" ca="1" si="36"/>
        <v>0</v>
      </c>
      <c r="V40" s="60">
        <f t="shared" ca="1" si="36"/>
        <v>0</v>
      </c>
      <c r="W40" s="60">
        <f t="shared" ca="1" si="36"/>
        <v>0</v>
      </c>
      <c r="X40" s="60">
        <f t="shared" ca="1" si="36"/>
        <v>0</v>
      </c>
      <c r="Y40" s="60">
        <f t="shared" ca="1" si="36"/>
        <v>0</v>
      </c>
      <c r="Z40" s="60">
        <f t="shared" ca="1" si="36"/>
        <v>0</v>
      </c>
      <c r="AA40" s="60">
        <f t="shared" ca="1" si="36"/>
        <v>0</v>
      </c>
      <c r="AB40" s="60">
        <f t="shared" ca="1" si="36"/>
        <v>0</v>
      </c>
      <c r="AC40" s="60">
        <f t="shared" ca="1" si="36"/>
        <v>0</v>
      </c>
      <c r="AD40" s="60">
        <f t="shared" ca="1" si="36"/>
        <v>0</v>
      </c>
      <c r="AE40" s="60">
        <f t="shared" ca="1" si="36"/>
        <v>0</v>
      </c>
      <c r="AF40" s="60">
        <f t="shared" ca="1" si="36"/>
        <v>0</v>
      </c>
      <c r="AG40" s="60">
        <f t="shared" ca="1" si="36"/>
        <v>0</v>
      </c>
      <c r="AH40" s="60">
        <f t="shared" ca="1" si="36"/>
        <v>0</v>
      </c>
      <c r="AI40" s="60">
        <f t="shared" ca="1" si="36"/>
        <v>0</v>
      </c>
      <c r="AJ40" s="60">
        <f t="shared" ca="1" si="36"/>
        <v>0</v>
      </c>
      <c r="AK40" s="60">
        <f t="shared" ca="1" si="36"/>
        <v>0</v>
      </c>
      <c r="AL40" s="60">
        <f t="shared" ca="1" si="36"/>
        <v>0</v>
      </c>
      <c r="AM40" s="60">
        <f t="shared" ca="1" si="36"/>
        <v>0</v>
      </c>
      <c r="AN40" s="60">
        <f t="shared" ca="1" si="36"/>
        <v>0</v>
      </c>
      <c r="AO40" s="60">
        <f t="shared" ca="1" si="36"/>
        <v>0</v>
      </c>
      <c r="AP40" s="60">
        <f t="shared" ca="1" si="36"/>
        <v>0</v>
      </c>
      <c r="AQ40" s="60">
        <f t="shared" ca="1" si="36"/>
        <v>0</v>
      </c>
      <c r="AR40" s="60">
        <f t="shared" ca="1" si="36"/>
        <v>0</v>
      </c>
      <c r="AS40" s="60">
        <f t="shared" ca="1" si="36"/>
        <v>0</v>
      </c>
      <c r="AT40" s="60">
        <f t="shared" ca="1" si="36"/>
        <v>0</v>
      </c>
      <c r="AU40" s="60">
        <f t="shared" ca="1" si="36"/>
        <v>0</v>
      </c>
      <c r="AV40" s="60">
        <f t="shared" ca="1" si="36"/>
        <v>0</v>
      </c>
      <c r="AW40" s="60">
        <f t="shared" ca="1" si="36"/>
        <v>0</v>
      </c>
      <c r="AX40" s="60">
        <f t="shared" ca="1" si="36"/>
        <v>0</v>
      </c>
      <c r="AY40" s="60">
        <f t="shared" ca="1" si="36"/>
        <v>0</v>
      </c>
      <c r="AZ40" s="60">
        <f t="shared" ca="1" si="36"/>
        <v>0</v>
      </c>
      <c r="BA40" s="60">
        <f t="shared" ca="1" si="36"/>
        <v>0</v>
      </c>
      <c r="BB40" s="60">
        <f t="shared" ca="1" si="36"/>
        <v>0</v>
      </c>
      <c r="BC40" s="60">
        <f t="shared" ca="1" si="36"/>
        <v>0</v>
      </c>
      <c r="BD40" s="60">
        <f t="shared" ca="1" si="36"/>
        <v>0</v>
      </c>
      <c r="BE40" s="60">
        <f t="shared" ca="1" si="36"/>
        <v>0</v>
      </c>
      <c r="BF40" s="60">
        <f t="shared" ca="1" si="36"/>
        <v>0</v>
      </c>
      <c r="BG40" s="60">
        <f t="shared" ca="1" si="36"/>
        <v>0</v>
      </c>
      <c r="BH40" s="60">
        <f t="shared" ca="1" si="36"/>
        <v>0</v>
      </c>
      <c r="BI40" s="60">
        <f t="shared" ca="1" si="36"/>
        <v>0</v>
      </c>
      <c r="BJ40" s="60">
        <f t="shared" ca="1" si="36"/>
        <v>0</v>
      </c>
      <c r="BK40" s="60">
        <f t="shared" ca="1" si="36"/>
        <v>0</v>
      </c>
      <c r="BL40" s="60">
        <f t="shared" ca="1" si="36"/>
        <v>0</v>
      </c>
      <c r="BM40" s="60">
        <f t="shared" ca="1" si="36"/>
        <v>0</v>
      </c>
      <c r="BN40" s="60">
        <f t="shared" ca="1" si="36"/>
        <v>0</v>
      </c>
      <c r="BO40" s="60">
        <f t="shared" ca="1" si="36"/>
        <v>0</v>
      </c>
      <c r="BP40" s="60">
        <f t="shared" ca="1" si="36"/>
        <v>0</v>
      </c>
      <c r="BQ40" s="60">
        <f t="shared" ca="1" si="36"/>
        <v>0</v>
      </c>
      <c r="BR40" s="60">
        <f t="shared" ca="1" si="36"/>
        <v>0</v>
      </c>
      <c r="BS40" s="60">
        <f t="shared" ca="1" si="36"/>
        <v>0</v>
      </c>
      <c r="BT40" s="60">
        <f t="shared" ref="BT40:EE40" ca="1" si="37">SUM(BT33:BT39)</f>
        <v>0</v>
      </c>
      <c r="BU40" s="60">
        <f t="shared" ca="1" si="37"/>
        <v>0</v>
      </c>
      <c r="BV40" s="60">
        <f t="shared" ca="1" si="37"/>
        <v>0</v>
      </c>
      <c r="BW40" s="60">
        <f t="shared" ca="1" si="37"/>
        <v>0</v>
      </c>
      <c r="BX40" s="60">
        <f t="shared" ca="1" si="37"/>
        <v>0</v>
      </c>
      <c r="BY40" s="60">
        <f t="shared" ca="1" si="37"/>
        <v>0</v>
      </c>
      <c r="BZ40" s="60">
        <f t="shared" ca="1" si="37"/>
        <v>0</v>
      </c>
      <c r="CA40" s="60">
        <f t="shared" ca="1" si="37"/>
        <v>0</v>
      </c>
      <c r="CB40" s="60">
        <f t="shared" ca="1" si="37"/>
        <v>0</v>
      </c>
      <c r="CC40" s="60">
        <f t="shared" ca="1" si="37"/>
        <v>0</v>
      </c>
      <c r="CD40" s="60">
        <f t="shared" ca="1" si="37"/>
        <v>0</v>
      </c>
      <c r="CE40" s="60">
        <f t="shared" ca="1" si="37"/>
        <v>0</v>
      </c>
      <c r="CF40" s="60">
        <f t="shared" ca="1" si="37"/>
        <v>0</v>
      </c>
      <c r="CG40" s="60">
        <f t="shared" ca="1" si="37"/>
        <v>0</v>
      </c>
      <c r="CH40" s="60">
        <f t="shared" ca="1" si="37"/>
        <v>0</v>
      </c>
      <c r="CI40" s="60">
        <f t="shared" ca="1" si="37"/>
        <v>0</v>
      </c>
      <c r="CJ40" s="60">
        <f t="shared" ca="1" si="37"/>
        <v>0</v>
      </c>
      <c r="CK40" s="60">
        <f t="shared" ca="1" si="37"/>
        <v>0</v>
      </c>
      <c r="CL40" s="60">
        <f t="shared" ca="1" si="37"/>
        <v>0</v>
      </c>
      <c r="CM40" s="60">
        <f t="shared" ca="1" si="37"/>
        <v>0</v>
      </c>
      <c r="CN40" s="60">
        <f t="shared" ca="1" si="37"/>
        <v>0</v>
      </c>
      <c r="CO40" s="60">
        <f t="shared" ca="1" si="37"/>
        <v>0</v>
      </c>
      <c r="CP40" s="60">
        <f t="shared" ca="1" si="37"/>
        <v>0</v>
      </c>
      <c r="CQ40" s="60">
        <f t="shared" ca="1" si="37"/>
        <v>0</v>
      </c>
      <c r="CR40" s="60">
        <f t="shared" ca="1" si="37"/>
        <v>0</v>
      </c>
      <c r="CS40" s="60">
        <f t="shared" ca="1" si="37"/>
        <v>0</v>
      </c>
      <c r="CT40" s="60">
        <f t="shared" ca="1" si="37"/>
        <v>0</v>
      </c>
      <c r="CU40" s="60">
        <f t="shared" ca="1" si="37"/>
        <v>0</v>
      </c>
      <c r="CV40" s="60">
        <f t="shared" ca="1" si="37"/>
        <v>0</v>
      </c>
      <c r="CW40" s="60">
        <f t="shared" ca="1" si="37"/>
        <v>0</v>
      </c>
      <c r="CX40" s="60">
        <f t="shared" ca="1" si="37"/>
        <v>0</v>
      </c>
      <c r="CY40" s="60">
        <f t="shared" ca="1" si="37"/>
        <v>0</v>
      </c>
      <c r="CZ40" s="60">
        <f t="shared" ca="1" si="37"/>
        <v>0</v>
      </c>
      <c r="DA40" s="60">
        <f t="shared" ca="1" si="37"/>
        <v>0</v>
      </c>
      <c r="DB40" s="60">
        <f t="shared" ca="1" si="37"/>
        <v>0</v>
      </c>
      <c r="DC40" s="60">
        <f t="shared" ca="1" si="37"/>
        <v>0</v>
      </c>
      <c r="DD40" s="60">
        <f t="shared" ca="1" si="37"/>
        <v>0</v>
      </c>
      <c r="DE40" s="60">
        <f t="shared" ca="1" si="37"/>
        <v>0</v>
      </c>
      <c r="DF40" s="60">
        <f t="shared" ca="1" si="37"/>
        <v>0</v>
      </c>
      <c r="DG40" s="60">
        <f t="shared" ca="1" si="37"/>
        <v>0</v>
      </c>
      <c r="DH40" s="60">
        <f t="shared" ca="1" si="37"/>
        <v>0</v>
      </c>
      <c r="DI40" s="60">
        <f t="shared" ca="1" si="37"/>
        <v>0</v>
      </c>
      <c r="DJ40" s="60">
        <f t="shared" ca="1" si="37"/>
        <v>0</v>
      </c>
      <c r="DK40" s="60">
        <f t="shared" ca="1" si="37"/>
        <v>0</v>
      </c>
      <c r="DL40" s="60">
        <f t="shared" ca="1" si="37"/>
        <v>0</v>
      </c>
      <c r="DM40" s="60">
        <f t="shared" ca="1" si="37"/>
        <v>0</v>
      </c>
      <c r="DN40" s="60">
        <f t="shared" ca="1" si="37"/>
        <v>0</v>
      </c>
      <c r="DO40" s="60">
        <f t="shared" ca="1" si="37"/>
        <v>0</v>
      </c>
      <c r="DP40" s="60">
        <f t="shared" ca="1" si="37"/>
        <v>0</v>
      </c>
      <c r="DQ40" s="60">
        <f t="shared" ca="1" si="37"/>
        <v>0</v>
      </c>
      <c r="DR40" s="60">
        <f t="shared" ca="1" si="37"/>
        <v>0</v>
      </c>
      <c r="DS40" s="60">
        <f t="shared" ca="1" si="37"/>
        <v>0</v>
      </c>
      <c r="DT40" s="60">
        <f t="shared" ca="1" si="37"/>
        <v>0</v>
      </c>
      <c r="DU40" s="60">
        <f t="shared" ca="1" si="37"/>
        <v>0</v>
      </c>
      <c r="DV40" s="60">
        <f t="shared" ca="1" si="37"/>
        <v>0</v>
      </c>
      <c r="DW40" s="60">
        <f t="shared" ca="1" si="37"/>
        <v>0</v>
      </c>
      <c r="DX40" s="60">
        <f t="shared" ca="1" si="37"/>
        <v>0</v>
      </c>
      <c r="DY40" s="60">
        <f t="shared" ca="1" si="37"/>
        <v>0</v>
      </c>
      <c r="DZ40" s="60">
        <f t="shared" ca="1" si="37"/>
        <v>0</v>
      </c>
      <c r="EA40" s="60">
        <f t="shared" ca="1" si="37"/>
        <v>0</v>
      </c>
      <c r="EB40" s="60">
        <f t="shared" ca="1" si="37"/>
        <v>0</v>
      </c>
      <c r="EC40" s="60">
        <f t="shared" ca="1" si="37"/>
        <v>0</v>
      </c>
      <c r="ED40" s="60">
        <f t="shared" ca="1" si="37"/>
        <v>0</v>
      </c>
      <c r="EE40" s="60">
        <f t="shared" ca="1" si="37"/>
        <v>0</v>
      </c>
      <c r="EF40" s="60">
        <f t="shared" ref="EF40:GQ40" ca="1" si="38">SUM(EF33:EF39)</f>
        <v>0</v>
      </c>
      <c r="EG40" s="60">
        <f t="shared" ca="1" si="38"/>
        <v>0</v>
      </c>
      <c r="EH40" s="60">
        <f t="shared" ca="1" si="38"/>
        <v>0</v>
      </c>
      <c r="EI40" s="60">
        <f t="shared" ca="1" si="38"/>
        <v>0</v>
      </c>
      <c r="EJ40" s="60">
        <f t="shared" ca="1" si="38"/>
        <v>0</v>
      </c>
      <c r="EK40" s="60">
        <f t="shared" ca="1" si="38"/>
        <v>0</v>
      </c>
      <c r="EL40" s="60">
        <f t="shared" ca="1" si="38"/>
        <v>0</v>
      </c>
      <c r="EM40" s="60">
        <f t="shared" ca="1" si="38"/>
        <v>0</v>
      </c>
      <c r="EN40" s="60">
        <f t="shared" ca="1" si="38"/>
        <v>0</v>
      </c>
      <c r="EO40" s="60">
        <f t="shared" ca="1" si="38"/>
        <v>0</v>
      </c>
      <c r="EP40" s="60">
        <f t="shared" ca="1" si="38"/>
        <v>0</v>
      </c>
      <c r="EQ40" s="60">
        <f t="shared" ca="1" si="38"/>
        <v>0</v>
      </c>
      <c r="ER40" s="60">
        <f t="shared" ca="1" si="38"/>
        <v>0</v>
      </c>
      <c r="ES40" s="60">
        <f t="shared" ca="1" si="38"/>
        <v>0</v>
      </c>
      <c r="ET40" s="60">
        <f t="shared" ca="1" si="38"/>
        <v>0</v>
      </c>
      <c r="EU40" s="60">
        <f t="shared" ca="1" si="38"/>
        <v>0</v>
      </c>
      <c r="EV40" s="60">
        <f t="shared" ca="1" si="38"/>
        <v>0</v>
      </c>
      <c r="EW40" s="60">
        <f t="shared" ca="1" si="38"/>
        <v>0</v>
      </c>
      <c r="EX40" s="60">
        <f t="shared" ca="1" si="38"/>
        <v>0</v>
      </c>
      <c r="EY40" s="60">
        <f t="shared" ca="1" si="38"/>
        <v>0</v>
      </c>
      <c r="EZ40" s="60">
        <f t="shared" ca="1" si="38"/>
        <v>0</v>
      </c>
      <c r="FA40" s="60">
        <f t="shared" ca="1" si="38"/>
        <v>0</v>
      </c>
      <c r="FB40" s="60">
        <f t="shared" ca="1" si="38"/>
        <v>0</v>
      </c>
      <c r="FC40" s="60">
        <f t="shared" ca="1" si="38"/>
        <v>0</v>
      </c>
      <c r="FD40" s="60">
        <f t="shared" ca="1" si="38"/>
        <v>0</v>
      </c>
      <c r="FE40" s="60">
        <f t="shared" ca="1" si="38"/>
        <v>0</v>
      </c>
      <c r="FF40" s="60">
        <f t="shared" ca="1" si="38"/>
        <v>0</v>
      </c>
      <c r="FG40" s="60">
        <f t="shared" ca="1" si="38"/>
        <v>0</v>
      </c>
      <c r="FH40" s="60">
        <f t="shared" ca="1" si="38"/>
        <v>0</v>
      </c>
      <c r="FI40" s="60">
        <f t="shared" ca="1" si="38"/>
        <v>0</v>
      </c>
      <c r="FJ40" s="60">
        <f t="shared" ca="1" si="38"/>
        <v>0</v>
      </c>
      <c r="FK40" s="60">
        <f t="shared" ca="1" si="38"/>
        <v>0</v>
      </c>
      <c r="FL40" s="60">
        <f t="shared" ca="1" si="38"/>
        <v>0</v>
      </c>
      <c r="FM40" s="60">
        <f t="shared" ca="1" si="38"/>
        <v>0</v>
      </c>
      <c r="FN40" s="60">
        <f t="shared" ca="1" si="38"/>
        <v>0</v>
      </c>
      <c r="FO40" s="60">
        <f t="shared" ca="1" si="38"/>
        <v>0</v>
      </c>
      <c r="FP40" s="60">
        <f t="shared" ca="1" si="38"/>
        <v>0</v>
      </c>
      <c r="FQ40" s="60">
        <f t="shared" ca="1" si="38"/>
        <v>0</v>
      </c>
      <c r="FR40" s="60">
        <f t="shared" ca="1" si="38"/>
        <v>0</v>
      </c>
      <c r="FS40" s="60">
        <f t="shared" ca="1" si="38"/>
        <v>0</v>
      </c>
      <c r="FT40" s="60">
        <f t="shared" ca="1" si="38"/>
        <v>0</v>
      </c>
      <c r="FU40" s="60">
        <f t="shared" ca="1" si="38"/>
        <v>0</v>
      </c>
      <c r="FV40" s="60">
        <f t="shared" ca="1" si="38"/>
        <v>0</v>
      </c>
      <c r="FW40" s="60">
        <f t="shared" ca="1" si="38"/>
        <v>0</v>
      </c>
      <c r="FX40" s="60">
        <f t="shared" ca="1" si="38"/>
        <v>0</v>
      </c>
      <c r="FY40" s="60">
        <f t="shared" ca="1" si="38"/>
        <v>0</v>
      </c>
      <c r="FZ40" s="60">
        <f t="shared" ca="1" si="38"/>
        <v>0</v>
      </c>
      <c r="GA40" s="60">
        <f t="shared" ca="1" si="38"/>
        <v>0</v>
      </c>
      <c r="GB40" s="60">
        <f t="shared" ca="1" si="38"/>
        <v>0</v>
      </c>
      <c r="GC40" s="60">
        <f t="shared" ca="1" si="38"/>
        <v>0</v>
      </c>
      <c r="GD40" s="60">
        <f t="shared" ca="1" si="38"/>
        <v>0</v>
      </c>
      <c r="GE40" s="60">
        <f t="shared" ca="1" si="38"/>
        <v>0</v>
      </c>
      <c r="GF40" s="60">
        <f t="shared" ca="1" si="38"/>
        <v>0</v>
      </c>
      <c r="GG40" s="60">
        <f t="shared" ca="1" si="38"/>
        <v>0</v>
      </c>
      <c r="GH40" s="60">
        <f t="shared" ca="1" si="38"/>
        <v>0</v>
      </c>
      <c r="GI40" s="60">
        <f t="shared" ca="1" si="38"/>
        <v>0</v>
      </c>
      <c r="GJ40" s="60">
        <f t="shared" ca="1" si="38"/>
        <v>0</v>
      </c>
      <c r="GK40" s="60">
        <f t="shared" ca="1" si="38"/>
        <v>0</v>
      </c>
      <c r="GL40" s="60">
        <f t="shared" ca="1" si="38"/>
        <v>0</v>
      </c>
      <c r="GM40" s="60">
        <f t="shared" ca="1" si="38"/>
        <v>0</v>
      </c>
      <c r="GN40" s="60">
        <f t="shared" ca="1" si="38"/>
        <v>0</v>
      </c>
      <c r="GO40" s="60">
        <f t="shared" ca="1" si="38"/>
        <v>0</v>
      </c>
      <c r="GP40" s="60">
        <f t="shared" ca="1" si="38"/>
        <v>0</v>
      </c>
      <c r="GQ40" s="60">
        <f t="shared" ca="1" si="38"/>
        <v>0</v>
      </c>
      <c r="GR40" s="60">
        <f t="shared" ref="GR40:IL40" ca="1" si="39">SUM(GR33:GR39)</f>
        <v>0</v>
      </c>
      <c r="GS40" s="60">
        <f t="shared" ca="1" si="39"/>
        <v>0</v>
      </c>
      <c r="GT40" s="60">
        <f t="shared" ca="1" si="39"/>
        <v>0</v>
      </c>
      <c r="GU40" s="60">
        <f t="shared" ca="1" si="39"/>
        <v>0</v>
      </c>
      <c r="GV40" s="60">
        <f t="shared" ca="1" si="39"/>
        <v>0</v>
      </c>
      <c r="GW40" s="60">
        <f t="shared" ca="1" si="39"/>
        <v>0</v>
      </c>
      <c r="GX40" s="60">
        <f t="shared" ca="1" si="39"/>
        <v>0</v>
      </c>
      <c r="GY40" s="60">
        <f t="shared" ca="1" si="39"/>
        <v>0</v>
      </c>
      <c r="GZ40" s="60">
        <f t="shared" ca="1" si="39"/>
        <v>0</v>
      </c>
      <c r="HA40" s="60">
        <f t="shared" ca="1" si="39"/>
        <v>0</v>
      </c>
      <c r="HB40" s="60">
        <f t="shared" ca="1" si="39"/>
        <v>0</v>
      </c>
      <c r="HC40" s="60">
        <f t="shared" ca="1" si="39"/>
        <v>0</v>
      </c>
      <c r="HD40" s="60">
        <f t="shared" ca="1" si="39"/>
        <v>0</v>
      </c>
      <c r="HE40" s="60">
        <f t="shared" ca="1" si="39"/>
        <v>0</v>
      </c>
      <c r="HF40" s="60">
        <f t="shared" ca="1" si="39"/>
        <v>0</v>
      </c>
      <c r="HG40" s="60">
        <f t="shared" ca="1" si="39"/>
        <v>0</v>
      </c>
      <c r="HH40" s="60">
        <f t="shared" ca="1" si="39"/>
        <v>0</v>
      </c>
      <c r="HI40" s="60">
        <f t="shared" ca="1" si="39"/>
        <v>0</v>
      </c>
      <c r="HJ40" s="60">
        <f t="shared" ca="1" si="39"/>
        <v>0</v>
      </c>
      <c r="HK40" s="60">
        <f t="shared" ca="1" si="39"/>
        <v>0</v>
      </c>
      <c r="HL40" s="60">
        <f t="shared" ca="1" si="39"/>
        <v>0</v>
      </c>
      <c r="HM40" s="60">
        <f t="shared" ca="1" si="39"/>
        <v>0</v>
      </c>
      <c r="HN40" s="60">
        <f t="shared" ca="1" si="39"/>
        <v>0</v>
      </c>
      <c r="HO40" s="60">
        <f t="shared" ca="1" si="39"/>
        <v>0</v>
      </c>
      <c r="HP40" s="60">
        <f t="shared" ca="1" si="39"/>
        <v>0</v>
      </c>
      <c r="HQ40" s="60">
        <f t="shared" ca="1" si="39"/>
        <v>0</v>
      </c>
      <c r="HR40" s="60">
        <f t="shared" ca="1" si="39"/>
        <v>0</v>
      </c>
      <c r="HS40" s="60">
        <f t="shared" ca="1" si="39"/>
        <v>0</v>
      </c>
      <c r="HT40" s="60">
        <f t="shared" ca="1" si="39"/>
        <v>0</v>
      </c>
      <c r="HU40" s="60">
        <f t="shared" ca="1" si="39"/>
        <v>0</v>
      </c>
      <c r="HV40" s="60">
        <f t="shared" ca="1" si="39"/>
        <v>0</v>
      </c>
      <c r="HW40" s="60">
        <f t="shared" ca="1" si="39"/>
        <v>0</v>
      </c>
      <c r="HX40" s="60">
        <f t="shared" ca="1" si="39"/>
        <v>0</v>
      </c>
      <c r="HY40" s="60">
        <f t="shared" ca="1" si="39"/>
        <v>0</v>
      </c>
      <c r="HZ40" s="60">
        <f t="shared" ca="1" si="39"/>
        <v>0</v>
      </c>
      <c r="IA40" s="60">
        <f t="shared" ca="1" si="39"/>
        <v>0</v>
      </c>
      <c r="IB40" s="60">
        <f t="shared" ca="1" si="39"/>
        <v>0</v>
      </c>
      <c r="IC40" s="60">
        <f t="shared" ca="1" si="39"/>
        <v>0</v>
      </c>
      <c r="ID40" s="60">
        <f t="shared" ca="1" si="39"/>
        <v>0</v>
      </c>
      <c r="IE40" s="60">
        <f t="shared" ca="1" si="39"/>
        <v>0</v>
      </c>
      <c r="IF40" s="60">
        <f t="shared" ca="1" si="39"/>
        <v>0</v>
      </c>
      <c r="IG40" s="60">
        <f t="shared" ca="1" si="39"/>
        <v>0</v>
      </c>
      <c r="IH40" s="60">
        <f t="shared" ca="1" si="39"/>
        <v>0</v>
      </c>
      <c r="II40" s="60">
        <f t="shared" ca="1" si="39"/>
        <v>0</v>
      </c>
      <c r="IJ40" s="60">
        <f t="shared" ca="1" si="39"/>
        <v>0</v>
      </c>
      <c r="IK40" s="60">
        <f t="shared" ca="1" si="39"/>
        <v>0</v>
      </c>
      <c r="IL40" s="60">
        <f t="shared" ca="1" si="39"/>
        <v>0</v>
      </c>
    </row>
  </sheetData>
  <hyperlinks>
    <hyperlink ref="B1" location="Title!B24" display="Оглавление" xr:uid="{0BFC5ED2-E87F-4390-9426-ECF950FB6473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98EA-52CA-4ACA-A769-B6F673D15123}">
  <sheetPr>
    <tabColor theme="7" tint="0.79998168889431442"/>
    <outlinePr summaryBelow="0"/>
    <pageSetUpPr fitToPage="1"/>
  </sheetPr>
  <dimension ref="B1:IL108"/>
  <sheetViews>
    <sheetView workbookViewId="0">
      <pane xSplit="4" ySplit="3" topLeftCell="G79" activePane="bottomRight" state="frozen"/>
      <selection pane="topRight" activeCell="E1" sqref="E1"/>
      <selection pane="bottomLeft" activeCell="A4" sqref="A4"/>
      <selection pane="bottomRight" activeCell="J104" sqref="J104"/>
    </sheetView>
  </sheetViews>
  <sheetFormatPr defaultRowHeight="14.4" outlineLevelRow="3" outlineLevelCol="1" x14ac:dyDescent="0.3"/>
  <cols>
    <col min="1" max="1" width="2.88671875" customWidth="1"/>
    <col min="2" max="2" width="52.6640625" customWidth="1"/>
    <col min="3" max="4" width="12.6640625" customWidth="1"/>
    <col min="5" max="5" width="25.44140625" hidden="1" customWidth="1" outlineLevel="1"/>
    <col min="6" max="6" width="57.44140625" hidden="1" customWidth="1" outlineLevel="1"/>
    <col min="7" max="7" width="9.109375" collapsed="1"/>
  </cols>
  <sheetData>
    <row r="1" spans="2:246" ht="12" customHeight="1" x14ac:dyDescent="0.3">
      <c r="B1" s="179" t="s">
        <v>5</v>
      </c>
      <c r="G1" s="39">
        <v>1</v>
      </c>
      <c r="H1" s="39">
        <v>2</v>
      </c>
      <c r="I1" s="39">
        <v>3</v>
      </c>
      <c r="J1" s="39">
        <v>4</v>
      </c>
      <c r="K1" s="39">
        <v>5</v>
      </c>
      <c r="L1" s="39">
        <v>6</v>
      </c>
      <c r="M1" s="39">
        <v>7</v>
      </c>
      <c r="N1" s="39">
        <v>8</v>
      </c>
      <c r="O1" s="39">
        <v>9</v>
      </c>
      <c r="P1" s="39">
        <v>10</v>
      </c>
      <c r="Q1" s="39">
        <v>11</v>
      </c>
      <c r="R1" s="39">
        <v>12</v>
      </c>
      <c r="S1" s="39">
        <v>13</v>
      </c>
      <c r="T1" s="39">
        <v>14</v>
      </c>
      <c r="U1" s="39">
        <v>15</v>
      </c>
      <c r="V1" s="39">
        <v>16</v>
      </c>
      <c r="W1" s="39">
        <v>17</v>
      </c>
      <c r="X1" s="39">
        <v>18</v>
      </c>
      <c r="Y1" s="39">
        <v>19</v>
      </c>
      <c r="Z1" s="39">
        <v>20</v>
      </c>
      <c r="AA1" s="39">
        <v>21</v>
      </c>
      <c r="AB1" s="39">
        <v>22</v>
      </c>
      <c r="AC1" s="39">
        <v>23</v>
      </c>
      <c r="AD1" s="39">
        <v>24</v>
      </c>
      <c r="AE1" s="39">
        <v>25</v>
      </c>
      <c r="AF1" s="39">
        <v>26</v>
      </c>
      <c r="AG1" s="39">
        <v>27</v>
      </c>
      <c r="AH1" s="39">
        <v>28</v>
      </c>
      <c r="AI1" s="39">
        <v>29</v>
      </c>
      <c r="AJ1" s="39">
        <v>30</v>
      </c>
      <c r="AK1" s="39">
        <v>31</v>
      </c>
      <c r="AL1" s="39">
        <v>32</v>
      </c>
      <c r="AM1" s="39">
        <v>33</v>
      </c>
      <c r="AN1" s="39">
        <v>34</v>
      </c>
      <c r="AO1" s="39">
        <v>35</v>
      </c>
      <c r="AP1" s="39">
        <v>36</v>
      </c>
      <c r="AQ1" s="39">
        <v>37</v>
      </c>
      <c r="AR1" s="39">
        <v>38</v>
      </c>
      <c r="AS1" s="39">
        <v>39</v>
      </c>
      <c r="AT1" s="39">
        <v>40</v>
      </c>
      <c r="AU1" s="39">
        <v>41</v>
      </c>
      <c r="AV1" s="39">
        <v>42</v>
      </c>
      <c r="AW1" s="39">
        <v>43</v>
      </c>
      <c r="AX1" s="39">
        <v>44</v>
      </c>
      <c r="AY1" s="39">
        <v>45</v>
      </c>
      <c r="AZ1" s="39">
        <v>46</v>
      </c>
      <c r="BA1" s="39">
        <v>47</v>
      </c>
      <c r="BB1" s="39">
        <v>48</v>
      </c>
      <c r="BC1" s="39">
        <v>49</v>
      </c>
      <c r="BD1" s="39">
        <v>50</v>
      </c>
      <c r="BE1" s="39">
        <v>51</v>
      </c>
      <c r="BF1" s="39">
        <v>52</v>
      </c>
      <c r="BG1" s="39">
        <v>53</v>
      </c>
      <c r="BH1" s="39">
        <v>54</v>
      </c>
      <c r="BI1" s="39">
        <v>55</v>
      </c>
      <c r="BJ1" s="39">
        <v>56</v>
      </c>
      <c r="BK1" s="39">
        <v>57</v>
      </c>
      <c r="BL1" s="39">
        <v>58</v>
      </c>
      <c r="BM1" s="39">
        <v>59</v>
      </c>
      <c r="BN1" s="39">
        <v>60</v>
      </c>
      <c r="BO1" s="39">
        <v>61</v>
      </c>
      <c r="BP1" s="39">
        <v>62</v>
      </c>
      <c r="BQ1" s="39">
        <v>63</v>
      </c>
      <c r="BR1" s="39">
        <v>64</v>
      </c>
      <c r="BS1" s="39">
        <v>65</v>
      </c>
      <c r="BT1" s="39">
        <v>66</v>
      </c>
      <c r="BU1" s="39">
        <v>67</v>
      </c>
      <c r="BV1" s="39">
        <v>68</v>
      </c>
      <c r="BW1" s="39">
        <v>69</v>
      </c>
      <c r="BX1" s="39">
        <v>70</v>
      </c>
      <c r="BY1" s="39">
        <v>71</v>
      </c>
      <c r="BZ1" s="39">
        <v>72</v>
      </c>
      <c r="CA1" s="39">
        <v>73</v>
      </c>
      <c r="CB1" s="39">
        <v>74</v>
      </c>
      <c r="CC1" s="39">
        <v>75</v>
      </c>
      <c r="CD1" s="39">
        <v>76</v>
      </c>
      <c r="CE1" s="39">
        <v>77</v>
      </c>
      <c r="CF1" s="39">
        <v>78</v>
      </c>
      <c r="CG1" s="39">
        <v>79</v>
      </c>
      <c r="CH1" s="39">
        <v>80</v>
      </c>
      <c r="CI1" s="39">
        <v>81</v>
      </c>
      <c r="CJ1" s="39">
        <v>82</v>
      </c>
      <c r="CK1" s="39">
        <v>83</v>
      </c>
      <c r="CL1" s="39">
        <v>84</v>
      </c>
      <c r="CM1" s="39">
        <v>85</v>
      </c>
      <c r="CN1" s="39">
        <v>86</v>
      </c>
      <c r="CO1" s="39">
        <v>87</v>
      </c>
      <c r="CP1" s="39">
        <v>88</v>
      </c>
      <c r="CQ1" s="39">
        <v>89</v>
      </c>
      <c r="CR1" s="39">
        <v>90</v>
      </c>
      <c r="CS1" s="39">
        <v>91</v>
      </c>
      <c r="CT1" s="39">
        <v>92</v>
      </c>
      <c r="CU1" s="39">
        <v>93</v>
      </c>
      <c r="CV1" s="39">
        <v>94</v>
      </c>
      <c r="CW1" s="39">
        <v>95</v>
      </c>
      <c r="CX1" s="39">
        <v>96</v>
      </c>
      <c r="CY1" s="39">
        <v>97</v>
      </c>
      <c r="CZ1" s="39">
        <v>98</v>
      </c>
      <c r="DA1" s="39">
        <v>99</v>
      </c>
      <c r="DB1" s="39">
        <v>100</v>
      </c>
      <c r="DC1" s="39">
        <v>101</v>
      </c>
      <c r="DD1" s="39">
        <v>102</v>
      </c>
      <c r="DE1" s="39">
        <v>103</v>
      </c>
      <c r="DF1" s="39">
        <v>104</v>
      </c>
      <c r="DG1" s="39">
        <v>105</v>
      </c>
      <c r="DH1" s="39">
        <v>106</v>
      </c>
      <c r="DI1" s="39">
        <v>107</v>
      </c>
      <c r="DJ1" s="39">
        <v>108</v>
      </c>
      <c r="DK1" s="39">
        <v>109</v>
      </c>
      <c r="DL1" s="39">
        <v>110</v>
      </c>
      <c r="DM1" s="39">
        <v>111</v>
      </c>
      <c r="DN1" s="39">
        <v>112</v>
      </c>
      <c r="DO1" s="39">
        <v>113</v>
      </c>
      <c r="DP1" s="39">
        <v>114</v>
      </c>
      <c r="DQ1" s="39">
        <v>115</v>
      </c>
      <c r="DR1" s="39">
        <v>116</v>
      </c>
      <c r="DS1" s="39">
        <v>117</v>
      </c>
      <c r="DT1" s="39">
        <v>118</v>
      </c>
      <c r="DU1" s="39">
        <v>119</v>
      </c>
      <c r="DV1" s="39">
        <v>120</v>
      </c>
      <c r="DW1" s="39">
        <v>121</v>
      </c>
      <c r="DX1" s="39">
        <v>122</v>
      </c>
      <c r="DY1" s="39">
        <v>123</v>
      </c>
      <c r="DZ1" s="39">
        <v>124</v>
      </c>
      <c r="EA1" s="39">
        <v>125</v>
      </c>
      <c r="EB1" s="39">
        <v>126</v>
      </c>
      <c r="EC1" s="39">
        <v>127</v>
      </c>
      <c r="ED1" s="39">
        <v>128</v>
      </c>
      <c r="EE1" s="39">
        <v>129</v>
      </c>
      <c r="EF1" s="39">
        <v>130</v>
      </c>
      <c r="EG1" s="39">
        <v>131</v>
      </c>
      <c r="EH1" s="39">
        <v>132</v>
      </c>
      <c r="EI1" s="39">
        <v>133</v>
      </c>
      <c r="EJ1" s="39">
        <v>134</v>
      </c>
      <c r="EK1" s="39">
        <v>135</v>
      </c>
      <c r="EL1" s="39">
        <v>136</v>
      </c>
      <c r="EM1" s="39">
        <v>137</v>
      </c>
      <c r="EN1" s="39">
        <v>138</v>
      </c>
      <c r="EO1" s="39">
        <v>139</v>
      </c>
      <c r="EP1" s="39">
        <v>140</v>
      </c>
      <c r="EQ1" s="39">
        <v>141</v>
      </c>
      <c r="ER1" s="39">
        <v>142</v>
      </c>
      <c r="ES1" s="39">
        <v>143</v>
      </c>
      <c r="ET1" s="39">
        <v>144</v>
      </c>
      <c r="EU1" s="39">
        <v>145</v>
      </c>
      <c r="EV1" s="39">
        <v>146</v>
      </c>
      <c r="EW1" s="39">
        <v>147</v>
      </c>
      <c r="EX1" s="39">
        <v>148</v>
      </c>
      <c r="EY1" s="39">
        <v>149</v>
      </c>
      <c r="EZ1" s="39">
        <v>150</v>
      </c>
      <c r="FA1" s="39">
        <v>151</v>
      </c>
      <c r="FB1" s="39">
        <v>152</v>
      </c>
      <c r="FC1" s="39">
        <v>153</v>
      </c>
      <c r="FD1" s="39">
        <v>154</v>
      </c>
      <c r="FE1" s="39">
        <v>155</v>
      </c>
      <c r="FF1" s="39">
        <v>156</v>
      </c>
      <c r="FG1" s="39">
        <v>157</v>
      </c>
      <c r="FH1" s="39">
        <v>158</v>
      </c>
      <c r="FI1" s="39">
        <v>159</v>
      </c>
      <c r="FJ1" s="39">
        <v>160</v>
      </c>
      <c r="FK1" s="39">
        <v>161</v>
      </c>
      <c r="FL1" s="39">
        <v>162</v>
      </c>
      <c r="FM1" s="39">
        <v>163</v>
      </c>
      <c r="FN1" s="39">
        <v>164</v>
      </c>
      <c r="FO1" s="39">
        <v>165</v>
      </c>
      <c r="FP1" s="39">
        <v>166</v>
      </c>
      <c r="FQ1" s="39">
        <v>167</v>
      </c>
      <c r="FR1" s="39">
        <v>168</v>
      </c>
      <c r="FS1" s="39">
        <v>169</v>
      </c>
      <c r="FT1" s="39">
        <v>170</v>
      </c>
      <c r="FU1" s="39">
        <v>171</v>
      </c>
      <c r="FV1" s="39">
        <v>172</v>
      </c>
      <c r="FW1" s="39">
        <v>173</v>
      </c>
      <c r="FX1" s="39">
        <v>174</v>
      </c>
      <c r="FY1" s="39">
        <v>175</v>
      </c>
      <c r="FZ1" s="39">
        <v>176</v>
      </c>
      <c r="GA1" s="39">
        <v>177</v>
      </c>
      <c r="GB1" s="39">
        <v>178</v>
      </c>
      <c r="GC1" s="39">
        <v>179</v>
      </c>
      <c r="GD1" s="39">
        <v>180</v>
      </c>
      <c r="GE1" s="39">
        <v>181</v>
      </c>
      <c r="GF1" s="39">
        <v>182</v>
      </c>
      <c r="GG1" s="39">
        <v>183</v>
      </c>
      <c r="GH1" s="39">
        <v>184</v>
      </c>
      <c r="GI1" s="39">
        <v>185</v>
      </c>
      <c r="GJ1" s="39">
        <v>186</v>
      </c>
      <c r="GK1" s="39">
        <v>187</v>
      </c>
      <c r="GL1" s="39">
        <v>188</v>
      </c>
      <c r="GM1" s="39">
        <v>189</v>
      </c>
      <c r="GN1" s="39">
        <v>190</v>
      </c>
      <c r="GO1" s="39">
        <v>191</v>
      </c>
      <c r="GP1" s="39">
        <v>192</v>
      </c>
      <c r="GQ1" s="39">
        <v>193</v>
      </c>
      <c r="GR1" s="39">
        <v>194</v>
      </c>
      <c r="GS1" s="39">
        <v>195</v>
      </c>
      <c r="GT1" s="39">
        <v>196</v>
      </c>
      <c r="GU1" s="39">
        <v>197</v>
      </c>
      <c r="GV1" s="39">
        <v>198</v>
      </c>
      <c r="GW1" s="39">
        <v>199</v>
      </c>
      <c r="GX1" s="39">
        <v>200</v>
      </c>
      <c r="GY1" s="39">
        <v>201</v>
      </c>
      <c r="GZ1" s="39">
        <v>202</v>
      </c>
      <c r="HA1" s="39">
        <v>203</v>
      </c>
      <c r="HB1" s="39">
        <v>204</v>
      </c>
      <c r="HC1" s="39">
        <v>205</v>
      </c>
      <c r="HD1" s="39">
        <v>206</v>
      </c>
      <c r="HE1" s="39">
        <v>207</v>
      </c>
      <c r="HF1" s="39">
        <v>208</v>
      </c>
      <c r="HG1" s="39">
        <v>209</v>
      </c>
      <c r="HH1" s="39">
        <v>210</v>
      </c>
      <c r="HI1" s="39">
        <v>211</v>
      </c>
      <c r="HJ1" s="39">
        <v>212</v>
      </c>
      <c r="HK1" s="39">
        <v>213</v>
      </c>
      <c r="HL1" s="39">
        <v>214</v>
      </c>
      <c r="HM1" s="39">
        <v>215</v>
      </c>
      <c r="HN1" s="39">
        <v>216</v>
      </c>
      <c r="HO1" s="39">
        <v>217</v>
      </c>
      <c r="HP1" s="39">
        <v>218</v>
      </c>
      <c r="HQ1" s="39">
        <v>219</v>
      </c>
      <c r="HR1" s="39">
        <v>220</v>
      </c>
      <c r="HS1" s="39">
        <v>221</v>
      </c>
      <c r="HT1" s="39">
        <v>222</v>
      </c>
      <c r="HU1" s="39">
        <v>223</v>
      </c>
      <c r="HV1" s="39">
        <v>224</v>
      </c>
      <c r="HW1" s="39">
        <v>225</v>
      </c>
      <c r="HX1" s="39">
        <v>226</v>
      </c>
      <c r="HY1" s="39">
        <v>227</v>
      </c>
      <c r="HZ1" s="39">
        <v>228</v>
      </c>
      <c r="IA1" s="39">
        <v>229</v>
      </c>
      <c r="IB1" s="39">
        <v>230</v>
      </c>
      <c r="IC1" s="39">
        <v>231</v>
      </c>
      <c r="ID1" s="39">
        <v>232</v>
      </c>
      <c r="IE1" s="39">
        <v>233</v>
      </c>
      <c r="IF1" s="39">
        <v>234</v>
      </c>
      <c r="IG1" s="39">
        <v>235</v>
      </c>
      <c r="IH1" s="39">
        <v>236</v>
      </c>
      <c r="II1" s="39">
        <v>237</v>
      </c>
      <c r="IJ1" s="39">
        <v>238</v>
      </c>
      <c r="IK1" s="39">
        <v>239</v>
      </c>
      <c r="IL1" s="39">
        <v>240</v>
      </c>
    </row>
    <row r="2" spans="2:246" ht="12" customHeight="1" x14ac:dyDescent="0.3">
      <c r="C2" s="13" t="s">
        <v>127</v>
      </c>
      <c r="D2" s="13" t="s">
        <v>89</v>
      </c>
      <c r="E2" s="13" t="s">
        <v>90</v>
      </c>
      <c r="F2" s="13" t="s">
        <v>91</v>
      </c>
      <c r="G2" s="38">
        <f>CFM!G2</f>
        <v>44470</v>
      </c>
      <c r="H2" s="38">
        <f>EDATE(G2,1)</f>
        <v>44501</v>
      </c>
      <c r="I2" s="38">
        <f t="shared" ref="I2:BT2" si="0">EDATE(H2,1)</f>
        <v>44531</v>
      </c>
      <c r="J2" s="38">
        <f t="shared" si="0"/>
        <v>44562</v>
      </c>
      <c r="K2" s="38">
        <f t="shared" si="0"/>
        <v>44593</v>
      </c>
      <c r="L2" s="38">
        <f t="shared" si="0"/>
        <v>44621</v>
      </c>
      <c r="M2" s="38">
        <f t="shared" si="0"/>
        <v>44652</v>
      </c>
      <c r="N2" s="38">
        <f t="shared" si="0"/>
        <v>44682</v>
      </c>
      <c r="O2" s="38">
        <f t="shared" si="0"/>
        <v>44713</v>
      </c>
      <c r="P2" s="38">
        <f t="shared" si="0"/>
        <v>44743</v>
      </c>
      <c r="Q2" s="38">
        <f t="shared" si="0"/>
        <v>44774</v>
      </c>
      <c r="R2" s="38">
        <f t="shared" si="0"/>
        <v>44805</v>
      </c>
      <c r="S2" s="38">
        <f t="shared" si="0"/>
        <v>44835</v>
      </c>
      <c r="T2" s="38">
        <f t="shared" si="0"/>
        <v>44866</v>
      </c>
      <c r="U2" s="38">
        <f t="shared" si="0"/>
        <v>44896</v>
      </c>
      <c r="V2" s="38">
        <f t="shared" si="0"/>
        <v>44927</v>
      </c>
      <c r="W2" s="38">
        <f t="shared" si="0"/>
        <v>44958</v>
      </c>
      <c r="X2" s="38">
        <f t="shared" si="0"/>
        <v>44986</v>
      </c>
      <c r="Y2" s="38">
        <f t="shared" si="0"/>
        <v>45017</v>
      </c>
      <c r="Z2" s="38">
        <f t="shared" si="0"/>
        <v>45047</v>
      </c>
      <c r="AA2" s="38">
        <f t="shared" si="0"/>
        <v>45078</v>
      </c>
      <c r="AB2" s="38">
        <f t="shared" si="0"/>
        <v>45108</v>
      </c>
      <c r="AC2" s="38">
        <f t="shared" si="0"/>
        <v>45139</v>
      </c>
      <c r="AD2" s="38">
        <f t="shared" si="0"/>
        <v>45170</v>
      </c>
      <c r="AE2" s="38">
        <f t="shared" si="0"/>
        <v>45200</v>
      </c>
      <c r="AF2" s="38">
        <f t="shared" si="0"/>
        <v>45231</v>
      </c>
      <c r="AG2" s="38">
        <f t="shared" si="0"/>
        <v>45261</v>
      </c>
      <c r="AH2" s="38">
        <f t="shared" si="0"/>
        <v>45292</v>
      </c>
      <c r="AI2" s="38">
        <f t="shared" si="0"/>
        <v>45323</v>
      </c>
      <c r="AJ2" s="38">
        <f t="shared" si="0"/>
        <v>45352</v>
      </c>
      <c r="AK2" s="38">
        <f t="shared" si="0"/>
        <v>45383</v>
      </c>
      <c r="AL2" s="38">
        <f t="shared" si="0"/>
        <v>45413</v>
      </c>
      <c r="AM2" s="38">
        <f t="shared" si="0"/>
        <v>45444</v>
      </c>
      <c r="AN2" s="38">
        <f t="shared" si="0"/>
        <v>45474</v>
      </c>
      <c r="AO2" s="38">
        <f t="shared" si="0"/>
        <v>45505</v>
      </c>
      <c r="AP2" s="38">
        <f t="shared" si="0"/>
        <v>45536</v>
      </c>
      <c r="AQ2" s="38">
        <f t="shared" si="0"/>
        <v>45566</v>
      </c>
      <c r="AR2" s="38">
        <f t="shared" si="0"/>
        <v>45597</v>
      </c>
      <c r="AS2" s="38">
        <f t="shared" si="0"/>
        <v>45627</v>
      </c>
      <c r="AT2" s="38">
        <f t="shared" si="0"/>
        <v>45658</v>
      </c>
      <c r="AU2" s="38">
        <f t="shared" si="0"/>
        <v>45689</v>
      </c>
      <c r="AV2" s="38">
        <f t="shared" si="0"/>
        <v>45717</v>
      </c>
      <c r="AW2" s="38">
        <f t="shared" si="0"/>
        <v>45748</v>
      </c>
      <c r="AX2" s="38">
        <f t="shared" si="0"/>
        <v>45778</v>
      </c>
      <c r="AY2" s="38">
        <f t="shared" si="0"/>
        <v>45809</v>
      </c>
      <c r="AZ2" s="38">
        <f t="shared" si="0"/>
        <v>45839</v>
      </c>
      <c r="BA2" s="38">
        <f t="shared" si="0"/>
        <v>45870</v>
      </c>
      <c r="BB2" s="38">
        <f t="shared" si="0"/>
        <v>45901</v>
      </c>
      <c r="BC2" s="38">
        <f t="shared" si="0"/>
        <v>45931</v>
      </c>
      <c r="BD2" s="38">
        <f t="shared" si="0"/>
        <v>45962</v>
      </c>
      <c r="BE2" s="38">
        <f t="shared" si="0"/>
        <v>45992</v>
      </c>
      <c r="BF2" s="38">
        <f t="shared" si="0"/>
        <v>46023</v>
      </c>
      <c r="BG2" s="38">
        <f t="shared" si="0"/>
        <v>46054</v>
      </c>
      <c r="BH2" s="38">
        <f t="shared" si="0"/>
        <v>46082</v>
      </c>
      <c r="BI2" s="38">
        <f t="shared" si="0"/>
        <v>46113</v>
      </c>
      <c r="BJ2" s="38">
        <f t="shared" si="0"/>
        <v>46143</v>
      </c>
      <c r="BK2" s="38">
        <f t="shared" si="0"/>
        <v>46174</v>
      </c>
      <c r="BL2" s="38">
        <f t="shared" si="0"/>
        <v>46204</v>
      </c>
      <c r="BM2" s="38">
        <f t="shared" si="0"/>
        <v>46235</v>
      </c>
      <c r="BN2" s="38">
        <f t="shared" si="0"/>
        <v>46266</v>
      </c>
      <c r="BO2" s="38">
        <f t="shared" si="0"/>
        <v>46296</v>
      </c>
      <c r="BP2" s="38">
        <f t="shared" si="0"/>
        <v>46327</v>
      </c>
      <c r="BQ2" s="38">
        <f t="shared" si="0"/>
        <v>46357</v>
      </c>
      <c r="BR2" s="38">
        <f t="shared" si="0"/>
        <v>46388</v>
      </c>
      <c r="BS2" s="38">
        <f t="shared" si="0"/>
        <v>46419</v>
      </c>
      <c r="BT2" s="38">
        <f t="shared" si="0"/>
        <v>46447</v>
      </c>
      <c r="BU2" s="38">
        <f t="shared" ref="BU2:EF2" si="1">EDATE(BT2,1)</f>
        <v>46478</v>
      </c>
      <c r="BV2" s="38">
        <f t="shared" si="1"/>
        <v>46508</v>
      </c>
      <c r="BW2" s="38">
        <f t="shared" si="1"/>
        <v>46539</v>
      </c>
      <c r="BX2" s="38">
        <f t="shared" si="1"/>
        <v>46569</v>
      </c>
      <c r="BY2" s="38">
        <f t="shared" si="1"/>
        <v>46600</v>
      </c>
      <c r="BZ2" s="38">
        <f t="shared" si="1"/>
        <v>46631</v>
      </c>
      <c r="CA2" s="38">
        <f t="shared" si="1"/>
        <v>46661</v>
      </c>
      <c r="CB2" s="38">
        <f t="shared" si="1"/>
        <v>46692</v>
      </c>
      <c r="CC2" s="38">
        <f t="shared" si="1"/>
        <v>46722</v>
      </c>
      <c r="CD2" s="38">
        <f t="shared" si="1"/>
        <v>46753</v>
      </c>
      <c r="CE2" s="38">
        <f t="shared" si="1"/>
        <v>46784</v>
      </c>
      <c r="CF2" s="38">
        <f t="shared" si="1"/>
        <v>46813</v>
      </c>
      <c r="CG2" s="38">
        <f t="shared" si="1"/>
        <v>46844</v>
      </c>
      <c r="CH2" s="38">
        <f t="shared" si="1"/>
        <v>46874</v>
      </c>
      <c r="CI2" s="38">
        <f t="shared" si="1"/>
        <v>46905</v>
      </c>
      <c r="CJ2" s="38">
        <f t="shared" si="1"/>
        <v>46935</v>
      </c>
      <c r="CK2" s="38">
        <f t="shared" si="1"/>
        <v>46966</v>
      </c>
      <c r="CL2" s="38">
        <f t="shared" si="1"/>
        <v>46997</v>
      </c>
      <c r="CM2" s="38">
        <f t="shared" si="1"/>
        <v>47027</v>
      </c>
      <c r="CN2" s="38">
        <f t="shared" si="1"/>
        <v>47058</v>
      </c>
      <c r="CO2" s="38">
        <f t="shared" si="1"/>
        <v>47088</v>
      </c>
      <c r="CP2" s="38">
        <f t="shared" si="1"/>
        <v>47119</v>
      </c>
      <c r="CQ2" s="38">
        <f t="shared" si="1"/>
        <v>47150</v>
      </c>
      <c r="CR2" s="38">
        <f t="shared" si="1"/>
        <v>47178</v>
      </c>
      <c r="CS2" s="38">
        <f t="shared" si="1"/>
        <v>47209</v>
      </c>
      <c r="CT2" s="38">
        <f t="shared" si="1"/>
        <v>47239</v>
      </c>
      <c r="CU2" s="38">
        <f t="shared" si="1"/>
        <v>47270</v>
      </c>
      <c r="CV2" s="38">
        <f t="shared" si="1"/>
        <v>47300</v>
      </c>
      <c r="CW2" s="38">
        <f t="shared" si="1"/>
        <v>47331</v>
      </c>
      <c r="CX2" s="38">
        <f t="shared" si="1"/>
        <v>47362</v>
      </c>
      <c r="CY2" s="38">
        <f t="shared" si="1"/>
        <v>47392</v>
      </c>
      <c r="CZ2" s="38">
        <f t="shared" si="1"/>
        <v>47423</v>
      </c>
      <c r="DA2" s="38">
        <f t="shared" si="1"/>
        <v>47453</v>
      </c>
      <c r="DB2" s="38">
        <f t="shared" si="1"/>
        <v>47484</v>
      </c>
      <c r="DC2" s="38">
        <f t="shared" si="1"/>
        <v>47515</v>
      </c>
      <c r="DD2" s="38">
        <f t="shared" si="1"/>
        <v>47543</v>
      </c>
      <c r="DE2" s="38">
        <f t="shared" si="1"/>
        <v>47574</v>
      </c>
      <c r="DF2" s="38">
        <f t="shared" si="1"/>
        <v>47604</v>
      </c>
      <c r="DG2" s="38">
        <f t="shared" si="1"/>
        <v>47635</v>
      </c>
      <c r="DH2" s="38">
        <f t="shared" si="1"/>
        <v>47665</v>
      </c>
      <c r="DI2" s="38">
        <f t="shared" si="1"/>
        <v>47696</v>
      </c>
      <c r="DJ2" s="38">
        <f t="shared" si="1"/>
        <v>47727</v>
      </c>
      <c r="DK2" s="38">
        <f t="shared" si="1"/>
        <v>47757</v>
      </c>
      <c r="DL2" s="38">
        <f t="shared" si="1"/>
        <v>47788</v>
      </c>
      <c r="DM2" s="38">
        <f t="shared" si="1"/>
        <v>47818</v>
      </c>
      <c r="DN2" s="38">
        <f t="shared" si="1"/>
        <v>47849</v>
      </c>
      <c r="DO2" s="38">
        <f t="shared" si="1"/>
        <v>47880</v>
      </c>
      <c r="DP2" s="38">
        <f t="shared" si="1"/>
        <v>47908</v>
      </c>
      <c r="DQ2" s="38">
        <f t="shared" si="1"/>
        <v>47939</v>
      </c>
      <c r="DR2" s="38">
        <f t="shared" si="1"/>
        <v>47969</v>
      </c>
      <c r="DS2" s="38">
        <f t="shared" si="1"/>
        <v>48000</v>
      </c>
      <c r="DT2" s="38">
        <f t="shared" si="1"/>
        <v>48030</v>
      </c>
      <c r="DU2" s="38">
        <f t="shared" si="1"/>
        <v>48061</v>
      </c>
      <c r="DV2" s="38">
        <f t="shared" si="1"/>
        <v>48092</v>
      </c>
      <c r="DW2" s="38">
        <f t="shared" si="1"/>
        <v>48122</v>
      </c>
      <c r="DX2" s="38">
        <f t="shared" si="1"/>
        <v>48153</v>
      </c>
      <c r="DY2" s="38">
        <f t="shared" si="1"/>
        <v>48183</v>
      </c>
      <c r="DZ2" s="38">
        <f t="shared" si="1"/>
        <v>48214</v>
      </c>
      <c r="EA2" s="38">
        <f t="shared" si="1"/>
        <v>48245</v>
      </c>
      <c r="EB2" s="38">
        <f t="shared" si="1"/>
        <v>48274</v>
      </c>
      <c r="EC2" s="38">
        <f t="shared" si="1"/>
        <v>48305</v>
      </c>
      <c r="ED2" s="38">
        <f t="shared" si="1"/>
        <v>48335</v>
      </c>
      <c r="EE2" s="38">
        <f t="shared" si="1"/>
        <v>48366</v>
      </c>
      <c r="EF2" s="38">
        <f t="shared" si="1"/>
        <v>48396</v>
      </c>
      <c r="EG2" s="38">
        <f t="shared" ref="EG2:GR2" si="2">EDATE(EF2,1)</f>
        <v>48427</v>
      </c>
      <c r="EH2" s="38">
        <f t="shared" si="2"/>
        <v>48458</v>
      </c>
      <c r="EI2" s="38">
        <f t="shared" si="2"/>
        <v>48488</v>
      </c>
      <c r="EJ2" s="38">
        <f t="shared" si="2"/>
        <v>48519</v>
      </c>
      <c r="EK2" s="38">
        <f t="shared" si="2"/>
        <v>48549</v>
      </c>
      <c r="EL2" s="38">
        <f t="shared" si="2"/>
        <v>48580</v>
      </c>
      <c r="EM2" s="38">
        <f t="shared" si="2"/>
        <v>48611</v>
      </c>
      <c r="EN2" s="38">
        <f t="shared" si="2"/>
        <v>48639</v>
      </c>
      <c r="EO2" s="38">
        <f t="shared" si="2"/>
        <v>48670</v>
      </c>
      <c r="EP2" s="38">
        <f t="shared" si="2"/>
        <v>48700</v>
      </c>
      <c r="EQ2" s="38">
        <f t="shared" si="2"/>
        <v>48731</v>
      </c>
      <c r="ER2" s="38">
        <f t="shared" si="2"/>
        <v>48761</v>
      </c>
      <c r="ES2" s="38">
        <f t="shared" si="2"/>
        <v>48792</v>
      </c>
      <c r="ET2" s="38">
        <f t="shared" si="2"/>
        <v>48823</v>
      </c>
      <c r="EU2" s="38">
        <f t="shared" si="2"/>
        <v>48853</v>
      </c>
      <c r="EV2" s="38">
        <f t="shared" si="2"/>
        <v>48884</v>
      </c>
      <c r="EW2" s="38">
        <f t="shared" si="2"/>
        <v>48914</v>
      </c>
      <c r="EX2" s="38">
        <f t="shared" si="2"/>
        <v>48945</v>
      </c>
      <c r="EY2" s="38">
        <f t="shared" si="2"/>
        <v>48976</v>
      </c>
      <c r="EZ2" s="38">
        <f t="shared" si="2"/>
        <v>49004</v>
      </c>
      <c r="FA2" s="38">
        <f t="shared" si="2"/>
        <v>49035</v>
      </c>
      <c r="FB2" s="38">
        <f t="shared" si="2"/>
        <v>49065</v>
      </c>
      <c r="FC2" s="38">
        <f t="shared" si="2"/>
        <v>49096</v>
      </c>
      <c r="FD2" s="38">
        <f t="shared" si="2"/>
        <v>49126</v>
      </c>
      <c r="FE2" s="38">
        <f t="shared" si="2"/>
        <v>49157</v>
      </c>
      <c r="FF2" s="38">
        <f t="shared" si="2"/>
        <v>49188</v>
      </c>
      <c r="FG2" s="38">
        <f t="shared" si="2"/>
        <v>49218</v>
      </c>
      <c r="FH2" s="38">
        <f t="shared" si="2"/>
        <v>49249</v>
      </c>
      <c r="FI2" s="38">
        <f t="shared" si="2"/>
        <v>49279</v>
      </c>
      <c r="FJ2" s="38">
        <f t="shared" si="2"/>
        <v>49310</v>
      </c>
      <c r="FK2" s="38">
        <f t="shared" si="2"/>
        <v>49341</v>
      </c>
      <c r="FL2" s="38">
        <f t="shared" si="2"/>
        <v>49369</v>
      </c>
      <c r="FM2" s="38">
        <f t="shared" si="2"/>
        <v>49400</v>
      </c>
      <c r="FN2" s="38">
        <f t="shared" si="2"/>
        <v>49430</v>
      </c>
      <c r="FO2" s="38">
        <f t="shared" si="2"/>
        <v>49461</v>
      </c>
      <c r="FP2" s="38">
        <f t="shared" si="2"/>
        <v>49491</v>
      </c>
      <c r="FQ2" s="38">
        <f t="shared" si="2"/>
        <v>49522</v>
      </c>
      <c r="FR2" s="38">
        <f t="shared" si="2"/>
        <v>49553</v>
      </c>
      <c r="FS2" s="38">
        <f t="shared" si="2"/>
        <v>49583</v>
      </c>
      <c r="FT2" s="38">
        <f t="shared" si="2"/>
        <v>49614</v>
      </c>
      <c r="FU2" s="38">
        <f t="shared" si="2"/>
        <v>49644</v>
      </c>
      <c r="FV2" s="38">
        <f t="shared" si="2"/>
        <v>49675</v>
      </c>
      <c r="FW2" s="38">
        <f t="shared" si="2"/>
        <v>49706</v>
      </c>
      <c r="FX2" s="38">
        <f t="shared" si="2"/>
        <v>49735</v>
      </c>
      <c r="FY2" s="38">
        <f t="shared" si="2"/>
        <v>49766</v>
      </c>
      <c r="FZ2" s="38">
        <f t="shared" si="2"/>
        <v>49796</v>
      </c>
      <c r="GA2" s="38">
        <f t="shared" si="2"/>
        <v>49827</v>
      </c>
      <c r="GB2" s="38">
        <f t="shared" si="2"/>
        <v>49857</v>
      </c>
      <c r="GC2" s="38">
        <f t="shared" si="2"/>
        <v>49888</v>
      </c>
      <c r="GD2" s="38">
        <f t="shared" si="2"/>
        <v>49919</v>
      </c>
      <c r="GE2" s="38">
        <f t="shared" si="2"/>
        <v>49949</v>
      </c>
      <c r="GF2" s="38">
        <f t="shared" si="2"/>
        <v>49980</v>
      </c>
      <c r="GG2" s="38">
        <f t="shared" si="2"/>
        <v>50010</v>
      </c>
      <c r="GH2" s="38">
        <f t="shared" si="2"/>
        <v>50041</v>
      </c>
      <c r="GI2" s="38">
        <f t="shared" si="2"/>
        <v>50072</v>
      </c>
      <c r="GJ2" s="38">
        <f t="shared" si="2"/>
        <v>50100</v>
      </c>
      <c r="GK2" s="38">
        <f t="shared" si="2"/>
        <v>50131</v>
      </c>
      <c r="GL2" s="38">
        <f t="shared" si="2"/>
        <v>50161</v>
      </c>
      <c r="GM2" s="38">
        <f t="shared" si="2"/>
        <v>50192</v>
      </c>
      <c r="GN2" s="38">
        <f t="shared" si="2"/>
        <v>50222</v>
      </c>
      <c r="GO2" s="38">
        <f t="shared" si="2"/>
        <v>50253</v>
      </c>
      <c r="GP2" s="38">
        <f t="shared" si="2"/>
        <v>50284</v>
      </c>
      <c r="GQ2" s="38">
        <f t="shared" si="2"/>
        <v>50314</v>
      </c>
      <c r="GR2" s="38">
        <f t="shared" si="2"/>
        <v>50345</v>
      </c>
      <c r="GS2" s="38">
        <f t="shared" ref="GS2:IL2" si="3">EDATE(GR2,1)</f>
        <v>50375</v>
      </c>
      <c r="GT2" s="38">
        <f t="shared" si="3"/>
        <v>50406</v>
      </c>
      <c r="GU2" s="38">
        <f t="shared" si="3"/>
        <v>50437</v>
      </c>
      <c r="GV2" s="38">
        <f t="shared" si="3"/>
        <v>50465</v>
      </c>
      <c r="GW2" s="38">
        <f t="shared" si="3"/>
        <v>50496</v>
      </c>
      <c r="GX2" s="38">
        <f t="shared" si="3"/>
        <v>50526</v>
      </c>
      <c r="GY2" s="38">
        <f t="shared" si="3"/>
        <v>50557</v>
      </c>
      <c r="GZ2" s="38">
        <f t="shared" si="3"/>
        <v>50587</v>
      </c>
      <c r="HA2" s="38">
        <f t="shared" si="3"/>
        <v>50618</v>
      </c>
      <c r="HB2" s="38">
        <f t="shared" si="3"/>
        <v>50649</v>
      </c>
      <c r="HC2" s="38">
        <f t="shared" si="3"/>
        <v>50679</v>
      </c>
      <c r="HD2" s="38">
        <f t="shared" si="3"/>
        <v>50710</v>
      </c>
      <c r="HE2" s="38">
        <f t="shared" si="3"/>
        <v>50740</v>
      </c>
      <c r="HF2" s="38">
        <f t="shared" si="3"/>
        <v>50771</v>
      </c>
      <c r="HG2" s="38">
        <f t="shared" si="3"/>
        <v>50802</v>
      </c>
      <c r="HH2" s="38">
        <f t="shared" si="3"/>
        <v>50830</v>
      </c>
      <c r="HI2" s="38">
        <f t="shared" si="3"/>
        <v>50861</v>
      </c>
      <c r="HJ2" s="38">
        <f t="shared" si="3"/>
        <v>50891</v>
      </c>
      <c r="HK2" s="38">
        <f t="shared" si="3"/>
        <v>50922</v>
      </c>
      <c r="HL2" s="38">
        <f t="shared" si="3"/>
        <v>50952</v>
      </c>
      <c r="HM2" s="38">
        <f t="shared" si="3"/>
        <v>50983</v>
      </c>
      <c r="HN2" s="38">
        <f t="shared" si="3"/>
        <v>51014</v>
      </c>
      <c r="HO2" s="38">
        <f t="shared" si="3"/>
        <v>51044</v>
      </c>
      <c r="HP2" s="38">
        <f t="shared" si="3"/>
        <v>51075</v>
      </c>
      <c r="HQ2" s="38">
        <f t="shared" si="3"/>
        <v>51105</v>
      </c>
      <c r="HR2" s="38">
        <f t="shared" si="3"/>
        <v>51136</v>
      </c>
      <c r="HS2" s="38">
        <f t="shared" si="3"/>
        <v>51167</v>
      </c>
      <c r="HT2" s="38">
        <f t="shared" si="3"/>
        <v>51196</v>
      </c>
      <c r="HU2" s="38">
        <f t="shared" si="3"/>
        <v>51227</v>
      </c>
      <c r="HV2" s="38">
        <f t="shared" si="3"/>
        <v>51257</v>
      </c>
      <c r="HW2" s="38">
        <f t="shared" si="3"/>
        <v>51288</v>
      </c>
      <c r="HX2" s="38">
        <f t="shared" si="3"/>
        <v>51318</v>
      </c>
      <c r="HY2" s="38">
        <f t="shared" si="3"/>
        <v>51349</v>
      </c>
      <c r="HZ2" s="38">
        <f t="shared" si="3"/>
        <v>51380</v>
      </c>
      <c r="IA2" s="38">
        <f t="shared" si="3"/>
        <v>51410</v>
      </c>
      <c r="IB2" s="38">
        <f t="shared" si="3"/>
        <v>51441</v>
      </c>
      <c r="IC2" s="38">
        <f t="shared" si="3"/>
        <v>51471</v>
      </c>
      <c r="ID2" s="38">
        <f t="shared" si="3"/>
        <v>51502</v>
      </c>
      <c r="IE2" s="38">
        <f t="shared" si="3"/>
        <v>51533</v>
      </c>
      <c r="IF2" s="38">
        <f t="shared" si="3"/>
        <v>51561</v>
      </c>
      <c r="IG2" s="38">
        <f t="shared" si="3"/>
        <v>51592</v>
      </c>
      <c r="IH2" s="38">
        <f t="shared" si="3"/>
        <v>51622</v>
      </c>
      <c r="II2" s="38">
        <f t="shared" si="3"/>
        <v>51653</v>
      </c>
      <c r="IJ2" s="38">
        <f t="shared" si="3"/>
        <v>51683</v>
      </c>
      <c r="IK2" s="38">
        <f t="shared" si="3"/>
        <v>51714</v>
      </c>
      <c r="IL2" s="38">
        <f t="shared" si="3"/>
        <v>51745</v>
      </c>
    </row>
    <row r="3" spans="2:246" ht="12" customHeight="1" x14ac:dyDescent="0.3">
      <c r="C3" s="13"/>
      <c r="D3" s="13"/>
      <c r="E3" s="13"/>
      <c r="F3" s="13"/>
      <c r="G3" s="39">
        <f>YEAR(G2)</f>
        <v>2021</v>
      </c>
      <c r="H3" s="39">
        <f t="shared" ref="H3:BS3" si="4">YEAR(H2)</f>
        <v>2021</v>
      </c>
      <c r="I3" s="39">
        <f t="shared" si="4"/>
        <v>2021</v>
      </c>
      <c r="J3" s="39">
        <f t="shared" si="4"/>
        <v>2022</v>
      </c>
      <c r="K3" s="39">
        <f t="shared" si="4"/>
        <v>2022</v>
      </c>
      <c r="L3" s="39">
        <f t="shared" si="4"/>
        <v>2022</v>
      </c>
      <c r="M3" s="39">
        <f t="shared" si="4"/>
        <v>2022</v>
      </c>
      <c r="N3" s="39">
        <f t="shared" si="4"/>
        <v>2022</v>
      </c>
      <c r="O3" s="39">
        <f t="shared" si="4"/>
        <v>2022</v>
      </c>
      <c r="P3" s="39">
        <f t="shared" si="4"/>
        <v>2022</v>
      </c>
      <c r="Q3" s="39">
        <f t="shared" si="4"/>
        <v>2022</v>
      </c>
      <c r="R3" s="39">
        <f t="shared" si="4"/>
        <v>2022</v>
      </c>
      <c r="S3" s="39">
        <f t="shared" si="4"/>
        <v>2022</v>
      </c>
      <c r="T3" s="39">
        <f t="shared" si="4"/>
        <v>2022</v>
      </c>
      <c r="U3" s="39">
        <f t="shared" si="4"/>
        <v>2022</v>
      </c>
      <c r="V3" s="39">
        <f t="shared" si="4"/>
        <v>2023</v>
      </c>
      <c r="W3" s="39">
        <f t="shared" si="4"/>
        <v>2023</v>
      </c>
      <c r="X3" s="39">
        <f t="shared" si="4"/>
        <v>2023</v>
      </c>
      <c r="Y3" s="39">
        <f t="shared" si="4"/>
        <v>2023</v>
      </c>
      <c r="Z3" s="39">
        <f t="shared" si="4"/>
        <v>2023</v>
      </c>
      <c r="AA3" s="39">
        <f t="shared" si="4"/>
        <v>2023</v>
      </c>
      <c r="AB3" s="39">
        <f t="shared" si="4"/>
        <v>2023</v>
      </c>
      <c r="AC3" s="39">
        <f t="shared" si="4"/>
        <v>2023</v>
      </c>
      <c r="AD3" s="39">
        <f t="shared" si="4"/>
        <v>2023</v>
      </c>
      <c r="AE3" s="39">
        <f t="shared" si="4"/>
        <v>2023</v>
      </c>
      <c r="AF3" s="39">
        <f t="shared" si="4"/>
        <v>2023</v>
      </c>
      <c r="AG3" s="39">
        <f t="shared" si="4"/>
        <v>2023</v>
      </c>
      <c r="AH3" s="39">
        <f t="shared" si="4"/>
        <v>2024</v>
      </c>
      <c r="AI3" s="39">
        <f t="shared" si="4"/>
        <v>2024</v>
      </c>
      <c r="AJ3" s="39">
        <f t="shared" si="4"/>
        <v>2024</v>
      </c>
      <c r="AK3" s="39">
        <f t="shared" si="4"/>
        <v>2024</v>
      </c>
      <c r="AL3" s="39">
        <f t="shared" si="4"/>
        <v>2024</v>
      </c>
      <c r="AM3" s="39">
        <f t="shared" si="4"/>
        <v>2024</v>
      </c>
      <c r="AN3" s="39">
        <f t="shared" si="4"/>
        <v>2024</v>
      </c>
      <c r="AO3" s="39">
        <f t="shared" si="4"/>
        <v>2024</v>
      </c>
      <c r="AP3" s="39">
        <f t="shared" si="4"/>
        <v>2024</v>
      </c>
      <c r="AQ3" s="39">
        <f t="shared" si="4"/>
        <v>2024</v>
      </c>
      <c r="AR3" s="39">
        <f t="shared" si="4"/>
        <v>2024</v>
      </c>
      <c r="AS3" s="39">
        <f t="shared" si="4"/>
        <v>2024</v>
      </c>
      <c r="AT3" s="39">
        <f t="shared" si="4"/>
        <v>2025</v>
      </c>
      <c r="AU3" s="39">
        <f t="shared" si="4"/>
        <v>2025</v>
      </c>
      <c r="AV3" s="39">
        <f t="shared" si="4"/>
        <v>2025</v>
      </c>
      <c r="AW3" s="39">
        <f t="shared" si="4"/>
        <v>2025</v>
      </c>
      <c r="AX3" s="39">
        <f t="shared" si="4"/>
        <v>2025</v>
      </c>
      <c r="AY3" s="39">
        <f t="shared" si="4"/>
        <v>2025</v>
      </c>
      <c r="AZ3" s="39">
        <f t="shared" si="4"/>
        <v>2025</v>
      </c>
      <c r="BA3" s="39">
        <f t="shared" si="4"/>
        <v>2025</v>
      </c>
      <c r="BB3" s="39">
        <f t="shared" si="4"/>
        <v>2025</v>
      </c>
      <c r="BC3" s="39">
        <f t="shared" si="4"/>
        <v>2025</v>
      </c>
      <c r="BD3" s="39">
        <f t="shared" si="4"/>
        <v>2025</v>
      </c>
      <c r="BE3" s="39">
        <f t="shared" si="4"/>
        <v>2025</v>
      </c>
      <c r="BF3" s="39">
        <f t="shared" si="4"/>
        <v>2026</v>
      </c>
      <c r="BG3" s="39">
        <f t="shared" si="4"/>
        <v>2026</v>
      </c>
      <c r="BH3" s="39">
        <f t="shared" si="4"/>
        <v>2026</v>
      </c>
      <c r="BI3" s="39">
        <f t="shared" si="4"/>
        <v>2026</v>
      </c>
      <c r="BJ3" s="39">
        <f t="shared" si="4"/>
        <v>2026</v>
      </c>
      <c r="BK3" s="39">
        <f t="shared" si="4"/>
        <v>2026</v>
      </c>
      <c r="BL3" s="39">
        <f t="shared" si="4"/>
        <v>2026</v>
      </c>
      <c r="BM3" s="39">
        <f t="shared" si="4"/>
        <v>2026</v>
      </c>
      <c r="BN3" s="39">
        <f t="shared" si="4"/>
        <v>2026</v>
      </c>
      <c r="BO3" s="39">
        <f t="shared" si="4"/>
        <v>2026</v>
      </c>
      <c r="BP3" s="39">
        <f t="shared" si="4"/>
        <v>2026</v>
      </c>
      <c r="BQ3" s="39">
        <f t="shared" si="4"/>
        <v>2026</v>
      </c>
      <c r="BR3" s="39">
        <f t="shared" si="4"/>
        <v>2027</v>
      </c>
      <c r="BS3" s="39">
        <f t="shared" si="4"/>
        <v>2027</v>
      </c>
      <c r="BT3" s="39">
        <f t="shared" ref="BT3:EE3" si="5">YEAR(BT2)</f>
        <v>2027</v>
      </c>
      <c r="BU3" s="39">
        <f t="shared" si="5"/>
        <v>2027</v>
      </c>
      <c r="BV3" s="39">
        <f t="shared" si="5"/>
        <v>2027</v>
      </c>
      <c r="BW3" s="39">
        <f t="shared" si="5"/>
        <v>2027</v>
      </c>
      <c r="BX3" s="39">
        <f t="shared" si="5"/>
        <v>2027</v>
      </c>
      <c r="BY3" s="39">
        <f t="shared" si="5"/>
        <v>2027</v>
      </c>
      <c r="BZ3" s="39">
        <f t="shared" si="5"/>
        <v>2027</v>
      </c>
      <c r="CA3" s="39">
        <f t="shared" si="5"/>
        <v>2027</v>
      </c>
      <c r="CB3" s="39">
        <f t="shared" si="5"/>
        <v>2027</v>
      </c>
      <c r="CC3" s="39">
        <f t="shared" si="5"/>
        <v>2027</v>
      </c>
      <c r="CD3" s="39">
        <f t="shared" si="5"/>
        <v>2028</v>
      </c>
      <c r="CE3" s="39">
        <f t="shared" si="5"/>
        <v>2028</v>
      </c>
      <c r="CF3" s="39">
        <f t="shared" si="5"/>
        <v>2028</v>
      </c>
      <c r="CG3" s="39">
        <f t="shared" si="5"/>
        <v>2028</v>
      </c>
      <c r="CH3" s="39">
        <f t="shared" si="5"/>
        <v>2028</v>
      </c>
      <c r="CI3" s="39">
        <f t="shared" si="5"/>
        <v>2028</v>
      </c>
      <c r="CJ3" s="39">
        <f t="shared" si="5"/>
        <v>2028</v>
      </c>
      <c r="CK3" s="39">
        <f t="shared" si="5"/>
        <v>2028</v>
      </c>
      <c r="CL3" s="39">
        <f t="shared" si="5"/>
        <v>2028</v>
      </c>
      <c r="CM3" s="39">
        <f t="shared" si="5"/>
        <v>2028</v>
      </c>
      <c r="CN3" s="39">
        <f t="shared" si="5"/>
        <v>2028</v>
      </c>
      <c r="CO3" s="39">
        <f t="shared" si="5"/>
        <v>2028</v>
      </c>
      <c r="CP3" s="39">
        <f t="shared" si="5"/>
        <v>2029</v>
      </c>
      <c r="CQ3" s="39">
        <f t="shared" si="5"/>
        <v>2029</v>
      </c>
      <c r="CR3" s="39">
        <f t="shared" si="5"/>
        <v>2029</v>
      </c>
      <c r="CS3" s="39">
        <f t="shared" si="5"/>
        <v>2029</v>
      </c>
      <c r="CT3" s="39">
        <f t="shared" si="5"/>
        <v>2029</v>
      </c>
      <c r="CU3" s="39">
        <f t="shared" si="5"/>
        <v>2029</v>
      </c>
      <c r="CV3" s="39">
        <f t="shared" si="5"/>
        <v>2029</v>
      </c>
      <c r="CW3" s="39">
        <f t="shared" si="5"/>
        <v>2029</v>
      </c>
      <c r="CX3" s="39">
        <f t="shared" si="5"/>
        <v>2029</v>
      </c>
      <c r="CY3" s="39">
        <f t="shared" si="5"/>
        <v>2029</v>
      </c>
      <c r="CZ3" s="39">
        <f t="shared" si="5"/>
        <v>2029</v>
      </c>
      <c r="DA3" s="39">
        <f t="shared" si="5"/>
        <v>2029</v>
      </c>
      <c r="DB3" s="39">
        <f t="shared" si="5"/>
        <v>2030</v>
      </c>
      <c r="DC3" s="39">
        <f t="shared" si="5"/>
        <v>2030</v>
      </c>
      <c r="DD3" s="39">
        <f t="shared" si="5"/>
        <v>2030</v>
      </c>
      <c r="DE3" s="39">
        <f t="shared" si="5"/>
        <v>2030</v>
      </c>
      <c r="DF3" s="39">
        <f t="shared" si="5"/>
        <v>2030</v>
      </c>
      <c r="DG3" s="39">
        <f t="shared" si="5"/>
        <v>2030</v>
      </c>
      <c r="DH3" s="39">
        <f t="shared" si="5"/>
        <v>2030</v>
      </c>
      <c r="DI3" s="39">
        <f t="shared" si="5"/>
        <v>2030</v>
      </c>
      <c r="DJ3" s="39">
        <f t="shared" si="5"/>
        <v>2030</v>
      </c>
      <c r="DK3" s="39">
        <f t="shared" si="5"/>
        <v>2030</v>
      </c>
      <c r="DL3" s="39">
        <f t="shared" si="5"/>
        <v>2030</v>
      </c>
      <c r="DM3" s="39">
        <f t="shared" si="5"/>
        <v>2030</v>
      </c>
      <c r="DN3" s="39">
        <f t="shared" si="5"/>
        <v>2031</v>
      </c>
      <c r="DO3" s="39">
        <f t="shared" si="5"/>
        <v>2031</v>
      </c>
      <c r="DP3" s="39">
        <f t="shared" si="5"/>
        <v>2031</v>
      </c>
      <c r="DQ3" s="39">
        <f t="shared" si="5"/>
        <v>2031</v>
      </c>
      <c r="DR3" s="39">
        <f t="shared" si="5"/>
        <v>2031</v>
      </c>
      <c r="DS3" s="39">
        <f t="shared" si="5"/>
        <v>2031</v>
      </c>
      <c r="DT3" s="39">
        <f t="shared" si="5"/>
        <v>2031</v>
      </c>
      <c r="DU3" s="39">
        <f t="shared" si="5"/>
        <v>2031</v>
      </c>
      <c r="DV3" s="39">
        <f t="shared" si="5"/>
        <v>2031</v>
      </c>
      <c r="DW3" s="39">
        <f t="shared" si="5"/>
        <v>2031</v>
      </c>
      <c r="DX3" s="39">
        <f t="shared" si="5"/>
        <v>2031</v>
      </c>
      <c r="DY3" s="39">
        <f t="shared" si="5"/>
        <v>2031</v>
      </c>
      <c r="DZ3" s="39">
        <f t="shared" si="5"/>
        <v>2032</v>
      </c>
      <c r="EA3" s="39">
        <f t="shared" si="5"/>
        <v>2032</v>
      </c>
      <c r="EB3" s="39">
        <f t="shared" si="5"/>
        <v>2032</v>
      </c>
      <c r="EC3" s="39">
        <f t="shared" si="5"/>
        <v>2032</v>
      </c>
      <c r="ED3" s="39">
        <f t="shared" si="5"/>
        <v>2032</v>
      </c>
      <c r="EE3" s="39">
        <f t="shared" si="5"/>
        <v>2032</v>
      </c>
      <c r="EF3" s="39">
        <f t="shared" ref="EF3:GQ3" si="6">YEAR(EF2)</f>
        <v>2032</v>
      </c>
      <c r="EG3" s="39">
        <f t="shared" si="6"/>
        <v>2032</v>
      </c>
      <c r="EH3" s="39">
        <f t="shared" si="6"/>
        <v>2032</v>
      </c>
      <c r="EI3" s="39">
        <f t="shared" si="6"/>
        <v>2032</v>
      </c>
      <c r="EJ3" s="39">
        <f t="shared" si="6"/>
        <v>2032</v>
      </c>
      <c r="EK3" s="39">
        <f t="shared" si="6"/>
        <v>2032</v>
      </c>
      <c r="EL3" s="39">
        <f t="shared" si="6"/>
        <v>2033</v>
      </c>
      <c r="EM3" s="39">
        <f t="shared" si="6"/>
        <v>2033</v>
      </c>
      <c r="EN3" s="39">
        <f t="shared" si="6"/>
        <v>2033</v>
      </c>
      <c r="EO3" s="39">
        <f t="shared" si="6"/>
        <v>2033</v>
      </c>
      <c r="EP3" s="39">
        <f t="shared" si="6"/>
        <v>2033</v>
      </c>
      <c r="EQ3" s="39">
        <f t="shared" si="6"/>
        <v>2033</v>
      </c>
      <c r="ER3" s="39">
        <f t="shared" si="6"/>
        <v>2033</v>
      </c>
      <c r="ES3" s="39">
        <f t="shared" si="6"/>
        <v>2033</v>
      </c>
      <c r="ET3" s="39">
        <f t="shared" si="6"/>
        <v>2033</v>
      </c>
      <c r="EU3" s="39">
        <f t="shared" si="6"/>
        <v>2033</v>
      </c>
      <c r="EV3" s="39">
        <f t="shared" si="6"/>
        <v>2033</v>
      </c>
      <c r="EW3" s="39">
        <f t="shared" si="6"/>
        <v>2033</v>
      </c>
      <c r="EX3" s="39">
        <f t="shared" si="6"/>
        <v>2034</v>
      </c>
      <c r="EY3" s="39">
        <f t="shared" si="6"/>
        <v>2034</v>
      </c>
      <c r="EZ3" s="39">
        <f t="shared" si="6"/>
        <v>2034</v>
      </c>
      <c r="FA3" s="39">
        <f t="shared" si="6"/>
        <v>2034</v>
      </c>
      <c r="FB3" s="39">
        <f t="shared" si="6"/>
        <v>2034</v>
      </c>
      <c r="FC3" s="39">
        <f t="shared" si="6"/>
        <v>2034</v>
      </c>
      <c r="FD3" s="39">
        <f t="shared" si="6"/>
        <v>2034</v>
      </c>
      <c r="FE3" s="39">
        <f t="shared" si="6"/>
        <v>2034</v>
      </c>
      <c r="FF3" s="39">
        <f t="shared" si="6"/>
        <v>2034</v>
      </c>
      <c r="FG3" s="39">
        <f t="shared" si="6"/>
        <v>2034</v>
      </c>
      <c r="FH3" s="39">
        <f t="shared" si="6"/>
        <v>2034</v>
      </c>
      <c r="FI3" s="39">
        <f t="shared" si="6"/>
        <v>2034</v>
      </c>
      <c r="FJ3" s="39">
        <f t="shared" si="6"/>
        <v>2035</v>
      </c>
      <c r="FK3" s="39">
        <f t="shared" si="6"/>
        <v>2035</v>
      </c>
      <c r="FL3" s="39">
        <f t="shared" si="6"/>
        <v>2035</v>
      </c>
      <c r="FM3" s="39">
        <f t="shared" si="6"/>
        <v>2035</v>
      </c>
      <c r="FN3" s="39">
        <f t="shared" si="6"/>
        <v>2035</v>
      </c>
      <c r="FO3" s="39">
        <f t="shared" si="6"/>
        <v>2035</v>
      </c>
      <c r="FP3" s="39">
        <f t="shared" si="6"/>
        <v>2035</v>
      </c>
      <c r="FQ3" s="39">
        <f t="shared" si="6"/>
        <v>2035</v>
      </c>
      <c r="FR3" s="39">
        <f t="shared" si="6"/>
        <v>2035</v>
      </c>
      <c r="FS3" s="39">
        <f t="shared" si="6"/>
        <v>2035</v>
      </c>
      <c r="FT3" s="39">
        <f t="shared" si="6"/>
        <v>2035</v>
      </c>
      <c r="FU3" s="39">
        <f t="shared" si="6"/>
        <v>2035</v>
      </c>
      <c r="FV3" s="39">
        <f t="shared" si="6"/>
        <v>2036</v>
      </c>
      <c r="FW3" s="39">
        <f t="shared" si="6"/>
        <v>2036</v>
      </c>
      <c r="FX3" s="39">
        <f t="shared" si="6"/>
        <v>2036</v>
      </c>
      <c r="FY3" s="39">
        <f t="shared" si="6"/>
        <v>2036</v>
      </c>
      <c r="FZ3" s="39">
        <f t="shared" si="6"/>
        <v>2036</v>
      </c>
      <c r="GA3" s="39">
        <f t="shared" si="6"/>
        <v>2036</v>
      </c>
      <c r="GB3" s="39">
        <f t="shared" si="6"/>
        <v>2036</v>
      </c>
      <c r="GC3" s="39">
        <f t="shared" si="6"/>
        <v>2036</v>
      </c>
      <c r="GD3" s="39">
        <f t="shared" si="6"/>
        <v>2036</v>
      </c>
      <c r="GE3" s="39">
        <f t="shared" si="6"/>
        <v>2036</v>
      </c>
      <c r="GF3" s="39">
        <f t="shared" si="6"/>
        <v>2036</v>
      </c>
      <c r="GG3" s="39">
        <f t="shared" si="6"/>
        <v>2036</v>
      </c>
      <c r="GH3" s="39">
        <f t="shared" si="6"/>
        <v>2037</v>
      </c>
      <c r="GI3" s="39">
        <f t="shared" si="6"/>
        <v>2037</v>
      </c>
      <c r="GJ3" s="39">
        <f t="shared" si="6"/>
        <v>2037</v>
      </c>
      <c r="GK3" s="39">
        <f t="shared" si="6"/>
        <v>2037</v>
      </c>
      <c r="GL3" s="39">
        <f t="shared" si="6"/>
        <v>2037</v>
      </c>
      <c r="GM3" s="39">
        <f t="shared" si="6"/>
        <v>2037</v>
      </c>
      <c r="GN3" s="39">
        <f t="shared" si="6"/>
        <v>2037</v>
      </c>
      <c r="GO3" s="39">
        <f t="shared" si="6"/>
        <v>2037</v>
      </c>
      <c r="GP3" s="39">
        <f t="shared" si="6"/>
        <v>2037</v>
      </c>
      <c r="GQ3" s="39">
        <f t="shared" si="6"/>
        <v>2037</v>
      </c>
      <c r="GR3" s="39">
        <f t="shared" ref="GR3:IL3" si="7">YEAR(GR2)</f>
        <v>2037</v>
      </c>
      <c r="GS3" s="39">
        <f t="shared" si="7"/>
        <v>2037</v>
      </c>
      <c r="GT3" s="39">
        <f t="shared" si="7"/>
        <v>2038</v>
      </c>
      <c r="GU3" s="39">
        <f t="shared" si="7"/>
        <v>2038</v>
      </c>
      <c r="GV3" s="39">
        <f t="shared" si="7"/>
        <v>2038</v>
      </c>
      <c r="GW3" s="39">
        <f t="shared" si="7"/>
        <v>2038</v>
      </c>
      <c r="GX3" s="39">
        <f t="shared" si="7"/>
        <v>2038</v>
      </c>
      <c r="GY3" s="39">
        <f t="shared" si="7"/>
        <v>2038</v>
      </c>
      <c r="GZ3" s="39">
        <f t="shared" si="7"/>
        <v>2038</v>
      </c>
      <c r="HA3" s="39">
        <f t="shared" si="7"/>
        <v>2038</v>
      </c>
      <c r="HB3" s="39">
        <f t="shared" si="7"/>
        <v>2038</v>
      </c>
      <c r="HC3" s="39">
        <f t="shared" si="7"/>
        <v>2038</v>
      </c>
      <c r="HD3" s="39">
        <f t="shared" si="7"/>
        <v>2038</v>
      </c>
      <c r="HE3" s="39">
        <f t="shared" si="7"/>
        <v>2038</v>
      </c>
      <c r="HF3" s="39">
        <f t="shared" si="7"/>
        <v>2039</v>
      </c>
      <c r="HG3" s="39">
        <f t="shared" si="7"/>
        <v>2039</v>
      </c>
      <c r="HH3" s="39">
        <f t="shared" si="7"/>
        <v>2039</v>
      </c>
      <c r="HI3" s="39">
        <f t="shared" si="7"/>
        <v>2039</v>
      </c>
      <c r="HJ3" s="39">
        <f t="shared" si="7"/>
        <v>2039</v>
      </c>
      <c r="HK3" s="39">
        <f t="shared" si="7"/>
        <v>2039</v>
      </c>
      <c r="HL3" s="39">
        <f t="shared" si="7"/>
        <v>2039</v>
      </c>
      <c r="HM3" s="39">
        <f t="shared" si="7"/>
        <v>2039</v>
      </c>
      <c r="HN3" s="39">
        <f t="shared" si="7"/>
        <v>2039</v>
      </c>
      <c r="HO3" s="39">
        <f t="shared" si="7"/>
        <v>2039</v>
      </c>
      <c r="HP3" s="39">
        <f t="shared" si="7"/>
        <v>2039</v>
      </c>
      <c r="HQ3" s="39">
        <f t="shared" si="7"/>
        <v>2039</v>
      </c>
      <c r="HR3" s="39">
        <f t="shared" si="7"/>
        <v>2040</v>
      </c>
      <c r="HS3" s="39">
        <f t="shared" si="7"/>
        <v>2040</v>
      </c>
      <c r="HT3" s="39">
        <f t="shared" si="7"/>
        <v>2040</v>
      </c>
      <c r="HU3" s="39">
        <f t="shared" si="7"/>
        <v>2040</v>
      </c>
      <c r="HV3" s="39">
        <f t="shared" si="7"/>
        <v>2040</v>
      </c>
      <c r="HW3" s="39">
        <f t="shared" si="7"/>
        <v>2040</v>
      </c>
      <c r="HX3" s="39">
        <f t="shared" si="7"/>
        <v>2040</v>
      </c>
      <c r="HY3" s="39">
        <f t="shared" si="7"/>
        <v>2040</v>
      </c>
      <c r="HZ3" s="39">
        <f t="shared" si="7"/>
        <v>2040</v>
      </c>
      <c r="IA3" s="39">
        <f t="shared" si="7"/>
        <v>2040</v>
      </c>
      <c r="IB3" s="39">
        <f t="shared" si="7"/>
        <v>2040</v>
      </c>
      <c r="IC3" s="39">
        <f t="shared" si="7"/>
        <v>2040</v>
      </c>
      <c r="ID3" s="39">
        <f t="shared" si="7"/>
        <v>2041</v>
      </c>
      <c r="IE3" s="39">
        <f t="shared" si="7"/>
        <v>2041</v>
      </c>
      <c r="IF3" s="39">
        <f t="shared" si="7"/>
        <v>2041</v>
      </c>
      <c r="IG3" s="39">
        <f t="shared" si="7"/>
        <v>2041</v>
      </c>
      <c r="IH3" s="39">
        <f t="shared" si="7"/>
        <v>2041</v>
      </c>
      <c r="II3" s="39">
        <f t="shared" si="7"/>
        <v>2041</v>
      </c>
      <c r="IJ3" s="39">
        <f t="shared" si="7"/>
        <v>2041</v>
      </c>
      <c r="IK3" s="39">
        <f t="shared" si="7"/>
        <v>2041</v>
      </c>
      <c r="IL3" s="39">
        <f t="shared" si="7"/>
        <v>2041</v>
      </c>
    </row>
    <row r="4" spans="2:246" ht="12" customHeight="1" x14ac:dyDescent="0.3">
      <c r="I4" s="105"/>
    </row>
    <row r="5" spans="2:246" s="3" customFormat="1" ht="10.8" thickBot="1" x14ac:dyDescent="0.25">
      <c r="B5" s="15" t="s">
        <v>445</v>
      </c>
      <c r="C5" s="16"/>
      <c r="D5" s="17"/>
      <c r="E5" s="17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</row>
    <row r="6" spans="2:246" x14ac:dyDescent="0.3">
      <c r="B6" s="129" t="s">
        <v>387</v>
      </c>
      <c r="C6" s="13" t="s">
        <v>36</v>
      </c>
      <c r="D6" s="146">
        <f ca="1">(D7*D19+D8*D20)/D18</f>
        <v>5.0527932112906002E-2</v>
      </c>
    </row>
    <row r="7" spans="2:246" outlineLevel="1" x14ac:dyDescent="0.3">
      <c r="B7" s="131" t="s">
        <v>404</v>
      </c>
      <c r="C7" s="13" t="s">
        <v>36</v>
      </c>
      <c r="D7" s="34">
        <v>4.4999999999999998E-2</v>
      </c>
      <c r="E7" s="134" t="s">
        <v>406</v>
      </c>
      <c r="F7" s="129" t="s">
        <v>463</v>
      </c>
    </row>
    <row r="8" spans="2:246" outlineLevel="1" x14ac:dyDescent="0.3">
      <c r="B8" s="131" t="s">
        <v>405</v>
      </c>
      <c r="C8" s="13" t="s">
        <v>36</v>
      </c>
      <c r="D8" s="34">
        <v>5.5590000000000001E-2</v>
      </c>
      <c r="E8" s="135" t="s">
        <v>408</v>
      </c>
      <c r="F8" s="133" t="s">
        <v>407</v>
      </c>
    </row>
    <row r="9" spans="2:246" outlineLevel="1" x14ac:dyDescent="0.3">
      <c r="B9" s="131" t="s">
        <v>465</v>
      </c>
      <c r="C9" s="13" t="s">
        <v>36</v>
      </c>
      <c r="D9" s="34">
        <f>4.5%+2.95%</f>
        <v>7.4499999999999997E-2</v>
      </c>
      <c r="E9" s="135"/>
      <c r="F9" s="133" t="s">
        <v>467</v>
      </c>
    </row>
    <row r="10" spans="2:246" outlineLevel="1" x14ac:dyDescent="0.3">
      <c r="B10" s="131" t="s">
        <v>466</v>
      </c>
      <c r="C10" s="13" t="s">
        <v>36</v>
      </c>
      <c r="D10" s="34">
        <v>9.0999999999999998E-2</v>
      </c>
      <c r="E10" s="135"/>
      <c r="F10" s="133" t="s">
        <v>468</v>
      </c>
    </row>
    <row r="11" spans="2:246" x14ac:dyDescent="0.3">
      <c r="B11" s="129" t="s">
        <v>461</v>
      </c>
      <c r="C11" s="13"/>
      <c r="D11" s="130"/>
      <c r="G11" s="145">
        <f ca="1">1/((1+$D$6)^(1/12))</f>
        <v>0.99590068934847464</v>
      </c>
      <c r="H11" s="145">
        <f ca="1">G11/((1+$D$6)^(1/12))</f>
        <v>0.99181818304476699</v>
      </c>
      <c r="I11" s="145">
        <f t="shared" ref="I11:BT11" ca="1" si="8">H11/((1+$D$6)^(1/12))</f>
        <v>0.9877524122026351</v>
      </c>
      <c r="J11" s="145">
        <f t="shared" ca="1" si="8"/>
        <v>0.98370330821822294</v>
      </c>
      <c r="K11" s="145">
        <f t="shared" ca="1" si="8"/>
        <v>0.97967080276890328</v>
      </c>
      <c r="L11" s="145">
        <f t="shared" ca="1" si="8"/>
        <v>0.97565482781212431</v>
      </c>
      <c r="M11" s="145">
        <f t="shared" ca="1" si="8"/>
        <v>0.97165531558426199</v>
      </c>
      <c r="N11" s="145">
        <f t="shared" ca="1" si="8"/>
        <v>0.96767219859947617</v>
      </c>
      <c r="O11" s="145">
        <f t="shared" ca="1" si="8"/>
        <v>0.96370540964857243</v>
      </c>
      <c r="P11" s="145">
        <f t="shared" ca="1" si="8"/>
        <v>0.9597548817978675</v>
      </c>
      <c r="Q11" s="145">
        <f t="shared" ca="1" si="8"/>
        <v>0.95582054838806008</v>
      </c>
      <c r="R11" s="145">
        <f t="shared" ca="1" si="8"/>
        <v>0.95190234303310606</v>
      </c>
      <c r="S11" s="145">
        <f t="shared" ca="1" si="8"/>
        <v>0.94800019961909854</v>
      </c>
      <c r="T11" s="145">
        <f t="shared" ca="1" si="8"/>
        <v>0.94411405230315182</v>
      </c>
      <c r="U11" s="145">
        <f t="shared" ca="1" si="8"/>
        <v>0.94024383551229074</v>
      </c>
      <c r="V11" s="145">
        <f t="shared" ca="1" si="8"/>
        <v>0.93638948394234411</v>
      </c>
      <c r="W11" s="145">
        <f t="shared" ca="1" si="8"/>
        <v>0.93255093255684296</v>
      </c>
      <c r="X11" s="145">
        <f t="shared" ca="1" si="8"/>
        <v>0.9287281165859228</v>
      </c>
      <c r="Y11" s="145">
        <f t="shared" ca="1" si="8"/>
        <v>0.92492097152523112</v>
      </c>
      <c r="Z11" s="145">
        <f t="shared" ca="1" si="8"/>
        <v>0.92112943313483853</v>
      </c>
      <c r="AA11" s="145">
        <f t="shared" ca="1" si="8"/>
        <v>0.91735343743815534</v>
      </c>
      <c r="AB11" s="145">
        <f t="shared" ca="1" si="8"/>
        <v>0.91359292072085174</v>
      </c>
      <c r="AC11" s="145">
        <f t="shared" ca="1" si="8"/>
        <v>0.90984781952978266</v>
      </c>
      <c r="AD11" s="145">
        <f t="shared" ca="1" si="8"/>
        <v>0.90611807067191708</v>
      </c>
      <c r="AE11" s="145">
        <f t="shared" ca="1" si="8"/>
        <v>0.90240361121327206</v>
      </c>
      <c r="AF11" s="145">
        <f t="shared" ca="1" si="8"/>
        <v>0.89870437847785056</v>
      </c>
      <c r="AG11" s="145">
        <f t="shared" ca="1" si="8"/>
        <v>0.89502031004658389</v>
      </c>
      <c r="AH11" s="145">
        <f t="shared" ca="1" si="8"/>
        <v>0.89135134375627845</v>
      </c>
      <c r="AI11" s="145">
        <f t="shared" ca="1" si="8"/>
        <v>0.88769741769856692</v>
      </c>
      <c r="AJ11" s="145">
        <f t="shared" ca="1" si="8"/>
        <v>0.88405847021886363</v>
      </c>
      <c r="AK11" s="145">
        <f t="shared" ca="1" si="8"/>
        <v>0.88043443991532422</v>
      </c>
      <c r="AL11" s="145">
        <f t="shared" ca="1" si="8"/>
        <v>0.8768252656378096</v>
      </c>
      <c r="AM11" s="145">
        <f t="shared" ca="1" si="8"/>
        <v>0.87323088648685399</v>
      </c>
      <c r="AN11" s="145">
        <f t="shared" ca="1" si="8"/>
        <v>0.86965124181263753</v>
      </c>
      <c r="AO11" s="145">
        <f t="shared" ca="1" si="8"/>
        <v>0.86608627121396276</v>
      </c>
      <c r="AP11" s="145">
        <f t="shared" ca="1" si="8"/>
        <v>0.86253591453723555</v>
      </c>
      <c r="AQ11" s="145">
        <f t="shared" ca="1" si="8"/>
        <v>0.85900011187544989</v>
      </c>
      <c r="AR11" s="145">
        <f t="shared" ca="1" si="8"/>
        <v>0.85547880356717743</v>
      </c>
      <c r="AS11" s="145">
        <f t="shared" ca="1" si="8"/>
        <v>0.85197193019556039</v>
      </c>
      <c r="AT11" s="145">
        <f t="shared" ca="1" si="8"/>
        <v>0.84847943258730918</v>
      </c>
      <c r="AU11" s="145">
        <f t="shared" ca="1" si="8"/>
        <v>0.84500125181170382</v>
      </c>
      <c r="AV11" s="145">
        <f t="shared" ca="1" si="8"/>
        <v>0.84153732917959989</v>
      </c>
      <c r="AW11" s="145">
        <f t="shared" ca="1" si="8"/>
        <v>0.83808760624243772</v>
      </c>
      <c r="AX11" s="145">
        <f t="shared" ca="1" si="8"/>
        <v>0.83465202479125677</v>
      </c>
      <c r="AY11" s="145">
        <f t="shared" ca="1" si="8"/>
        <v>0.83123052685571275</v>
      </c>
      <c r="AZ11" s="145">
        <f t="shared" ca="1" si="8"/>
        <v>0.82782305470310014</v>
      </c>
      <c r="BA11" s="145">
        <f t="shared" ca="1" si="8"/>
        <v>0.82442955083737746</v>
      </c>
      <c r="BB11" s="145">
        <f t="shared" ca="1" si="8"/>
        <v>0.82104995799819758</v>
      </c>
      <c r="BC11" s="145">
        <f t="shared" ca="1" si="8"/>
        <v>0.81768421915994116</v>
      </c>
      <c r="BD11" s="145">
        <f t="shared" ca="1" si="8"/>
        <v>0.81433227753075466</v>
      </c>
      <c r="BE11" s="145">
        <f t="shared" ca="1" si="8"/>
        <v>0.81099407655159195</v>
      </c>
      <c r="BF11" s="145">
        <f t="shared" ca="1" si="8"/>
        <v>0.80766955989526001</v>
      </c>
      <c r="BG11" s="145">
        <f t="shared" ca="1" si="8"/>
        <v>0.80435867146546858</v>
      </c>
      <c r="BH11" s="145">
        <f t="shared" ca="1" si="8"/>
        <v>0.80106135539588341</v>
      </c>
      <c r="BI11" s="145">
        <f t="shared" ca="1" si="8"/>
        <v>0.79777755604918377</v>
      </c>
      <c r="BJ11" s="145">
        <f t="shared" ca="1" si="8"/>
        <v>0.79450721801612345</v>
      </c>
      <c r="BK11" s="145">
        <f t="shared" ca="1" si="8"/>
        <v>0.79125028611459625</v>
      </c>
      <c r="BL11" s="145">
        <f t="shared" ca="1" si="8"/>
        <v>0.78800670538870421</v>
      </c>
      <c r="BM11" s="145">
        <f t="shared" ca="1" si="8"/>
        <v>0.78477642110783086</v>
      </c>
      <c r="BN11" s="145">
        <f t="shared" ca="1" si="8"/>
        <v>0.78155937876571757</v>
      </c>
      <c r="BO11" s="145">
        <f t="shared" ca="1" si="8"/>
        <v>0.77835552407954378</v>
      </c>
      <c r="BP11" s="145">
        <f t="shared" ca="1" si="8"/>
        <v>0.77516480298901091</v>
      </c>
      <c r="BQ11" s="145">
        <f t="shared" ca="1" si="8"/>
        <v>0.77198716165543058</v>
      </c>
      <c r="BR11" s="145">
        <f t="shared" ca="1" si="8"/>
        <v>0.7688225464608156</v>
      </c>
      <c r="BS11" s="145">
        <f t="shared" ca="1" si="8"/>
        <v>0.76567090400697591</v>
      </c>
      <c r="BT11" s="145">
        <f t="shared" ca="1" si="8"/>
        <v>0.76253218111461707</v>
      </c>
      <c r="BU11" s="145">
        <f t="shared" ref="BU11:EF11" ca="1" si="9">BT11/((1+$D$6)^(1/12))</f>
        <v>0.75940632482244308</v>
      </c>
      <c r="BV11" s="145">
        <f t="shared" ca="1" si="9"/>
        <v>0.7562932823862627</v>
      </c>
      <c r="BW11" s="145">
        <f t="shared" ca="1" si="9"/>
        <v>0.75319300127809963</v>
      </c>
      <c r="BX11" s="145">
        <f t="shared" ca="1" si="9"/>
        <v>0.75010542918530598</v>
      </c>
      <c r="BY11" s="145">
        <f t="shared" ca="1" si="9"/>
        <v>0.74703051400967968</v>
      </c>
      <c r="BZ11" s="145">
        <f t="shared" ca="1" si="9"/>
        <v>0.74396820386658535</v>
      </c>
      <c r="CA11" s="145">
        <f t="shared" ca="1" si="9"/>
        <v>0.74091844708407884</v>
      </c>
      <c r="CB11" s="145">
        <f t="shared" ca="1" si="9"/>
        <v>0.73788119220203541</v>
      </c>
      <c r="CC11" s="145">
        <f t="shared" ca="1" si="9"/>
        <v>0.73485638797128139</v>
      </c>
      <c r="CD11" s="145">
        <f t="shared" ca="1" si="9"/>
        <v>0.73184398335272927</v>
      </c>
      <c r="CE11" s="145">
        <f t="shared" ca="1" si="9"/>
        <v>0.72884392751651672</v>
      </c>
      <c r="CF11" s="145">
        <f t="shared" ca="1" si="9"/>
        <v>0.72585616984114876</v>
      </c>
      <c r="CG11" s="145">
        <f t="shared" ca="1" si="9"/>
        <v>0.7228806599126435</v>
      </c>
      <c r="CH11" s="145">
        <f t="shared" ca="1" si="9"/>
        <v>0.71991734752368197</v>
      </c>
      <c r="CI11" s="145">
        <f t="shared" ca="1" si="9"/>
        <v>0.71696618267276024</v>
      </c>
      <c r="CJ11" s="145">
        <f t="shared" ca="1" si="9"/>
        <v>0.7140271155633463</v>
      </c>
      <c r="CK11" s="145">
        <f t="shared" ca="1" si="9"/>
        <v>0.71110009660303952</v>
      </c>
      <c r="CL11" s="145">
        <f t="shared" ca="1" si="9"/>
        <v>0.70818507640273398</v>
      </c>
      <c r="CM11" s="145">
        <f t="shared" ca="1" si="9"/>
        <v>0.70528200577578493</v>
      </c>
      <c r="CN11" s="145">
        <f t="shared" ca="1" si="9"/>
        <v>0.70239083573717909</v>
      </c>
      <c r="CO11" s="145">
        <f t="shared" ca="1" si="9"/>
        <v>0.6995115175027079</v>
      </c>
      <c r="CP11" s="145">
        <f t="shared" ca="1" si="9"/>
        <v>0.6966440024881444</v>
      </c>
      <c r="CQ11" s="145">
        <f t="shared" ca="1" si="9"/>
        <v>0.69378824230842351</v>
      </c>
      <c r="CR11" s="145">
        <f t="shared" ca="1" si="9"/>
        <v>0.69094418877682551</v>
      </c>
      <c r="CS11" s="145">
        <f t="shared" ca="1" si="9"/>
        <v>0.6881117939041631</v>
      </c>
      <c r="CT11" s="145">
        <f t="shared" ca="1" si="9"/>
        <v>0.68529100989797154</v>
      </c>
      <c r="CU11" s="145">
        <f t="shared" ca="1" si="9"/>
        <v>0.68248178916170221</v>
      </c>
      <c r="CV11" s="145">
        <f t="shared" ca="1" si="9"/>
        <v>0.67968408429391958</v>
      </c>
      <c r="CW11" s="145">
        <f t="shared" ca="1" si="9"/>
        <v>0.67689784808750131</v>
      </c>
      <c r="CX11" s="145">
        <f t="shared" ca="1" si="9"/>
        <v>0.67412303352884162</v>
      </c>
      <c r="CY11" s="145">
        <f t="shared" ca="1" si="9"/>
        <v>0.67135959379705823</v>
      </c>
      <c r="CZ11" s="145">
        <f t="shared" ca="1" si="9"/>
        <v>0.66860748226320221</v>
      </c>
      <c r="DA11" s="145">
        <f t="shared" ca="1" si="9"/>
        <v>0.66586665248947108</v>
      </c>
      <c r="DB11" s="145">
        <f t="shared" ca="1" si="9"/>
        <v>0.6631370582284255</v>
      </c>
      <c r="DC11" s="145">
        <f t="shared" ca="1" si="9"/>
        <v>0.66041865342220851</v>
      </c>
      <c r="DD11" s="145">
        <f t="shared" ca="1" si="9"/>
        <v>0.65771139220176889</v>
      </c>
      <c r="DE11" s="145">
        <f t="shared" ca="1" si="9"/>
        <v>0.65501522888608665</v>
      </c>
      <c r="DF11" s="145">
        <f t="shared" ca="1" si="9"/>
        <v>0.65233011798140261</v>
      </c>
      <c r="DG11" s="145">
        <f t="shared" ca="1" si="9"/>
        <v>0.64965601418045071</v>
      </c>
      <c r="DH11" s="145">
        <f t="shared" ca="1" si="9"/>
        <v>0.64699287236169334</v>
      </c>
      <c r="DI11" s="145">
        <f t="shared" ca="1" si="9"/>
        <v>0.64434064758856002</v>
      </c>
      <c r="DJ11" s="145">
        <f t="shared" ca="1" si="9"/>
        <v>0.6416992951086895</v>
      </c>
      <c r="DK11" s="145">
        <f t="shared" ca="1" si="9"/>
        <v>0.63906877035317411</v>
      </c>
      <c r="DL11" s="145">
        <f t="shared" ca="1" si="9"/>
        <v>0.63644902893580813</v>
      </c>
      <c r="DM11" s="145">
        <f t="shared" ca="1" si="9"/>
        <v>0.63384002665233863</v>
      </c>
      <c r="DN11" s="145">
        <f t="shared" ca="1" si="9"/>
        <v>0.63124171947971963</v>
      </c>
      <c r="DO11" s="145">
        <f t="shared" ca="1" si="9"/>
        <v>0.62865406357536924</v>
      </c>
      <c r="DP11" s="145">
        <f t="shared" ca="1" si="9"/>
        <v>0.62607701527643</v>
      </c>
      <c r="DQ11" s="145">
        <f t="shared" ca="1" si="9"/>
        <v>0.62351053109903209</v>
      </c>
      <c r="DR11" s="145">
        <f t="shared" ca="1" si="9"/>
        <v>0.62095456773755964</v>
      </c>
      <c r="DS11" s="145">
        <f t="shared" ca="1" si="9"/>
        <v>0.61840908206391976</v>
      </c>
      <c r="DT11" s="145">
        <f t="shared" ca="1" si="9"/>
        <v>0.61587403112681516</v>
      </c>
      <c r="DU11" s="145">
        <f t="shared" ca="1" si="9"/>
        <v>0.61334937215101915</v>
      </c>
      <c r="DV11" s="145">
        <f t="shared" ca="1" si="9"/>
        <v>0.61083506253665409</v>
      </c>
      <c r="DW11" s="145">
        <f t="shared" ca="1" si="9"/>
        <v>0.60833105985847247</v>
      </c>
      <c r="DX11" s="145">
        <f t="shared" ca="1" si="9"/>
        <v>0.60583732186514094</v>
      </c>
      <c r="DY11" s="145">
        <f t="shared" ca="1" si="9"/>
        <v>0.60335380647852754</v>
      </c>
      <c r="DZ11" s="145">
        <f t="shared" ca="1" si="9"/>
        <v>0.60088047179299175</v>
      </c>
      <c r="EA11" s="145">
        <f t="shared" ca="1" si="9"/>
        <v>0.59841727607467721</v>
      </c>
      <c r="EB11" s="145">
        <f t="shared" ca="1" si="9"/>
        <v>0.59596417776080746</v>
      </c>
      <c r="EC11" s="145">
        <f t="shared" ca="1" si="9"/>
        <v>0.59352113545898499</v>
      </c>
      <c r="ED11" s="145">
        <f t="shared" ca="1" si="9"/>
        <v>0.59108810794649258</v>
      </c>
      <c r="EE11" s="145">
        <f t="shared" ca="1" si="9"/>
        <v>0.58866505416959758</v>
      </c>
      <c r="EF11" s="145">
        <f t="shared" ca="1" si="9"/>
        <v>0.5862519332428594</v>
      </c>
      <c r="EG11" s="145">
        <f t="shared" ref="EG11:GR11" ca="1" si="10">EF11/((1+$D$6)^(1/12))</f>
        <v>0.58384870444843961</v>
      </c>
      <c r="EH11" s="145">
        <f t="shared" ca="1" si="10"/>
        <v>0.58145532723541482</v>
      </c>
      <c r="EI11" s="145">
        <f t="shared" ca="1" si="10"/>
        <v>0.57907176121909254</v>
      </c>
      <c r="EJ11" s="145">
        <f t="shared" ca="1" si="10"/>
        <v>0.57669796618032954</v>
      </c>
      <c r="EK11" s="145">
        <f t="shared" ca="1" si="10"/>
        <v>0.57433390206485346</v>
      </c>
      <c r="EL11" s="145">
        <f t="shared" ca="1" si="10"/>
        <v>0.57197952898258686</v>
      </c>
      <c r="EM11" s="145">
        <f t="shared" ca="1" si="10"/>
        <v>0.56963480720697413</v>
      </c>
      <c r="EN11" s="145">
        <f t="shared" ca="1" si="10"/>
        <v>0.56729969717431095</v>
      </c>
      <c r="EO11" s="145">
        <f t="shared" ca="1" si="10"/>
        <v>0.56497415948307717</v>
      </c>
      <c r="EP11" s="145">
        <f t="shared" ca="1" si="10"/>
        <v>0.56265815489327164</v>
      </c>
      <c r="EQ11" s="145">
        <f t="shared" ca="1" si="10"/>
        <v>0.56035164432575002</v>
      </c>
      <c r="ER11" s="145">
        <f t="shared" ca="1" si="10"/>
        <v>0.55805458886156578</v>
      </c>
      <c r="ES11" s="145">
        <f t="shared" ca="1" si="10"/>
        <v>0.55576694974131302</v>
      </c>
      <c r="ET11" s="145">
        <f t="shared" ca="1" si="10"/>
        <v>0.55348868836447274</v>
      </c>
      <c r="EU11" s="145">
        <f t="shared" ca="1" si="10"/>
        <v>0.55121976628876146</v>
      </c>
      <c r="EV11" s="145">
        <f t="shared" ca="1" si="10"/>
        <v>0.54896014522948267</v>
      </c>
      <c r="EW11" s="145">
        <f t="shared" ca="1" si="10"/>
        <v>0.54670978705888051</v>
      </c>
      <c r="EX11" s="145">
        <f t="shared" ca="1" si="10"/>
        <v>0.54446865380549692</v>
      </c>
      <c r="EY11" s="145">
        <f t="shared" ca="1" si="10"/>
        <v>0.54223670765353038</v>
      </c>
      <c r="EZ11" s="145">
        <f t="shared" ca="1" si="10"/>
        <v>0.54001391094219819</v>
      </c>
      <c r="FA11" s="145">
        <f t="shared" ca="1" si="10"/>
        <v>0.53780022616510104</v>
      </c>
      <c r="FB11" s="145">
        <f t="shared" ca="1" si="10"/>
        <v>0.53559561596958971</v>
      </c>
      <c r="FC11" s="145">
        <f t="shared" ca="1" si="10"/>
        <v>0.53340004315613532</v>
      </c>
      <c r="FD11" s="145">
        <f t="shared" ca="1" si="10"/>
        <v>0.5312134706777013</v>
      </c>
      <c r="FE11" s="145">
        <f t="shared" ca="1" si="10"/>
        <v>0.52903586163911842</v>
      </c>
      <c r="FF11" s="145">
        <f t="shared" ca="1" si="10"/>
        <v>0.52686717929646232</v>
      </c>
      <c r="FG11" s="145">
        <f t="shared" ca="1" si="10"/>
        <v>0.52470738705643327</v>
      </c>
      <c r="FH11" s="145">
        <f t="shared" ca="1" si="10"/>
        <v>0.52255644847573879</v>
      </c>
      <c r="FI11" s="145">
        <f t="shared" ca="1" si="10"/>
        <v>0.52041432726047898</v>
      </c>
      <c r="FJ11" s="145">
        <f t="shared" ca="1" si="10"/>
        <v>0.51828098726553373</v>
      </c>
      <c r="FK11" s="145">
        <f t="shared" ca="1" si="10"/>
        <v>0.51615639249395306</v>
      </c>
      <c r="FL11" s="145">
        <f t="shared" ca="1" si="10"/>
        <v>0.51404050709634974</v>
      </c>
      <c r="FM11" s="145">
        <f t="shared" ca="1" si="10"/>
        <v>0.51193329537029419</v>
      </c>
      <c r="FN11" s="145">
        <f t="shared" ca="1" si="10"/>
        <v>0.50983472175971223</v>
      </c>
      <c r="FO11" s="145">
        <f t="shared" ca="1" si="10"/>
        <v>0.50774475085428517</v>
      </c>
      <c r="FP11" s="145">
        <f t="shared" ca="1" si="10"/>
        <v>0.5056633473888521</v>
      </c>
      <c r="FQ11" s="145">
        <f t="shared" ca="1" si="10"/>
        <v>0.50359047624281505</v>
      </c>
      <c r="FR11" s="145">
        <f t="shared" ca="1" si="10"/>
        <v>0.50152610243954621</v>
      </c>
      <c r="FS11" s="145">
        <f t="shared" ca="1" si="10"/>
        <v>0.49947019114579777</v>
      </c>
      <c r="FT11" s="145">
        <f t="shared" ca="1" si="10"/>
        <v>0.49742270767111441</v>
      </c>
      <c r="FU11" s="145">
        <f t="shared" ca="1" si="10"/>
        <v>0.49538361746724763</v>
      </c>
      <c r="FV11" s="145">
        <f t="shared" ca="1" si="10"/>
        <v>0.493352886127573</v>
      </c>
      <c r="FW11" s="145">
        <f t="shared" ca="1" si="10"/>
        <v>0.49133047938650948</v>
      </c>
      <c r="FX11" s="145">
        <f t="shared" ca="1" si="10"/>
        <v>0.48931636311894133</v>
      </c>
      <c r="FY11" s="145">
        <f t="shared" ca="1" si="10"/>
        <v>0.48731050333964221</v>
      </c>
      <c r="FZ11" s="145">
        <f t="shared" ca="1" si="10"/>
        <v>0.48531286620270186</v>
      </c>
      <c r="GA11" s="145">
        <f t="shared" ca="1" si="10"/>
        <v>0.48332341800095485</v>
      </c>
      <c r="GB11" s="145">
        <f t="shared" ca="1" si="10"/>
        <v>0.48134212516541192</v>
      </c>
      <c r="GC11" s="145">
        <f t="shared" ca="1" si="10"/>
        <v>0.4793689542646935</v>
      </c>
      <c r="GD11" s="145">
        <f t="shared" ca="1" si="10"/>
        <v>0.47740387200446566</v>
      </c>
      <c r="GE11" s="145">
        <f t="shared" ca="1" si="10"/>
        <v>0.4754468452268783</v>
      </c>
      <c r="GF11" s="145">
        <f t="shared" ca="1" si="10"/>
        <v>0.47349784091000563</v>
      </c>
      <c r="GG11" s="145">
        <f t="shared" ca="1" si="10"/>
        <v>0.471556826167289</v>
      </c>
      <c r="GH11" s="145">
        <f t="shared" ca="1" si="10"/>
        <v>0.46962376824698193</v>
      </c>
      <c r="GI11" s="145">
        <f t="shared" ca="1" si="10"/>
        <v>0.4676986345315976</v>
      </c>
      <c r="GJ11" s="145">
        <f t="shared" ca="1" si="10"/>
        <v>0.46578139253735834</v>
      </c>
      <c r="GK11" s="145">
        <f t="shared" ca="1" si="10"/>
        <v>0.46387200991364763</v>
      </c>
      <c r="GL11" s="145">
        <f t="shared" ca="1" si="10"/>
        <v>0.46197045444246415</v>
      </c>
      <c r="GM11" s="145">
        <f t="shared" ca="1" si="10"/>
        <v>0.46007669403787815</v>
      </c>
      <c r="GN11" s="145">
        <f t="shared" ca="1" si="10"/>
        <v>0.45819069674549012</v>
      </c>
      <c r="GO11" s="145">
        <f t="shared" ca="1" si="10"/>
        <v>0.45631243074189154</v>
      </c>
      <c r="GP11" s="145">
        <f t="shared" ca="1" si="10"/>
        <v>0.45444186433412787</v>
      </c>
      <c r="GQ11" s="145">
        <f t="shared" ca="1" si="10"/>
        <v>0.45257896595916391</v>
      </c>
      <c r="GR11" s="145">
        <f t="shared" ca="1" si="10"/>
        <v>0.45072370418335117</v>
      </c>
      <c r="GS11" s="145">
        <f t="shared" ref="GS11:IL11" ca="1" si="11">GR11/((1+$D$6)^(1/12))</f>
        <v>0.44887604770189743</v>
      </c>
      <c r="GT11" s="145">
        <f t="shared" ca="1" si="11"/>
        <v>0.44703596533833845</v>
      </c>
      <c r="GU11" s="145">
        <f t="shared" ca="1" si="11"/>
        <v>0.44520342604401208</v>
      </c>
      <c r="GV11" s="145">
        <f t="shared" ca="1" si="11"/>
        <v>0.44337839889753428</v>
      </c>
      <c r="GW11" s="145">
        <f t="shared" ca="1" si="11"/>
        <v>0.44156085310427734</v>
      </c>
      <c r="GX11" s="145">
        <f t="shared" ca="1" si="11"/>
        <v>0.43975075799585034</v>
      </c>
      <c r="GY11" s="145">
        <f t="shared" ca="1" si="11"/>
        <v>0.4379480830295816</v>
      </c>
      <c r="GZ11" s="145">
        <f t="shared" ca="1" si="11"/>
        <v>0.43615279778800331</v>
      </c>
      <c r="HA11" s="145">
        <f t="shared" ca="1" si="11"/>
        <v>0.4343648719783384</v>
      </c>
      <c r="HB11" s="145">
        <f t="shared" ca="1" si="11"/>
        <v>0.43258427543198913</v>
      </c>
      <c r="HC11" s="145">
        <f t="shared" ca="1" si="11"/>
        <v>0.43081097810402841</v>
      </c>
      <c r="HD11" s="145">
        <f t="shared" ca="1" si="11"/>
        <v>0.4290449500726925</v>
      </c>
      <c r="HE11" s="145">
        <f t="shared" ca="1" si="11"/>
        <v>0.42728616153887633</v>
      </c>
      <c r="HF11" s="145">
        <f t="shared" ca="1" si="11"/>
        <v>0.42553458282563061</v>
      </c>
      <c r="HG11" s="145">
        <f t="shared" ca="1" si="11"/>
        <v>0.42379018437766114</v>
      </c>
      <c r="HH11" s="145">
        <f t="shared" ca="1" si="11"/>
        <v>0.42205293676082989</v>
      </c>
      <c r="HI11" s="145">
        <f t="shared" ca="1" si="11"/>
        <v>0.42032281066165866</v>
      </c>
      <c r="HJ11" s="145">
        <f t="shared" ca="1" si="11"/>
        <v>0.41859977688683425</v>
      </c>
      <c r="HK11" s="145">
        <f t="shared" ca="1" si="11"/>
        <v>0.41688380636271594</v>
      </c>
      <c r="HL11" s="145">
        <f t="shared" ca="1" si="11"/>
        <v>0.41517487013484483</v>
      </c>
      <c r="HM11" s="145">
        <f t="shared" ca="1" si="11"/>
        <v>0.41347293936745544</v>
      </c>
      <c r="HN11" s="145">
        <f t="shared" ca="1" si="11"/>
        <v>0.41177798534298893</v>
      </c>
      <c r="HO11" s="145">
        <f t="shared" ca="1" si="11"/>
        <v>0.41008997946160874</v>
      </c>
      <c r="HP11" s="145">
        <f t="shared" ca="1" si="11"/>
        <v>0.40840889324071794</v>
      </c>
      <c r="HQ11" s="145">
        <f t="shared" ca="1" si="11"/>
        <v>0.40673469831447862</v>
      </c>
      <c r="HR11" s="145">
        <f t="shared" ca="1" si="11"/>
        <v>0.40506736643333313</v>
      </c>
      <c r="HS11" s="145">
        <f t="shared" ca="1" si="11"/>
        <v>0.40340686946352766</v>
      </c>
      <c r="HT11" s="145">
        <f t="shared" ca="1" si="11"/>
        <v>0.40175317938663735</v>
      </c>
      <c r="HU11" s="145">
        <f t="shared" ca="1" si="11"/>
        <v>0.40010626829909351</v>
      </c>
      <c r="HV11" s="145">
        <f t="shared" ca="1" si="11"/>
        <v>0.39846610841171298</v>
      </c>
      <c r="HW11" s="145">
        <f t="shared" ca="1" si="11"/>
        <v>0.39683267204922901</v>
      </c>
      <c r="HX11" s="145">
        <f t="shared" ca="1" si="11"/>
        <v>0.39520593164982432</v>
      </c>
      <c r="HY11" s="145">
        <f t="shared" ca="1" si="11"/>
        <v>0.3935858597646662</v>
      </c>
      <c r="HZ11" s="145">
        <f t="shared" ca="1" si="11"/>
        <v>0.39197242905744317</v>
      </c>
      <c r="IA11" s="145">
        <f t="shared" ca="1" si="11"/>
        <v>0.39036561230390371</v>
      </c>
      <c r="IB11" s="145">
        <f t="shared" ca="1" si="11"/>
        <v>0.38876538239139713</v>
      </c>
      <c r="IC11" s="145">
        <f t="shared" ca="1" si="11"/>
        <v>0.38717171231841574</v>
      </c>
      <c r="ID11" s="145">
        <f t="shared" ca="1" si="11"/>
        <v>0.38558457519413958</v>
      </c>
      <c r="IE11" s="145">
        <f t="shared" ca="1" si="11"/>
        <v>0.38400394423798234</v>
      </c>
      <c r="IF11" s="145">
        <f t="shared" ca="1" si="11"/>
        <v>0.38242979277913985</v>
      </c>
      <c r="IG11" s="145">
        <f t="shared" ca="1" si="11"/>
        <v>0.3808620942561397</v>
      </c>
      <c r="IH11" s="145">
        <f t="shared" ca="1" si="11"/>
        <v>0.37930082221639327</v>
      </c>
      <c r="II11" s="145">
        <f t="shared" ca="1" si="11"/>
        <v>0.37774595031574931</v>
      </c>
      <c r="IJ11" s="145">
        <f t="shared" ca="1" si="11"/>
        <v>0.37619745231804941</v>
      </c>
      <c r="IK11" s="145">
        <f t="shared" ca="1" si="11"/>
        <v>0.37465530209468534</v>
      </c>
      <c r="IL11" s="145">
        <f t="shared" ca="1" si="11"/>
        <v>0.37311947362415815</v>
      </c>
    </row>
    <row r="12" spans="2:246" x14ac:dyDescent="0.3">
      <c r="B12" s="129" t="s">
        <v>427</v>
      </c>
      <c r="C12" s="13" t="s">
        <v>493</v>
      </c>
      <c r="D12" s="165" t="s">
        <v>383</v>
      </c>
      <c r="E12" s="135"/>
      <c r="F12" s="133"/>
      <c r="G12" s="127" t="s">
        <v>383</v>
      </c>
      <c r="H12" s="127" t="s">
        <v>384</v>
      </c>
    </row>
    <row r="13" spans="2:246" outlineLevel="1" x14ac:dyDescent="0.3">
      <c r="B13" s="131" t="s">
        <v>378</v>
      </c>
      <c r="C13" s="13" t="s">
        <v>36</v>
      </c>
      <c r="D13" s="146">
        <f>HLOOKUP($D$12,$G$12:$H$17,2,FALSE)</f>
        <v>0.05</v>
      </c>
      <c r="E13" s="133" t="s">
        <v>413</v>
      </c>
      <c r="G13" s="128">
        <v>0.05</v>
      </c>
      <c r="H13" s="128">
        <v>0.12</v>
      </c>
    </row>
    <row r="14" spans="2:246" outlineLevel="1" x14ac:dyDescent="0.3">
      <c r="B14" s="131" t="s">
        <v>379</v>
      </c>
      <c r="C14" s="13" t="s">
        <v>36</v>
      </c>
      <c r="D14" s="146">
        <f>HLOOKUP($D$12,$G$12:$H$17,3,FALSE)</f>
        <v>7.0000000000000007E-2</v>
      </c>
      <c r="E14" s="133" t="s">
        <v>413</v>
      </c>
      <c r="G14" s="128">
        <v>7.0000000000000007E-2</v>
      </c>
      <c r="H14" s="128">
        <v>0.15</v>
      </c>
    </row>
    <row r="15" spans="2:246" outlineLevel="1" x14ac:dyDescent="0.3">
      <c r="B15" s="131" t="s">
        <v>380</v>
      </c>
      <c r="C15" s="13" t="s">
        <v>36</v>
      </c>
      <c r="D15" s="146">
        <f>HLOOKUP($D$12,$G$12:$H$17,4,FALSE)</f>
        <v>0.15</v>
      </c>
      <c r="E15" s="133" t="s">
        <v>413</v>
      </c>
      <c r="G15" s="128">
        <v>0.15</v>
      </c>
      <c r="H15" s="128">
        <v>0.25</v>
      </c>
    </row>
    <row r="16" spans="2:246" outlineLevel="1" x14ac:dyDescent="0.3">
      <c r="B16" s="131" t="s">
        <v>381</v>
      </c>
      <c r="C16" s="13" t="s">
        <v>36</v>
      </c>
      <c r="D16" s="146">
        <f>HLOOKUP($D$12,$G$12:$H$17,5,FALSE)</f>
        <v>0.2</v>
      </c>
      <c r="E16" s="133" t="s">
        <v>413</v>
      </c>
      <c r="G16" s="128">
        <v>0.2</v>
      </c>
      <c r="H16" s="128">
        <v>0.4</v>
      </c>
    </row>
    <row r="17" spans="2:246" outlineLevel="1" x14ac:dyDescent="0.3">
      <c r="B17" s="131" t="s">
        <v>382</v>
      </c>
      <c r="C17" s="13" t="s">
        <v>36</v>
      </c>
      <c r="D17" s="146">
        <f>HLOOKUP($D$12,$G$12:$H$17,6,FALSE)</f>
        <v>0.05</v>
      </c>
      <c r="E17" s="133" t="s">
        <v>413</v>
      </c>
      <c r="G17" s="128">
        <v>0.05</v>
      </c>
      <c r="H17" s="128">
        <v>0.1</v>
      </c>
    </row>
    <row r="18" spans="2:246" x14ac:dyDescent="0.3">
      <c r="B18" s="129" t="s">
        <v>513</v>
      </c>
      <c r="C18" s="13"/>
      <c r="D18" s="146">
        <f ca="1">SUM(D19:D20)</f>
        <v>1</v>
      </c>
      <c r="E18" s="135"/>
      <c r="F18" s="133"/>
    </row>
    <row r="19" spans="2:246" outlineLevel="1" x14ac:dyDescent="0.3">
      <c r="B19" s="131" t="s">
        <v>515</v>
      </c>
      <c r="C19" s="13"/>
      <c r="D19" s="146">
        <f ca="1">(D72+D71/0.2*0.03)/D69</f>
        <v>0.47800452191633613</v>
      </c>
      <c r="E19" s="135"/>
      <c r="F19" s="133"/>
    </row>
    <row r="20" spans="2:246" outlineLevel="1" x14ac:dyDescent="0.3">
      <c r="B20" s="131" t="s">
        <v>514</v>
      </c>
      <c r="C20" s="13"/>
      <c r="D20" s="146">
        <f ca="1">(D70+D71/0.2*0.17+D73+D74)/D69</f>
        <v>0.52199547808366387</v>
      </c>
      <c r="E20" s="135"/>
      <c r="F20" s="133"/>
    </row>
    <row r="21" spans="2:246" x14ac:dyDescent="0.3">
      <c r="B21" s="129" t="s">
        <v>460</v>
      </c>
      <c r="C21" s="13" t="s">
        <v>449</v>
      </c>
      <c r="D21" s="185">
        <f>Assump!D232</f>
        <v>6</v>
      </c>
      <c r="E21" s="135"/>
      <c r="F21" s="133"/>
    </row>
    <row r="22" spans="2:246" x14ac:dyDescent="0.3">
      <c r="B22" s="136"/>
      <c r="C22" s="13"/>
      <c r="D22" s="146"/>
      <c r="E22" s="135"/>
      <c r="F22" s="133"/>
    </row>
    <row r="23" spans="2:246" s="3" customFormat="1" ht="10.8" thickBot="1" x14ac:dyDescent="0.25">
      <c r="B23" s="15" t="s">
        <v>418</v>
      </c>
      <c r="C23" s="16"/>
      <c r="D23" s="17"/>
      <c r="E23" s="17"/>
      <c r="F23" s="28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  <c r="GV23" s="143"/>
      <c r="GW23" s="143"/>
      <c r="GX23" s="143"/>
      <c r="GY23" s="143"/>
      <c r="GZ23" s="143"/>
      <c r="HA23" s="143"/>
      <c r="HB23" s="143"/>
      <c r="HC23" s="143"/>
      <c r="HD23" s="143"/>
      <c r="HE23" s="143"/>
      <c r="HF23" s="143"/>
      <c r="HG23" s="143"/>
      <c r="HH23" s="143"/>
      <c r="HI23" s="143"/>
      <c r="HJ23" s="143"/>
      <c r="HK23" s="143"/>
      <c r="HL23" s="143"/>
      <c r="HM23" s="143"/>
      <c r="HN23" s="143"/>
      <c r="HO23" s="143"/>
      <c r="HP23" s="143"/>
      <c r="HQ23" s="143"/>
      <c r="HR23" s="143"/>
      <c r="HS23" s="143"/>
      <c r="HT23" s="143"/>
      <c r="HU23" s="143"/>
      <c r="HV23" s="143"/>
      <c r="HW23" s="143"/>
      <c r="HX23" s="143"/>
      <c r="HY23" s="143"/>
      <c r="HZ23" s="143"/>
      <c r="IA23" s="143"/>
      <c r="IB23" s="143"/>
      <c r="IC23" s="143"/>
      <c r="ID23" s="143"/>
      <c r="IE23" s="143"/>
      <c r="IF23" s="143"/>
      <c r="IG23" s="143"/>
      <c r="IH23" s="143"/>
      <c r="II23" s="143"/>
      <c r="IJ23" s="143"/>
      <c r="IK23" s="143"/>
      <c r="IL23" s="143"/>
    </row>
    <row r="24" spans="2:246" outlineLevel="1" x14ac:dyDescent="0.3">
      <c r="B24" s="129" t="s">
        <v>419</v>
      </c>
      <c r="C24" s="72" t="s">
        <v>283</v>
      </c>
      <c r="D24" s="137">
        <f ca="1">SUM(D25:F27)</f>
        <v>30960</v>
      </c>
      <c r="F24" s="133" t="s">
        <v>400</v>
      </c>
      <c r="G24" s="76">
        <f ca="1">SUM(G25:G27)</f>
        <v>500</v>
      </c>
      <c r="H24" s="76">
        <f t="shared" ref="H24:BS24" ca="1" si="12">SUM(H25:H27)</f>
        <v>800</v>
      </c>
      <c r="I24" s="76">
        <f t="shared" ca="1" si="12"/>
        <v>0</v>
      </c>
      <c r="J24" s="76">
        <f t="shared" ca="1" si="12"/>
        <v>1000</v>
      </c>
      <c r="K24" s="76">
        <f t="shared" ca="1" si="12"/>
        <v>1000</v>
      </c>
      <c r="L24" s="76">
        <f t="shared" ca="1" si="12"/>
        <v>2500</v>
      </c>
      <c r="M24" s="76">
        <f t="shared" ca="1" si="12"/>
        <v>500</v>
      </c>
      <c r="N24" s="76">
        <f t="shared" ca="1" si="12"/>
        <v>2646</v>
      </c>
      <c r="O24" s="76">
        <f t="shared" ca="1" si="12"/>
        <v>2646</v>
      </c>
      <c r="P24" s="76">
        <f t="shared" ca="1" si="12"/>
        <v>3446</v>
      </c>
      <c r="Q24" s="76">
        <f t="shared" ca="1" si="12"/>
        <v>7361</v>
      </c>
      <c r="R24" s="76">
        <f t="shared" ca="1" si="12"/>
        <v>8561</v>
      </c>
      <c r="S24" s="76">
        <f t="shared" si="12"/>
        <v>0</v>
      </c>
      <c r="T24" s="76">
        <f t="shared" si="12"/>
        <v>0</v>
      </c>
      <c r="U24" s="76">
        <f t="shared" si="12"/>
        <v>0</v>
      </c>
      <c r="V24" s="76">
        <f t="shared" si="12"/>
        <v>0</v>
      </c>
      <c r="W24" s="76">
        <f t="shared" si="12"/>
        <v>0</v>
      </c>
      <c r="X24" s="76">
        <f t="shared" si="12"/>
        <v>0</v>
      </c>
      <c r="Y24" s="76">
        <f t="shared" si="12"/>
        <v>0</v>
      </c>
      <c r="Z24" s="76">
        <f t="shared" si="12"/>
        <v>0</v>
      </c>
      <c r="AA24" s="76">
        <f t="shared" si="12"/>
        <v>0</v>
      </c>
      <c r="AB24" s="76">
        <f t="shared" si="12"/>
        <v>0</v>
      </c>
      <c r="AC24" s="76">
        <f t="shared" si="12"/>
        <v>0</v>
      </c>
      <c r="AD24" s="76">
        <f t="shared" si="12"/>
        <v>0</v>
      </c>
      <c r="AE24" s="76">
        <f t="shared" si="12"/>
        <v>0</v>
      </c>
      <c r="AF24" s="76">
        <f t="shared" si="12"/>
        <v>0</v>
      </c>
      <c r="AG24" s="76">
        <f t="shared" si="12"/>
        <v>0</v>
      </c>
      <c r="AH24" s="76">
        <f t="shared" si="12"/>
        <v>0</v>
      </c>
      <c r="AI24" s="76">
        <f t="shared" si="12"/>
        <v>0</v>
      </c>
      <c r="AJ24" s="76">
        <f t="shared" si="12"/>
        <v>0</v>
      </c>
      <c r="AK24" s="76">
        <f t="shared" si="12"/>
        <v>0</v>
      </c>
      <c r="AL24" s="76">
        <f t="shared" si="12"/>
        <v>0</v>
      </c>
      <c r="AM24" s="76">
        <f t="shared" si="12"/>
        <v>0</v>
      </c>
      <c r="AN24" s="76">
        <f t="shared" si="12"/>
        <v>0</v>
      </c>
      <c r="AO24" s="76">
        <f t="shared" si="12"/>
        <v>0</v>
      </c>
      <c r="AP24" s="76">
        <f t="shared" si="12"/>
        <v>0</v>
      </c>
      <c r="AQ24" s="76">
        <f t="shared" si="12"/>
        <v>0</v>
      </c>
      <c r="AR24" s="76">
        <f t="shared" si="12"/>
        <v>0</v>
      </c>
      <c r="AS24" s="76">
        <f t="shared" si="12"/>
        <v>0</v>
      </c>
      <c r="AT24" s="76">
        <f t="shared" si="12"/>
        <v>0</v>
      </c>
      <c r="AU24" s="76">
        <f t="shared" si="12"/>
        <v>0</v>
      </c>
      <c r="AV24" s="76">
        <f t="shared" si="12"/>
        <v>0</v>
      </c>
      <c r="AW24" s="76">
        <f t="shared" si="12"/>
        <v>0</v>
      </c>
      <c r="AX24" s="76">
        <f t="shared" si="12"/>
        <v>0</v>
      </c>
      <c r="AY24" s="76">
        <f t="shared" si="12"/>
        <v>0</v>
      </c>
      <c r="AZ24" s="76">
        <f t="shared" si="12"/>
        <v>0</v>
      </c>
      <c r="BA24" s="76">
        <f t="shared" si="12"/>
        <v>0</v>
      </c>
      <c r="BB24" s="76">
        <f t="shared" si="12"/>
        <v>0</v>
      </c>
      <c r="BC24" s="76">
        <f t="shared" si="12"/>
        <v>0</v>
      </c>
      <c r="BD24" s="76">
        <f t="shared" si="12"/>
        <v>0</v>
      </c>
      <c r="BE24" s="76">
        <f t="shared" si="12"/>
        <v>0</v>
      </c>
      <c r="BF24" s="76">
        <f t="shared" si="12"/>
        <v>0</v>
      </c>
      <c r="BG24" s="76">
        <f t="shared" si="12"/>
        <v>0</v>
      </c>
      <c r="BH24" s="76">
        <f t="shared" si="12"/>
        <v>0</v>
      </c>
      <c r="BI24" s="76">
        <f t="shared" si="12"/>
        <v>0</v>
      </c>
      <c r="BJ24" s="76">
        <f t="shared" si="12"/>
        <v>0</v>
      </c>
      <c r="BK24" s="76">
        <f t="shared" si="12"/>
        <v>0</v>
      </c>
      <c r="BL24" s="76">
        <f t="shared" si="12"/>
        <v>0</v>
      </c>
      <c r="BM24" s="76">
        <f t="shared" si="12"/>
        <v>0</v>
      </c>
      <c r="BN24" s="76">
        <f t="shared" si="12"/>
        <v>0</v>
      </c>
      <c r="BO24" s="76">
        <f t="shared" si="12"/>
        <v>0</v>
      </c>
      <c r="BP24" s="76">
        <f t="shared" si="12"/>
        <v>0</v>
      </c>
      <c r="BQ24" s="76">
        <f t="shared" si="12"/>
        <v>0</v>
      </c>
      <c r="BR24" s="76">
        <f t="shared" si="12"/>
        <v>0</v>
      </c>
      <c r="BS24" s="76">
        <f t="shared" si="12"/>
        <v>0</v>
      </c>
      <c r="BT24" s="76">
        <f t="shared" ref="BT24:EE24" si="13">SUM(BT25:BT27)</f>
        <v>0</v>
      </c>
      <c r="BU24" s="76">
        <f t="shared" si="13"/>
        <v>0</v>
      </c>
      <c r="BV24" s="76">
        <f t="shared" si="13"/>
        <v>0</v>
      </c>
      <c r="BW24" s="76">
        <f t="shared" si="13"/>
        <v>0</v>
      </c>
      <c r="BX24" s="76">
        <f t="shared" si="13"/>
        <v>0</v>
      </c>
      <c r="BY24" s="76">
        <f t="shared" si="13"/>
        <v>0</v>
      </c>
      <c r="BZ24" s="76">
        <f t="shared" si="13"/>
        <v>0</v>
      </c>
      <c r="CA24" s="76">
        <f t="shared" si="13"/>
        <v>0</v>
      </c>
      <c r="CB24" s="76">
        <f t="shared" si="13"/>
        <v>0</v>
      </c>
      <c r="CC24" s="76">
        <f t="shared" si="13"/>
        <v>0</v>
      </c>
      <c r="CD24" s="76">
        <f t="shared" si="13"/>
        <v>0</v>
      </c>
      <c r="CE24" s="76">
        <f t="shared" si="13"/>
        <v>0</v>
      </c>
      <c r="CF24" s="76">
        <f t="shared" si="13"/>
        <v>0</v>
      </c>
      <c r="CG24" s="76">
        <f t="shared" si="13"/>
        <v>0</v>
      </c>
      <c r="CH24" s="76">
        <f t="shared" si="13"/>
        <v>0</v>
      </c>
      <c r="CI24" s="76">
        <f t="shared" si="13"/>
        <v>0</v>
      </c>
      <c r="CJ24" s="76">
        <f t="shared" si="13"/>
        <v>0</v>
      </c>
      <c r="CK24" s="76">
        <f t="shared" si="13"/>
        <v>0</v>
      </c>
      <c r="CL24" s="76">
        <f t="shared" si="13"/>
        <v>0</v>
      </c>
      <c r="CM24" s="76">
        <f t="shared" si="13"/>
        <v>0</v>
      </c>
      <c r="CN24" s="76">
        <f t="shared" si="13"/>
        <v>0</v>
      </c>
      <c r="CO24" s="76">
        <f t="shared" si="13"/>
        <v>0</v>
      </c>
      <c r="CP24" s="76">
        <f t="shared" si="13"/>
        <v>0</v>
      </c>
      <c r="CQ24" s="76">
        <f t="shared" si="13"/>
        <v>0</v>
      </c>
      <c r="CR24" s="76">
        <f t="shared" si="13"/>
        <v>0</v>
      </c>
      <c r="CS24" s="76">
        <f t="shared" si="13"/>
        <v>0</v>
      </c>
      <c r="CT24" s="76">
        <f t="shared" si="13"/>
        <v>0</v>
      </c>
      <c r="CU24" s="76">
        <f t="shared" si="13"/>
        <v>0</v>
      </c>
      <c r="CV24" s="76">
        <f t="shared" si="13"/>
        <v>0</v>
      </c>
      <c r="CW24" s="76">
        <f t="shared" si="13"/>
        <v>0</v>
      </c>
      <c r="CX24" s="76">
        <f t="shared" si="13"/>
        <v>0</v>
      </c>
      <c r="CY24" s="76">
        <f t="shared" si="13"/>
        <v>0</v>
      </c>
      <c r="CZ24" s="76">
        <f t="shared" si="13"/>
        <v>0</v>
      </c>
      <c r="DA24" s="76">
        <f t="shared" si="13"/>
        <v>0</v>
      </c>
      <c r="DB24" s="76">
        <f t="shared" si="13"/>
        <v>0</v>
      </c>
      <c r="DC24" s="76">
        <f t="shared" si="13"/>
        <v>0</v>
      </c>
      <c r="DD24" s="76">
        <f t="shared" si="13"/>
        <v>0</v>
      </c>
      <c r="DE24" s="76">
        <f t="shared" si="13"/>
        <v>0</v>
      </c>
      <c r="DF24" s="76">
        <f t="shared" si="13"/>
        <v>0</v>
      </c>
      <c r="DG24" s="76">
        <f t="shared" si="13"/>
        <v>0</v>
      </c>
      <c r="DH24" s="76">
        <f t="shared" si="13"/>
        <v>0</v>
      </c>
      <c r="DI24" s="76">
        <f t="shared" si="13"/>
        <v>0</v>
      </c>
      <c r="DJ24" s="76">
        <f t="shared" si="13"/>
        <v>0</v>
      </c>
      <c r="DK24" s="76">
        <f t="shared" si="13"/>
        <v>0</v>
      </c>
      <c r="DL24" s="76">
        <f t="shared" si="13"/>
        <v>0</v>
      </c>
      <c r="DM24" s="76">
        <f t="shared" si="13"/>
        <v>0</v>
      </c>
      <c r="DN24" s="76">
        <f t="shared" si="13"/>
        <v>0</v>
      </c>
      <c r="DO24" s="76">
        <f t="shared" si="13"/>
        <v>0</v>
      </c>
      <c r="DP24" s="76">
        <f t="shared" si="13"/>
        <v>0</v>
      </c>
      <c r="DQ24" s="76">
        <f t="shared" si="13"/>
        <v>0</v>
      </c>
      <c r="DR24" s="76">
        <f t="shared" si="13"/>
        <v>0</v>
      </c>
      <c r="DS24" s="76">
        <f t="shared" si="13"/>
        <v>0</v>
      </c>
      <c r="DT24" s="76">
        <f t="shared" si="13"/>
        <v>0</v>
      </c>
      <c r="DU24" s="76">
        <f t="shared" si="13"/>
        <v>0</v>
      </c>
      <c r="DV24" s="76">
        <f t="shared" si="13"/>
        <v>0</v>
      </c>
      <c r="DW24" s="76">
        <f t="shared" si="13"/>
        <v>0</v>
      </c>
      <c r="DX24" s="76">
        <f t="shared" si="13"/>
        <v>0</v>
      </c>
      <c r="DY24" s="76">
        <f t="shared" si="13"/>
        <v>0</v>
      </c>
      <c r="DZ24" s="76">
        <f t="shared" si="13"/>
        <v>0</v>
      </c>
      <c r="EA24" s="76">
        <f t="shared" si="13"/>
        <v>0</v>
      </c>
      <c r="EB24" s="76">
        <f t="shared" si="13"/>
        <v>0</v>
      </c>
      <c r="EC24" s="76">
        <f t="shared" si="13"/>
        <v>0</v>
      </c>
      <c r="ED24" s="76">
        <f t="shared" si="13"/>
        <v>0</v>
      </c>
      <c r="EE24" s="76">
        <f t="shared" si="13"/>
        <v>0</v>
      </c>
      <c r="EF24" s="76">
        <f t="shared" ref="EF24:GQ24" si="14">SUM(EF25:EF27)</f>
        <v>0</v>
      </c>
      <c r="EG24" s="76">
        <f t="shared" si="14"/>
        <v>0</v>
      </c>
      <c r="EH24" s="76">
        <f t="shared" si="14"/>
        <v>0</v>
      </c>
      <c r="EI24" s="76">
        <f t="shared" si="14"/>
        <v>0</v>
      </c>
      <c r="EJ24" s="76">
        <f t="shared" si="14"/>
        <v>0</v>
      </c>
      <c r="EK24" s="76">
        <f t="shared" si="14"/>
        <v>0</v>
      </c>
      <c r="EL24" s="76">
        <f t="shared" si="14"/>
        <v>0</v>
      </c>
      <c r="EM24" s="76">
        <f t="shared" si="14"/>
        <v>0</v>
      </c>
      <c r="EN24" s="76">
        <f t="shared" si="14"/>
        <v>0</v>
      </c>
      <c r="EO24" s="76">
        <f t="shared" si="14"/>
        <v>0</v>
      </c>
      <c r="EP24" s="76">
        <f t="shared" si="14"/>
        <v>0</v>
      </c>
      <c r="EQ24" s="76">
        <f t="shared" si="14"/>
        <v>0</v>
      </c>
      <c r="ER24" s="76">
        <f t="shared" si="14"/>
        <v>0</v>
      </c>
      <c r="ES24" s="76">
        <f t="shared" si="14"/>
        <v>0</v>
      </c>
      <c r="ET24" s="76">
        <f t="shared" si="14"/>
        <v>0</v>
      </c>
      <c r="EU24" s="76">
        <f t="shared" si="14"/>
        <v>0</v>
      </c>
      <c r="EV24" s="76">
        <f t="shared" si="14"/>
        <v>0</v>
      </c>
      <c r="EW24" s="76">
        <f t="shared" si="14"/>
        <v>0</v>
      </c>
      <c r="EX24" s="76">
        <f t="shared" si="14"/>
        <v>0</v>
      </c>
      <c r="EY24" s="76">
        <f t="shared" si="14"/>
        <v>0</v>
      </c>
      <c r="EZ24" s="76">
        <f t="shared" si="14"/>
        <v>0</v>
      </c>
      <c r="FA24" s="76">
        <f t="shared" si="14"/>
        <v>0</v>
      </c>
      <c r="FB24" s="76">
        <f t="shared" si="14"/>
        <v>0</v>
      </c>
      <c r="FC24" s="76">
        <f t="shared" si="14"/>
        <v>0</v>
      </c>
      <c r="FD24" s="76">
        <f t="shared" si="14"/>
        <v>0</v>
      </c>
      <c r="FE24" s="76">
        <f t="shared" si="14"/>
        <v>0</v>
      </c>
      <c r="FF24" s="76">
        <f t="shared" si="14"/>
        <v>0</v>
      </c>
      <c r="FG24" s="76">
        <f t="shared" si="14"/>
        <v>0</v>
      </c>
      <c r="FH24" s="76">
        <f t="shared" si="14"/>
        <v>0</v>
      </c>
      <c r="FI24" s="76">
        <f t="shared" si="14"/>
        <v>0</v>
      </c>
      <c r="FJ24" s="76">
        <f t="shared" si="14"/>
        <v>0</v>
      </c>
      <c r="FK24" s="76">
        <f t="shared" si="14"/>
        <v>0</v>
      </c>
      <c r="FL24" s="76">
        <f t="shared" si="14"/>
        <v>0</v>
      </c>
      <c r="FM24" s="76">
        <f t="shared" si="14"/>
        <v>0</v>
      </c>
      <c r="FN24" s="76">
        <f t="shared" si="14"/>
        <v>0</v>
      </c>
      <c r="FO24" s="76">
        <f t="shared" si="14"/>
        <v>0</v>
      </c>
      <c r="FP24" s="76">
        <f t="shared" si="14"/>
        <v>0</v>
      </c>
      <c r="FQ24" s="76">
        <f t="shared" si="14"/>
        <v>0</v>
      </c>
      <c r="FR24" s="76">
        <f t="shared" si="14"/>
        <v>0</v>
      </c>
      <c r="FS24" s="76">
        <f t="shared" si="14"/>
        <v>0</v>
      </c>
      <c r="FT24" s="76">
        <f t="shared" si="14"/>
        <v>0</v>
      </c>
      <c r="FU24" s="76">
        <f t="shared" si="14"/>
        <v>0</v>
      </c>
      <c r="FV24" s="76">
        <f t="shared" si="14"/>
        <v>0</v>
      </c>
      <c r="FW24" s="76">
        <f t="shared" si="14"/>
        <v>0</v>
      </c>
      <c r="FX24" s="76">
        <f t="shared" si="14"/>
        <v>0</v>
      </c>
      <c r="FY24" s="76">
        <f t="shared" si="14"/>
        <v>0</v>
      </c>
      <c r="FZ24" s="76">
        <f t="shared" si="14"/>
        <v>0</v>
      </c>
      <c r="GA24" s="76">
        <f t="shared" si="14"/>
        <v>0</v>
      </c>
      <c r="GB24" s="76">
        <f t="shared" si="14"/>
        <v>0</v>
      </c>
      <c r="GC24" s="76">
        <f t="shared" si="14"/>
        <v>0</v>
      </c>
      <c r="GD24" s="76">
        <f t="shared" si="14"/>
        <v>0</v>
      </c>
      <c r="GE24" s="76">
        <f t="shared" si="14"/>
        <v>0</v>
      </c>
      <c r="GF24" s="76">
        <f t="shared" si="14"/>
        <v>0</v>
      </c>
      <c r="GG24" s="76">
        <f t="shared" si="14"/>
        <v>0</v>
      </c>
      <c r="GH24" s="76">
        <f t="shared" si="14"/>
        <v>0</v>
      </c>
      <c r="GI24" s="76">
        <f t="shared" si="14"/>
        <v>0</v>
      </c>
      <c r="GJ24" s="76">
        <f t="shared" si="14"/>
        <v>0</v>
      </c>
      <c r="GK24" s="76">
        <f t="shared" si="14"/>
        <v>0</v>
      </c>
      <c r="GL24" s="76">
        <f t="shared" si="14"/>
        <v>0</v>
      </c>
      <c r="GM24" s="76">
        <f t="shared" si="14"/>
        <v>0</v>
      </c>
      <c r="GN24" s="76">
        <f t="shared" si="14"/>
        <v>0</v>
      </c>
      <c r="GO24" s="76">
        <f t="shared" si="14"/>
        <v>0</v>
      </c>
      <c r="GP24" s="76">
        <f t="shared" si="14"/>
        <v>0</v>
      </c>
      <c r="GQ24" s="76">
        <f t="shared" si="14"/>
        <v>0</v>
      </c>
      <c r="GR24" s="76">
        <f t="shared" ref="GR24:IL24" si="15">SUM(GR25:GR27)</f>
        <v>0</v>
      </c>
      <c r="GS24" s="76">
        <f t="shared" si="15"/>
        <v>0</v>
      </c>
      <c r="GT24" s="76">
        <f t="shared" si="15"/>
        <v>0</v>
      </c>
      <c r="GU24" s="76">
        <f t="shared" si="15"/>
        <v>0</v>
      </c>
      <c r="GV24" s="76">
        <f t="shared" si="15"/>
        <v>0</v>
      </c>
      <c r="GW24" s="76">
        <f t="shared" si="15"/>
        <v>0</v>
      </c>
      <c r="GX24" s="76">
        <f t="shared" si="15"/>
        <v>0</v>
      </c>
      <c r="GY24" s="76">
        <f t="shared" si="15"/>
        <v>0</v>
      </c>
      <c r="GZ24" s="76">
        <f t="shared" si="15"/>
        <v>0</v>
      </c>
      <c r="HA24" s="76">
        <f t="shared" si="15"/>
        <v>0</v>
      </c>
      <c r="HB24" s="76">
        <f t="shared" si="15"/>
        <v>0</v>
      </c>
      <c r="HC24" s="76">
        <f t="shared" si="15"/>
        <v>0</v>
      </c>
      <c r="HD24" s="76">
        <f t="shared" si="15"/>
        <v>0</v>
      </c>
      <c r="HE24" s="76">
        <f t="shared" si="15"/>
        <v>0</v>
      </c>
      <c r="HF24" s="76">
        <f t="shared" si="15"/>
        <v>0</v>
      </c>
      <c r="HG24" s="76">
        <f t="shared" si="15"/>
        <v>0</v>
      </c>
      <c r="HH24" s="76">
        <f t="shared" si="15"/>
        <v>0</v>
      </c>
      <c r="HI24" s="76">
        <f t="shared" si="15"/>
        <v>0</v>
      </c>
      <c r="HJ24" s="76">
        <f t="shared" si="15"/>
        <v>0</v>
      </c>
      <c r="HK24" s="76">
        <f t="shared" si="15"/>
        <v>0</v>
      </c>
      <c r="HL24" s="76">
        <f t="shared" si="15"/>
        <v>0</v>
      </c>
      <c r="HM24" s="76">
        <f t="shared" si="15"/>
        <v>0</v>
      </c>
      <c r="HN24" s="76">
        <f t="shared" si="15"/>
        <v>0</v>
      </c>
      <c r="HO24" s="76">
        <f t="shared" si="15"/>
        <v>0</v>
      </c>
      <c r="HP24" s="76">
        <f t="shared" si="15"/>
        <v>0</v>
      </c>
      <c r="HQ24" s="76">
        <f t="shared" si="15"/>
        <v>0</v>
      </c>
      <c r="HR24" s="76">
        <f t="shared" si="15"/>
        <v>0</v>
      </c>
      <c r="HS24" s="76">
        <f t="shared" si="15"/>
        <v>0</v>
      </c>
      <c r="HT24" s="76">
        <f t="shared" si="15"/>
        <v>0</v>
      </c>
      <c r="HU24" s="76">
        <f t="shared" si="15"/>
        <v>0</v>
      </c>
      <c r="HV24" s="76">
        <f t="shared" si="15"/>
        <v>0</v>
      </c>
      <c r="HW24" s="76">
        <f t="shared" si="15"/>
        <v>0</v>
      </c>
      <c r="HX24" s="76">
        <f t="shared" si="15"/>
        <v>0</v>
      </c>
      <c r="HY24" s="76">
        <f t="shared" si="15"/>
        <v>0</v>
      </c>
      <c r="HZ24" s="76">
        <f t="shared" si="15"/>
        <v>0</v>
      </c>
      <c r="IA24" s="76">
        <f t="shared" si="15"/>
        <v>0</v>
      </c>
      <c r="IB24" s="76">
        <f t="shared" si="15"/>
        <v>0</v>
      </c>
      <c r="IC24" s="76">
        <f t="shared" si="15"/>
        <v>0</v>
      </c>
      <c r="ID24" s="76">
        <f t="shared" si="15"/>
        <v>0</v>
      </c>
      <c r="IE24" s="76">
        <f t="shared" si="15"/>
        <v>0</v>
      </c>
      <c r="IF24" s="76">
        <f t="shared" si="15"/>
        <v>0</v>
      </c>
      <c r="IG24" s="76">
        <f t="shared" si="15"/>
        <v>0</v>
      </c>
      <c r="IH24" s="76">
        <f t="shared" si="15"/>
        <v>0</v>
      </c>
      <c r="II24" s="76">
        <f t="shared" si="15"/>
        <v>0</v>
      </c>
      <c r="IJ24" s="76">
        <f t="shared" si="15"/>
        <v>0</v>
      </c>
      <c r="IK24" s="76">
        <f t="shared" si="15"/>
        <v>0</v>
      </c>
      <c r="IL24" s="76">
        <f t="shared" si="15"/>
        <v>0</v>
      </c>
    </row>
    <row r="25" spans="2:246" outlineLevel="2" x14ac:dyDescent="0.3">
      <c r="B25" s="131" t="s">
        <v>448</v>
      </c>
      <c r="C25" s="72" t="s">
        <v>283</v>
      </c>
      <c r="D25" s="137">
        <f ca="1">SUM(G25:IL25)</f>
        <v>21300</v>
      </c>
      <c r="F25" s="133"/>
      <c r="G25" s="76">
        <f ca="1">SUM(Objects!G67,Objects!G148 )-G29</f>
        <v>500</v>
      </c>
      <c r="H25" s="76">
        <f ca="1">SUM(Objects!H67,Objects!H148 )-H29</f>
        <v>800</v>
      </c>
      <c r="I25" s="76">
        <f ca="1">SUM(Objects!I67,Objects!I148 )-I29</f>
        <v>0</v>
      </c>
      <c r="J25" s="76">
        <f ca="1">SUM(Objects!J67,Objects!J148 )-J29</f>
        <v>1000</v>
      </c>
      <c r="K25" s="76">
        <f ca="1">SUM(Objects!K67,Objects!K148 )-K29</f>
        <v>1000</v>
      </c>
      <c r="L25" s="76">
        <f ca="1">SUM(Objects!L67,Objects!L148 )-L29</f>
        <v>2500</v>
      </c>
      <c r="M25" s="76">
        <f ca="1">SUM(Objects!M67,Objects!M148 )-M29</f>
        <v>500</v>
      </c>
      <c r="N25" s="76">
        <f ca="1">SUM(Objects!N67,Objects!N148 )-N29</f>
        <v>2600</v>
      </c>
      <c r="O25" s="76">
        <f ca="1">SUM(Objects!O67,Objects!O148 )-O29</f>
        <v>2600</v>
      </c>
      <c r="P25" s="76">
        <f ca="1">SUM(Objects!P67,Objects!P148 )-P29</f>
        <v>3400</v>
      </c>
      <c r="Q25" s="76">
        <f ca="1">SUM(Objects!Q67,Objects!Q148 )-Q29</f>
        <v>3400</v>
      </c>
      <c r="R25" s="76">
        <f ca="1">SUM(Objects!R67,Objects!R148 )-R29</f>
        <v>3000</v>
      </c>
      <c r="S25" s="76">
        <f>SUM(Objects!S67,Objects!S148 )-S29</f>
        <v>0</v>
      </c>
      <c r="T25" s="76">
        <f>SUM(Objects!T67,Objects!T148 )-T29</f>
        <v>0</v>
      </c>
      <c r="U25" s="76">
        <f>SUM(Objects!U67,Objects!U148 )-U29</f>
        <v>0</v>
      </c>
      <c r="V25" s="76">
        <f>SUM(Objects!V67,Objects!V148 )-V29</f>
        <v>0</v>
      </c>
      <c r="W25" s="76">
        <f>SUM(Objects!W67,Objects!W148 )-W29</f>
        <v>0</v>
      </c>
      <c r="X25" s="76">
        <f>SUM(Objects!X67,Objects!X148 )-X29</f>
        <v>0</v>
      </c>
      <c r="Y25" s="76">
        <f>SUM(Objects!Y67,Objects!Y148 )-Y29</f>
        <v>0</v>
      </c>
      <c r="Z25" s="76">
        <f>SUM(Objects!Z67,Objects!Z148 )-Z29</f>
        <v>0</v>
      </c>
      <c r="AA25" s="76">
        <f>SUM(Objects!AA67,Objects!AA148 )-AA29</f>
        <v>0</v>
      </c>
      <c r="AB25" s="76">
        <f>SUM(Objects!AB67,Objects!AB148 )-AB29</f>
        <v>0</v>
      </c>
      <c r="AC25" s="76">
        <f>SUM(Objects!AC67,Objects!AC148 )-AC29</f>
        <v>0</v>
      </c>
      <c r="AD25" s="76">
        <f>SUM(Objects!AD67,Objects!AD148 )-AD29</f>
        <v>0</v>
      </c>
      <c r="AE25" s="76">
        <f>SUM(Objects!AE67,Objects!AE148 )-AE29</f>
        <v>0</v>
      </c>
      <c r="AF25" s="76">
        <f>SUM(Objects!AF67,Objects!AF148 )-AF29</f>
        <v>0</v>
      </c>
      <c r="AG25" s="76">
        <f>SUM(Objects!AG67,Objects!AG148 )-AG29</f>
        <v>0</v>
      </c>
      <c r="AH25" s="76">
        <f>SUM(Objects!AH67,Objects!AH148 )-AH29</f>
        <v>0</v>
      </c>
      <c r="AI25" s="76">
        <f>SUM(Objects!AI67,Objects!AI148 )-AI29</f>
        <v>0</v>
      </c>
      <c r="AJ25" s="76">
        <f>SUM(Objects!AJ67,Objects!AJ148 )-AJ29</f>
        <v>0</v>
      </c>
      <c r="AK25" s="76">
        <f>SUM(Objects!AK67,Objects!AK148 )-AK29</f>
        <v>0</v>
      </c>
      <c r="AL25" s="76">
        <f>SUM(Objects!AL67,Objects!AL148 )-AL29</f>
        <v>0</v>
      </c>
      <c r="AM25" s="76">
        <f>SUM(Objects!AM67,Objects!AM148 )-AM29</f>
        <v>0</v>
      </c>
      <c r="AN25" s="76">
        <f>SUM(Objects!AN67,Objects!AN148 )-AN29</f>
        <v>0</v>
      </c>
      <c r="AO25" s="76">
        <f>SUM(Objects!AO67,Objects!AO148 )-AO29</f>
        <v>0</v>
      </c>
      <c r="AP25" s="76">
        <f>SUM(Objects!AP67,Objects!AP148 )-AP29</f>
        <v>0</v>
      </c>
      <c r="AQ25" s="76">
        <f>SUM(Objects!AQ67,Objects!AQ148 )-AQ29</f>
        <v>0</v>
      </c>
      <c r="AR25" s="76">
        <f>SUM(Objects!AR67,Objects!AR148 )-AR29</f>
        <v>0</v>
      </c>
      <c r="AS25" s="76">
        <f>SUM(Objects!AS67,Objects!AS148 )-AS29</f>
        <v>0</v>
      </c>
      <c r="AT25" s="76">
        <f>SUM(Objects!AT67,Objects!AT148 )-AT29</f>
        <v>0</v>
      </c>
      <c r="AU25" s="76">
        <f>SUM(Objects!AU67,Objects!AU148 )-AU29</f>
        <v>0</v>
      </c>
      <c r="AV25" s="76">
        <f>SUM(Objects!AV67,Objects!AV148 )-AV29</f>
        <v>0</v>
      </c>
      <c r="AW25" s="76">
        <f>SUM(Objects!AW67,Objects!AW148 )-AW29</f>
        <v>0</v>
      </c>
      <c r="AX25" s="76">
        <f>SUM(Objects!AX67,Objects!AX148 )-AX29</f>
        <v>0</v>
      </c>
      <c r="AY25" s="76">
        <f>SUM(Objects!AY67,Objects!AY148 )-AY29</f>
        <v>0</v>
      </c>
      <c r="AZ25" s="76">
        <f>SUM(Objects!AZ67,Objects!AZ148 )-AZ29</f>
        <v>0</v>
      </c>
      <c r="BA25" s="76">
        <f>SUM(Objects!BA67,Objects!BA148 )-BA29</f>
        <v>0</v>
      </c>
      <c r="BB25" s="76">
        <f>SUM(Objects!BB67,Objects!BB148 )-BB29</f>
        <v>0</v>
      </c>
      <c r="BC25" s="76">
        <f>SUM(Objects!BC67,Objects!BC148 )-BC29</f>
        <v>0</v>
      </c>
      <c r="BD25" s="76">
        <f>SUM(Objects!BD67,Objects!BD148 )-BD29</f>
        <v>0</v>
      </c>
      <c r="BE25" s="76">
        <f>SUM(Objects!BE67,Objects!BE148 )-BE29</f>
        <v>0</v>
      </c>
      <c r="BF25" s="76">
        <f>SUM(Objects!BF67,Objects!BF148 )-BF29</f>
        <v>0</v>
      </c>
      <c r="BG25" s="76">
        <f>SUM(Objects!BG67,Objects!BG148 )-BG29</f>
        <v>0</v>
      </c>
      <c r="BH25" s="76">
        <f>SUM(Objects!BH67,Objects!BH148 )-BH29</f>
        <v>0</v>
      </c>
      <c r="BI25" s="76">
        <f>SUM(Objects!BI67,Objects!BI148 )-BI29</f>
        <v>0</v>
      </c>
      <c r="BJ25" s="76">
        <f>SUM(Objects!BJ67,Objects!BJ148 )-BJ29</f>
        <v>0</v>
      </c>
      <c r="BK25" s="76">
        <f>SUM(Objects!BK67,Objects!BK148 )-BK29</f>
        <v>0</v>
      </c>
      <c r="BL25" s="76">
        <f>SUM(Objects!BL67,Objects!BL148 )-BL29</f>
        <v>0</v>
      </c>
      <c r="BM25" s="76">
        <f>SUM(Objects!BM67,Objects!BM148 )-BM29</f>
        <v>0</v>
      </c>
      <c r="BN25" s="76">
        <f>SUM(Objects!BN67,Objects!BN148 )-BN29</f>
        <v>0</v>
      </c>
      <c r="BO25" s="76">
        <f>SUM(Objects!BO67,Objects!BO148 )-BO29</f>
        <v>0</v>
      </c>
      <c r="BP25" s="76">
        <f>SUM(Objects!BP67,Objects!BP148 )-BP29</f>
        <v>0</v>
      </c>
      <c r="BQ25" s="76">
        <f>SUM(Objects!BQ67,Objects!BQ148 )-BQ29</f>
        <v>0</v>
      </c>
      <c r="BR25" s="76">
        <f>SUM(Objects!BR67,Objects!BR148 )-BR29</f>
        <v>0</v>
      </c>
      <c r="BS25" s="76">
        <f>SUM(Objects!BS67,Objects!BS148 )-BS29</f>
        <v>0</v>
      </c>
      <c r="BT25" s="76">
        <f>SUM(Objects!BT67,Objects!BT148 )-BT29</f>
        <v>0</v>
      </c>
      <c r="BU25" s="76">
        <f>SUM(Objects!BU67,Objects!BU148 )-BU29</f>
        <v>0</v>
      </c>
      <c r="BV25" s="76">
        <f>SUM(Objects!BV67,Objects!BV148 )-BV29</f>
        <v>0</v>
      </c>
      <c r="BW25" s="76">
        <f>SUM(Objects!BW67,Objects!BW148 )-BW29</f>
        <v>0</v>
      </c>
      <c r="BX25" s="76">
        <f>SUM(Objects!BX67,Objects!BX148 )-BX29</f>
        <v>0</v>
      </c>
      <c r="BY25" s="76">
        <f>SUM(Objects!BY67,Objects!BY148 )-BY29</f>
        <v>0</v>
      </c>
      <c r="BZ25" s="76">
        <f>SUM(Objects!BZ67,Objects!BZ148 )-BZ29</f>
        <v>0</v>
      </c>
      <c r="CA25" s="76">
        <f>SUM(Objects!CA67,Objects!CA148 )-CA29</f>
        <v>0</v>
      </c>
      <c r="CB25" s="76">
        <f>SUM(Objects!CB67,Objects!CB148 )-CB29</f>
        <v>0</v>
      </c>
      <c r="CC25" s="76">
        <f>SUM(Objects!CC67,Objects!CC148 )-CC29</f>
        <v>0</v>
      </c>
      <c r="CD25" s="76">
        <f>SUM(Objects!CD67,Objects!CD148 )-CD29</f>
        <v>0</v>
      </c>
      <c r="CE25" s="76">
        <f>SUM(Objects!CE67,Objects!CE148 )-CE29</f>
        <v>0</v>
      </c>
      <c r="CF25" s="76">
        <f>SUM(Objects!CF67,Objects!CF148 )-CF29</f>
        <v>0</v>
      </c>
      <c r="CG25" s="76">
        <f>SUM(Objects!CG67,Objects!CG148 )-CG29</f>
        <v>0</v>
      </c>
      <c r="CH25" s="76">
        <f>SUM(Objects!CH67,Objects!CH148 )-CH29</f>
        <v>0</v>
      </c>
      <c r="CI25" s="76">
        <f>SUM(Objects!CI67,Objects!CI148 )-CI29</f>
        <v>0</v>
      </c>
      <c r="CJ25" s="76">
        <f>SUM(Objects!CJ67,Objects!CJ148 )-CJ29</f>
        <v>0</v>
      </c>
      <c r="CK25" s="76">
        <f>SUM(Objects!CK67,Objects!CK148 )-CK29</f>
        <v>0</v>
      </c>
      <c r="CL25" s="76">
        <f>SUM(Objects!CL67,Objects!CL148 )-CL29</f>
        <v>0</v>
      </c>
      <c r="CM25" s="76">
        <f>SUM(Objects!CM67,Objects!CM148 )-CM29</f>
        <v>0</v>
      </c>
      <c r="CN25" s="76">
        <f>SUM(Objects!CN67,Objects!CN148 )-CN29</f>
        <v>0</v>
      </c>
      <c r="CO25" s="76">
        <f>SUM(Objects!CO67,Objects!CO148 )-CO29</f>
        <v>0</v>
      </c>
      <c r="CP25" s="76">
        <f>SUM(Objects!CP67,Objects!CP148 )-CP29</f>
        <v>0</v>
      </c>
      <c r="CQ25" s="76">
        <f>SUM(Objects!CQ67,Objects!CQ148 )-CQ29</f>
        <v>0</v>
      </c>
      <c r="CR25" s="76">
        <f>SUM(Objects!CR67,Objects!CR148 )-CR29</f>
        <v>0</v>
      </c>
      <c r="CS25" s="76">
        <f>SUM(Objects!CS67,Objects!CS148 )-CS29</f>
        <v>0</v>
      </c>
      <c r="CT25" s="76">
        <f>SUM(Objects!CT67,Objects!CT148 )-CT29</f>
        <v>0</v>
      </c>
      <c r="CU25" s="76">
        <f>SUM(Objects!CU67,Objects!CU148 )-CU29</f>
        <v>0</v>
      </c>
      <c r="CV25" s="76">
        <f>SUM(Objects!CV67,Objects!CV148 )-CV29</f>
        <v>0</v>
      </c>
      <c r="CW25" s="76">
        <f>SUM(Objects!CW67,Objects!CW148 )-CW29</f>
        <v>0</v>
      </c>
      <c r="CX25" s="76">
        <f>SUM(Objects!CX67,Objects!CX148 )-CX29</f>
        <v>0</v>
      </c>
      <c r="CY25" s="76">
        <f>SUM(Objects!CY67,Objects!CY148 )-CY29</f>
        <v>0</v>
      </c>
      <c r="CZ25" s="76">
        <f>SUM(Objects!CZ67,Objects!CZ148 )-CZ29</f>
        <v>0</v>
      </c>
      <c r="DA25" s="76">
        <f>SUM(Objects!DA67,Objects!DA148 )-DA29</f>
        <v>0</v>
      </c>
      <c r="DB25" s="76">
        <f>SUM(Objects!DB67,Objects!DB148 )-DB29</f>
        <v>0</v>
      </c>
      <c r="DC25" s="76">
        <f>SUM(Objects!DC67,Objects!DC148 )-DC29</f>
        <v>0</v>
      </c>
      <c r="DD25" s="76">
        <f>SUM(Objects!DD67,Objects!DD148 )-DD29</f>
        <v>0</v>
      </c>
      <c r="DE25" s="76">
        <f>SUM(Objects!DE67,Objects!DE148 )-DE29</f>
        <v>0</v>
      </c>
      <c r="DF25" s="76">
        <f>SUM(Objects!DF67,Objects!DF148 )-DF29</f>
        <v>0</v>
      </c>
      <c r="DG25" s="76">
        <f>SUM(Objects!DG67,Objects!DG148 )-DG29</f>
        <v>0</v>
      </c>
      <c r="DH25" s="76">
        <f>SUM(Objects!DH67,Objects!DH148 )-DH29</f>
        <v>0</v>
      </c>
      <c r="DI25" s="76">
        <f>SUM(Objects!DI67,Objects!DI148 )-DI29</f>
        <v>0</v>
      </c>
      <c r="DJ25" s="76">
        <f>SUM(Objects!DJ67,Objects!DJ148 )-DJ29</f>
        <v>0</v>
      </c>
      <c r="DK25" s="76">
        <f>SUM(Objects!DK67,Objects!DK148 )-DK29</f>
        <v>0</v>
      </c>
      <c r="DL25" s="76">
        <f>SUM(Objects!DL67,Objects!DL148 )-DL29</f>
        <v>0</v>
      </c>
      <c r="DM25" s="76">
        <f>SUM(Objects!DM67,Objects!DM148 )-DM29</f>
        <v>0</v>
      </c>
      <c r="DN25" s="76">
        <f>SUM(Objects!DN67,Objects!DN148 )-DN29</f>
        <v>0</v>
      </c>
      <c r="DO25" s="76">
        <f>SUM(Objects!DO67,Objects!DO148 )-DO29</f>
        <v>0</v>
      </c>
      <c r="DP25" s="76">
        <f>SUM(Objects!DP67,Objects!DP148 )-DP29</f>
        <v>0</v>
      </c>
      <c r="DQ25" s="76">
        <f>SUM(Objects!DQ67,Objects!DQ148 )-DQ29</f>
        <v>0</v>
      </c>
      <c r="DR25" s="76">
        <f>SUM(Objects!DR67,Objects!DR148 )-DR29</f>
        <v>0</v>
      </c>
      <c r="DS25" s="76">
        <f>SUM(Objects!DS67,Objects!DS148 )-DS29</f>
        <v>0</v>
      </c>
      <c r="DT25" s="76">
        <f>SUM(Objects!DT67,Objects!DT148 )-DT29</f>
        <v>0</v>
      </c>
      <c r="DU25" s="76">
        <f>SUM(Objects!DU67,Objects!DU148 )-DU29</f>
        <v>0</v>
      </c>
      <c r="DV25" s="76">
        <f>SUM(Objects!DV67,Objects!DV148 )-DV29</f>
        <v>0</v>
      </c>
      <c r="DW25" s="76">
        <f>SUM(Objects!DW67,Objects!DW148 )-DW29</f>
        <v>0</v>
      </c>
      <c r="DX25" s="76">
        <f>SUM(Objects!DX67,Objects!DX148 )-DX29</f>
        <v>0</v>
      </c>
      <c r="DY25" s="76">
        <f>SUM(Objects!DY67,Objects!DY148 )-DY29</f>
        <v>0</v>
      </c>
      <c r="DZ25" s="76">
        <f>SUM(Objects!DZ67,Objects!DZ148 )-DZ29</f>
        <v>0</v>
      </c>
      <c r="EA25" s="76">
        <f>SUM(Objects!EA67,Objects!EA148 )-EA29</f>
        <v>0</v>
      </c>
      <c r="EB25" s="76">
        <f>SUM(Objects!EB67,Objects!EB148 )-EB29</f>
        <v>0</v>
      </c>
      <c r="EC25" s="76">
        <f>SUM(Objects!EC67,Objects!EC148 )-EC29</f>
        <v>0</v>
      </c>
      <c r="ED25" s="76">
        <f>SUM(Objects!ED67,Objects!ED148 )-ED29</f>
        <v>0</v>
      </c>
      <c r="EE25" s="76">
        <f>SUM(Objects!EE67,Objects!EE148 )-EE29</f>
        <v>0</v>
      </c>
      <c r="EF25" s="76">
        <f>SUM(Objects!EF67,Objects!EF148 )-EF29</f>
        <v>0</v>
      </c>
      <c r="EG25" s="76">
        <f>SUM(Objects!EG67,Objects!EG148 )-EG29</f>
        <v>0</v>
      </c>
      <c r="EH25" s="76">
        <f>SUM(Objects!EH67,Objects!EH148 )-EH29</f>
        <v>0</v>
      </c>
      <c r="EI25" s="76">
        <f>SUM(Objects!EI67,Objects!EI148 )-EI29</f>
        <v>0</v>
      </c>
      <c r="EJ25" s="76">
        <f>SUM(Objects!EJ67,Objects!EJ148 )-EJ29</f>
        <v>0</v>
      </c>
      <c r="EK25" s="76">
        <f>SUM(Objects!EK67,Objects!EK148 )-EK29</f>
        <v>0</v>
      </c>
      <c r="EL25" s="76">
        <f>SUM(Objects!EL67,Objects!EL148 )-EL29</f>
        <v>0</v>
      </c>
      <c r="EM25" s="76">
        <f>SUM(Objects!EM67,Objects!EM148 )-EM29</f>
        <v>0</v>
      </c>
      <c r="EN25" s="76">
        <f>SUM(Objects!EN67,Objects!EN148 )-EN29</f>
        <v>0</v>
      </c>
      <c r="EO25" s="76">
        <f>SUM(Objects!EO67,Objects!EO148 )-EO29</f>
        <v>0</v>
      </c>
      <c r="EP25" s="76">
        <f>SUM(Objects!EP67,Objects!EP148 )-EP29</f>
        <v>0</v>
      </c>
      <c r="EQ25" s="76">
        <f>SUM(Objects!EQ67,Objects!EQ148 )-EQ29</f>
        <v>0</v>
      </c>
      <c r="ER25" s="76">
        <f>SUM(Objects!ER67,Objects!ER148 )-ER29</f>
        <v>0</v>
      </c>
      <c r="ES25" s="76">
        <f>SUM(Objects!ES67,Objects!ES148 )-ES29</f>
        <v>0</v>
      </c>
      <c r="ET25" s="76">
        <f>SUM(Objects!ET67,Objects!ET148 )-ET29</f>
        <v>0</v>
      </c>
      <c r="EU25" s="76">
        <f>SUM(Objects!EU67,Objects!EU148 )-EU29</f>
        <v>0</v>
      </c>
      <c r="EV25" s="76">
        <f>SUM(Objects!EV67,Objects!EV148 )-EV29</f>
        <v>0</v>
      </c>
      <c r="EW25" s="76">
        <f>SUM(Objects!EW67,Objects!EW148 )-EW29</f>
        <v>0</v>
      </c>
      <c r="EX25" s="76">
        <f>SUM(Objects!EX67,Objects!EX148 )-EX29</f>
        <v>0</v>
      </c>
      <c r="EY25" s="76">
        <f>SUM(Objects!EY67,Objects!EY148 )-EY29</f>
        <v>0</v>
      </c>
      <c r="EZ25" s="76">
        <f>SUM(Objects!EZ67,Objects!EZ148 )-EZ29</f>
        <v>0</v>
      </c>
      <c r="FA25" s="76">
        <f>SUM(Objects!FA67,Objects!FA148 )-FA29</f>
        <v>0</v>
      </c>
      <c r="FB25" s="76">
        <f>SUM(Objects!FB67,Objects!FB148 )-FB29</f>
        <v>0</v>
      </c>
      <c r="FC25" s="76">
        <f>SUM(Objects!FC67,Objects!FC148 )-FC29</f>
        <v>0</v>
      </c>
      <c r="FD25" s="76">
        <f>SUM(Objects!FD67,Objects!FD148 )-FD29</f>
        <v>0</v>
      </c>
      <c r="FE25" s="76">
        <f>SUM(Objects!FE67,Objects!FE148 )-FE29</f>
        <v>0</v>
      </c>
      <c r="FF25" s="76">
        <f>SUM(Objects!FF67,Objects!FF148 )-FF29</f>
        <v>0</v>
      </c>
      <c r="FG25" s="76">
        <f>SUM(Objects!FG67,Objects!FG148 )-FG29</f>
        <v>0</v>
      </c>
      <c r="FH25" s="76">
        <f>SUM(Objects!FH67,Objects!FH148 )-FH29</f>
        <v>0</v>
      </c>
      <c r="FI25" s="76">
        <f>SUM(Objects!FI67,Objects!FI148 )-FI29</f>
        <v>0</v>
      </c>
      <c r="FJ25" s="76">
        <f>SUM(Objects!FJ67,Objects!FJ148 )-FJ29</f>
        <v>0</v>
      </c>
      <c r="FK25" s="76">
        <f>SUM(Objects!FK67,Objects!FK148 )-FK29</f>
        <v>0</v>
      </c>
      <c r="FL25" s="76">
        <f>SUM(Objects!FL67,Objects!FL148 )-FL29</f>
        <v>0</v>
      </c>
      <c r="FM25" s="76">
        <f>SUM(Objects!FM67,Objects!FM148 )-FM29</f>
        <v>0</v>
      </c>
      <c r="FN25" s="76">
        <f>SUM(Objects!FN67,Objects!FN148 )-FN29</f>
        <v>0</v>
      </c>
      <c r="FO25" s="76">
        <f>SUM(Objects!FO67,Objects!FO148 )-FO29</f>
        <v>0</v>
      </c>
      <c r="FP25" s="76">
        <f>SUM(Objects!FP67,Objects!FP148 )-FP29</f>
        <v>0</v>
      </c>
      <c r="FQ25" s="76">
        <f>SUM(Objects!FQ67,Objects!FQ148 )-FQ29</f>
        <v>0</v>
      </c>
      <c r="FR25" s="76">
        <f>SUM(Objects!FR67,Objects!FR148 )-FR29</f>
        <v>0</v>
      </c>
      <c r="FS25" s="76">
        <f>SUM(Objects!FS67,Objects!FS148 )-FS29</f>
        <v>0</v>
      </c>
      <c r="FT25" s="76">
        <f>SUM(Objects!FT67,Objects!FT148 )-FT29</f>
        <v>0</v>
      </c>
      <c r="FU25" s="76">
        <f>SUM(Objects!FU67,Objects!FU148 )-FU29</f>
        <v>0</v>
      </c>
      <c r="FV25" s="76">
        <f>SUM(Objects!FV67,Objects!FV148 )-FV29</f>
        <v>0</v>
      </c>
      <c r="FW25" s="76">
        <f>SUM(Objects!FW67,Objects!FW148 )-FW29</f>
        <v>0</v>
      </c>
      <c r="FX25" s="76">
        <f>SUM(Objects!FX67,Objects!FX148 )-FX29</f>
        <v>0</v>
      </c>
      <c r="FY25" s="76">
        <f>SUM(Objects!FY67,Objects!FY148 )-FY29</f>
        <v>0</v>
      </c>
      <c r="FZ25" s="76">
        <f>SUM(Objects!FZ67,Objects!FZ148 )-FZ29</f>
        <v>0</v>
      </c>
      <c r="GA25" s="76">
        <f>SUM(Objects!GA67,Objects!GA148 )-GA29</f>
        <v>0</v>
      </c>
      <c r="GB25" s="76">
        <f>SUM(Objects!GB67,Objects!GB148 )-GB29</f>
        <v>0</v>
      </c>
      <c r="GC25" s="76">
        <f>SUM(Objects!GC67,Objects!GC148 )-GC29</f>
        <v>0</v>
      </c>
      <c r="GD25" s="76">
        <f>SUM(Objects!GD67,Objects!GD148 )-GD29</f>
        <v>0</v>
      </c>
      <c r="GE25" s="76">
        <f>SUM(Objects!GE67,Objects!GE148 )-GE29</f>
        <v>0</v>
      </c>
      <c r="GF25" s="76">
        <f>SUM(Objects!GF67,Objects!GF148 )-GF29</f>
        <v>0</v>
      </c>
      <c r="GG25" s="76">
        <f>SUM(Objects!GG67,Objects!GG148 )-GG29</f>
        <v>0</v>
      </c>
      <c r="GH25" s="76">
        <f>SUM(Objects!GH67,Objects!GH148 )-GH29</f>
        <v>0</v>
      </c>
      <c r="GI25" s="76">
        <f>SUM(Objects!GI67,Objects!GI148 )-GI29</f>
        <v>0</v>
      </c>
      <c r="GJ25" s="76">
        <f>SUM(Objects!GJ67,Objects!GJ148 )-GJ29</f>
        <v>0</v>
      </c>
      <c r="GK25" s="76">
        <f>SUM(Objects!GK67,Objects!GK148 )-GK29</f>
        <v>0</v>
      </c>
      <c r="GL25" s="76">
        <f>SUM(Objects!GL67,Objects!GL148 )-GL29</f>
        <v>0</v>
      </c>
      <c r="GM25" s="76">
        <f>SUM(Objects!GM67,Objects!GM148 )-GM29</f>
        <v>0</v>
      </c>
      <c r="GN25" s="76">
        <f>SUM(Objects!GN67,Objects!GN148 )-GN29</f>
        <v>0</v>
      </c>
      <c r="GO25" s="76">
        <f>SUM(Objects!GO67,Objects!GO148 )-GO29</f>
        <v>0</v>
      </c>
      <c r="GP25" s="76">
        <f>SUM(Objects!GP67,Objects!GP148 )-GP29</f>
        <v>0</v>
      </c>
      <c r="GQ25" s="76">
        <f>SUM(Objects!GQ67,Objects!GQ148 )-GQ29</f>
        <v>0</v>
      </c>
      <c r="GR25" s="76">
        <f>SUM(Objects!GR67,Objects!GR148 )-GR29</f>
        <v>0</v>
      </c>
      <c r="GS25" s="76">
        <f>SUM(Objects!GS67,Objects!GS148 )-GS29</f>
        <v>0</v>
      </c>
      <c r="GT25" s="76">
        <f>SUM(Objects!GT67,Objects!GT148 )-GT29</f>
        <v>0</v>
      </c>
      <c r="GU25" s="76">
        <f>SUM(Objects!GU67,Objects!GU148 )-GU29</f>
        <v>0</v>
      </c>
      <c r="GV25" s="76">
        <f>SUM(Objects!GV67,Objects!GV148 )-GV29</f>
        <v>0</v>
      </c>
      <c r="GW25" s="76">
        <f>SUM(Objects!GW67,Objects!GW148 )-GW29</f>
        <v>0</v>
      </c>
      <c r="GX25" s="76">
        <f>SUM(Objects!GX67,Objects!GX148 )-GX29</f>
        <v>0</v>
      </c>
      <c r="GY25" s="76">
        <f>SUM(Objects!GY67,Objects!GY148 )-GY29</f>
        <v>0</v>
      </c>
      <c r="GZ25" s="76">
        <f>SUM(Objects!GZ67,Objects!GZ148 )-GZ29</f>
        <v>0</v>
      </c>
      <c r="HA25" s="76">
        <f>SUM(Objects!HA67,Objects!HA148 )-HA29</f>
        <v>0</v>
      </c>
      <c r="HB25" s="76">
        <f>SUM(Objects!HB67,Objects!HB148 )-HB29</f>
        <v>0</v>
      </c>
      <c r="HC25" s="76">
        <f>SUM(Objects!HC67,Objects!HC148 )-HC29</f>
        <v>0</v>
      </c>
      <c r="HD25" s="76">
        <f>SUM(Objects!HD67,Objects!HD148 )-HD29</f>
        <v>0</v>
      </c>
      <c r="HE25" s="76">
        <f>SUM(Objects!HE67,Objects!HE148 )-HE29</f>
        <v>0</v>
      </c>
      <c r="HF25" s="76">
        <f>SUM(Objects!HF67,Objects!HF148 )-HF29</f>
        <v>0</v>
      </c>
      <c r="HG25" s="76">
        <f>SUM(Objects!HG67,Objects!HG148 )-HG29</f>
        <v>0</v>
      </c>
      <c r="HH25" s="76">
        <f>SUM(Objects!HH67,Objects!HH148 )-HH29</f>
        <v>0</v>
      </c>
      <c r="HI25" s="76">
        <f>SUM(Objects!HI67,Objects!HI148 )-HI29</f>
        <v>0</v>
      </c>
      <c r="HJ25" s="76">
        <f>SUM(Objects!HJ67,Objects!HJ148 )-HJ29</f>
        <v>0</v>
      </c>
      <c r="HK25" s="76">
        <f>SUM(Objects!HK67,Objects!HK148 )-HK29</f>
        <v>0</v>
      </c>
      <c r="HL25" s="76">
        <f>SUM(Objects!HL67,Objects!HL148 )-HL29</f>
        <v>0</v>
      </c>
      <c r="HM25" s="76">
        <f>SUM(Objects!HM67,Objects!HM148 )-HM29</f>
        <v>0</v>
      </c>
      <c r="HN25" s="76">
        <f>SUM(Objects!HN67,Objects!HN148 )-HN29</f>
        <v>0</v>
      </c>
      <c r="HO25" s="76">
        <f>SUM(Objects!HO67,Objects!HO148 )-HO29</f>
        <v>0</v>
      </c>
      <c r="HP25" s="76">
        <f>SUM(Objects!HP67,Objects!HP148 )-HP29</f>
        <v>0</v>
      </c>
      <c r="HQ25" s="76">
        <f>SUM(Objects!HQ67,Objects!HQ148 )-HQ29</f>
        <v>0</v>
      </c>
      <c r="HR25" s="76">
        <f>SUM(Objects!HR67,Objects!HR148 )-HR29</f>
        <v>0</v>
      </c>
      <c r="HS25" s="76">
        <f>SUM(Objects!HS67,Objects!HS148 )-HS29</f>
        <v>0</v>
      </c>
      <c r="HT25" s="76">
        <f>SUM(Objects!HT67,Objects!HT148 )-HT29</f>
        <v>0</v>
      </c>
      <c r="HU25" s="76">
        <f>SUM(Objects!HU67,Objects!HU148 )-HU29</f>
        <v>0</v>
      </c>
      <c r="HV25" s="76">
        <f>SUM(Objects!HV67,Objects!HV148 )-HV29</f>
        <v>0</v>
      </c>
      <c r="HW25" s="76">
        <f>SUM(Objects!HW67,Objects!HW148 )-HW29</f>
        <v>0</v>
      </c>
      <c r="HX25" s="76">
        <f>SUM(Objects!HX67,Objects!HX148 )-HX29</f>
        <v>0</v>
      </c>
      <c r="HY25" s="76">
        <f>SUM(Objects!HY67,Objects!HY148 )-HY29</f>
        <v>0</v>
      </c>
      <c r="HZ25" s="76">
        <f>SUM(Objects!HZ67,Objects!HZ148 )-HZ29</f>
        <v>0</v>
      </c>
      <c r="IA25" s="76">
        <f>SUM(Objects!IA67,Objects!IA148 )-IA29</f>
        <v>0</v>
      </c>
      <c r="IB25" s="76">
        <f>SUM(Objects!IB67,Objects!IB148 )-IB29</f>
        <v>0</v>
      </c>
      <c r="IC25" s="76">
        <f>SUM(Objects!IC67,Objects!IC148 )-IC29</f>
        <v>0</v>
      </c>
      <c r="ID25" s="76">
        <f>SUM(Objects!ID67,Objects!ID148 )-ID29</f>
        <v>0</v>
      </c>
      <c r="IE25" s="76">
        <f>SUM(Objects!IE67,Objects!IE148 )-IE29</f>
        <v>0</v>
      </c>
      <c r="IF25" s="76">
        <f>SUM(Objects!IF67,Objects!IF148 )-IF29</f>
        <v>0</v>
      </c>
      <c r="IG25" s="76">
        <f>SUM(Objects!IG67,Objects!IG148 )-IG29</f>
        <v>0</v>
      </c>
      <c r="IH25" s="76">
        <f>SUM(Objects!IH67,Objects!IH148 )-IH29</f>
        <v>0</v>
      </c>
      <c r="II25" s="76">
        <f>SUM(Objects!II67,Objects!II148 )-II29</f>
        <v>0</v>
      </c>
      <c r="IJ25" s="76">
        <f>SUM(Objects!IJ67,Objects!IJ148 )-IJ29</f>
        <v>0</v>
      </c>
      <c r="IK25" s="76">
        <f>SUM(Objects!IK67,Objects!IK148 )-IK29</f>
        <v>0</v>
      </c>
      <c r="IL25" s="76">
        <f>SUM(Objects!IL67,Objects!IL148 )-IL29</f>
        <v>0</v>
      </c>
    </row>
    <row r="26" spans="2:246" outlineLevel="2" x14ac:dyDescent="0.3">
      <c r="B26" s="131" t="s">
        <v>446</v>
      </c>
      <c r="C26" s="72" t="s">
        <v>283</v>
      </c>
      <c r="D26" s="137">
        <f ca="1">SUM(G26:IL26)</f>
        <v>9200</v>
      </c>
      <c r="F26" s="133"/>
      <c r="G26" s="76">
        <f ca="1">SUM(Objects!G68:G69,Objects!G149:G150 )</f>
        <v>0</v>
      </c>
      <c r="H26" s="76">
        <f ca="1">SUM(Objects!H68:H69,Objects!H149:H150 )</f>
        <v>0</v>
      </c>
      <c r="I26" s="76">
        <f ca="1">SUM(Objects!I68:I69,Objects!I149:I150 )</f>
        <v>0</v>
      </c>
      <c r="J26" s="76">
        <f ca="1">SUM(Objects!J68:J69,Objects!J149:J150 )</f>
        <v>0</v>
      </c>
      <c r="K26" s="76">
        <f ca="1">SUM(Objects!K68:K69,Objects!K149:K150 )</f>
        <v>0</v>
      </c>
      <c r="L26" s="76">
        <f ca="1">SUM(Objects!L68:L69,Objects!L149:L150 )</f>
        <v>0</v>
      </c>
      <c r="M26" s="76">
        <f ca="1">SUM(Objects!M68:M69,Objects!M149:M150 )</f>
        <v>0</v>
      </c>
      <c r="N26" s="76">
        <f ca="1">SUM(Objects!N68:N69,Objects!N149:N150 )</f>
        <v>0</v>
      </c>
      <c r="O26" s="76">
        <f ca="1">SUM(Objects!O68:O69,Objects!O149:O150 )</f>
        <v>0</v>
      </c>
      <c r="P26" s="76">
        <f ca="1">SUM(Objects!P68:P69,Objects!P149:P150 )</f>
        <v>0</v>
      </c>
      <c r="Q26" s="76">
        <f ca="1">SUM(Objects!Q68:Q69,Objects!Q149:Q150 )</f>
        <v>3800</v>
      </c>
      <c r="R26" s="76">
        <f ca="1">SUM(Objects!R68:R69,Objects!R149:R150 )</f>
        <v>5400</v>
      </c>
      <c r="S26" s="76">
        <f>SUM(Objects!S68:S69,Objects!S149:S150 )</f>
        <v>0</v>
      </c>
      <c r="T26" s="76">
        <f>SUM(Objects!T68:T69,Objects!T149:T150 )</f>
        <v>0</v>
      </c>
      <c r="U26" s="76">
        <f>SUM(Objects!U68:U69,Objects!U149:U150 )</f>
        <v>0</v>
      </c>
      <c r="V26" s="76">
        <f>SUM(Objects!V68:V69,Objects!V149:V150 )</f>
        <v>0</v>
      </c>
      <c r="W26" s="76">
        <f>SUM(Objects!W68:W69,Objects!W149:W150 )</f>
        <v>0</v>
      </c>
      <c r="X26" s="76">
        <f>SUM(Objects!X68:X69,Objects!X149:X150 )</f>
        <v>0</v>
      </c>
      <c r="Y26" s="76">
        <f>SUM(Objects!Y68:Y69,Objects!Y149:Y150 )</f>
        <v>0</v>
      </c>
      <c r="Z26" s="76">
        <f>SUM(Objects!Z68:Z69,Objects!Z149:Z150 )</f>
        <v>0</v>
      </c>
      <c r="AA26" s="76">
        <f>SUM(Objects!AA68:AA69,Objects!AA149:AA150 )</f>
        <v>0</v>
      </c>
      <c r="AB26" s="76">
        <f>SUM(Objects!AB68:AB69,Objects!AB149:AB150 )</f>
        <v>0</v>
      </c>
      <c r="AC26" s="76">
        <f>SUM(Objects!AC68:AC69,Objects!AC149:AC150 )</f>
        <v>0</v>
      </c>
      <c r="AD26" s="76">
        <f>SUM(Objects!AD68:AD69,Objects!AD149:AD150 )</f>
        <v>0</v>
      </c>
      <c r="AE26" s="76">
        <f>SUM(Objects!AE68:AE69,Objects!AE149:AE150 )</f>
        <v>0</v>
      </c>
      <c r="AF26" s="76">
        <f>SUM(Objects!AF68:AF69,Objects!AF149:AF150 )</f>
        <v>0</v>
      </c>
      <c r="AG26" s="76">
        <f>SUM(Objects!AG68:AG69,Objects!AG149:AG150 )</f>
        <v>0</v>
      </c>
      <c r="AH26" s="76">
        <f>SUM(Objects!AH68:AH69,Objects!AH149:AH150 )</f>
        <v>0</v>
      </c>
      <c r="AI26" s="76">
        <f>SUM(Objects!AI68:AI69,Objects!AI149:AI150 )</f>
        <v>0</v>
      </c>
      <c r="AJ26" s="76">
        <f>SUM(Objects!AJ68:AJ69,Objects!AJ149:AJ150 )</f>
        <v>0</v>
      </c>
      <c r="AK26" s="76">
        <f>SUM(Objects!AK68:AK69,Objects!AK149:AK150 )</f>
        <v>0</v>
      </c>
      <c r="AL26" s="76">
        <f>SUM(Objects!AL68:AL69,Objects!AL149:AL150 )</f>
        <v>0</v>
      </c>
      <c r="AM26" s="76">
        <f>SUM(Objects!AM68:AM69,Objects!AM149:AM150 )</f>
        <v>0</v>
      </c>
      <c r="AN26" s="76">
        <f>SUM(Objects!AN68:AN69,Objects!AN149:AN150 )</f>
        <v>0</v>
      </c>
      <c r="AO26" s="76">
        <f>SUM(Objects!AO68:AO69,Objects!AO149:AO150 )</f>
        <v>0</v>
      </c>
      <c r="AP26" s="76">
        <f>SUM(Objects!AP68:AP69,Objects!AP149:AP150 )</f>
        <v>0</v>
      </c>
      <c r="AQ26" s="76">
        <f>SUM(Objects!AQ68:AQ69,Objects!AQ149:AQ150 )</f>
        <v>0</v>
      </c>
      <c r="AR26" s="76">
        <f>SUM(Objects!AR68:AR69,Objects!AR149:AR150 )</f>
        <v>0</v>
      </c>
      <c r="AS26" s="76">
        <f>SUM(Objects!AS68:AS69,Objects!AS149:AS150 )</f>
        <v>0</v>
      </c>
      <c r="AT26" s="76">
        <f>SUM(Objects!AT68:AT69,Objects!AT149:AT150 )</f>
        <v>0</v>
      </c>
      <c r="AU26" s="76">
        <f>SUM(Objects!AU68:AU69,Objects!AU149:AU150 )</f>
        <v>0</v>
      </c>
      <c r="AV26" s="76">
        <f>SUM(Objects!AV68:AV69,Objects!AV149:AV150 )</f>
        <v>0</v>
      </c>
      <c r="AW26" s="76">
        <f>SUM(Objects!AW68:AW69,Objects!AW149:AW150 )</f>
        <v>0</v>
      </c>
      <c r="AX26" s="76">
        <f>SUM(Objects!AX68:AX69,Objects!AX149:AX150 )</f>
        <v>0</v>
      </c>
      <c r="AY26" s="76">
        <f>SUM(Objects!AY68:AY69,Objects!AY149:AY150 )</f>
        <v>0</v>
      </c>
      <c r="AZ26" s="76">
        <f>SUM(Objects!AZ68:AZ69,Objects!AZ149:AZ150 )</f>
        <v>0</v>
      </c>
      <c r="BA26" s="76">
        <f>SUM(Objects!BA68:BA69,Objects!BA149:BA150 )</f>
        <v>0</v>
      </c>
      <c r="BB26" s="76">
        <f>SUM(Objects!BB68:BB69,Objects!BB149:BB150 )</f>
        <v>0</v>
      </c>
      <c r="BC26" s="76">
        <f>SUM(Objects!BC68:BC69,Objects!BC149:BC150 )</f>
        <v>0</v>
      </c>
      <c r="BD26" s="76">
        <f>SUM(Objects!BD68:BD69,Objects!BD149:BD150 )</f>
        <v>0</v>
      </c>
      <c r="BE26" s="76">
        <f>SUM(Objects!BE68:BE69,Objects!BE149:BE150 )</f>
        <v>0</v>
      </c>
      <c r="BF26" s="76">
        <f>SUM(Objects!BF68:BF69,Objects!BF149:BF150 )</f>
        <v>0</v>
      </c>
      <c r="BG26" s="76">
        <f>SUM(Objects!BG68:BG69,Objects!BG149:BG150 )</f>
        <v>0</v>
      </c>
      <c r="BH26" s="76">
        <f>SUM(Objects!BH68:BH69,Objects!BH149:BH150 )</f>
        <v>0</v>
      </c>
      <c r="BI26" s="76">
        <f>SUM(Objects!BI68:BI69,Objects!BI149:BI150 )</f>
        <v>0</v>
      </c>
      <c r="BJ26" s="76">
        <f>SUM(Objects!BJ68:BJ69,Objects!BJ149:BJ150 )</f>
        <v>0</v>
      </c>
      <c r="BK26" s="76">
        <f>SUM(Objects!BK68:BK69,Objects!BK149:BK150 )</f>
        <v>0</v>
      </c>
      <c r="BL26" s="76">
        <f>SUM(Objects!BL68:BL69,Objects!BL149:BL150 )</f>
        <v>0</v>
      </c>
      <c r="BM26" s="76">
        <f>SUM(Objects!BM68:BM69,Objects!BM149:BM150 )</f>
        <v>0</v>
      </c>
      <c r="BN26" s="76">
        <f>SUM(Objects!BN68:BN69,Objects!BN149:BN150 )</f>
        <v>0</v>
      </c>
      <c r="BO26" s="76">
        <f>SUM(Objects!BO68:BO69,Objects!BO149:BO150 )</f>
        <v>0</v>
      </c>
      <c r="BP26" s="76">
        <f>SUM(Objects!BP68:BP69,Objects!BP149:BP150 )</f>
        <v>0</v>
      </c>
      <c r="BQ26" s="76">
        <f>SUM(Objects!BQ68:BQ69,Objects!BQ149:BQ150 )</f>
        <v>0</v>
      </c>
      <c r="BR26" s="76">
        <f>SUM(Objects!BR68:BR69,Objects!BR149:BR150 )</f>
        <v>0</v>
      </c>
      <c r="BS26" s="76">
        <f>SUM(Objects!BS68:BS69,Objects!BS149:BS150 )</f>
        <v>0</v>
      </c>
      <c r="BT26" s="76">
        <f>SUM(Objects!BT68:BT69,Objects!BT149:BT150 )</f>
        <v>0</v>
      </c>
      <c r="BU26" s="76">
        <f>SUM(Objects!BU68:BU69,Objects!BU149:BU150 )</f>
        <v>0</v>
      </c>
      <c r="BV26" s="76">
        <f>SUM(Objects!BV68:BV69,Objects!BV149:BV150 )</f>
        <v>0</v>
      </c>
      <c r="BW26" s="76">
        <f>SUM(Objects!BW68:BW69,Objects!BW149:BW150 )</f>
        <v>0</v>
      </c>
      <c r="BX26" s="76">
        <f>SUM(Objects!BX68:BX69,Objects!BX149:BX150 )</f>
        <v>0</v>
      </c>
      <c r="BY26" s="76">
        <f>SUM(Objects!BY68:BY69,Objects!BY149:BY150 )</f>
        <v>0</v>
      </c>
      <c r="BZ26" s="76">
        <f>SUM(Objects!BZ68:BZ69,Objects!BZ149:BZ150 )</f>
        <v>0</v>
      </c>
      <c r="CA26" s="76">
        <f>SUM(Objects!CA68:CA69,Objects!CA149:CA150 )</f>
        <v>0</v>
      </c>
      <c r="CB26" s="76">
        <f>SUM(Objects!CB68:CB69,Objects!CB149:CB150 )</f>
        <v>0</v>
      </c>
      <c r="CC26" s="76">
        <f>SUM(Objects!CC68:CC69,Objects!CC149:CC150 )</f>
        <v>0</v>
      </c>
      <c r="CD26" s="76">
        <f>SUM(Objects!CD68:CD69,Objects!CD149:CD150 )</f>
        <v>0</v>
      </c>
      <c r="CE26" s="76">
        <f>SUM(Objects!CE68:CE69,Objects!CE149:CE150 )</f>
        <v>0</v>
      </c>
      <c r="CF26" s="76">
        <f>SUM(Objects!CF68:CF69,Objects!CF149:CF150 )</f>
        <v>0</v>
      </c>
      <c r="CG26" s="76">
        <f>SUM(Objects!CG68:CG69,Objects!CG149:CG150 )</f>
        <v>0</v>
      </c>
      <c r="CH26" s="76">
        <f>SUM(Objects!CH68:CH69,Objects!CH149:CH150 )</f>
        <v>0</v>
      </c>
      <c r="CI26" s="76">
        <f>SUM(Objects!CI68:CI69,Objects!CI149:CI150 )</f>
        <v>0</v>
      </c>
      <c r="CJ26" s="76">
        <f>SUM(Objects!CJ68:CJ69,Objects!CJ149:CJ150 )</f>
        <v>0</v>
      </c>
      <c r="CK26" s="76">
        <f>SUM(Objects!CK68:CK69,Objects!CK149:CK150 )</f>
        <v>0</v>
      </c>
      <c r="CL26" s="76">
        <f>SUM(Objects!CL68:CL69,Objects!CL149:CL150 )</f>
        <v>0</v>
      </c>
      <c r="CM26" s="76">
        <f>SUM(Objects!CM68:CM69,Objects!CM149:CM150 )</f>
        <v>0</v>
      </c>
      <c r="CN26" s="76">
        <f>SUM(Objects!CN68:CN69,Objects!CN149:CN150 )</f>
        <v>0</v>
      </c>
      <c r="CO26" s="76">
        <f>SUM(Objects!CO68:CO69,Objects!CO149:CO150 )</f>
        <v>0</v>
      </c>
      <c r="CP26" s="76">
        <f>SUM(Objects!CP68:CP69,Objects!CP149:CP150 )</f>
        <v>0</v>
      </c>
      <c r="CQ26" s="76">
        <f>SUM(Objects!CQ68:CQ69,Objects!CQ149:CQ150 )</f>
        <v>0</v>
      </c>
      <c r="CR26" s="76">
        <f>SUM(Objects!CR68:CR69,Objects!CR149:CR150 )</f>
        <v>0</v>
      </c>
      <c r="CS26" s="76">
        <f>SUM(Objects!CS68:CS69,Objects!CS149:CS150 )</f>
        <v>0</v>
      </c>
      <c r="CT26" s="76">
        <f>SUM(Objects!CT68:CT69,Objects!CT149:CT150 )</f>
        <v>0</v>
      </c>
      <c r="CU26" s="76">
        <f>SUM(Objects!CU68:CU69,Objects!CU149:CU150 )</f>
        <v>0</v>
      </c>
      <c r="CV26" s="76">
        <f>SUM(Objects!CV68:CV69,Objects!CV149:CV150 )</f>
        <v>0</v>
      </c>
      <c r="CW26" s="76">
        <f>SUM(Objects!CW68:CW69,Objects!CW149:CW150 )</f>
        <v>0</v>
      </c>
      <c r="CX26" s="76">
        <f>SUM(Objects!CX68:CX69,Objects!CX149:CX150 )</f>
        <v>0</v>
      </c>
      <c r="CY26" s="76">
        <f>SUM(Objects!CY68:CY69,Objects!CY149:CY150 )</f>
        <v>0</v>
      </c>
      <c r="CZ26" s="76">
        <f>SUM(Objects!CZ68:CZ69,Objects!CZ149:CZ150 )</f>
        <v>0</v>
      </c>
      <c r="DA26" s="76">
        <f>SUM(Objects!DA68:DA69,Objects!DA149:DA150 )</f>
        <v>0</v>
      </c>
      <c r="DB26" s="76">
        <f>SUM(Objects!DB68:DB69,Objects!DB149:DB150 )</f>
        <v>0</v>
      </c>
      <c r="DC26" s="76">
        <f>SUM(Objects!DC68:DC69,Objects!DC149:DC150 )</f>
        <v>0</v>
      </c>
      <c r="DD26" s="76">
        <f>SUM(Objects!DD68:DD69,Objects!DD149:DD150 )</f>
        <v>0</v>
      </c>
      <c r="DE26" s="76">
        <f>SUM(Objects!DE68:DE69,Objects!DE149:DE150 )</f>
        <v>0</v>
      </c>
      <c r="DF26" s="76">
        <f>SUM(Objects!DF68:DF69,Objects!DF149:DF150 )</f>
        <v>0</v>
      </c>
      <c r="DG26" s="76">
        <f>SUM(Objects!DG68:DG69,Objects!DG149:DG150 )</f>
        <v>0</v>
      </c>
      <c r="DH26" s="76">
        <f>SUM(Objects!DH68:DH69,Objects!DH149:DH150 )</f>
        <v>0</v>
      </c>
      <c r="DI26" s="76">
        <f>SUM(Objects!DI68:DI69,Objects!DI149:DI150 )</f>
        <v>0</v>
      </c>
      <c r="DJ26" s="76">
        <f>SUM(Objects!DJ68:DJ69,Objects!DJ149:DJ150 )</f>
        <v>0</v>
      </c>
      <c r="DK26" s="76">
        <f>SUM(Objects!DK68:DK69,Objects!DK149:DK150 )</f>
        <v>0</v>
      </c>
      <c r="DL26" s="76">
        <f>SUM(Objects!DL68:DL69,Objects!DL149:DL150 )</f>
        <v>0</v>
      </c>
      <c r="DM26" s="76">
        <f>SUM(Objects!DM68:DM69,Objects!DM149:DM150 )</f>
        <v>0</v>
      </c>
      <c r="DN26" s="76">
        <f>SUM(Objects!DN68:DN69,Objects!DN149:DN150 )</f>
        <v>0</v>
      </c>
      <c r="DO26" s="76">
        <f>SUM(Objects!DO68:DO69,Objects!DO149:DO150 )</f>
        <v>0</v>
      </c>
      <c r="DP26" s="76">
        <f>SUM(Objects!DP68:DP69,Objects!DP149:DP150 )</f>
        <v>0</v>
      </c>
      <c r="DQ26" s="76">
        <f>SUM(Objects!DQ68:DQ69,Objects!DQ149:DQ150 )</f>
        <v>0</v>
      </c>
      <c r="DR26" s="76">
        <f>SUM(Objects!DR68:DR69,Objects!DR149:DR150 )</f>
        <v>0</v>
      </c>
      <c r="DS26" s="76">
        <f>SUM(Objects!DS68:DS69,Objects!DS149:DS150 )</f>
        <v>0</v>
      </c>
      <c r="DT26" s="76">
        <f>SUM(Objects!DT68:DT69,Objects!DT149:DT150 )</f>
        <v>0</v>
      </c>
      <c r="DU26" s="76">
        <f>SUM(Objects!DU68:DU69,Objects!DU149:DU150 )</f>
        <v>0</v>
      </c>
      <c r="DV26" s="76">
        <f>SUM(Objects!DV68:DV69,Objects!DV149:DV150 )</f>
        <v>0</v>
      </c>
      <c r="DW26" s="76">
        <f>SUM(Objects!DW68:DW69,Objects!DW149:DW150 )</f>
        <v>0</v>
      </c>
      <c r="DX26" s="76">
        <f>SUM(Objects!DX68:DX69,Objects!DX149:DX150 )</f>
        <v>0</v>
      </c>
      <c r="DY26" s="76">
        <f>SUM(Objects!DY68:DY69,Objects!DY149:DY150 )</f>
        <v>0</v>
      </c>
      <c r="DZ26" s="76">
        <f>SUM(Objects!DZ68:DZ69,Objects!DZ149:DZ150 )</f>
        <v>0</v>
      </c>
      <c r="EA26" s="76">
        <f>SUM(Objects!EA68:EA69,Objects!EA149:EA150 )</f>
        <v>0</v>
      </c>
      <c r="EB26" s="76">
        <f>SUM(Objects!EB68:EB69,Objects!EB149:EB150 )</f>
        <v>0</v>
      </c>
      <c r="EC26" s="76">
        <f>SUM(Objects!EC68:EC69,Objects!EC149:EC150 )</f>
        <v>0</v>
      </c>
      <c r="ED26" s="76">
        <f>SUM(Objects!ED68:ED69,Objects!ED149:ED150 )</f>
        <v>0</v>
      </c>
      <c r="EE26" s="76">
        <f>SUM(Objects!EE68:EE69,Objects!EE149:EE150 )</f>
        <v>0</v>
      </c>
      <c r="EF26" s="76">
        <f>SUM(Objects!EF68:EF69,Objects!EF149:EF150 )</f>
        <v>0</v>
      </c>
      <c r="EG26" s="76">
        <f>SUM(Objects!EG68:EG69,Objects!EG149:EG150 )</f>
        <v>0</v>
      </c>
      <c r="EH26" s="76">
        <f>SUM(Objects!EH68:EH69,Objects!EH149:EH150 )</f>
        <v>0</v>
      </c>
      <c r="EI26" s="76">
        <f>SUM(Objects!EI68:EI69,Objects!EI149:EI150 )</f>
        <v>0</v>
      </c>
      <c r="EJ26" s="76">
        <f>SUM(Objects!EJ68:EJ69,Objects!EJ149:EJ150 )</f>
        <v>0</v>
      </c>
      <c r="EK26" s="76">
        <f>SUM(Objects!EK68:EK69,Objects!EK149:EK150 )</f>
        <v>0</v>
      </c>
      <c r="EL26" s="76">
        <f>SUM(Objects!EL68:EL69,Objects!EL149:EL150 )</f>
        <v>0</v>
      </c>
      <c r="EM26" s="76">
        <f>SUM(Objects!EM68:EM69,Objects!EM149:EM150 )</f>
        <v>0</v>
      </c>
      <c r="EN26" s="76">
        <f>SUM(Objects!EN68:EN69,Objects!EN149:EN150 )</f>
        <v>0</v>
      </c>
      <c r="EO26" s="76">
        <f>SUM(Objects!EO68:EO69,Objects!EO149:EO150 )</f>
        <v>0</v>
      </c>
      <c r="EP26" s="76">
        <f>SUM(Objects!EP68:EP69,Objects!EP149:EP150 )</f>
        <v>0</v>
      </c>
      <c r="EQ26" s="76">
        <f>SUM(Objects!EQ68:EQ69,Objects!EQ149:EQ150 )</f>
        <v>0</v>
      </c>
      <c r="ER26" s="76">
        <f>SUM(Objects!ER68:ER69,Objects!ER149:ER150 )</f>
        <v>0</v>
      </c>
      <c r="ES26" s="76">
        <f>SUM(Objects!ES68:ES69,Objects!ES149:ES150 )</f>
        <v>0</v>
      </c>
      <c r="ET26" s="76">
        <f>SUM(Objects!ET68:ET69,Objects!ET149:ET150 )</f>
        <v>0</v>
      </c>
      <c r="EU26" s="76">
        <f>SUM(Objects!EU68:EU69,Objects!EU149:EU150 )</f>
        <v>0</v>
      </c>
      <c r="EV26" s="76">
        <f>SUM(Objects!EV68:EV69,Objects!EV149:EV150 )</f>
        <v>0</v>
      </c>
      <c r="EW26" s="76">
        <f>SUM(Objects!EW68:EW69,Objects!EW149:EW150 )</f>
        <v>0</v>
      </c>
      <c r="EX26" s="76">
        <f>SUM(Objects!EX68:EX69,Objects!EX149:EX150 )</f>
        <v>0</v>
      </c>
      <c r="EY26" s="76">
        <f>SUM(Objects!EY68:EY69,Objects!EY149:EY150 )</f>
        <v>0</v>
      </c>
      <c r="EZ26" s="76">
        <f>SUM(Objects!EZ68:EZ69,Objects!EZ149:EZ150 )</f>
        <v>0</v>
      </c>
      <c r="FA26" s="76">
        <f>SUM(Objects!FA68:FA69,Objects!FA149:FA150 )</f>
        <v>0</v>
      </c>
      <c r="FB26" s="76">
        <f>SUM(Objects!FB68:FB69,Objects!FB149:FB150 )</f>
        <v>0</v>
      </c>
      <c r="FC26" s="76">
        <f>SUM(Objects!FC68:FC69,Objects!FC149:FC150 )</f>
        <v>0</v>
      </c>
      <c r="FD26" s="76">
        <f>SUM(Objects!FD68:FD69,Objects!FD149:FD150 )</f>
        <v>0</v>
      </c>
      <c r="FE26" s="76">
        <f>SUM(Objects!FE68:FE69,Objects!FE149:FE150 )</f>
        <v>0</v>
      </c>
      <c r="FF26" s="76">
        <f>SUM(Objects!FF68:FF69,Objects!FF149:FF150 )</f>
        <v>0</v>
      </c>
      <c r="FG26" s="76">
        <f>SUM(Objects!FG68:FG69,Objects!FG149:FG150 )</f>
        <v>0</v>
      </c>
      <c r="FH26" s="76">
        <f>SUM(Objects!FH68:FH69,Objects!FH149:FH150 )</f>
        <v>0</v>
      </c>
      <c r="FI26" s="76">
        <f>SUM(Objects!FI68:FI69,Objects!FI149:FI150 )</f>
        <v>0</v>
      </c>
      <c r="FJ26" s="76">
        <f>SUM(Objects!FJ68:FJ69,Objects!FJ149:FJ150 )</f>
        <v>0</v>
      </c>
      <c r="FK26" s="76">
        <f>SUM(Objects!FK68:FK69,Objects!FK149:FK150 )</f>
        <v>0</v>
      </c>
      <c r="FL26" s="76">
        <f>SUM(Objects!FL68:FL69,Objects!FL149:FL150 )</f>
        <v>0</v>
      </c>
      <c r="FM26" s="76">
        <f>SUM(Objects!FM68:FM69,Objects!FM149:FM150 )</f>
        <v>0</v>
      </c>
      <c r="FN26" s="76">
        <f>SUM(Objects!FN68:FN69,Objects!FN149:FN150 )</f>
        <v>0</v>
      </c>
      <c r="FO26" s="76">
        <f>SUM(Objects!FO68:FO69,Objects!FO149:FO150 )</f>
        <v>0</v>
      </c>
      <c r="FP26" s="76">
        <f>SUM(Objects!FP68:FP69,Objects!FP149:FP150 )</f>
        <v>0</v>
      </c>
      <c r="FQ26" s="76">
        <f>SUM(Objects!FQ68:FQ69,Objects!FQ149:FQ150 )</f>
        <v>0</v>
      </c>
      <c r="FR26" s="76">
        <f>SUM(Objects!FR68:FR69,Objects!FR149:FR150 )</f>
        <v>0</v>
      </c>
      <c r="FS26" s="76">
        <f>SUM(Objects!FS68:FS69,Objects!FS149:FS150 )</f>
        <v>0</v>
      </c>
      <c r="FT26" s="76">
        <f>SUM(Objects!FT68:FT69,Objects!FT149:FT150 )</f>
        <v>0</v>
      </c>
      <c r="FU26" s="76">
        <f>SUM(Objects!FU68:FU69,Objects!FU149:FU150 )</f>
        <v>0</v>
      </c>
      <c r="FV26" s="76">
        <f>SUM(Objects!FV68:FV69,Objects!FV149:FV150 )</f>
        <v>0</v>
      </c>
      <c r="FW26" s="76">
        <f>SUM(Objects!FW68:FW69,Objects!FW149:FW150 )</f>
        <v>0</v>
      </c>
      <c r="FX26" s="76">
        <f>SUM(Objects!FX68:FX69,Objects!FX149:FX150 )</f>
        <v>0</v>
      </c>
      <c r="FY26" s="76">
        <f>SUM(Objects!FY68:FY69,Objects!FY149:FY150 )</f>
        <v>0</v>
      </c>
      <c r="FZ26" s="76">
        <f>SUM(Objects!FZ68:FZ69,Objects!FZ149:FZ150 )</f>
        <v>0</v>
      </c>
      <c r="GA26" s="76">
        <f>SUM(Objects!GA68:GA69,Objects!GA149:GA150 )</f>
        <v>0</v>
      </c>
      <c r="GB26" s="76">
        <f>SUM(Objects!GB68:GB69,Objects!GB149:GB150 )</f>
        <v>0</v>
      </c>
      <c r="GC26" s="76">
        <f>SUM(Objects!GC68:GC69,Objects!GC149:GC150 )</f>
        <v>0</v>
      </c>
      <c r="GD26" s="76">
        <f>SUM(Objects!GD68:GD69,Objects!GD149:GD150 )</f>
        <v>0</v>
      </c>
      <c r="GE26" s="76">
        <f>SUM(Objects!GE68:GE69,Objects!GE149:GE150 )</f>
        <v>0</v>
      </c>
      <c r="GF26" s="76">
        <f>SUM(Objects!GF68:GF69,Objects!GF149:GF150 )</f>
        <v>0</v>
      </c>
      <c r="GG26" s="76">
        <f>SUM(Objects!GG68:GG69,Objects!GG149:GG150 )</f>
        <v>0</v>
      </c>
      <c r="GH26" s="76">
        <f>SUM(Objects!GH68:GH69,Objects!GH149:GH150 )</f>
        <v>0</v>
      </c>
      <c r="GI26" s="76">
        <f>SUM(Objects!GI68:GI69,Objects!GI149:GI150 )</f>
        <v>0</v>
      </c>
      <c r="GJ26" s="76">
        <f>SUM(Objects!GJ68:GJ69,Objects!GJ149:GJ150 )</f>
        <v>0</v>
      </c>
      <c r="GK26" s="76">
        <f>SUM(Objects!GK68:GK69,Objects!GK149:GK150 )</f>
        <v>0</v>
      </c>
      <c r="GL26" s="76">
        <f>SUM(Objects!GL68:GL69,Objects!GL149:GL150 )</f>
        <v>0</v>
      </c>
      <c r="GM26" s="76">
        <f>SUM(Objects!GM68:GM69,Objects!GM149:GM150 )</f>
        <v>0</v>
      </c>
      <c r="GN26" s="76">
        <f>SUM(Objects!GN68:GN69,Objects!GN149:GN150 )</f>
        <v>0</v>
      </c>
      <c r="GO26" s="76">
        <f>SUM(Objects!GO68:GO69,Objects!GO149:GO150 )</f>
        <v>0</v>
      </c>
      <c r="GP26" s="76">
        <f>SUM(Objects!GP68:GP69,Objects!GP149:GP150 )</f>
        <v>0</v>
      </c>
      <c r="GQ26" s="76">
        <f>SUM(Objects!GQ68:GQ69,Objects!GQ149:GQ150 )</f>
        <v>0</v>
      </c>
      <c r="GR26" s="76">
        <f>SUM(Objects!GR68:GR69,Objects!GR149:GR150 )</f>
        <v>0</v>
      </c>
      <c r="GS26" s="76">
        <f>SUM(Objects!GS68:GS69,Objects!GS149:GS150 )</f>
        <v>0</v>
      </c>
      <c r="GT26" s="76">
        <f>SUM(Objects!GT68:GT69,Objects!GT149:GT150 )</f>
        <v>0</v>
      </c>
      <c r="GU26" s="76">
        <f>SUM(Objects!GU68:GU69,Objects!GU149:GU150 )</f>
        <v>0</v>
      </c>
      <c r="GV26" s="76">
        <f>SUM(Objects!GV68:GV69,Objects!GV149:GV150 )</f>
        <v>0</v>
      </c>
      <c r="GW26" s="76">
        <f>SUM(Objects!GW68:GW69,Objects!GW149:GW150 )</f>
        <v>0</v>
      </c>
      <c r="GX26" s="76">
        <f>SUM(Objects!GX68:GX69,Objects!GX149:GX150 )</f>
        <v>0</v>
      </c>
      <c r="GY26" s="76">
        <f>SUM(Objects!GY68:GY69,Objects!GY149:GY150 )</f>
        <v>0</v>
      </c>
      <c r="GZ26" s="76">
        <f>SUM(Objects!GZ68:GZ69,Objects!GZ149:GZ150 )</f>
        <v>0</v>
      </c>
      <c r="HA26" s="76">
        <f>SUM(Objects!HA68:HA69,Objects!HA149:HA150 )</f>
        <v>0</v>
      </c>
      <c r="HB26" s="76">
        <f>SUM(Objects!HB68:HB69,Objects!HB149:HB150 )</f>
        <v>0</v>
      </c>
      <c r="HC26" s="76">
        <f>SUM(Objects!HC68:HC69,Objects!HC149:HC150 )</f>
        <v>0</v>
      </c>
      <c r="HD26" s="76">
        <f>SUM(Objects!HD68:HD69,Objects!HD149:HD150 )</f>
        <v>0</v>
      </c>
      <c r="HE26" s="76">
        <f>SUM(Objects!HE68:HE69,Objects!HE149:HE150 )</f>
        <v>0</v>
      </c>
      <c r="HF26" s="76">
        <f>SUM(Objects!HF68:HF69,Objects!HF149:HF150 )</f>
        <v>0</v>
      </c>
      <c r="HG26" s="76">
        <f>SUM(Objects!HG68:HG69,Objects!HG149:HG150 )</f>
        <v>0</v>
      </c>
      <c r="HH26" s="76">
        <f>SUM(Objects!HH68:HH69,Objects!HH149:HH150 )</f>
        <v>0</v>
      </c>
      <c r="HI26" s="76">
        <f>SUM(Objects!HI68:HI69,Objects!HI149:HI150 )</f>
        <v>0</v>
      </c>
      <c r="HJ26" s="76">
        <f>SUM(Objects!HJ68:HJ69,Objects!HJ149:HJ150 )</f>
        <v>0</v>
      </c>
      <c r="HK26" s="76">
        <f>SUM(Objects!HK68:HK69,Objects!HK149:HK150 )</f>
        <v>0</v>
      </c>
      <c r="HL26" s="76">
        <f>SUM(Objects!HL68:HL69,Objects!HL149:HL150 )</f>
        <v>0</v>
      </c>
      <c r="HM26" s="76">
        <f>SUM(Objects!HM68:HM69,Objects!HM149:HM150 )</f>
        <v>0</v>
      </c>
      <c r="HN26" s="76">
        <f>SUM(Objects!HN68:HN69,Objects!HN149:HN150 )</f>
        <v>0</v>
      </c>
      <c r="HO26" s="76">
        <f>SUM(Objects!HO68:HO69,Objects!HO149:HO150 )</f>
        <v>0</v>
      </c>
      <c r="HP26" s="76">
        <f>SUM(Objects!HP68:HP69,Objects!HP149:HP150 )</f>
        <v>0</v>
      </c>
      <c r="HQ26" s="76">
        <f>SUM(Objects!HQ68:HQ69,Objects!HQ149:HQ150 )</f>
        <v>0</v>
      </c>
      <c r="HR26" s="76">
        <f>SUM(Objects!HR68:HR69,Objects!HR149:HR150 )</f>
        <v>0</v>
      </c>
      <c r="HS26" s="76">
        <f>SUM(Objects!HS68:HS69,Objects!HS149:HS150 )</f>
        <v>0</v>
      </c>
      <c r="HT26" s="76">
        <f>SUM(Objects!HT68:HT69,Objects!HT149:HT150 )</f>
        <v>0</v>
      </c>
      <c r="HU26" s="76">
        <f>SUM(Objects!HU68:HU69,Objects!HU149:HU150 )</f>
        <v>0</v>
      </c>
      <c r="HV26" s="76">
        <f>SUM(Objects!HV68:HV69,Objects!HV149:HV150 )</f>
        <v>0</v>
      </c>
      <c r="HW26" s="76">
        <f>SUM(Objects!HW68:HW69,Objects!HW149:HW150 )</f>
        <v>0</v>
      </c>
      <c r="HX26" s="76">
        <f>SUM(Objects!HX68:HX69,Objects!HX149:HX150 )</f>
        <v>0</v>
      </c>
      <c r="HY26" s="76">
        <f>SUM(Objects!HY68:HY69,Objects!HY149:HY150 )</f>
        <v>0</v>
      </c>
      <c r="HZ26" s="76">
        <f>SUM(Objects!HZ68:HZ69,Objects!HZ149:HZ150 )</f>
        <v>0</v>
      </c>
      <c r="IA26" s="76">
        <f>SUM(Objects!IA68:IA69,Objects!IA149:IA150 )</f>
        <v>0</v>
      </c>
      <c r="IB26" s="76">
        <f>SUM(Objects!IB68:IB69,Objects!IB149:IB150 )</f>
        <v>0</v>
      </c>
      <c r="IC26" s="76">
        <f>SUM(Objects!IC68:IC69,Objects!IC149:IC150 )</f>
        <v>0</v>
      </c>
      <c r="ID26" s="76">
        <f>SUM(Objects!ID68:ID69,Objects!ID149:ID150 )</f>
        <v>0</v>
      </c>
      <c r="IE26" s="76">
        <f>SUM(Objects!IE68:IE69,Objects!IE149:IE150 )</f>
        <v>0</v>
      </c>
      <c r="IF26" s="76">
        <f>SUM(Objects!IF68:IF69,Objects!IF149:IF150 )</f>
        <v>0</v>
      </c>
      <c r="IG26" s="76">
        <f>SUM(Objects!IG68:IG69,Objects!IG149:IG150 )</f>
        <v>0</v>
      </c>
      <c r="IH26" s="76">
        <f>SUM(Objects!IH68:IH69,Objects!IH149:IH150 )</f>
        <v>0</v>
      </c>
      <c r="II26" s="76">
        <f>SUM(Objects!II68:II69,Objects!II149:II150 )</f>
        <v>0</v>
      </c>
      <c r="IJ26" s="76">
        <f>SUM(Objects!IJ68:IJ69,Objects!IJ149:IJ150 )</f>
        <v>0</v>
      </c>
      <c r="IK26" s="76">
        <f>SUM(Objects!IK68:IK69,Objects!IK149:IK150 )</f>
        <v>0</v>
      </c>
      <c r="IL26" s="76">
        <f>SUM(Objects!IL68:IL69,Objects!IL149:IL150 )</f>
        <v>0</v>
      </c>
    </row>
    <row r="27" spans="2:246" outlineLevel="2" x14ac:dyDescent="0.3">
      <c r="B27" s="131" t="s">
        <v>447</v>
      </c>
      <c r="C27" s="72" t="s">
        <v>283</v>
      </c>
      <c r="D27" s="137">
        <f ca="1">SUM(G27:IL27)</f>
        <v>460</v>
      </c>
      <c r="F27" s="133"/>
      <c r="G27" s="76">
        <f ca="1">SUM(Objects!G70,Objects!G151 )</f>
        <v>0</v>
      </c>
      <c r="H27" s="76">
        <f ca="1">SUM(Objects!H70,Objects!H151 )</f>
        <v>0</v>
      </c>
      <c r="I27" s="76">
        <f ca="1">SUM(Objects!I70,Objects!I151 )</f>
        <v>0</v>
      </c>
      <c r="J27" s="76">
        <f ca="1">SUM(Objects!J70,Objects!J151 )</f>
        <v>0</v>
      </c>
      <c r="K27" s="76">
        <f ca="1">SUM(Objects!K70,Objects!K151 )</f>
        <v>0</v>
      </c>
      <c r="L27" s="76">
        <f ca="1">SUM(Objects!L70,Objects!L151 )</f>
        <v>0</v>
      </c>
      <c r="M27" s="76">
        <f ca="1">SUM(Objects!M70,Objects!M151 )</f>
        <v>0</v>
      </c>
      <c r="N27" s="76">
        <f ca="1">SUM(Objects!N70,Objects!N151 )</f>
        <v>46</v>
      </c>
      <c r="O27" s="76">
        <f ca="1">SUM(Objects!O70,Objects!O151 )</f>
        <v>46</v>
      </c>
      <c r="P27" s="76">
        <f ca="1">SUM(Objects!P70,Objects!P151 )</f>
        <v>46</v>
      </c>
      <c r="Q27" s="76">
        <f ca="1">SUM(Objects!Q70,Objects!Q151 )</f>
        <v>161</v>
      </c>
      <c r="R27" s="76">
        <f ca="1">SUM(Objects!R70,Objects!R151 )</f>
        <v>161</v>
      </c>
      <c r="S27" s="76">
        <f>SUM(Objects!S70,Objects!S151 )</f>
        <v>0</v>
      </c>
      <c r="T27" s="76">
        <f>SUM(Objects!T70,Objects!T151 )</f>
        <v>0</v>
      </c>
      <c r="U27" s="76">
        <f>SUM(Objects!U70,Objects!U151 )</f>
        <v>0</v>
      </c>
      <c r="V27" s="76">
        <f>SUM(Objects!V70,Objects!V151 )</f>
        <v>0</v>
      </c>
      <c r="W27" s="76">
        <f>SUM(Objects!W70,Objects!W151 )</f>
        <v>0</v>
      </c>
      <c r="X27" s="76">
        <f>SUM(Objects!X70,Objects!X151 )</f>
        <v>0</v>
      </c>
      <c r="Y27" s="76">
        <f>SUM(Objects!Y70,Objects!Y151 )</f>
        <v>0</v>
      </c>
      <c r="Z27" s="76">
        <f>SUM(Objects!Z70,Objects!Z151 )</f>
        <v>0</v>
      </c>
      <c r="AA27" s="76">
        <f>SUM(Objects!AA70,Objects!AA151 )</f>
        <v>0</v>
      </c>
      <c r="AB27" s="76">
        <f>SUM(Objects!AB70,Objects!AB151 )</f>
        <v>0</v>
      </c>
      <c r="AC27" s="76">
        <f>SUM(Objects!AC70,Objects!AC151 )</f>
        <v>0</v>
      </c>
      <c r="AD27" s="76">
        <f>SUM(Objects!AD70,Objects!AD151 )</f>
        <v>0</v>
      </c>
      <c r="AE27" s="76">
        <f>SUM(Objects!AE70,Objects!AE151 )</f>
        <v>0</v>
      </c>
      <c r="AF27" s="76">
        <f>SUM(Objects!AF70,Objects!AF151 )</f>
        <v>0</v>
      </c>
      <c r="AG27" s="76">
        <f>SUM(Objects!AG70,Objects!AG151 )</f>
        <v>0</v>
      </c>
      <c r="AH27" s="76">
        <f>SUM(Objects!AH70,Objects!AH151 )</f>
        <v>0</v>
      </c>
      <c r="AI27" s="76">
        <f>SUM(Objects!AI70,Objects!AI151 )</f>
        <v>0</v>
      </c>
      <c r="AJ27" s="76">
        <f>SUM(Objects!AJ70,Objects!AJ151 )</f>
        <v>0</v>
      </c>
      <c r="AK27" s="76">
        <f>SUM(Objects!AK70,Objects!AK151 )</f>
        <v>0</v>
      </c>
      <c r="AL27" s="76">
        <f>SUM(Objects!AL70,Objects!AL151 )</f>
        <v>0</v>
      </c>
      <c r="AM27" s="76">
        <f>SUM(Objects!AM70,Objects!AM151 )</f>
        <v>0</v>
      </c>
      <c r="AN27" s="76">
        <f>SUM(Objects!AN70,Objects!AN151 )</f>
        <v>0</v>
      </c>
      <c r="AO27" s="76">
        <f>SUM(Objects!AO70,Objects!AO151 )</f>
        <v>0</v>
      </c>
      <c r="AP27" s="76">
        <f>SUM(Objects!AP70,Objects!AP151 )</f>
        <v>0</v>
      </c>
      <c r="AQ27" s="76">
        <f>SUM(Objects!AQ70,Objects!AQ151 )</f>
        <v>0</v>
      </c>
      <c r="AR27" s="76">
        <f>SUM(Objects!AR70,Objects!AR151 )</f>
        <v>0</v>
      </c>
      <c r="AS27" s="76">
        <f>SUM(Objects!AS70,Objects!AS151 )</f>
        <v>0</v>
      </c>
      <c r="AT27" s="76">
        <f>SUM(Objects!AT70,Objects!AT151 )</f>
        <v>0</v>
      </c>
      <c r="AU27" s="76">
        <f>SUM(Objects!AU70,Objects!AU151 )</f>
        <v>0</v>
      </c>
      <c r="AV27" s="76">
        <f>SUM(Objects!AV70,Objects!AV151 )</f>
        <v>0</v>
      </c>
      <c r="AW27" s="76">
        <f>SUM(Objects!AW70,Objects!AW151 )</f>
        <v>0</v>
      </c>
      <c r="AX27" s="76">
        <f>SUM(Objects!AX70,Objects!AX151 )</f>
        <v>0</v>
      </c>
      <c r="AY27" s="76">
        <f>SUM(Objects!AY70,Objects!AY151 )</f>
        <v>0</v>
      </c>
      <c r="AZ27" s="76">
        <f>SUM(Objects!AZ70,Objects!AZ151 )</f>
        <v>0</v>
      </c>
      <c r="BA27" s="76">
        <f>SUM(Objects!BA70,Objects!BA151 )</f>
        <v>0</v>
      </c>
      <c r="BB27" s="76">
        <f>SUM(Objects!BB70,Objects!BB151 )</f>
        <v>0</v>
      </c>
      <c r="BC27" s="76">
        <f>SUM(Objects!BC70,Objects!BC151 )</f>
        <v>0</v>
      </c>
      <c r="BD27" s="76">
        <f>SUM(Objects!BD70,Objects!BD151 )</f>
        <v>0</v>
      </c>
      <c r="BE27" s="76">
        <f>SUM(Objects!BE70,Objects!BE151 )</f>
        <v>0</v>
      </c>
      <c r="BF27" s="76">
        <f>SUM(Objects!BF70,Objects!BF151 )</f>
        <v>0</v>
      </c>
      <c r="BG27" s="76">
        <f>SUM(Objects!BG70,Objects!BG151 )</f>
        <v>0</v>
      </c>
      <c r="BH27" s="76">
        <f>SUM(Objects!BH70,Objects!BH151 )</f>
        <v>0</v>
      </c>
      <c r="BI27" s="76">
        <f>SUM(Objects!BI70,Objects!BI151 )</f>
        <v>0</v>
      </c>
      <c r="BJ27" s="76">
        <f>SUM(Objects!BJ70,Objects!BJ151 )</f>
        <v>0</v>
      </c>
      <c r="BK27" s="76">
        <f>SUM(Objects!BK70,Objects!BK151 )</f>
        <v>0</v>
      </c>
      <c r="BL27" s="76">
        <f>SUM(Objects!BL70,Objects!BL151 )</f>
        <v>0</v>
      </c>
      <c r="BM27" s="76">
        <f>SUM(Objects!BM70,Objects!BM151 )</f>
        <v>0</v>
      </c>
      <c r="BN27" s="76">
        <f>SUM(Objects!BN70,Objects!BN151 )</f>
        <v>0</v>
      </c>
      <c r="BO27" s="76">
        <f>SUM(Objects!BO70,Objects!BO151 )</f>
        <v>0</v>
      </c>
      <c r="BP27" s="76">
        <f>SUM(Objects!BP70,Objects!BP151 )</f>
        <v>0</v>
      </c>
      <c r="BQ27" s="76">
        <f>SUM(Objects!BQ70,Objects!BQ151 )</f>
        <v>0</v>
      </c>
      <c r="BR27" s="76">
        <f>SUM(Objects!BR70,Objects!BR151 )</f>
        <v>0</v>
      </c>
      <c r="BS27" s="76">
        <f>SUM(Objects!BS70,Objects!BS151 )</f>
        <v>0</v>
      </c>
      <c r="BT27" s="76">
        <f>SUM(Objects!BT70,Objects!BT151 )</f>
        <v>0</v>
      </c>
      <c r="BU27" s="76">
        <f>SUM(Objects!BU70,Objects!BU151 )</f>
        <v>0</v>
      </c>
      <c r="BV27" s="76">
        <f>SUM(Objects!BV70,Objects!BV151 )</f>
        <v>0</v>
      </c>
      <c r="BW27" s="76">
        <f>SUM(Objects!BW70,Objects!BW151 )</f>
        <v>0</v>
      </c>
      <c r="BX27" s="76">
        <f>SUM(Objects!BX70,Objects!BX151 )</f>
        <v>0</v>
      </c>
      <c r="BY27" s="76">
        <f>SUM(Objects!BY70,Objects!BY151 )</f>
        <v>0</v>
      </c>
      <c r="BZ27" s="76">
        <f>SUM(Objects!BZ70,Objects!BZ151 )</f>
        <v>0</v>
      </c>
      <c r="CA27" s="76">
        <f>SUM(Objects!CA70,Objects!CA151 )</f>
        <v>0</v>
      </c>
      <c r="CB27" s="76">
        <f>SUM(Objects!CB70,Objects!CB151 )</f>
        <v>0</v>
      </c>
      <c r="CC27" s="76">
        <f>SUM(Objects!CC70,Objects!CC151 )</f>
        <v>0</v>
      </c>
      <c r="CD27" s="76">
        <f>SUM(Objects!CD70,Objects!CD151 )</f>
        <v>0</v>
      </c>
      <c r="CE27" s="76">
        <f>SUM(Objects!CE70,Objects!CE151 )</f>
        <v>0</v>
      </c>
      <c r="CF27" s="76">
        <f>SUM(Objects!CF70,Objects!CF151 )</f>
        <v>0</v>
      </c>
      <c r="CG27" s="76">
        <f>SUM(Objects!CG70,Objects!CG151 )</f>
        <v>0</v>
      </c>
      <c r="CH27" s="76">
        <f>SUM(Objects!CH70,Objects!CH151 )</f>
        <v>0</v>
      </c>
      <c r="CI27" s="76">
        <f>SUM(Objects!CI70,Objects!CI151 )</f>
        <v>0</v>
      </c>
      <c r="CJ27" s="76">
        <f>SUM(Objects!CJ70,Objects!CJ151 )</f>
        <v>0</v>
      </c>
      <c r="CK27" s="76">
        <f>SUM(Objects!CK70,Objects!CK151 )</f>
        <v>0</v>
      </c>
      <c r="CL27" s="76">
        <f>SUM(Objects!CL70,Objects!CL151 )</f>
        <v>0</v>
      </c>
      <c r="CM27" s="76">
        <f>SUM(Objects!CM70,Objects!CM151 )</f>
        <v>0</v>
      </c>
      <c r="CN27" s="76">
        <f>SUM(Objects!CN70,Objects!CN151 )</f>
        <v>0</v>
      </c>
      <c r="CO27" s="76">
        <f>SUM(Objects!CO70,Objects!CO151 )</f>
        <v>0</v>
      </c>
      <c r="CP27" s="76">
        <f>SUM(Objects!CP70,Objects!CP151 )</f>
        <v>0</v>
      </c>
      <c r="CQ27" s="76">
        <f>SUM(Objects!CQ70,Objects!CQ151 )</f>
        <v>0</v>
      </c>
      <c r="CR27" s="76">
        <f>SUM(Objects!CR70,Objects!CR151 )</f>
        <v>0</v>
      </c>
      <c r="CS27" s="76">
        <f>SUM(Objects!CS70,Objects!CS151 )</f>
        <v>0</v>
      </c>
      <c r="CT27" s="76">
        <f>SUM(Objects!CT70,Objects!CT151 )</f>
        <v>0</v>
      </c>
      <c r="CU27" s="76">
        <f>SUM(Objects!CU70,Objects!CU151 )</f>
        <v>0</v>
      </c>
      <c r="CV27" s="76">
        <f>SUM(Objects!CV70,Objects!CV151 )</f>
        <v>0</v>
      </c>
      <c r="CW27" s="76">
        <f>SUM(Objects!CW70,Objects!CW151 )</f>
        <v>0</v>
      </c>
      <c r="CX27" s="76">
        <f>SUM(Objects!CX70,Objects!CX151 )</f>
        <v>0</v>
      </c>
      <c r="CY27" s="76">
        <f>SUM(Objects!CY70,Objects!CY151 )</f>
        <v>0</v>
      </c>
      <c r="CZ27" s="76">
        <f>SUM(Objects!CZ70,Objects!CZ151 )</f>
        <v>0</v>
      </c>
      <c r="DA27" s="76">
        <f>SUM(Objects!DA70,Objects!DA151 )</f>
        <v>0</v>
      </c>
      <c r="DB27" s="76">
        <f>SUM(Objects!DB70,Objects!DB151 )</f>
        <v>0</v>
      </c>
      <c r="DC27" s="76">
        <f>SUM(Objects!DC70,Objects!DC151 )</f>
        <v>0</v>
      </c>
      <c r="DD27" s="76">
        <f>SUM(Objects!DD70,Objects!DD151 )</f>
        <v>0</v>
      </c>
      <c r="DE27" s="76">
        <f>SUM(Objects!DE70,Objects!DE151 )</f>
        <v>0</v>
      </c>
      <c r="DF27" s="76">
        <f>SUM(Objects!DF70,Objects!DF151 )</f>
        <v>0</v>
      </c>
      <c r="DG27" s="76">
        <f>SUM(Objects!DG70,Objects!DG151 )</f>
        <v>0</v>
      </c>
      <c r="DH27" s="76">
        <f>SUM(Objects!DH70,Objects!DH151 )</f>
        <v>0</v>
      </c>
      <c r="DI27" s="76">
        <f>SUM(Objects!DI70,Objects!DI151 )</f>
        <v>0</v>
      </c>
      <c r="DJ27" s="76">
        <f>SUM(Objects!DJ70,Objects!DJ151 )</f>
        <v>0</v>
      </c>
      <c r="DK27" s="76">
        <f>SUM(Objects!DK70,Objects!DK151 )</f>
        <v>0</v>
      </c>
      <c r="DL27" s="76">
        <f>SUM(Objects!DL70,Objects!DL151 )</f>
        <v>0</v>
      </c>
      <c r="DM27" s="76">
        <f>SUM(Objects!DM70,Objects!DM151 )</f>
        <v>0</v>
      </c>
      <c r="DN27" s="76">
        <f>SUM(Objects!DN70,Objects!DN151 )</f>
        <v>0</v>
      </c>
      <c r="DO27" s="76">
        <f>SUM(Objects!DO70,Objects!DO151 )</f>
        <v>0</v>
      </c>
      <c r="DP27" s="76">
        <f>SUM(Objects!DP70,Objects!DP151 )</f>
        <v>0</v>
      </c>
      <c r="DQ27" s="76">
        <f>SUM(Objects!DQ70,Objects!DQ151 )</f>
        <v>0</v>
      </c>
      <c r="DR27" s="76">
        <f>SUM(Objects!DR70,Objects!DR151 )</f>
        <v>0</v>
      </c>
      <c r="DS27" s="76">
        <f>SUM(Objects!DS70,Objects!DS151 )</f>
        <v>0</v>
      </c>
      <c r="DT27" s="76">
        <f>SUM(Objects!DT70,Objects!DT151 )</f>
        <v>0</v>
      </c>
      <c r="DU27" s="76">
        <f>SUM(Objects!DU70,Objects!DU151 )</f>
        <v>0</v>
      </c>
      <c r="DV27" s="76">
        <f>SUM(Objects!DV70,Objects!DV151 )</f>
        <v>0</v>
      </c>
      <c r="DW27" s="76">
        <f>SUM(Objects!DW70,Objects!DW151 )</f>
        <v>0</v>
      </c>
      <c r="DX27" s="76">
        <f>SUM(Objects!DX70,Objects!DX151 )</f>
        <v>0</v>
      </c>
      <c r="DY27" s="76">
        <f>SUM(Objects!DY70,Objects!DY151 )</f>
        <v>0</v>
      </c>
      <c r="DZ27" s="76">
        <f>SUM(Objects!DZ70,Objects!DZ151 )</f>
        <v>0</v>
      </c>
      <c r="EA27" s="76">
        <f>SUM(Objects!EA70,Objects!EA151 )</f>
        <v>0</v>
      </c>
      <c r="EB27" s="76">
        <f>SUM(Objects!EB70,Objects!EB151 )</f>
        <v>0</v>
      </c>
      <c r="EC27" s="76">
        <f>SUM(Objects!EC70,Objects!EC151 )</f>
        <v>0</v>
      </c>
      <c r="ED27" s="76">
        <f>SUM(Objects!ED70,Objects!ED151 )</f>
        <v>0</v>
      </c>
      <c r="EE27" s="76">
        <f>SUM(Objects!EE70,Objects!EE151 )</f>
        <v>0</v>
      </c>
      <c r="EF27" s="76">
        <f>SUM(Objects!EF70,Objects!EF151 )</f>
        <v>0</v>
      </c>
      <c r="EG27" s="76">
        <f>SUM(Objects!EG70,Objects!EG151 )</f>
        <v>0</v>
      </c>
      <c r="EH27" s="76">
        <f>SUM(Objects!EH70,Objects!EH151 )</f>
        <v>0</v>
      </c>
      <c r="EI27" s="76">
        <f>SUM(Objects!EI70,Objects!EI151 )</f>
        <v>0</v>
      </c>
      <c r="EJ27" s="76">
        <f>SUM(Objects!EJ70,Objects!EJ151 )</f>
        <v>0</v>
      </c>
      <c r="EK27" s="76">
        <f>SUM(Objects!EK70,Objects!EK151 )</f>
        <v>0</v>
      </c>
      <c r="EL27" s="76">
        <f>SUM(Objects!EL70,Objects!EL151 )</f>
        <v>0</v>
      </c>
      <c r="EM27" s="76">
        <f>SUM(Objects!EM70,Objects!EM151 )</f>
        <v>0</v>
      </c>
      <c r="EN27" s="76">
        <f>SUM(Objects!EN70,Objects!EN151 )</f>
        <v>0</v>
      </c>
      <c r="EO27" s="76">
        <f>SUM(Objects!EO70,Objects!EO151 )</f>
        <v>0</v>
      </c>
      <c r="EP27" s="76">
        <f>SUM(Objects!EP70,Objects!EP151 )</f>
        <v>0</v>
      </c>
      <c r="EQ27" s="76">
        <f>SUM(Objects!EQ70,Objects!EQ151 )</f>
        <v>0</v>
      </c>
      <c r="ER27" s="76">
        <f>SUM(Objects!ER70,Objects!ER151 )</f>
        <v>0</v>
      </c>
      <c r="ES27" s="76">
        <f>SUM(Objects!ES70,Objects!ES151 )</f>
        <v>0</v>
      </c>
      <c r="ET27" s="76">
        <f>SUM(Objects!ET70,Objects!ET151 )</f>
        <v>0</v>
      </c>
      <c r="EU27" s="76">
        <f>SUM(Objects!EU70,Objects!EU151 )</f>
        <v>0</v>
      </c>
      <c r="EV27" s="76">
        <f>SUM(Objects!EV70,Objects!EV151 )</f>
        <v>0</v>
      </c>
      <c r="EW27" s="76">
        <f>SUM(Objects!EW70,Objects!EW151 )</f>
        <v>0</v>
      </c>
      <c r="EX27" s="76">
        <f>SUM(Objects!EX70,Objects!EX151 )</f>
        <v>0</v>
      </c>
      <c r="EY27" s="76">
        <f>SUM(Objects!EY70,Objects!EY151 )</f>
        <v>0</v>
      </c>
      <c r="EZ27" s="76">
        <f>SUM(Objects!EZ70,Objects!EZ151 )</f>
        <v>0</v>
      </c>
      <c r="FA27" s="76">
        <f>SUM(Objects!FA70,Objects!FA151 )</f>
        <v>0</v>
      </c>
      <c r="FB27" s="76">
        <f>SUM(Objects!FB70,Objects!FB151 )</f>
        <v>0</v>
      </c>
      <c r="FC27" s="76">
        <f>SUM(Objects!FC70,Objects!FC151 )</f>
        <v>0</v>
      </c>
      <c r="FD27" s="76">
        <f>SUM(Objects!FD70,Objects!FD151 )</f>
        <v>0</v>
      </c>
      <c r="FE27" s="76">
        <f>SUM(Objects!FE70,Objects!FE151 )</f>
        <v>0</v>
      </c>
      <c r="FF27" s="76">
        <f>SUM(Objects!FF70,Objects!FF151 )</f>
        <v>0</v>
      </c>
      <c r="FG27" s="76">
        <f>SUM(Objects!FG70,Objects!FG151 )</f>
        <v>0</v>
      </c>
      <c r="FH27" s="76">
        <f>SUM(Objects!FH70,Objects!FH151 )</f>
        <v>0</v>
      </c>
      <c r="FI27" s="76">
        <f>SUM(Objects!FI70,Objects!FI151 )</f>
        <v>0</v>
      </c>
      <c r="FJ27" s="76">
        <f>SUM(Objects!FJ70,Objects!FJ151 )</f>
        <v>0</v>
      </c>
      <c r="FK27" s="76">
        <f>SUM(Objects!FK70,Objects!FK151 )</f>
        <v>0</v>
      </c>
      <c r="FL27" s="76">
        <f>SUM(Objects!FL70,Objects!FL151 )</f>
        <v>0</v>
      </c>
      <c r="FM27" s="76">
        <f>SUM(Objects!FM70,Objects!FM151 )</f>
        <v>0</v>
      </c>
      <c r="FN27" s="76">
        <f>SUM(Objects!FN70,Objects!FN151 )</f>
        <v>0</v>
      </c>
      <c r="FO27" s="76">
        <f>SUM(Objects!FO70,Objects!FO151 )</f>
        <v>0</v>
      </c>
      <c r="FP27" s="76">
        <f>SUM(Objects!FP70,Objects!FP151 )</f>
        <v>0</v>
      </c>
      <c r="FQ27" s="76">
        <f>SUM(Objects!FQ70,Objects!FQ151 )</f>
        <v>0</v>
      </c>
      <c r="FR27" s="76">
        <f>SUM(Objects!FR70,Objects!FR151 )</f>
        <v>0</v>
      </c>
      <c r="FS27" s="76">
        <f>SUM(Objects!FS70,Objects!FS151 )</f>
        <v>0</v>
      </c>
      <c r="FT27" s="76">
        <f>SUM(Objects!FT70,Objects!FT151 )</f>
        <v>0</v>
      </c>
      <c r="FU27" s="76">
        <f>SUM(Objects!FU70,Objects!FU151 )</f>
        <v>0</v>
      </c>
      <c r="FV27" s="76">
        <f>SUM(Objects!FV70,Objects!FV151 )</f>
        <v>0</v>
      </c>
      <c r="FW27" s="76">
        <f>SUM(Objects!FW70,Objects!FW151 )</f>
        <v>0</v>
      </c>
      <c r="FX27" s="76">
        <f>SUM(Objects!FX70,Objects!FX151 )</f>
        <v>0</v>
      </c>
      <c r="FY27" s="76">
        <f>SUM(Objects!FY70,Objects!FY151 )</f>
        <v>0</v>
      </c>
      <c r="FZ27" s="76">
        <f>SUM(Objects!FZ70,Objects!FZ151 )</f>
        <v>0</v>
      </c>
      <c r="GA27" s="76">
        <f>SUM(Objects!GA70,Objects!GA151 )</f>
        <v>0</v>
      </c>
      <c r="GB27" s="76">
        <f>SUM(Objects!GB70,Objects!GB151 )</f>
        <v>0</v>
      </c>
      <c r="GC27" s="76">
        <f>SUM(Objects!GC70,Objects!GC151 )</f>
        <v>0</v>
      </c>
      <c r="GD27" s="76">
        <f>SUM(Objects!GD70,Objects!GD151 )</f>
        <v>0</v>
      </c>
      <c r="GE27" s="76">
        <f>SUM(Objects!GE70,Objects!GE151 )</f>
        <v>0</v>
      </c>
      <c r="GF27" s="76">
        <f>SUM(Objects!GF70,Objects!GF151 )</f>
        <v>0</v>
      </c>
      <c r="GG27" s="76">
        <f>SUM(Objects!GG70,Objects!GG151 )</f>
        <v>0</v>
      </c>
      <c r="GH27" s="76">
        <f>SUM(Objects!GH70,Objects!GH151 )</f>
        <v>0</v>
      </c>
      <c r="GI27" s="76">
        <f>SUM(Objects!GI70,Objects!GI151 )</f>
        <v>0</v>
      </c>
      <c r="GJ27" s="76">
        <f>SUM(Objects!GJ70,Objects!GJ151 )</f>
        <v>0</v>
      </c>
      <c r="GK27" s="76">
        <f>SUM(Objects!GK70,Objects!GK151 )</f>
        <v>0</v>
      </c>
      <c r="GL27" s="76">
        <f>SUM(Objects!GL70,Objects!GL151 )</f>
        <v>0</v>
      </c>
      <c r="GM27" s="76">
        <f>SUM(Objects!GM70,Objects!GM151 )</f>
        <v>0</v>
      </c>
      <c r="GN27" s="76">
        <f>SUM(Objects!GN70,Objects!GN151 )</f>
        <v>0</v>
      </c>
      <c r="GO27" s="76">
        <f>SUM(Objects!GO70,Objects!GO151 )</f>
        <v>0</v>
      </c>
      <c r="GP27" s="76">
        <f>SUM(Objects!GP70,Objects!GP151 )</f>
        <v>0</v>
      </c>
      <c r="GQ27" s="76">
        <f>SUM(Objects!GQ70,Objects!GQ151 )</f>
        <v>0</v>
      </c>
      <c r="GR27" s="76">
        <f>SUM(Objects!GR70,Objects!GR151 )</f>
        <v>0</v>
      </c>
      <c r="GS27" s="76">
        <f>SUM(Objects!GS70,Objects!GS151 )</f>
        <v>0</v>
      </c>
      <c r="GT27" s="76">
        <f>SUM(Objects!GT70,Objects!GT151 )</f>
        <v>0</v>
      </c>
      <c r="GU27" s="76">
        <f>SUM(Objects!GU70,Objects!GU151 )</f>
        <v>0</v>
      </c>
      <c r="GV27" s="76">
        <f>SUM(Objects!GV70,Objects!GV151 )</f>
        <v>0</v>
      </c>
      <c r="GW27" s="76">
        <f>SUM(Objects!GW70,Objects!GW151 )</f>
        <v>0</v>
      </c>
      <c r="GX27" s="76">
        <f>SUM(Objects!GX70,Objects!GX151 )</f>
        <v>0</v>
      </c>
      <c r="GY27" s="76">
        <f>SUM(Objects!GY70,Objects!GY151 )</f>
        <v>0</v>
      </c>
      <c r="GZ27" s="76">
        <f>SUM(Objects!GZ70,Objects!GZ151 )</f>
        <v>0</v>
      </c>
      <c r="HA27" s="76">
        <f>SUM(Objects!HA70,Objects!HA151 )</f>
        <v>0</v>
      </c>
      <c r="HB27" s="76">
        <f>SUM(Objects!HB70,Objects!HB151 )</f>
        <v>0</v>
      </c>
      <c r="HC27" s="76">
        <f>SUM(Objects!HC70,Objects!HC151 )</f>
        <v>0</v>
      </c>
      <c r="HD27" s="76">
        <f>SUM(Objects!HD70,Objects!HD151 )</f>
        <v>0</v>
      </c>
      <c r="HE27" s="76">
        <f>SUM(Objects!HE70,Objects!HE151 )</f>
        <v>0</v>
      </c>
      <c r="HF27" s="76">
        <f>SUM(Objects!HF70,Objects!HF151 )</f>
        <v>0</v>
      </c>
      <c r="HG27" s="76">
        <f>SUM(Objects!HG70,Objects!HG151 )</f>
        <v>0</v>
      </c>
      <c r="HH27" s="76">
        <f>SUM(Objects!HH70,Objects!HH151 )</f>
        <v>0</v>
      </c>
      <c r="HI27" s="76">
        <f>SUM(Objects!HI70,Objects!HI151 )</f>
        <v>0</v>
      </c>
      <c r="HJ27" s="76">
        <f>SUM(Objects!HJ70,Objects!HJ151 )</f>
        <v>0</v>
      </c>
      <c r="HK27" s="76">
        <f>SUM(Objects!HK70,Objects!HK151 )</f>
        <v>0</v>
      </c>
      <c r="HL27" s="76">
        <f>SUM(Objects!HL70,Objects!HL151 )</f>
        <v>0</v>
      </c>
      <c r="HM27" s="76">
        <f>SUM(Objects!HM70,Objects!HM151 )</f>
        <v>0</v>
      </c>
      <c r="HN27" s="76">
        <f>SUM(Objects!HN70,Objects!HN151 )</f>
        <v>0</v>
      </c>
      <c r="HO27" s="76">
        <f>SUM(Objects!HO70,Objects!HO151 )</f>
        <v>0</v>
      </c>
      <c r="HP27" s="76">
        <f>SUM(Objects!HP70,Objects!HP151 )</f>
        <v>0</v>
      </c>
      <c r="HQ27" s="76">
        <f>SUM(Objects!HQ70,Objects!HQ151 )</f>
        <v>0</v>
      </c>
      <c r="HR27" s="76">
        <f>SUM(Objects!HR70,Objects!HR151 )</f>
        <v>0</v>
      </c>
      <c r="HS27" s="76">
        <f>SUM(Objects!HS70,Objects!HS151 )</f>
        <v>0</v>
      </c>
      <c r="HT27" s="76">
        <f>SUM(Objects!HT70,Objects!HT151 )</f>
        <v>0</v>
      </c>
      <c r="HU27" s="76">
        <f>SUM(Objects!HU70,Objects!HU151 )</f>
        <v>0</v>
      </c>
      <c r="HV27" s="76">
        <f>SUM(Objects!HV70,Objects!HV151 )</f>
        <v>0</v>
      </c>
      <c r="HW27" s="76">
        <f>SUM(Objects!HW70,Objects!HW151 )</f>
        <v>0</v>
      </c>
      <c r="HX27" s="76">
        <f>SUM(Objects!HX70,Objects!HX151 )</f>
        <v>0</v>
      </c>
      <c r="HY27" s="76">
        <f>SUM(Objects!HY70,Objects!HY151 )</f>
        <v>0</v>
      </c>
      <c r="HZ27" s="76">
        <f>SUM(Objects!HZ70,Objects!HZ151 )</f>
        <v>0</v>
      </c>
      <c r="IA27" s="76">
        <f>SUM(Objects!IA70,Objects!IA151 )</f>
        <v>0</v>
      </c>
      <c r="IB27" s="76">
        <f>SUM(Objects!IB70,Objects!IB151 )</f>
        <v>0</v>
      </c>
      <c r="IC27" s="76">
        <f>SUM(Objects!IC70,Objects!IC151 )</f>
        <v>0</v>
      </c>
      <c r="ID27" s="76">
        <f>SUM(Objects!ID70,Objects!ID151 )</f>
        <v>0</v>
      </c>
      <c r="IE27" s="76">
        <f>SUM(Objects!IE70,Objects!IE151 )</f>
        <v>0</v>
      </c>
      <c r="IF27" s="76">
        <f>SUM(Objects!IF70,Objects!IF151 )</f>
        <v>0</v>
      </c>
      <c r="IG27" s="76">
        <f>SUM(Objects!IG70,Objects!IG151 )</f>
        <v>0</v>
      </c>
      <c r="IH27" s="76">
        <f>SUM(Objects!IH70,Objects!IH151 )</f>
        <v>0</v>
      </c>
      <c r="II27" s="76">
        <f>SUM(Objects!II70,Objects!II151 )</f>
        <v>0</v>
      </c>
      <c r="IJ27" s="76">
        <f>SUM(Objects!IJ70,Objects!IJ151 )</f>
        <v>0</v>
      </c>
      <c r="IK27" s="76">
        <f>SUM(Objects!IK70,Objects!IK151 )</f>
        <v>0</v>
      </c>
      <c r="IL27" s="76">
        <f>SUM(Objects!IL70,Objects!IL151 )</f>
        <v>0</v>
      </c>
    </row>
    <row r="28" spans="2:246" outlineLevel="1" x14ac:dyDescent="0.3">
      <c r="B28" s="129" t="s">
        <v>428</v>
      </c>
      <c r="C28" s="72" t="s">
        <v>283</v>
      </c>
      <c r="D28" s="137">
        <f>SUM(D29:D30)</f>
        <v>3100</v>
      </c>
      <c r="F28" s="133" t="s">
        <v>402</v>
      </c>
      <c r="G28" s="76">
        <f>SUM(G29:G30)</f>
        <v>100</v>
      </c>
      <c r="H28" s="76">
        <f t="shared" ref="H28:BS28" si="16">SUM(H29:H30)</f>
        <v>1250</v>
      </c>
      <c r="I28" s="76">
        <f t="shared" si="16"/>
        <v>1250</v>
      </c>
      <c r="J28" s="76">
        <f t="shared" si="16"/>
        <v>0</v>
      </c>
      <c r="K28" s="76">
        <f t="shared" si="16"/>
        <v>0</v>
      </c>
      <c r="L28" s="76">
        <f t="shared" si="16"/>
        <v>0</v>
      </c>
      <c r="M28" s="76">
        <f t="shared" si="16"/>
        <v>0</v>
      </c>
      <c r="N28" s="76">
        <f t="shared" si="16"/>
        <v>0</v>
      </c>
      <c r="O28" s="76">
        <f t="shared" si="16"/>
        <v>0</v>
      </c>
      <c r="P28" s="76">
        <f t="shared" si="16"/>
        <v>250</v>
      </c>
      <c r="Q28" s="76">
        <f t="shared" si="16"/>
        <v>250</v>
      </c>
      <c r="R28" s="76">
        <f t="shared" si="16"/>
        <v>0</v>
      </c>
      <c r="S28" s="76">
        <f t="shared" si="16"/>
        <v>0</v>
      </c>
      <c r="T28" s="76">
        <f t="shared" si="16"/>
        <v>0</v>
      </c>
      <c r="U28" s="76">
        <f t="shared" si="16"/>
        <v>0</v>
      </c>
      <c r="V28" s="76">
        <f t="shared" si="16"/>
        <v>0</v>
      </c>
      <c r="W28" s="76">
        <f t="shared" si="16"/>
        <v>0</v>
      </c>
      <c r="X28" s="76">
        <f t="shared" si="16"/>
        <v>0</v>
      </c>
      <c r="Y28" s="76">
        <f t="shared" si="16"/>
        <v>0</v>
      </c>
      <c r="Z28" s="76">
        <f t="shared" si="16"/>
        <v>0</v>
      </c>
      <c r="AA28" s="76">
        <f t="shared" si="16"/>
        <v>0</v>
      </c>
      <c r="AB28" s="76">
        <f t="shared" si="16"/>
        <v>0</v>
      </c>
      <c r="AC28" s="76">
        <f t="shared" si="16"/>
        <v>0</v>
      </c>
      <c r="AD28" s="76">
        <f t="shared" si="16"/>
        <v>0</v>
      </c>
      <c r="AE28" s="76">
        <f t="shared" si="16"/>
        <v>0</v>
      </c>
      <c r="AF28" s="76">
        <f t="shared" si="16"/>
        <v>0</v>
      </c>
      <c r="AG28" s="76">
        <f t="shared" si="16"/>
        <v>0</v>
      </c>
      <c r="AH28" s="76">
        <f t="shared" si="16"/>
        <v>0</v>
      </c>
      <c r="AI28" s="76">
        <f t="shared" si="16"/>
        <v>0</v>
      </c>
      <c r="AJ28" s="76">
        <f t="shared" si="16"/>
        <v>0</v>
      </c>
      <c r="AK28" s="76">
        <f t="shared" si="16"/>
        <v>0</v>
      </c>
      <c r="AL28" s="76">
        <f t="shared" si="16"/>
        <v>0</v>
      </c>
      <c r="AM28" s="76">
        <f t="shared" si="16"/>
        <v>0</v>
      </c>
      <c r="AN28" s="76">
        <f t="shared" si="16"/>
        <v>0</v>
      </c>
      <c r="AO28" s="76">
        <f t="shared" si="16"/>
        <v>0</v>
      </c>
      <c r="AP28" s="76">
        <f t="shared" si="16"/>
        <v>0</v>
      </c>
      <c r="AQ28" s="76">
        <f t="shared" si="16"/>
        <v>0</v>
      </c>
      <c r="AR28" s="76">
        <f t="shared" si="16"/>
        <v>0</v>
      </c>
      <c r="AS28" s="76">
        <f t="shared" si="16"/>
        <v>0</v>
      </c>
      <c r="AT28" s="76">
        <f t="shared" si="16"/>
        <v>0</v>
      </c>
      <c r="AU28" s="76">
        <f t="shared" si="16"/>
        <v>0</v>
      </c>
      <c r="AV28" s="76">
        <f t="shared" si="16"/>
        <v>0</v>
      </c>
      <c r="AW28" s="76">
        <f t="shared" si="16"/>
        <v>0</v>
      </c>
      <c r="AX28" s="76">
        <f t="shared" si="16"/>
        <v>0</v>
      </c>
      <c r="AY28" s="76">
        <f t="shared" si="16"/>
        <v>0</v>
      </c>
      <c r="AZ28" s="76">
        <f t="shared" si="16"/>
        <v>0</v>
      </c>
      <c r="BA28" s="76">
        <f t="shared" si="16"/>
        <v>0</v>
      </c>
      <c r="BB28" s="76">
        <f t="shared" si="16"/>
        <v>0</v>
      </c>
      <c r="BC28" s="76">
        <f t="shared" si="16"/>
        <v>0</v>
      </c>
      <c r="BD28" s="76">
        <f t="shared" si="16"/>
        <v>0</v>
      </c>
      <c r="BE28" s="76">
        <f t="shared" si="16"/>
        <v>0</v>
      </c>
      <c r="BF28" s="76">
        <f t="shared" si="16"/>
        <v>0</v>
      </c>
      <c r="BG28" s="76">
        <f t="shared" si="16"/>
        <v>0</v>
      </c>
      <c r="BH28" s="76">
        <f t="shared" si="16"/>
        <v>0</v>
      </c>
      <c r="BI28" s="76">
        <f t="shared" si="16"/>
        <v>0</v>
      </c>
      <c r="BJ28" s="76">
        <f t="shared" si="16"/>
        <v>0</v>
      </c>
      <c r="BK28" s="76">
        <f t="shared" si="16"/>
        <v>0</v>
      </c>
      <c r="BL28" s="76">
        <f t="shared" si="16"/>
        <v>0</v>
      </c>
      <c r="BM28" s="76">
        <f t="shared" si="16"/>
        <v>0</v>
      </c>
      <c r="BN28" s="76">
        <f t="shared" si="16"/>
        <v>0</v>
      </c>
      <c r="BO28" s="76">
        <f t="shared" si="16"/>
        <v>0</v>
      </c>
      <c r="BP28" s="76">
        <f t="shared" si="16"/>
        <v>0</v>
      </c>
      <c r="BQ28" s="76">
        <f t="shared" si="16"/>
        <v>0</v>
      </c>
      <c r="BR28" s="76">
        <f t="shared" si="16"/>
        <v>0</v>
      </c>
      <c r="BS28" s="76">
        <f t="shared" si="16"/>
        <v>0</v>
      </c>
      <c r="BT28" s="76">
        <f t="shared" ref="BT28:EE28" si="17">SUM(BT29:BT30)</f>
        <v>0</v>
      </c>
      <c r="BU28" s="76">
        <f t="shared" si="17"/>
        <v>0</v>
      </c>
      <c r="BV28" s="76">
        <f t="shared" si="17"/>
        <v>0</v>
      </c>
      <c r="BW28" s="76">
        <f t="shared" si="17"/>
        <v>0</v>
      </c>
      <c r="BX28" s="76">
        <f t="shared" si="17"/>
        <v>0</v>
      </c>
      <c r="BY28" s="76">
        <f t="shared" si="17"/>
        <v>0</v>
      </c>
      <c r="BZ28" s="76">
        <f t="shared" si="17"/>
        <v>0</v>
      </c>
      <c r="CA28" s="76">
        <f t="shared" si="17"/>
        <v>0</v>
      </c>
      <c r="CB28" s="76">
        <f t="shared" si="17"/>
        <v>0</v>
      </c>
      <c r="CC28" s="76">
        <f t="shared" si="17"/>
        <v>0</v>
      </c>
      <c r="CD28" s="76">
        <f t="shared" si="17"/>
        <v>0</v>
      </c>
      <c r="CE28" s="76">
        <f t="shared" si="17"/>
        <v>0</v>
      </c>
      <c r="CF28" s="76">
        <f t="shared" si="17"/>
        <v>0</v>
      </c>
      <c r="CG28" s="76">
        <f t="shared" si="17"/>
        <v>0</v>
      </c>
      <c r="CH28" s="76">
        <f t="shared" si="17"/>
        <v>0</v>
      </c>
      <c r="CI28" s="76">
        <f t="shared" si="17"/>
        <v>0</v>
      </c>
      <c r="CJ28" s="76">
        <f t="shared" si="17"/>
        <v>0</v>
      </c>
      <c r="CK28" s="76">
        <f t="shared" si="17"/>
        <v>0</v>
      </c>
      <c r="CL28" s="76">
        <f t="shared" si="17"/>
        <v>0</v>
      </c>
      <c r="CM28" s="76">
        <f t="shared" si="17"/>
        <v>0</v>
      </c>
      <c r="CN28" s="76">
        <f t="shared" si="17"/>
        <v>0</v>
      </c>
      <c r="CO28" s="76">
        <f t="shared" si="17"/>
        <v>0</v>
      </c>
      <c r="CP28" s="76">
        <f t="shared" si="17"/>
        <v>0</v>
      </c>
      <c r="CQ28" s="76">
        <f t="shared" si="17"/>
        <v>0</v>
      </c>
      <c r="CR28" s="76">
        <f t="shared" si="17"/>
        <v>0</v>
      </c>
      <c r="CS28" s="76">
        <f t="shared" si="17"/>
        <v>0</v>
      </c>
      <c r="CT28" s="76">
        <f t="shared" si="17"/>
        <v>0</v>
      </c>
      <c r="CU28" s="76">
        <f t="shared" si="17"/>
        <v>0</v>
      </c>
      <c r="CV28" s="76">
        <f t="shared" si="17"/>
        <v>0</v>
      </c>
      <c r="CW28" s="76">
        <f t="shared" si="17"/>
        <v>0</v>
      </c>
      <c r="CX28" s="76">
        <f t="shared" si="17"/>
        <v>0</v>
      </c>
      <c r="CY28" s="76">
        <f t="shared" si="17"/>
        <v>0</v>
      </c>
      <c r="CZ28" s="76">
        <f t="shared" si="17"/>
        <v>0</v>
      </c>
      <c r="DA28" s="76">
        <f t="shared" si="17"/>
        <v>0</v>
      </c>
      <c r="DB28" s="76">
        <f t="shared" si="17"/>
        <v>0</v>
      </c>
      <c r="DC28" s="76">
        <f t="shared" si="17"/>
        <v>0</v>
      </c>
      <c r="DD28" s="76">
        <f t="shared" si="17"/>
        <v>0</v>
      </c>
      <c r="DE28" s="76">
        <f t="shared" si="17"/>
        <v>0</v>
      </c>
      <c r="DF28" s="76">
        <f t="shared" si="17"/>
        <v>0</v>
      </c>
      <c r="DG28" s="76">
        <f t="shared" si="17"/>
        <v>0</v>
      </c>
      <c r="DH28" s="76">
        <f t="shared" si="17"/>
        <v>0</v>
      </c>
      <c r="DI28" s="76">
        <f t="shared" si="17"/>
        <v>0</v>
      </c>
      <c r="DJ28" s="76">
        <f t="shared" si="17"/>
        <v>0</v>
      </c>
      <c r="DK28" s="76">
        <f t="shared" si="17"/>
        <v>0</v>
      </c>
      <c r="DL28" s="76">
        <f t="shared" si="17"/>
        <v>0</v>
      </c>
      <c r="DM28" s="76">
        <f t="shared" si="17"/>
        <v>0</v>
      </c>
      <c r="DN28" s="76">
        <f t="shared" si="17"/>
        <v>0</v>
      </c>
      <c r="DO28" s="76">
        <f t="shared" si="17"/>
        <v>0</v>
      </c>
      <c r="DP28" s="76">
        <f t="shared" si="17"/>
        <v>0</v>
      </c>
      <c r="DQ28" s="76">
        <f t="shared" si="17"/>
        <v>0</v>
      </c>
      <c r="DR28" s="76">
        <f t="shared" si="17"/>
        <v>0</v>
      </c>
      <c r="DS28" s="76">
        <f t="shared" si="17"/>
        <v>0</v>
      </c>
      <c r="DT28" s="76">
        <f t="shared" si="17"/>
        <v>0</v>
      </c>
      <c r="DU28" s="76">
        <f t="shared" si="17"/>
        <v>0</v>
      </c>
      <c r="DV28" s="76">
        <f t="shared" si="17"/>
        <v>0</v>
      </c>
      <c r="DW28" s="76">
        <f t="shared" si="17"/>
        <v>0</v>
      </c>
      <c r="DX28" s="76">
        <f t="shared" si="17"/>
        <v>0</v>
      </c>
      <c r="DY28" s="76">
        <f t="shared" si="17"/>
        <v>0</v>
      </c>
      <c r="DZ28" s="76">
        <f t="shared" si="17"/>
        <v>0</v>
      </c>
      <c r="EA28" s="76">
        <f t="shared" si="17"/>
        <v>0</v>
      </c>
      <c r="EB28" s="76">
        <f t="shared" si="17"/>
        <v>0</v>
      </c>
      <c r="EC28" s="76">
        <f t="shared" si="17"/>
        <v>0</v>
      </c>
      <c r="ED28" s="76">
        <f t="shared" si="17"/>
        <v>0</v>
      </c>
      <c r="EE28" s="76">
        <f t="shared" si="17"/>
        <v>0</v>
      </c>
      <c r="EF28" s="76">
        <f t="shared" ref="EF28:GQ28" si="18">SUM(EF29:EF30)</f>
        <v>0</v>
      </c>
      <c r="EG28" s="76">
        <f t="shared" si="18"/>
        <v>0</v>
      </c>
      <c r="EH28" s="76">
        <f t="shared" si="18"/>
        <v>0</v>
      </c>
      <c r="EI28" s="76">
        <f t="shared" si="18"/>
        <v>0</v>
      </c>
      <c r="EJ28" s="76">
        <f t="shared" si="18"/>
        <v>0</v>
      </c>
      <c r="EK28" s="76">
        <f t="shared" si="18"/>
        <v>0</v>
      </c>
      <c r="EL28" s="76">
        <f t="shared" si="18"/>
        <v>0</v>
      </c>
      <c r="EM28" s="76">
        <f t="shared" si="18"/>
        <v>0</v>
      </c>
      <c r="EN28" s="76">
        <f t="shared" si="18"/>
        <v>0</v>
      </c>
      <c r="EO28" s="76">
        <f t="shared" si="18"/>
        <v>0</v>
      </c>
      <c r="EP28" s="76">
        <f t="shared" si="18"/>
        <v>0</v>
      </c>
      <c r="EQ28" s="76">
        <f t="shared" si="18"/>
        <v>0</v>
      </c>
      <c r="ER28" s="76">
        <f t="shared" si="18"/>
        <v>0</v>
      </c>
      <c r="ES28" s="76">
        <f t="shared" si="18"/>
        <v>0</v>
      </c>
      <c r="ET28" s="76">
        <f t="shared" si="18"/>
        <v>0</v>
      </c>
      <c r="EU28" s="76">
        <f t="shared" si="18"/>
        <v>0</v>
      </c>
      <c r="EV28" s="76">
        <f t="shared" si="18"/>
        <v>0</v>
      </c>
      <c r="EW28" s="76">
        <f t="shared" si="18"/>
        <v>0</v>
      </c>
      <c r="EX28" s="76">
        <f t="shared" si="18"/>
        <v>0</v>
      </c>
      <c r="EY28" s="76">
        <f t="shared" si="18"/>
        <v>0</v>
      </c>
      <c r="EZ28" s="76">
        <f t="shared" si="18"/>
        <v>0</v>
      </c>
      <c r="FA28" s="76">
        <f t="shared" si="18"/>
        <v>0</v>
      </c>
      <c r="FB28" s="76">
        <f t="shared" si="18"/>
        <v>0</v>
      </c>
      <c r="FC28" s="76">
        <f t="shared" si="18"/>
        <v>0</v>
      </c>
      <c r="FD28" s="76">
        <f t="shared" si="18"/>
        <v>0</v>
      </c>
      <c r="FE28" s="76">
        <f t="shared" si="18"/>
        <v>0</v>
      </c>
      <c r="FF28" s="76">
        <f t="shared" si="18"/>
        <v>0</v>
      </c>
      <c r="FG28" s="76">
        <f t="shared" si="18"/>
        <v>0</v>
      </c>
      <c r="FH28" s="76">
        <f t="shared" si="18"/>
        <v>0</v>
      </c>
      <c r="FI28" s="76">
        <f t="shared" si="18"/>
        <v>0</v>
      </c>
      <c r="FJ28" s="76">
        <f t="shared" si="18"/>
        <v>0</v>
      </c>
      <c r="FK28" s="76">
        <f t="shared" si="18"/>
        <v>0</v>
      </c>
      <c r="FL28" s="76">
        <f t="shared" si="18"/>
        <v>0</v>
      </c>
      <c r="FM28" s="76">
        <f t="shared" si="18"/>
        <v>0</v>
      </c>
      <c r="FN28" s="76">
        <f t="shared" si="18"/>
        <v>0</v>
      </c>
      <c r="FO28" s="76">
        <f t="shared" si="18"/>
        <v>0</v>
      </c>
      <c r="FP28" s="76">
        <f t="shared" si="18"/>
        <v>0</v>
      </c>
      <c r="FQ28" s="76">
        <f t="shared" si="18"/>
        <v>0</v>
      </c>
      <c r="FR28" s="76">
        <f t="shared" si="18"/>
        <v>0</v>
      </c>
      <c r="FS28" s="76">
        <f t="shared" si="18"/>
        <v>0</v>
      </c>
      <c r="FT28" s="76">
        <f t="shared" si="18"/>
        <v>0</v>
      </c>
      <c r="FU28" s="76">
        <f t="shared" si="18"/>
        <v>0</v>
      </c>
      <c r="FV28" s="76">
        <f t="shared" si="18"/>
        <v>0</v>
      </c>
      <c r="FW28" s="76">
        <f t="shared" si="18"/>
        <v>0</v>
      </c>
      <c r="FX28" s="76">
        <f t="shared" si="18"/>
        <v>0</v>
      </c>
      <c r="FY28" s="76">
        <f t="shared" si="18"/>
        <v>0</v>
      </c>
      <c r="FZ28" s="76">
        <f t="shared" si="18"/>
        <v>0</v>
      </c>
      <c r="GA28" s="76">
        <f t="shared" si="18"/>
        <v>0</v>
      </c>
      <c r="GB28" s="76">
        <f t="shared" si="18"/>
        <v>0</v>
      </c>
      <c r="GC28" s="76">
        <f t="shared" si="18"/>
        <v>0</v>
      </c>
      <c r="GD28" s="76">
        <f t="shared" si="18"/>
        <v>0</v>
      </c>
      <c r="GE28" s="76">
        <f t="shared" si="18"/>
        <v>0</v>
      </c>
      <c r="GF28" s="76">
        <f t="shared" si="18"/>
        <v>0</v>
      </c>
      <c r="GG28" s="76">
        <f t="shared" si="18"/>
        <v>0</v>
      </c>
      <c r="GH28" s="76">
        <f t="shared" si="18"/>
        <v>0</v>
      </c>
      <c r="GI28" s="76">
        <f t="shared" si="18"/>
        <v>0</v>
      </c>
      <c r="GJ28" s="76">
        <f t="shared" si="18"/>
        <v>0</v>
      </c>
      <c r="GK28" s="76">
        <f t="shared" si="18"/>
        <v>0</v>
      </c>
      <c r="GL28" s="76">
        <f t="shared" si="18"/>
        <v>0</v>
      </c>
      <c r="GM28" s="76">
        <f t="shared" si="18"/>
        <v>0</v>
      </c>
      <c r="GN28" s="76">
        <f t="shared" si="18"/>
        <v>0</v>
      </c>
      <c r="GO28" s="76">
        <f t="shared" si="18"/>
        <v>0</v>
      </c>
      <c r="GP28" s="76">
        <f t="shared" si="18"/>
        <v>0</v>
      </c>
      <c r="GQ28" s="76">
        <f t="shared" si="18"/>
        <v>0</v>
      </c>
      <c r="GR28" s="76">
        <f t="shared" ref="GR28:IL28" si="19">SUM(GR29:GR30)</f>
        <v>0</v>
      </c>
      <c r="GS28" s="76">
        <f t="shared" si="19"/>
        <v>0</v>
      </c>
      <c r="GT28" s="76">
        <f t="shared" si="19"/>
        <v>0</v>
      </c>
      <c r="GU28" s="76">
        <f t="shared" si="19"/>
        <v>0</v>
      </c>
      <c r="GV28" s="76">
        <f t="shared" si="19"/>
        <v>0</v>
      </c>
      <c r="GW28" s="76">
        <f t="shared" si="19"/>
        <v>0</v>
      </c>
      <c r="GX28" s="76">
        <f t="shared" si="19"/>
        <v>0</v>
      </c>
      <c r="GY28" s="76">
        <f t="shared" si="19"/>
        <v>0</v>
      </c>
      <c r="GZ28" s="76">
        <f t="shared" si="19"/>
        <v>0</v>
      </c>
      <c r="HA28" s="76">
        <f t="shared" si="19"/>
        <v>0</v>
      </c>
      <c r="HB28" s="76">
        <f t="shared" si="19"/>
        <v>0</v>
      </c>
      <c r="HC28" s="76">
        <f t="shared" si="19"/>
        <v>0</v>
      </c>
      <c r="HD28" s="76">
        <f t="shared" si="19"/>
        <v>0</v>
      </c>
      <c r="HE28" s="76">
        <f t="shared" si="19"/>
        <v>0</v>
      </c>
      <c r="HF28" s="76">
        <f t="shared" si="19"/>
        <v>0</v>
      </c>
      <c r="HG28" s="76">
        <f t="shared" si="19"/>
        <v>0</v>
      </c>
      <c r="HH28" s="76">
        <f t="shared" si="19"/>
        <v>0</v>
      </c>
      <c r="HI28" s="76">
        <f t="shared" si="19"/>
        <v>0</v>
      </c>
      <c r="HJ28" s="76">
        <f t="shared" si="19"/>
        <v>0</v>
      </c>
      <c r="HK28" s="76">
        <f t="shared" si="19"/>
        <v>0</v>
      </c>
      <c r="HL28" s="76">
        <f t="shared" si="19"/>
        <v>0</v>
      </c>
      <c r="HM28" s="76">
        <f t="shared" si="19"/>
        <v>0</v>
      </c>
      <c r="HN28" s="76">
        <f t="shared" si="19"/>
        <v>0</v>
      </c>
      <c r="HO28" s="76">
        <f t="shared" si="19"/>
        <v>0</v>
      </c>
      <c r="HP28" s="76">
        <f t="shared" si="19"/>
        <v>0</v>
      </c>
      <c r="HQ28" s="76">
        <f t="shared" si="19"/>
        <v>0</v>
      </c>
      <c r="HR28" s="76">
        <f t="shared" si="19"/>
        <v>0</v>
      </c>
      <c r="HS28" s="76">
        <f t="shared" si="19"/>
        <v>0</v>
      </c>
      <c r="HT28" s="76">
        <f t="shared" si="19"/>
        <v>0</v>
      </c>
      <c r="HU28" s="76">
        <f t="shared" si="19"/>
        <v>0</v>
      </c>
      <c r="HV28" s="76">
        <f t="shared" si="19"/>
        <v>0</v>
      </c>
      <c r="HW28" s="76">
        <f t="shared" si="19"/>
        <v>0</v>
      </c>
      <c r="HX28" s="76">
        <f t="shared" si="19"/>
        <v>0</v>
      </c>
      <c r="HY28" s="76">
        <f t="shared" si="19"/>
        <v>0</v>
      </c>
      <c r="HZ28" s="76">
        <f t="shared" si="19"/>
        <v>0</v>
      </c>
      <c r="IA28" s="76">
        <f t="shared" si="19"/>
        <v>0</v>
      </c>
      <c r="IB28" s="76">
        <f t="shared" si="19"/>
        <v>0</v>
      </c>
      <c r="IC28" s="76">
        <f t="shared" si="19"/>
        <v>0</v>
      </c>
      <c r="ID28" s="76">
        <f t="shared" si="19"/>
        <v>0</v>
      </c>
      <c r="IE28" s="76">
        <f t="shared" si="19"/>
        <v>0</v>
      </c>
      <c r="IF28" s="76">
        <f t="shared" si="19"/>
        <v>0</v>
      </c>
      <c r="IG28" s="76">
        <f t="shared" si="19"/>
        <v>0</v>
      </c>
      <c r="IH28" s="76">
        <f t="shared" si="19"/>
        <v>0</v>
      </c>
      <c r="II28" s="76">
        <f t="shared" si="19"/>
        <v>0</v>
      </c>
      <c r="IJ28" s="76">
        <f t="shared" si="19"/>
        <v>0</v>
      </c>
      <c r="IK28" s="76">
        <f t="shared" si="19"/>
        <v>0</v>
      </c>
      <c r="IL28" s="76">
        <f t="shared" si="19"/>
        <v>0</v>
      </c>
    </row>
    <row r="29" spans="2:246" outlineLevel="2" x14ac:dyDescent="0.3">
      <c r="B29" s="131" t="s">
        <v>420</v>
      </c>
      <c r="C29" s="72" t="s">
        <v>283</v>
      </c>
      <c r="D29" s="137">
        <f t="shared" ref="D29:D40" si="20">SUM(G29:IL29)</f>
        <v>3000</v>
      </c>
      <c r="F29" s="133"/>
      <c r="G29" s="76">
        <f>Assump!$D$90*Assump!J90+Assump!$D$111*Assump!J111</f>
        <v>0</v>
      </c>
      <c r="H29" s="76">
        <f>Assump!$D$90*Assump!K90+Assump!$D$111*Assump!K111</f>
        <v>1250</v>
      </c>
      <c r="I29" s="76">
        <f>Assump!$D$90*Assump!L90+Assump!$D$111*Assump!L111</f>
        <v>1250</v>
      </c>
      <c r="J29" s="76">
        <f>Assump!$D$90*Assump!M90+Assump!$D$111*Assump!M111</f>
        <v>0</v>
      </c>
      <c r="K29" s="76">
        <f>Assump!$D$90*Assump!N90+Assump!$D$111*Assump!N111</f>
        <v>0</v>
      </c>
      <c r="L29" s="76">
        <f>Assump!$D$90*Assump!O90+Assump!$D$111*Assump!O111</f>
        <v>0</v>
      </c>
      <c r="M29" s="76">
        <f>Assump!$D$90*Assump!P90+Assump!$D$111*Assump!P111</f>
        <v>0</v>
      </c>
      <c r="N29" s="76">
        <f>Assump!$D$90*Assump!Q90+Assump!$D$111*Assump!Q111</f>
        <v>0</v>
      </c>
      <c r="O29" s="76">
        <f>Assump!$D$90*Assump!R90+Assump!$D$111*Assump!R111</f>
        <v>0</v>
      </c>
      <c r="P29" s="76">
        <f>Assump!$D$90*Assump!S90+Assump!$D$111*Assump!S111</f>
        <v>250</v>
      </c>
      <c r="Q29" s="76">
        <f>Assump!$D$90*Assump!T90+Assump!$D$111*Assump!T111</f>
        <v>250</v>
      </c>
      <c r="R29" s="76">
        <f>Assump!$D$90*Assump!U90+Assump!$D$111*Assump!U111</f>
        <v>0</v>
      </c>
      <c r="S29" s="76">
        <f>Assump!$D$90*Assump!V90+Assump!$D$111*Assump!V111</f>
        <v>0</v>
      </c>
      <c r="T29" s="76">
        <f>Assump!$D$90*Assump!W90+Assump!$D$111*Assump!W111</f>
        <v>0</v>
      </c>
      <c r="U29" s="76">
        <f>Assump!$D$90*Assump!X90+Assump!$D$111*Assump!X111</f>
        <v>0</v>
      </c>
      <c r="V29" s="76">
        <f>Assump!$D$90*Assump!Y90+Assump!$D$111*Assump!Y111</f>
        <v>0</v>
      </c>
      <c r="W29" s="76">
        <f>Assump!$D$90*Assump!Z90+Assump!$D$111*Assump!Z111</f>
        <v>0</v>
      </c>
      <c r="X29" s="76">
        <f>Assump!$D$90*Assump!AA90+Assump!$D$111*Assump!AA111</f>
        <v>0</v>
      </c>
      <c r="Y29" s="76">
        <f>Assump!$D$90*Assump!AB90+Assump!$D$111*Assump!AB111</f>
        <v>0</v>
      </c>
      <c r="Z29" s="76">
        <f>Assump!$D$90*Assump!AC90+Assump!$D$111*Assump!AC111</f>
        <v>0</v>
      </c>
      <c r="AA29" s="76">
        <f>Assump!$D$90*Assump!AD90+Assump!$D$111*Assump!AD111</f>
        <v>0</v>
      </c>
      <c r="AB29" s="76">
        <f>Assump!$D$90*Assump!AE90+Assump!$D$111*Assump!AE111</f>
        <v>0</v>
      </c>
      <c r="AC29" s="76">
        <f>Assump!$D$90*Assump!AF90+Assump!$D$111*Assump!AF111</f>
        <v>0</v>
      </c>
      <c r="AD29" s="76">
        <f>Assump!$D$90*Assump!AG90+Assump!$D$111*Assump!AG111</f>
        <v>0</v>
      </c>
      <c r="AE29" s="76">
        <f>Assump!$D$90*Assump!AH90+Assump!$D$111*Assump!AH111</f>
        <v>0</v>
      </c>
      <c r="AF29" s="76">
        <f>Assump!$D$90*Assump!AI90+Assump!$D$111*Assump!AI111</f>
        <v>0</v>
      </c>
      <c r="AG29" s="76">
        <f>Assump!$D$90*Assump!AJ90+Assump!$D$111*Assump!AJ111</f>
        <v>0</v>
      </c>
      <c r="AH29" s="76">
        <f>Assump!$D$90*Assump!AK90+Assump!$D$111*Assump!AK111</f>
        <v>0</v>
      </c>
      <c r="AI29" s="76">
        <f>Assump!$D$90*Assump!AL90+Assump!$D$111*Assump!AL111</f>
        <v>0</v>
      </c>
      <c r="AJ29" s="76">
        <f>Assump!$D$90*Assump!AM90+Assump!$D$111*Assump!AM111</f>
        <v>0</v>
      </c>
      <c r="AK29" s="76">
        <f>Assump!$D$90*Assump!AN90+Assump!$D$111*Assump!AN111</f>
        <v>0</v>
      </c>
      <c r="AL29" s="76">
        <f>Assump!$D$90*Assump!AO90+Assump!$D$111*Assump!AO111</f>
        <v>0</v>
      </c>
      <c r="AM29" s="76">
        <f>Assump!$D$90*Assump!AP90+Assump!$D$111*Assump!AP111</f>
        <v>0</v>
      </c>
      <c r="AN29" s="76">
        <f>Assump!$D$90*Assump!AQ90+Assump!$D$111*Assump!AQ111</f>
        <v>0</v>
      </c>
      <c r="AO29" s="76">
        <f>Assump!$D$90*Assump!AR90+Assump!$D$111*Assump!AR111</f>
        <v>0</v>
      </c>
      <c r="AP29" s="76">
        <f>Assump!$D$90*Assump!AS90+Assump!$D$111*Assump!AS111</f>
        <v>0</v>
      </c>
      <c r="AQ29" s="76">
        <f>Assump!$D$90*Assump!AT90+Assump!$D$111*Assump!AT111</f>
        <v>0</v>
      </c>
      <c r="AR29" s="76">
        <f>Assump!$D$90*Assump!AU90+Assump!$D$111*Assump!AU111</f>
        <v>0</v>
      </c>
      <c r="AS29" s="76">
        <f>Assump!$D$90*Assump!AV90+Assump!$D$111*Assump!AV111</f>
        <v>0</v>
      </c>
      <c r="AT29" s="76">
        <f>Assump!$D$90*Assump!AW90+Assump!$D$111*Assump!AW111</f>
        <v>0</v>
      </c>
      <c r="AU29" s="76">
        <f>Assump!$D$90*Assump!AX90+Assump!$D$111*Assump!AX111</f>
        <v>0</v>
      </c>
      <c r="AV29" s="76">
        <f>Assump!$D$90*Assump!AY90+Assump!$D$111*Assump!AY111</f>
        <v>0</v>
      </c>
      <c r="AW29" s="76">
        <f>Assump!$D$90*Assump!AZ90+Assump!$D$111*Assump!AZ111</f>
        <v>0</v>
      </c>
      <c r="AX29" s="76">
        <f>Assump!$D$90*Assump!BA90+Assump!$D$111*Assump!BA111</f>
        <v>0</v>
      </c>
      <c r="AY29" s="76">
        <f>Assump!$D$90*Assump!BB90+Assump!$D$111*Assump!BB111</f>
        <v>0</v>
      </c>
      <c r="AZ29" s="76">
        <f>Assump!$D$90*Assump!BC90+Assump!$D$111*Assump!BC111</f>
        <v>0</v>
      </c>
      <c r="BA29" s="76">
        <f>Assump!$D$90*Assump!BD90+Assump!$D$111*Assump!BD111</f>
        <v>0</v>
      </c>
      <c r="BB29" s="76">
        <f>Assump!$D$90*Assump!BE90+Assump!$D$111*Assump!BE111</f>
        <v>0</v>
      </c>
      <c r="BC29" s="76">
        <f>Assump!$D$90*Assump!BF90+Assump!$D$111*Assump!BF111</f>
        <v>0</v>
      </c>
      <c r="BD29" s="76">
        <f>Assump!$D$90*Assump!BG90+Assump!$D$111*Assump!BG111</f>
        <v>0</v>
      </c>
      <c r="BE29" s="76">
        <f>Assump!$D$90*Assump!BH90+Assump!$D$111*Assump!BH111</f>
        <v>0</v>
      </c>
      <c r="BF29" s="76">
        <f>Assump!$D$90*Assump!BI90+Assump!$D$111*Assump!BI111</f>
        <v>0</v>
      </c>
      <c r="BG29" s="76">
        <f>Assump!$D$90*Assump!BJ90+Assump!$D$111*Assump!BJ111</f>
        <v>0</v>
      </c>
      <c r="BH29" s="76">
        <f>Assump!$D$90*Assump!BK90+Assump!$D$111*Assump!BK111</f>
        <v>0</v>
      </c>
      <c r="BI29" s="76">
        <f>Assump!$D$90*Assump!BL90+Assump!$D$111*Assump!BL111</f>
        <v>0</v>
      </c>
      <c r="BJ29" s="76">
        <f>Assump!$D$90*Assump!BM90+Assump!$D$111*Assump!BM111</f>
        <v>0</v>
      </c>
      <c r="BK29" s="76">
        <f>Assump!$D$90*Assump!BN90+Assump!$D$111*Assump!BN111</f>
        <v>0</v>
      </c>
      <c r="BL29" s="76">
        <f>Assump!$D$90*Assump!BO90+Assump!$D$111*Assump!BO111</f>
        <v>0</v>
      </c>
      <c r="BM29" s="76">
        <f>Assump!$D$90*Assump!BP90+Assump!$D$111*Assump!BP111</f>
        <v>0</v>
      </c>
      <c r="BN29" s="76">
        <f>Assump!$D$90*Assump!BQ90+Assump!$D$111*Assump!BQ111</f>
        <v>0</v>
      </c>
      <c r="BO29" s="76">
        <f>Assump!$D$90*Assump!BR90+Assump!$D$111*Assump!BR111</f>
        <v>0</v>
      </c>
      <c r="BP29" s="76">
        <f>Assump!$D$90*Assump!BS90+Assump!$D$111*Assump!BS111</f>
        <v>0</v>
      </c>
      <c r="BQ29" s="76">
        <f>Assump!$D$90*Assump!BT90+Assump!$D$111*Assump!BT111</f>
        <v>0</v>
      </c>
      <c r="BR29" s="76">
        <f>Assump!$D$90*Assump!BU90+Assump!$D$111*Assump!BU111</f>
        <v>0</v>
      </c>
      <c r="BS29" s="76">
        <f>Assump!$D$90*Assump!BV90+Assump!$D$111*Assump!BV111</f>
        <v>0</v>
      </c>
      <c r="BT29" s="76">
        <f>Assump!$D$90*Assump!BW90+Assump!$D$111*Assump!BW111</f>
        <v>0</v>
      </c>
      <c r="BU29" s="76">
        <f>Assump!$D$90*Assump!BX90+Assump!$D$111*Assump!BX111</f>
        <v>0</v>
      </c>
      <c r="BV29" s="76">
        <f>Assump!$D$90*Assump!BY90+Assump!$D$111*Assump!BY111</f>
        <v>0</v>
      </c>
      <c r="BW29" s="76">
        <f>Assump!$D$90*Assump!BZ90+Assump!$D$111*Assump!BZ111</f>
        <v>0</v>
      </c>
      <c r="BX29" s="76">
        <f>Assump!$D$90*Assump!CA90+Assump!$D$111*Assump!CA111</f>
        <v>0</v>
      </c>
      <c r="BY29" s="76">
        <f>Assump!$D$90*Assump!CB90+Assump!$D$111*Assump!CB111</f>
        <v>0</v>
      </c>
      <c r="BZ29" s="76">
        <f>Assump!$D$90*Assump!CC90+Assump!$D$111*Assump!CC111</f>
        <v>0</v>
      </c>
      <c r="CA29" s="76">
        <f>Assump!$D$90*Assump!CD90+Assump!$D$111*Assump!CD111</f>
        <v>0</v>
      </c>
      <c r="CB29" s="76">
        <f>Assump!$D$90*Assump!CE90+Assump!$D$111*Assump!CE111</f>
        <v>0</v>
      </c>
      <c r="CC29" s="76">
        <f>Assump!$D$90*Assump!CF90+Assump!$D$111*Assump!CF111</f>
        <v>0</v>
      </c>
      <c r="CD29" s="76">
        <f>Assump!$D$90*Assump!CG90+Assump!$D$111*Assump!CG111</f>
        <v>0</v>
      </c>
      <c r="CE29" s="76">
        <f>Assump!$D$90*Assump!CH90+Assump!$D$111*Assump!CH111</f>
        <v>0</v>
      </c>
      <c r="CF29" s="76">
        <f>Assump!$D$90*Assump!CI90+Assump!$D$111*Assump!CI111</f>
        <v>0</v>
      </c>
      <c r="CG29" s="76">
        <f>Assump!$D$90*Assump!CJ90+Assump!$D$111*Assump!CJ111</f>
        <v>0</v>
      </c>
      <c r="CH29" s="76">
        <f>Assump!$D$90*Assump!CK90+Assump!$D$111*Assump!CK111</f>
        <v>0</v>
      </c>
      <c r="CI29" s="76">
        <f>Assump!$D$90*Assump!CL90+Assump!$D$111*Assump!CL111</f>
        <v>0</v>
      </c>
      <c r="CJ29" s="76">
        <f>Assump!$D$90*Assump!CM90+Assump!$D$111*Assump!CM111</f>
        <v>0</v>
      </c>
      <c r="CK29" s="76">
        <f>Assump!$D$90*Assump!CN90+Assump!$D$111*Assump!CN111</f>
        <v>0</v>
      </c>
      <c r="CL29" s="76">
        <f>Assump!$D$90*Assump!CO90+Assump!$D$111*Assump!CO111</f>
        <v>0</v>
      </c>
      <c r="CM29" s="76">
        <f>Assump!$D$90*Assump!CP90+Assump!$D$111*Assump!CP111</f>
        <v>0</v>
      </c>
      <c r="CN29" s="76">
        <f>Assump!$D$90*Assump!CQ90+Assump!$D$111*Assump!CQ111</f>
        <v>0</v>
      </c>
      <c r="CO29" s="76">
        <f>Assump!$D$90*Assump!CR90+Assump!$D$111*Assump!CR111</f>
        <v>0</v>
      </c>
      <c r="CP29" s="76">
        <f>Assump!$D$90*Assump!CS90+Assump!$D$111*Assump!CS111</f>
        <v>0</v>
      </c>
      <c r="CQ29" s="76">
        <f>Assump!$D$90*Assump!CT90+Assump!$D$111*Assump!CT111</f>
        <v>0</v>
      </c>
      <c r="CR29" s="76">
        <f>Assump!$D$90*Assump!CU90+Assump!$D$111*Assump!CU111</f>
        <v>0</v>
      </c>
      <c r="CS29" s="76">
        <f>Assump!$D$90*Assump!CV90+Assump!$D$111*Assump!CV111</f>
        <v>0</v>
      </c>
      <c r="CT29" s="76">
        <f>Assump!$D$90*Assump!CW90+Assump!$D$111*Assump!CW111</f>
        <v>0</v>
      </c>
      <c r="CU29" s="76">
        <f>Assump!$D$90*Assump!CX90+Assump!$D$111*Assump!CX111</f>
        <v>0</v>
      </c>
      <c r="CV29" s="76">
        <f>Assump!$D$90*Assump!CY90+Assump!$D$111*Assump!CY111</f>
        <v>0</v>
      </c>
      <c r="CW29" s="76">
        <f>Assump!$D$90*Assump!CZ90+Assump!$D$111*Assump!CZ111</f>
        <v>0</v>
      </c>
      <c r="CX29" s="76">
        <f>Assump!$D$90*Assump!DA90+Assump!$D$111*Assump!DA111</f>
        <v>0</v>
      </c>
      <c r="CY29" s="76">
        <f>Assump!$D$90*Assump!DB90+Assump!$D$111*Assump!DB111</f>
        <v>0</v>
      </c>
      <c r="CZ29" s="76">
        <f>Assump!$D$90*Assump!DC90+Assump!$D$111*Assump!DC111</f>
        <v>0</v>
      </c>
      <c r="DA29" s="76">
        <f>Assump!$D$90*Assump!DD90+Assump!$D$111*Assump!DD111</f>
        <v>0</v>
      </c>
      <c r="DB29" s="76">
        <f>Assump!$D$90*Assump!DE90+Assump!$D$111*Assump!DE111</f>
        <v>0</v>
      </c>
      <c r="DC29" s="76">
        <f>Assump!$D$90*Assump!DF90+Assump!$D$111*Assump!DF111</f>
        <v>0</v>
      </c>
      <c r="DD29" s="76">
        <f>Assump!$D$90*Assump!DG90+Assump!$D$111*Assump!DG111</f>
        <v>0</v>
      </c>
      <c r="DE29" s="76">
        <f>Assump!$D$90*Assump!DH90+Assump!$D$111*Assump!DH111</f>
        <v>0</v>
      </c>
      <c r="DF29" s="76">
        <f>Assump!$D$90*Assump!DI90+Assump!$D$111*Assump!DI111</f>
        <v>0</v>
      </c>
      <c r="DG29" s="76">
        <f>Assump!$D$90*Assump!DJ90+Assump!$D$111*Assump!DJ111</f>
        <v>0</v>
      </c>
      <c r="DH29" s="76">
        <f>Assump!$D$90*Assump!DK90+Assump!$D$111*Assump!DK111</f>
        <v>0</v>
      </c>
      <c r="DI29" s="76">
        <f>Assump!$D$90*Assump!DL90+Assump!$D$111*Assump!DL111</f>
        <v>0</v>
      </c>
      <c r="DJ29" s="76">
        <f>Assump!$D$90*Assump!DM90+Assump!$D$111*Assump!DM111</f>
        <v>0</v>
      </c>
      <c r="DK29" s="76">
        <f>Assump!$D$90*Assump!DN90+Assump!$D$111*Assump!DN111</f>
        <v>0</v>
      </c>
      <c r="DL29" s="76">
        <f>Assump!$D$90*Assump!DO90+Assump!$D$111*Assump!DO111</f>
        <v>0</v>
      </c>
      <c r="DM29" s="76">
        <f>Assump!$D$90*Assump!DP90+Assump!$D$111*Assump!DP111</f>
        <v>0</v>
      </c>
      <c r="DN29" s="76">
        <f>Assump!$D$90*Assump!DQ90+Assump!$D$111*Assump!DQ111</f>
        <v>0</v>
      </c>
      <c r="DO29" s="76">
        <f>Assump!$D$90*Assump!DR90+Assump!$D$111*Assump!DR111</f>
        <v>0</v>
      </c>
      <c r="DP29" s="76">
        <f>Assump!$D$90*Assump!DS90+Assump!$D$111*Assump!DS111</f>
        <v>0</v>
      </c>
      <c r="DQ29" s="76">
        <f>Assump!$D$90*Assump!DT90+Assump!$D$111*Assump!DT111</f>
        <v>0</v>
      </c>
      <c r="DR29" s="76">
        <f>Assump!$D$90*Assump!DU90+Assump!$D$111*Assump!DU111</f>
        <v>0</v>
      </c>
      <c r="DS29" s="76">
        <f>Assump!$D$90*Assump!DV90+Assump!$D$111*Assump!DV111</f>
        <v>0</v>
      </c>
      <c r="DT29" s="76">
        <f>Assump!$D$90*Assump!DW90+Assump!$D$111*Assump!DW111</f>
        <v>0</v>
      </c>
      <c r="DU29" s="76">
        <f>Assump!$D$90*Assump!DX90+Assump!$D$111*Assump!DX111</f>
        <v>0</v>
      </c>
      <c r="DV29" s="76">
        <f>Assump!$D$90*Assump!DY90+Assump!$D$111*Assump!DY111</f>
        <v>0</v>
      </c>
      <c r="DW29" s="76">
        <f>Assump!$D$90*Assump!DZ90+Assump!$D$111*Assump!DZ111</f>
        <v>0</v>
      </c>
      <c r="DX29" s="76">
        <f>Assump!$D$90*Assump!EA90+Assump!$D$111*Assump!EA111</f>
        <v>0</v>
      </c>
      <c r="DY29" s="76">
        <f>Assump!$D$90*Assump!EB90+Assump!$D$111*Assump!EB111</f>
        <v>0</v>
      </c>
      <c r="DZ29" s="76">
        <f>Assump!$D$90*Assump!EC90+Assump!$D$111*Assump!EC111</f>
        <v>0</v>
      </c>
      <c r="EA29" s="76">
        <f>Assump!$D$90*Assump!ED90+Assump!$D$111*Assump!ED111</f>
        <v>0</v>
      </c>
      <c r="EB29" s="76">
        <f>Assump!$D$90*Assump!EE90+Assump!$D$111*Assump!EE111</f>
        <v>0</v>
      </c>
      <c r="EC29" s="76">
        <f>Assump!$D$90*Assump!EF90+Assump!$D$111*Assump!EF111</f>
        <v>0</v>
      </c>
      <c r="ED29" s="76">
        <f>Assump!$D$90*Assump!EG90+Assump!$D$111*Assump!EG111</f>
        <v>0</v>
      </c>
      <c r="EE29" s="76">
        <f>Assump!$D$90*Assump!EH90+Assump!$D$111*Assump!EH111</f>
        <v>0</v>
      </c>
      <c r="EF29" s="76">
        <f>Assump!$D$90*Assump!EI90+Assump!$D$111*Assump!EI111</f>
        <v>0</v>
      </c>
      <c r="EG29" s="76">
        <f>Assump!$D$90*Assump!EJ90+Assump!$D$111*Assump!EJ111</f>
        <v>0</v>
      </c>
      <c r="EH29" s="76">
        <f>Assump!$D$90*Assump!EK90+Assump!$D$111*Assump!EK111</f>
        <v>0</v>
      </c>
      <c r="EI29" s="76">
        <f>Assump!$D$90*Assump!EL90+Assump!$D$111*Assump!EL111</f>
        <v>0</v>
      </c>
      <c r="EJ29" s="76">
        <f>Assump!$D$90*Assump!EM90+Assump!$D$111*Assump!EM111</f>
        <v>0</v>
      </c>
      <c r="EK29" s="76">
        <f>Assump!$D$90*Assump!EN90+Assump!$D$111*Assump!EN111</f>
        <v>0</v>
      </c>
      <c r="EL29" s="76">
        <f>Assump!$D$90*Assump!EO90+Assump!$D$111*Assump!EO111</f>
        <v>0</v>
      </c>
      <c r="EM29" s="76">
        <f>Assump!$D$90*Assump!EP90+Assump!$D$111*Assump!EP111</f>
        <v>0</v>
      </c>
      <c r="EN29" s="76">
        <f>Assump!$D$90*Assump!EQ90+Assump!$D$111*Assump!EQ111</f>
        <v>0</v>
      </c>
      <c r="EO29" s="76">
        <f>Assump!$D$90*Assump!ER90+Assump!$D$111*Assump!ER111</f>
        <v>0</v>
      </c>
      <c r="EP29" s="76">
        <f>Assump!$D$90*Assump!ES90+Assump!$D$111*Assump!ES111</f>
        <v>0</v>
      </c>
      <c r="EQ29" s="76">
        <f>Assump!$D$90*Assump!ET90+Assump!$D$111*Assump!ET111</f>
        <v>0</v>
      </c>
      <c r="ER29" s="76">
        <f>Assump!$D$90*Assump!EU90+Assump!$D$111*Assump!EU111</f>
        <v>0</v>
      </c>
      <c r="ES29" s="76">
        <f>Assump!$D$90*Assump!EV90+Assump!$D$111*Assump!EV111</f>
        <v>0</v>
      </c>
      <c r="ET29" s="76">
        <f>Assump!$D$90*Assump!EW90+Assump!$D$111*Assump!EW111</f>
        <v>0</v>
      </c>
      <c r="EU29" s="76">
        <f>Assump!$D$90*Assump!EX90+Assump!$D$111*Assump!EX111</f>
        <v>0</v>
      </c>
      <c r="EV29" s="76">
        <f>Assump!$D$90*Assump!EY90+Assump!$D$111*Assump!EY111</f>
        <v>0</v>
      </c>
      <c r="EW29" s="76">
        <f>Assump!$D$90*Assump!EZ90+Assump!$D$111*Assump!EZ111</f>
        <v>0</v>
      </c>
      <c r="EX29" s="76">
        <f>Assump!$D$90*Assump!FA90+Assump!$D$111*Assump!FA111</f>
        <v>0</v>
      </c>
      <c r="EY29" s="76">
        <f>Assump!$D$90*Assump!FB90+Assump!$D$111*Assump!FB111</f>
        <v>0</v>
      </c>
      <c r="EZ29" s="76">
        <f>Assump!$D$90*Assump!FC90+Assump!$D$111*Assump!FC111</f>
        <v>0</v>
      </c>
      <c r="FA29" s="76">
        <f>Assump!$D$90*Assump!FD90+Assump!$D$111*Assump!FD111</f>
        <v>0</v>
      </c>
      <c r="FB29" s="76">
        <f>Assump!$D$90*Assump!FE90+Assump!$D$111*Assump!FE111</f>
        <v>0</v>
      </c>
      <c r="FC29" s="76">
        <f>Assump!$D$90*Assump!FF90+Assump!$D$111*Assump!FF111</f>
        <v>0</v>
      </c>
      <c r="FD29" s="76">
        <f>Assump!$D$90*Assump!FG90+Assump!$D$111*Assump!FG111</f>
        <v>0</v>
      </c>
      <c r="FE29" s="76">
        <f>Assump!$D$90*Assump!FH90+Assump!$D$111*Assump!FH111</f>
        <v>0</v>
      </c>
      <c r="FF29" s="76">
        <f>Assump!$D$90*Assump!FI90+Assump!$D$111*Assump!FI111</f>
        <v>0</v>
      </c>
      <c r="FG29" s="76">
        <f>Assump!$D$90*Assump!FJ90+Assump!$D$111*Assump!FJ111</f>
        <v>0</v>
      </c>
      <c r="FH29" s="76">
        <f>Assump!$D$90*Assump!FK90+Assump!$D$111*Assump!FK111</f>
        <v>0</v>
      </c>
      <c r="FI29" s="76">
        <f>Assump!$D$90*Assump!FL90+Assump!$D$111*Assump!FL111</f>
        <v>0</v>
      </c>
      <c r="FJ29" s="76">
        <f>Assump!$D$90*Assump!FM90+Assump!$D$111*Assump!FM111</f>
        <v>0</v>
      </c>
      <c r="FK29" s="76">
        <f>Assump!$D$90*Assump!FN90+Assump!$D$111*Assump!FN111</f>
        <v>0</v>
      </c>
      <c r="FL29" s="76">
        <f>Assump!$D$90*Assump!FO90+Assump!$D$111*Assump!FO111</f>
        <v>0</v>
      </c>
      <c r="FM29" s="76">
        <f>Assump!$D$90*Assump!FP90+Assump!$D$111*Assump!FP111</f>
        <v>0</v>
      </c>
      <c r="FN29" s="76">
        <f>Assump!$D$90*Assump!FQ90+Assump!$D$111*Assump!FQ111</f>
        <v>0</v>
      </c>
      <c r="FO29" s="76">
        <f>Assump!$D$90*Assump!FR90+Assump!$D$111*Assump!FR111</f>
        <v>0</v>
      </c>
      <c r="FP29" s="76">
        <f>Assump!$D$90*Assump!FS90+Assump!$D$111*Assump!FS111</f>
        <v>0</v>
      </c>
      <c r="FQ29" s="76">
        <f>Assump!$D$90*Assump!FT90+Assump!$D$111*Assump!FT111</f>
        <v>0</v>
      </c>
      <c r="FR29" s="76">
        <f>Assump!$D$90*Assump!FU90+Assump!$D$111*Assump!FU111</f>
        <v>0</v>
      </c>
      <c r="FS29" s="76">
        <f>Assump!$D$90*Assump!FV90+Assump!$D$111*Assump!FV111</f>
        <v>0</v>
      </c>
      <c r="FT29" s="76">
        <f>Assump!$D$90*Assump!FW90+Assump!$D$111*Assump!FW111</f>
        <v>0</v>
      </c>
      <c r="FU29" s="76">
        <f>Assump!$D$90*Assump!FX90+Assump!$D$111*Assump!FX111</f>
        <v>0</v>
      </c>
      <c r="FV29" s="76">
        <f>Assump!$D$90*Assump!FY90+Assump!$D$111*Assump!FY111</f>
        <v>0</v>
      </c>
      <c r="FW29" s="76">
        <f>Assump!$D$90*Assump!FZ90+Assump!$D$111*Assump!FZ111</f>
        <v>0</v>
      </c>
      <c r="FX29" s="76">
        <f>Assump!$D$90*Assump!GA90+Assump!$D$111*Assump!GA111</f>
        <v>0</v>
      </c>
      <c r="FY29" s="76">
        <f>Assump!$D$90*Assump!GB90+Assump!$D$111*Assump!GB111</f>
        <v>0</v>
      </c>
      <c r="FZ29" s="76">
        <f>Assump!$D$90*Assump!GC90+Assump!$D$111*Assump!GC111</f>
        <v>0</v>
      </c>
      <c r="GA29" s="76">
        <f>Assump!$D$90*Assump!GD90+Assump!$D$111*Assump!GD111</f>
        <v>0</v>
      </c>
      <c r="GB29" s="76">
        <f>Assump!$D$90*Assump!GE90+Assump!$D$111*Assump!GE111</f>
        <v>0</v>
      </c>
      <c r="GC29" s="76">
        <f>Assump!$D$90*Assump!GF90+Assump!$D$111*Assump!GF111</f>
        <v>0</v>
      </c>
      <c r="GD29" s="76">
        <f>Assump!$D$90*Assump!GG90+Assump!$D$111*Assump!GG111</f>
        <v>0</v>
      </c>
      <c r="GE29" s="76">
        <f>Assump!$D$90*Assump!GH90+Assump!$D$111*Assump!GH111</f>
        <v>0</v>
      </c>
      <c r="GF29" s="76">
        <f>Assump!$D$90*Assump!GI90+Assump!$D$111*Assump!GI111</f>
        <v>0</v>
      </c>
      <c r="GG29" s="76">
        <f>Assump!$D$90*Assump!GJ90+Assump!$D$111*Assump!GJ111</f>
        <v>0</v>
      </c>
      <c r="GH29" s="76">
        <f>Assump!$D$90*Assump!GK90+Assump!$D$111*Assump!GK111</f>
        <v>0</v>
      </c>
      <c r="GI29" s="76">
        <f>Assump!$D$90*Assump!GL90+Assump!$D$111*Assump!GL111</f>
        <v>0</v>
      </c>
      <c r="GJ29" s="76">
        <f>Assump!$D$90*Assump!GM90+Assump!$D$111*Assump!GM111</f>
        <v>0</v>
      </c>
      <c r="GK29" s="76">
        <f>Assump!$D$90*Assump!GN90+Assump!$D$111*Assump!GN111</f>
        <v>0</v>
      </c>
      <c r="GL29" s="76">
        <f>Assump!$D$90*Assump!GO90+Assump!$D$111*Assump!GO111</f>
        <v>0</v>
      </c>
      <c r="GM29" s="76">
        <f>Assump!$D$90*Assump!GP90+Assump!$D$111*Assump!GP111</f>
        <v>0</v>
      </c>
      <c r="GN29" s="76">
        <f>Assump!$D$90*Assump!GQ90+Assump!$D$111*Assump!GQ111</f>
        <v>0</v>
      </c>
      <c r="GO29" s="76">
        <f>Assump!$D$90*Assump!GR90+Assump!$D$111*Assump!GR111</f>
        <v>0</v>
      </c>
      <c r="GP29" s="76">
        <f>Assump!$D$90*Assump!GS90+Assump!$D$111*Assump!GS111</f>
        <v>0</v>
      </c>
      <c r="GQ29" s="76">
        <f>Assump!$D$90*Assump!GT90+Assump!$D$111*Assump!GT111</f>
        <v>0</v>
      </c>
      <c r="GR29" s="76">
        <f>Assump!$D$90*Assump!GU90+Assump!$D$111*Assump!GU111</f>
        <v>0</v>
      </c>
      <c r="GS29" s="76">
        <f>Assump!$D$90*Assump!GV90+Assump!$D$111*Assump!GV111</f>
        <v>0</v>
      </c>
      <c r="GT29" s="76">
        <f>Assump!$D$90*Assump!GW90+Assump!$D$111*Assump!GW111</f>
        <v>0</v>
      </c>
      <c r="GU29" s="76">
        <f>Assump!$D$90*Assump!GX90+Assump!$D$111*Assump!GX111</f>
        <v>0</v>
      </c>
      <c r="GV29" s="76">
        <f>Assump!$D$90*Assump!GY90+Assump!$D$111*Assump!GY111</f>
        <v>0</v>
      </c>
      <c r="GW29" s="76">
        <f>Assump!$D$90*Assump!GZ90+Assump!$D$111*Assump!GZ111</f>
        <v>0</v>
      </c>
      <c r="GX29" s="76">
        <f>Assump!$D$90*Assump!HA90+Assump!$D$111*Assump!HA111</f>
        <v>0</v>
      </c>
      <c r="GY29" s="76">
        <f>Assump!$D$90*Assump!HB90+Assump!$D$111*Assump!HB111</f>
        <v>0</v>
      </c>
      <c r="GZ29" s="76">
        <f>Assump!$D$90*Assump!HC90+Assump!$D$111*Assump!HC111</f>
        <v>0</v>
      </c>
      <c r="HA29" s="76">
        <f>Assump!$D$90*Assump!HD90+Assump!$D$111*Assump!HD111</f>
        <v>0</v>
      </c>
      <c r="HB29" s="76">
        <f>Assump!$D$90*Assump!HE90+Assump!$D$111*Assump!HE111</f>
        <v>0</v>
      </c>
      <c r="HC29" s="76">
        <f>Assump!$D$90*Assump!HF90+Assump!$D$111*Assump!HF111</f>
        <v>0</v>
      </c>
      <c r="HD29" s="76">
        <f>Assump!$D$90*Assump!HG90+Assump!$D$111*Assump!HG111</f>
        <v>0</v>
      </c>
      <c r="HE29" s="76">
        <f>Assump!$D$90*Assump!HH90+Assump!$D$111*Assump!HH111</f>
        <v>0</v>
      </c>
      <c r="HF29" s="76">
        <f>Assump!$D$90*Assump!HI90+Assump!$D$111*Assump!HI111</f>
        <v>0</v>
      </c>
      <c r="HG29" s="76">
        <f>Assump!$D$90*Assump!HJ90+Assump!$D$111*Assump!HJ111</f>
        <v>0</v>
      </c>
      <c r="HH29" s="76">
        <f>Assump!$D$90*Assump!HK90+Assump!$D$111*Assump!HK111</f>
        <v>0</v>
      </c>
      <c r="HI29" s="76">
        <f>Assump!$D$90*Assump!HL90+Assump!$D$111*Assump!HL111</f>
        <v>0</v>
      </c>
      <c r="HJ29" s="76">
        <f>Assump!$D$90*Assump!HM90+Assump!$D$111*Assump!HM111</f>
        <v>0</v>
      </c>
      <c r="HK29" s="76">
        <f>Assump!$D$90*Assump!HN90+Assump!$D$111*Assump!HN111</f>
        <v>0</v>
      </c>
      <c r="HL29" s="76">
        <f>Assump!$D$90*Assump!HO90+Assump!$D$111*Assump!HO111</f>
        <v>0</v>
      </c>
      <c r="HM29" s="76">
        <f>Assump!$D$90*Assump!HP90+Assump!$D$111*Assump!HP111</f>
        <v>0</v>
      </c>
      <c r="HN29" s="76">
        <f>Assump!$D$90*Assump!HQ90+Assump!$D$111*Assump!HQ111</f>
        <v>0</v>
      </c>
      <c r="HO29" s="76">
        <f>Assump!$D$90*Assump!HR90+Assump!$D$111*Assump!HR111</f>
        <v>0</v>
      </c>
      <c r="HP29" s="76">
        <f>Assump!$D$90*Assump!HS90+Assump!$D$111*Assump!HS111</f>
        <v>0</v>
      </c>
      <c r="HQ29" s="76">
        <f>Assump!$D$90*Assump!HT90+Assump!$D$111*Assump!HT111</f>
        <v>0</v>
      </c>
      <c r="HR29" s="76">
        <f>Assump!$D$90*Assump!HU90+Assump!$D$111*Assump!HU111</f>
        <v>0</v>
      </c>
      <c r="HS29" s="76">
        <f>Assump!$D$90*Assump!HV90+Assump!$D$111*Assump!HV111</f>
        <v>0</v>
      </c>
      <c r="HT29" s="76">
        <f>Assump!$D$90*Assump!HW90+Assump!$D$111*Assump!HW111</f>
        <v>0</v>
      </c>
      <c r="HU29" s="76">
        <f>Assump!$D$90*Assump!HX90+Assump!$D$111*Assump!HX111</f>
        <v>0</v>
      </c>
      <c r="HV29" s="76">
        <f>Assump!$D$90*Assump!HY90+Assump!$D$111*Assump!HY111</f>
        <v>0</v>
      </c>
      <c r="HW29" s="76">
        <f>Assump!$D$90*Assump!HZ90+Assump!$D$111*Assump!HZ111</f>
        <v>0</v>
      </c>
      <c r="HX29" s="76">
        <f>Assump!$D$90*Assump!IA90+Assump!$D$111*Assump!IA111</f>
        <v>0</v>
      </c>
      <c r="HY29" s="76">
        <f>Assump!$D$90*Assump!IB90+Assump!$D$111*Assump!IB111</f>
        <v>0</v>
      </c>
      <c r="HZ29" s="76">
        <f>Assump!$D$90*Assump!IC90+Assump!$D$111*Assump!IC111</f>
        <v>0</v>
      </c>
      <c r="IA29" s="76">
        <f>Assump!$D$90*Assump!ID90+Assump!$D$111*Assump!ID111</f>
        <v>0</v>
      </c>
      <c r="IB29" s="76">
        <f>Assump!$D$90*Assump!IE90+Assump!$D$111*Assump!IE111</f>
        <v>0</v>
      </c>
      <c r="IC29" s="76">
        <f>Assump!$D$90*Assump!IF90+Assump!$D$111*Assump!IF111</f>
        <v>0</v>
      </c>
      <c r="ID29" s="76">
        <f>Assump!$D$90*Assump!IG90+Assump!$D$111*Assump!IG111</f>
        <v>0</v>
      </c>
      <c r="IE29" s="76">
        <f>Assump!$D$90*Assump!IH90+Assump!$D$111*Assump!IH111</f>
        <v>0</v>
      </c>
      <c r="IF29" s="76">
        <f>Assump!$D$90*Assump!II90+Assump!$D$111*Assump!II111</f>
        <v>0</v>
      </c>
      <c r="IG29" s="76">
        <f>Assump!$D$90*Assump!IJ90+Assump!$D$111*Assump!IJ111</f>
        <v>0</v>
      </c>
      <c r="IH29" s="76">
        <f>Assump!$D$90*Assump!IK90+Assump!$D$111*Assump!IK111</f>
        <v>0</v>
      </c>
      <c r="II29" s="76">
        <f>Assump!$D$90*Assump!IL90+Assump!$D$111*Assump!IL111</f>
        <v>0</v>
      </c>
      <c r="IJ29" s="76">
        <f>Assump!$D$90*Assump!IM90+Assump!$D$111*Assump!IM111</f>
        <v>0</v>
      </c>
      <c r="IK29" s="76">
        <f>Assump!$D$90*Assump!IN90+Assump!$D$111*Assump!IN111</f>
        <v>0</v>
      </c>
      <c r="IL29" s="76">
        <f>Assump!$D$90*Assump!IO90+Assump!$D$111*Assump!IO111</f>
        <v>0</v>
      </c>
    </row>
    <row r="30" spans="2:246" outlineLevel="2" x14ac:dyDescent="0.3">
      <c r="B30" s="131" t="s">
        <v>439</v>
      </c>
      <c r="C30" s="72" t="s">
        <v>283</v>
      </c>
      <c r="D30" s="137">
        <f t="shared" si="20"/>
        <v>100</v>
      </c>
      <c r="F30" s="133"/>
      <c r="G30" s="85">
        <f>Assump!D233</f>
        <v>100</v>
      </c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</row>
    <row r="31" spans="2:246" outlineLevel="1" x14ac:dyDescent="0.3">
      <c r="B31" s="129" t="s">
        <v>421</v>
      </c>
      <c r="C31" s="72" t="s">
        <v>283</v>
      </c>
      <c r="D31" s="137">
        <f ca="1">SUM(D32:F40)</f>
        <v>1115274.6228375814</v>
      </c>
      <c r="F31" s="133" t="s">
        <v>401</v>
      </c>
      <c r="G31" s="76">
        <f ca="1">SUM(G32:G40)</f>
        <v>256.25805532309033</v>
      </c>
      <c r="H31" s="76">
        <f t="shared" ref="H31:BS31" ca="1" si="21">SUM(H32:H40)</f>
        <v>256.25805532309033</v>
      </c>
      <c r="I31" s="76">
        <f t="shared" ca="1" si="21"/>
        <v>256.25805532309033</v>
      </c>
      <c r="J31" s="76">
        <f t="shared" ca="1" si="21"/>
        <v>256.25805532309033</v>
      </c>
      <c r="K31" s="76">
        <f t="shared" ca="1" si="21"/>
        <v>256.25805532309033</v>
      </c>
      <c r="L31" s="76">
        <f t="shared" ca="1" si="21"/>
        <v>256.25805532309033</v>
      </c>
      <c r="M31" s="76">
        <f t="shared" ca="1" si="21"/>
        <v>256.25805532309033</v>
      </c>
      <c r="N31" s="76">
        <f t="shared" ca="1" si="21"/>
        <v>256.25805532309033</v>
      </c>
      <c r="O31" s="76">
        <f t="shared" ca="1" si="21"/>
        <v>256.25805532309033</v>
      </c>
      <c r="P31" s="76">
        <f t="shared" ca="1" si="21"/>
        <v>256.25805532309033</v>
      </c>
      <c r="Q31" s="76">
        <f t="shared" ca="1" si="21"/>
        <v>256.25805532309033</v>
      </c>
      <c r="R31" s="76">
        <f t="shared" ca="1" si="21"/>
        <v>256.25805532309033</v>
      </c>
      <c r="S31" s="76">
        <f t="shared" ca="1" si="21"/>
        <v>3299.2759529458312</v>
      </c>
      <c r="T31" s="76">
        <f t="shared" ca="1" si="21"/>
        <v>3309.7503030970411</v>
      </c>
      <c r="U31" s="76">
        <f t="shared" ca="1" si="21"/>
        <v>3320.2581011352186</v>
      </c>
      <c r="V31" s="76">
        <f t="shared" ca="1" si="21"/>
        <v>3331.0649456491315</v>
      </c>
      <c r="W31" s="76">
        <f t="shared" ca="1" si="21"/>
        <v>3341.9071689598504</v>
      </c>
      <c r="X31" s="76">
        <f t="shared" ca="1" si="21"/>
        <v>3352.7848868883493</v>
      </c>
      <c r="Y31" s="76">
        <f t="shared" ca="1" si="21"/>
        <v>3363.6982156347703</v>
      </c>
      <c r="Z31" s="76">
        <f t="shared" ca="1" si="21"/>
        <v>3374.6472717796642</v>
      </c>
      <c r="AA31" s="76">
        <f t="shared" ca="1" si="21"/>
        <v>3385.6321722852376</v>
      </c>
      <c r="AB31" s="76">
        <f t="shared" ca="1" si="21"/>
        <v>3396.6530344965995</v>
      </c>
      <c r="AC31" s="76">
        <f t="shared" ca="1" si="21"/>
        <v>3407.7099761430168</v>
      </c>
      <c r="AD31" s="76">
        <f t="shared" ca="1" si="21"/>
        <v>3418.8031153391712</v>
      </c>
      <c r="AE31" s="76">
        <f t="shared" ca="1" si="21"/>
        <v>3429.9325705864217</v>
      </c>
      <c r="AF31" s="76">
        <f t="shared" ca="1" si="21"/>
        <v>3441.0984607740693</v>
      </c>
      <c r="AG31" s="76">
        <f t="shared" ca="1" si="21"/>
        <v>3452.3009051806284</v>
      </c>
      <c r="AH31" s="76">
        <f t="shared" ca="1" si="21"/>
        <v>3463.5400234750991</v>
      </c>
      <c r="AI31" s="76">
        <f t="shared" ca="1" si="21"/>
        <v>3474.8159357182462</v>
      </c>
      <c r="AJ31" s="76">
        <f t="shared" ca="1" si="21"/>
        <v>3486.1287623638855</v>
      </c>
      <c r="AK31" s="76">
        <f t="shared" ca="1" si="21"/>
        <v>3497.4786242601635</v>
      </c>
      <c r="AL31" s="76">
        <f t="shared" ca="1" si="21"/>
        <v>3508.8656426508533</v>
      </c>
      <c r="AM31" s="76">
        <f t="shared" ca="1" si="21"/>
        <v>3520.2899391766496</v>
      </c>
      <c r="AN31" s="76">
        <f t="shared" ca="1" si="21"/>
        <v>3531.751635876466</v>
      </c>
      <c r="AO31" s="76">
        <f t="shared" ca="1" si="21"/>
        <v>3543.2508551887399</v>
      </c>
      <c r="AP31" s="76">
        <f t="shared" ca="1" si="21"/>
        <v>3554.7877199527416</v>
      </c>
      <c r="AQ31" s="76">
        <f t="shared" ca="1" si="21"/>
        <v>3566.362353409882</v>
      </c>
      <c r="AR31" s="76">
        <f t="shared" ca="1" si="21"/>
        <v>3577.9748792050359</v>
      </c>
      <c r="AS31" s="76">
        <f t="shared" ca="1" si="21"/>
        <v>3589.6254213878569</v>
      </c>
      <c r="AT31" s="76">
        <f t="shared" ca="1" si="21"/>
        <v>3601.3141044141053</v>
      </c>
      <c r="AU31" s="76">
        <f t="shared" ca="1" si="21"/>
        <v>3613.0410531469793</v>
      </c>
      <c r="AV31" s="76">
        <f t="shared" ca="1" si="21"/>
        <v>3624.8063928584443</v>
      </c>
      <c r="AW31" s="76">
        <f t="shared" ca="1" si="21"/>
        <v>3636.6102492305731</v>
      </c>
      <c r="AX31" s="76">
        <f t="shared" ca="1" si="21"/>
        <v>3648.4527483568904</v>
      </c>
      <c r="AY31" s="76">
        <f t="shared" ca="1" si="21"/>
        <v>3660.3340167437195</v>
      </c>
      <c r="AZ31" s="76">
        <f t="shared" ca="1" si="21"/>
        <v>3672.2541813115276</v>
      </c>
      <c r="BA31" s="76">
        <f t="shared" ca="1" si="21"/>
        <v>3684.2133693962937</v>
      </c>
      <c r="BB31" s="76">
        <f t="shared" ca="1" si="21"/>
        <v>3696.2117087508541</v>
      </c>
      <c r="BC31" s="76">
        <f t="shared" ca="1" si="21"/>
        <v>3708.2493275462803</v>
      </c>
      <c r="BD31" s="76">
        <f t="shared" ca="1" si="21"/>
        <v>3720.3263543732405</v>
      </c>
      <c r="BE31" s="76">
        <f t="shared" ca="1" si="21"/>
        <v>3732.4429182433746</v>
      </c>
      <c r="BF31" s="76">
        <f t="shared" ca="1" si="21"/>
        <v>3744.5991485906734</v>
      </c>
      <c r="BG31" s="76">
        <f t="shared" ca="1" si="21"/>
        <v>3756.7951752728609</v>
      </c>
      <c r="BH31" s="76">
        <f t="shared" ca="1" si="21"/>
        <v>3769.0311285727848</v>
      </c>
      <c r="BI31" s="76">
        <f t="shared" ca="1" si="21"/>
        <v>3781.3071391997987</v>
      </c>
      <c r="BJ31" s="76">
        <f t="shared" ca="1" si="21"/>
        <v>3793.6233382911691</v>
      </c>
      <c r="BK31" s="76">
        <f t="shared" ca="1" si="21"/>
        <v>3805.9798574134702</v>
      </c>
      <c r="BL31" s="76">
        <f t="shared" ca="1" si="21"/>
        <v>3818.3768285639921</v>
      </c>
      <c r="BM31" s="76">
        <f t="shared" ca="1" si="21"/>
        <v>3830.8143841721476</v>
      </c>
      <c r="BN31" s="76">
        <f t="shared" ca="1" si="21"/>
        <v>3843.2926571008907</v>
      </c>
      <c r="BO31" s="76">
        <f t="shared" ca="1" si="21"/>
        <v>3855.8117806481346</v>
      </c>
      <c r="BP31" s="76">
        <f t="shared" ca="1" si="21"/>
        <v>3868.3718885481726</v>
      </c>
      <c r="BQ31" s="76">
        <f t="shared" ca="1" si="21"/>
        <v>3880.9731149731106</v>
      </c>
      <c r="BR31" s="76">
        <f t="shared" ca="1" si="21"/>
        <v>3893.6155945343021</v>
      </c>
      <c r="BS31" s="76">
        <f t="shared" ca="1" si="21"/>
        <v>3906.2994622837787</v>
      </c>
      <c r="BT31" s="76">
        <f t="shared" ref="BT31:EE31" ca="1" si="22">SUM(BT32:BT40)</f>
        <v>3919.0248537156972</v>
      </c>
      <c r="BU31" s="76">
        <f t="shared" ca="1" si="22"/>
        <v>3931.7919047677919</v>
      </c>
      <c r="BV31" s="76">
        <f t="shared" ca="1" si="22"/>
        <v>3944.6007518228171</v>
      </c>
      <c r="BW31" s="76">
        <f t="shared" ca="1" si="22"/>
        <v>3957.4515317100099</v>
      </c>
      <c r="BX31" s="76">
        <f t="shared" ca="1" si="22"/>
        <v>3970.3443817065527</v>
      </c>
      <c r="BY31" s="76">
        <f t="shared" ca="1" si="22"/>
        <v>3983.2794395390338</v>
      </c>
      <c r="BZ31" s="76">
        <f t="shared" ca="1" si="22"/>
        <v>3996.2568433849274</v>
      </c>
      <c r="CA31" s="76">
        <f t="shared" ca="1" si="22"/>
        <v>4009.2767318740607</v>
      </c>
      <c r="CB31" s="76">
        <f t="shared" ca="1" si="22"/>
        <v>4022.3392440901007</v>
      </c>
      <c r="CC31" s="76">
        <f t="shared" ca="1" si="22"/>
        <v>4035.4445195720377</v>
      </c>
      <c r="CD31" s="76">
        <f t="shared" ca="1" si="22"/>
        <v>4048.5926983156755</v>
      </c>
      <c r="CE31" s="76">
        <f t="shared" ca="1" si="22"/>
        <v>4061.7839207751308</v>
      </c>
      <c r="CF31" s="76">
        <f t="shared" ca="1" si="22"/>
        <v>4075.0183278643267</v>
      </c>
      <c r="CG31" s="76">
        <f t="shared" ca="1" si="22"/>
        <v>4088.2960609585052</v>
      </c>
      <c r="CH31" s="76">
        <f t="shared" ca="1" si="22"/>
        <v>4101.6172618957307</v>
      </c>
      <c r="CI31" s="76">
        <f t="shared" ca="1" si="22"/>
        <v>4114.9820729784133</v>
      </c>
      <c r="CJ31" s="76">
        <f t="shared" ca="1" si="22"/>
        <v>4128.3906369748165</v>
      </c>
      <c r="CK31" s="76">
        <f t="shared" ca="1" si="22"/>
        <v>4141.843097120598</v>
      </c>
      <c r="CL31" s="76">
        <f t="shared" ca="1" si="22"/>
        <v>4155.3395971203263</v>
      </c>
      <c r="CM31" s="76">
        <f t="shared" ca="1" si="22"/>
        <v>4168.880281149025</v>
      </c>
      <c r="CN31" s="76">
        <f t="shared" ca="1" si="22"/>
        <v>4182.4652938537056</v>
      </c>
      <c r="CO31" s="76">
        <f t="shared" ca="1" si="22"/>
        <v>4196.0947803549207</v>
      </c>
      <c r="CP31" s="76">
        <f t="shared" ca="1" si="22"/>
        <v>4209.7688862483055</v>
      </c>
      <c r="CQ31" s="76">
        <f t="shared" ca="1" si="22"/>
        <v>4223.4877576061381</v>
      </c>
      <c r="CR31" s="76">
        <f t="shared" ca="1" si="22"/>
        <v>4237.251540978903</v>
      </c>
      <c r="CS31" s="76">
        <f t="shared" ca="1" si="22"/>
        <v>4251.060383396848</v>
      </c>
      <c r="CT31" s="76">
        <f t="shared" ca="1" si="22"/>
        <v>4264.9144323715627</v>
      </c>
      <c r="CU31" s="76">
        <f t="shared" ca="1" si="22"/>
        <v>4278.8138358975511</v>
      </c>
      <c r="CV31" s="76">
        <f t="shared" ca="1" si="22"/>
        <v>4292.7587424538115</v>
      </c>
      <c r="CW31" s="76">
        <f t="shared" ca="1" si="22"/>
        <v>4306.7493010054241</v>
      </c>
      <c r="CX31" s="76">
        <f t="shared" ca="1" si="22"/>
        <v>4320.7856610051422</v>
      </c>
      <c r="CY31" s="76">
        <f t="shared" ca="1" si="22"/>
        <v>4334.8679723949899</v>
      </c>
      <c r="CZ31" s="76">
        <f t="shared" ca="1" si="22"/>
        <v>4348.9963856078575</v>
      </c>
      <c r="DA31" s="76">
        <f t="shared" ca="1" si="22"/>
        <v>4363.1710515691202</v>
      </c>
      <c r="DB31" s="76">
        <f t="shared" ca="1" si="22"/>
        <v>4377.3921216982399</v>
      </c>
      <c r="DC31" s="76">
        <f t="shared" ca="1" si="22"/>
        <v>4391.6597479103875</v>
      </c>
      <c r="DD31" s="76">
        <f t="shared" ca="1" si="22"/>
        <v>4405.9740826180614</v>
      </c>
      <c r="DE31" s="76">
        <f t="shared" ca="1" si="22"/>
        <v>4420.3352787327249</v>
      </c>
      <c r="DF31" s="76">
        <f t="shared" ca="1" si="22"/>
        <v>4434.7434896664299</v>
      </c>
      <c r="DG31" s="76">
        <f t="shared" ca="1" si="22"/>
        <v>4449.1988693334579</v>
      </c>
      <c r="DH31" s="76">
        <f t="shared" ca="1" si="22"/>
        <v>4463.7015721519683</v>
      </c>
      <c r="DI31" s="76">
        <f t="shared" ca="1" si="22"/>
        <v>4478.2517530456462</v>
      </c>
      <c r="DJ31" s="76">
        <f t="shared" ca="1" si="22"/>
        <v>4492.8495674453525</v>
      </c>
      <c r="DK31" s="76">
        <f t="shared" ca="1" si="22"/>
        <v>4507.4951712907923</v>
      </c>
      <c r="DL31" s="76">
        <f t="shared" ca="1" si="22"/>
        <v>4522.1887210321756</v>
      </c>
      <c r="DM31" s="76">
        <f t="shared" ca="1" si="22"/>
        <v>4536.9303736318889</v>
      </c>
      <c r="DN31" s="76">
        <f t="shared" ca="1" si="22"/>
        <v>4551.7202865661729</v>
      </c>
      <c r="DO31" s="76">
        <f t="shared" ca="1" si="22"/>
        <v>4566.5586178268059</v>
      </c>
      <c r="DP31" s="76">
        <f t="shared" ca="1" si="22"/>
        <v>4581.4455259227889</v>
      </c>
      <c r="DQ31" s="76">
        <f t="shared" ca="1" si="22"/>
        <v>4596.3811698820373</v>
      </c>
      <c r="DR31" s="76">
        <f t="shared" ca="1" si="22"/>
        <v>4611.3657092530902</v>
      </c>
      <c r="DS31" s="76">
        <f t="shared" ca="1" si="22"/>
        <v>4626.3993041067997</v>
      </c>
      <c r="DT31" s="76">
        <f t="shared" ca="1" si="22"/>
        <v>4641.4821150380512</v>
      </c>
      <c r="DU31" s="76">
        <f t="shared" ca="1" si="22"/>
        <v>4656.6143031674737</v>
      </c>
      <c r="DV31" s="76">
        <f t="shared" ca="1" si="22"/>
        <v>4671.7960301431685</v>
      </c>
      <c r="DW31" s="76">
        <f t="shared" ca="1" si="22"/>
        <v>4687.0274581424273</v>
      </c>
      <c r="DX31" s="76">
        <f t="shared" ca="1" si="22"/>
        <v>4702.3087498734658</v>
      </c>
      <c r="DY31" s="76">
        <f t="shared" ca="1" si="22"/>
        <v>4717.6400685771678</v>
      </c>
      <c r="DZ31" s="76">
        <f t="shared" ca="1" si="22"/>
        <v>4733.0215780288227</v>
      </c>
      <c r="EA31" s="76">
        <f t="shared" ca="1" si="22"/>
        <v>4748.4534425398806</v>
      </c>
      <c r="EB31" s="76">
        <f t="shared" ca="1" si="22"/>
        <v>4763.9358269597024</v>
      </c>
      <c r="EC31" s="76">
        <f t="shared" ca="1" si="22"/>
        <v>4779.4688966773238</v>
      </c>
      <c r="ED31" s="76">
        <f t="shared" ca="1" si="22"/>
        <v>4795.0528176232165</v>
      </c>
      <c r="EE31" s="76">
        <f t="shared" ca="1" si="22"/>
        <v>4810.6877562710733</v>
      </c>
      <c r="EF31" s="76">
        <f t="shared" ref="EF31:GQ31" ca="1" si="23">SUM(EF32:EF40)</f>
        <v>4826.3738796395755</v>
      </c>
      <c r="EG31" s="76">
        <f t="shared" ca="1" si="23"/>
        <v>4842.1113552941752</v>
      </c>
      <c r="EH31" s="76">
        <f t="shared" ca="1" si="23"/>
        <v>4857.9003513488979</v>
      </c>
      <c r="EI31" s="76">
        <f t="shared" ca="1" si="23"/>
        <v>4873.7410364681273</v>
      </c>
      <c r="EJ31" s="76">
        <f t="shared" ca="1" si="23"/>
        <v>4889.6335798684058</v>
      </c>
      <c r="EK31" s="76">
        <f t="shared" ca="1" si="23"/>
        <v>4905.5781513202583</v>
      </c>
      <c r="EL31" s="76">
        <f t="shared" ca="1" si="23"/>
        <v>4921.5749211499806</v>
      </c>
      <c r="EM31" s="76">
        <f t="shared" ca="1" si="23"/>
        <v>4937.6240602414809</v>
      </c>
      <c r="EN31" s="76">
        <f t="shared" ca="1" si="23"/>
        <v>4953.725740038094</v>
      </c>
      <c r="EO31" s="76">
        <f t="shared" ca="1" si="23"/>
        <v>4969.8801325444192</v>
      </c>
      <c r="EP31" s="76">
        <f t="shared" ca="1" si="23"/>
        <v>4986.0874103281485</v>
      </c>
      <c r="EQ31" s="76">
        <f t="shared" ca="1" si="23"/>
        <v>5002.3477465219194</v>
      </c>
      <c r="ER31" s="76">
        <f t="shared" ca="1" si="23"/>
        <v>5018.6613148251608</v>
      </c>
      <c r="ES31" s="76">
        <f t="shared" ca="1" si="23"/>
        <v>5035.0282895059454</v>
      </c>
      <c r="ET31" s="76">
        <f t="shared" ca="1" si="23"/>
        <v>5051.4488454028588</v>
      </c>
      <c r="EU31" s="76">
        <f t="shared" ca="1" si="23"/>
        <v>5067.9231579268553</v>
      </c>
      <c r="EV31" s="76">
        <f t="shared" ca="1" si="23"/>
        <v>5084.4514030631472</v>
      </c>
      <c r="EW31" s="76">
        <f t="shared" ca="1" si="23"/>
        <v>5101.0337573730703</v>
      </c>
      <c r="EX31" s="76">
        <f t="shared" ca="1" si="23"/>
        <v>5117.6703979959821</v>
      </c>
      <c r="EY31" s="76">
        <f t="shared" ca="1" si="23"/>
        <v>5134.3615026511425</v>
      </c>
      <c r="EZ31" s="76">
        <f t="shared" ca="1" si="23"/>
        <v>5151.1072496396218</v>
      </c>
      <c r="FA31" s="76">
        <f t="shared" ca="1" si="23"/>
        <v>5167.9078178462005</v>
      </c>
      <c r="FB31" s="76">
        <f t="shared" ca="1" si="23"/>
        <v>5184.7633867412787</v>
      </c>
      <c r="FC31" s="76">
        <f t="shared" ca="1" si="23"/>
        <v>5201.6741363828014</v>
      </c>
      <c r="FD31" s="76">
        <f t="shared" ca="1" si="23"/>
        <v>5218.6402474181723</v>
      </c>
      <c r="FE31" s="76">
        <f t="shared" ca="1" si="23"/>
        <v>5235.6619010861878</v>
      </c>
      <c r="FF31" s="76">
        <f t="shared" ca="1" si="23"/>
        <v>5252.7392792189767</v>
      </c>
      <c r="FG31" s="76">
        <f t="shared" ca="1" si="23"/>
        <v>5269.8725642439331</v>
      </c>
      <c r="FH31" s="76">
        <f t="shared" ca="1" si="23"/>
        <v>5287.0619391856762</v>
      </c>
      <c r="FI31" s="76">
        <f t="shared" ca="1" si="23"/>
        <v>5304.3075876679968</v>
      </c>
      <c r="FJ31" s="76">
        <f t="shared" ca="1" si="23"/>
        <v>5321.609693915826</v>
      </c>
      <c r="FK31" s="76">
        <f t="shared" ca="1" si="23"/>
        <v>5338.968442757191</v>
      </c>
      <c r="FL31" s="76">
        <f t="shared" ca="1" si="23"/>
        <v>5356.3840196252104</v>
      </c>
      <c r="FM31" s="76">
        <f t="shared" ca="1" si="23"/>
        <v>5373.8566105600494</v>
      </c>
      <c r="FN31" s="76">
        <f t="shared" ca="1" si="23"/>
        <v>5391.3864022109328</v>
      </c>
      <c r="FO31" s="76">
        <f t="shared" ca="1" si="23"/>
        <v>5408.973581838115</v>
      </c>
      <c r="FP31" s="76">
        <f t="shared" ca="1" si="23"/>
        <v>5426.6183373149024</v>
      </c>
      <c r="FQ31" s="76">
        <f t="shared" ca="1" si="23"/>
        <v>5444.3208571296382</v>
      </c>
      <c r="FR31" s="76">
        <f t="shared" ca="1" si="23"/>
        <v>5462.0813303877394</v>
      </c>
      <c r="FS31" s="76">
        <f t="shared" ca="1" si="23"/>
        <v>5479.8999468136935</v>
      </c>
      <c r="FT31" s="76">
        <f t="shared" ca="1" si="23"/>
        <v>5497.7768967531074</v>
      </c>
      <c r="FU31" s="76">
        <f t="shared" ca="1" si="23"/>
        <v>5515.7123711747208</v>
      </c>
      <c r="FV31" s="76">
        <f t="shared" ca="1" si="23"/>
        <v>5533.7065616724612</v>
      </c>
      <c r="FW31" s="76">
        <f t="shared" ca="1" si="23"/>
        <v>5551.7596604674836</v>
      </c>
      <c r="FX31" s="76">
        <f t="shared" ca="1" si="23"/>
        <v>5569.8718604102214</v>
      </c>
      <c r="FY31" s="76">
        <f t="shared" ca="1" si="23"/>
        <v>5588.0433549824547</v>
      </c>
      <c r="FZ31" s="76">
        <f t="shared" ca="1" si="23"/>
        <v>5606.2743382993731</v>
      </c>
      <c r="GA31" s="76">
        <f t="shared" ca="1" si="23"/>
        <v>5624.5650051116436</v>
      </c>
      <c r="GB31" s="76">
        <f t="shared" ca="1" si="23"/>
        <v>5642.9155508075009</v>
      </c>
      <c r="GC31" s="76">
        <f t="shared" ca="1" si="23"/>
        <v>5661.3261714148275</v>
      </c>
      <c r="GD31" s="76">
        <f t="shared" ca="1" si="23"/>
        <v>5679.7970636032514</v>
      </c>
      <c r="GE31" s="76">
        <f t="shared" ca="1" si="23"/>
        <v>5698.3284246862449</v>
      </c>
      <c r="GF31" s="76">
        <f t="shared" ca="1" si="23"/>
        <v>5716.9204526232334</v>
      </c>
      <c r="GG31" s="76">
        <f t="shared" ca="1" si="23"/>
        <v>5735.5733460217125</v>
      </c>
      <c r="GH31" s="76">
        <f t="shared" ca="1" si="23"/>
        <v>5754.2873041393623</v>
      </c>
      <c r="GI31" s="76">
        <f t="shared" ca="1" si="23"/>
        <v>5773.0625268861859</v>
      </c>
      <c r="GJ31" s="76">
        <f t="shared" ca="1" si="23"/>
        <v>5791.8992148266325</v>
      </c>
      <c r="GK31" s="76">
        <f t="shared" ca="1" si="23"/>
        <v>5810.7975691817583</v>
      </c>
      <c r="GL31" s="76">
        <f t="shared" ca="1" si="23"/>
        <v>5829.7577918313509</v>
      </c>
      <c r="GM31" s="76">
        <f t="shared" ca="1" si="23"/>
        <v>5848.7800853161125</v>
      </c>
      <c r="GN31" s="76">
        <f t="shared" ca="1" si="23"/>
        <v>5867.864652839804</v>
      </c>
      <c r="GO31" s="76">
        <f t="shared" ca="1" si="23"/>
        <v>5887.0116982714235</v>
      </c>
      <c r="GP31" s="76">
        <f t="shared" ca="1" si="23"/>
        <v>5906.2214261473846</v>
      </c>
      <c r="GQ31" s="76">
        <f t="shared" ca="1" si="23"/>
        <v>5925.4940416736972</v>
      </c>
      <c r="GR31" s="76">
        <f t="shared" ref="GR31:IL31" ca="1" si="24">SUM(GR32:GR40)</f>
        <v>5944.8297507281668</v>
      </c>
      <c r="GS31" s="76">
        <f t="shared" ca="1" si="24"/>
        <v>5964.2287598625844</v>
      </c>
      <c r="GT31" s="76">
        <f t="shared" ca="1" si="24"/>
        <v>5983.6912763049404</v>
      </c>
      <c r="GU31" s="76">
        <f t="shared" ca="1" si="24"/>
        <v>6003.2175079616363</v>
      </c>
      <c r="GV31" s="76">
        <f t="shared" ca="1" si="24"/>
        <v>6022.8076634197023</v>
      </c>
      <c r="GW31" s="76">
        <f t="shared" ca="1" si="24"/>
        <v>6042.4619519490316</v>
      </c>
      <c r="GX31" s="76">
        <f t="shared" ca="1" si="24"/>
        <v>6062.1805835046089</v>
      </c>
      <c r="GY31" s="76">
        <f t="shared" ca="1" si="24"/>
        <v>6081.9637687287614</v>
      </c>
      <c r="GZ31" s="76">
        <f t="shared" ca="1" si="24"/>
        <v>6101.8117189533996</v>
      </c>
      <c r="HA31" s="76">
        <f t="shared" ca="1" si="24"/>
        <v>6121.7246462022858</v>
      </c>
      <c r="HB31" s="76">
        <f t="shared" ca="1" si="24"/>
        <v>6141.7027631932842</v>
      </c>
      <c r="HC31" s="76">
        <f t="shared" ca="1" si="24"/>
        <v>6161.7462833406498</v>
      </c>
      <c r="HD31" s="76">
        <f t="shared" ca="1" si="24"/>
        <v>6181.8554207572979</v>
      </c>
      <c r="HE31" s="76">
        <f t="shared" ca="1" si="24"/>
        <v>6202.0303902570922</v>
      </c>
      <c r="HF31" s="76">
        <f t="shared" ca="1" si="24"/>
        <v>6222.2714073571424</v>
      </c>
      <c r="HG31" s="76">
        <f t="shared" ca="1" si="24"/>
        <v>6242.5786882801058</v>
      </c>
      <c r="HH31" s="76">
        <f t="shared" ca="1" si="24"/>
        <v>6262.9524499564932</v>
      </c>
      <c r="HI31" s="76">
        <f t="shared" ca="1" si="24"/>
        <v>6283.3929100269952</v>
      </c>
      <c r="HJ31" s="76">
        <f t="shared" ca="1" si="24"/>
        <v>6303.9002868447978</v>
      </c>
      <c r="HK31" s="76">
        <f t="shared" ca="1" si="24"/>
        <v>6324.4747994779145</v>
      </c>
      <c r="HL31" s="76">
        <f t="shared" ca="1" si="24"/>
        <v>6345.1166677115398</v>
      </c>
      <c r="HM31" s="76">
        <f t="shared" ca="1" si="24"/>
        <v>6365.8261120503794</v>
      </c>
      <c r="HN31" s="76">
        <f t="shared" ca="1" si="24"/>
        <v>6386.6033537210187</v>
      </c>
      <c r="HO31" s="76">
        <f t="shared" ca="1" si="24"/>
        <v>6407.4486146742802</v>
      </c>
      <c r="HP31" s="76">
        <f t="shared" ca="1" si="24"/>
        <v>6428.3621175875942</v>
      </c>
      <c r="HQ31" s="76">
        <f t="shared" ca="1" si="24"/>
        <v>6449.3440858673803</v>
      </c>
      <c r="HR31" s="76">
        <f t="shared" ca="1" si="24"/>
        <v>6470.3947436514327</v>
      </c>
      <c r="HS31" s="76">
        <f t="shared" ca="1" si="24"/>
        <v>6491.5143158113151</v>
      </c>
      <c r="HT31" s="76">
        <f t="shared" ca="1" si="24"/>
        <v>6512.7030279547589</v>
      </c>
      <c r="HU31" s="76">
        <f t="shared" ca="1" si="24"/>
        <v>6533.9611064280807</v>
      </c>
      <c r="HV31" s="76">
        <f t="shared" ca="1" si="24"/>
        <v>6555.2887783185952</v>
      </c>
      <c r="HW31" s="76">
        <f t="shared" ca="1" si="24"/>
        <v>6576.686271457037</v>
      </c>
      <c r="HX31" s="76">
        <f t="shared" ca="1" si="24"/>
        <v>6598.1538144200067</v>
      </c>
      <c r="HY31" s="76">
        <f t="shared" ca="1" si="24"/>
        <v>6619.6916365323987</v>
      </c>
      <c r="HZ31" s="76">
        <f t="shared" ca="1" si="24"/>
        <v>6641.2999678698643</v>
      </c>
      <c r="IA31" s="76">
        <f t="shared" ca="1" si="24"/>
        <v>6662.9790392612549</v>
      </c>
      <c r="IB31" s="76">
        <f t="shared" ca="1" si="24"/>
        <v>6684.7290822911</v>
      </c>
      <c r="IC31" s="76">
        <f t="shared" ca="1" si="24"/>
        <v>6706.5503293020784</v>
      </c>
      <c r="ID31" s="76">
        <f t="shared" ca="1" si="24"/>
        <v>6706.5503293020784</v>
      </c>
      <c r="IE31" s="76">
        <f t="shared" ca="1" si="24"/>
        <v>6706.5503293020784</v>
      </c>
      <c r="IF31" s="76">
        <f t="shared" ca="1" si="24"/>
        <v>6706.5503293020784</v>
      </c>
      <c r="IG31" s="76">
        <f t="shared" ca="1" si="24"/>
        <v>6706.5503293020784</v>
      </c>
      <c r="IH31" s="76">
        <f t="shared" ca="1" si="24"/>
        <v>6706.5503293020784</v>
      </c>
      <c r="II31" s="76">
        <f t="shared" ca="1" si="24"/>
        <v>6706.5503293020784</v>
      </c>
      <c r="IJ31" s="76">
        <f t="shared" ca="1" si="24"/>
        <v>6706.5503293020784</v>
      </c>
      <c r="IK31" s="76">
        <f t="shared" ca="1" si="24"/>
        <v>6706.5503293020784</v>
      </c>
      <c r="IL31" s="76">
        <f t="shared" ca="1" si="24"/>
        <v>6706.5503293020784</v>
      </c>
    </row>
    <row r="32" spans="2:246" outlineLevel="2" x14ac:dyDescent="0.3">
      <c r="B32" s="131" t="s">
        <v>453</v>
      </c>
      <c r="C32" s="72" t="s">
        <v>283</v>
      </c>
      <c r="D32" s="137">
        <f t="shared" ca="1" si="20"/>
        <v>257643.47345667775</v>
      </c>
      <c r="F32" s="133"/>
      <c r="G32" s="76">
        <f ca="1">SUM(Objects!G33,Objects!G114 )</f>
        <v>0</v>
      </c>
      <c r="H32" s="76">
        <f ca="1">SUM(Objects!H33,Objects!H114 )</f>
        <v>0</v>
      </c>
      <c r="I32" s="76">
        <f ca="1">SUM(Objects!I33,Objects!I114 )</f>
        <v>0</v>
      </c>
      <c r="J32" s="76">
        <f ca="1">SUM(Objects!J33,Objects!J114 )</f>
        <v>0</v>
      </c>
      <c r="K32" s="76">
        <f ca="1">SUM(Objects!K33,Objects!K114 )</f>
        <v>0</v>
      </c>
      <c r="L32" s="76">
        <f ca="1">SUM(Objects!L33,Objects!L114 )</f>
        <v>0</v>
      </c>
      <c r="M32" s="76">
        <f ca="1">SUM(Objects!M33,Objects!M114 )</f>
        <v>0</v>
      </c>
      <c r="N32" s="76">
        <f ca="1">SUM(Objects!N33,Objects!N114 )</f>
        <v>0</v>
      </c>
      <c r="O32" s="76">
        <f ca="1">SUM(Objects!O33,Objects!O114 )</f>
        <v>0</v>
      </c>
      <c r="P32" s="76">
        <f ca="1">SUM(Objects!P33,Objects!P114 )</f>
        <v>0</v>
      </c>
      <c r="Q32" s="76">
        <f ca="1">SUM(Objects!Q33,Objects!Q114 )</f>
        <v>0</v>
      </c>
      <c r="R32" s="76">
        <f ca="1">SUM(Objects!R33,Objects!R114 )</f>
        <v>0</v>
      </c>
      <c r="S32" s="76">
        <f ca="1">SUM(Objects!S33,Objects!S114 )</f>
        <v>769.07500207139185</v>
      </c>
      <c r="T32" s="76">
        <f ca="1">SUM(Objects!T33,Objects!T114 )</f>
        <v>771.46962658945779</v>
      </c>
      <c r="U32" s="76">
        <f ca="1">SUM(Objects!U33,Objects!U114 )</f>
        <v>773.87189789506215</v>
      </c>
      <c r="V32" s="76">
        <f ca="1">SUM(Objects!V33,Objects!V114 )</f>
        <v>776.34253659458614</v>
      </c>
      <c r="W32" s="76">
        <f ca="1">SUM(Objects!W33,Objects!W114 )</f>
        <v>778.82126352230807</v>
      </c>
      <c r="X32" s="76">
        <f ca="1">SUM(Objects!X33,Objects!X114 )</f>
        <v>781.30810515698272</v>
      </c>
      <c r="Y32" s="76">
        <f ca="1">SUM(Objects!Y33,Objects!Y114 )</f>
        <v>783.80308806404867</v>
      </c>
      <c r="Z32" s="76">
        <f ca="1">SUM(Objects!Z33,Objects!Z114 )</f>
        <v>786.30623889591345</v>
      </c>
      <c r="AA32" s="76">
        <f ca="1">SUM(Objects!AA33,Objects!AA114 )</f>
        <v>788.81758439223734</v>
      </c>
      <c r="AB32" s="76">
        <f ca="1">SUM(Objects!AB33,Objects!AB114 )</f>
        <v>791.33715138021955</v>
      </c>
      <c r="AC32" s="76">
        <f ca="1">SUM(Objects!AC33,Objects!AC114 )</f>
        <v>793.86496677488401</v>
      </c>
      <c r="AD32" s="76">
        <f ca="1">SUM(Objects!AD33,Objects!AD114 )</f>
        <v>796.40105757936817</v>
      </c>
      <c r="AE32" s="76">
        <f ca="1">SUM(Objects!AE33,Objects!AE114 )</f>
        <v>798.94545088521022</v>
      </c>
      <c r="AF32" s="76">
        <f ca="1">SUM(Objects!AF33,Objects!AF114 )</f>
        <v>801.4981738726392</v>
      </c>
      <c r="AG32" s="76">
        <f ca="1">SUM(Objects!AG33,Objects!AG114 )</f>
        <v>804.05925381086502</v>
      </c>
      <c r="AH32" s="76">
        <f ca="1">SUM(Objects!AH33,Objects!AH114 )</f>
        <v>806.62871805836994</v>
      </c>
      <c r="AI32" s="76">
        <f ca="1">SUM(Objects!AI33,Objects!AI114 )</f>
        <v>809.20659406320101</v>
      </c>
      <c r="AJ32" s="76">
        <f ca="1">SUM(Objects!AJ33,Objects!AJ114 )</f>
        <v>811.79290936326265</v>
      </c>
      <c r="AK32" s="76">
        <f ca="1">SUM(Objects!AK33,Objects!AK114 )</f>
        <v>814.38769158661125</v>
      </c>
      <c r="AL32" s="76">
        <f ca="1">SUM(Objects!AL33,Objects!AL114 )</f>
        <v>816.99096845175075</v>
      </c>
      <c r="AM32" s="76">
        <f ca="1">SUM(Objects!AM33,Objects!AM114 )</f>
        <v>819.60276776792739</v>
      </c>
      <c r="AN32" s="76">
        <f ca="1">SUM(Objects!AN33,Objects!AN114 )</f>
        <v>822.223117435429</v>
      </c>
      <c r="AO32" s="76">
        <f ca="1">SUM(Objects!AO33,Objects!AO114 )</f>
        <v>824.85204544588009</v>
      </c>
      <c r="AP32" s="76">
        <f ca="1">SUM(Objects!AP33,Objects!AP114 )</f>
        <v>827.48957988254347</v>
      </c>
      <c r="AQ32" s="76">
        <f ca="1">SUM(Objects!AQ33,Objects!AQ114 )</f>
        <v>830.13574892061945</v>
      </c>
      <c r="AR32" s="76">
        <f ca="1">SUM(Objects!AR33,Objects!AR114 )</f>
        <v>832.79058082754557</v>
      </c>
      <c r="AS32" s="76">
        <f ca="1">SUM(Objects!AS33,Objects!AS114 )</f>
        <v>835.45410396330021</v>
      </c>
      <c r="AT32" s="76">
        <f ca="1">SUM(Objects!AT33,Objects!AT114 )</f>
        <v>838.12634678070549</v>
      </c>
      <c r="AU32" s="76">
        <f ca="1">SUM(Objects!AU33,Objects!AU114 )</f>
        <v>840.80733782572963</v>
      </c>
      <c r="AV32" s="76">
        <f ca="1">SUM(Objects!AV33,Objects!AV114 )</f>
        <v>843.49710573779373</v>
      </c>
      <c r="AW32" s="76">
        <f ca="1">SUM(Objects!AW33,Objects!AW114 )</f>
        <v>846.1956792500763</v>
      </c>
      <c r="AX32" s="76">
        <f ca="1">SUM(Objects!AX33,Objects!AX114 )</f>
        <v>848.90308718982146</v>
      </c>
      <c r="AY32" s="76">
        <f ca="1">SUM(Objects!AY33,Objects!AY114 )</f>
        <v>851.61935847864527</v>
      </c>
      <c r="AZ32" s="76">
        <f ca="1">SUM(Objects!AZ33,Objects!AZ114 )</f>
        <v>854.34452213284669</v>
      </c>
      <c r="BA32" s="76">
        <f ca="1">SUM(Objects!BA33,Objects!BA114 )</f>
        <v>857.07860726371598</v>
      </c>
      <c r="BB32" s="76">
        <f ca="1">SUM(Objects!BB33,Objects!BB114 )</f>
        <v>859.82164307784615</v>
      </c>
      <c r="BC32" s="76">
        <f ca="1">SUM(Objects!BC33,Objects!BC114 )</f>
        <v>862.57365887744481</v>
      </c>
      <c r="BD32" s="76">
        <f ca="1">SUM(Objects!BD33,Objects!BD114 )</f>
        <v>865.33468406064799</v>
      </c>
      <c r="BE32" s="76">
        <f ca="1">SUM(Objects!BE33,Objects!BE114 )</f>
        <v>868.10474812183315</v>
      </c>
      <c r="BF32" s="76">
        <f ca="1">SUM(Objects!BF33,Objects!BF114 )</f>
        <v>870.88388065193453</v>
      </c>
      <c r="BG32" s="76">
        <f ca="1">SUM(Objects!BG33,Objects!BG114 )</f>
        <v>873.67211133875958</v>
      </c>
      <c r="BH32" s="76">
        <f ca="1">SUM(Objects!BH33,Objects!BH114 )</f>
        <v>876.46946996730617</v>
      </c>
      <c r="BI32" s="76">
        <f ca="1">SUM(Objects!BI33,Objects!BI114 )</f>
        <v>879.27598642008013</v>
      </c>
      <c r="BJ32" s="76">
        <f ca="1">SUM(Objects!BJ33,Objects!BJ114 )</f>
        <v>882.09169067741493</v>
      </c>
      <c r="BK32" s="76">
        <f ca="1">SUM(Objects!BK33,Objects!BK114 )</f>
        <v>884.91661281779182</v>
      </c>
      <c r="BL32" s="76">
        <f ca="1">SUM(Objects!BL33,Objects!BL114 )</f>
        <v>887.75078301816131</v>
      </c>
      <c r="BM32" s="76">
        <f ca="1">SUM(Objects!BM33,Objects!BM114 )</f>
        <v>890.59423155426532</v>
      </c>
      <c r="BN32" s="76">
        <f ca="1">SUM(Objects!BN33,Objects!BN114 )</f>
        <v>893.44698880096053</v>
      </c>
      <c r="BO32" s="76">
        <f ca="1">SUM(Objects!BO33,Objects!BO114 )</f>
        <v>896.30908523254311</v>
      </c>
      <c r="BP32" s="76">
        <f ca="1">SUM(Objects!BP33,Objects!BP114 )</f>
        <v>899.18055142307435</v>
      </c>
      <c r="BQ32" s="76">
        <f ca="1">SUM(Objects!BQ33,Objects!BQ114 )</f>
        <v>902.06141804670676</v>
      </c>
      <c r="BR32" s="76">
        <f ca="1">SUM(Objects!BR33,Objects!BR114 )</f>
        <v>904.95171587801224</v>
      </c>
      <c r="BS32" s="76">
        <f ca="1">SUM(Objects!BS33,Objects!BS114 )</f>
        <v>907.85147579231034</v>
      </c>
      <c r="BT32" s="76">
        <f ca="1">SUM(Objects!BT33,Objects!BT114 )</f>
        <v>910.76072876599869</v>
      </c>
      <c r="BU32" s="76">
        <f ca="1">SUM(Objects!BU33,Objects!BU114 )</f>
        <v>913.6795058768837</v>
      </c>
      <c r="BV32" s="76">
        <f ca="1">SUM(Objects!BV33,Objects!BV114 )</f>
        <v>916.6078383045118</v>
      </c>
      <c r="BW32" s="76">
        <f ca="1">SUM(Objects!BW33,Objects!BW114 )</f>
        <v>919.54575733050376</v>
      </c>
      <c r="BX32" s="76">
        <f ca="1">SUM(Objects!BX33,Objects!BX114 )</f>
        <v>922.49329433888806</v>
      </c>
      <c r="BY32" s="76">
        <f ca="1">SUM(Objects!BY33,Objects!BY114 )</f>
        <v>925.45048081643608</v>
      </c>
      <c r="BZ32" s="76">
        <f ca="1">SUM(Objects!BZ33,Objects!BZ114 )</f>
        <v>928.41734835299906</v>
      </c>
      <c r="CA32" s="76">
        <f ca="1">SUM(Objects!CA33,Objects!CA114 )</f>
        <v>931.39392864184504</v>
      </c>
      <c r="CB32" s="76">
        <f ca="1">SUM(Objects!CB33,Objects!CB114 )</f>
        <v>934.38025347999769</v>
      </c>
      <c r="CC32" s="76">
        <f ca="1">SUM(Objects!CC33,Objects!CC114 )</f>
        <v>937.37635476857542</v>
      </c>
      <c r="CD32" s="76">
        <f ca="1">SUM(Objects!CD33,Objects!CD114 )</f>
        <v>940.38226451313301</v>
      </c>
      <c r="CE32" s="76">
        <f ca="1">SUM(Objects!CE33,Objects!CE114 )</f>
        <v>943.39801482400298</v>
      </c>
      <c r="CF32" s="76">
        <f ca="1">SUM(Objects!CF33,Objects!CF114 )</f>
        <v>946.42363791663911</v>
      </c>
      <c r="CG32" s="76">
        <f ca="1">SUM(Objects!CG33,Objects!CG114 )</f>
        <v>949.45916611195923</v>
      </c>
      <c r="CH32" s="76">
        <f ca="1">SUM(Objects!CH33,Objects!CH114 )</f>
        <v>952.50463183669251</v>
      </c>
      <c r="CI32" s="76">
        <f ca="1">SUM(Objects!CI33,Objects!CI114 )</f>
        <v>955.56006762372419</v>
      </c>
      <c r="CJ32" s="76">
        <f ca="1">SUM(Objects!CJ33,Objects!CJ114 )</f>
        <v>958.62550611244387</v>
      </c>
      <c r="CK32" s="76">
        <f ca="1">SUM(Objects!CK33,Objects!CK114 )</f>
        <v>961.70098004909391</v>
      </c>
      <c r="CL32" s="76">
        <f ca="1">SUM(Objects!CL33,Objects!CL114 )</f>
        <v>964.7865222871194</v>
      </c>
      <c r="CM32" s="76">
        <f ca="1">SUM(Objects!CM33,Objects!CM114 )</f>
        <v>967.8821657875194</v>
      </c>
      <c r="CN32" s="76">
        <f ca="1">SUM(Objects!CN33,Objects!CN114 )</f>
        <v>970.98794361919784</v>
      </c>
      <c r="CO32" s="76">
        <f ca="1">SUM(Objects!CO33,Objects!CO114 )</f>
        <v>974.10388895931885</v>
      </c>
      <c r="CP32" s="76">
        <f ca="1">SUM(Objects!CP33,Objects!CP114 )</f>
        <v>977.23003509365867</v>
      </c>
      <c r="CQ32" s="76">
        <f ca="1">SUM(Objects!CQ33,Objects!CQ114 )</f>
        <v>980.3664154169636</v>
      </c>
      <c r="CR32" s="76">
        <f ca="1">SUM(Objects!CR33,Objects!CR114 )</f>
        <v>983.51306343330532</v>
      </c>
      <c r="CS32" s="76">
        <f ca="1">SUM(Objects!CS33,Objects!CS114 )</f>
        <v>986.67001275643838</v>
      </c>
      <c r="CT32" s="76">
        <f ca="1">SUM(Objects!CT33,Objects!CT114 )</f>
        <v>989.83729711016099</v>
      </c>
      <c r="CU32" s="76">
        <f ca="1">SUM(Objects!CU33,Objects!CU114 )</f>
        <v>993.01495032867376</v>
      </c>
      <c r="CV32" s="76">
        <f ca="1">SUM(Objects!CV33,Objects!CV114 )</f>
        <v>996.2030063569423</v>
      </c>
      <c r="CW32" s="76">
        <f ca="1">SUM(Objects!CW33,Objects!CW114 )</f>
        <v>999.40149925105834</v>
      </c>
      <c r="CX32" s="76">
        <f ca="1">SUM(Objects!CX33,Objects!CX114 )</f>
        <v>1002.610463178605</v>
      </c>
      <c r="CY32" s="76">
        <f ca="1">SUM(Objects!CY33,Objects!CY114 )</f>
        <v>1005.8299324190209</v>
      </c>
      <c r="CZ32" s="76">
        <f ca="1">SUM(Objects!CZ33,Objects!CZ114 )</f>
        <v>1009.0599413639667</v>
      </c>
      <c r="DA32" s="76">
        <f ca="1">SUM(Objects!DA33,Objects!DA114 )</f>
        <v>1012.3005245176923</v>
      </c>
      <c r="DB32" s="76">
        <f ca="1">SUM(Objects!DB33,Objects!DB114 )</f>
        <v>1015.551716497406</v>
      </c>
      <c r="DC32" s="76">
        <f ca="1">SUM(Objects!DC33,Objects!DC114 )</f>
        <v>1018.8135520336431</v>
      </c>
      <c r="DD32" s="76">
        <f ca="1">SUM(Objects!DD33,Objects!DD114 )</f>
        <v>1022.0860659706382</v>
      </c>
      <c r="DE32" s="76">
        <f ca="1">SUM(Objects!DE33,Objects!DE114 )</f>
        <v>1025.3692932666966</v>
      </c>
      <c r="DF32" s="76">
        <f ca="1">SUM(Objects!DF33,Objects!DF114 )</f>
        <v>1028.6632689945682</v>
      </c>
      <c r="DG32" s="76">
        <f ca="1">SUM(Objects!DG33,Objects!DG114 )</f>
        <v>1031.9680283418218</v>
      </c>
      <c r="DH32" s="76">
        <f ca="1">SUM(Objects!DH33,Objects!DH114 )</f>
        <v>1035.2836066112209</v>
      </c>
      <c r="DI32" s="76">
        <f ca="1">SUM(Objects!DI33,Objects!DI114 )</f>
        <v>1038.6100392211017</v>
      </c>
      <c r="DJ32" s="76">
        <f ca="1">SUM(Objects!DJ33,Objects!DJ114 )</f>
        <v>1041.9473617057502</v>
      </c>
      <c r="DK32" s="76">
        <f ca="1">SUM(Objects!DK33,Objects!DK114 )</f>
        <v>1045.2956097157826</v>
      </c>
      <c r="DL32" s="76">
        <f ca="1">SUM(Objects!DL33,Objects!DL114 )</f>
        <v>1048.654819018526</v>
      </c>
      <c r="DM32" s="76">
        <f ca="1">SUM(Objects!DM33,Objects!DM114 )</f>
        <v>1052.025025498401</v>
      </c>
      <c r="DN32" s="76">
        <f ca="1">SUM(Objects!DN33,Objects!DN114 )</f>
        <v>1055.4062651573031</v>
      </c>
      <c r="DO32" s="76">
        <f ca="1">SUM(Objects!DO33,Objects!DO114 )</f>
        <v>1058.7985741149896</v>
      </c>
      <c r="DP32" s="76">
        <f ca="1">SUM(Objects!DP33,Objects!DP114 )</f>
        <v>1062.2019886094645</v>
      </c>
      <c r="DQ32" s="76">
        <f ca="1">SUM(Objects!DQ33,Objects!DQ114 )</f>
        <v>1065.6165449973653</v>
      </c>
      <c r="DR32" s="76">
        <f ca="1">SUM(Objects!DR33,Objects!DR114 )</f>
        <v>1069.0422797543517</v>
      </c>
      <c r="DS32" s="76">
        <f ca="1">SUM(Objects!DS33,Objects!DS114 )</f>
        <v>1072.4792294754952</v>
      </c>
      <c r="DT32" s="76">
        <f ca="1">SUM(Objects!DT33,Objects!DT114 )</f>
        <v>1075.9274308756706</v>
      </c>
      <c r="DU32" s="76">
        <f ca="1">SUM(Objects!DU33,Objects!DU114 )</f>
        <v>1079.3869207899463</v>
      </c>
      <c r="DV32" s="76">
        <f ca="1">SUM(Objects!DV33,Objects!DV114 )</f>
        <v>1082.8577361739808</v>
      </c>
      <c r="DW32" s="76">
        <f ca="1">SUM(Objects!DW33,Objects!DW114 )</f>
        <v>1086.3399141044147</v>
      </c>
      <c r="DX32" s="76">
        <f ca="1">SUM(Objects!DX33,Objects!DX114 )</f>
        <v>1089.8334917792679</v>
      </c>
      <c r="DY32" s="76">
        <f ca="1">SUM(Objects!DY33,Objects!DY114 )</f>
        <v>1093.3385065183375</v>
      </c>
      <c r="DZ32" s="76">
        <f ca="1">SUM(Objects!DZ33,Objects!DZ114 )</f>
        <v>1096.8549957635958</v>
      </c>
      <c r="EA32" s="76">
        <f ca="1">SUM(Objects!EA33,Objects!EA114 )</f>
        <v>1100.3829970795898</v>
      </c>
      <c r="EB32" s="76">
        <f ca="1">SUM(Objects!EB33,Objects!EB114 )</f>
        <v>1103.9225481538435</v>
      </c>
      <c r="EC32" s="76">
        <f ca="1">SUM(Objects!EC33,Objects!EC114 )</f>
        <v>1107.4736867972606</v>
      </c>
      <c r="ED32" s="76">
        <f ca="1">SUM(Objects!ED33,Objects!ED114 )</f>
        <v>1111.0364509445265</v>
      </c>
      <c r="EE32" s="76">
        <f ca="1">SUM(Objects!EE33,Objects!EE114 )</f>
        <v>1114.6108786545158</v>
      </c>
      <c r="EF32" s="76">
        <f ca="1">SUM(Objects!EF33,Objects!EF114 )</f>
        <v>1118.1970081106981</v>
      </c>
      <c r="EG32" s="76">
        <f ca="1">SUM(Objects!EG33,Objects!EG114 )</f>
        <v>1121.7948776215449</v>
      </c>
      <c r="EH32" s="76">
        <f ca="1">SUM(Objects!EH33,Objects!EH114 )</f>
        <v>1125.4045256209406</v>
      </c>
      <c r="EI32" s="76">
        <f ca="1">SUM(Objects!EI33,Objects!EI114 )</f>
        <v>1129.0259906685919</v>
      </c>
      <c r="EJ32" s="76">
        <f ca="1">SUM(Objects!EJ33,Objects!EJ114 )</f>
        <v>1132.6593114504394</v>
      </c>
      <c r="EK32" s="76">
        <f ca="1">SUM(Objects!EK33,Objects!EK114 )</f>
        <v>1136.3045267790719</v>
      </c>
      <c r="EL32" s="76">
        <f ca="1">SUM(Objects!EL33,Objects!EL114 )</f>
        <v>1139.9616755941406</v>
      </c>
      <c r="EM32" s="76">
        <f ca="1">SUM(Objects!EM33,Objects!EM114 )</f>
        <v>1143.6307969627744</v>
      </c>
      <c r="EN32" s="76">
        <f ca="1">SUM(Objects!EN33,Objects!EN114 )</f>
        <v>1147.3119300799985</v>
      </c>
      <c r="EO32" s="76">
        <f ca="1">SUM(Objects!EO33,Objects!EO114 )</f>
        <v>1151.0051142691518</v>
      </c>
      <c r="EP32" s="76">
        <f ca="1">SUM(Objects!EP33,Objects!EP114 )</f>
        <v>1154.7103889823081</v>
      </c>
      <c r="EQ32" s="76">
        <f ca="1">SUM(Objects!EQ33,Objects!EQ114 )</f>
        <v>1158.4277938006971</v>
      </c>
      <c r="ER32" s="76">
        <f ca="1">SUM(Objects!ER33,Objects!ER114 )</f>
        <v>1162.1573684351267</v>
      </c>
      <c r="ES32" s="76">
        <f ca="1">SUM(Objects!ES33,Objects!ES114 )</f>
        <v>1165.8991527264075</v>
      </c>
      <c r="ET32" s="76">
        <f ca="1">SUM(Objects!ET33,Objects!ET114 )</f>
        <v>1169.653186645779</v>
      </c>
      <c r="EU32" s="76">
        <f ca="1">SUM(Objects!EU33,Objects!EU114 )</f>
        <v>1173.4195102953361</v>
      </c>
      <c r="EV32" s="76">
        <f ca="1">SUM(Objects!EV33,Objects!EV114 )</f>
        <v>1177.1981639084574</v>
      </c>
      <c r="EW32" s="76">
        <f ca="1">SUM(Objects!EW33,Objects!EW114 )</f>
        <v>1180.9891878502353</v>
      </c>
      <c r="EX32" s="76">
        <f ca="1">SUM(Objects!EX33,Objects!EX114 )</f>
        <v>1184.7926226179068</v>
      </c>
      <c r="EY32" s="76">
        <f ca="1">SUM(Objects!EY33,Objects!EY114 )</f>
        <v>1188.608508841286</v>
      </c>
      <c r="EZ32" s="76">
        <f ca="1">SUM(Objects!EZ33,Objects!EZ114 )</f>
        <v>1192.4368872831992</v>
      </c>
      <c r="FA32" s="76">
        <f ca="1">SUM(Objects!FA33,Objects!FA114 )</f>
        <v>1196.2777988399189</v>
      </c>
      <c r="FB32" s="76">
        <f ca="1">SUM(Objects!FB33,Objects!FB114 )</f>
        <v>1200.1312845416014</v>
      </c>
      <c r="FC32" s="76">
        <f ca="1">SUM(Objects!FC33,Objects!FC114 )</f>
        <v>1203.9973855527262</v>
      </c>
      <c r="FD32" s="76">
        <f ca="1">SUM(Objects!FD33,Objects!FD114 )</f>
        <v>1207.8761431725327</v>
      </c>
      <c r="FE32" s="76">
        <f ca="1">SUM(Objects!FE33,Objects!FE114 )</f>
        <v>1211.7675988354647</v>
      </c>
      <c r="FF32" s="76">
        <f ca="1">SUM(Objects!FF33,Objects!FF114 )</f>
        <v>1215.6717941116112</v>
      </c>
      <c r="FG32" s="76">
        <f ca="1">SUM(Objects!FG33,Objects!FG114 )</f>
        <v>1219.5887707071506</v>
      </c>
      <c r="FH32" s="76">
        <f ca="1">SUM(Objects!FH33,Objects!FH114 )</f>
        <v>1223.518570464797</v>
      </c>
      <c r="FI32" s="76">
        <f ca="1">SUM(Objects!FI33,Objects!FI114 )</f>
        <v>1227.4612353642456</v>
      </c>
      <c r="FJ32" s="76">
        <f ca="1">SUM(Objects!FJ33,Objects!FJ114 )</f>
        <v>1231.4168075226239</v>
      </c>
      <c r="FK32" s="76">
        <f ca="1">SUM(Objects!FK33,Objects!FK114 )</f>
        <v>1235.3853291949381</v>
      </c>
      <c r="FL32" s="76">
        <f ca="1">SUM(Objects!FL33,Objects!FL114 )</f>
        <v>1239.3668427745276</v>
      </c>
      <c r="FM32" s="76">
        <f ca="1">SUM(Objects!FM33,Objects!FM114 )</f>
        <v>1243.361390793516</v>
      </c>
      <c r="FN32" s="76">
        <f ca="1">SUM(Objects!FN33,Objects!FN114 )</f>
        <v>1247.3690159232663</v>
      </c>
      <c r="FO32" s="76">
        <f ca="1">SUM(Objects!FO33,Objects!FO114 )</f>
        <v>1251.3897609748356</v>
      </c>
      <c r="FP32" s="76">
        <f ca="1">SUM(Objects!FP33,Objects!FP114 )</f>
        <v>1255.4236688994347</v>
      </c>
      <c r="FQ32" s="76">
        <f ca="1">SUM(Objects!FQ33,Objects!FQ114 )</f>
        <v>1259.470782788884</v>
      </c>
      <c r="FR32" s="76">
        <f ca="1">SUM(Objects!FR33,Objects!FR114 )</f>
        <v>1263.5311458760764</v>
      </c>
      <c r="FS32" s="76">
        <f ca="1">SUM(Objects!FS33,Objects!FS114 )</f>
        <v>1267.6048015354374</v>
      </c>
      <c r="FT32" s="76">
        <f ca="1">SUM(Objects!FT33,Objects!FT114 )</f>
        <v>1271.6917932833894</v>
      </c>
      <c r="FU32" s="76">
        <f ca="1">SUM(Objects!FU33,Objects!FU114 )</f>
        <v>1275.7921647788164</v>
      </c>
      <c r="FV32" s="76">
        <f ca="1">SUM(Objects!FV33,Objects!FV114 )</f>
        <v>1279.9059598235297</v>
      </c>
      <c r="FW32" s="76">
        <f ca="1">SUM(Objects!FW33,Objects!FW114 )</f>
        <v>1284.0332223627365</v>
      </c>
      <c r="FX32" s="76">
        <f ca="1">SUM(Objects!FX33,Objects!FX114 )</f>
        <v>1288.1739964855096</v>
      </c>
      <c r="FY32" s="76">
        <f ca="1">SUM(Objects!FY33,Objects!FY114 )</f>
        <v>1292.3283264252575</v>
      </c>
      <c r="FZ32" s="76">
        <f ca="1">SUM(Objects!FZ33,Objects!FZ114 )</f>
        <v>1296.4962565601977</v>
      </c>
      <c r="GA32" s="76">
        <f ca="1">SUM(Objects!GA33,Objects!GA114 )</f>
        <v>1300.6778314138298</v>
      </c>
      <c r="GB32" s="76">
        <f ca="1">SUM(Objects!GB33,Objects!GB114 )</f>
        <v>1304.8730956554125</v>
      </c>
      <c r="GC32" s="76">
        <f ca="1">SUM(Objects!GC33,Objects!GC114 )</f>
        <v>1309.0820941004401</v>
      </c>
      <c r="GD32" s="76">
        <f ca="1">SUM(Objects!GD33,Objects!GD114 )</f>
        <v>1313.3048717111201</v>
      </c>
      <c r="GE32" s="76">
        <f ca="1">SUM(Objects!GE33,Objects!GE114 )</f>
        <v>1317.5414735968557</v>
      </c>
      <c r="GF32" s="76">
        <f ca="1">SUM(Objects!GF33,Objects!GF114 )</f>
        <v>1321.7919450147256</v>
      </c>
      <c r="GG32" s="76">
        <f ca="1">SUM(Objects!GG33,Objects!GG114 )</f>
        <v>1326.0563313699697</v>
      </c>
      <c r="GH32" s="76">
        <f ca="1">SUM(Objects!GH33,Objects!GH114 )</f>
        <v>1330.3346782164715</v>
      </c>
      <c r="GI32" s="76">
        <f ca="1">SUM(Objects!GI33,Objects!GI114 )</f>
        <v>1334.6270312572467</v>
      </c>
      <c r="GJ32" s="76">
        <f ca="1">SUM(Objects!GJ33,Objects!GJ114 )</f>
        <v>1338.9334363449307</v>
      </c>
      <c r="GK32" s="76">
        <f ca="1">SUM(Objects!GK33,Objects!GK114 )</f>
        <v>1343.2539394822686</v>
      </c>
      <c r="GL32" s="76">
        <f ca="1">SUM(Objects!GL33,Objects!GL114 )</f>
        <v>1347.5885868226062</v>
      </c>
      <c r="GM32" s="76">
        <f ca="1">SUM(Objects!GM33,Objects!GM114 )</f>
        <v>1351.9374246703837</v>
      </c>
      <c r="GN32" s="76">
        <f ca="1">SUM(Objects!GN33,Objects!GN114 )</f>
        <v>1356.3004994816299</v>
      </c>
      <c r="GO32" s="76">
        <f ca="1">SUM(Objects!GO33,Objects!GO114 )</f>
        <v>1360.6778578644582</v>
      </c>
      <c r="GP32" s="76">
        <f ca="1">SUM(Objects!GP33,Objects!GP114 )</f>
        <v>1365.0695465795657</v>
      </c>
      <c r="GQ32" s="76">
        <f ca="1">SUM(Objects!GQ33,Objects!GQ114 )</f>
        <v>1369.4756125407307</v>
      </c>
      <c r="GR32" s="76">
        <f ca="1">SUM(Objects!GR33,Objects!GR114 )</f>
        <v>1373.8961028153155</v>
      </c>
      <c r="GS32" s="76">
        <f ca="1">SUM(Objects!GS33,Objects!GS114 )</f>
        <v>1378.3310646247689</v>
      </c>
      <c r="GT32" s="76">
        <f ca="1">SUM(Objects!GT33,Objects!GT114 )</f>
        <v>1382.780545345131</v>
      </c>
      <c r="GU32" s="76">
        <f ca="1">SUM(Objects!GU33,Objects!GU114 )</f>
        <v>1387.2445925075374</v>
      </c>
      <c r="GV32" s="76">
        <f ca="1">SUM(Objects!GV33,Objects!GV114 )</f>
        <v>1391.7232537987286</v>
      </c>
      <c r="GW32" s="76">
        <f ca="1">SUM(Objects!GW33,Objects!GW114 )</f>
        <v>1396.2165770615602</v>
      </c>
      <c r="GX32" s="76">
        <f ca="1">SUM(Objects!GX33,Objects!GX114 )</f>
        <v>1400.7246102955114</v>
      </c>
      <c r="GY32" s="76">
        <f ca="1">SUM(Objects!GY33,Objects!GY114 )</f>
        <v>1405.2474016572</v>
      </c>
      <c r="GZ32" s="76">
        <f ca="1">SUM(Objects!GZ33,Objects!GZ114 )</f>
        <v>1409.784999460896</v>
      </c>
      <c r="HA32" s="76">
        <f ca="1">SUM(Objects!HA33,Objects!HA114 )</f>
        <v>1414.3374521790377</v>
      </c>
      <c r="HB32" s="76">
        <f ca="1">SUM(Objects!HB33,Objects!HB114 )</f>
        <v>1418.9048084427493</v>
      </c>
      <c r="HC32" s="76">
        <f ca="1">SUM(Objects!HC33,Objects!HC114 )</f>
        <v>1423.4871170423605</v>
      </c>
      <c r="HD32" s="76">
        <f ca="1">SUM(Objects!HD33,Objects!HD114 )</f>
        <v>1428.0844269279291</v>
      </c>
      <c r="HE32" s="76">
        <f ca="1">SUM(Objects!HE33,Objects!HE114 )</f>
        <v>1432.6967872097612</v>
      </c>
      <c r="HF32" s="76">
        <f ca="1">SUM(Objects!HF33,Objects!HF114 )</f>
        <v>1437.3242471589374</v>
      </c>
      <c r="HG32" s="76">
        <f ca="1">SUM(Objects!HG33,Objects!HG114 )</f>
        <v>1441.9668562078396</v>
      </c>
      <c r="HH32" s="76">
        <f ca="1">SUM(Objects!HH33,Objects!HH114 )</f>
        <v>1446.6246639506787</v>
      </c>
      <c r="HI32" s="76">
        <f ca="1">SUM(Objects!HI33,Objects!HI114 )</f>
        <v>1451.2977201440233</v>
      </c>
      <c r="HJ32" s="76">
        <f ca="1">SUM(Objects!HJ33,Objects!HJ114 )</f>
        <v>1455.9860747073326</v>
      </c>
      <c r="HK32" s="76">
        <f ca="1">SUM(Objects!HK33,Objects!HK114 )</f>
        <v>1460.689777723489</v>
      </c>
      <c r="HL32" s="76">
        <f ca="1">SUM(Objects!HL33,Objects!HL114 )</f>
        <v>1465.4088794393326</v>
      </c>
      <c r="HM32" s="76">
        <f ca="1">SUM(Objects!HM33,Objects!HM114 )</f>
        <v>1470.1434302661999</v>
      </c>
      <c r="HN32" s="76">
        <f ca="1">SUM(Objects!HN33,Objects!HN114 )</f>
        <v>1474.8934807804599</v>
      </c>
      <c r="HO32" s="76">
        <f ca="1">SUM(Objects!HO33,Objects!HO114 )</f>
        <v>1479.659081724056</v>
      </c>
      <c r="HP32" s="76">
        <f ca="1">SUM(Objects!HP33,Objects!HP114 )</f>
        <v>1484.440284005047</v>
      </c>
      <c r="HQ32" s="76">
        <f ca="1">SUM(Objects!HQ33,Objects!HQ114 )</f>
        <v>1489.2371386981526</v>
      </c>
      <c r="HR32" s="76">
        <f ca="1">SUM(Objects!HR33,Objects!HR114 )</f>
        <v>1494.0496970452957</v>
      </c>
      <c r="HS32" s="76">
        <f ca="1">SUM(Objects!HS33,Objects!HS114 )</f>
        <v>1498.8780104561542</v>
      </c>
      <c r="HT32" s="76">
        <f ca="1">SUM(Objects!HT33,Objects!HT114 )</f>
        <v>1503.7221305087071</v>
      </c>
      <c r="HU32" s="76">
        <f ca="1">SUM(Objects!HU33,Objects!HU114 )</f>
        <v>1508.5821089497854</v>
      </c>
      <c r="HV32" s="76">
        <f ca="1">SUM(Objects!HV33,Objects!HV114 )</f>
        <v>1513.457997695627</v>
      </c>
      <c r="HW32" s="76">
        <f ca="1">SUM(Objects!HW33,Objects!HW114 )</f>
        <v>1518.3498488324296</v>
      </c>
      <c r="HX32" s="76">
        <f ca="1">SUM(Objects!HX33,Objects!HX114 )</f>
        <v>1523.2577146169069</v>
      </c>
      <c r="HY32" s="76">
        <f ca="1">SUM(Objects!HY33,Objects!HY114 )</f>
        <v>1528.1816474768489</v>
      </c>
      <c r="HZ32" s="76">
        <f ca="1">SUM(Objects!HZ33,Objects!HZ114 )</f>
        <v>1533.1217000116792</v>
      </c>
      <c r="IA32" s="76">
        <f ca="1">SUM(Objects!IA33,Objects!IA114 )</f>
        <v>1538.0779249930192</v>
      </c>
      <c r="IB32" s="76">
        <f ca="1">SUM(Objects!IB33,Objects!IB114 )</f>
        <v>1543.0503753652499</v>
      </c>
      <c r="IC32" s="76">
        <f ca="1">SUM(Objects!IC33,Objects!IC114 )</f>
        <v>1548.0391042460792</v>
      </c>
      <c r="ID32" s="76">
        <f ca="1">SUM(Objects!ID33,Objects!ID114 )</f>
        <v>1548.0391042460792</v>
      </c>
      <c r="IE32" s="76">
        <f ca="1">SUM(Objects!IE33,Objects!IE114 )</f>
        <v>1548.0391042460792</v>
      </c>
      <c r="IF32" s="76">
        <f ca="1">SUM(Objects!IF33,Objects!IF114 )</f>
        <v>1548.0391042460792</v>
      </c>
      <c r="IG32" s="76">
        <f ca="1">SUM(Objects!IG33,Objects!IG114 )</f>
        <v>1548.0391042460792</v>
      </c>
      <c r="IH32" s="76">
        <f ca="1">SUM(Objects!IH33,Objects!IH114 )</f>
        <v>1548.0391042460792</v>
      </c>
      <c r="II32" s="76">
        <f ca="1">SUM(Objects!II33,Objects!II114 )</f>
        <v>1548.0391042460792</v>
      </c>
      <c r="IJ32" s="76">
        <f ca="1">SUM(Objects!IJ33,Objects!IJ114 )</f>
        <v>1548.0391042460792</v>
      </c>
      <c r="IK32" s="76">
        <f ca="1">SUM(Objects!IK33,Objects!IK114 )</f>
        <v>1548.0391042460792</v>
      </c>
      <c r="IL32" s="76">
        <f ca="1">SUM(Objects!IL33,Objects!IL114 )</f>
        <v>1548.0391042460792</v>
      </c>
    </row>
    <row r="33" spans="2:246" outlineLevel="2" x14ac:dyDescent="0.3">
      <c r="B33" s="131" t="s">
        <v>108</v>
      </c>
      <c r="C33" s="72" t="s">
        <v>283</v>
      </c>
      <c r="D33" s="137">
        <f t="shared" si="20"/>
        <v>0</v>
      </c>
      <c r="F33" s="133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</row>
    <row r="34" spans="2:246" outlineLevel="2" x14ac:dyDescent="0.3">
      <c r="B34" s="131" t="s">
        <v>454</v>
      </c>
      <c r="C34" s="72" t="s">
        <v>283</v>
      </c>
      <c r="D34" s="137">
        <f t="shared" ca="1" si="20"/>
        <v>86825.580379600753</v>
      </c>
      <c r="F34" s="133"/>
      <c r="G34" s="76">
        <f ca="1">SUM(Objects!G38,Objects!G119 )</f>
        <v>0</v>
      </c>
      <c r="H34" s="76">
        <f ca="1">SUM(Objects!H38,Objects!H119 )</f>
        <v>0</v>
      </c>
      <c r="I34" s="76">
        <f ca="1">SUM(Objects!I38,Objects!I119 )</f>
        <v>0</v>
      </c>
      <c r="J34" s="76">
        <f ca="1">SUM(Objects!J38,Objects!J119 )</f>
        <v>0</v>
      </c>
      <c r="K34" s="76">
        <f ca="1">SUM(Objects!K38,Objects!K119 )</f>
        <v>0</v>
      </c>
      <c r="L34" s="76">
        <f ca="1">SUM(Objects!L38,Objects!L119 )</f>
        <v>0</v>
      </c>
      <c r="M34" s="76">
        <f ca="1">SUM(Objects!M38,Objects!M119 )</f>
        <v>0</v>
      </c>
      <c r="N34" s="76">
        <f ca="1">SUM(Objects!N38,Objects!N119 )</f>
        <v>0</v>
      </c>
      <c r="O34" s="76">
        <f ca="1">SUM(Objects!O38,Objects!O119 )</f>
        <v>0</v>
      </c>
      <c r="P34" s="76">
        <f ca="1">SUM(Objects!P38,Objects!P119 )</f>
        <v>0</v>
      </c>
      <c r="Q34" s="76">
        <f ca="1">SUM(Objects!Q38,Objects!Q119 )</f>
        <v>0</v>
      </c>
      <c r="R34" s="76">
        <f ca="1">SUM(Objects!R38,Objects!R119 )</f>
        <v>0</v>
      </c>
      <c r="S34" s="76">
        <f ca="1">SUM(Objects!S38,Objects!S119 )</f>
        <v>257.07636770953457</v>
      </c>
      <c r="T34" s="76">
        <f ca="1">SUM(Objects!T38,Objects!T119 )</f>
        <v>257.89729322422164</v>
      </c>
      <c r="U34" s="76">
        <f ca="1">SUM(Objects!U38,Objects!U119 )</f>
        <v>258.72084021169002</v>
      </c>
      <c r="V34" s="76">
        <f ca="1">SUM(Objects!V38,Objects!V119 )</f>
        <v>259.56782491877493</v>
      </c>
      <c r="W34" s="76">
        <f ca="1">SUM(Objects!W38,Objects!W119 )</f>
        <v>260.41758243339035</v>
      </c>
      <c r="X34" s="76">
        <f ca="1">SUM(Objects!X38,Objects!X119 )</f>
        <v>261.2701218329866</v>
      </c>
      <c r="Y34" s="76">
        <f ca="1">SUM(Objects!Y38,Objects!Y119 )</f>
        <v>262.12545222473125</v>
      </c>
      <c r="Z34" s="76">
        <f ca="1">SUM(Objects!Z38,Objects!Z119 )</f>
        <v>262.98358274560621</v>
      </c>
      <c r="AA34" s="76">
        <f ca="1">SUM(Objects!AA38,Objects!AA119 )</f>
        <v>263.84452256250569</v>
      </c>
      <c r="AB34" s="76">
        <f ca="1">SUM(Objects!AB38,Objects!AB119 )</f>
        <v>264.70828087233383</v>
      </c>
      <c r="AC34" s="76">
        <f ca="1">SUM(Objects!AC38,Objects!AC119 )</f>
        <v>265.57486690210305</v>
      </c>
      <c r="AD34" s="76">
        <f ca="1">SUM(Objects!AD38,Objects!AD119 )</f>
        <v>266.44428990903265</v>
      </c>
      <c r="AE34" s="76">
        <f ca="1">SUM(Objects!AE38,Objects!AE119 )</f>
        <v>267.31655918064757</v>
      </c>
      <c r="AF34" s="76">
        <f ca="1">SUM(Objects!AF38,Objects!AF119 )</f>
        <v>268.19168403487782</v>
      </c>
      <c r="AG34" s="76">
        <f ca="1">SUM(Objects!AG38,Objects!AG119 )</f>
        <v>269.06967382015773</v>
      </c>
      <c r="AH34" s="76">
        <f ca="1">SUM(Objects!AH38,Objects!AH119 )</f>
        <v>269.95053791552607</v>
      </c>
      <c r="AI34" s="76">
        <f ca="1">SUM(Objects!AI38,Objects!AI119 )</f>
        <v>270.83428573072615</v>
      </c>
      <c r="AJ34" s="76">
        <f ca="1">SUM(Objects!AJ38,Objects!AJ119 )</f>
        <v>271.72092670630627</v>
      </c>
      <c r="AK34" s="76">
        <f ca="1">SUM(Objects!AK38,Objects!AK119 )</f>
        <v>272.61047031372067</v>
      </c>
      <c r="AL34" s="76">
        <f ca="1">SUM(Objects!AL38,Objects!AL119 )</f>
        <v>273.50292605543063</v>
      </c>
      <c r="AM34" s="76">
        <f ca="1">SUM(Objects!AM38,Objects!AM119 )</f>
        <v>274.39830346500611</v>
      </c>
      <c r="AN34" s="76">
        <f ca="1">SUM(Objects!AN38,Objects!AN119 )</f>
        <v>275.29661210722736</v>
      </c>
      <c r="AO34" s="76">
        <f ca="1">SUM(Objects!AO38,Objects!AO119 )</f>
        <v>276.19786157818743</v>
      </c>
      <c r="AP34" s="76">
        <f ca="1">SUM(Objects!AP38,Objects!AP119 )</f>
        <v>277.1020615053942</v>
      </c>
      <c r="AQ34" s="76">
        <f ca="1">SUM(Objects!AQ38,Objects!AQ119 )</f>
        <v>278.00922154787378</v>
      </c>
      <c r="AR34" s="76">
        <f ca="1">SUM(Objects!AR38,Objects!AR119 )</f>
        <v>278.91935139627321</v>
      </c>
      <c r="AS34" s="76">
        <f ca="1">SUM(Objects!AS38,Objects!AS119 )</f>
        <v>279.83246077296428</v>
      </c>
      <c r="AT34" s="76">
        <f ca="1">SUM(Objects!AT38,Objects!AT119 )</f>
        <v>280.74855943214732</v>
      </c>
      <c r="AU34" s="76">
        <f ca="1">SUM(Objects!AU38,Objects!AU119 )</f>
        <v>281.66765715995541</v>
      </c>
      <c r="AV34" s="76">
        <f ca="1">SUM(Objects!AV38,Objects!AV119 )</f>
        <v>282.58976377455872</v>
      </c>
      <c r="AW34" s="76">
        <f ca="1">SUM(Objects!AW38,Objects!AW119 )</f>
        <v>283.51488912626974</v>
      </c>
      <c r="AX34" s="76">
        <f ca="1">SUM(Objects!AX38,Objects!AX119 )</f>
        <v>284.44304309764811</v>
      </c>
      <c r="AY34" s="76">
        <f ca="1">SUM(Objects!AY38,Objects!AY119 )</f>
        <v>285.37423560360662</v>
      </c>
      <c r="AZ34" s="76">
        <f ca="1">SUM(Objects!AZ38,Objects!AZ119 )</f>
        <v>286.30847659151675</v>
      </c>
      <c r="BA34" s="76">
        <f ca="1">SUM(Objects!BA38,Objects!BA119 )</f>
        <v>287.2457760413152</v>
      </c>
      <c r="BB34" s="76">
        <f ca="1">SUM(Objects!BB38,Objects!BB119 )</f>
        <v>288.18614396561026</v>
      </c>
      <c r="BC34" s="76">
        <f ca="1">SUM(Objects!BC38,Objects!BC119 )</f>
        <v>289.12959040978899</v>
      </c>
      <c r="BD34" s="76">
        <f ca="1">SUM(Objects!BD38,Objects!BD119 )</f>
        <v>290.07612545212436</v>
      </c>
      <c r="BE34" s="76">
        <f ca="1">SUM(Objects!BE38,Objects!BE119 )</f>
        <v>291.02575920388313</v>
      </c>
      <c r="BF34" s="76">
        <f ca="1">SUM(Objects!BF38,Objects!BF119 )</f>
        <v>291.97850180943357</v>
      </c>
      <c r="BG34" s="76">
        <f ca="1">SUM(Objects!BG38,Objects!BG119 )</f>
        <v>292.93436344635393</v>
      </c>
      <c r="BH34" s="76">
        <f ca="1">SUM(Objects!BH38,Objects!BH119 )</f>
        <v>293.89335432554128</v>
      </c>
      <c r="BI34" s="76">
        <f ca="1">SUM(Objects!BI38,Objects!BI119 )</f>
        <v>294.85548469132073</v>
      </c>
      <c r="BJ34" s="76">
        <f ca="1">SUM(Objects!BJ38,Objects!BJ119 )</f>
        <v>295.82076482155423</v>
      </c>
      <c r="BK34" s="76">
        <f ca="1">SUM(Objects!BK38,Objects!BK119 )</f>
        <v>296.78920502775111</v>
      </c>
      <c r="BL34" s="76">
        <f ca="1">SUM(Objects!BL38,Objects!BL119 )</f>
        <v>297.76081565517762</v>
      </c>
      <c r="BM34" s="76">
        <f ca="1">SUM(Objects!BM38,Objects!BM119 )</f>
        <v>298.73560708296799</v>
      </c>
      <c r="BN34" s="76">
        <f ca="1">SUM(Objects!BN38,Objects!BN119 )</f>
        <v>299.71358972423485</v>
      </c>
      <c r="BO34" s="76">
        <f ca="1">SUM(Objects!BO38,Objects!BO119 )</f>
        <v>300.69477402618071</v>
      </c>
      <c r="BP34" s="76">
        <f ca="1">SUM(Objects!BP38,Objects!BP119 )</f>
        <v>301.67917047020956</v>
      </c>
      <c r="BQ34" s="76">
        <f ca="1">SUM(Objects!BQ38,Objects!BQ119 )</f>
        <v>302.66678957203857</v>
      </c>
      <c r="BR34" s="76">
        <f ca="1">SUM(Objects!BR38,Objects!BR119 )</f>
        <v>303.65764188181095</v>
      </c>
      <c r="BS34" s="76">
        <f ca="1">SUM(Objects!BS38,Objects!BS119 )</f>
        <v>304.65173798420818</v>
      </c>
      <c r="BT34" s="76">
        <f ca="1">SUM(Objects!BT38,Objects!BT119 )</f>
        <v>305.64908849856306</v>
      </c>
      <c r="BU34" s="76">
        <f ca="1">SUM(Objects!BU38,Objects!BU119 )</f>
        <v>306.64970407897368</v>
      </c>
      <c r="BV34" s="76">
        <f ca="1">SUM(Objects!BV38,Objects!BV119 )</f>
        <v>307.65359541441654</v>
      </c>
      <c r="BW34" s="76">
        <f ca="1">SUM(Objects!BW38,Objects!BW119 )</f>
        <v>308.66077322886122</v>
      </c>
      <c r="BX34" s="76">
        <f ca="1">SUM(Objects!BX38,Objects!BX119 )</f>
        <v>309.67124828138481</v>
      </c>
      <c r="BY34" s="76">
        <f ca="1">SUM(Objects!BY38,Objects!BY119 )</f>
        <v>310.68503136628681</v>
      </c>
      <c r="BZ34" s="76">
        <f ca="1">SUM(Objects!BZ38,Objects!BZ119 )</f>
        <v>311.70213331320429</v>
      </c>
      <c r="CA34" s="76">
        <f ca="1">SUM(Objects!CA38,Objects!CA119 )</f>
        <v>312.722564987228</v>
      </c>
      <c r="CB34" s="76">
        <f ca="1">SUM(Objects!CB38,Objects!CB119 )</f>
        <v>313.74633728901802</v>
      </c>
      <c r="CC34" s="76">
        <f ca="1">SUM(Objects!CC38,Objects!CC119 )</f>
        <v>314.77346115492026</v>
      </c>
      <c r="CD34" s="76">
        <f ca="1">SUM(Objects!CD38,Objects!CD119 )</f>
        <v>315.80394755708357</v>
      </c>
      <c r="CE34" s="76">
        <f ca="1">SUM(Objects!CE38,Objects!CE119 )</f>
        <v>316.83780750357664</v>
      </c>
      <c r="CF34" s="76">
        <f ca="1">SUM(Objects!CF38,Objects!CF119 )</f>
        <v>317.87505203850571</v>
      </c>
      <c r="CG34" s="76">
        <f ca="1">SUM(Objects!CG38,Objects!CG119 )</f>
        <v>318.91569224213271</v>
      </c>
      <c r="CH34" s="76">
        <f ca="1">SUM(Objects!CH38,Objects!CH119 )</f>
        <v>319.95973923099331</v>
      </c>
      <c r="CI34" s="76">
        <f ca="1">SUM(Objects!CI38,Objects!CI119 )</f>
        <v>321.00720415801584</v>
      </c>
      <c r="CJ34" s="76">
        <f ca="1">SUM(Objects!CJ38,Objects!CJ119 )</f>
        <v>322.05809821264035</v>
      </c>
      <c r="CK34" s="76">
        <f ca="1">SUM(Objects!CK38,Objects!CK119 )</f>
        <v>323.11243262093836</v>
      </c>
      <c r="CL34" s="76">
        <f ca="1">SUM(Objects!CL38,Objects!CL119 )</f>
        <v>324.17021864573258</v>
      </c>
      <c r="CM34" s="76">
        <f ca="1">SUM(Objects!CM38,Objects!CM119 )</f>
        <v>325.23146758671726</v>
      </c>
      <c r="CN34" s="76">
        <f ca="1">SUM(Objects!CN38,Objects!CN119 )</f>
        <v>326.29619078057885</v>
      </c>
      <c r="CO34" s="76">
        <f ca="1">SUM(Objects!CO38,Objects!CO119 )</f>
        <v>327.36439960111716</v>
      </c>
      <c r="CP34" s="76">
        <f ca="1">SUM(Objects!CP38,Objects!CP119 )</f>
        <v>328.43610545936701</v>
      </c>
      <c r="CQ34" s="76">
        <f ca="1">SUM(Objects!CQ38,Objects!CQ119 )</f>
        <v>329.51131980371986</v>
      </c>
      <c r="CR34" s="76">
        <f ca="1">SUM(Objects!CR38,Objects!CR119 )</f>
        <v>330.5900541200462</v>
      </c>
      <c r="CS34" s="76">
        <f ca="1">SUM(Objects!CS38,Objects!CS119 )</f>
        <v>331.67231993181827</v>
      </c>
      <c r="CT34" s="76">
        <f ca="1">SUM(Objects!CT38,Objects!CT119 )</f>
        <v>332.75812880023329</v>
      </c>
      <c r="CU34" s="76">
        <f ca="1">SUM(Objects!CU38,Objects!CU119 )</f>
        <v>333.84749232433666</v>
      </c>
      <c r="CV34" s="76">
        <f ca="1">SUM(Objects!CV38,Objects!CV119 )</f>
        <v>334.9404221411462</v>
      </c>
      <c r="CW34" s="76">
        <f ca="1">SUM(Objects!CW38,Objects!CW119 )</f>
        <v>336.03692992577612</v>
      </c>
      <c r="CX34" s="76">
        <f ca="1">SUM(Objects!CX38,Objects!CX119 )</f>
        <v>337.13702739156219</v>
      </c>
      <c r="CY34" s="76">
        <f ca="1">SUM(Objects!CY38,Objects!CY119 )</f>
        <v>338.24072629018622</v>
      </c>
      <c r="CZ34" s="76">
        <f ca="1">SUM(Objects!CZ38,Objects!CZ119 )</f>
        <v>339.34803841180229</v>
      </c>
      <c r="DA34" s="76">
        <f ca="1">SUM(Objects!DA38,Objects!DA119 )</f>
        <v>340.45897558516219</v>
      </c>
      <c r="DB34" s="76">
        <f ca="1">SUM(Objects!DB38,Objects!DB119 )</f>
        <v>341.57354967774199</v>
      </c>
      <c r="DC34" s="76">
        <f ca="1">SUM(Objects!DC38,Objects!DC119 )</f>
        <v>342.69177259586894</v>
      </c>
      <c r="DD34" s="76">
        <f ca="1">SUM(Objects!DD38,Objects!DD119 )</f>
        <v>343.81365628484832</v>
      </c>
      <c r="DE34" s="76">
        <f ca="1">SUM(Objects!DE38,Objects!DE119 )</f>
        <v>344.9392127290912</v>
      </c>
      <c r="DF34" s="76">
        <f ca="1">SUM(Objects!DF38,Objects!DF119 )</f>
        <v>346.06845395224286</v>
      </c>
      <c r="DG34" s="76">
        <f ca="1">SUM(Objects!DG38,Objects!DG119 )</f>
        <v>347.20139201731041</v>
      </c>
      <c r="DH34" s="76">
        <f ca="1">SUM(Objects!DH38,Objects!DH119 )</f>
        <v>348.33803902679233</v>
      </c>
      <c r="DI34" s="76">
        <f ca="1">SUM(Objects!DI38,Objects!DI119 )</f>
        <v>349.47840712280754</v>
      </c>
      <c r="DJ34" s="76">
        <f ca="1">SUM(Objects!DJ38,Objects!DJ119 )</f>
        <v>350.62250848722493</v>
      </c>
      <c r="DK34" s="76">
        <f ca="1">SUM(Objects!DK38,Objects!DK119 )</f>
        <v>351.77035534179396</v>
      </c>
      <c r="DL34" s="76">
        <f ca="1">SUM(Objects!DL38,Objects!DL119 )</f>
        <v>352.92195994827466</v>
      </c>
      <c r="DM34" s="76">
        <f ca="1">SUM(Objects!DM38,Objects!DM119 )</f>
        <v>354.07733460856895</v>
      </c>
      <c r="DN34" s="76">
        <f ca="1">SUM(Objects!DN38,Objects!DN119 )</f>
        <v>355.23649166485194</v>
      </c>
      <c r="DO34" s="76">
        <f ca="1">SUM(Objects!DO38,Objects!DO119 )</f>
        <v>356.39944349970398</v>
      </c>
      <c r="DP34" s="76">
        <f ca="1">SUM(Objects!DP38,Objects!DP119 )</f>
        <v>357.56620253624254</v>
      </c>
      <c r="DQ34" s="76">
        <f ca="1">SUM(Objects!DQ38,Objects!DQ119 )</f>
        <v>358.73678123825522</v>
      </c>
      <c r="DR34" s="76">
        <f ca="1">SUM(Objects!DR38,Objects!DR119 )</f>
        <v>359.91119211033288</v>
      </c>
      <c r="DS34" s="76">
        <f ca="1">SUM(Objects!DS38,Objects!DS119 )</f>
        <v>361.08944769800314</v>
      </c>
      <c r="DT34" s="76">
        <f ca="1">SUM(Objects!DT38,Objects!DT119 )</f>
        <v>362.27156058786431</v>
      </c>
      <c r="DU34" s="76">
        <f ca="1">SUM(Objects!DU38,Objects!DU119 )</f>
        <v>363.4575434077201</v>
      </c>
      <c r="DV34" s="76">
        <f ca="1">SUM(Objects!DV38,Objects!DV119 )</f>
        <v>364.64740882671424</v>
      </c>
      <c r="DW34" s="76">
        <f ca="1">SUM(Objects!DW38,Objects!DW119 )</f>
        <v>365.84116955546597</v>
      </c>
      <c r="DX34" s="76">
        <f ca="1">SUM(Objects!DX38,Objects!DX119 )</f>
        <v>367.03883834620586</v>
      </c>
      <c r="DY34" s="76">
        <f ca="1">SUM(Objects!DY38,Objects!DY119 )</f>
        <v>368.24042799291192</v>
      </c>
      <c r="DZ34" s="76">
        <f ca="1">SUM(Objects!DZ38,Objects!DZ119 )</f>
        <v>369.44595133144628</v>
      </c>
      <c r="EA34" s="76">
        <f ca="1">SUM(Objects!EA38,Objects!EA119 )</f>
        <v>370.65542123969226</v>
      </c>
      <c r="EB34" s="76">
        <f ca="1">SUM(Objects!EB38,Objects!EB119 )</f>
        <v>371.86885063769239</v>
      </c>
      <c r="EC34" s="76">
        <f ca="1">SUM(Objects!EC38,Objects!EC119 )</f>
        <v>373.0862524877856</v>
      </c>
      <c r="ED34" s="76">
        <f ca="1">SUM(Objects!ED38,Objects!ED119 )</f>
        <v>374.30763979474636</v>
      </c>
      <c r="EE34" s="76">
        <f ca="1">SUM(Objects!EE38,Objects!EE119 )</f>
        <v>375.53302560592346</v>
      </c>
      <c r="EF34" s="76">
        <f ca="1">SUM(Objects!EF38,Objects!EF119 )</f>
        <v>376.7624230113791</v>
      </c>
      <c r="EG34" s="76">
        <f ca="1">SUM(Objects!EG38,Objects!EG119 )</f>
        <v>377.99584514402909</v>
      </c>
      <c r="EH34" s="76">
        <f ca="1">SUM(Objects!EH38,Objects!EH119 )</f>
        <v>379.23330517978297</v>
      </c>
      <c r="EI34" s="76">
        <f ca="1">SUM(Objects!EI38,Objects!EI119 )</f>
        <v>380.47481633768484</v>
      </c>
      <c r="EJ34" s="76">
        <f ca="1">SUM(Objects!EJ38,Objects!EJ119 )</f>
        <v>381.72039188005436</v>
      </c>
      <c r="EK34" s="76">
        <f ca="1">SUM(Objects!EK38,Objects!EK119 )</f>
        <v>382.97004511262867</v>
      </c>
      <c r="EL34" s="76">
        <f ca="1">SUM(Objects!EL38,Objects!EL119 )</f>
        <v>384.22378938470439</v>
      </c>
      <c r="EM34" s="76">
        <f ca="1">SUM(Objects!EM38,Objects!EM119 )</f>
        <v>385.48163808928035</v>
      </c>
      <c r="EN34" s="76">
        <f ca="1">SUM(Objects!EN38,Objects!EN119 )</f>
        <v>386.74360466320041</v>
      </c>
      <c r="EO34" s="76">
        <f ca="1">SUM(Objects!EO38,Objects!EO119 )</f>
        <v>388.00970258729728</v>
      </c>
      <c r="EP34" s="76">
        <f ca="1">SUM(Objects!EP38,Objects!EP119 )</f>
        <v>389.2799453865365</v>
      </c>
      <c r="EQ34" s="76">
        <f ca="1">SUM(Objects!EQ38,Objects!EQ119 )</f>
        <v>390.55434663016058</v>
      </c>
      <c r="ER34" s="76">
        <f ca="1">SUM(Objects!ER38,Objects!ER119 )</f>
        <v>391.83291993183445</v>
      </c>
      <c r="ES34" s="76">
        <f ca="1">SUM(Objects!ES38,Objects!ES119 )</f>
        <v>393.11567894979049</v>
      </c>
      <c r="ET34" s="76">
        <f ca="1">SUM(Objects!ET38,Objects!ET119 )</f>
        <v>394.40263738697456</v>
      </c>
      <c r="EU34" s="76">
        <f ca="1">SUM(Objects!EU38,Objects!EU119 )</f>
        <v>395.69380899119244</v>
      </c>
      <c r="EV34" s="76">
        <f ca="1">SUM(Objects!EV38,Objects!EV119 )</f>
        <v>396.98920755525677</v>
      </c>
      <c r="EW34" s="76">
        <f ca="1">SUM(Objects!EW38,Objects!EW119 )</f>
        <v>398.28884691713404</v>
      </c>
      <c r="EX34" s="76">
        <f ca="1">SUM(Objects!EX38,Objects!EX119 )</f>
        <v>399.59274096009278</v>
      </c>
      <c r="EY34" s="76">
        <f ca="1">SUM(Objects!EY38,Objects!EY119 )</f>
        <v>400.90090361285183</v>
      </c>
      <c r="EZ34" s="76">
        <f ca="1">SUM(Objects!EZ38,Objects!EZ119 )</f>
        <v>402.21334884972873</v>
      </c>
      <c r="FA34" s="76">
        <f ca="1">SUM(Objects!FA38,Objects!FA119 )</f>
        <v>403.53009069078951</v>
      </c>
      <c r="FB34" s="76">
        <f ca="1">SUM(Objects!FB38,Objects!FB119 )</f>
        <v>404.8511432019983</v>
      </c>
      <c r="FC34" s="76">
        <f ca="1">SUM(Objects!FC38,Objects!FC119 )</f>
        <v>406.17652049536741</v>
      </c>
      <c r="FD34" s="76">
        <f ca="1">SUM(Objects!FD38,Objects!FD119 )</f>
        <v>407.5062367291082</v>
      </c>
      <c r="FE34" s="76">
        <f ca="1">SUM(Objects!FE38,Objects!FE119 )</f>
        <v>408.84030610778245</v>
      </c>
      <c r="FF34" s="76">
        <f ca="1">SUM(Objects!FF38,Objects!FF119 )</f>
        <v>410.17874288245389</v>
      </c>
      <c r="FG34" s="76">
        <f ca="1">SUM(Objects!FG38,Objects!FG119 )</f>
        <v>411.52156135084056</v>
      </c>
      <c r="FH34" s="76">
        <f ca="1">SUM(Objects!FH38,Objects!FH119 )</f>
        <v>412.86877585746737</v>
      </c>
      <c r="FI34" s="76">
        <f ca="1">SUM(Objects!FI38,Objects!FI119 )</f>
        <v>414.22040079381969</v>
      </c>
      <c r="FJ34" s="76">
        <f ca="1">SUM(Objects!FJ38,Objects!FJ119 )</f>
        <v>415.57645059849676</v>
      </c>
      <c r="FK34" s="76">
        <f ca="1">SUM(Objects!FK38,Objects!FK119 )</f>
        <v>416.93693975736608</v>
      </c>
      <c r="FL34" s="76">
        <f ca="1">SUM(Objects!FL38,Objects!FL119 )</f>
        <v>418.30188280371806</v>
      </c>
      <c r="FM34" s="76">
        <f ca="1">SUM(Objects!FM38,Objects!FM119 )</f>
        <v>419.67129431842136</v>
      </c>
      <c r="FN34" s="76">
        <f ca="1">SUM(Objects!FN38,Objects!FN119 )</f>
        <v>421.04518893007844</v>
      </c>
      <c r="FO34" s="76">
        <f ca="1">SUM(Objects!FO38,Objects!FO119 )</f>
        <v>422.42358131518228</v>
      </c>
      <c r="FP34" s="76">
        <f ca="1">SUM(Objects!FP38,Objects!FP119 )</f>
        <v>423.80648619827275</v>
      </c>
      <c r="FQ34" s="76">
        <f ca="1">SUM(Objects!FQ38,Objects!FQ119 )</f>
        <v>425.19391835209399</v>
      </c>
      <c r="FR34" s="76">
        <f ca="1">SUM(Objects!FR38,Objects!FR119 )</f>
        <v>426.58589259775226</v>
      </c>
      <c r="FS34" s="76">
        <f ca="1">SUM(Objects!FS38,Objects!FS119 )</f>
        <v>427.98242380487432</v>
      </c>
      <c r="FT34" s="76">
        <f ca="1">SUM(Objects!FT38,Objects!FT119 )</f>
        <v>429.38352689176634</v>
      </c>
      <c r="FU34" s="76">
        <f ca="1">SUM(Objects!FU38,Objects!FU119 )</f>
        <v>430.78921682557279</v>
      </c>
      <c r="FV34" s="76">
        <f ca="1">SUM(Objects!FV38,Objects!FV119 )</f>
        <v>432.19950862243695</v>
      </c>
      <c r="FW34" s="76">
        <f ca="1">SUM(Objects!FW38,Objects!FW119 )</f>
        <v>433.61441734766106</v>
      </c>
      <c r="FX34" s="76">
        <f ca="1">SUM(Objects!FX38,Objects!FX119 )</f>
        <v>435.03395811586711</v>
      </c>
      <c r="FY34" s="76">
        <f ca="1">SUM(Objects!FY38,Objects!FY119 )</f>
        <v>436.45814609115848</v>
      </c>
      <c r="FZ34" s="76">
        <f ca="1">SUM(Objects!FZ38,Objects!FZ119 )</f>
        <v>437.88699648728186</v>
      </c>
      <c r="GA34" s="76">
        <f ca="1">SUM(Objects!GA38,Objects!GA119 )</f>
        <v>439.32052456778985</v>
      </c>
      <c r="GB34" s="76">
        <f ca="1">SUM(Objects!GB38,Objects!GB119 )</f>
        <v>440.75874564620392</v>
      </c>
      <c r="GC34" s="76">
        <f ca="1">SUM(Objects!GC38,Objects!GC119 )</f>
        <v>442.20167508617794</v>
      </c>
      <c r="GD34" s="76">
        <f ca="1">SUM(Objects!GD38,Objects!GD119 )</f>
        <v>443.64932830166265</v>
      </c>
      <c r="GE34" s="76">
        <f ca="1">SUM(Objects!GE38,Objects!GE119 )</f>
        <v>445.10172075706959</v>
      </c>
      <c r="GF34" s="76">
        <f ca="1">SUM(Objects!GF38,Objects!GF119 )</f>
        <v>446.55886796743721</v>
      </c>
      <c r="GG34" s="76">
        <f ca="1">SUM(Objects!GG38,Objects!GG119 )</f>
        <v>448.0207854985959</v>
      </c>
      <c r="GH34" s="76">
        <f ca="1">SUM(Objects!GH38,Objects!GH119 )</f>
        <v>449.48748896733463</v>
      </c>
      <c r="GI34" s="76">
        <f ca="1">SUM(Objects!GI38,Objects!GI119 )</f>
        <v>450.95899404156773</v>
      </c>
      <c r="GJ34" s="76">
        <f ca="1">SUM(Objects!GJ38,Objects!GJ119 )</f>
        <v>452.43531644050199</v>
      </c>
      <c r="GK34" s="76">
        <f ca="1">SUM(Objects!GK38,Objects!GK119 )</f>
        <v>453.91647193480503</v>
      </c>
      <c r="GL34" s="76">
        <f ca="1">SUM(Objects!GL38,Objects!GL119 )</f>
        <v>455.40247634677337</v>
      </c>
      <c r="GM34" s="76">
        <f ca="1">SUM(Objects!GM38,Objects!GM119 )</f>
        <v>456.89334555050164</v>
      </c>
      <c r="GN34" s="76">
        <f ca="1">SUM(Objects!GN38,Objects!GN119 )</f>
        <v>458.3890954720523</v>
      </c>
      <c r="GO34" s="76">
        <f ca="1">SUM(Objects!GO38,Objects!GO119 )</f>
        <v>459.88974208962532</v>
      </c>
      <c r="GP34" s="76">
        <f ca="1">SUM(Objects!GP38,Objects!GP119 )</f>
        <v>461.39530143372934</v>
      </c>
      <c r="GQ34" s="76">
        <f ca="1">SUM(Objects!GQ38,Objects!GQ119 )</f>
        <v>462.90578958735261</v>
      </c>
      <c r="GR34" s="76">
        <f ca="1">SUM(Objects!GR38,Objects!GR119 )</f>
        <v>464.42122268613491</v>
      </c>
      <c r="GS34" s="76">
        <f ca="1">SUM(Objects!GS38,Objects!GS119 )</f>
        <v>465.94161691854003</v>
      </c>
      <c r="GT34" s="76">
        <f ca="1">SUM(Objects!GT38,Objects!GT119 )</f>
        <v>467.46698852602833</v>
      </c>
      <c r="GU34" s="76">
        <f ca="1">SUM(Objects!GU38,Objects!GU119 )</f>
        <v>468.99735380323068</v>
      </c>
      <c r="GV34" s="76">
        <f ca="1">SUM(Objects!GV38,Objects!GV119 )</f>
        <v>470.53272909812233</v>
      </c>
      <c r="GW34" s="76">
        <f ca="1">SUM(Objects!GW38,Objects!GW119 )</f>
        <v>472.07313081219752</v>
      </c>
      <c r="GX34" s="76">
        <f ca="1">SUM(Objects!GX38,Objects!GX119 )</f>
        <v>473.6185754006446</v>
      </c>
      <c r="GY34" s="76">
        <f ca="1">SUM(Objects!GY38,Objects!GY119 )</f>
        <v>475.16907937252199</v>
      </c>
      <c r="GZ34" s="76">
        <f ca="1">SUM(Objects!GZ38,Objects!GZ119 )</f>
        <v>476.72465929093471</v>
      </c>
      <c r="HA34" s="76">
        <f ca="1">SUM(Objects!HA38,Objects!HA119 )</f>
        <v>478.28533177321071</v>
      </c>
      <c r="HB34" s="76">
        <f ca="1">SUM(Objects!HB38,Objects!HB119 )</f>
        <v>479.85111349107888</v>
      </c>
      <c r="HC34" s="76">
        <f ca="1">SUM(Objects!HC38,Objects!HC119 )</f>
        <v>481.42202117084707</v>
      </c>
      <c r="HD34" s="76">
        <f ca="1">SUM(Objects!HD38,Objects!HD119 )</f>
        <v>482.99807159358062</v>
      </c>
      <c r="HE34" s="76">
        <f ca="1">SUM(Objects!HE38,Objects!HE119 )</f>
        <v>484.57928159528194</v>
      </c>
      <c r="HF34" s="76">
        <f ca="1">SUM(Objects!HF38,Objects!HF119 )</f>
        <v>486.16566806706976</v>
      </c>
      <c r="HG34" s="76">
        <f ca="1">SUM(Objects!HG38,Objects!HG119 )</f>
        <v>487.75724795536019</v>
      </c>
      <c r="HH34" s="76">
        <f ca="1">SUM(Objects!HH38,Objects!HH119 )</f>
        <v>489.35403826204754</v>
      </c>
      <c r="HI34" s="76">
        <f ca="1">SUM(Objects!HI38,Objects!HI119 )</f>
        <v>490.95605604468568</v>
      </c>
      <c r="HJ34" s="76">
        <f ca="1">SUM(Objects!HJ38,Objects!HJ119 )</f>
        <v>492.56331841667065</v>
      </c>
      <c r="HK34" s="76">
        <f ca="1">SUM(Objects!HK38,Objects!HK119 )</f>
        <v>494.17584254742326</v>
      </c>
      <c r="HL34" s="76">
        <f ca="1">SUM(Objects!HL38,Objects!HL119 )</f>
        <v>495.79364566257232</v>
      </c>
      <c r="HM34" s="76">
        <f ca="1">SUM(Objects!HM38,Objects!HM119 )</f>
        <v>497.41674504413936</v>
      </c>
      <c r="HN34" s="76">
        <f ca="1">SUM(Objects!HN38,Objects!HN119 )</f>
        <v>499.04515803072229</v>
      </c>
      <c r="HO34" s="76">
        <f ca="1">SUM(Objects!HO38,Objects!HO119 )</f>
        <v>500.67890201768125</v>
      </c>
      <c r="HP34" s="76">
        <f ca="1">SUM(Objects!HP38,Objects!HP119 )</f>
        <v>502.31799445732418</v>
      </c>
      <c r="HQ34" s="76">
        <f ca="1">SUM(Objects!HQ38,Objects!HQ119 )</f>
        <v>503.96245285909356</v>
      </c>
      <c r="HR34" s="76">
        <f ca="1">SUM(Objects!HR38,Objects!HR119 )</f>
        <v>505.61229478975292</v>
      </c>
      <c r="HS34" s="76">
        <f ca="1">SUM(Objects!HS38,Objects!HS119 )</f>
        <v>507.26753787357495</v>
      </c>
      <c r="HT34" s="76">
        <f ca="1">SUM(Objects!HT38,Objects!HT119 )</f>
        <v>508.92819979252982</v>
      </c>
      <c r="HU34" s="76">
        <f ca="1">SUM(Objects!HU38,Objects!HU119 )</f>
        <v>510.59429828647353</v>
      </c>
      <c r="HV34" s="76">
        <f ca="1">SUM(Objects!HV38,Objects!HV119 )</f>
        <v>512.26585115333785</v>
      </c>
      <c r="HW34" s="76">
        <f ca="1">SUM(Objects!HW38,Objects!HW119 )</f>
        <v>513.94287624932053</v>
      </c>
      <c r="HX34" s="76">
        <f ca="1">SUM(Objects!HX38,Objects!HX119 )</f>
        <v>515.6253914890757</v>
      </c>
      <c r="HY34" s="76">
        <f ca="1">SUM(Objects!HY38,Objects!HY119 )</f>
        <v>517.3134148459053</v>
      </c>
      <c r="HZ34" s="76">
        <f ca="1">SUM(Objects!HZ38,Objects!HZ119 )</f>
        <v>519.00696435195152</v>
      </c>
      <c r="IA34" s="76">
        <f ca="1">SUM(Objects!IA38,Objects!IA119 )</f>
        <v>520.70605809838878</v>
      </c>
      <c r="IB34" s="76">
        <f ca="1">SUM(Objects!IB38,Objects!IB119 )</f>
        <v>522.41071423561743</v>
      </c>
      <c r="IC34" s="76">
        <f ca="1">SUM(Objects!IC38,Objects!IC119 )</f>
        <v>524.12095097345752</v>
      </c>
      <c r="ID34" s="76">
        <f ca="1">SUM(Objects!ID38,Objects!ID119 )</f>
        <v>524.12095097345752</v>
      </c>
      <c r="IE34" s="76">
        <f ca="1">SUM(Objects!IE38,Objects!IE119 )</f>
        <v>524.12095097345752</v>
      </c>
      <c r="IF34" s="76">
        <f ca="1">SUM(Objects!IF38,Objects!IF119 )</f>
        <v>524.12095097345752</v>
      </c>
      <c r="IG34" s="76">
        <f ca="1">SUM(Objects!IG38,Objects!IG119 )</f>
        <v>524.12095097345752</v>
      </c>
      <c r="IH34" s="76">
        <f ca="1">SUM(Objects!IH38,Objects!IH119 )</f>
        <v>524.12095097345752</v>
      </c>
      <c r="II34" s="76">
        <f ca="1">SUM(Objects!II38,Objects!II119 )</f>
        <v>524.12095097345752</v>
      </c>
      <c r="IJ34" s="76">
        <f ca="1">SUM(Objects!IJ38,Objects!IJ119 )</f>
        <v>524.12095097345752</v>
      </c>
      <c r="IK34" s="76">
        <f ca="1">SUM(Objects!IK38,Objects!IK119 )</f>
        <v>524.12095097345752</v>
      </c>
      <c r="IL34" s="76">
        <f ca="1">SUM(Objects!IL38,Objects!IL119 )</f>
        <v>524.12095097345752</v>
      </c>
    </row>
    <row r="35" spans="2:246" outlineLevel="2" x14ac:dyDescent="0.3">
      <c r="B35" s="131" t="s">
        <v>455</v>
      </c>
      <c r="C35" s="72" t="s">
        <v>283</v>
      </c>
      <c r="D35" s="137">
        <f t="shared" ca="1" si="20"/>
        <v>20329.252932977462</v>
      </c>
      <c r="F35" s="133"/>
      <c r="G35" s="76">
        <f ca="1">SUM(Objects!G39,Objects!G120 )</f>
        <v>0</v>
      </c>
      <c r="H35" s="76">
        <f ca="1">SUM(Objects!H39,Objects!H120 )</f>
        <v>0</v>
      </c>
      <c r="I35" s="76">
        <f ca="1">SUM(Objects!I39,Objects!I120 )</f>
        <v>0</v>
      </c>
      <c r="J35" s="76">
        <f ca="1">SUM(Objects!J39,Objects!J120 )</f>
        <v>0</v>
      </c>
      <c r="K35" s="76">
        <f ca="1">SUM(Objects!K39,Objects!K120 )</f>
        <v>0</v>
      </c>
      <c r="L35" s="76">
        <f ca="1">SUM(Objects!L39,Objects!L120 )</f>
        <v>0</v>
      </c>
      <c r="M35" s="76">
        <f ca="1">SUM(Objects!M39,Objects!M120 )</f>
        <v>0</v>
      </c>
      <c r="N35" s="76">
        <f ca="1">SUM(Objects!N39,Objects!N120 )</f>
        <v>0</v>
      </c>
      <c r="O35" s="76">
        <f ca="1">SUM(Objects!O39,Objects!O120 )</f>
        <v>0</v>
      </c>
      <c r="P35" s="76">
        <f ca="1">SUM(Objects!P39,Objects!P120 )</f>
        <v>0</v>
      </c>
      <c r="Q35" s="76">
        <f ca="1">SUM(Objects!Q39,Objects!Q120 )</f>
        <v>0</v>
      </c>
      <c r="R35" s="76">
        <f ca="1">SUM(Objects!R39,Objects!R120 )</f>
        <v>0</v>
      </c>
      <c r="S35" s="76">
        <f ca="1">SUM(Objects!S39,Objects!S120 )</f>
        <v>60.191598828472927</v>
      </c>
      <c r="T35" s="76">
        <f ca="1">SUM(Objects!T39,Objects!T120 )</f>
        <v>60.383809492130396</v>
      </c>
      <c r="U35" s="76">
        <f ca="1">SUM(Objects!U39,Objects!U120 )</f>
        <v>60.57663394475415</v>
      </c>
      <c r="V35" s="76">
        <f ca="1">SUM(Objects!V39,Objects!V120 )</f>
        <v>60.774946081170789</v>
      </c>
      <c r="W35" s="76">
        <f ca="1">SUM(Objects!W39,Objects!W120 )</f>
        <v>60.97390743991771</v>
      </c>
      <c r="X35" s="76">
        <f ca="1">SUM(Objects!X39,Objects!X120 )</f>
        <v>61.173520146379886</v>
      </c>
      <c r="Y35" s="76">
        <f ca="1">SUM(Objects!Y39,Objects!Y120 )</f>
        <v>61.373786332900238</v>
      </c>
      <c r="Z35" s="76">
        <f ca="1">SUM(Objects!Z39,Objects!Z120 )</f>
        <v>61.574708138802421</v>
      </c>
      <c r="AA35" s="76">
        <f ca="1">SUM(Objects!AA39,Objects!AA120 )</f>
        <v>61.776287710413712</v>
      </c>
      <c r="AB35" s="76">
        <f ca="1">SUM(Objects!AB39,Objects!AB120 )</f>
        <v>61.978527201087857</v>
      </c>
      <c r="AC35" s="76">
        <f ca="1">SUM(Objects!AC39,Objects!AC120 )</f>
        <v>62.181428771228155</v>
      </c>
      <c r="AD35" s="76">
        <f ca="1">SUM(Objects!AD39,Objects!AD120 )</f>
        <v>62.384994588310491</v>
      </c>
      <c r="AE35" s="76">
        <f ca="1">SUM(Objects!AE39,Objects!AE120 )</f>
        <v>62.589226826906497</v>
      </c>
      <c r="AF35" s="76">
        <f ca="1">SUM(Objects!AF39,Objects!AF120 )</f>
        <v>62.794127668706821</v>
      </c>
      <c r="AG35" s="76">
        <f ca="1">SUM(Objects!AG39,Objects!AG120 )</f>
        <v>62.99969930254435</v>
      </c>
      <c r="AH35" s="76">
        <f ca="1">SUM(Objects!AH39,Objects!AH120 )</f>
        <v>63.205943924417653</v>
      </c>
      <c r="AI35" s="76">
        <f ca="1">SUM(Objects!AI39,Objects!AI120 )</f>
        <v>63.412863737514456</v>
      </c>
      <c r="AJ35" s="76">
        <f ca="1">SUM(Objects!AJ39,Objects!AJ120 )</f>
        <v>63.620460952235113</v>
      </c>
      <c r="AK35" s="76">
        <f ca="1">SUM(Objects!AK39,Objects!AK120 )</f>
        <v>63.828737786216287</v>
      </c>
      <c r="AL35" s="76">
        <f ca="1">SUM(Objects!AL39,Objects!AL120 )</f>
        <v>64.037696464354568</v>
      </c>
      <c r="AM35" s="76">
        <f ca="1">SUM(Objects!AM39,Objects!AM120 )</f>
        <v>64.247339218830291</v>
      </c>
      <c r="AN35" s="76">
        <f ca="1">SUM(Objects!AN39,Objects!AN120 )</f>
        <v>64.457668289131419</v>
      </c>
      <c r="AO35" s="76">
        <f ca="1">SUM(Objects!AO39,Objects!AO120 )</f>
        <v>64.66868592207733</v>
      </c>
      <c r="AP35" s="76">
        <f ca="1">SUM(Objects!AP39,Objects!AP120 )</f>
        <v>64.880394371842968</v>
      </c>
      <c r="AQ35" s="76">
        <f ca="1">SUM(Objects!AQ39,Objects!AQ120 )</f>
        <v>65.092795899982832</v>
      </c>
      <c r="AR35" s="76">
        <f ca="1">SUM(Objects!AR39,Objects!AR120 )</f>
        <v>65.305892775455163</v>
      </c>
      <c r="AS35" s="76">
        <f ca="1">SUM(Objects!AS39,Objects!AS120 )</f>
        <v>65.519687274646174</v>
      </c>
      <c r="AT35" s="76">
        <f ca="1">SUM(Objects!AT39,Objects!AT120 )</f>
        <v>65.734181681394418</v>
      </c>
      <c r="AU35" s="76">
        <f ca="1">SUM(Objects!AU39,Objects!AU120 )</f>
        <v>65.949378287015094</v>
      </c>
      <c r="AV35" s="76">
        <f ca="1">SUM(Objects!AV39,Objects!AV120 )</f>
        <v>66.165279390324571</v>
      </c>
      <c r="AW35" s="76">
        <f ca="1">SUM(Objects!AW39,Objects!AW120 )</f>
        <v>66.381887297664989</v>
      </c>
      <c r="AX35" s="76">
        <f ca="1">SUM(Objects!AX39,Objects!AX120 )</f>
        <v>66.599204322928799</v>
      </c>
      <c r="AY35" s="76">
        <f ca="1">SUM(Objects!AY39,Objects!AY120 )</f>
        <v>66.817232787583578</v>
      </c>
      <c r="AZ35" s="76">
        <f ca="1">SUM(Objects!AZ39,Objects!AZ120 )</f>
        <v>67.035975020696725</v>
      </c>
      <c r="BA35" s="76">
        <f ca="1">SUM(Objects!BA39,Objects!BA120 )</f>
        <v>67.255433358960488</v>
      </c>
      <c r="BB35" s="76">
        <f ca="1">SUM(Objects!BB39,Objects!BB120 )</f>
        <v>67.475610146716747</v>
      </c>
      <c r="BC35" s="76">
        <f ca="1">SUM(Objects!BC39,Objects!BC120 )</f>
        <v>67.696507735982195</v>
      </c>
      <c r="BD35" s="76">
        <f ca="1">SUM(Objects!BD39,Objects!BD120 )</f>
        <v>67.918128486473421</v>
      </c>
      <c r="BE35" s="76">
        <f ca="1">SUM(Objects!BE39,Objects!BE120 )</f>
        <v>68.140474765632078</v>
      </c>
      <c r="BF35" s="76">
        <f ca="1">SUM(Objects!BF39,Objects!BF120 )</f>
        <v>68.363548948650262</v>
      </c>
      <c r="BG35" s="76">
        <f ca="1">SUM(Objects!BG39,Objects!BG120 )</f>
        <v>68.587353418495752</v>
      </c>
      <c r="BH35" s="76">
        <f ca="1">SUM(Objects!BH39,Objects!BH120 )</f>
        <v>68.811890565937617</v>
      </c>
      <c r="BI35" s="76">
        <f ca="1">SUM(Objects!BI39,Objects!BI120 )</f>
        <v>69.037162789571653</v>
      </c>
      <c r="BJ35" s="76">
        <f ca="1">SUM(Objects!BJ39,Objects!BJ120 )</f>
        <v>69.263172495846007</v>
      </c>
      <c r="BK35" s="76">
        <f ca="1">SUM(Objects!BK39,Objects!BK120 )</f>
        <v>69.489922099086968</v>
      </c>
      <c r="BL35" s="76">
        <f ca="1">SUM(Objects!BL39,Objects!BL120 )</f>
        <v>69.717414021524647</v>
      </c>
      <c r="BM35" s="76">
        <f ca="1">SUM(Objects!BM39,Objects!BM120 )</f>
        <v>69.945650693318953</v>
      </c>
      <c r="BN35" s="76">
        <f ca="1">SUM(Objects!BN39,Objects!BN120 )</f>
        <v>70.174634552585459</v>
      </c>
      <c r="BO35" s="76">
        <f ca="1">SUM(Objects!BO39,Objects!BO120 )</f>
        <v>70.404368045421521</v>
      </c>
      <c r="BP35" s="76">
        <f ca="1">SUM(Objects!BP39,Objects!BP120 )</f>
        <v>70.634853625932394</v>
      </c>
      <c r="BQ35" s="76">
        <f ca="1">SUM(Objects!BQ39,Objects!BQ120 )</f>
        <v>70.866093756257399</v>
      </c>
      <c r="BR35" s="76">
        <f ca="1">SUM(Objects!BR39,Objects!BR120 )</f>
        <v>71.098090906596298</v>
      </c>
      <c r="BS35" s="76">
        <f ca="1">SUM(Objects!BS39,Objects!BS120 )</f>
        <v>71.330847555235607</v>
      </c>
      <c r="BT35" s="76">
        <f ca="1">SUM(Objects!BT39,Objects!BT120 )</f>
        <v>71.56436618857515</v>
      </c>
      <c r="BU35" s="76">
        <f ca="1">SUM(Objects!BU39,Objects!BU120 )</f>
        <v>71.798649301154541</v>
      </c>
      <c r="BV35" s="76">
        <f ca="1">SUM(Objects!BV39,Objects!BV120 )</f>
        <v>72.033699395679875</v>
      </c>
      <c r="BW35" s="76">
        <f ca="1">SUM(Objects!BW39,Objects!BW120 )</f>
        <v>72.269518983050475</v>
      </c>
      <c r="BX35" s="76">
        <f ca="1">SUM(Objects!BX39,Objects!BX120 )</f>
        <v>72.506110582385659</v>
      </c>
      <c r="BY35" s="76">
        <f ca="1">SUM(Objects!BY39,Objects!BY120 )</f>
        <v>72.743476721051735</v>
      </c>
      <c r="BZ35" s="76">
        <f ca="1">SUM(Objects!BZ39,Objects!BZ120 )</f>
        <v>72.981619934688894</v>
      </c>
      <c r="CA35" s="76">
        <f ca="1">SUM(Objects!CA39,Objects!CA120 )</f>
        <v>73.220542767238399</v>
      </c>
      <c r="CB35" s="76">
        <f ca="1">SUM(Objects!CB39,Objects!CB120 )</f>
        <v>73.460247770969715</v>
      </c>
      <c r="CC35" s="76">
        <f ca="1">SUM(Objects!CC39,Objects!CC120 )</f>
        <v>73.700737506507721</v>
      </c>
      <c r="CD35" s="76">
        <f ca="1">SUM(Objects!CD39,Objects!CD120 )</f>
        <v>73.942014542860178</v>
      </c>
      <c r="CE35" s="76">
        <f ca="1">SUM(Objects!CE39,Objects!CE120 )</f>
        <v>74.18408145744506</v>
      </c>
      <c r="CF35" s="76">
        <f ca="1">SUM(Objects!CF39,Objects!CF120 )</f>
        <v>74.426940836118177</v>
      </c>
      <c r="CG35" s="76">
        <f ca="1">SUM(Objects!CG39,Objects!CG120 )</f>
        <v>74.670595273200746</v>
      </c>
      <c r="CH35" s="76">
        <f ca="1">SUM(Objects!CH39,Objects!CH120 )</f>
        <v>74.915047371507086</v>
      </c>
      <c r="CI35" s="76">
        <f ca="1">SUM(Objects!CI39,Objects!CI120 )</f>
        <v>75.160299742372516</v>
      </c>
      <c r="CJ35" s="76">
        <f ca="1">SUM(Objects!CJ39,Objects!CJ120 )</f>
        <v>75.406355005681121</v>
      </c>
      <c r="CK35" s="76">
        <f ca="1">SUM(Objects!CK39,Objects!CK120 )</f>
        <v>75.653215789893821</v>
      </c>
      <c r="CL35" s="76">
        <f ca="1">SUM(Objects!CL39,Objects!CL120 )</f>
        <v>75.900884732076477</v>
      </c>
      <c r="CM35" s="76">
        <f ca="1">SUM(Objects!CM39,Objects!CM120 )</f>
        <v>76.149364477927975</v>
      </c>
      <c r="CN35" s="76">
        <f ca="1">SUM(Objects!CN39,Objects!CN120 )</f>
        <v>76.39865768180853</v>
      </c>
      <c r="CO35" s="76">
        <f ca="1">SUM(Objects!CO39,Objects!CO120 )</f>
        <v>76.648767006768068</v>
      </c>
      <c r="CP35" s="76">
        <f ca="1">SUM(Objects!CP39,Objects!CP120 )</f>
        <v>76.89969512457462</v>
      </c>
      <c r="CQ35" s="76">
        <f ca="1">SUM(Objects!CQ39,Objects!CQ120 )</f>
        <v>77.151444715742912</v>
      </c>
      <c r="CR35" s="76">
        <f ca="1">SUM(Objects!CR39,Objects!CR120 )</f>
        <v>77.404018469562956</v>
      </c>
      <c r="CS35" s="76">
        <f ca="1">SUM(Objects!CS39,Objects!CS120 )</f>
        <v>77.657419084128833</v>
      </c>
      <c r="CT35" s="76">
        <f ca="1">SUM(Objects!CT39,Objects!CT120 )</f>
        <v>77.911649266367434</v>
      </c>
      <c r="CU35" s="76">
        <f ca="1">SUM(Objects!CU39,Objects!CU120 )</f>
        <v>78.166711732067469</v>
      </c>
      <c r="CV35" s="76">
        <f ca="1">SUM(Objects!CV39,Objects!CV120 )</f>
        <v>78.422609205908415</v>
      </c>
      <c r="CW35" s="76">
        <f ca="1">SUM(Objects!CW39,Objects!CW120 )</f>
        <v>78.679344421489631</v>
      </c>
      <c r="CX35" s="76">
        <f ca="1">SUM(Objects!CX39,Objects!CX120 )</f>
        <v>78.936920121359606</v>
      </c>
      <c r="CY35" s="76">
        <f ca="1">SUM(Objects!CY39,Objects!CY120 )</f>
        <v>79.19533905704516</v>
      </c>
      <c r="CZ35" s="76">
        <f ca="1">SUM(Objects!CZ39,Objects!CZ120 )</f>
        <v>79.454603989080937</v>
      </c>
      <c r="DA35" s="76">
        <f ca="1">SUM(Objects!DA39,Objects!DA120 )</f>
        <v>79.714717687038856</v>
      </c>
      <c r="DB35" s="76">
        <f ca="1">SUM(Objects!DB39,Objects!DB120 )</f>
        <v>79.975682929557664</v>
      </c>
      <c r="DC35" s="76">
        <f ca="1">SUM(Objects!DC39,Objects!DC120 )</f>
        <v>80.237502504372685</v>
      </c>
      <c r="DD35" s="76">
        <f ca="1">SUM(Objects!DD39,Objects!DD120 )</f>
        <v>80.500179208345543</v>
      </c>
      <c r="DE35" s="76">
        <f ca="1">SUM(Objects!DE39,Objects!DE120 )</f>
        <v>80.763715847494041</v>
      </c>
      <c r="DF35" s="76">
        <f ca="1">SUM(Objects!DF39,Objects!DF120 )</f>
        <v>81.028115237022192</v>
      </c>
      <c r="DG35" s="76">
        <f ca="1">SUM(Objects!DG39,Objects!DG120 )</f>
        <v>81.293380201350232</v>
      </c>
      <c r="DH35" s="76">
        <f ca="1">SUM(Objects!DH39,Objects!DH120 )</f>
        <v>81.559513574144816</v>
      </c>
      <c r="DI35" s="76">
        <f ca="1">SUM(Objects!DI39,Objects!DI120 )</f>
        <v>81.826518198349291</v>
      </c>
      <c r="DJ35" s="76">
        <f ca="1">SUM(Objects!DJ39,Objects!DJ120 )</f>
        <v>82.094396926214046</v>
      </c>
      <c r="DK35" s="76">
        <f ca="1">SUM(Objects!DK39,Objects!DK120 )</f>
        <v>82.363152619327025</v>
      </c>
      <c r="DL35" s="76">
        <f ca="1">SUM(Objects!DL39,Objects!DL120 )</f>
        <v>82.632788148644238</v>
      </c>
      <c r="DM35" s="76">
        <f ca="1">SUM(Objects!DM39,Objects!DM120 )</f>
        <v>82.903306394520484</v>
      </c>
      <c r="DN35" s="76">
        <f ca="1">SUM(Objects!DN39,Objects!DN120 )</f>
        <v>83.174710246740034</v>
      </c>
      <c r="DO35" s="76">
        <f ca="1">SUM(Objects!DO39,Objects!DO120 )</f>
        <v>83.447002604547663</v>
      </c>
      <c r="DP35" s="76">
        <f ca="1">SUM(Objects!DP39,Objects!DP120 )</f>
        <v>83.720186376679436</v>
      </c>
      <c r="DQ35" s="76">
        <f ca="1">SUM(Objects!DQ39,Objects!DQ120 )</f>
        <v>83.99426448139387</v>
      </c>
      <c r="DR35" s="76">
        <f ca="1">SUM(Objects!DR39,Objects!DR120 )</f>
        <v>84.269239846503154</v>
      </c>
      <c r="DS35" s="76">
        <f ca="1">SUM(Objects!DS39,Objects!DS120 )</f>
        <v>84.545115409404303</v>
      </c>
      <c r="DT35" s="76">
        <f ca="1">SUM(Objects!DT39,Objects!DT120 )</f>
        <v>84.821894117110674</v>
      </c>
      <c r="DU35" s="76">
        <f ca="1">SUM(Objects!DU39,Objects!DU120 )</f>
        <v>85.099578926283328</v>
      </c>
      <c r="DV35" s="76">
        <f ca="1">SUM(Objects!DV39,Objects!DV120 )</f>
        <v>85.378172803262672</v>
      </c>
      <c r="DW35" s="76">
        <f ca="1">SUM(Objects!DW39,Objects!DW120 )</f>
        <v>85.657678724100165</v>
      </c>
      <c r="DX35" s="76">
        <f ca="1">SUM(Objects!DX39,Objects!DX120 )</f>
        <v>85.938099674590063</v>
      </c>
      <c r="DY35" s="76">
        <f ca="1">SUM(Objects!DY39,Objects!DY120 )</f>
        <v>86.219438650301342</v>
      </c>
      <c r="DZ35" s="76">
        <f ca="1">SUM(Objects!DZ39,Objects!DZ120 )</f>
        <v>86.50169865660969</v>
      </c>
      <c r="EA35" s="76">
        <f ca="1">SUM(Objects!EA39,Objects!EA120 )</f>
        <v>86.784882708729612</v>
      </c>
      <c r="EB35" s="76">
        <f ca="1">SUM(Objects!EB39,Objects!EB120 )</f>
        <v>87.068993831746653</v>
      </c>
      <c r="EC35" s="76">
        <f ca="1">SUM(Objects!EC39,Objects!EC120 )</f>
        <v>87.354035060649679</v>
      </c>
      <c r="ED35" s="76">
        <f ca="1">SUM(Objects!ED39,Objects!ED120 )</f>
        <v>87.640009440363329</v>
      </c>
      <c r="EE35" s="76">
        <f ca="1">SUM(Objects!EE39,Objects!EE120 )</f>
        <v>87.926920025780532</v>
      </c>
      <c r="EF35" s="76">
        <f ca="1">SUM(Objects!EF39,Objects!EF120 )</f>
        <v>88.214769881795149</v>
      </c>
      <c r="EG35" s="76">
        <f ca="1">SUM(Objects!EG39,Objects!EG120 )</f>
        <v>88.5035620833347</v>
      </c>
      <c r="EH35" s="76">
        <f ca="1">SUM(Objects!EH39,Objects!EH120 )</f>
        <v>88.793299715393232</v>
      </c>
      <c r="EI35" s="76">
        <f ca="1">SUM(Objects!EI39,Objects!EI120 )</f>
        <v>89.083985873064222</v>
      </c>
      <c r="EJ35" s="76">
        <f ca="1">SUM(Objects!EJ39,Objects!EJ120 )</f>
        <v>89.375623661573727</v>
      </c>
      <c r="EK35" s="76">
        <f ca="1">SUM(Objects!EK39,Objects!EK120 )</f>
        <v>89.668216196313466</v>
      </c>
      <c r="EL35" s="76">
        <f ca="1">SUM(Objects!EL39,Objects!EL120 )</f>
        <v>89.96176660287415</v>
      </c>
      <c r="EM35" s="76">
        <f ca="1">SUM(Objects!EM39,Objects!EM120 )</f>
        <v>90.25627801707887</v>
      </c>
      <c r="EN35" s="76">
        <f ca="1">SUM(Objects!EN39,Objects!EN120 )</f>
        <v>90.551753585016584</v>
      </c>
      <c r="EO35" s="76">
        <f ca="1">SUM(Objects!EO39,Objects!EO120 )</f>
        <v>90.848196463075723</v>
      </c>
      <c r="EP35" s="76">
        <f ca="1">SUM(Objects!EP39,Objects!EP120 )</f>
        <v>91.145609817977913</v>
      </c>
      <c r="EQ35" s="76">
        <f ca="1">SUM(Objects!EQ39,Objects!EQ120 )</f>
        <v>91.443996826811812</v>
      </c>
      <c r="ER35" s="76">
        <f ca="1">SUM(Objects!ER39,Objects!ER120 )</f>
        <v>91.743360677067017</v>
      </c>
      <c r="ES35" s="76">
        <f ca="1">SUM(Objects!ES39,Objects!ES120 )</f>
        <v>92.043704566668154</v>
      </c>
      <c r="ET35" s="76">
        <f ca="1">SUM(Objects!ET39,Objects!ET120 )</f>
        <v>92.345031704009017</v>
      </c>
      <c r="EU35" s="76">
        <f ca="1">SUM(Objects!EU39,Objects!EU120 )</f>
        <v>92.647345307986853</v>
      </c>
      <c r="EV35" s="76">
        <f ca="1">SUM(Objects!EV39,Objects!EV120 )</f>
        <v>92.95064860803673</v>
      </c>
      <c r="EW35" s="76">
        <f ca="1">SUM(Objects!EW39,Objects!EW120 )</f>
        <v>93.254944844166062</v>
      </c>
      <c r="EX35" s="76">
        <f ca="1">SUM(Objects!EX39,Objects!EX120 )</f>
        <v>93.560237266989176</v>
      </c>
      <c r="EY35" s="76">
        <f ca="1">SUM(Objects!EY39,Objects!EY120 )</f>
        <v>93.866529137762086</v>
      </c>
      <c r="EZ35" s="76">
        <f ca="1">SUM(Objects!EZ39,Objects!EZ120 )</f>
        <v>94.173823728417318</v>
      </c>
      <c r="FA35" s="76">
        <f ca="1">SUM(Objects!FA39,Objects!FA120 )</f>
        <v>94.482124321598832</v>
      </c>
      <c r="FB35" s="76">
        <f ca="1">SUM(Objects!FB39,Objects!FB120 )</f>
        <v>94.791434210697119</v>
      </c>
      <c r="FC35" s="76">
        <f ca="1">SUM(Objects!FC39,Objects!FC120 )</f>
        <v>95.101756699884376</v>
      </c>
      <c r="FD35" s="76">
        <f ca="1">SUM(Objects!FD39,Objects!FD120 )</f>
        <v>95.413095104149775</v>
      </c>
      <c r="FE35" s="76">
        <f ca="1">SUM(Objects!FE39,Objects!FE120 )</f>
        <v>95.725452749334963</v>
      </c>
      <c r="FF35" s="76">
        <f ca="1">SUM(Objects!FF39,Objects!FF120 )</f>
        <v>96.038832972169459</v>
      </c>
      <c r="FG35" s="76">
        <f ca="1">SUM(Objects!FG39,Objects!FG120 )</f>
        <v>96.353239120306412</v>
      </c>
      <c r="FH35" s="76">
        <f ca="1">SUM(Objects!FH39,Objects!FH120 )</f>
        <v>96.668674552358283</v>
      </c>
      <c r="FI35" s="76">
        <f ca="1">SUM(Objects!FI39,Objects!FI120 )</f>
        <v>96.985142637932768</v>
      </c>
      <c r="FJ35" s="76">
        <f ca="1">SUM(Objects!FJ39,Objects!FJ120 )</f>
        <v>97.302646757668796</v>
      </c>
      <c r="FK35" s="76">
        <f ca="1">SUM(Objects!FK39,Objects!FK120 )</f>
        <v>97.621190303272627</v>
      </c>
      <c r="FL35" s="76">
        <f ca="1">SUM(Objects!FL39,Objects!FL120 )</f>
        <v>97.940776677554055</v>
      </c>
      <c r="FM35" s="76">
        <f ca="1">SUM(Objects!FM39,Objects!FM120 )</f>
        <v>98.261409294462837</v>
      </c>
      <c r="FN35" s="76">
        <f ca="1">SUM(Objects!FN39,Objects!FN120 )</f>
        <v>98.583091579125053</v>
      </c>
      <c r="FO35" s="76">
        <f ca="1">SUM(Objects!FO39,Objects!FO120 )</f>
        <v>98.90582696787979</v>
      </c>
      <c r="FP35" s="76">
        <f ca="1">SUM(Objects!FP39,Objects!FP120 )</f>
        <v>99.229618908315814</v>
      </c>
      <c r="FQ35" s="76">
        <f ca="1">SUM(Objects!FQ39,Objects!FQ120 )</f>
        <v>99.55447085930841</v>
      </c>
      <c r="FR35" s="76">
        <f ca="1">SUM(Objects!FR39,Objects!FR120 )</f>
        <v>99.880386291056297</v>
      </c>
      <c r="FS35" s="76">
        <f ca="1">SUM(Objects!FS39,Objects!FS120 )</f>
        <v>100.20736868511872</v>
      </c>
      <c r="FT35" s="76">
        <f ca="1">SUM(Objects!FT39,Objects!FT120 )</f>
        <v>100.53542153445267</v>
      </c>
      <c r="FU35" s="76">
        <f ca="1">SUM(Objects!FU39,Objects!FU120 )</f>
        <v>100.86454834345014</v>
      </c>
      <c r="FV35" s="76">
        <f ca="1">SUM(Objects!FV39,Objects!FV120 )</f>
        <v>101.19475262797562</v>
      </c>
      <c r="FW35" s="76">
        <f ca="1">SUM(Objects!FW39,Objects!FW120 )</f>
        <v>101.52603791540361</v>
      </c>
      <c r="FX35" s="76">
        <f ca="1">SUM(Objects!FX39,Objects!FX120 )</f>
        <v>101.85840774465629</v>
      </c>
      <c r="FY35" s="76">
        <f ca="1">SUM(Objects!FY39,Objects!FY120 )</f>
        <v>102.19186566624141</v>
      </c>
      <c r="FZ35" s="76">
        <f ca="1">SUM(Objects!FZ39,Objects!FZ120 )</f>
        <v>102.5264152422901</v>
      </c>
      <c r="GA35" s="76">
        <f ca="1">SUM(Objects!GA39,Objects!GA120 )</f>
        <v>102.86206004659503</v>
      </c>
      <c r="GB35" s="76">
        <f ca="1">SUM(Objects!GB39,Objects!GB120 )</f>
        <v>103.19880366464851</v>
      </c>
      <c r="GC35" s="76">
        <f ca="1">SUM(Objects!GC39,Objects!GC120 )</f>
        <v>103.5366496936808</v>
      </c>
      <c r="GD35" s="76">
        <f ca="1">SUM(Objects!GD39,Objects!GD120 )</f>
        <v>103.87560174269861</v>
      </c>
      <c r="GE35" s="76">
        <f ca="1">SUM(Objects!GE39,Objects!GE120 )</f>
        <v>104.21566343252351</v>
      </c>
      <c r="GF35" s="76">
        <f ca="1">SUM(Objects!GF39,Objects!GF120 )</f>
        <v>104.55683839583082</v>
      </c>
      <c r="GG35" s="76">
        <f ca="1">SUM(Objects!GG39,Objects!GG120 )</f>
        <v>104.89913027718821</v>
      </c>
      <c r="GH35" s="76">
        <f ca="1">SUM(Objects!GH39,Objects!GH120 )</f>
        <v>105.24254273309469</v>
      </c>
      <c r="GI35" s="76">
        <f ca="1">SUM(Objects!GI39,Objects!GI120 )</f>
        <v>105.58707943201979</v>
      </c>
      <c r="GJ35" s="76">
        <f ca="1">SUM(Objects!GJ39,Objects!GJ120 )</f>
        <v>105.93274405444259</v>
      </c>
      <c r="GK35" s="76">
        <f ca="1">SUM(Objects!GK39,Objects!GK120 )</f>
        <v>106.27954029289111</v>
      </c>
      <c r="GL35" s="76">
        <f ca="1">SUM(Objects!GL39,Objects!GL120 )</f>
        <v>106.62747185198177</v>
      </c>
      <c r="GM35" s="76">
        <f ca="1">SUM(Objects!GM39,Objects!GM120 )</f>
        <v>106.9765424484589</v>
      </c>
      <c r="GN35" s="76">
        <f ca="1">SUM(Objects!GN39,Objects!GN120 )</f>
        <v>107.32675581123451</v>
      </c>
      <c r="GO35" s="76">
        <f ca="1">SUM(Objects!GO39,Objects!GO120 )</f>
        <v>107.67811568142808</v>
      </c>
      <c r="GP35" s="76">
        <f ca="1">SUM(Objects!GP39,Objects!GP120 )</f>
        <v>108.0306258124066</v>
      </c>
      <c r="GQ35" s="76">
        <f ca="1">SUM(Objects!GQ39,Objects!GQ120 )</f>
        <v>108.38428996982452</v>
      </c>
      <c r="GR35" s="76">
        <f ca="1">SUM(Objects!GR39,Objects!GR120 )</f>
        <v>108.73911193166411</v>
      </c>
      <c r="GS35" s="76">
        <f ca="1">SUM(Objects!GS39,Objects!GS120 )</f>
        <v>109.09509548827579</v>
      </c>
      <c r="GT35" s="76">
        <f ca="1">SUM(Objects!GT39,Objects!GT120 )</f>
        <v>109.45224444241855</v>
      </c>
      <c r="GU35" s="76">
        <f ca="1">SUM(Objects!GU39,Objects!GU120 )</f>
        <v>109.81056260930066</v>
      </c>
      <c r="GV35" s="76">
        <f ca="1">SUM(Objects!GV39,Objects!GV120 )</f>
        <v>110.17005381662037</v>
      </c>
      <c r="GW35" s="76">
        <f ca="1">SUM(Objects!GW39,Objects!GW120 )</f>
        <v>110.53072190460684</v>
      </c>
      <c r="GX35" s="76">
        <f ca="1">SUM(Objects!GX39,Objects!GX120 )</f>
        <v>110.89257072606111</v>
      </c>
      <c r="GY35" s="76">
        <f ca="1">SUM(Objects!GY39,Objects!GY120 )</f>
        <v>111.25560414639732</v>
      </c>
      <c r="GZ35" s="76">
        <f ca="1">SUM(Objects!GZ39,Objects!GZ120 )</f>
        <v>111.61982604368396</v>
      </c>
      <c r="HA35" s="76">
        <f ca="1">SUM(Objects!HA39,Objects!HA120 )</f>
        <v>111.98524030868529</v>
      </c>
      <c r="HB35" s="76">
        <f ca="1">SUM(Objects!HB39,Objects!HB120 )</f>
        <v>112.35185084490294</v>
      </c>
      <c r="HC35" s="76">
        <f ca="1">SUM(Objects!HC39,Objects!HC120 )</f>
        <v>112.71966156861758</v>
      </c>
      <c r="HD35" s="76">
        <f ca="1">SUM(Objects!HD39,Objects!HD120 )</f>
        <v>113.08867640893077</v>
      </c>
      <c r="HE35" s="76">
        <f ca="1">SUM(Objects!HE39,Objects!HE120 )</f>
        <v>113.4588993078069</v>
      </c>
      <c r="HF35" s="76">
        <f ca="1">SUM(Objects!HF39,Objects!HF120 )</f>
        <v>113.83033422011538</v>
      </c>
      <c r="HG35" s="76">
        <f ca="1">SUM(Objects!HG39,Objects!HG120 )</f>
        <v>114.20298511367275</v>
      </c>
      <c r="HH35" s="76">
        <f ca="1">SUM(Objects!HH39,Objects!HH120 )</f>
        <v>114.57685596928525</v>
      </c>
      <c r="HI35" s="76">
        <f ca="1">SUM(Objects!HI39,Objects!HI120 )</f>
        <v>114.95195078079117</v>
      </c>
      <c r="HJ35" s="76">
        <f ca="1">SUM(Objects!HJ39,Objects!HJ120 )</f>
        <v>115.32827355510362</v>
      </c>
      <c r="HK35" s="76">
        <f ca="1">SUM(Objects!HK39,Objects!HK120 )</f>
        <v>115.70582831225327</v>
      </c>
      <c r="HL35" s="76">
        <f ca="1">SUM(Objects!HL39,Objects!HL120 )</f>
        <v>116.08461908543137</v>
      </c>
      <c r="HM35" s="76">
        <f ca="1">SUM(Objects!HM39,Objects!HM120 )</f>
        <v>116.46464992103277</v>
      </c>
      <c r="HN35" s="76">
        <f ca="1">SUM(Objects!HN39,Objects!HN120 )</f>
        <v>116.84592487869912</v>
      </c>
      <c r="HO35" s="76">
        <f ca="1">SUM(Objects!HO39,Objects!HO120 )</f>
        <v>117.22844803136236</v>
      </c>
      <c r="HP35" s="76">
        <f ca="1">SUM(Objects!HP39,Objects!HP120 )</f>
        <v>117.61222346528807</v>
      </c>
      <c r="HQ35" s="76">
        <f ca="1">SUM(Objects!HQ39,Objects!HQ120 )</f>
        <v>117.99725528011926</v>
      </c>
      <c r="HR35" s="76">
        <f ca="1">SUM(Objects!HR39,Objects!HR120 )</f>
        <v>118.38354758892007</v>
      </c>
      <c r="HS35" s="76">
        <f ca="1">SUM(Objects!HS39,Objects!HS120 )</f>
        <v>118.77110451821974</v>
      </c>
      <c r="HT35" s="76">
        <f ca="1">SUM(Objects!HT39,Objects!HT120 )</f>
        <v>119.15993020805675</v>
      </c>
      <c r="HU35" s="76">
        <f ca="1">SUM(Objects!HU39,Objects!HU120 )</f>
        <v>119.55002881202292</v>
      </c>
      <c r="HV35" s="76">
        <f ca="1">SUM(Objects!HV39,Objects!HV120 )</f>
        <v>119.94140449730786</v>
      </c>
      <c r="HW35" s="76">
        <f ca="1">SUM(Objects!HW39,Objects!HW120 )</f>
        <v>120.33406144474351</v>
      </c>
      <c r="HX35" s="76">
        <f ca="1">SUM(Objects!HX39,Objects!HX120 )</f>
        <v>120.72800384884873</v>
      </c>
      <c r="HY35" s="76">
        <f ca="1">SUM(Objects!HY39,Objects!HY120 )</f>
        <v>121.12323591787417</v>
      </c>
      <c r="HZ35" s="76">
        <f ca="1">SUM(Objects!HZ39,Objects!HZ120 )</f>
        <v>121.51976187384717</v>
      </c>
      <c r="IA35" s="76">
        <f ca="1">SUM(Objects!IA39,Objects!IA120 )</f>
        <v>121.91758595261692</v>
      </c>
      <c r="IB35" s="76">
        <f ca="1">SUM(Objects!IB39,Objects!IB120 )</f>
        <v>122.31671240389964</v>
      </c>
      <c r="IC35" s="76">
        <f ca="1">SUM(Objects!IC39,Objects!IC120 )</f>
        <v>122.71714549132409</v>
      </c>
      <c r="ID35" s="76">
        <f ca="1">SUM(Objects!ID39,Objects!ID120 )</f>
        <v>122.71714549132409</v>
      </c>
      <c r="IE35" s="76">
        <f ca="1">SUM(Objects!IE39,Objects!IE120 )</f>
        <v>122.71714549132409</v>
      </c>
      <c r="IF35" s="76">
        <f ca="1">SUM(Objects!IF39,Objects!IF120 )</f>
        <v>122.71714549132409</v>
      </c>
      <c r="IG35" s="76">
        <f ca="1">SUM(Objects!IG39,Objects!IG120 )</f>
        <v>122.71714549132409</v>
      </c>
      <c r="IH35" s="76">
        <f ca="1">SUM(Objects!IH39,Objects!IH120 )</f>
        <v>122.71714549132409</v>
      </c>
      <c r="II35" s="76">
        <f ca="1">SUM(Objects!II39,Objects!II120 )</f>
        <v>122.71714549132409</v>
      </c>
      <c r="IJ35" s="76">
        <f ca="1">SUM(Objects!IJ39,Objects!IJ120 )</f>
        <v>122.71714549132409</v>
      </c>
      <c r="IK35" s="76">
        <f ca="1">SUM(Objects!IK39,Objects!IK120 )</f>
        <v>122.71714549132409</v>
      </c>
      <c r="IL35" s="76">
        <f ca="1">SUM(Objects!IL39,Objects!IL120 )</f>
        <v>122.71714549132409</v>
      </c>
    </row>
    <row r="36" spans="2:246" outlineLevel="2" x14ac:dyDescent="0.3">
      <c r="B36" s="131" t="s">
        <v>456</v>
      </c>
      <c r="C36" s="72" t="s">
        <v>283</v>
      </c>
      <c r="D36" s="137">
        <f t="shared" ca="1" si="20"/>
        <v>734864.84676244552</v>
      </c>
      <c r="F36" s="133"/>
      <c r="G36" s="76">
        <f ca="1">SUM(Objects!G40,Objects!G121 )</f>
        <v>0</v>
      </c>
      <c r="H36" s="76">
        <f ca="1">SUM(Objects!H40,Objects!H121 )</f>
        <v>0</v>
      </c>
      <c r="I36" s="76">
        <f ca="1">SUM(Objects!I40,Objects!I121 )</f>
        <v>0</v>
      </c>
      <c r="J36" s="76">
        <f ca="1">SUM(Objects!J40,Objects!J121 )</f>
        <v>0</v>
      </c>
      <c r="K36" s="76">
        <f ca="1">SUM(Objects!K40,Objects!K121 )</f>
        <v>0</v>
      </c>
      <c r="L36" s="76">
        <f ca="1">SUM(Objects!L40,Objects!L121 )</f>
        <v>0</v>
      </c>
      <c r="M36" s="76">
        <f ca="1">SUM(Objects!M40,Objects!M121 )</f>
        <v>0</v>
      </c>
      <c r="N36" s="76">
        <f ca="1">SUM(Objects!N40,Objects!N121 )</f>
        <v>0</v>
      </c>
      <c r="O36" s="76">
        <f ca="1">SUM(Objects!O40,Objects!O121 )</f>
        <v>0</v>
      </c>
      <c r="P36" s="76">
        <f ca="1">SUM(Objects!P40,Objects!P121 )</f>
        <v>0</v>
      </c>
      <c r="Q36" s="76">
        <f ca="1">SUM(Objects!Q40,Objects!Q121 )</f>
        <v>0</v>
      </c>
      <c r="R36" s="76">
        <f ca="1">SUM(Objects!R40,Objects!R121 )</f>
        <v>0</v>
      </c>
      <c r="S36" s="76">
        <f ca="1">SUM(Objects!S40,Objects!S121 )</f>
        <v>2175.8148317255404</v>
      </c>
      <c r="T36" s="76">
        <f ca="1">SUM(Objects!T40,Objects!T121 )</f>
        <v>2182.7628912710843</v>
      </c>
      <c r="U36" s="76">
        <f ca="1">SUM(Objects!U40,Objects!U121 )</f>
        <v>2189.7331381511135</v>
      </c>
      <c r="V36" s="76">
        <f ca="1">SUM(Objects!V40,Objects!V121 )</f>
        <v>2196.9017546378777</v>
      </c>
      <c r="W36" s="76">
        <f ca="1">SUM(Objects!W40,Objects!W121 )</f>
        <v>2204.0938393096185</v>
      </c>
      <c r="X36" s="76">
        <f ca="1">SUM(Objects!X40,Objects!X121 )</f>
        <v>2211.3094689950658</v>
      </c>
      <c r="Y36" s="76">
        <f ca="1">SUM(Objects!Y40,Objects!Y121 )</f>
        <v>2218.5487207744686</v>
      </c>
      <c r="Z36" s="76">
        <f ca="1">SUM(Objects!Z40,Objects!Z121 )</f>
        <v>2225.8116719804138</v>
      </c>
      <c r="AA36" s="76">
        <f ca="1">SUM(Objects!AA40,Objects!AA121 )</f>
        <v>2233.098400198659</v>
      </c>
      <c r="AB36" s="76">
        <f ca="1">SUM(Objects!AB40,Objects!AB121 )</f>
        <v>2240.4089832689542</v>
      </c>
      <c r="AC36" s="76">
        <f ca="1">SUM(Objects!AC40,Objects!AC121 )</f>
        <v>2247.7434992858775</v>
      </c>
      <c r="AD36" s="76">
        <f ca="1">SUM(Objects!AD40,Objects!AD121 )</f>
        <v>2255.1020265996681</v>
      </c>
      <c r="AE36" s="76">
        <f ca="1">SUM(Objects!AE40,Objects!AE121 )</f>
        <v>2262.4846438170648</v>
      </c>
      <c r="AF36" s="76">
        <f ca="1">SUM(Objects!AF40,Objects!AF121 )</f>
        <v>2269.8914298021432</v>
      </c>
      <c r="AG36" s="76">
        <f ca="1">SUM(Objects!AG40,Objects!AG121 )</f>
        <v>2277.3224636771592</v>
      </c>
      <c r="AH36" s="76">
        <f ca="1">SUM(Objects!AH40,Objects!AH121 )</f>
        <v>2284.7778248233944</v>
      </c>
      <c r="AI36" s="76">
        <f ca="1">SUM(Objects!AI40,Objects!AI121 )</f>
        <v>2292.2575928820042</v>
      </c>
      <c r="AJ36" s="76">
        <f ca="1">SUM(Objects!AJ40,Objects!AJ121 )</f>
        <v>2299.7618477548699</v>
      </c>
      <c r="AK36" s="76">
        <f ca="1">SUM(Objects!AK40,Objects!AK121 )</f>
        <v>2307.2906696054483</v>
      </c>
      <c r="AL36" s="76">
        <f ca="1">SUM(Objects!AL40,Objects!AL121 )</f>
        <v>2314.844138859632</v>
      </c>
      <c r="AM36" s="76">
        <f ca="1">SUM(Objects!AM40,Objects!AM121 )</f>
        <v>2322.4223362066068</v>
      </c>
      <c r="AN36" s="76">
        <f ca="1">SUM(Objects!AN40,Objects!AN121 )</f>
        <v>2330.0253425997134</v>
      </c>
      <c r="AO36" s="76">
        <f ca="1">SUM(Objects!AO40,Objects!AO121 )</f>
        <v>2337.6532392573145</v>
      </c>
      <c r="AP36" s="76">
        <f ca="1">SUM(Objects!AP40,Objects!AP121 )</f>
        <v>2345.3061076636573</v>
      </c>
      <c r="AQ36" s="76">
        <f ca="1">SUM(Objects!AQ40,Objects!AQ121 )</f>
        <v>2352.98402956975</v>
      </c>
      <c r="AR36" s="76">
        <f ca="1">SUM(Objects!AR40,Objects!AR121 )</f>
        <v>2360.6870869942313</v>
      </c>
      <c r="AS36" s="76">
        <f ca="1">SUM(Objects!AS40,Objects!AS121 )</f>
        <v>2368.4153622242475</v>
      </c>
      <c r="AT36" s="76">
        <f ca="1">SUM(Objects!AT40,Objects!AT121 )</f>
        <v>2376.1689378163319</v>
      </c>
      <c r="AU36" s="76">
        <f ca="1">SUM(Objects!AU40,Objects!AU121 )</f>
        <v>2383.9478965972867</v>
      </c>
      <c r="AV36" s="76">
        <f ca="1">SUM(Objects!AV40,Objects!AV121 )</f>
        <v>2391.752321665067</v>
      </c>
      <c r="AW36" s="76">
        <f ca="1">SUM(Objects!AW40,Objects!AW121 )</f>
        <v>2399.5822963896685</v>
      </c>
      <c r="AX36" s="76">
        <f ca="1">SUM(Objects!AX40,Objects!AX121 )</f>
        <v>2407.4379044140192</v>
      </c>
      <c r="AY36" s="76">
        <f ca="1">SUM(Objects!AY40,Objects!AY121 )</f>
        <v>2415.3192296548737</v>
      </c>
      <c r="AZ36" s="76">
        <f ca="1">SUM(Objects!AZ40,Objects!AZ121 )</f>
        <v>2423.2263563037045</v>
      </c>
      <c r="BA36" s="76">
        <f ca="1">SUM(Objects!BA40,Objects!BA121 )</f>
        <v>2431.1593688276093</v>
      </c>
      <c r="BB36" s="76">
        <f ca="1">SUM(Objects!BB40,Objects!BB121 )</f>
        <v>2439.1183519702058</v>
      </c>
      <c r="BC36" s="76">
        <f ca="1">SUM(Objects!BC40,Objects!BC121 )</f>
        <v>2447.1033907525421</v>
      </c>
      <c r="BD36" s="76">
        <f ca="1">SUM(Objects!BD40,Objects!BD121 )</f>
        <v>2455.1145704740029</v>
      </c>
      <c r="BE36" s="76">
        <f ca="1">SUM(Objects!BE40,Objects!BE121 )</f>
        <v>2463.1519767132195</v>
      </c>
      <c r="BF36" s="76">
        <f ca="1">SUM(Objects!BF40,Objects!BF121 )</f>
        <v>2471.2156953289873</v>
      </c>
      <c r="BG36" s="76">
        <f ca="1">SUM(Objects!BG40,Objects!BG121 )</f>
        <v>2479.3058124611798</v>
      </c>
      <c r="BH36" s="76">
        <f ca="1">SUM(Objects!BH40,Objects!BH121 )</f>
        <v>2487.4224145316716</v>
      </c>
      <c r="BI36" s="76">
        <f ca="1">SUM(Objects!BI40,Objects!BI121 )</f>
        <v>2495.565588245257</v>
      </c>
      <c r="BJ36" s="76">
        <f ca="1">SUM(Objects!BJ40,Objects!BJ121 )</f>
        <v>2503.7354205905822</v>
      </c>
      <c r="BK36" s="76">
        <f ca="1">SUM(Objects!BK40,Objects!BK121 )</f>
        <v>2511.9319988410703</v>
      </c>
      <c r="BL36" s="76">
        <f ca="1">SUM(Objects!BL40,Objects!BL121 )</f>
        <v>2520.1554105558548</v>
      </c>
      <c r="BM36" s="76">
        <f ca="1">SUM(Objects!BM40,Objects!BM121 )</f>
        <v>2528.4057435807154</v>
      </c>
      <c r="BN36" s="76">
        <f ca="1">SUM(Objects!BN40,Objects!BN121 )</f>
        <v>2536.6830860490154</v>
      </c>
      <c r="BO36" s="76">
        <f ca="1">SUM(Objects!BO40,Objects!BO121 )</f>
        <v>2544.9875263826457</v>
      </c>
      <c r="BP36" s="76">
        <f ca="1">SUM(Objects!BP40,Objects!BP121 )</f>
        <v>2553.3191532929641</v>
      </c>
      <c r="BQ36" s="76">
        <f ca="1">SUM(Objects!BQ40,Objects!BQ121 )</f>
        <v>2561.6780557817497</v>
      </c>
      <c r="BR36" s="76">
        <f ca="1">SUM(Objects!BR40,Objects!BR121 )</f>
        <v>2570.0643231421482</v>
      </c>
      <c r="BS36" s="76">
        <f ca="1">SUM(Objects!BS40,Objects!BS121 )</f>
        <v>2578.4780449596292</v>
      </c>
      <c r="BT36" s="76">
        <f ca="1">SUM(Objects!BT40,Objects!BT121 )</f>
        <v>2586.9193111129389</v>
      </c>
      <c r="BU36" s="76">
        <f ca="1">SUM(Objects!BU40,Objects!BU121 )</f>
        <v>2595.3882117750682</v>
      </c>
      <c r="BV36" s="76">
        <f ca="1">SUM(Objects!BV40,Objects!BV121 )</f>
        <v>2603.8848374142062</v>
      </c>
      <c r="BW36" s="76">
        <f ca="1">SUM(Objects!BW40,Objects!BW121 )</f>
        <v>2612.4092787947138</v>
      </c>
      <c r="BX36" s="76">
        <f ca="1">SUM(Objects!BX40,Objects!BX121 )</f>
        <v>2620.9616269780895</v>
      </c>
      <c r="BY36" s="76">
        <f ca="1">SUM(Objects!BY40,Objects!BY121 )</f>
        <v>2629.5419733239441</v>
      </c>
      <c r="BZ36" s="76">
        <f ca="1">SUM(Objects!BZ40,Objects!BZ121 )</f>
        <v>2638.1504094909769</v>
      </c>
      <c r="CA36" s="76">
        <f ca="1">SUM(Objects!CA40,Objects!CA121 )</f>
        <v>2646.787027437952</v>
      </c>
      <c r="CB36" s="76">
        <f ca="1">SUM(Objects!CB40,Objects!CB121 )</f>
        <v>2655.4519194246836</v>
      </c>
      <c r="CC36" s="76">
        <f ca="1">SUM(Objects!CC40,Objects!CC121 )</f>
        <v>2664.145178013021</v>
      </c>
      <c r="CD36" s="76">
        <f ca="1">SUM(Objects!CD40,Objects!CD121 )</f>
        <v>2672.8668960678351</v>
      </c>
      <c r="CE36" s="76">
        <f ca="1">SUM(Objects!CE40,Objects!CE121 )</f>
        <v>2681.6171667580147</v>
      </c>
      <c r="CF36" s="76">
        <f ca="1">SUM(Objects!CF40,Objects!CF121 )</f>
        <v>2690.3960835574571</v>
      </c>
      <c r="CG36" s="76">
        <f ca="1">SUM(Objects!CG40,Objects!CG121 )</f>
        <v>2699.2037402460719</v>
      </c>
      <c r="CH36" s="76">
        <f ca="1">SUM(Objects!CH40,Objects!CH121 )</f>
        <v>2708.0402309107749</v>
      </c>
      <c r="CI36" s="76">
        <f ca="1">SUM(Objects!CI40,Objects!CI121 )</f>
        <v>2716.9056499465037</v>
      </c>
      <c r="CJ36" s="76">
        <f ca="1">SUM(Objects!CJ40,Objects!CJ121 )</f>
        <v>2725.800092057214</v>
      </c>
      <c r="CK36" s="76">
        <f ca="1">SUM(Objects!CK40,Objects!CK121 )</f>
        <v>2734.7236522569037</v>
      </c>
      <c r="CL36" s="76">
        <f ca="1">SUM(Objects!CL40,Objects!CL121 )</f>
        <v>2743.6764258706171</v>
      </c>
      <c r="CM36" s="76">
        <f ca="1">SUM(Objects!CM40,Objects!CM121 )</f>
        <v>2752.6585085354709</v>
      </c>
      <c r="CN36" s="76">
        <f ca="1">SUM(Objects!CN40,Objects!CN121 )</f>
        <v>2761.6699962016719</v>
      </c>
      <c r="CO36" s="76">
        <f ca="1">SUM(Objects!CO40,Objects!CO121 )</f>
        <v>2770.7109851335426</v>
      </c>
      <c r="CP36" s="76">
        <f ca="1">SUM(Objects!CP40,Objects!CP121 )</f>
        <v>2779.7815719105497</v>
      </c>
      <c r="CQ36" s="76">
        <f ca="1">SUM(Objects!CQ40,Objects!CQ121 )</f>
        <v>2788.8818534283373</v>
      </c>
      <c r="CR36" s="76">
        <f ca="1">SUM(Objects!CR40,Objects!CR121 )</f>
        <v>2798.0119268997578</v>
      </c>
      <c r="CS36" s="76">
        <f ca="1">SUM(Objects!CS40,Objects!CS121 )</f>
        <v>2807.1718898559166</v>
      </c>
      <c r="CT36" s="76">
        <f ca="1">SUM(Objects!CT40,Objects!CT121 )</f>
        <v>2816.3618401472086</v>
      </c>
      <c r="CU36" s="76">
        <f ca="1">SUM(Objects!CU40,Objects!CU121 )</f>
        <v>2825.5818759443655</v>
      </c>
      <c r="CV36" s="76">
        <f ca="1">SUM(Objects!CV40,Objects!CV121 )</f>
        <v>2834.8320957395044</v>
      </c>
      <c r="CW36" s="76">
        <f ca="1">SUM(Objects!CW40,Objects!CW121 )</f>
        <v>2844.112598347182</v>
      </c>
      <c r="CX36" s="76">
        <f ca="1">SUM(Objects!CX40,Objects!CX121 )</f>
        <v>2853.423482905444</v>
      </c>
      <c r="CY36" s="76">
        <f ca="1">SUM(Objects!CY40,Objects!CY121 )</f>
        <v>2862.7648488768923</v>
      </c>
      <c r="CZ36" s="76">
        <f ca="1">SUM(Objects!CZ40,Objects!CZ121 )</f>
        <v>2872.1367960497414</v>
      </c>
      <c r="DA36" s="76">
        <f ca="1">SUM(Objects!DA40,Objects!DA121 )</f>
        <v>2881.5394245388861</v>
      </c>
      <c r="DB36" s="76">
        <f ca="1">SUM(Objects!DB40,Objects!DB121 )</f>
        <v>2890.9728347869741</v>
      </c>
      <c r="DC36" s="76">
        <f ca="1">SUM(Objects!DC40,Objects!DC121 )</f>
        <v>2900.4371275654726</v>
      </c>
      <c r="DD36" s="76">
        <f ca="1">SUM(Objects!DD40,Objects!DD121 )</f>
        <v>2909.9324039757503</v>
      </c>
      <c r="DE36" s="76">
        <f ca="1">SUM(Objects!DE40,Objects!DE121 )</f>
        <v>2919.4587654501556</v>
      </c>
      <c r="DF36" s="76">
        <f ca="1">SUM(Objects!DF40,Objects!DF121 )</f>
        <v>2929.0163137530994</v>
      </c>
      <c r="DG36" s="76">
        <f ca="1">SUM(Objects!DG40,Objects!DG121 )</f>
        <v>2938.6051509821427</v>
      </c>
      <c r="DH36" s="76">
        <f ca="1">SUM(Objects!DH40,Objects!DH121 )</f>
        <v>2948.2253795690876</v>
      </c>
      <c r="DI36" s="76">
        <f ca="1">SUM(Objects!DI40,Objects!DI121 )</f>
        <v>2957.877102281072</v>
      </c>
      <c r="DJ36" s="76">
        <f ca="1">SUM(Objects!DJ40,Objects!DJ121 )</f>
        <v>2967.5604222216643</v>
      </c>
      <c r="DK36" s="76">
        <f ca="1">SUM(Objects!DK40,Objects!DK121 )</f>
        <v>2977.2754428319699</v>
      </c>
      <c r="DL36" s="76">
        <f ca="1">SUM(Objects!DL40,Objects!DL121 )</f>
        <v>2987.0222678917335</v>
      </c>
      <c r="DM36" s="76">
        <f ca="1">SUM(Objects!DM40,Objects!DM121 )</f>
        <v>2996.8010015204445</v>
      </c>
      <c r="DN36" s="76">
        <f ca="1">SUM(Objects!DN40,Objects!DN121 )</f>
        <v>3006.6117481784554</v>
      </c>
      <c r="DO36" s="76">
        <f ca="1">SUM(Objects!DO40,Objects!DO121 )</f>
        <v>3016.4546126680939</v>
      </c>
      <c r="DP36" s="76">
        <f ca="1">SUM(Objects!DP40,Objects!DP121 )</f>
        <v>3026.3297001347833</v>
      </c>
      <c r="DQ36" s="76">
        <f ca="1">SUM(Objects!DQ40,Objects!DQ121 )</f>
        <v>3036.2371160681641</v>
      </c>
      <c r="DR36" s="76">
        <f ca="1">SUM(Objects!DR40,Objects!DR121 )</f>
        <v>3046.1769663032255</v>
      </c>
      <c r="DS36" s="76">
        <f ca="1">SUM(Objects!DS40,Objects!DS121 )</f>
        <v>3056.1493570214302</v>
      </c>
      <c r="DT36" s="76">
        <f ca="1">SUM(Objects!DT40,Objects!DT121 )</f>
        <v>3066.1543947518535</v>
      </c>
      <c r="DU36" s="76">
        <f ca="1">SUM(Objects!DU40,Objects!DU121 )</f>
        <v>3076.1921863723164</v>
      </c>
      <c r="DV36" s="76">
        <f ca="1">SUM(Objects!DV40,Objects!DV121 )</f>
        <v>3086.2628391105327</v>
      </c>
      <c r="DW36" s="76">
        <f ca="1">SUM(Objects!DW40,Objects!DW121 )</f>
        <v>3096.3664605452514</v>
      </c>
      <c r="DX36" s="76">
        <f ca="1">SUM(Objects!DX40,Objects!DX121 )</f>
        <v>3106.5031586074047</v>
      </c>
      <c r="DY36" s="76">
        <f ca="1">SUM(Objects!DY40,Objects!DY121 )</f>
        <v>3116.673041581264</v>
      </c>
      <c r="DZ36" s="76">
        <f ca="1">SUM(Objects!DZ40,Objects!DZ121 )</f>
        <v>3126.8762181055954</v>
      </c>
      <c r="EA36" s="76">
        <f ca="1">SUM(Objects!EA40,Objects!EA121 )</f>
        <v>3137.1127971748192</v>
      </c>
      <c r="EB36" s="76">
        <f ca="1">SUM(Objects!EB40,Objects!EB121 )</f>
        <v>3147.382888140176</v>
      </c>
      <c r="EC36" s="76">
        <f ca="1">SUM(Objects!EC40,Objects!EC121 )</f>
        <v>3157.6866007108929</v>
      </c>
      <c r="ED36" s="76">
        <f ca="1">SUM(Objects!ED40,Objects!ED121 )</f>
        <v>3168.0240449553567</v>
      </c>
      <c r="EE36" s="76">
        <f ca="1">SUM(Objects!EE40,Objects!EE121 )</f>
        <v>3178.3953313022894</v>
      </c>
      <c r="EF36" s="76">
        <f ca="1">SUM(Objects!EF40,Objects!EF121 )</f>
        <v>3188.8005705419291</v>
      </c>
      <c r="EG36" s="76">
        <f ca="1">SUM(Objects!EG40,Objects!EG121 )</f>
        <v>3199.2398738272104</v>
      </c>
      <c r="EH36" s="76">
        <f ca="1">SUM(Objects!EH40,Objects!EH121 )</f>
        <v>3209.7133526749558</v>
      </c>
      <c r="EI36" s="76">
        <f ca="1">SUM(Objects!EI40,Objects!EI121 )</f>
        <v>3220.2211189670634</v>
      </c>
      <c r="EJ36" s="76">
        <f ca="1">SUM(Objects!EJ40,Objects!EJ121 )</f>
        <v>3230.7632849517022</v>
      </c>
      <c r="EK36" s="76">
        <f ca="1">SUM(Objects!EK40,Objects!EK121 )</f>
        <v>3241.3399632445171</v>
      </c>
      <c r="EL36" s="76">
        <f ca="1">SUM(Objects!EL40,Objects!EL121 )</f>
        <v>3251.9512668298221</v>
      </c>
      <c r="EM36" s="76">
        <f ca="1">SUM(Objects!EM40,Objects!EM121 )</f>
        <v>3262.5973090618154</v>
      </c>
      <c r="EN36" s="76">
        <f ca="1">SUM(Objects!EN40,Objects!EN121 )</f>
        <v>3273.2782036657854</v>
      </c>
      <c r="EO36" s="76">
        <f ca="1">SUM(Objects!EO40,Objects!EO121 )</f>
        <v>3283.9940647393305</v>
      </c>
      <c r="EP36" s="76">
        <f ca="1">SUM(Objects!EP40,Objects!EP121 )</f>
        <v>3294.7450067535729</v>
      </c>
      <c r="EQ36" s="76">
        <f ca="1">SUM(Objects!EQ40,Objects!EQ121 )</f>
        <v>3305.531144554383</v>
      </c>
      <c r="ER36" s="76">
        <f ca="1">SUM(Objects!ER40,Objects!ER121 )</f>
        <v>3316.3525933636083</v>
      </c>
      <c r="ES36" s="76">
        <f ca="1">SUM(Objects!ES40,Objects!ES121 )</f>
        <v>3327.209468780301</v>
      </c>
      <c r="ET36" s="76">
        <f ca="1">SUM(Objects!ET40,Objects!ET121 )</f>
        <v>3338.1018867819562</v>
      </c>
      <c r="EU36" s="76">
        <f ca="1">SUM(Objects!EU40,Objects!EU121 )</f>
        <v>3349.0299637257481</v>
      </c>
      <c r="EV36" s="76">
        <f ca="1">SUM(Objects!EV40,Objects!EV121 )</f>
        <v>3359.9938163497727</v>
      </c>
      <c r="EW36" s="76">
        <f ca="1">SUM(Objects!EW40,Objects!EW121 )</f>
        <v>3370.9935617742995</v>
      </c>
      <c r="EX36" s="76">
        <f ca="1">SUM(Objects!EX40,Objects!EX121 )</f>
        <v>3382.0293175030165</v>
      </c>
      <c r="EY36" s="76">
        <f ca="1">SUM(Objects!EY40,Objects!EY121 )</f>
        <v>3393.1012014242897</v>
      </c>
      <c r="EZ36" s="76">
        <f ca="1">SUM(Objects!EZ40,Objects!EZ121 )</f>
        <v>3404.2093318124194</v>
      </c>
      <c r="FA36" s="76">
        <f ca="1">SUM(Objects!FA40,Objects!FA121 )</f>
        <v>3415.3538273289068</v>
      </c>
      <c r="FB36" s="76">
        <f ca="1">SUM(Objects!FB40,Objects!FB121 )</f>
        <v>3426.5348070237187</v>
      </c>
      <c r="FC36" s="76">
        <f ca="1">SUM(Objects!FC40,Objects!FC121 )</f>
        <v>3437.7523903365618</v>
      </c>
      <c r="FD36" s="76">
        <f ca="1">SUM(Objects!FD40,Objects!FD121 )</f>
        <v>3449.0066970981552</v>
      </c>
      <c r="FE36" s="76">
        <f ca="1">SUM(Objects!FE40,Objects!FE121 )</f>
        <v>3460.2978475315163</v>
      </c>
      <c r="FF36" s="76">
        <f ca="1">SUM(Objects!FF40,Objects!FF121 )</f>
        <v>3471.6259622532375</v>
      </c>
      <c r="FG36" s="76">
        <f ca="1">SUM(Objects!FG40,Objects!FG121 )</f>
        <v>3482.9911622747804</v>
      </c>
      <c r="FH36" s="76">
        <f ca="1">SUM(Objects!FH40,Objects!FH121 )</f>
        <v>3494.3935690037665</v>
      </c>
      <c r="FI36" s="76">
        <f ca="1">SUM(Objects!FI40,Objects!FI121 )</f>
        <v>3505.8333042452741</v>
      </c>
      <c r="FJ36" s="76">
        <f ca="1">SUM(Objects!FJ40,Objects!FJ121 )</f>
        <v>3517.31049020314</v>
      </c>
      <c r="FK36" s="76">
        <f ca="1">SUM(Objects!FK40,Objects!FK121 )</f>
        <v>3528.8252494812632</v>
      </c>
      <c r="FL36" s="76">
        <f ca="1">SUM(Objects!FL40,Objects!FL121 )</f>
        <v>3540.3777050849185</v>
      </c>
      <c r="FM36" s="76">
        <f ca="1">SUM(Objects!FM40,Objects!FM121 )</f>
        <v>3551.9679804220646</v>
      </c>
      <c r="FN36" s="76">
        <f ca="1">SUM(Objects!FN40,Objects!FN121 )</f>
        <v>3563.5961993046694</v>
      </c>
      <c r="FO36" s="76">
        <f ca="1">SUM(Objects!FO40,Objects!FO121 )</f>
        <v>3575.2624859500256</v>
      </c>
      <c r="FP36" s="76">
        <f ca="1">SUM(Objects!FP40,Objects!FP121 )</f>
        <v>3586.9669649820835</v>
      </c>
      <c r="FQ36" s="76">
        <f ca="1">SUM(Objects!FQ40,Objects!FQ121 )</f>
        <v>3598.7097614327786</v>
      </c>
      <c r="FR36" s="76">
        <f ca="1">SUM(Objects!FR40,Objects!FR121 )</f>
        <v>3610.4910007433691</v>
      </c>
      <c r="FS36" s="76">
        <f ca="1">SUM(Objects!FS40,Objects!FS121 )</f>
        <v>3622.3108087657738</v>
      </c>
      <c r="FT36" s="76">
        <f ca="1">SUM(Objects!FT40,Objects!FT121 )</f>
        <v>3634.1693117639193</v>
      </c>
      <c r="FU36" s="76">
        <f ca="1">SUM(Objects!FU40,Objects!FU121 )</f>
        <v>3646.0666364150875</v>
      </c>
      <c r="FV36" s="76">
        <f ca="1">SUM(Objects!FV40,Objects!FV121 )</f>
        <v>3658.0029098112673</v>
      </c>
      <c r="FW36" s="76">
        <f ca="1">SUM(Objects!FW40,Objects!FW121 )</f>
        <v>3669.9782594605167</v>
      </c>
      <c r="FX36" s="76">
        <f ca="1">SUM(Objects!FX40,Objects!FX121 )</f>
        <v>3681.9928132883169</v>
      </c>
      <c r="FY36" s="76">
        <f ca="1">SUM(Objects!FY40,Objects!FY121 )</f>
        <v>3694.0466996389491</v>
      </c>
      <c r="FZ36" s="76">
        <f ca="1">SUM(Objects!FZ40,Objects!FZ121 )</f>
        <v>3706.1400472768573</v>
      </c>
      <c r="GA36" s="76">
        <f ca="1">SUM(Objects!GA40,Objects!GA121 )</f>
        <v>3718.2729853880282</v>
      </c>
      <c r="GB36" s="76">
        <f ca="1">SUM(Objects!GB40,Objects!GB121 )</f>
        <v>3730.445643581369</v>
      </c>
      <c r="GC36" s="76">
        <f ca="1">SUM(Objects!GC40,Objects!GC121 )</f>
        <v>3742.6581518900921</v>
      </c>
      <c r="GD36" s="76">
        <f ca="1">SUM(Objects!GD40,Objects!GD121 )</f>
        <v>3754.9106407731056</v>
      </c>
      <c r="GE36" s="76">
        <f ca="1">SUM(Objects!GE40,Objects!GE121 )</f>
        <v>3767.2032411164064</v>
      </c>
      <c r="GF36" s="76">
        <f ca="1">SUM(Objects!GF40,Objects!GF121 )</f>
        <v>3779.536084234478</v>
      </c>
      <c r="GG36" s="76">
        <f ca="1">SUM(Objects!GG40,Objects!GG121 )</f>
        <v>3791.9093018716931</v>
      </c>
      <c r="GH36" s="76">
        <f ca="1">SUM(Objects!GH40,Objects!GH121 )</f>
        <v>3804.3230262037196</v>
      </c>
      <c r="GI36" s="76">
        <f ca="1">SUM(Objects!GI40,Objects!GI121 )</f>
        <v>3816.7773898389387</v>
      </c>
      <c r="GJ36" s="76">
        <f ca="1">SUM(Objects!GJ40,Objects!GJ121 )</f>
        <v>3829.2725258198516</v>
      </c>
      <c r="GK36" s="76">
        <f ca="1">SUM(Objects!GK40,Objects!GK121 )</f>
        <v>3841.80856762451</v>
      </c>
      <c r="GL36" s="76">
        <f ca="1">SUM(Objects!GL40,Objects!GL121 )</f>
        <v>3854.3856491679348</v>
      </c>
      <c r="GM36" s="76">
        <f ca="1">SUM(Objects!GM40,Objects!GM121 )</f>
        <v>3867.0039048035519</v>
      </c>
      <c r="GN36" s="76">
        <f ca="1">SUM(Objects!GN40,Objects!GN121 )</f>
        <v>3879.6634693246256</v>
      </c>
      <c r="GO36" s="76">
        <f ca="1">SUM(Objects!GO40,Objects!GO121 )</f>
        <v>3892.364477965697</v>
      </c>
      <c r="GP36" s="76">
        <f ca="1">SUM(Objects!GP40,Objects!GP121 )</f>
        <v>3905.1070664040321</v>
      </c>
      <c r="GQ36" s="76">
        <f ca="1">SUM(Objects!GQ40,Objects!GQ121 )</f>
        <v>3917.8913707610645</v>
      </c>
      <c r="GR36" s="76">
        <f ca="1">SUM(Objects!GR40,Objects!GR121 )</f>
        <v>3930.7175276038597</v>
      </c>
      <c r="GS36" s="76">
        <f ca="1">SUM(Objects!GS40,Objects!GS121 )</f>
        <v>3943.5856739465626</v>
      </c>
      <c r="GT36" s="76">
        <f ca="1">SUM(Objects!GT40,Objects!GT121 )</f>
        <v>3956.4959472518708</v>
      </c>
      <c r="GU36" s="76">
        <f ca="1">SUM(Objects!GU40,Objects!GU121 )</f>
        <v>3969.4484854324987</v>
      </c>
      <c r="GV36" s="76">
        <f ca="1">SUM(Objects!GV40,Objects!GV121 )</f>
        <v>3982.4434268526479</v>
      </c>
      <c r="GW36" s="76">
        <f ca="1">SUM(Objects!GW40,Objects!GW121 )</f>
        <v>3995.480910329492</v>
      </c>
      <c r="GX36" s="76">
        <f ca="1">SUM(Objects!GX40,Objects!GX121 )</f>
        <v>4008.5610751346544</v>
      </c>
      <c r="GY36" s="76">
        <f ca="1">SUM(Objects!GY40,Objects!GY121 )</f>
        <v>4021.6840609956971</v>
      </c>
      <c r="GZ36" s="76">
        <f ca="1">SUM(Objects!GZ40,Objects!GZ121 )</f>
        <v>4034.8500080976137</v>
      </c>
      <c r="HA36" s="76">
        <f ca="1">SUM(Objects!HA40,Objects!HA121 )</f>
        <v>4048.0590570843292</v>
      </c>
      <c r="HB36" s="76">
        <f ca="1">SUM(Objects!HB40,Objects!HB121 )</f>
        <v>4061.3113490601959</v>
      </c>
      <c r="HC36" s="76">
        <f ca="1">SUM(Objects!HC40,Objects!HC121 )</f>
        <v>4074.6070255915101</v>
      </c>
      <c r="HD36" s="76">
        <f ca="1">SUM(Objects!HD40,Objects!HD121 )</f>
        <v>4087.9462287080169</v>
      </c>
      <c r="HE36" s="76">
        <f ca="1">SUM(Objects!HE40,Objects!HE121 )</f>
        <v>4101.3291009044278</v>
      </c>
      <c r="HF36" s="76">
        <f ca="1">SUM(Objects!HF40,Objects!HF121 )</f>
        <v>4114.7557851419488</v>
      </c>
      <c r="HG36" s="76">
        <f ca="1">SUM(Objects!HG40,Objects!HG121 )</f>
        <v>4128.2264248498013</v>
      </c>
      <c r="HH36" s="76">
        <f ca="1">SUM(Objects!HH40,Objects!HH121 )</f>
        <v>4141.7411639267557</v>
      </c>
      <c r="HI36" s="76">
        <f ca="1">SUM(Objects!HI40,Objects!HI121 )</f>
        <v>4155.3001467426748</v>
      </c>
      <c r="HJ36" s="76">
        <f ca="1">SUM(Objects!HJ40,Objects!HJ121 )</f>
        <v>4168.9035181400432</v>
      </c>
      <c r="HK36" s="76">
        <f ca="1">SUM(Objects!HK40,Objects!HK121 )</f>
        <v>4182.5514234355269</v>
      </c>
      <c r="HL36" s="76">
        <f ca="1">SUM(Objects!HL40,Objects!HL121 )</f>
        <v>4196.2440084215204</v>
      </c>
      <c r="HM36" s="76">
        <f ca="1">SUM(Objects!HM40,Objects!HM121 )</f>
        <v>4209.981419367703</v>
      </c>
      <c r="HN36" s="76">
        <f ca="1">SUM(Objects!HN40,Objects!HN121 )</f>
        <v>4223.7638030226062</v>
      </c>
      <c r="HO36" s="76">
        <f ca="1">SUM(Objects!HO40,Objects!HO121 )</f>
        <v>4237.5913066151734</v>
      </c>
      <c r="HP36" s="76">
        <f ca="1">SUM(Objects!HP40,Objects!HP121 )</f>
        <v>4251.4640778563407</v>
      </c>
      <c r="HQ36" s="76">
        <f ca="1">SUM(Objects!HQ40,Objects!HQ121 )</f>
        <v>4265.3822649406084</v>
      </c>
      <c r="HR36" s="76">
        <f ca="1">SUM(Objects!HR40,Objects!HR121 )</f>
        <v>4279.3460165476299</v>
      </c>
      <c r="HS36" s="76">
        <f ca="1">SUM(Objects!HS40,Objects!HS121 )</f>
        <v>4293.355481843797</v>
      </c>
      <c r="HT36" s="76">
        <f ca="1">SUM(Objects!HT40,Objects!HT121 )</f>
        <v>4307.4108104838297</v>
      </c>
      <c r="HU36" s="76">
        <f ca="1">SUM(Objects!HU40,Objects!HU121 )</f>
        <v>4321.5121526123849</v>
      </c>
      <c r="HV36" s="76">
        <f ca="1">SUM(Objects!HV40,Objects!HV121 )</f>
        <v>4335.6596588656485</v>
      </c>
      <c r="HW36" s="76">
        <f ca="1">SUM(Objects!HW40,Objects!HW121 )</f>
        <v>4349.8534803729517</v>
      </c>
      <c r="HX36" s="76">
        <f ca="1">SUM(Objects!HX40,Objects!HX121 )</f>
        <v>4364.0937687583846</v>
      </c>
      <c r="HY36" s="76">
        <f ca="1">SUM(Objects!HY40,Objects!HY121 )</f>
        <v>4378.3806761424148</v>
      </c>
      <c r="HZ36" s="76">
        <f ca="1">SUM(Objects!HZ40,Objects!HZ121 )</f>
        <v>4392.7143551435138</v>
      </c>
      <c r="IA36" s="76">
        <f ca="1">SUM(Objects!IA40,Objects!IA121 )</f>
        <v>4407.094958879783</v>
      </c>
      <c r="IB36" s="76">
        <f ca="1">SUM(Objects!IB40,Objects!IB121 )</f>
        <v>4421.5226409705956</v>
      </c>
      <c r="IC36" s="76">
        <f ca="1">SUM(Objects!IC40,Objects!IC121 )</f>
        <v>4435.9975555382343</v>
      </c>
      <c r="ID36" s="76">
        <f ca="1">SUM(Objects!ID40,Objects!ID121 )</f>
        <v>4435.9975555382343</v>
      </c>
      <c r="IE36" s="76">
        <f ca="1">SUM(Objects!IE40,Objects!IE121 )</f>
        <v>4435.9975555382343</v>
      </c>
      <c r="IF36" s="76">
        <f ca="1">SUM(Objects!IF40,Objects!IF121 )</f>
        <v>4435.9975555382343</v>
      </c>
      <c r="IG36" s="76">
        <f ca="1">SUM(Objects!IG40,Objects!IG121 )</f>
        <v>4435.9975555382343</v>
      </c>
      <c r="IH36" s="76">
        <f ca="1">SUM(Objects!IH40,Objects!IH121 )</f>
        <v>4435.9975555382343</v>
      </c>
      <c r="II36" s="76">
        <f ca="1">SUM(Objects!II40,Objects!II121 )</f>
        <v>4435.9975555382343</v>
      </c>
      <c r="IJ36" s="76">
        <f ca="1">SUM(Objects!IJ40,Objects!IJ121 )</f>
        <v>4435.9975555382343</v>
      </c>
      <c r="IK36" s="76">
        <f ca="1">SUM(Objects!IK40,Objects!IK121 )</f>
        <v>4435.9975555382343</v>
      </c>
      <c r="IL36" s="76">
        <f ca="1">SUM(Objects!IL40,Objects!IL121 )</f>
        <v>4435.9975555382343</v>
      </c>
    </row>
    <row r="37" spans="2:246" outlineLevel="2" x14ac:dyDescent="0.3">
      <c r="B37" s="131" t="s">
        <v>457</v>
      </c>
      <c r="C37" s="72" t="s">
        <v>283</v>
      </c>
      <c r="D37" s="137">
        <f t="shared" ca="1" si="20"/>
        <v>9148.1638198398759</v>
      </c>
      <c r="F37" s="133"/>
      <c r="G37" s="76">
        <f ca="1">SUM(Objects!G43,Objects!G124 )</f>
        <v>0</v>
      </c>
      <c r="H37" s="76">
        <f ca="1">SUM(Objects!H43,Objects!H124 )</f>
        <v>0</v>
      </c>
      <c r="I37" s="76">
        <f ca="1">SUM(Objects!I43,Objects!I124 )</f>
        <v>0</v>
      </c>
      <c r="J37" s="76">
        <f ca="1">SUM(Objects!J43,Objects!J124 )</f>
        <v>0</v>
      </c>
      <c r="K37" s="76">
        <f ca="1">SUM(Objects!K43,Objects!K124 )</f>
        <v>0</v>
      </c>
      <c r="L37" s="76">
        <f ca="1">SUM(Objects!L43,Objects!L124 )</f>
        <v>0</v>
      </c>
      <c r="M37" s="76">
        <f ca="1">SUM(Objects!M43,Objects!M124 )</f>
        <v>0</v>
      </c>
      <c r="N37" s="76">
        <f ca="1">SUM(Objects!N43,Objects!N124 )</f>
        <v>0</v>
      </c>
      <c r="O37" s="76">
        <f ca="1">SUM(Objects!O43,Objects!O124 )</f>
        <v>0</v>
      </c>
      <c r="P37" s="76">
        <f ca="1">SUM(Objects!P43,Objects!P124 )</f>
        <v>0</v>
      </c>
      <c r="Q37" s="76">
        <f ca="1">SUM(Objects!Q43,Objects!Q124 )</f>
        <v>0</v>
      </c>
      <c r="R37" s="76">
        <f ca="1">SUM(Objects!R43,Objects!R124 )</f>
        <v>0</v>
      </c>
      <c r="S37" s="76">
        <f ca="1">SUM(Objects!S43,Objects!S124 )</f>
        <v>27.086219472812818</v>
      </c>
      <c r="T37" s="76">
        <f ca="1">SUM(Objects!T43,Objects!T124 )</f>
        <v>27.17271427145868</v>
      </c>
      <c r="U37" s="76">
        <f ca="1">SUM(Objects!U43,Objects!U124 )</f>
        <v>27.259485275139365</v>
      </c>
      <c r="V37" s="76">
        <f ca="1">SUM(Objects!V43,Objects!V124 )</f>
        <v>27.348725736526855</v>
      </c>
      <c r="W37" s="76">
        <f ca="1">SUM(Objects!W43,Objects!W124 )</f>
        <v>27.438258347962968</v>
      </c>
      <c r="X37" s="76">
        <f ca="1">SUM(Objects!X43,Objects!X124 )</f>
        <v>27.528084065870949</v>
      </c>
      <c r="Y37" s="76">
        <f ca="1">SUM(Objects!Y43,Objects!Y124 )</f>
        <v>27.618203849805106</v>
      </c>
      <c r="Z37" s="76">
        <f ca="1">SUM(Objects!Z43,Objects!Z124 )</f>
        <v>27.708618662461092</v>
      </c>
      <c r="AA37" s="76">
        <f ca="1">SUM(Objects!AA43,Objects!AA124 )</f>
        <v>27.799329469686171</v>
      </c>
      <c r="AB37" s="76">
        <f ca="1">SUM(Objects!AB43,Objects!AB124 )</f>
        <v>27.890337240489536</v>
      </c>
      <c r="AC37" s="76">
        <f ca="1">SUM(Objects!AC43,Objects!AC124 )</f>
        <v>27.98164294705267</v>
      </c>
      <c r="AD37" s="76">
        <f ca="1">SUM(Objects!AD43,Objects!AD124 )</f>
        <v>28.07324756473972</v>
      </c>
      <c r="AE37" s="76">
        <f ca="1">SUM(Objects!AE43,Objects!AE124 )</f>
        <v>28.165152072107926</v>
      </c>
      <c r="AF37" s="76">
        <f ca="1">SUM(Objects!AF43,Objects!AF124 )</f>
        <v>28.257357450918068</v>
      </c>
      <c r="AG37" s="76">
        <f ca="1">SUM(Objects!AG43,Objects!AG124 )</f>
        <v>28.349864686144958</v>
      </c>
      <c r="AH37" s="76">
        <f ca="1">SUM(Objects!AH43,Objects!AH124 )</f>
        <v>28.442674765987945</v>
      </c>
      <c r="AI37" s="76">
        <f ca="1">SUM(Objects!AI43,Objects!AI124 )</f>
        <v>28.535788681881506</v>
      </c>
      <c r="AJ37" s="76">
        <f ca="1">SUM(Objects!AJ43,Objects!AJ124 )</f>
        <v>28.629207428505801</v>
      </c>
      <c r="AK37" s="76">
        <f ca="1">SUM(Objects!AK43,Objects!AK124 )</f>
        <v>28.722932003797329</v>
      </c>
      <c r="AL37" s="76">
        <f ca="1">SUM(Objects!AL43,Objects!AL124 )</f>
        <v>28.816963408959552</v>
      </c>
      <c r="AM37" s="76">
        <f ca="1">SUM(Objects!AM43,Objects!AM124 )</f>
        <v>28.911302648473633</v>
      </c>
      <c r="AN37" s="76">
        <f ca="1">SUM(Objects!AN43,Objects!AN124 )</f>
        <v>29.005950730109138</v>
      </c>
      <c r="AO37" s="76">
        <f ca="1">SUM(Objects!AO43,Objects!AO124 )</f>
        <v>29.100908664934799</v>
      </c>
      <c r="AP37" s="76">
        <f ca="1">SUM(Objects!AP43,Objects!AP124 )</f>
        <v>29.196177467329335</v>
      </c>
      <c r="AQ37" s="76">
        <f ca="1">SUM(Objects!AQ43,Objects!AQ124 )</f>
        <v>29.291758154992273</v>
      </c>
      <c r="AR37" s="76">
        <f ca="1">SUM(Objects!AR43,Objects!AR124 )</f>
        <v>29.38765174895482</v>
      </c>
      <c r="AS37" s="76">
        <f ca="1">SUM(Objects!AS43,Objects!AS124 )</f>
        <v>29.483859273590781</v>
      </c>
      <c r="AT37" s="76">
        <f ca="1">SUM(Objects!AT43,Objects!AT124 )</f>
        <v>29.580381756627489</v>
      </c>
      <c r="AU37" s="76">
        <f ca="1">SUM(Objects!AU43,Objects!AU124 )</f>
        <v>29.677220229156791</v>
      </c>
      <c r="AV37" s="76">
        <f ca="1">SUM(Objects!AV43,Objects!AV124 )</f>
        <v>29.77437572564606</v>
      </c>
      <c r="AW37" s="76">
        <f ca="1">SUM(Objects!AW43,Objects!AW124 )</f>
        <v>29.871849283949246</v>
      </c>
      <c r="AX37" s="76">
        <f ca="1">SUM(Objects!AX43,Objects!AX124 )</f>
        <v>29.96964194531796</v>
      </c>
      <c r="AY37" s="76">
        <f ca="1">SUM(Objects!AY43,Objects!AY124 )</f>
        <v>30.067754754412608</v>
      </c>
      <c r="AZ37" s="76">
        <f ca="1">SUM(Objects!AZ43,Objects!AZ124 )</f>
        <v>30.166188759313528</v>
      </c>
      <c r="BA37" s="76">
        <f ca="1">SUM(Objects!BA43,Objects!BA124 )</f>
        <v>30.264945011532216</v>
      </c>
      <c r="BB37" s="76">
        <f ca="1">SUM(Objects!BB43,Objects!BB124 )</f>
        <v>30.364024566022536</v>
      </c>
      <c r="BC37" s="76">
        <f ca="1">SUM(Objects!BC43,Objects!BC124 )</f>
        <v>30.46342848119199</v>
      </c>
      <c r="BD37" s="76">
        <f ca="1">SUM(Objects!BD43,Objects!BD124 )</f>
        <v>30.563157818913037</v>
      </c>
      <c r="BE37" s="76">
        <f ca="1">SUM(Objects!BE43,Objects!BE124 )</f>
        <v>30.663213644534437</v>
      </c>
      <c r="BF37" s="76">
        <f ca="1">SUM(Objects!BF43,Objects!BF124 )</f>
        <v>30.763597026892619</v>
      </c>
      <c r="BG37" s="76">
        <f ca="1">SUM(Objects!BG43,Objects!BG124 )</f>
        <v>30.864309038323089</v>
      </c>
      <c r="BH37" s="76">
        <f ca="1">SUM(Objects!BH43,Objects!BH124 )</f>
        <v>30.965350754671928</v>
      </c>
      <c r="BI37" s="76">
        <f ca="1">SUM(Objects!BI43,Objects!BI124 )</f>
        <v>31.066723255307242</v>
      </c>
      <c r="BJ37" s="76">
        <f ca="1">SUM(Objects!BJ43,Objects!BJ124 )</f>
        <v>31.168427623130704</v>
      </c>
      <c r="BK37" s="76">
        <f ca="1">SUM(Objects!BK43,Objects!BK124 )</f>
        <v>31.270464944589136</v>
      </c>
      <c r="BL37" s="76">
        <f ca="1">SUM(Objects!BL43,Objects!BL124 )</f>
        <v>31.372836309686093</v>
      </c>
      <c r="BM37" s="76">
        <f ca="1">SUM(Objects!BM43,Objects!BM124 )</f>
        <v>31.475542811993527</v>
      </c>
      <c r="BN37" s="76">
        <f ca="1">SUM(Objects!BN43,Objects!BN124 )</f>
        <v>31.578585548663458</v>
      </c>
      <c r="BO37" s="76">
        <f ca="1">SUM(Objects!BO43,Objects!BO124 )</f>
        <v>31.681965620439687</v>
      </c>
      <c r="BP37" s="76">
        <f ca="1">SUM(Objects!BP43,Objects!BP124 )</f>
        <v>31.785684131669576</v>
      </c>
      <c r="BQ37" s="76">
        <f ca="1">SUM(Objects!BQ43,Objects!BQ124 )</f>
        <v>31.889742190315829</v>
      </c>
      <c r="BR37" s="76">
        <f ca="1">SUM(Objects!BR43,Objects!BR124 )</f>
        <v>31.994140907968333</v>
      </c>
      <c r="BS37" s="76">
        <f ca="1">SUM(Objects!BS43,Objects!BS124 )</f>
        <v>32.098881399856026</v>
      </c>
      <c r="BT37" s="76">
        <f ca="1">SUM(Objects!BT43,Objects!BT124 )</f>
        <v>32.203964784858819</v>
      </c>
      <c r="BU37" s="76">
        <f ca="1">SUM(Objects!BU43,Objects!BU124 )</f>
        <v>32.309392185519542</v>
      </c>
      <c r="BV37" s="76">
        <f ca="1">SUM(Objects!BV43,Objects!BV124 )</f>
        <v>32.415164728055942</v>
      </c>
      <c r="BW37" s="76">
        <f ca="1">SUM(Objects!BW43,Objects!BW124 )</f>
        <v>32.521283542372714</v>
      </c>
      <c r="BX37" s="76">
        <f ca="1">SUM(Objects!BX43,Objects!BX124 )</f>
        <v>32.627749762073549</v>
      </c>
      <c r="BY37" s="76">
        <f ca="1">SUM(Objects!BY43,Objects!BY124 )</f>
        <v>32.734564524473278</v>
      </c>
      <c r="BZ37" s="76">
        <f ca="1">SUM(Objects!BZ43,Objects!BZ124 )</f>
        <v>32.841728970609999</v>
      </c>
      <c r="CA37" s="76">
        <f ca="1">SUM(Objects!CA43,Objects!CA124 )</f>
        <v>32.949244245257283</v>
      </c>
      <c r="CB37" s="76">
        <f ca="1">SUM(Objects!CB43,Objects!CB124 )</f>
        <v>33.057111496936372</v>
      </c>
      <c r="CC37" s="76">
        <f ca="1">SUM(Objects!CC43,Objects!CC124 )</f>
        <v>33.16533187792848</v>
      </c>
      <c r="CD37" s="76">
        <f ca="1">SUM(Objects!CD43,Objects!CD124 )</f>
        <v>33.27390654428708</v>
      </c>
      <c r="CE37" s="76">
        <f ca="1">SUM(Objects!CE43,Objects!CE124 )</f>
        <v>33.382836655850276</v>
      </c>
      <c r="CF37" s="76">
        <f ca="1">SUM(Objects!CF43,Objects!CF124 )</f>
        <v>33.492123376253183</v>
      </c>
      <c r="CG37" s="76">
        <f ca="1">SUM(Objects!CG43,Objects!CG124 )</f>
        <v>33.601767872940336</v>
      </c>
      <c r="CH37" s="76">
        <f ca="1">SUM(Objects!CH43,Objects!CH124 )</f>
        <v>33.71177131717819</v>
      </c>
      <c r="CI37" s="76">
        <f ca="1">SUM(Objects!CI43,Objects!CI124 )</f>
        <v>33.82213488406763</v>
      </c>
      <c r="CJ37" s="76">
        <f ca="1">SUM(Objects!CJ43,Objects!CJ124 )</f>
        <v>33.932859752556503</v>
      </c>
      <c r="CK37" s="76">
        <f ca="1">SUM(Objects!CK43,Objects!CK124 )</f>
        <v>34.043947105452219</v>
      </c>
      <c r="CL37" s="76">
        <f ca="1">SUM(Objects!CL43,Objects!CL124 )</f>
        <v>34.155398129434417</v>
      </c>
      <c r="CM37" s="76">
        <f ca="1">SUM(Objects!CM43,Objects!CM124 )</f>
        <v>34.267214015067587</v>
      </c>
      <c r="CN37" s="76">
        <f ca="1">SUM(Objects!CN43,Objects!CN124 )</f>
        <v>34.379395956813838</v>
      </c>
      <c r="CO37" s="76">
        <f ca="1">SUM(Objects!CO43,Objects!CO124 )</f>
        <v>34.491945153045627</v>
      </c>
      <c r="CP37" s="76">
        <f ca="1">SUM(Objects!CP43,Objects!CP124 )</f>
        <v>34.604862806058577</v>
      </c>
      <c r="CQ37" s="76">
        <f ca="1">SUM(Objects!CQ43,Objects!CQ124 )</f>
        <v>34.71815012208431</v>
      </c>
      <c r="CR37" s="76">
        <f ca="1">SUM(Objects!CR43,Objects!CR124 )</f>
        <v>34.831808311303334</v>
      </c>
      <c r="CS37" s="76">
        <f ca="1">SUM(Objects!CS43,Objects!CS124 )</f>
        <v>34.945838587857978</v>
      </c>
      <c r="CT37" s="76">
        <f ca="1">SUM(Objects!CT43,Objects!CT124 )</f>
        <v>35.060242169865347</v>
      </c>
      <c r="CU37" s="76">
        <f ca="1">SUM(Objects!CU43,Objects!CU124 )</f>
        <v>35.175020279430363</v>
      </c>
      <c r="CV37" s="76">
        <f ca="1">SUM(Objects!CV43,Objects!CV124 )</f>
        <v>35.290174142658785</v>
      </c>
      <c r="CW37" s="76">
        <f ca="1">SUM(Objects!CW43,Objects!CW124 )</f>
        <v>35.405704989670333</v>
      </c>
      <c r="CX37" s="76">
        <f ca="1">SUM(Objects!CX43,Objects!CX124 )</f>
        <v>35.521614054611824</v>
      </c>
      <c r="CY37" s="76">
        <f ca="1">SUM(Objects!CY43,Objects!CY124 )</f>
        <v>35.637902575670324</v>
      </c>
      <c r="CZ37" s="76">
        <f ca="1">SUM(Objects!CZ43,Objects!CZ124 )</f>
        <v>35.75457179508642</v>
      </c>
      <c r="DA37" s="76">
        <f ca="1">SUM(Objects!DA43,Objects!DA124 )</f>
        <v>35.871622959167482</v>
      </c>
      <c r="DB37" s="76">
        <f ca="1">SUM(Objects!DB43,Objects!DB124 )</f>
        <v>35.989057318300951</v>
      </c>
      <c r="DC37" s="76">
        <f ca="1">SUM(Objects!DC43,Objects!DC124 )</f>
        <v>36.106876126967713</v>
      </c>
      <c r="DD37" s="76">
        <f ca="1">SUM(Objects!DD43,Objects!DD124 )</f>
        <v>36.225080643755497</v>
      </c>
      <c r="DE37" s="76">
        <f ca="1">SUM(Objects!DE43,Objects!DE124 )</f>
        <v>36.343672131372315</v>
      </c>
      <c r="DF37" s="76">
        <f ca="1">SUM(Objects!DF43,Objects!DF124 )</f>
        <v>36.462651856659988</v>
      </c>
      <c r="DG37" s="76">
        <f ca="1">SUM(Objects!DG43,Objects!DG124 )</f>
        <v>36.582021090607604</v>
      </c>
      <c r="DH37" s="76">
        <f ca="1">SUM(Objects!DH43,Objects!DH124 )</f>
        <v>36.701781108365168</v>
      </c>
      <c r="DI37" s="76">
        <f ca="1">SUM(Objects!DI43,Objects!DI124 )</f>
        <v>36.82193318925718</v>
      </c>
      <c r="DJ37" s="76">
        <f ca="1">SUM(Objects!DJ43,Objects!DJ124 )</f>
        <v>36.942478616796322</v>
      </c>
      <c r="DK37" s="76">
        <f ca="1">SUM(Objects!DK43,Objects!DK124 )</f>
        <v>37.063418678697161</v>
      </c>
      <c r="DL37" s="76">
        <f ca="1">SUM(Objects!DL43,Objects!DL124 )</f>
        <v>37.184754666889908</v>
      </c>
      <c r="DM37" s="76">
        <f ca="1">SUM(Objects!DM43,Objects!DM124 )</f>
        <v>37.306487877534217</v>
      </c>
      <c r="DN37" s="76">
        <f ca="1">SUM(Objects!DN43,Objects!DN124 )</f>
        <v>37.428619611033021</v>
      </c>
      <c r="DO37" s="76">
        <f ca="1">SUM(Objects!DO43,Objects!DO124 )</f>
        <v>37.551151172046453</v>
      </c>
      <c r="DP37" s="76">
        <f ca="1">SUM(Objects!DP43,Objects!DP124 )</f>
        <v>37.674083869505743</v>
      </c>
      <c r="DQ37" s="76">
        <f ca="1">SUM(Objects!DQ43,Objects!DQ124 )</f>
        <v>37.797419016627245</v>
      </c>
      <c r="DR37" s="76">
        <f ca="1">SUM(Objects!DR43,Objects!DR124 )</f>
        <v>37.92115793092642</v>
      </c>
      <c r="DS37" s="76">
        <f ca="1">SUM(Objects!DS43,Objects!DS124 )</f>
        <v>38.045301934231937</v>
      </c>
      <c r="DT37" s="76">
        <f ca="1">SUM(Objects!DT43,Objects!DT124 )</f>
        <v>38.169852352699806</v>
      </c>
      <c r="DU37" s="76">
        <f ca="1">SUM(Objects!DU43,Objects!DU124 )</f>
        <v>38.294810516827496</v>
      </c>
      <c r="DV37" s="76">
        <f ca="1">SUM(Objects!DV43,Objects!DV124 )</f>
        <v>38.420177761468203</v>
      </c>
      <c r="DW37" s="76">
        <f ca="1">SUM(Objects!DW43,Objects!DW124 )</f>
        <v>38.545955425845072</v>
      </c>
      <c r="DX37" s="76">
        <f ca="1">SUM(Objects!DX43,Objects!DX124 )</f>
        <v>38.672144853565534</v>
      </c>
      <c r="DY37" s="76">
        <f ca="1">SUM(Objects!DY43,Objects!DY124 )</f>
        <v>38.798747392635605</v>
      </c>
      <c r="DZ37" s="76">
        <f ca="1">SUM(Objects!DZ43,Objects!DZ124 )</f>
        <v>38.92576439547436</v>
      </c>
      <c r="EA37" s="76">
        <f ca="1">SUM(Objects!EA43,Objects!EA124 )</f>
        <v>39.053197218928325</v>
      </c>
      <c r="EB37" s="76">
        <f ca="1">SUM(Objects!EB43,Objects!EB124 )</f>
        <v>39.18104722428599</v>
      </c>
      <c r="EC37" s="76">
        <f ca="1">SUM(Objects!EC43,Objects!EC124 )</f>
        <v>39.309315777292355</v>
      </c>
      <c r="ED37" s="76">
        <f ca="1">SUM(Objects!ED43,Objects!ED124 )</f>
        <v>39.438004248163494</v>
      </c>
      <c r="EE37" s="76">
        <f ca="1">SUM(Objects!EE43,Objects!EE124 )</f>
        <v>39.567114011601241</v>
      </c>
      <c r="EF37" s="76">
        <f ca="1">SUM(Objects!EF43,Objects!EF124 )</f>
        <v>39.696646446807819</v>
      </c>
      <c r="EG37" s="76">
        <f ca="1">SUM(Objects!EG43,Objects!EG124 )</f>
        <v>39.826602937500617</v>
      </c>
      <c r="EH37" s="76">
        <f ca="1">SUM(Objects!EH43,Objects!EH124 )</f>
        <v>39.956984871926956</v>
      </c>
      <c r="EI37" s="76">
        <f ca="1">SUM(Objects!EI43,Objects!EI124 )</f>
        <v>40.0877936428789</v>
      </c>
      <c r="EJ37" s="76">
        <f ca="1">SUM(Objects!EJ43,Objects!EJ124 )</f>
        <v>40.21903064770818</v>
      </c>
      <c r="EK37" s="76">
        <f ca="1">SUM(Objects!EK43,Objects!EK124 )</f>
        <v>40.35069728834106</v>
      </c>
      <c r="EL37" s="76">
        <f ca="1">SUM(Objects!EL43,Objects!EL124 )</f>
        <v>40.482794971293366</v>
      </c>
      <c r="EM37" s="76">
        <f ca="1">SUM(Objects!EM43,Objects!EM124 )</f>
        <v>40.615325107685493</v>
      </c>
      <c r="EN37" s="76">
        <f ca="1">SUM(Objects!EN43,Objects!EN124 )</f>
        <v>40.748289113257464</v>
      </c>
      <c r="EO37" s="76">
        <f ca="1">SUM(Objects!EO43,Objects!EO124 )</f>
        <v>40.881688408384079</v>
      </c>
      <c r="EP37" s="76">
        <f ca="1">SUM(Objects!EP43,Objects!EP124 )</f>
        <v>41.01552441809006</v>
      </c>
      <c r="EQ37" s="76">
        <f ca="1">SUM(Objects!EQ43,Objects!EQ124 )</f>
        <v>41.149798572065315</v>
      </c>
      <c r="ER37" s="76">
        <f ca="1">SUM(Objects!ER43,Objects!ER124 )</f>
        <v>41.284512304680156</v>
      </c>
      <c r="ES37" s="76">
        <f ca="1">SUM(Objects!ES43,Objects!ES124 )</f>
        <v>41.419667055000666</v>
      </c>
      <c r="ET37" s="76">
        <f ca="1">SUM(Objects!ET43,Objects!ET124 )</f>
        <v>41.555264266804059</v>
      </c>
      <c r="EU37" s="76">
        <f ca="1">SUM(Objects!EU43,Objects!EU124 )</f>
        <v>41.691305388594081</v>
      </c>
      <c r="EV37" s="76">
        <f ca="1">SUM(Objects!EV43,Objects!EV124 )</f>
        <v>41.827791873616526</v>
      </c>
      <c r="EW37" s="76">
        <f ca="1">SUM(Objects!EW43,Objects!EW124 )</f>
        <v>41.964725179874726</v>
      </c>
      <c r="EX37" s="76">
        <f ca="1">SUM(Objects!EX43,Objects!EX124 )</f>
        <v>42.102106770145127</v>
      </c>
      <c r="EY37" s="76">
        <f ca="1">SUM(Objects!EY43,Objects!EY124 )</f>
        <v>42.239938111992942</v>
      </c>
      <c r="EZ37" s="76">
        <f ca="1">SUM(Objects!EZ43,Objects!EZ124 )</f>
        <v>42.378220677787795</v>
      </c>
      <c r="FA37" s="76">
        <f ca="1">SUM(Objects!FA43,Objects!FA124 )</f>
        <v>42.51695594471947</v>
      </c>
      <c r="FB37" s="76">
        <f ca="1">SUM(Objects!FB43,Objects!FB124 )</f>
        <v>42.656145394813706</v>
      </c>
      <c r="FC37" s="76">
        <f ca="1">SUM(Objects!FC43,Objects!FC124 )</f>
        <v>42.795790514947967</v>
      </c>
      <c r="FD37" s="76">
        <f ca="1">SUM(Objects!FD43,Objects!FD124 )</f>
        <v>42.9358927968674</v>
      </c>
      <c r="FE37" s="76">
        <f ca="1">SUM(Objects!FE43,Objects!FE124 )</f>
        <v>43.07645373720073</v>
      </c>
      <c r="FF37" s="76">
        <f ca="1">SUM(Objects!FF43,Objects!FF124 )</f>
        <v>43.217474837476253</v>
      </c>
      <c r="FG37" s="76">
        <f ca="1">SUM(Objects!FG43,Objects!FG124 )</f>
        <v>43.358957604137885</v>
      </c>
      <c r="FH37" s="76">
        <f ca="1">SUM(Objects!FH43,Objects!FH124 )</f>
        <v>43.500903548561226</v>
      </c>
      <c r="FI37" s="76">
        <f ca="1">SUM(Objects!FI43,Objects!FI124 )</f>
        <v>43.643314187069748</v>
      </c>
      <c r="FJ37" s="76">
        <f ca="1">SUM(Objects!FJ43,Objects!FJ124 )</f>
        <v>43.78619104095096</v>
      </c>
      <c r="FK37" s="76">
        <f ca="1">SUM(Objects!FK43,Objects!FK124 )</f>
        <v>43.929535636472679</v>
      </c>
      <c r="FL37" s="76">
        <f ca="1">SUM(Objects!FL43,Objects!FL124 )</f>
        <v>44.073349504899326</v>
      </c>
      <c r="FM37" s="76">
        <f ca="1">SUM(Objects!FM43,Objects!FM124 )</f>
        <v>44.217634182508277</v>
      </c>
      <c r="FN37" s="76">
        <f ca="1">SUM(Objects!FN43,Objects!FN124 )</f>
        <v>44.362391210606276</v>
      </c>
      <c r="FO37" s="76">
        <f ca="1">SUM(Objects!FO43,Objects!FO124 )</f>
        <v>44.507622135545901</v>
      </c>
      <c r="FP37" s="76">
        <f ca="1">SUM(Objects!FP43,Objects!FP124 )</f>
        <v>44.653328508742113</v>
      </c>
      <c r="FQ37" s="76">
        <f ca="1">SUM(Objects!FQ43,Objects!FQ124 )</f>
        <v>44.799511886688784</v>
      </c>
      <c r="FR37" s="76">
        <f ca="1">SUM(Objects!FR43,Objects!FR124 )</f>
        <v>44.946173830975333</v>
      </c>
      <c r="FS37" s="76">
        <f ca="1">SUM(Objects!FS43,Objects!FS124 )</f>
        <v>45.093315908303424</v>
      </c>
      <c r="FT37" s="76">
        <f ca="1">SUM(Objects!FT43,Objects!FT124 )</f>
        <v>45.240939690503701</v>
      </c>
      <c r="FU37" s="76">
        <f ca="1">SUM(Objects!FU43,Objects!FU124 )</f>
        <v>45.389046754552567</v>
      </c>
      <c r="FV37" s="76">
        <f ca="1">SUM(Objects!FV43,Objects!FV124 )</f>
        <v>45.537638682589026</v>
      </c>
      <c r="FW37" s="76">
        <f ca="1">SUM(Objects!FW43,Objects!FW124 )</f>
        <v>45.686717061931617</v>
      </c>
      <c r="FX37" s="76">
        <f ca="1">SUM(Objects!FX43,Objects!FX124 )</f>
        <v>45.836283485095329</v>
      </c>
      <c r="FY37" s="76">
        <f ca="1">SUM(Objects!FY43,Objects!FY124 )</f>
        <v>45.986339549808633</v>
      </c>
      <c r="FZ37" s="76">
        <f ca="1">SUM(Objects!FZ43,Objects!FZ124 )</f>
        <v>46.136886859030547</v>
      </c>
      <c r="GA37" s="76">
        <f ca="1">SUM(Objects!GA43,Objects!GA124 )</f>
        <v>46.287927020967764</v>
      </c>
      <c r="GB37" s="76">
        <f ca="1">SUM(Objects!GB43,Objects!GB124 )</f>
        <v>46.439461649091825</v>
      </c>
      <c r="GC37" s="76">
        <f ca="1">SUM(Objects!GC43,Objects!GC124 )</f>
        <v>46.591492362156359</v>
      </c>
      <c r="GD37" s="76">
        <f ca="1">SUM(Objects!GD43,Objects!GD124 )</f>
        <v>46.744020784214371</v>
      </c>
      <c r="GE37" s="76">
        <f ca="1">SUM(Objects!GE43,Objects!GE124 )</f>
        <v>46.897048544635581</v>
      </c>
      <c r="GF37" s="76">
        <f ca="1">SUM(Objects!GF43,Objects!GF124 )</f>
        <v>47.050577278123868</v>
      </c>
      <c r="GG37" s="76">
        <f ca="1">SUM(Objects!GG43,Objects!GG124 )</f>
        <v>47.204608624734689</v>
      </c>
      <c r="GH37" s="76">
        <f ca="1">SUM(Objects!GH43,Objects!GH124 )</f>
        <v>47.359144229892614</v>
      </c>
      <c r="GI37" s="76">
        <f ca="1">SUM(Objects!GI43,Objects!GI124 )</f>
        <v>47.514185744408906</v>
      </c>
      <c r="GJ37" s="76">
        <f ca="1">SUM(Objects!GJ43,Objects!GJ124 )</f>
        <v>47.669734824499166</v>
      </c>
      <c r="GK37" s="76">
        <f ca="1">SUM(Objects!GK43,Objects!GK124 )</f>
        <v>47.825793131801007</v>
      </c>
      <c r="GL37" s="76">
        <f ca="1">SUM(Objects!GL43,Objects!GL124 )</f>
        <v>47.982362333391798</v>
      </c>
      <c r="GM37" s="76">
        <f ca="1">SUM(Objects!GM43,Objects!GM124 )</f>
        <v>48.139444101806504</v>
      </c>
      <c r="GN37" s="76">
        <f ca="1">SUM(Objects!GN43,Objects!GN124 )</f>
        <v>48.297040115055523</v>
      </c>
      <c r="GO37" s="76">
        <f ca="1">SUM(Objects!GO43,Objects!GO124 )</f>
        <v>48.455152056642639</v>
      </c>
      <c r="GP37" s="76">
        <f ca="1">SUM(Objects!GP43,Objects!GP124 )</f>
        <v>48.613781615582973</v>
      </c>
      <c r="GQ37" s="76">
        <f ca="1">SUM(Objects!GQ43,Objects!GQ124 )</f>
        <v>48.772930486421039</v>
      </c>
      <c r="GR37" s="76">
        <f ca="1">SUM(Objects!GR43,Objects!GR124 )</f>
        <v>48.932600369248853</v>
      </c>
      <c r="GS37" s="76">
        <f ca="1">SUM(Objects!GS43,Objects!GS124 )</f>
        <v>49.092792969724101</v>
      </c>
      <c r="GT37" s="76">
        <f ca="1">SUM(Objects!GT43,Objects!GT124 )</f>
        <v>49.253509999088344</v>
      </c>
      <c r="GU37" s="76">
        <f ca="1">SUM(Objects!GU43,Objects!GU124 )</f>
        <v>49.414753174185293</v>
      </c>
      <c r="GV37" s="76">
        <f ca="1">SUM(Objects!GV43,Objects!GV124 )</f>
        <v>49.576524217479161</v>
      </c>
      <c r="GW37" s="76">
        <f ca="1">SUM(Objects!GW43,Objects!GW124 )</f>
        <v>49.738824857073077</v>
      </c>
      <c r="GX37" s="76">
        <f ca="1">SUM(Objects!GX43,Objects!GX124 )</f>
        <v>49.901656826727496</v>
      </c>
      <c r="GY37" s="76">
        <f ca="1">SUM(Objects!GY43,Objects!GY124 )</f>
        <v>50.065021865878791</v>
      </c>
      <c r="GZ37" s="76">
        <f ca="1">SUM(Objects!GZ43,Objects!GZ124 )</f>
        <v>50.228921719657784</v>
      </c>
      <c r="HA37" s="76">
        <f ca="1">SUM(Objects!HA43,Objects!HA124 )</f>
        <v>50.393358138908383</v>
      </c>
      <c r="HB37" s="76">
        <f ca="1">SUM(Objects!HB43,Objects!HB124 )</f>
        <v>50.558332880206322</v>
      </c>
      <c r="HC37" s="76">
        <f ca="1">SUM(Objects!HC43,Objects!HC124 )</f>
        <v>50.723847705877908</v>
      </c>
      <c r="HD37" s="76">
        <f ca="1">SUM(Objects!HD43,Objects!HD124 )</f>
        <v>50.889904384018841</v>
      </c>
      <c r="HE37" s="76">
        <f ca="1">SUM(Objects!HE43,Objects!HE124 )</f>
        <v>51.056504688513108</v>
      </c>
      <c r="HF37" s="76">
        <f ca="1">SUM(Objects!HF43,Objects!HF124 )</f>
        <v>51.22365039905192</v>
      </c>
      <c r="HG37" s="76">
        <f ca="1">SUM(Objects!HG43,Objects!HG124 )</f>
        <v>51.391343301152737</v>
      </c>
      <c r="HH37" s="76">
        <f ca="1">SUM(Objects!HH43,Objects!HH124 )</f>
        <v>51.55958518617836</v>
      </c>
      <c r="HI37" s="76">
        <f ca="1">SUM(Objects!HI43,Objects!HI124 )</f>
        <v>51.728377851356022</v>
      </c>
      <c r="HJ37" s="76">
        <f ca="1">SUM(Objects!HJ43,Objects!HJ124 )</f>
        <v>51.897723099796629</v>
      </c>
      <c r="HK37" s="76">
        <f ca="1">SUM(Objects!HK43,Objects!HK124 )</f>
        <v>52.067622740513976</v>
      </c>
      <c r="HL37" s="76">
        <f ca="1">SUM(Objects!HL43,Objects!HL124 )</f>
        <v>52.238078588444118</v>
      </c>
      <c r="HM37" s="76">
        <f ca="1">SUM(Objects!HM43,Objects!HM124 )</f>
        <v>52.409092464464749</v>
      </c>
      <c r="HN37" s="76">
        <f ca="1">SUM(Objects!HN43,Objects!HN124 )</f>
        <v>52.580666195414608</v>
      </c>
      <c r="HO37" s="76">
        <f ca="1">SUM(Objects!HO43,Objects!HO124 )</f>
        <v>52.752801614113061</v>
      </c>
      <c r="HP37" s="76">
        <f ca="1">SUM(Objects!HP43,Objects!HP124 )</f>
        <v>52.925500559379628</v>
      </c>
      <c r="HQ37" s="76">
        <f ca="1">SUM(Objects!HQ43,Objects!HQ124 )</f>
        <v>53.098764876053664</v>
      </c>
      <c r="HR37" s="76">
        <f ca="1">SUM(Objects!HR43,Objects!HR124 )</f>
        <v>53.272596415014029</v>
      </c>
      <c r="HS37" s="76">
        <f ca="1">SUM(Objects!HS43,Objects!HS124 )</f>
        <v>53.446997033198883</v>
      </c>
      <c r="HT37" s="76">
        <f ca="1">SUM(Objects!HT43,Objects!HT124 )</f>
        <v>53.621968593625539</v>
      </c>
      <c r="HU37" s="76">
        <f ca="1">SUM(Objects!HU43,Objects!HU124 )</f>
        <v>53.797512965410313</v>
      </c>
      <c r="HV37" s="76">
        <f ca="1">SUM(Objects!HV43,Objects!HV124 )</f>
        <v>53.973632023788539</v>
      </c>
      <c r="HW37" s="76">
        <f ca="1">SUM(Objects!HW43,Objects!HW124 )</f>
        <v>54.150327650134578</v>
      </c>
      <c r="HX37" s="76">
        <f ca="1">SUM(Objects!HX43,Objects!HX124 )</f>
        <v>54.327601731981929</v>
      </c>
      <c r="HY37" s="76">
        <f ca="1">SUM(Objects!HY43,Objects!HY124 )</f>
        <v>54.505456163043377</v>
      </c>
      <c r="HZ37" s="76">
        <f ca="1">SUM(Objects!HZ43,Objects!HZ124 )</f>
        <v>54.683892843231227</v>
      </c>
      <c r="IA37" s="76">
        <f ca="1">SUM(Objects!IA43,Objects!IA124 )</f>
        <v>54.862913678677614</v>
      </c>
      <c r="IB37" s="76">
        <f ca="1">SUM(Objects!IB43,Objects!IB124 )</f>
        <v>55.042520581754843</v>
      </c>
      <c r="IC37" s="76">
        <f ca="1">SUM(Objects!IC43,Objects!IC124 )</f>
        <v>55.222715471095839</v>
      </c>
      <c r="ID37" s="76">
        <f ca="1">SUM(Objects!ID43,Objects!ID124 )</f>
        <v>55.222715471095839</v>
      </c>
      <c r="IE37" s="76">
        <f ca="1">SUM(Objects!IE43,Objects!IE124 )</f>
        <v>55.222715471095839</v>
      </c>
      <c r="IF37" s="76">
        <f ca="1">SUM(Objects!IF43,Objects!IF124 )</f>
        <v>55.222715471095839</v>
      </c>
      <c r="IG37" s="76">
        <f ca="1">SUM(Objects!IG43,Objects!IG124 )</f>
        <v>55.222715471095839</v>
      </c>
      <c r="IH37" s="76">
        <f ca="1">SUM(Objects!IH43,Objects!IH124 )</f>
        <v>55.222715471095839</v>
      </c>
      <c r="II37" s="76">
        <f ca="1">SUM(Objects!II43,Objects!II124 )</f>
        <v>55.222715471095839</v>
      </c>
      <c r="IJ37" s="76">
        <f ca="1">SUM(Objects!IJ43,Objects!IJ124 )</f>
        <v>55.222715471095839</v>
      </c>
      <c r="IK37" s="76">
        <f ca="1">SUM(Objects!IK43,Objects!IK124 )</f>
        <v>55.222715471095839</v>
      </c>
      <c r="IL37" s="76">
        <f ca="1">SUM(Objects!IL43,Objects!IL124 )</f>
        <v>55.222715471095839</v>
      </c>
    </row>
    <row r="38" spans="2:246" outlineLevel="2" x14ac:dyDescent="0.3">
      <c r="B38" s="131" t="s">
        <v>458</v>
      </c>
      <c r="C38" s="72" t="s">
        <v>283</v>
      </c>
      <c r="D38" s="137">
        <f t="shared" si="20"/>
        <v>0</v>
      </c>
      <c r="F38" s="133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</row>
    <row r="39" spans="2:246" outlineLevel="2" x14ac:dyDescent="0.3">
      <c r="B39" s="131" t="s">
        <v>300</v>
      </c>
      <c r="C39" s="72" t="s">
        <v>283</v>
      </c>
      <c r="D39" s="137">
        <f t="shared" ca="1" si="20"/>
        <v>3388.2088221629128</v>
      </c>
      <c r="F39" s="133"/>
      <c r="G39" s="76">
        <f ca="1">SUM(Objects!G45,Objects!G126 )</f>
        <v>0</v>
      </c>
      <c r="H39" s="76">
        <f ca="1">SUM(Objects!H45,Objects!H126 )</f>
        <v>0</v>
      </c>
      <c r="I39" s="76">
        <f ca="1">SUM(Objects!I45,Objects!I126 )</f>
        <v>0</v>
      </c>
      <c r="J39" s="76">
        <f ca="1">SUM(Objects!J45,Objects!J126 )</f>
        <v>0</v>
      </c>
      <c r="K39" s="76">
        <f ca="1">SUM(Objects!K45,Objects!K126 )</f>
        <v>0</v>
      </c>
      <c r="L39" s="76">
        <f ca="1">SUM(Objects!L45,Objects!L126 )</f>
        <v>0</v>
      </c>
      <c r="M39" s="76">
        <f ca="1">SUM(Objects!M45,Objects!M126 )</f>
        <v>0</v>
      </c>
      <c r="N39" s="76">
        <f ca="1">SUM(Objects!N45,Objects!N126 )</f>
        <v>0</v>
      </c>
      <c r="O39" s="76">
        <f ca="1">SUM(Objects!O45,Objects!O126 )</f>
        <v>0</v>
      </c>
      <c r="P39" s="76">
        <f ca="1">SUM(Objects!P45,Objects!P126 )</f>
        <v>0</v>
      </c>
      <c r="Q39" s="76">
        <f ca="1">SUM(Objects!Q45,Objects!Q126 )</f>
        <v>0</v>
      </c>
      <c r="R39" s="76">
        <f ca="1">SUM(Objects!R45,Objects!R126 )</f>
        <v>0</v>
      </c>
      <c r="S39" s="76">
        <f ca="1">SUM(Objects!S45,Objects!S126 )</f>
        <v>10.031933138078822</v>
      </c>
      <c r="T39" s="76">
        <f ca="1">SUM(Objects!T45,Objects!T126 )</f>
        <v>10.063968248688401</v>
      </c>
      <c r="U39" s="76">
        <f ca="1">SUM(Objects!U45,Objects!U126 )</f>
        <v>10.096105657459024</v>
      </c>
      <c r="V39" s="76">
        <f ca="1">SUM(Objects!V45,Objects!V126 )</f>
        <v>10.129157680195132</v>
      </c>
      <c r="W39" s="76">
        <f ca="1">SUM(Objects!W45,Objects!W126 )</f>
        <v>10.162317906652952</v>
      </c>
      <c r="X39" s="76">
        <f ca="1">SUM(Objects!X45,Objects!X126 )</f>
        <v>10.195586691063314</v>
      </c>
      <c r="Y39" s="76">
        <f ca="1">SUM(Objects!Y45,Objects!Y126 )</f>
        <v>10.228964388816706</v>
      </c>
      <c r="Z39" s="76">
        <f ca="1">SUM(Objects!Z45,Objects!Z126 )</f>
        <v>10.262451356467071</v>
      </c>
      <c r="AA39" s="76">
        <f ca="1">SUM(Objects!AA45,Objects!AA126 )</f>
        <v>10.296047951735618</v>
      </c>
      <c r="AB39" s="76">
        <f ca="1">SUM(Objects!AB45,Objects!AB126 )</f>
        <v>10.329754533514643</v>
      </c>
      <c r="AC39" s="76">
        <f ca="1">SUM(Objects!AC45,Objects!AC126 )</f>
        <v>10.363571461871359</v>
      </c>
      <c r="AD39" s="76">
        <f ca="1">SUM(Objects!AD45,Objects!AD126 )</f>
        <v>10.397499098051748</v>
      </c>
      <c r="AE39" s="76">
        <f ca="1">SUM(Objects!AE45,Objects!AE126 )</f>
        <v>10.431537804484417</v>
      </c>
      <c r="AF39" s="76">
        <f ca="1">SUM(Objects!AF45,Objects!AF126 )</f>
        <v>10.46568794478447</v>
      </c>
      <c r="AG39" s="76">
        <f ca="1">SUM(Objects!AG45,Objects!AG126 )</f>
        <v>10.499949883757392</v>
      </c>
      <c r="AH39" s="76">
        <f ca="1">SUM(Objects!AH45,Objects!AH126 )</f>
        <v>10.534323987402942</v>
      </c>
      <c r="AI39" s="76">
        <f ca="1">SUM(Objects!AI45,Objects!AI126 )</f>
        <v>10.568810622919075</v>
      </c>
      <c r="AJ39" s="76">
        <f ca="1">SUM(Objects!AJ45,Objects!AJ126 )</f>
        <v>10.603410158705852</v>
      </c>
      <c r="AK39" s="76">
        <f ca="1">SUM(Objects!AK45,Objects!AK126 )</f>
        <v>10.63812296436938</v>
      </c>
      <c r="AL39" s="76">
        <f ca="1">SUM(Objects!AL45,Objects!AL126 )</f>
        <v>10.67294941072576</v>
      </c>
      <c r="AM39" s="76">
        <f ca="1">SUM(Objects!AM45,Objects!AM126 )</f>
        <v>10.707889869805049</v>
      </c>
      <c r="AN39" s="76">
        <f ca="1">SUM(Objects!AN45,Objects!AN126 )</f>
        <v>10.742944714855236</v>
      </c>
      <c r="AO39" s="76">
        <f ca="1">SUM(Objects!AO45,Objects!AO126 )</f>
        <v>10.778114320346221</v>
      </c>
      <c r="AP39" s="76">
        <f ca="1">SUM(Objects!AP45,Objects!AP126 )</f>
        <v>10.813399061973827</v>
      </c>
      <c r="AQ39" s="76">
        <f ca="1">SUM(Objects!AQ45,Objects!AQ126 )</f>
        <v>10.848799316663804</v>
      </c>
      <c r="AR39" s="76">
        <f ca="1">SUM(Objects!AR45,Objects!AR126 )</f>
        <v>10.884315462575859</v>
      </c>
      <c r="AS39" s="76">
        <f ca="1">SUM(Objects!AS45,Objects!AS126 )</f>
        <v>10.919947879107696</v>
      </c>
      <c r="AT39" s="76">
        <f ca="1">SUM(Objects!AT45,Objects!AT126 )</f>
        <v>10.955696946899069</v>
      </c>
      <c r="AU39" s="76">
        <f ca="1">SUM(Objects!AU45,Objects!AU126 )</f>
        <v>10.991563047835848</v>
      </c>
      <c r="AV39" s="76">
        <f ca="1">SUM(Objects!AV45,Objects!AV126 )</f>
        <v>11.027546565054095</v>
      </c>
      <c r="AW39" s="76">
        <f ca="1">SUM(Objects!AW45,Objects!AW126 )</f>
        <v>11.063647882944165</v>
      </c>
      <c r="AX39" s="76">
        <f ca="1">SUM(Objects!AX45,Objects!AX126 )</f>
        <v>11.0998673871548</v>
      </c>
      <c r="AY39" s="76">
        <f ca="1">SUM(Objects!AY45,Objects!AY126 )</f>
        <v>11.136205464597262</v>
      </c>
      <c r="AZ39" s="76">
        <f ca="1">SUM(Objects!AZ45,Objects!AZ126 )</f>
        <v>11.172662503449455</v>
      </c>
      <c r="BA39" s="76">
        <f ca="1">SUM(Objects!BA45,Objects!BA126 )</f>
        <v>11.20923889316008</v>
      </c>
      <c r="BB39" s="76">
        <f ca="1">SUM(Objects!BB45,Objects!BB126 )</f>
        <v>11.245935024452791</v>
      </c>
      <c r="BC39" s="76">
        <f ca="1">SUM(Objects!BC45,Objects!BC126 )</f>
        <v>11.282751289330367</v>
      </c>
      <c r="BD39" s="76">
        <f ca="1">SUM(Objects!BD45,Objects!BD126 )</f>
        <v>11.319688081078903</v>
      </c>
      <c r="BE39" s="76">
        <f ca="1">SUM(Objects!BE45,Objects!BE126 )</f>
        <v>11.356745794272014</v>
      </c>
      <c r="BF39" s="76">
        <f ca="1">SUM(Objects!BF45,Objects!BF126 )</f>
        <v>11.393924824775043</v>
      </c>
      <c r="BG39" s="76">
        <f ca="1">SUM(Objects!BG45,Objects!BG126 )</f>
        <v>11.431225569749293</v>
      </c>
      <c r="BH39" s="76">
        <f ca="1">SUM(Objects!BH45,Objects!BH126 )</f>
        <v>11.468648427656269</v>
      </c>
      <c r="BI39" s="76">
        <f ca="1">SUM(Objects!BI45,Objects!BI126 )</f>
        <v>11.506193798261942</v>
      </c>
      <c r="BJ39" s="76">
        <f ca="1">SUM(Objects!BJ45,Objects!BJ126 )</f>
        <v>11.543862082641001</v>
      </c>
      <c r="BK39" s="76">
        <f ca="1">SUM(Objects!BK45,Objects!BK126 )</f>
        <v>11.581653683181161</v>
      </c>
      <c r="BL39" s="76">
        <f ca="1">SUM(Objects!BL45,Objects!BL126 )</f>
        <v>11.619569003587442</v>
      </c>
      <c r="BM39" s="76">
        <f ca="1">SUM(Objects!BM45,Objects!BM126 )</f>
        <v>11.657608448886492</v>
      </c>
      <c r="BN39" s="76">
        <f ca="1">SUM(Objects!BN45,Objects!BN126 )</f>
        <v>11.69577242543091</v>
      </c>
      <c r="BO39" s="76">
        <f ca="1">SUM(Objects!BO45,Objects!BO126 )</f>
        <v>11.734061340903587</v>
      </c>
      <c r="BP39" s="76">
        <f ca="1">SUM(Objects!BP45,Objects!BP126 )</f>
        <v>11.772475604322066</v>
      </c>
      <c r="BQ39" s="76">
        <f ca="1">SUM(Objects!BQ45,Objects!BQ126 )</f>
        <v>11.8110156260429</v>
      </c>
      <c r="BR39" s="76">
        <f ca="1">SUM(Objects!BR45,Objects!BR126 )</f>
        <v>11.849681817766049</v>
      </c>
      <c r="BS39" s="76">
        <f ca="1">SUM(Objects!BS45,Objects!BS126 )</f>
        <v>11.888474592539268</v>
      </c>
      <c r="BT39" s="76">
        <f ca="1">SUM(Objects!BT45,Objects!BT126 )</f>
        <v>11.927394364762524</v>
      </c>
      <c r="BU39" s="76">
        <f ca="1">SUM(Objects!BU45,Objects!BU126 )</f>
        <v>11.966441550192425</v>
      </c>
      <c r="BV39" s="76">
        <f ca="1">SUM(Objects!BV45,Objects!BV126 )</f>
        <v>12.005616565946646</v>
      </c>
      <c r="BW39" s="76">
        <f ca="1">SUM(Objects!BW45,Objects!BW126 )</f>
        <v>12.044919830508412</v>
      </c>
      <c r="BX39" s="76">
        <f ca="1">SUM(Objects!BX45,Objects!BX126 )</f>
        <v>12.084351763730943</v>
      </c>
      <c r="BY39" s="76">
        <f ca="1">SUM(Objects!BY45,Objects!BY126 )</f>
        <v>12.123912786841956</v>
      </c>
      <c r="BZ39" s="76">
        <f ca="1">SUM(Objects!BZ45,Objects!BZ126 )</f>
        <v>12.163603322448148</v>
      </c>
      <c r="CA39" s="76">
        <f ca="1">SUM(Objects!CA45,Objects!CA126 )</f>
        <v>12.203423794539734</v>
      </c>
      <c r="CB39" s="76">
        <f ca="1">SUM(Objects!CB45,Objects!CB126 )</f>
        <v>12.243374628494951</v>
      </c>
      <c r="CC39" s="76">
        <f ca="1">SUM(Objects!CC45,Objects!CC126 )</f>
        <v>12.283456251084621</v>
      </c>
      <c r="CD39" s="76">
        <f ca="1">SUM(Objects!CD45,Objects!CD126 )</f>
        <v>12.323669090476697</v>
      </c>
      <c r="CE39" s="76">
        <f ca="1">SUM(Objects!CE45,Objects!CE126 )</f>
        <v>12.364013576240843</v>
      </c>
      <c r="CF39" s="76">
        <f ca="1">SUM(Objects!CF45,Objects!CF126 )</f>
        <v>12.40449013935303</v>
      </c>
      <c r="CG39" s="76">
        <f ca="1">SUM(Objects!CG45,Objects!CG126 )</f>
        <v>12.445099212200123</v>
      </c>
      <c r="CH39" s="76">
        <f ca="1">SUM(Objects!CH45,Objects!CH126 )</f>
        <v>12.485841228584516</v>
      </c>
      <c r="CI39" s="76">
        <f ca="1">SUM(Objects!CI45,Objects!CI126 )</f>
        <v>12.526716623728753</v>
      </c>
      <c r="CJ39" s="76">
        <f ca="1">SUM(Objects!CJ45,Objects!CJ126 )</f>
        <v>12.567725834280186</v>
      </c>
      <c r="CK39" s="76">
        <f ca="1">SUM(Objects!CK45,Objects!CK126 )</f>
        <v>12.608869298315637</v>
      </c>
      <c r="CL39" s="76">
        <f ca="1">SUM(Objects!CL45,Objects!CL126 )</f>
        <v>12.65014745534608</v>
      </c>
      <c r="CM39" s="76">
        <f ca="1">SUM(Objects!CM45,Objects!CM126 )</f>
        <v>12.691560746321329</v>
      </c>
      <c r="CN39" s="76">
        <f ca="1">SUM(Objects!CN45,Objects!CN126 )</f>
        <v>12.733109613634754</v>
      </c>
      <c r="CO39" s="76">
        <f ca="1">SUM(Objects!CO45,Objects!CO126 )</f>
        <v>12.77479450112801</v>
      </c>
      <c r="CP39" s="76">
        <f ca="1">SUM(Objects!CP45,Objects!CP126 )</f>
        <v>12.816615854095769</v>
      </c>
      <c r="CQ39" s="76">
        <f ca="1">SUM(Objects!CQ45,Objects!CQ126 )</f>
        <v>12.858574119290484</v>
      </c>
      <c r="CR39" s="76">
        <f ca="1">SUM(Objects!CR45,Objects!CR126 )</f>
        <v>12.900669744927161</v>
      </c>
      <c r="CS39" s="76">
        <f ca="1">SUM(Objects!CS45,Objects!CS126 )</f>
        <v>12.942903180688139</v>
      </c>
      <c r="CT39" s="76">
        <f ca="1">SUM(Objects!CT45,Objects!CT126 )</f>
        <v>12.985274877727907</v>
      </c>
      <c r="CU39" s="76">
        <f ca="1">SUM(Objects!CU45,Objects!CU126 )</f>
        <v>13.027785288677912</v>
      </c>
      <c r="CV39" s="76">
        <f ca="1">SUM(Objects!CV45,Objects!CV126 )</f>
        <v>13.070434867651402</v>
      </c>
      <c r="CW39" s="76">
        <f ca="1">SUM(Objects!CW45,Objects!CW126 )</f>
        <v>13.113224070248272</v>
      </c>
      <c r="CX39" s="76">
        <f ca="1">SUM(Objects!CX45,Objects!CX126 )</f>
        <v>13.156153353559933</v>
      </c>
      <c r="CY39" s="76">
        <f ca="1">SUM(Objects!CY45,Objects!CY126 )</f>
        <v>13.199223176174193</v>
      </c>
      <c r="CZ39" s="76">
        <f ca="1">SUM(Objects!CZ45,Objects!CZ126 )</f>
        <v>13.242433998180157</v>
      </c>
      <c r="DA39" s="76">
        <f ca="1">SUM(Objects!DA45,Objects!DA126 )</f>
        <v>13.285786281173142</v>
      </c>
      <c r="DB39" s="76">
        <f ca="1">SUM(Objects!DB45,Objects!DB126 )</f>
        <v>13.329280488259611</v>
      </c>
      <c r="DC39" s="76">
        <f ca="1">SUM(Objects!DC45,Objects!DC126 )</f>
        <v>13.372917084062115</v>
      </c>
      <c r="DD39" s="76">
        <f ca="1">SUM(Objects!DD45,Objects!DD126 )</f>
        <v>13.416696534724258</v>
      </c>
      <c r="DE39" s="76">
        <f ca="1">SUM(Objects!DE45,Objects!DE126 )</f>
        <v>13.460619307915673</v>
      </c>
      <c r="DF39" s="76">
        <f ca="1">SUM(Objects!DF45,Objects!DF126 )</f>
        <v>13.504685872837033</v>
      </c>
      <c r="DG39" s="76">
        <f ca="1">SUM(Objects!DG45,Objects!DG126 )</f>
        <v>13.54889670022504</v>
      </c>
      <c r="DH39" s="76">
        <f ca="1">SUM(Objects!DH45,Objects!DH126 )</f>
        <v>13.593252262357469</v>
      </c>
      <c r="DI39" s="76">
        <f ca="1">SUM(Objects!DI45,Objects!DI126 )</f>
        <v>13.637753033058216</v>
      </c>
      <c r="DJ39" s="76">
        <f ca="1">SUM(Objects!DJ45,Objects!DJ126 )</f>
        <v>13.682399487702341</v>
      </c>
      <c r="DK39" s="76">
        <f ca="1">SUM(Objects!DK45,Objects!DK126 )</f>
        <v>13.727192103221171</v>
      </c>
      <c r="DL39" s="76">
        <f ca="1">SUM(Objects!DL45,Objects!DL126 )</f>
        <v>13.772131358107373</v>
      </c>
      <c r="DM39" s="76">
        <f ca="1">SUM(Objects!DM45,Objects!DM126 )</f>
        <v>13.81721773242008</v>
      </c>
      <c r="DN39" s="76">
        <f ca="1">SUM(Objects!DN45,Objects!DN126 )</f>
        <v>13.862451707790006</v>
      </c>
      <c r="DO39" s="76">
        <f ca="1">SUM(Objects!DO45,Objects!DO126 )</f>
        <v>13.907833767424611</v>
      </c>
      <c r="DP39" s="76">
        <f ca="1">SUM(Objects!DP45,Objects!DP126 )</f>
        <v>13.953364396113239</v>
      </c>
      <c r="DQ39" s="76">
        <f ca="1">SUM(Objects!DQ45,Objects!DQ126 )</f>
        <v>13.999044080232313</v>
      </c>
      <c r="DR39" s="76">
        <f ca="1">SUM(Objects!DR45,Objects!DR126 )</f>
        <v>14.044873307750525</v>
      </c>
      <c r="DS39" s="76">
        <f ca="1">SUM(Objects!DS45,Objects!DS126 )</f>
        <v>14.090852568234052</v>
      </c>
      <c r="DT39" s="76">
        <f ca="1">SUM(Objects!DT45,Objects!DT126 )</f>
        <v>14.13698235285178</v>
      </c>
      <c r="DU39" s="76">
        <f ca="1">SUM(Objects!DU45,Objects!DU126 )</f>
        <v>14.183263154380555</v>
      </c>
      <c r="DV39" s="76">
        <f ca="1">SUM(Objects!DV45,Objects!DV126 )</f>
        <v>14.229695467210446</v>
      </c>
      <c r="DW39" s="76">
        <f ca="1">SUM(Objects!DW45,Objects!DW126 )</f>
        <v>14.276279787350028</v>
      </c>
      <c r="DX39" s="76">
        <f ca="1">SUM(Objects!DX45,Objects!DX126 )</f>
        <v>14.323016612431678</v>
      </c>
      <c r="DY39" s="76">
        <f ca="1">SUM(Objects!DY45,Objects!DY126 )</f>
        <v>14.369906441716891</v>
      </c>
      <c r="DZ39" s="76">
        <f ca="1">SUM(Objects!DZ45,Objects!DZ126 )</f>
        <v>14.416949776101616</v>
      </c>
      <c r="EA39" s="76">
        <f ca="1">SUM(Objects!EA45,Objects!EA126 )</f>
        <v>14.464147118121602</v>
      </c>
      <c r="EB39" s="76">
        <f ca="1">SUM(Objects!EB45,Objects!EB126 )</f>
        <v>14.511498971957774</v>
      </c>
      <c r="EC39" s="76">
        <f ca="1">SUM(Objects!EC45,Objects!EC126 )</f>
        <v>14.559005843441613</v>
      </c>
      <c r="ED39" s="76">
        <f ca="1">SUM(Objects!ED45,Objects!ED126 )</f>
        <v>14.606668240060554</v>
      </c>
      <c r="EE39" s="76">
        <f ca="1">SUM(Objects!EE45,Objects!EE126 )</f>
        <v>14.654486670963422</v>
      </c>
      <c r="EF39" s="76">
        <f ca="1">SUM(Objects!EF45,Objects!EF126 )</f>
        <v>14.702461646965858</v>
      </c>
      <c r="EG39" s="76">
        <f ca="1">SUM(Objects!EG45,Objects!EG126 )</f>
        <v>14.750593680555784</v>
      </c>
      <c r="EH39" s="76">
        <f ca="1">SUM(Objects!EH45,Objects!EH126 )</f>
        <v>14.798883285898871</v>
      </c>
      <c r="EI39" s="76">
        <f ca="1">SUM(Objects!EI45,Objects!EI126 )</f>
        <v>14.847330978844038</v>
      </c>
      <c r="EJ39" s="76">
        <f ca="1">SUM(Objects!EJ45,Objects!EJ126 )</f>
        <v>14.895937276928954</v>
      </c>
      <c r="EK39" s="76">
        <f ca="1">SUM(Objects!EK45,Objects!EK126 )</f>
        <v>14.944702699385576</v>
      </c>
      <c r="EL39" s="76">
        <f ca="1">SUM(Objects!EL45,Objects!EL126 )</f>
        <v>14.993627767145693</v>
      </c>
      <c r="EM39" s="76">
        <f ca="1">SUM(Objects!EM45,Objects!EM126 )</f>
        <v>15.042713002846479</v>
      </c>
      <c r="EN39" s="76">
        <f ca="1">SUM(Objects!EN45,Objects!EN126 )</f>
        <v>15.091958930836098</v>
      </c>
      <c r="EO39" s="76">
        <f ca="1">SUM(Objects!EO45,Objects!EO126 )</f>
        <v>15.141366077179288</v>
      </c>
      <c r="EP39" s="76">
        <f ca="1">SUM(Objects!EP45,Objects!EP126 )</f>
        <v>15.190934969662987</v>
      </c>
      <c r="EQ39" s="76">
        <f ca="1">SUM(Objects!EQ45,Objects!EQ126 )</f>
        <v>15.240666137801968</v>
      </c>
      <c r="ER39" s="76">
        <f ca="1">SUM(Objects!ER45,Objects!ER126 )</f>
        <v>15.290560112844503</v>
      </c>
      <c r="ES39" s="76">
        <f ca="1">SUM(Objects!ES45,Objects!ES126 )</f>
        <v>15.340617427778025</v>
      </c>
      <c r="ET39" s="76">
        <f ca="1">SUM(Objects!ET45,Objects!ET126 )</f>
        <v>15.390838617334836</v>
      </c>
      <c r="EU39" s="76">
        <f ca="1">SUM(Objects!EU45,Objects!EU126 )</f>
        <v>15.441224217997808</v>
      </c>
      <c r="EV39" s="76">
        <f ca="1">SUM(Objects!EV45,Objects!EV126 )</f>
        <v>15.49177476800612</v>
      </c>
      <c r="EW39" s="76">
        <f ca="1">SUM(Objects!EW45,Objects!EW126 )</f>
        <v>15.542490807361009</v>
      </c>
      <c r="EX39" s="76">
        <f ca="1">SUM(Objects!EX45,Objects!EX126 )</f>
        <v>15.593372877831529</v>
      </c>
      <c r="EY39" s="76">
        <f ca="1">SUM(Objects!EY45,Objects!EY126 )</f>
        <v>15.644421522960348</v>
      </c>
      <c r="EZ39" s="76">
        <f ca="1">SUM(Objects!EZ45,Objects!EZ126 )</f>
        <v>15.695637288069552</v>
      </c>
      <c r="FA39" s="76">
        <f ca="1">SUM(Objects!FA45,Objects!FA126 )</f>
        <v>15.747020720266471</v>
      </c>
      <c r="FB39" s="76">
        <f ca="1">SUM(Objects!FB45,Objects!FB126 )</f>
        <v>15.79857236844952</v>
      </c>
      <c r="FC39" s="76">
        <f ca="1">SUM(Objects!FC45,Objects!FC126 )</f>
        <v>15.850292783314062</v>
      </c>
      <c r="FD39" s="76">
        <f ca="1">SUM(Objects!FD45,Objects!FD126 )</f>
        <v>15.902182517358296</v>
      </c>
      <c r="FE39" s="76">
        <f ca="1">SUM(Objects!FE45,Objects!FE126 )</f>
        <v>15.954242124889159</v>
      </c>
      <c r="FF39" s="76">
        <f ca="1">SUM(Objects!FF45,Objects!FF126 )</f>
        <v>16.006472162028242</v>
      </c>
      <c r="FG39" s="76">
        <f ca="1">SUM(Objects!FG45,Objects!FG126 )</f>
        <v>16.058873186717733</v>
      </c>
      <c r="FH39" s="76">
        <f ca="1">SUM(Objects!FH45,Objects!FH126 )</f>
        <v>16.111445758726379</v>
      </c>
      <c r="FI39" s="76">
        <f ca="1">SUM(Objects!FI45,Objects!FI126 )</f>
        <v>16.16419043965546</v>
      </c>
      <c r="FJ39" s="76">
        <f ca="1">SUM(Objects!FJ45,Objects!FJ126 )</f>
        <v>16.217107792944802</v>
      </c>
      <c r="FK39" s="76">
        <f ca="1">SUM(Objects!FK45,Objects!FK126 )</f>
        <v>16.270198383878771</v>
      </c>
      <c r="FL39" s="76">
        <f ca="1">SUM(Objects!FL45,Objects!FL126 )</f>
        <v>16.323462779592344</v>
      </c>
      <c r="FM39" s="76">
        <f ca="1">SUM(Objects!FM45,Objects!FM126 )</f>
        <v>16.376901549077139</v>
      </c>
      <c r="FN39" s="76">
        <f ca="1">SUM(Objects!FN45,Objects!FN126 )</f>
        <v>16.430515263187509</v>
      </c>
      <c r="FO39" s="76">
        <f ca="1">SUM(Objects!FO45,Objects!FO126 )</f>
        <v>16.484304494646629</v>
      </c>
      <c r="FP39" s="76">
        <f ca="1">SUM(Objects!FP45,Objects!FP126 )</f>
        <v>16.538269818052637</v>
      </c>
      <c r="FQ39" s="76">
        <f ca="1">SUM(Objects!FQ45,Objects!FQ126 )</f>
        <v>16.592411809884734</v>
      </c>
      <c r="FR39" s="76">
        <f ca="1">SUM(Objects!FR45,Objects!FR126 )</f>
        <v>16.64673104850938</v>
      </c>
      <c r="FS39" s="76">
        <f ca="1">SUM(Objects!FS45,Objects!FS126 )</f>
        <v>16.701228114186453</v>
      </c>
      <c r="FT39" s="76">
        <f ca="1">SUM(Objects!FT45,Objects!FT126 )</f>
        <v>16.755903589075444</v>
      </c>
      <c r="FU39" s="76">
        <f ca="1">SUM(Objects!FU45,Objects!FU126 )</f>
        <v>16.810758057241692</v>
      </c>
      <c r="FV39" s="76">
        <f ca="1">SUM(Objects!FV45,Objects!FV126 )</f>
        <v>16.865792104662603</v>
      </c>
      <c r="FW39" s="76">
        <f ca="1">SUM(Objects!FW45,Objects!FW126 )</f>
        <v>16.921006319233932</v>
      </c>
      <c r="FX39" s="76">
        <f ca="1">SUM(Objects!FX45,Objects!FX126 )</f>
        <v>16.97640129077605</v>
      </c>
      <c r="FY39" s="76">
        <f ca="1">SUM(Objects!FY45,Objects!FY126 )</f>
        <v>17.031977611040233</v>
      </c>
      <c r="FZ39" s="76">
        <f ca="1">SUM(Objects!FZ45,Objects!FZ126 )</f>
        <v>17.087735873715019</v>
      </c>
      <c r="GA39" s="76">
        <f ca="1">SUM(Objects!GA45,Objects!GA126 )</f>
        <v>17.143676674432506</v>
      </c>
      <c r="GB39" s="76">
        <f ca="1">SUM(Objects!GB45,Objects!GB126 )</f>
        <v>17.199800610774751</v>
      </c>
      <c r="GC39" s="76">
        <f ca="1">SUM(Objects!GC45,Objects!GC126 )</f>
        <v>17.256108282280135</v>
      </c>
      <c r="GD39" s="76">
        <f ca="1">SUM(Objects!GD45,Objects!GD126 )</f>
        <v>17.312600290449765</v>
      </c>
      <c r="GE39" s="76">
        <f ca="1">SUM(Objects!GE45,Objects!GE126 )</f>
        <v>17.36927723875392</v>
      </c>
      <c r="GF39" s="76">
        <f ca="1">SUM(Objects!GF45,Objects!GF126 )</f>
        <v>17.426139732638472</v>
      </c>
      <c r="GG39" s="76">
        <f ca="1">SUM(Objects!GG45,Objects!GG126 )</f>
        <v>17.483188379531367</v>
      </c>
      <c r="GH39" s="76">
        <f ca="1">SUM(Objects!GH45,Objects!GH126 )</f>
        <v>17.540423788849115</v>
      </c>
      <c r="GI39" s="76">
        <f ca="1">SUM(Objects!GI45,Objects!GI126 )</f>
        <v>17.597846572003299</v>
      </c>
      <c r="GJ39" s="76">
        <f ca="1">SUM(Objects!GJ45,Objects!GJ126 )</f>
        <v>17.6554573424071</v>
      </c>
      <c r="GK39" s="76">
        <f ca="1">SUM(Objects!GK45,Objects!GK126 )</f>
        <v>17.713256715481855</v>
      </c>
      <c r="GL39" s="76">
        <f ca="1">SUM(Objects!GL45,Objects!GL126 )</f>
        <v>17.771245308663627</v>
      </c>
      <c r="GM39" s="76">
        <f ca="1">SUM(Objects!GM45,Objects!GM126 )</f>
        <v>17.829423741409816</v>
      </c>
      <c r="GN39" s="76">
        <f ca="1">SUM(Objects!GN45,Objects!GN126 )</f>
        <v>17.887792635205749</v>
      </c>
      <c r="GO39" s="76">
        <f ca="1">SUM(Objects!GO45,Objects!GO126 )</f>
        <v>17.946352613571349</v>
      </c>
      <c r="GP39" s="76">
        <f ca="1">SUM(Objects!GP45,Objects!GP126 )</f>
        <v>18.005104302067767</v>
      </c>
      <c r="GQ39" s="76">
        <f ca="1">SUM(Objects!GQ45,Objects!GQ126 )</f>
        <v>18.064048328304089</v>
      </c>
      <c r="GR39" s="76">
        <f ca="1">SUM(Objects!GR45,Objects!GR126 )</f>
        <v>18.123185321944021</v>
      </c>
      <c r="GS39" s="76">
        <f ca="1">SUM(Objects!GS45,Objects!GS126 )</f>
        <v>18.182515914712631</v>
      </c>
      <c r="GT39" s="76">
        <f ca="1">SUM(Objects!GT45,Objects!GT126 )</f>
        <v>18.242040740403091</v>
      </c>
      <c r="GU39" s="76">
        <f ca="1">SUM(Objects!GU45,Objects!GU126 )</f>
        <v>18.301760434883441</v>
      </c>
      <c r="GV39" s="76">
        <f ca="1">SUM(Objects!GV45,Objects!GV126 )</f>
        <v>18.361675636103392</v>
      </c>
      <c r="GW39" s="76">
        <f ca="1">SUM(Objects!GW45,Objects!GW126 )</f>
        <v>18.421786984101139</v>
      </c>
      <c r="GX39" s="76">
        <f ca="1">SUM(Objects!GX45,Objects!GX126 )</f>
        <v>18.482095121010186</v>
      </c>
      <c r="GY39" s="76">
        <f ca="1">SUM(Objects!GY45,Objects!GY126 )</f>
        <v>18.54260069106622</v>
      </c>
      <c r="GZ39" s="76">
        <f ca="1">SUM(Objects!GZ45,Objects!GZ126 )</f>
        <v>18.603304340613992</v>
      </c>
      <c r="HA39" s="76">
        <f ca="1">SUM(Objects!HA45,Objects!HA126 )</f>
        <v>18.664206718114215</v>
      </c>
      <c r="HB39" s="76">
        <f ca="1">SUM(Objects!HB45,Objects!HB126 )</f>
        <v>18.725308474150491</v>
      </c>
      <c r="HC39" s="76">
        <f ca="1">SUM(Objects!HC45,Objects!HC126 )</f>
        <v>18.786610261436262</v>
      </c>
      <c r="HD39" s="76">
        <f ca="1">SUM(Objects!HD45,Objects!HD126 )</f>
        <v>18.848112734821793</v>
      </c>
      <c r="HE39" s="76">
        <f ca="1">SUM(Objects!HE45,Objects!HE126 )</f>
        <v>18.909816551301152</v>
      </c>
      <c r="HF39" s="76">
        <f ca="1">SUM(Objects!HF45,Objects!HF126 )</f>
        <v>18.971722370019229</v>
      </c>
      <c r="HG39" s="76">
        <f ca="1">SUM(Objects!HG45,Objects!HG126 )</f>
        <v>19.033830852278793</v>
      </c>
      <c r="HH39" s="76">
        <f ca="1">SUM(Objects!HH45,Objects!HH126 )</f>
        <v>19.096142661547542</v>
      </c>
      <c r="HI39" s="76">
        <f ca="1">SUM(Objects!HI45,Objects!HI126 )</f>
        <v>19.158658463465194</v>
      </c>
      <c r="HJ39" s="76">
        <f ca="1">SUM(Objects!HJ45,Objects!HJ126 )</f>
        <v>19.221378925850601</v>
      </c>
      <c r="HK39" s="76">
        <f ca="1">SUM(Objects!HK45,Objects!HK126 )</f>
        <v>19.284304718708881</v>
      </c>
      <c r="HL39" s="76">
        <f ca="1">SUM(Objects!HL45,Objects!HL126 )</f>
        <v>19.347436514238563</v>
      </c>
      <c r="HM39" s="76">
        <f ca="1">SUM(Objects!HM45,Objects!HM126 )</f>
        <v>19.410774986838796</v>
      </c>
      <c r="HN39" s="76">
        <f ca="1">SUM(Objects!HN45,Objects!HN126 )</f>
        <v>19.47432081311652</v>
      </c>
      <c r="HO39" s="76">
        <f ca="1">SUM(Objects!HO45,Objects!HO126 )</f>
        <v>19.538074671893725</v>
      </c>
      <c r="HP39" s="76">
        <f ca="1">SUM(Objects!HP45,Objects!HP126 )</f>
        <v>19.602037244214678</v>
      </c>
      <c r="HQ39" s="76">
        <f ca="1">SUM(Objects!HQ45,Objects!HQ126 )</f>
        <v>19.666209213353209</v>
      </c>
      <c r="HR39" s="76">
        <f ca="1">SUM(Objects!HR45,Objects!HR126 )</f>
        <v>19.73059126482001</v>
      </c>
      <c r="HS39" s="76">
        <f ca="1">SUM(Objects!HS45,Objects!HS126 )</f>
        <v>19.795184086369957</v>
      </c>
      <c r="HT39" s="76">
        <f ca="1">SUM(Objects!HT45,Objects!HT126 )</f>
        <v>19.859988368009457</v>
      </c>
      <c r="HU39" s="76">
        <f ca="1">SUM(Objects!HU45,Objects!HU126 )</f>
        <v>19.925004802003819</v>
      </c>
      <c r="HV39" s="76">
        <f ca="1">SUM(Objects!HV45,Objects!HV126 )</f>
        <v>19.990234082884644</v>
      </c>
      <c r="HW39" s="76">
        <f ca="1">SUM(Objects!HW45,Objects!HW126 )</f>
        <v>20.055676907457251</v>
      </c>
      <c r="HX39" s="76">
        <f ca="1">SUM(Objects!HX45,Objects!HX126 )</f>
        <v>20.121333974808124</v>
      </c>
      <c r="HY39" s="76">
        <f ca="1">SUM(Objects!HY45,Objects!HY126 )</f>
        <v>20.187205986312364</v>
      </c>
      <c r="HZ39" s="76">
        <f ca="1">SUM(Objects!HZ45,Objects!HZ126 )</f>
        <v>20.253293645641193</v>
      </c>
      <c r="IA39" s="76">
        <f ca="1">SUM(Objects!IA45,Objects!IA126 )</f>
        <v>20.319597658769485</v>
      </c>
      <c r="IB39" s="76">
        <f ca="1">SUM(Objects!IB45,Objects!IB126 )</f>
        <v>20.386118733983274</v>
      </c>
      <c r="IC39" s="76">
        <f ca="1">SUM(Objects!IC45,Objects!IC126 )</f>
        <v>20.452857581887347</v>
      </c>
      <c r="ID39" s="76">
        <f ca="1">SUM(Objects!ID45,Objects!ID126 )</f>
        <v>20.452857581887347</v>
      </c>
      <c r="IE39" s="76">
        <f ca="1">SUM(Objects!IE45,Objects!IE126 )</f>
        <v>20.452857581887347</v>
      </c>
      <c r="IF39" s="76">
        <f ca="1">SUM(Objects!IF45,Objects!IF126 )</f>
        <v>20.452857581887347</v>
      </c>
      <c r="IG39" s="76">
        <f ca="1">SUM(Objects!IG45,Objects!IG126 )</f>
        <v>20.452857581887347</v>
      </c>
      <c r="IH39" s="76">
        <f ca="1">SUM(Objects!IH45,Objects!IH126 )</f>
        <v>20.452857581887347</v>
      </c>
      <c r="II39" s="76">
        <f ca="1">SUM(Objects!II45,Objects!II126 )</f>
        <v>20.452857581887347</v>
      </c>
      <c r="IJ39" s="76">
        <f ca="1">SUM(Objects!IJ45,Objects!IJ126 )</f>
        <v>20.452857581887347</v>
      </c>
      <c r="IK39" s="76">
        <f ca="1">SUM(Objects!IK45,Objects!IK126 )</f>
        <v>20.452857581887347</v>
      </c>
      <c r="IL39" s="76">
        <f ca="1">SUM(Objects!IL45,Objects!IL126 )</f>
        <v>20.452857581887347</v>
      </c>
    </row>
    <row r="40" spans="2:246" outlineLevel="2" x14ac:dyDescent="0.3">
      <c r="B40" s="131" t="s">
        <v>459</v>
      </c>
      <c r="C40" s="72" t="s">
        <v>283</v>
      </c>
      <c r="D40" s="137">
        <f t="shared" ca="1" si="20"/>
        <v>3075.0966638770847</v>
      </c>
      <c r="F40" s="133"/>
      <c r="G40" s="76">
        <f ca="1">SUM(Objects!G73,Objects!G154 )</f>
        <v>256.25805532309033</v>
      </c>
      <c r="H40" s="76">
        <f ca="1">SUM(Objects!H73,Objects!H154 )</f>
        <v>256.25805532309033</v>
      </c>
      <c r="I40" s="76">
        <f ca="1">SUM(Objects!I73,Objects!I154 )</f>
        <v>256.25805532309033</v>
      </c>
      <c r="J40" s="76">
        <f ca="1">SUM(Objects!J73,Objects!J154 )</f>
        <v>256.25805532309033</v>
      </c>
      <c r="K40" s="76">
        <f ca="1">SUM(Objects!K73,Objects!K154 )</f>
        <v>256.25805532309033</v>
      </c>
      <c r="L40" s="76">
        <f ca="1">SUM(Objects!L73,Objects!L154 )</f>
        <v>256.25805532309033</v>
      </c>
      <c r="M40" s="76">
        <f ca="1">SUM(Objects!M73,Objects!M154 )</f>
        <v>256.25805532309033</v>
      </c>
      <c r="N40" s="76">
        <f ca="1">SUM(Objects!N73,Objects!N154 )</f>
        <v>256.25805532309033</v>
      </c>
      <c r="O40" s="76">
        <f ca="1">SUM(Objects!O73,Objects!O154 )</f>
        <v>256.25805532309033</v>
      </c>
      <c r="P40" s="76">
        <f ca="1">SUM(Objects!P73,Objects!P154 )</f>
        <v>256.25805532309033</v>
      </c>
      <c r="Q40" s="76">
        <f ca="1">SUM(Objects!Q73,Objects!Q154 )</f>
        <v>256.25805532309033</v>
      </c>
      <c r="R40" s="76">
        <f ca="1">SUM(Objects!R73,Objects!R154 )</f>
        <v>256.25805532309033</v>
      </c>
      <c r="S40" s="76">
        <f ca="1">SUM(Objects!S73,Objects!S154 )</f>
        <v>0</v>
      </c>
      <c r="T40" s="76">
        <f ca="1">SUM(Objects!T73,Objects!T154 )</f>
        <v>0</v>
      </c>
      <c r="U40" s="76">
        <f ca="1">SUM(Objects!U73,Objects!U154 )</f>
        <v>0</v>
      </c>
      <c r="V40" s="76">
        <f ca="1">SUM(Objects!V73,Objects!V154 )</f>
        <v>0</v>
      </c>
      <c r="W40" s="76">
        <f ca="1">SUM(Objects!W73,Objects!W154 )</f>
        <v>0</v>
      </c>
      <c r="X40" s="76">
        <f ca="1">SUM(Objects!X73,Objects!X154 )</f>
        <v>0</v>
      </c>
      <c r="Y40" s="76">
        <f ca="1">SUM(Objects!Y73,Objects!Y154 )</f>
        <v>0</v>
      </c>
      <c r="Z40" s="76">
        <f ca="1">SUM(Objects!Z73,Objects!Z154 )</f>
        <v>0</v>
      </c>
      <c r="AA40" s="76">
        <f ca="1">SUM(Objects!AA73,Objects!AA154 )</f>
        <v>0</v>
      </c>
      <c r="AB40" s="76">
        <f ca="1">SUM(Objects!AB73,Objects!AB154 )</f>
        <v>0</v>
      </c>
      <c r="AC40" s="76">
        <f ca="1">SUM(Objects!AC73,Objects!AC154 )</f>
        <v>0</v>
      </c>
      <c r="AD40" s="76">
        <f ca="1">SUM(Objects!AD73,Objects!AD154 )</f>
        <v>0</v>
      </c>
      <c r="AE40" s="76">
        <f ca="1">SUM(Objects!AE73,Objects!AE154 )</f>
        <v>0</v>
      </c>
      <c r="AF40" s="76">
        <f ca="1">SUM(Objects!AF73,Objects!AF154 )</f>
        <v>0</v>
      </c>
      <c r="AG40" s="76">
        <f ca="1">SUM(Objects!AG73,Objects!AG154 )</f>
        <v>0</v>
      </c>
      <c r="AH40" s="76">
        <f ca="1">SUM(Objects!AH73,Objects!AH154 )</f>
        <v>0</v>
      </c>
      <c r="AI40" s="76">
        <f ca="1">SUM(Objects!AI73,Objects!AI154 )</f>
        <v>0</v>
      </c>
      <c r="AJ40" s="76">
        <f ca="1">SUM(Objects!AJ73,Objects!AJ154 )</f>
        <v>0</v>
      </c>
      <c r="AK40" s="76">
        <f ca="1">SUM(Objects!AK73,Objects!AK154 )</f>
        <v>0</v>
      </c>
      <c r="AL40" s="76">
        <f ca="1">SUM(Objects!AL73,Objects!AL154 )</f>
        <v>0</v>
      </c>
      <c r="AM40" s="76">
        <f ca="1">SUM(Objects!AM73,Objects!AM154 )</f>
        <v>0</v>
      </c>
      <c r="AN40" s="76">
        <f ca="1">SUM(Objects!AN73,Objects!AN154 )</f>
        <v>0</v>
      </c>
      <c r="AO40" s="76">
        <f ca="1">SUM(Objects!AO73,Objects!AO154 )</f>
        <v>0</v>
      </c>
      <c r="AP40" s="76">
        <f ca="1">SUM(Objects!AP73,Objects!AP154 )</f>
        <v>0</v>
      </c>
      <c r="AQ40" s="76">
        <f ca="1">SUM(Objects!AQ73,Objects!AQ154 )</f>
        <v>0</v>
      </c>
      <c r="AR40" s="76">
        <f ca="1">SUM(Objects!AR73,Objects!AR154 )</f>
        <v>0</v>
      </c>
      <c r="AS40" s="76">
        <f ca="1">SUM(Objects!AS73,Objects!AS154 )</f>
        <v>0</v>
      </c>
      <c r="AT40" s="76">
        <f ca="1">SUM(Objects!AT73,Objects!AT154 )</f>
        <v>0</v>
      </c>
      <c r="AU40" s="76">
        <f ca="1">SUM(Objects!AU73,Objects!AU154 )</f>
        <v>0</v>
      </c>
      <c r="AV40" s="76">
        <f ca="1">SUM(Objects!AV73,Objects!AV154 )</f>
        <v>0</v>
      </c>
      <c r="AW40" s="76">
        <f ca="1">SUM(Objects!AW73,Objects!AW154 )</f>
        <v>0</v>
      </c>
      <c r="AX40" s="76">
        <f ca="1">SUM(Objects!AX73,Objects!AX154 )</f>
        <v>0</v>
      </c>
      <c r="AY40" s="76">
        <f ca="1">SUM(Objects!AY73,Objects!AY154 )</f>
        <v>0</v>
      </c>
      <c r="AZ40" s="76">
        <f ca="1">SUM(Objects!AZ73,Objects!AZ154 )</f>
        <v>0</v>
      </c>
      <c r="BA40" s="76">
        <f ca="1">SUM(Objects!BA73,Objects!BA154 )</f>
        <v>0</v>
      </c>
      <c r="BB40" s="76">
        <f ca="1">SUM(Objects!BB73,Objects!BB154 )</f>
        <v>0</v>
      </c>
      <c r="BC40" s="76">
        <f ca="1">SUM(Objects!BC73,Objects!BC154 )</f>
        <v>0</v>
      </c>
      <c r="BD40" s="76">
        <f ca="1">SUM(Objects!BD73,Objects!BD154 )</f>
        <v>0</v>
      </c>
      <c r="BE40" s="76">
        <f ca="1">SUM(Objects!BE73,Objects!BE154 )</f>
        <v>0</v>
      </c>
      <c r="BF40" s="76">
        <f ca="1">SUM(Objects!BF73,Objects!BF154 )</f>
        <v>0</v>
      </c>
      <c r="BG40" s="76">
        <f ca="1">SUM(Objects!BG73,Objects!BG154 )</f>
        <v>0</v>
      </c>
      <c r="BH40" s="76">
        <f ca="1">SUM(Objects!BH73,Objects!BH154 )</f>
        <v>0</v>
      </c>
      <c r="BI40" s="76">
        <f ca="1">SUM(Objects!BI73,Objects!BI154 )</f>
        <v>0</v>
      </c>
      <c r="BJ40" s="76">
        <f ca="1">SUM(Objects!BJ73,Objects!BJ154 )</f>
        <v>0</v>
      </c>
      <c r="BK40" s="76">
        <f ca="1">SUM(Objects!BK73,Objects!BK154 )</f>
        <v>0</v>
      </c>
      <c r="BL40" s="76">
        <f ca="1">SUM(Objects!BL73,Objects!BL154 )</f>
        <v>0</v>
      </c>
      <c r="BM40" s="76">
        <f ca="1">SUM(Objects!BM73,Objects!BM154 )</f>
        <v>0</v>
      </c>
      <c r="BN40" s="76">
        <f ca="1">SUM(Objects!BN73,Objects!BN154 )</f>
        <v>0</v>
      </c>
      <c r="BO40" s="76">
        <f ca="1">SUM(Objects!BO73,Objects!BO154 )</f>
        <v>0</v>
      </c>
      <c r="BP40" s="76">
        <f ca="1">SUM(Objects!BP73,Objects!BP154 )</f>
        <v>0</v>
      </c>
      <c r="BQ40" s="76">
        <f ca="1">SUM(Objects!BQ73,Objects!BQ154 )</f>
        <v>0</v>
      </c>
      <c r="BR40" s="76">
        <f ca="1">SUM(Objects!BR73,Objects!BR154 )</f>
        <v>0</v>
      </c>
      <c r="BS40" s="76">
        <f ca="1">SUM(Objects!BS73,Objects!BS154 )</f>
        <v>0</v>
      </c>
      <c r="BT40" s="76">
        <f ca="1">SUM(Objects!BT73,Objects!BT154 )</f>
        <v>0</v>
      </c>
      <c r="BU40" s="76">
        <f ca="1">SUM(Objects!BU73,Objects!BU154 )</f>
        <v>0</v>
      </c>
      <c r="BV40" s="76">
        <f ca="1">SUM(Objects!BV73,Objects!BV154 )</f>
        <v>0</v>
      </c>
      <c r="BW40" s="76">
        <f ca="1">SUM(Objects!BW73,Objects!BW154 )</f>
        <v>0</v>
      </c>
      <c r="BX40" s="76">
        <f ca="1">SUM(Objects!BX73,Objects!BX154 )</f>
        <v>0</v>
      </c>
      <c r="BY40" s="76">
        <f ca="1">SUM(Objects!BY73,Objects!BY154 )</f>
        <v>0</v>
      </c>
      <c r="BZ40" s="76">
        <f ca="1">SUM(Objects!BZ73,Objects!BZ154 )</f>
        <v>0</v>
      </c>
      <c r="CA40" s="76">
        <f ca="1">SUM(Objects!CA73,Objects!CA154 )</f>
        <v>0</v>
      </c>
      <c r="CB40" s="76">
        <f ca="1">SUM(Objects!CB73,Objects!CB154 )</f>
        <v>0</v>
      </c>
      <c r="CC40" s="76">
        <f ca="1">SUM(Objects!CC73,Objects!CC154 )</f>
        <v>0</v>
      </c>
      <c r="CD40" s="76">
        <f ca="1">SUM(Objects!CD73,Objects!CD154 )</f>
        <v>0</v>
      </c>
      <c r="CE40" s="76">
        <f ca="1">SUM(Objects!CE73,Objects!CE154 )</f>
        <v>0</v>
      </c>
      <c r="CF40" s="76">
        <f ca="1">SUM(Objects!CF73,Objects!CF154 )</f>
        <v>0</v>
      </c>
      <c r="CG40" s="76">
        <f ca="1">SUM(Objects!CG73,Objects!CG154 )</f>
        <v>0</v>
      </c>
      <c r="CH40" s="76">
        <f ca="1">SUM(Objects!CH73,Objects!CH154 )</f>
        <v>0</v>
      </c>
      <c r="CI40" s="76">
        <f ca="1">SUM(Objects!CI73,Objects!CI154 )</f>
        <v>0</v>
      </c>
      <c r="CJ40" s="76">
        <f ca="1">SUM(Objects!CJ73,Objects!CJ154 )</f>
        <v>0</v>
      </c>
      <c r="CK40" s="76">
        <f ca="1">SUM(Objects!CK73,Objects!CK154 )</f>
        <v>0</v>
      </c>
      <c r="CL40" s="76">
        <f ca="1">SUM(Objects!CL73,Objects!CL154 )</f>
        <v>0</v>
      </c>
      <c r="CM40" s="76">
        <f ca="1">SUM(Objects!CM73,Objects!CM154 )</f>
        <v>0</v>
      </c>
      <c r="CN40" s="76">
        <f ca="1">SUM(Objects!CN73,Objects!CN154 )</f>
        <v>0</v>
      </c>
      <c r="CO40" s="76">
        <f ca="1">SUM(Objects!CO73,Objects!CO154 )</f>
        <v>0</v>
      </c>
      <c r="CP40" s="76">
        <f ca="1">SUM(Objects!CP73,Objects!CP154 )</f>
        <v>0</v>
      </c>
      <c r="CQ40" s="76">
        <f ca="1">SUM(Objects!CQ73,Objects!CQ154 )</f>
        <v>0</v>
      </c>
      <c r="CR40" s="76">
        <f ca="1">SUM(Objects!CR73,Objects!CR154 )</f>
        <v>0</v>
      </c>
      <c r="CS40" s="76">
        <f ca="1">SUM(Objects!CS73,Objects!CS154 )</f>
        <v>0</v>
      </c>
      <c r="CT40" s="76">
        <f ca="1">SUM(Objects!CT73,Objects!CT154 )</f>
        <v>0</v>
      </c>
      <c r="CU40" s="76">
        <f ca="1">SUM(Objects!CU73,Objects!CU154 )</f>
        <v>0</v>
      </c>
      <c r="CV40" s="76">
        <f ca="1">SUM(Objects!CV73,Objects!CV154 )</f>
        <v>0</v>
      </c>
      <c r="CW40" s="76">
        <f ca="1">SUM(Objects!CW73,Objects!CW154 )</f>
        <v>0</v>
      </c>
      <c r="CX40" s="76">
        <f ca="1">SUM(Objects!CX73,Objects!CX154 )</f>
        <v>0</v>
      </c>
      <c r="CY40" s="76">
        <f ca="1">SUM(Objects!CY73,Objects!CY154 )</f>
        <v>0</v>
      </c>
      <c r="CZ40" s="76">
        <f ca="1">SUM(Objects!CZ73,Objects!CZ154 )</f>
        <v>0</v>
      </c>
      <c r="DA40" s="76">
        <f ca="1">SUM(Objects!DA73,Objects!DA154 )</f>
        <v>0</v>
      </c>
      <c r="DB40" s="76">
        <f ca="1">SUM(Objects!DB73,Objects!DB154 )</f>
        <v>0</v>
      </c>
      <c r="DC40" s="76">
        <f ca="1">SUM(Objects!DC73,Objects!DC154 )</f>
        <v>0</v>
      </c>
      <c r="DD40" s="76">
        <f ca="1">SUM(Objects!DD73,Objects!DD154 )</f>
        <v>0</v>
      </c>
      <c r="DE40" s="76">
        <f ca="1">SUM(Objects!DE73,Objects!DE154 )</f>
        <v>0</v>
      </c>
      <c r="DF40" s="76">
        <f ca="1">SUM(Objects!DF73,Objects!DF154 )</f>
        <v>0</v>
      </c>
      <c r="DG40" s="76">
        <f ca="1">SUM(Objects!DG73,Objects!DG154 )</f>
        <v>0</v>
      </c>
      <c r="DH40" s="76">
        <f ca="1">SUM(Objects!DH73,Objects!DH154 )</f>
        <v>0</v>
      </c>
      <c r="DI40" s="76">
        <f ca="1">SUM(Objects!DI73,Objects!DI154 )</f>
        <v>0</v>
      </c>
      <c r="DJ40" s="76">
        <f ca="1">SUM(Objects!DJ73,Objects!DJ154 )</f>
        <v>0</v>
      </c>
      <c r="DK40" s="76">
        <f ca="1">SUM(Objects!DK73,Objects!DK154 )</f>
        <v>0</v>
      </c>
      <c r="DL40" s="76">
        <f ca="1">SUM(Objects!DL73,Objects!DL154 )</f>
        <v>0</v>
      </c>
      <c r="DM40" s="76">
        <f ca="1">SUM(Objects!DM73,Objects!DM154 )</f>
        <v>0</v>
      </c>
      <c r="DN40" s="76">
        <f ca="1">SUM(Objects!DN73,Objects!DN154 )</f>
        <v>0</v>
      </c>
      <c r="DO40" s="76">
        <f ca="1">SUM(Objects!DO73,Objects!DO154 )</f>
        <v>0</v>
      </c>
      <c r="DP40" s="76">
        <f ca="1">SUM(Objects!DP73,Objects!DP154 )</f>
        <v>0</v>
      </c>
      <c r="DQ40" s="76">
        <f ca="1">SUM(Objects!DQ73,Objects!DQ154 )</f>
        <v>0</v>
      </c>
      <c r="DR40" s="76">
        <f ca="1">SUM(Objects!DR73,Objects!DR154 )</f>
        <v>0</v>
      </c>
      <c r="DS40" s="76">
        <f ca="1">SUM(Objects!DS73,Objects!DS154 )</f>
        <v>0</v>
      </c>
      <c r="DT40" s="76">
        <f ca="1">SUM(Objects!DT73,Objects!DT154 )</f>
        <v>0</v>
      </c>
      <c r="DU40" s="76">
        <f ca="1">SUM(Objects!DU73,Objects!DU154 )</f>
        <v>0</v>
      </c>
      <c r="DV40" s="76">
        <f ca="1">SUM(Objects!DV73,Objects!DV154 )</f>
        <v>0</v>
      </c>
      <c r="DW40" s="76">
        <f ca="1">SUM(Objects!DW73,Objects!DW154 )</f>
        <v>0</v>
      </c>
      <c r="DX40" s="76">
        <f ca="1">SUM(Objects!DX73,Objects!DX154 )</f>
        <v>0</v>
      </c>
      <c r="DY40" s="76">
        <f ca="1">SUM(Objects!DY73,Objects!DY154 )</f>
        <v>0</v>
      </c>
      <c r="DZ40" s="76">
        <f ca="1">SUM(Objects!DZ73,Objects!DZ154 )</f>
        <v>0</v>
      </c>
      <c r="EA40" s="76">
        <f ca="1">SUM(Objects!EA73,Objects!EA154 )</f>
        <v>0</v>
      </c>
      <c r="EB40" s="76">
        <f ca="1">SUM(Objects!EB73,Objects!EB154 )</f>
        <v>0</v>
      </c>
      <c r="EC40" s="76">
        <f ca="1">SUM(Objects!EC73,Objects!EC154 )</f>
        <v>0</v>
      </c>
      <c r="ED40" s="76">
        <f ca="1">SUM(Objects!ED73,Objects!ED154 )</f>
        <v>0</v>
      </c>
      <c r="EE40" s="76">
        <f ca="1">SUM(Objects!EE73,Objects!EE154 )</f>
        <v>0</v>
      </c>
      <c r="EF40" s="76">
        <f ca="1">SUM(Objects!EF73,Objects!EF154 )</f>
        <v>0</v>
      </c>
      <c r="EG40" s="76">
        <f ca="1">SUM(Objects!EG73,Objects!EG154 )</f>
        <v>0</v>
      </c>
      <c r="EH40" s="76">
        <f ca="1">SUM(Objects!EH73,Objects!EH154 )</f>
        <v>0</v>
      </c>
      <c r="EI40" s="76">
        <f ca="1">SUM(Objects!EI73,Objects!EI154 )</f>
        <v>0</v>
      </c>
      <c r="EJ40" s="76">
        <f ca="1">SUM(Objects!EJ73,Objects!EJ154 )</f>
        <v>0</v>
      </c>
      <c r="EK40" s="76">
        <f ca="1">SUM(Objects!EK73,Objects!EK154 )</f>
        <v>0</v>
      </c>
      <c r="EL40" s="76">
        <f ca="1">SUM(Objects!EL73,Objects!EL154 )</f>
        <v>0</v>
      </c>
      <c r="EM40" s="76">
        <f ca="1">SUM(Objects!EM73,Objects!EM154 )</f>
        <v>0</v>
      </c>
      <c r="EN40" s="76">
        <f ca="1">SUM(Objects!EN73,Objects!EN154 )</f>
        <v>0</v>
      </c>
      <c r="EO40" s="76">
        <f ca="1">SUM(Objects!EO73,Objects!EO154 )</f>
        <v>0</v>
      </c>
      <c r="EP40" s="76">
        <f ca="1">SUM(Objects!EP73,Objects!EP154 )</f>
        <v>0</v>
      </c>
      <c r="EQ40" s="76">
        <f ca="1">SUM(Objects!EQ73,Objects!EQ154 )</f>
        <v>0</v>
      </c>
      <c r="ER40" s="76">
        <f ca="1">SUM(Objects!ER73,Objects!ER154 )</f>
        <v>0</v>
      </c>
      <c r="ES40" s="76">
        <f ca="1">SUM(Objects!ES73,Objects!ES154 )</f>
        <v>0</v>
      </c>
      <c r="ET40" s="76">
        <f ca="1">SUM(Objects!ET73,Objects!ET154 )</f>
        <v>0</v>
      </c>
      <c r="EU40" s="76">
        <f ca="1">SUM(Objects!EU73,Objects!EU154 )</f>
        <v>0</v>
      </c>
      <c r="EV40" s="76">
        <f ca="1">SUM(Objects!EV73,Objects!EV154 )</f>
        <v>0</v>
      </c>
      <c r="EW40" s="76">
        <f ca="1">SUM(Objects!EW73,Objects!EW154 )</f>
        <v>0</v>
      </c>
      <c r="EX40" s="76">
        <f ca="1">SUM(Objects!EX73,Objects!EX154 )</f>
        <v>0</v>
      </c>
      <c r="EY40" s="76">
        <f ca="1">SUM(Objects!EY73,Objects!EY154 )</f>
        <v>0</v>
      </c>
      <c r="EZ40" s="76">
        <f ca="1">SUM(Objects!EZ73,Objects!EZ154 )</f>
        <v>0</v>
      </c>
      <c r="FA40" s="76">
        <f ca="1">SUM(Objects!FA73,Objects!FA154 )</f>
        <v>0</v>
      </c>
      <c r="FB40" s="76">
        <f ca="1">SUM(Objects!FB73,Objects!FB154 )</f>
        <v>0</v>
      </c>
      <c r="FC40" s="76">
        <f ca="1">SUM(Objects!FC73,Objects!FC154 )</f>
        <v>0</v>
      </c>
      <c r="FD40" s="76">
        <f ca="1">SUM(Objects!FD73,Objects!FD154 )</f>
        <v>0</v>
      </c>
      <c r="FE40" s="76">
        <f ca="1">SUM(Objects!FE73,Objects!FE154 )</f>
        <v>0</v>
      </c>
      <c r="FF40" s="76">
        <f ca="1">SUM(Objects!FF73,Objects!FF154 )</f>
        <v>0</v>
      </c>
      <c r="FG40" s="76">
        <f ca="1">SUM(Objects!FG73,Objects!FG154 )</f>
        <v>0</v>
      </c>
      <c r="FH40" s="76">
        <f ca="1">SUM(Objects!FH73,Objects!FH154 )</f>
        <v>0</v>
      </c>
      <c r="FI40" s="76">
        <f ca="1">SUM(Objects!FI73,Objects!FI154 )</f>
        <v>0</v>
      </c>
      <c r="FJ40" s="76">
        <f ca="1">SUM(Objects!FJ73,Objects!FJ154 )</f>
        <v>0</v>
      </c>
      <c r="FK40" s="76">
        <f ca="1">SUM(Objects!FK73,Objects!FK154 )</f>
        <v>0</v>
      </c>
      <c r="FL40" s="76">
        <f ca="1">SUM(Objects!FL73,Objects!FL154 )</f>
        <v>0</v>
      </c>
      <c r="FM40" s="76">
        <f ca="1">SUM(Objects!FM73,Objects!FM154 )</f>
        <v>0</v>
      </c>
      <c r="FN40" s="76">
        <f ca="1">SUM(Objects!FN73,Objects!FN154 )</f>
        <v>0</v>
      </c>
      <c r="FO40" s="76">
        <f ca="1">SUM(Objects!FO73,Objects!FO154 )</f>
        <v>0</v>
      </c>
      <c r="FP40" s="76">
        <f ca="1">SUM(Objects!FP73,Objects!FP154 )</f>
        <v>0</v>
      </c>
      <c r="FQ40" s="76">
        <f ca="1">SUM(Objects!FQ73,Objects!FQ154 )</f>
        <v>0</v>
      </c>
      <c r="FR40" s="76">
        <f ca="1">SUM(Objects!FR73,Objects!FR154 )</f>
        <v>0</v>
      </c>
      <c r="FS40" s="76">
        <f ca="1">SUM(Objects!FS73,Objects!FS154 )</f>
        <v>0</v>
      </c>
      <c r="FT40" s="76">
        <f ca="1">SUM(Objects!FT73,Objects!FT154 )</f>
        <v>0</v>
      </c>
      <c r="FU40" s="76">
        <f ca="1">SUM(Objects!FU73,Objects!FU154 )</f>
        <v>0</v>
      </c>
      <c r="FV40" s="76">
        <f ca="1">SUM(Objects!FV73,Objects!FV154 )</f>
        <v>0</v>
      </c>
      <c r="FW40" s="76">
        <f ca="1">SUM(Objects!FW73,Objects!FW154 )</f>
        <v>0</v>
      </c>
      <c r="FX40" s="76">
        <f ca="1">SUM(Objects!FX73,Objects!FX154 )</f>
        <v>0</v>
      </c>
      <c r="FY40" s="76">
        <f ca="1">SUM(Objects!FY73,Objects!FY154 )</f>
        <v>0</v>
      </c>
      <c r="FZ40" s="76">
        <f ca="1">SUM(Objects!FZ73,Objects!FZ154 )</f>
        <v>0</v>
      </c>
      <c r="GA40" s="76">
        <f ca="1">SUM(Objects!GA73,Objects!GA154 )</f>
        <v>0</v>
      </c>
      <c r="GB40" s="76">
        <f ca="1">SUM(Objects!GB73,Objects!GB154 )</f>
        <v>0</v>
      </c>
      <c r="GC40" s="76">
        <f ca="1">SUM(Objects!GC73,Objects!GC154 )</f>
        <v>0</v>
      </c>
      <c r="GD40" s="76">
        <f ca="1">SUM(Objects!GD73,Objects!GD154 )</f>
        <v>0</v>
      </c>
      <c r="GE40" s="76">
        <f ca="1">SUM(Objects!GE73,Objects!GE154 )</f>
        <v>0</v>
      </c>
      <c r="GF40" s="76">
        <f ca="1">SUM(Objects!GF73,Objects!GF154 )</f>
        <v>0</v>
      </c>
      <c r="GG40" s="76">
        <f ca="1">SUM(Objects!GG73,Objects!GG154 )</f>
        <v>0</v>
      </c>
      <c r="GH40" s="76">
        <f ca="1">SUM(Objects!GH73,Objects!GH154 )</f>
        <v>0</v>
      </c>
      <c r="GI40" s="76">
        <f ca="1">SUM(Objects!GI73,Objects!GI154 )</f>
        <v>0</v>
      </c>
      <c r="GJ40" s="76">
        <f ca="1">SUM(Objects!GJ73,Objects!GJ154 )</f>
        <v>0</v>
      </c>
      <c r="GK40" s="76">
        <f ca="1">SUM(Objects!GK73,Objects!GK154 )</f>
        <v>0</v>
      </c>
      <c r="GL40" s="76">
        <f ca="1">SUM(Objects!GL73,Objects!GL154 )</f>
        <v>0</v>
      </c>
      <c r="GM40" s="76">
        <f ca="1">SUM(Objects!GM73,Objects!GM154 )</f>
        <v>0</v>
      </c>
      <c r="GN40" s="76">
        <f ca="1">SUM(Objects!GN73,Objects!GN154 )</f>
        <v>0</v>
      </c>
      <c r="GO40" s="76">
        <f ca="1">SUM(Objects!GO73,Objects!GO154 )</f>
        <v>0</v>
      </c>
      <c r="GP40" s="76">
        <f ca="1">SUM(Objects!GP73,Objects!GP154 )</f>
        <v>0</v>
      </c>
      <c r="GQ40" s="76">
        <f ca="1">SUM(Objects!GQ73,Objects!GQ154 )</f>
        <v>0</v>
      </c>
      <c r="GR40" s="76">
        <f ca="1">SUM(Objects!GR73,Objects!GR154 )</f>
        <v>0</v>
      </c>
      <c r="GS40" s="76">
        <f ca="1">SUM(Objects!GS73,Objects!GS154 )</f>
        <v>0</v>
      </c>
      <c r="GT40" s="76">
        <f ca="1">SUM(Objects!GT73,Objects!GT154 )</f>
        <v>0</v>
      </c>
      <c r="GU40" s="76">
        <f ca="1">SUM(Objects!GU73,Objects!GU154 )</f>
        <v>0</v>
      </c>
      <c r="GV40" s="76">
        <f ca="1">SUM(Objects!GV73,Objects!GV154 )</f>
        <v>0</v>
      </c>
      <c r="GW40" s="76">
        <f ca="1">SUM(Objects!GW73,Objects!GW154 )</f>
        <v>0</v>
      </c>
      <c r="GX40" s="76">
        <f ca="1">SUM(Objects!GX73,Objects!GX154 )</f>
        <v>0</v>
      </c>
      <c r="GY40" s="76">
        <f ca="1">SUM(Objects!GY73,Objects!GY154 )</f>
        <v>0</v>
      </c>
      <c r="GZ40" s="76">
        <f ca="1">SUM(Objects!GZ73,Objects!GZ154 )</f>
        <v>0</v>
      </c>
      <c r="HA40" s="76">
        <f ca="1">SUM(Objects!HA73,Objects!HA154 )</f>
        <v>0</v>
      </c>
      <c r="HB40" s="76">
        <f ca="1">SUM(Objects!HB73,Objects!HB154 )</f>
        <v>0</v>
      </c>
      <c r="HC40" s="76">
        <f ca="1">SUM(Objects!HC73,Objects!HC154 )</f>
        <v>0</v>
      </c>
      <c r="HD40" s="76">
        <f ca="1">SUM(Objects!HD73,Objects!HD154 )</f>
        <v>0</v>
      </c>
      <c r="HE40" s="76">
        <f ca="1">SUM(Objects!HE73,Objects!HE154 )</f>
        <v>0</v>
      </c>
      <c r="HF40" s="76">
        <f ca="1">SUM(Objects!HF73,Objects!HF154 )</f>
        <v>0</v>
      </c>
      <c r="HG40" s="76">
        <f ca="1">SUM(Objects!HG73,Objects!HG154 )</f>
        <v>0</v>
      </c>
      <c r="HH40" s="76">
        <f ca="1">SUM(Objects!HH73,Objects!HH154 )</f>
        <v>0</v>
      </c>
      <c r="HI40" s="76">
        <f ca="1">SUM(Objects!HI73,Objects!HI154 )</f>
        <v>0</v>
      </c>
      <c r="HJ40" s="76">
        <f ca="1">SUM(Objects!HJ73,Objects!HJ154 )</f>
        <v>0</v>
      </c>
      <c r="HK40" s="76">
        <f ca="1">SUM(Objects!HK73,Objects!HK154 )</f>
        <v>0</v>
      </c>
      <c r="HL40" s="76">
        <f ca="1">SUM(Objects!HL73,Objects!HL154 )</f>
        <v>0</v>
      </c>
      <c r="HM40" s="76">
        <f ca="1">SUM(Objects!HM73,Objects!HM154 )</f>
        <v>0</v>
      </c>
      <c r="HN40" s="76">
        <f ca="1">SUM(Objects!HN73,Objects!HN154 )</f>
        <v>0</v>
      </c>
      <c r="HO40" s="76">
        <f ca="1">SUM(Objects!HO73,Objects!HO154 )</f>
        <v>0</v>
      </c>
      <c r="HP40" s="76">
        <f ca="1">SUM(Objects!HP73,Objects!HP154 )</f>
        <v>0</v>
      </c>
      <c r="HQ40" s="76">
        <f ca="1">SUM(Objects!HQ73,Objects!HQ154 )</f>
        <v>0</v>
      </c>
      <c r="HR40" s="76">
        <f ca="1">SUM(Objects!HR73,Objects!HR154 )</f>
        <v>0</v>
      </c>
      <c r="HS40" s="76">
        <f ca="1">SUM(Objects!HS73,Objects!HS154 )</f>
        <v>0</v>
      </c>
      <c r="HT40" s="76">
        <f ca="1">SUM(Objects!HT73,Objects!HT154 )</f>
        <v>0</v>
      </c>
      <c r="HU40" s="76">
        <f ca="1">SUM(Objects!HU73,Objects!HU154 )</f>
        <v>0</v>
      </c>
      <c r="HV40" s="76">
        <f ca="1">SUM(Objects!HV73,Objects!HV154 )</f>
        <v>0</v>
      </c>
      <c r="HW40" s="76">
        <f ca="1">SUM(Objects!HW73,Objects!HW154 )</f>
        <v>0</v>
      </c>
      <c r="HX40" s="76">
        <f ca="1">SUM(Objects!HX73,Objects!HX154 )</f>
        <v>0</v>
      </c>
      <c r="HY40" s="76">
        <f ca="1">SUM(Objects!HY73,Objects!HY154 )</f>
        <v>0</v>
      </c>
      <c r="HZ40" s="76">
        <f ca="1">SUM(Objects!HZ73,Objects!HZ154 )</f>
        <v>0</v>
      </c>
      <c r="IA40" s="76">
        <f ca="1">SUM(Objects!IA73,Objects!IA154 )</f>
        <v>0</v>
      </c>
      <c r="IB40" s="76">
        <f ca="1">SUM(Objects!IB73,Objects!IB154 )</f>
        <v>0</v>
      </c>
      <c r="IC40" s="76">
        <f ca="1">SUM(Objects!IC73,Objects!IC154 )</f>
        <v>0</v>
      </c>
      <c r="ID40" s="76">
        <f ca="1">SUM(Objects!ID73,Objects!ID154 )</f>
        <v>0</v>
      </c>
      <c r="IE40" s="76">
        <f ca="1">SUM(Objects!IE73,Objects!IE154 )</f>
        <v>0</v>
      </c>
      <c r="IF40" s="76">
        <f ca="1">SUM(Objects!IF73,Objects!IF154 )</f>
        <v>0</v>
      </c>
      <c r="IG40" s="76">
        <f ca="1">SUM(Objects!IG73,Objects!IG154 )</f>
        <v>0</v>
      </c>
      <c r="IH40" s="76">
        <f ca="1">SUM(Objects!IH73,Objects!IH154 )</f>
        <v>0</v>
      </c>
      <c r="II40" s="76">
        <f ca="1">SUM(Objects!II73,Objects!II154 )</f>
        <v>0</v>
      </c>
      <c r="IJ40" s="76">
        <f ca="1">SUM(Objects!IJ73,Objects!IJ154 )</f>
        <v>0</v>
      </c>
      <c r="IK40" s="76">
        <f ca="1">SUM(Objects!IK73,Objects!IK154 )</f>
        <v>0</v>
      </c>
      <c r="IL40" s="76">
        <f ca="1">SUM(Objects!IL73,Objects!IL154 )</f>
        <v>0</v>
      </c>
    </row>
    <row r="41" spans="2:246" outlineLevel="1" x14ac:dyDescent="0.3">
      <c r="B41" s="129" t="s">
        <v>173</v>
      </c>
      <c r="C41" s="72" t="s">
        <v>283</v>
      </c>
      <c r="D41" s="137">
        <f>SUM(D42)</f>
        <v>2508000.0000000005</v>
      </c>
      <c r="F41" s="133"/>
      <c r="G41" s="76">
        <f>G42</f>
        <v>0</v>
      </c>
      <c r="H41" s="76">
        <f t="shared" ref="H41:BS41" si="25">H42</f>
        <v>0</v>
      </c>
      <c r="I41" s="76">
        <f t="shared" si="25"/>
        <v>0</v>
      </c>
      <c r="J41" s="76">
        <f t="shared" si="25"/>
        <v>0</v>
      </c>
      <c r="K41" s="76">
        <f t="shared" si="25"/>
        <v>0</v>
      </c>
      <c r="L41" s="76">
        <f t="shared" si="25"/>
        <v>0</v>
      </c>
      <c r="M41" s="76">
        <f t="shared" si="25"/>
        <v>0</v>
      </c>
      <c r="N41" s="76">
        <f t="shared" si="25"/>
        <v>0</v>
      </c>
      <c r="O41" s="76">
        <f t="shared" si="25"/>
        <v>0</v>
      </c>
      <c r="P41" s="76">
        <f t="shared" si="25"/>
        <v>0</v>
      </c>
      <c r="Q41" s="76">
        <f t="shared" si="25"/>
        <v>0</v>
      </c>
      <c r="R41" s="76">
        <f t="shared" si="25"/>
        <v>0</v>
      </c>
      <c r="S41" s="76">
        <f t="shared" si="25"/>
        <v>11000.000000000002</v>
      </c>
      <c r="T41" s="76">
        <f t="shared" si="25"/>
        <v>11000.000000000002</v>
      </c>
      <c r="U41" s="76">
        <f t="shared" si="25"/>
        <v>11000.000000000002</v>
      </c>
      <c r="V41" s="76">
        <f t="shared" si="25"/>
        <v>11000.000000000002</v>
      </c>
      <c r="W41" s="76">
        <f t="shared" si="25"/>
        <v>11000.000000000002</v>
      </c>
      <c r="X41" s="76">
        <f t="shared" si="25"/>
        <v>11000.000000000002</v>
      </c>
      <c r="Y41" s="76">
        <f t="shared" si="25"/>
        <v>11000.000000000002</v>
      </c>
      <c r="Z41" s="76">
        <f t="shared" si="25"/>
        <v>11000.000000000002</v>
      </c>
      <c r="AA41" s="76">
        <f t="shared" si="25"/>
        <v>11000.000000000002</v>
      </c>
      <c r="AB41" s="76">
        <f t="shared" si="25"/>
        <v>11000.000000000002</v>
      </c>
      <c r="AC41" s="76">
        <f t="shared" si="25"/>
        <v>11000.000000000002</v>
      </c>
      <c r="AD41" s="76">
        <f t="shared" si="25"/>
        <v>11000.000000000002</v>
      </c>
      <c r="AE41" s="76">
        <f t="shared" si="25"/>
        <v>11000.000000000002</v>
      </c>
      <c r="AF41" s="76">
        <f t="shared" si="25"/>
        <v>11000.000000000002</v>
      </c>
      <c r="AG41" s="76">
        <f t="shared" si="25"/>
        <v>11000.000000000002</v>
      </c>
      <c r="AH41" s="76">
        <f t="shared" si="25"/>
        <v>11000.000000000002</v>
      </c>
      <c r="AI41" s="76">
        <f t="shared" si="25"/>
        <v>11000.000000000002</v>
      </c>
      <c r="AJ41" s="76">
        <f t="shared" si="25"/>
        <v>11000.000000000002</v>
      </c>
      <c r="AK41" s="76">
        <f t="shared" si="25"/>
        <v>11000.000000000002</v>
      </c>
      <c r="AL41" s="76">
        <f t="shared" si="25"/>
        <v>11000.000000000002</v>
      </c>
      <c r="AM41" s="76">
        <f t="shared" si="25"/>
        <v>11000.000000000002</v>
      </c>
      <c r="AN41" s="76">
        <f t="shared" si="25"/>
        <v>11000.000000000002</v>
      </c>
      <c r="AO41" s="76">
        <f t="shared" si="25"/>
        <v>11000.000000000002</v>
      </c>
      <c r="AP41" s="76">
        <f t="shared" si="25"/>
        <v>11000.000000000002</v>
      </c>
      <c r="AQ41" s="76">
        <f t="shared" si="25"/>
        <v>11000.000000000002</v>
      </c>
      <c r="AR41" s="76">
        <f t="shared" si="25"/>
        <v>11000.000000000002</v>
      </c>
      <c r="AS41" s="76">
        <f t="shared" si="25"/>
        <v>11000.000000000002</v>
      </c>
      <c r="AT41" s="76">
        <f t="shared" si="25"/>
        <v>11000.000000000002</v>
      </c>
      <c r="AU41" s="76">
        <f t="shared" si="25"/>
        <v>11000.000000000002</v>
      </c>
      <c r="AV41" s="76">
        <f t="shared" si="25"/>
        <v>11000.000000000002</v>
      </c>
      <c r="AW41" s="76">
        <f t="shared" si="25"/>
        <v>11000.000000000002</v>
      </c>
      <c r="AX41" s="76">
        <f t="shared" si="25"/>
        <v>11000.000000000002</v>
      </c>
      <c r="AY41" s="76">
        <f t="shared" si="25"/>
        <v>11000.000000000002</v>
      </c>
      <c r="AZ41" s="76">
        <f t="shared" si="25"/>
        <v>11000.000000000002</v>
      </c>
      <c r="BA41" s="76">
        <f t="shared" si="25"/>
        <v>11000.000000000002</v>
      </c>
      <c r="BB41" s="76">
        <f t="shared" si="25"/>
        <v>11000.000000000002</v>
      </c>
      <c r="BC41" s="76">
        <f t="shared" si="25"/>
        <v>11000.000000000002</v>
      </c>
      <c r="BD41" s="76">
        <f t="shared" si="25"/>
        <v>11000.000000000002</v>
      </c>
      <c r="BE41" s="76">
        <f t="shared" si="25"/>
        <v>11000.000000000002</v>
      </c>
      <c r="BF41" s="76">
        <f t="shared" si="25"/>
        <v>11000.000000000002</v>
      </c>
      <c r="BG41" s="76">
        <f t="shared" si="25"/>
        <v>11000.000000000002</v>
      </c>
      <c r="BH41" s="76">
        <f t="shared" si="25"/>
        <v>11000.000000000002</v>
      </c>
      <c r="BI41" s="76">
        <f t="shared" si="25"/>
        <v>11000.000000000002</v>
      </c>
      <c r="BJ41" s="76">
        <f t="shared" si="25"/>
        <v>11000.000000000002</v>
      </c>
      <c r="BK41" s="76">
        <f t="shared" si="25"/>
        <v>11000.000000000002</v>
      </c>
      <c r="BL41" s="76">
        <f t="shared" si="25"/>
        <v>11000.000000000002</v>
      </c>
      <c r="BM41" s="76">
        <f t="shared" si="25"/>
        <v>11000.000000000002</v>
      </c>
      <c r="BN41" s="76">
        <f t="shared" si="25"/>
        <v>11000.000000000002</v>
      </c>
      <c r="BO41" s="76">
        <f t="shared" si="25"/>
        <v>11000.000000000002</v>
      </c>
      <c r="BP41" s="76">
        <f t="shared" si="25"/>
        <v>11000.000000000002</v>
      </c>
      <c r="BQ41" s="76">
        <f t="shared" si="25"/>
        <v>11000.000000000002</v>
      </c>
      <c r="BR41" s="76">
        <f t="shared" si="25"/>
        <v>11000.000000000002</v>
      </c>
      <c r="BS41" s="76">
        <f t="shared" si="25"/>
        <v>11000.000000000002</v>
      </c>
      <c r="BT41" s="76">
        <f t="shared" ref="BT41:EE41" si="26">BT42</f>
        <v>11000.000000000002</v>
      </c>
      <c r="BU41" s="76">
        <f t="shared" si="26"/>
        <v>11000.000000000002</v>
      </c>
      <c r="BV41" s="76">
        <f t="shared" si="26"/>
        <v>11000.000000000002</v>
      </c>
      <c r="BW41" s="76">
        <f t="shared" si="26"/>
        <v>11000.000000000002</v>
      </c>
      <c r="BX41" s="76">
        <f t="shared" si="26"/>
        <v>11000.000000000002</v>
      </c>
      <c r="BY41" s="76">
        <f t="shared" si="26"/>
        <v>11000.000000000002</v>
      </c>
      <c r="BZ41" s="76">
        <f t="shared" si="26"/>
        <v>11000.000000000002</v>
      </c>
      <c r="CA41" s="76">
        <f t="shared" si="26"/>
        <v>11000.000000000002</v>
      </c>
      <c r="CB41" s="76">
        <f t="shared" si="26"/>
        <v>11000.000000000002</v>
      </c>
      <c r="CC41" s="76">
        <f t="shared" si="26"/>
        <v>11000.000000000002</v>
      </c>
      <c r="CD41" s="76">
        <f t="shared" si="26"/>
        <v>11000.000000000002</v>
      </c>
      <c r="CE41" s="76">
        <f t="shared" si="26"/>
        <v>11000.000000000002</v>
      </c>
      <c r="CF41" s="76">
        <f t="shared" si="26"/>
        <v>11000.000000000002</v>
      </c>
      <c r="CG41" s="76">
        <f t="shared" si="26"/>
        <v>11000.000000000002</v>
      </c>
      <c r="CH41" s="76">
        <f t="shared" si="26"/>
        <v>11000.000000000002</v>
      </c>
      <c r="CI41" s="76">
        <f t="shared" si="26"/>
        <v>11000.000000000002</v>
      </c>
      <c r="CJ41" s="76">
        <f t="shared" si="26"/>
        <v>11000.000000000002</v>
      </c>
      <c r="CK41" s="76">
        <f t="shared" si="26"/>
        <v>11000.000000000002</v>
      </c>
      <c r="CL41" s="76">
        <f t="shared" si="26"/>
        <v>11000.000000000002</v>
      </c>
      <c r="CM41" s="76">
        <f t="shared" si="26"/>
        <v>11000.000000000002</v>
      </c>
      <c r="CN41" s="76">
        <f t="shared" si="26"/>
        <v>11000.000000000002</v>
      </c>
      <c r="CO41" s="76">
        <f t="shared" si="26"/>
        <v>11000.000000000002</v>
      </c>
      <c r="CP41" s="76">
        <f t="shared" si="26"/>
        <v>11000.000000000002</v>
      </c>
      <c r="CQ41" s="76">
        <f t="shared" si="26"/>
        <v>11000.000000000002</v>
      </c>
      <c r="CR41" s="76">
        <f t="shared" si="26"/>
        <v>11000.000000000002</v>
      </c>
      <c r="CS41" s="76">
        <f t="shared" si="26"/>
        <v>11000.000000000002</v>
      </c>
      <c r="CT41" s="76">
        <f t="shared" si="26"/>
        <v>11000.000000000002</v>
      </c>
      <c r="CU41" s="76">
        <f t="shared" si="26"/>
        <v>11000.000000000002</v>
      </c>
      <c r="CV41" s="76">
        <f t="shared" si="26"/>
        <v>11000.000000000002</v>
      </c>
      <c r="CW41" s="76">
        <f t="shared" si="26"/>
        <v>11000.000000000002</v>
      </c>
      <c r="CX41" s="76">
        <f t="shared" si="26"/>
        <v>11000.000000000002</v>
      </c>
      <c r="CY41" s="76">
        <f t="shared" si="26"/>
        <v>11000.000000000002</v>
      </c>
      <c r="CZ41" s="76">
        <f t="shared" si="26"/>
        <v>11000.000000000002</v>
      </c>
      <c r="DA41" s="76">
        <f t="shared" si="26"/>
        <v>11000.000000000002</v>
      </c>
      <c r="DB41" s="76">
        <f t="shared" si="26"/>
        <v>11000.000000000002</v>
      </c>
      <c r="DC41" s="76">
        <f t="shared" si="26"/>
        <v>11000.000000000002</v>
      </c>
      <c r="DD41" s="76">
        <f t="shared" si="26"/>
        <v>11000.000000000002</v>
      </c>
      <c r="DE41" s="76">
        <f t="shared" si="26"/>
        <v>11000.000000000002</v>
      </c>
      <c r="DF41" s="76">
        <f t="shared" si="26"/>
        <v>11000.000000000002</v>
      </c>
      <c r="DG41" s="76">
        <f t="shared" si="26"/>
        <v>11000.000000000002</v>
      </c>
      <c r="DH41" s="76">
        <f t="shared" si="26"/>
        <v>11000.000000000002</v>
      </c>
      <c r="DI41" s="76">
        <f t="shared" si="26"/>
        <v>11000.000000000002</v>
      </c>
      <c r="DJ41" s="76">
        <f t="shared" si="26"/>
        <v>11000.000000000002</v>
      </c>
      <c r="DK41" s="76">
        <f t="shared" si="26"/>
        <v>11000.000000000002</v>
      </c>
      <c r="DL41" s="76">
        <f t="shared" si="26"/>
        <v>11000.000000000002</v>
      </c>
      <c r="DM41" s="76">
        <f t="shared" si="26"/>
        <v>11000.000000000002</v>
      </c>
      <c r="DN41" s="76">
        <f t="shared" si="26"/>
        <v>11000.000000000002</v>
      </c>
      <c r="DO41" s="76">
        <f t="shared" si="26"/>
        <v>11000.000000000002</v>
      </c>
      <c r="DP41" s="76">
        <f t="shared" si="26"/>
        <v>11000.000000000002</v>
      </c>
      <c r="DQ41" s="76">
        <f t="shared" si="26"/>
        <v>11000.000000000002</v>
      </c>
      <c r="DR41" s="76">
        <f t="shared" si="26"/>
        <v>11000.000000000002</v>
      </c>
      <c r="DS41" s="76">
        <f t="shared" si="26"/>
        <v>11000.000000000002</v>
      </c>
      <c r="DT41" s="76">
        <f t="shared" si="26"/>
        <v>11000.000000000002</v>
      </c>
      <c r="DU41" s="76">
        <f t="shared" si="26"/>
        <v>11000.000000000002</v>
      </c>
      <c r="DV41" s="76">
        <f t="shared" si="26"/>
        <v>11000.000000000002</v>
      </c>
      <c r="DW41" s="76">
        <f t="shared" si="26"/>
        <v>11000.000000000002</v>
      </c>
      <c r="DX41" s="76">
        <f t="shared" si="26"/>
        <v>11000.000000000002</v>
      </c>
      <c r="DY41" s="76">
        <f t="shared" si="26"/>
        <v>11000.000000000002</v>
      </c>
      <c r="DZ41" s="76">
        <f t="shared" si="26"/>
        <v>11000.000000000002</v>
      </c>
      <c r="EA41" s="76">
        <f t="shared" si="26"/>
        <v>11000.000000000002</v>
      </c>
      <c r="EB41" s="76">
        <f t="shared" si="26"/>
        <v>11000.000000000002</v>
      </c>
      <c r="EC41" s="76">
        <f t="shared" si="26"/>
        <v>11000.000000000002</v>
      </c>
      <c r="ED41" s="76">
        <f t="shared" si="26"/>
        <v>11000.000000000002</v>
      </c>
      <c r="EE41" s="76">
        <f t="shared" si="26"/>
        <v>11000.000000000002</v>
      </c>
      <c r="EF41" s="76">
        <f t="shared" ref="EF41:GQ41" si="27">EF42</f>
        <v>11000.000000000002</v>
      </c>
      <c r="EG41" s="76">
        <f t="shared" si="27"/>
        <v>11000.000000000002</v>
      </c>
      <c r="EH41" s="76">
        <f t="shared" si="27"/>
        <v>11000.000000000002</v>
      </c>
      <c r="EI41" s="76">
        <f t="shared" si="27"/>
        <v>11000.000000000002</v>
      </c>
      <c r="EJ41" s="76">
        <f t="shared" si="27"/>
        <v>11000.000000000002</v>
      </c>
      <c r="EK41" s="76">
        <f t="shared" si="27"/>
        <v>11000.000000000002</v>
      </c>
      <c r="EL41" s="76">
        <f t="shared" si="27"/>
        <v>11000.000000000002</v>
      </c>
      <c r="EM41" s="76">
        <f t="shared" si="27"/>
        <v>11000.000000000002</v>
      </c>
      <c r="EN41" s="76">
        <f t="shared" si="27"/>
        <v>11000.000000000002</v>
      </c>
      <c r="EO41" s="76">
        <f t="shared" si="27"/>
        <v>11000.000000000002</v>
      </c>
      <c r="EP41" s="76">
        <f t="shared" si="27"/>
        <v>11000.000000000002</v>
      </c>
      <c r="EQ41" s="76">
        <f t="shared" si="27"/>
        <v>11000.000000000002</v>
      </c>
      <c r="ER41" s="76">
        <f t="shared" si="27"/>
        <v>11000.000000000002</v>
      </c>
      <c r="ES41" s="76">
        <f t="shared" si="27"/>
        <v>11000.000000000002</v>
      </c>
      <c r="ET41" s="76">
        <f t="shared" si="27"/>
        <v>11000.000000000002</v>
      </c>
      <c r="EU41" s="76">
        <f t="shared" si="27"/>
        <v>11000.000000000002</v>
      </c>
      <c r="EV41" s="76">
        <f t="shared" si="27"/>
        <v>11000.000000000002</v>
      </c>
      <c r="EW41" s="76">
        <f t="shared" si="27"/>
        <v>11000.000000000002</v>
      </c>
      <c r="EX41" s="76">
        <f t="shared" si="27"/>
        <v>11000.000000000002</v>
      </c>
      <c r="EY41" s="76">
        <f t="shared" si="27"/>
        <v>11000.000000000002</v>
      </c>
      <c r="EZ41" s="76">
        <f t="shared" si="27"/>
        <v>11000.000000000002</v>
      </c>
      <c r="FA41" s="76">
        <f t="shared" si="27"/>
        <v>11000.000000000002</v>
      </c>
      <c r="FB41" s="76">
        <f t="shared" si="27"/>
        <v>11000.000000000002</v>
      </c>
      <c r="FC41" s="76">
        <f t="shared" si="27"/>
        <v>11000.000000000002</v>
      </c>
      <c r="FD41" s="76">
        <f t="shared" si="27"/>
        <v>11000.000000000002</v>
      </c>
      <c r="FE41" s="76">
        <f t="shared" si="27"/>
        <v>11000.000000000002</v>
      </c>
      <c r="FF41" s="76">
        <f t="shared" si="27"/>
        <v>11000.000000000002</v>
      </c>
      <c r="FG41" s="76">
        <f t="shared" si="27"/>
        <v>11000.000000000002</v>
      </c>
      <c r="FH41" s="76">
        <f t="shared" si="27"/>
        <v>11000.000000000002</v>
      </c>
      <c r="FI41" s="76">
        <f t="shared" si="27"/>
        <v>11000.000000000002</v>
      </c>
      <c r="FJ41" s="76">
        <f t="shared" si="27"/>
        <v>11000.000000000002</v>
      </c>
      <c r="FK41" s="76">
        <f t="shared" si="27"/>
        <v>11000.000000000002</v>
      </c>
      <c r="FL41" s="76">
        <f t="shared" si="27"/>
        <v>11000.000000000002</v>
      </c>
      <c r="FM41" s="76">
        <f t="shared" si="27"/>
        <v>11000.000000000002</v>
      </c>
      <c r="FN41" s="76">
        <f t="shared" si="27"/>
        <v>11000.000000000002</v>
      </c>
      <c r="FO41" s="76">
        <f t="shared" si="27"/>
        <v>11000.000000000002</v>
      </c>
      <c r="FP41" s="76">
        <f t="shared" si="27"/>
        <v>11000.000000000002</v>
      </c>
      <c r="FQ41" s="76">
        <f t="shared" si="27"/>
        <v>11000.000000000002</v>
      </c>
      <c r="FR41" s="76">
        <f t="shared" si="27"/>
        <v>11000.000000000002</v>
      </c>
      <c r="FS41" s="76">
        <f t="shared" si="27"/>
        <v>11000.000000000002</v>
      </c>
      <c r="FT41" s="76">
        <f t="shared" si="27"/>
        <v>11000.000000000002</v>
      </c>
      <c r="FU41" s="76">
        <f t="shared" si="27"/>
        <v>11000.000000000002</v>
      </c>
      <c r="FV41" s="76">
        <f t="shared" si="27"/>
        <v>11000.000000000002</v>
      </c>
      <c r="FW41" s="76">
        <f t="shared" si="27"/>
        <v>11000.000000000002</v>
      </c>
      <c r="FX41" s="76">
        <f t="shared" si="27"/>
        <v>11000.000000000002</v>
      </c>
      <c r="FY41" s="76">
        <f t="shared" si="27"/>
        <v>11000.000000000002</v>
      </c>
      <c r="FZ41" s="76">
        <f t="shared" si="27"/>
        <v>11000.000000000002</v>
      </c>
      <c r="GA41" s="76">
        <f t="shared" si="27"/>
        <v>11000.000000000002</v>
      </c>
      <c r="GB41" s="76">
        <f t="shared" si="27"/>
        <v>11000.000000000002</v>
      </c>
      <c r="GC41" s="76">
        <f t="shared" si="27"/>
        <v>11000.000000000002</v>
      </c>
      <c r="GD41" s="76">
        <f t="shared" si="27"/>
        <v>11000.000000000002</v>
      </c>
      <c r="GE41" s="76">
        <f t="shared" si="27"/>
        <v>11000.000000000002</v>
      </c>
      <c r="GF41" s="76">
        <f t="shared" si="27"/>
        <v>11000.000000000002</v>
      </c>
      <c r="GG41" s="76">
        <f t="shared" si="27"/>
        <v>11000.000000000002</v>
      </c>
      <c r="GH41" s="76">
        <f t="shared" si="27"/>
        <v>11000.000000000002</v>
      </c>
      <c r="GI41" s="76">
        <f t="shared" si="27"/>
        <v>11000.000000000002</v>
      </c>
      <c r="GJ41" s="76">
        <f t="shared" si="27"/>
        <v>11000.000000000002</v>
      </c>
      <c r="GK41" s="76">
        <f t="shared" si="27"/>
        <v>11000.000000000002</v>
      </c>
      <c r="GL41" s="76">
        <f t="shared" si="27"/>
        <v>11000.000000000002</v>
      </c>
      <c r="GM41" s="76">
        <f t="shared" si="27"/>
        <v>11000.000000000002</v>
      </c>
      <c r="GN41" s="76">
        <f t="shared" si="27"/>
        <v>11000.000000000002</v>
      </c>
      <c r="GO41" s="76">
        <f t="shared" si="27"/>
        <v>11000.000000000002</v>
      </c>
      <c r="GP41" s="76">
        <f t="shared" si="27"/>
        <v>11000.000000000002</v>
      </c>
      <c r="GQ41" s="76">
        <f t="shared" si="27"/>
        <v>11000.000000000002</v>
      </c>
      <c r="GR41" s="76">
        <f t="shared" ref="GR41:IL41" si="28">GR42</f>
        <v>11000.000000000002</v>
      </c>
      <c r="GS41" s="76">
        <f t="shared" si="28"/>
        <v>11000.000000000002</v>
      </c>
      <c r="GT41" s="76">
        <f t="shared" si="28"/>
        <v>11000.000000000002</v>
      </c>
      <c r="GU41" s="76">
        <f t="shared" si="28"/>
        <v>11000.000000000002</v>
      </c>
      <c r="GV41" s="76">
        <f t="shared" si="28"/>
        <v>11000.000000000002</v>
      </c>
      <c r="GW41" s="76">
        <f t="shared" si="28"/>
        <v>11000.000000000002</v>
      </c>
      <c r="GX41" s="76">
        <f t="shared" si="28"/>
        <v>11000.000000000002</v>
      </c>
      <c r="GY41" s="76">
        <f t="shared" si="28"/>
        <v>11000.000000000002</v>
      </c>
      <c r="GZ41" s="76">
        <f t="shared" si="28"/>
        <v>11000.000000000002</v>
      </c>
      <c r="HA41" s="76">
        <f t="shared" si="28"/>
        <v>11000.000000000002</v>
      </c>
      <c r="HB41" s="76">
        <f t="shared" si="28"/>
        <v>11000.000000000002</v>
      </c>
      <c r="HC41" s="76">
        <f t="shared" si="28"/>
        <v>11000.000000000002</v>
      </c>
      <c r="HD41" s="76">
        <f t="shared" si="28"/>
        <v>11000.000000000002</v>
      </c>
      <c r="HE41" s="76">
        <f t="shared" si="28"/>
        <v>11000.000000000002</v>
      </c>
      <c r="HF41" s="76">
        <f t="shared" si="28"/>
        <v>11000.000000000002</v>
      </c>
      <c r="HG41" s="76">
        <f t="shared" si="28"/>
        <v>11000.000000000002</v>
      </c>
      <c r="HH41" s="76">
        <f t="shared" si="28"/>
        <v>11000.000000000002</v>
      </c>
      <c r="HI41" s="76">
        <f t="shared" si="28"/>
        <v>11000.000000000002</v>
      </c>
      <c r="HJ41" s="76">
        <f t="shared" si="28"/>
        <v>11000.000000000002</v>
      </c>
      <c r="HK41" s="76">
        <f t="shared" si="28"/>
        <v>11000.000000000002</v>
      </c>
      <c r="HL41" s="76">
        <f t="shared" si="28"/>
        <v>11000.000000000002</v>
      </c>
      <c r="HM41" s="76">
        <f t="shared" si="28"/>
        <v>11000.000000000002</v>
      </c>
      <c r="HN41" s="76">
        <f t="shared" si="28"/>
        <v>11000.000000000002</v>
      </c>
      <c r="HO41" s="76">
        <f t="shared" si="28"/>
        <v>11000.000000000002</v>
      </c>
      <c r="HP41" s="76">
        <f t="shared" si="28"/>
        <v>11000.000000000002</v>
      </c>
      <c r="HQ41" s="76">
        <f t="shared" si="28"/>
        <v>11000.000000000002</v>
      </c>
      <c r="HR41" s="76">
        <f t="shared" si="28"/>
        <v>11000.000000000002</v>
      </c>
      <c r="HS41" s="76">
        <f t="shared" si="28"/>
        <v>11000.000000000002</v>
      </c>
      <c r="HT41" s="76">
        <f t="shared" si="28"/>
        <v>11000.000000000002</v>
      </c>
      <c r="HU41" s="76">
        <f t="shared" si="28"/>
        <v>11000.000000000002</v>
      </c>
      <c r="HV41" s="76">
        <f t="shared" si="28"/>
        <v>11000.000000000002</v>
      </c>
      <c r="HW41" s="76">
        <f t="shared" si="28"/>
        <v>11000.000000000002</v>
      </c>
      <c r="HX41" s="76">
        <f t="shared" si="28"/>
        <v>11000.000000000002</v>
      </c>
      <c r="HY41" s="76">
        <f t="shared" si="28"/>
        <v>11000.000000000002</v>
      </c>
      <c r="HZ41" s="76">
        <f t="shared" si="28"/>
        <v>11000.000000000002</v>
      </c>
      <c r="IA41" s="76">
        <f t="shared" si="28"/>
        <v>11000.000000000002</v>
      </c>
      <c r="IB41" s="76">
        <f t="shared" si="28"/>
        <v>11000.000000000002</v>
      </c>
      <c r="IC41" s="76">
        <f t="shared" si="28"/>
        <v>11000.000000000002</v>
      </c>
      <c r="ID41" s="76">
        <f t="shared" si="28"/>
        <v>11000.000000000002</v>
      </c>
      <c r="IE41" s="76">
        <f t="shared" si="28"/>
        <v>11000.000000000002</v>
      </c>
      <c r="IF41" s="76">
        <f t="shared" si="28"/>
        <v>11000.000000000002</v>
      </c>
      <c r="IG41" s="76">
        <f t="shared" si="28"/>
        <v>11000.000000000002</v>
      </c>
      <c r="IH41" s="76">
        <f t="shared" si="28"/>
        <v>11000.000000000002</v>
      </c>
      <c r="II41" s="76">
        <f t="shared" si="28"/>
        <v>11000.000000000002</v>
      </c>
      <c r="IJ41" s="76">
        <f t="shared" si="28"/>
        <v>11000.000000000002</v>
      </c>
      <c r="IK41" s="76">
        <f t="shared" si="28"/>
        <v>11000.000000000002</v>
      </c>
      <c r="IL41" s="76">
        <f t="shared" si="28"/>
        <v>11000.000000000002</v>
      </c>
    </row>
    <row r="42" spans="2:246" outlineLevel="2" x14ac:dyDescent="0.3">
      <c r="B42" s="131" t="s">
        <v>423</v>
      </c>
      <c r="C42" s="72" t="s">
        <v>283</v>
      </c>
      <c r="D42" s="137">
        <f>SUM(G42:IL42)</f>
        <v>2508000.0000000005</v>
      </c>
      <c r="F42" s="133"/>
      <c r="G42" s="76">
        <f>G43*G44</f>
        <v>0</v>
      </c>
      <c r="H42" s="76">
        <f t="shared" ref="H42:U42" si="29">H43*H44</f>
        <v>0</v>
      </c>
      <c r="I42" s="76">
        <f t="shared" si="29"/>
        <v>0</v>
      </c>
      <c r="J42" s="76">
        <f t="shared" si="29"/>
        <v>0</v>
      </c>
      <c r="K42" s="76">
        <f t="shared" si="29"/>
        <v>0</v>
      </c>
      <c r="L42" s="76">
        <f t="shared" si="29"/>
        <v>0</v>
      </c>
      <c r="M42" s="76">
        <f t="shared" si="29"/>
        <v>0</v>
      </c>
      <c r="N42" s="76">
        <f t="shared" si="29"/>
        <v>0</v>
      </c>
      <c r="O42" s="76">
        <f t="shared" si="29"/>
        <v>0</v>
      </c>
      <c r="P42" s="76">
        <f t="shared" si="29"/>
        <v>0</v>
      </c>
      <c r="Q42" s="76">
        <f t="shared" si="29"/>
        <v>0</v>
      </c>
      <c r="R42" s="76">
        <f t="shared" si="29"/>
        <v>0</v>
      </c>
      <c r="S42" s="76">
        <f t="shared" si="29"/>
        <v>11000.000000000002</v>
      </c>
      <c r="T42" s="76">
        <f t="shared" si="29"/>
        <v>11000.000000000002</v>
      </c>
      <c r="U42" s="76">
        <f t="shared" si="29"/>
        <v>11000.000000000002</v>
      </c>
      <c r="V42" s="76">
        <f t="shared" ref="V42:CG42" si="30">V43*V44</f>
        <v>11000.000000000002</v>
      </c>
      <c r="W42" s="76">
        <f t="shared" si="30"/>
        <v>11000.000000000002</v>
      </c>
      <c r="X42" s="76">
        <f t="shared" si="30"/>
        <v>11000.000000000002</v>
      </c>
      <c r="Y42" s="76">
        <f t="shared" si="30"/>
        <v>11000.000000000002</v>
      </c>
      <c r="Z42" s="76">
        <f t="shared" si="30"/>
        <v>11000.000000000002</v>
      </c>
      <c r="AA42" s="76">
        <f t="shared" si="30"/>
        <v>11000.000000000002</v>
      </c>
      <c r="AB42" s="76">
        <f t="shared" si="30"/>
        <v>11000.000000000002</v>
      </c>
      <c r="AC42" s="76">
        <f t="shared" si="30"/>
        <v>11000.000000000002</v>
      </c>
      <c r="AD42" s="76">
        <f t="shared" si="30"/>
        <v>11000.000000000002</v>
      </c>
      <c r="AE42" s="76">
        <f t="shared" si="30"/>
        <v>11000.000000000002</v>
      </c>
      <c r="AF42" s="76">
        <f t="shared" si="30"/>
        <v>11000.000000000002</v>
      </c>
      <c r="AG42" s="76">
        <f t="shared" si="30"/>
        <v>11000.000000000002</v>
      </c>
      <c r="AH42" s="76">
        <f t="shared" si="30"/>
        <v>11000.000000000002</v>
      </c>
      <c r="AI42" s="76">
        <f t="shared" si="30"/>
        <v>11000.000000000002</v>
      </c>
      <c r="AJ42" s="76">
        <f t="shared" si="30"/>
        <v>11000.000000000002</v>
      </c>
      <c r="AK42" s="76">
        <f t="shared" si="30"/>
        <v>11000.000000000002</v>
      </c>
      <c r="AL42" s="76">
        <f t="shared" si="30"/>
        <v>11000.000000000002</v>
      </c>
      <c r="AM42" s="76">
        <f t="shared" si="30"/>
        <v>11000.000000000002</v>
      </c>
      <c r="AN42" s="76">
        <f t="shared" si="30"/>
        <v>11000.000000000002</v>
      </c>
      <c r="AO42" s="76">
        <f t="shared" si="30"/>
        <v>11000.000000000002</v>
      </c>
      <c r="AP42" s="76">
        <f t="shared" si="30"/>
        <v>11000.000000000002</v>
      </c>
      <c r="AQ42" s="76">
        <f t="shared" si="30"/>
        <v>11000.000000000002</v>
      </c>
      <c r="AR42" s="76">
        <f t="shared" si="30"/>
        <v>11000.000000000002</v>
      </c>
      <c r="AS42" s="76">
        <f t="shared" si="30"/>
        <v>11000.000000000002</v>
      </c>
      <c r="AT42" s="76">
        <f t="shared" si="30"/>
        <v>11000.000000000002</v>
      </c>
      <c r="AU42" s="76">
        <f t="shared" si="30"/>
        <v>11000.000000000002</v>
      </c>
      <c r="AV42" s="76">
        <f t="shared" si="30"/>
        <v>11000.000000000002</v>
      </c>
      <c r="AW42" s="76">
        <f t="shared" si="30"/>
        <v>11000.000000000002</v>
      </c>
      <c r="AX42" s="76">
        <f t="shared" si="30"/>
        <v>11000.000000000002</v>
      </c>
      <c r="AY42" s="76">
        <f t="shared" si="30"/>
        <v>11000.000000000002</v>
      </c>
      <c r="AZ42" s="76">
        <f t="shared" si="30"/>
        <v>11000.000000000002</v>
      </c>
      <c r="BA42" s="76">
        <f t="shared" si="30"/>
        <v>11000.000000000002</v>
      </c>
      <c r="BB42" s="76">
        <f t="shared" si="30"/>
        <v>11000.000000000002</v>
      </c>
      <c r="BC42" s="76">
        <f t="shared" si="30"/>
        <v>11000.000000000002</v>
      </c>
      <c r="BD42" s="76">
        <f t="shared" si="30"/>
        <v>11000.000000000002</v>
      </c>
      <c r="BE42" s="76">
        <f t="shared" si="30"/>
        <v>11000.000000000002</v>
      </c>
      <c r="BF42" s="76">
        <f t="shared" si="30"/>
        <v>11000.000000000002</v>
      </c>
      <c r="BG42" s="76">
        <f t="shared" si="30"/>
        <v>11000.000000000002</v>
      </c>
      <c r="BH42" s="76">
        <f t="shared" si="30"/>
        <v>11000.000000000002</v>
      </c>
      <c r="BI42" s="76">
        <f t="shared" si="30"/>
        <v>11000.000000000002</v>
      </c>
      <c r="BJ42" s="76">
        <f t="shared" si="30"/>
        <v>11000.000000000002</v>
      </c>
      <c r="BK42" s="76">
        <f t="shared" si="30"/>
        <v>11000.000000000002</v>
      </c>
      <c r="BL42" s="76">
        <f t="shared" si="30"/>
        <v>11000.000000000002</v>
      </c>
      <c r="BM42" s="76">
        <f t="shared" si="30"/>
        <v>11000.000000000002</v>
      </c>
      <c r="BN42" s="76">
        <f t="shared" si="30"/>
        <v>11000.000000000002</v>
      </c>
      <c r="BO42" s="76">
        <f t="shared" si="30"/>
        <v>11000.000000000002</v>
      </c>
      <c r="BP42" s="76">
        <f t="shared" si="30"/>
        <v>11000.000000000002</v>
      </c>
      <c r="BQ42" s="76">
        <f t="shared" si="30"/>
        <v>11000.000000000002</v>
      </c>
      <c r="BR42" s="76">
        <f t="shared" si="30"/>
        <v>11000.000000000002</v>
      </c>
      <c r="BS42" s="76">
        <f t="shared" si="30"/>
        <v>11000.000000000002</v>
      </c>
      <c r="BT42" s="76">
        <f t="shared" si="30"/>
        <v>11000.000000000002</v>
      </c>
      <c r="BU42" s="76">
        <f t="shared" si="30"/>
        <v>11000.000000000002</v>
      </c>
      <c r="BV42" s="76">
        <f t="shared" si="30"/>
        <v>11000.000000000002</v>
      </c>
      <c r="BW42" s="76">
        <f t="shared" si="30"/>
        <v>11000.000000000002</v>
      </c>
      <c r="BX42" s="76">
        <f t="shared" si="30"/>
        <v>11000.000000000002</v>
      </c>
      <c r="BY42" s="76">
        <f t="shared" si="30"/>
        <v>11000.000000000002</v>
      </c>
      <c r="BZ42" s="76">
        <f t="shared" si="30"/>
        <v>11000.000000000002</v>
      </c>
      <c r="CA42" s="76">
        <f t="shared" si="30"/>
        <v>11000.000000000002</v>
      </c>
      <c r="CB42" s="76">
        <f t="shared" si="30"/>
        <v>11000.000000000002</v>
      </c>
      <c r="CC42" s="76">
        <f t="shared" si="30"/>
        <v>11000.000000000002</v>
      </c>
      <c r="CD42" s="76">
        <f t="shared" si="30"/>
        <v>11000.000000000002</v>
      </c>
      <c r="CE42" s="76">
        <f t="shared" si="30"/>
        <v>11000.000000000002</v>
      </c>
      <c r="CF42" s="76">
        <f t="shared" si="30"/>
        <v>11000.000000000002</v>
      </c>
      <c r="CG42" s="76">
        <f t="shared" si="30"/>
        <v>11000.000000000002</v>
      </c>
      <c r="CH42" s="76">
        <f t="shared" ref="CH42:ES42" si="31">CH43*CH44</f>
        <v>11000.000000000002</v>
      </c>
      <c r="CI42" s="76">
        <f t="shared" si="31"/>
        <v>11000.000000000002</v>
      </c>
      <c r="CJ42" s="76">
        <f t="shared" si="31"/>
        <v>11000.000000000002</v>
      </c>
      <c r="CK42" s="76">
        <f t="shared" si="31"/>
        <v>11000.000000000002</v>
      </c>
      <c r="CL42" s="76">
        <f t="shared" si="31"/>
        <v>11000.000000000002</v>
      </c>
      <c r="CM42" s="76">
        <f t="shared" si="31"/>
        <v>11000.000000000002</v>
      </c>
      <c r="CN42" s="76">
        <f t="shared" si="31"/>
        <v>11000.000000000002</v>
      </c>
      <c r="CO42" s="76">
        <f t="shared" si="31"/>
        <v>11000.000000000002</v>
      </c>
      <c r="CP42" s="76">
        <f t="shared" si="31"/>
        <v>11000.000000000002</v>
      </c>
      <c r="CQ42" s="76">
        <f t="shared" si="31"/>
        <v>11000.000000000002</v>
      </c>
      <c r="CR42" s="76">
        <f t="shared" si="31"/>
        <v>11000.000000000002</v>
      </c>
      <c r="CS42" s="76">
        <f t="shared" si="31"/>
        <v>11000.000000000002</v>
      </c>
      <c r="CT42" s="76">
        <f t="shared" si="31"/>
        <v>11000.000000000002</v>
      </c>
      <c r="CU42" s="76">
        <f t="shared" si="31"/>
        <v>11000.000000000002</v>
      </c>
      <c r="CV42" s="76">
        <f t="shared" si="31"/>
        <v>11000.000000000002</v>
      </c>
      <c r="CW42" s="76">
        <f t="shared" si="31"/>
        <v>11000.000000000002</v>
      </c>
      <c r="CX42" s="76">
        <f t="shared" si="31"/>
        <v>11000.000000000002</v>
      </c>
      <c r="CY42" s="76">
        <f t="shared" si="31"/>
        <v>11000.000000000002</v>
      </c>
      <c r="CZ42" s="76">
        <f t="shared" si="31"/>
        <v>11000.000000000002</v>
      </c>
      <c r="DA42" s="76">
        <f t="shared" si="31"/>
        <v>11000.000000000002</v>
      </c>
      <c r="DB42" s="76">
        <f t="shared" si="31"/>
        <v>11000.000000000002</v>
      </c>
      <c r="DC42" s="76">
        <f t="shared" si="31"/>
        <v>11000.000000000002</v>
      </c>
      <c r="DD42" s="76">
        <f t="shared" si="31"/>
        <v>11000.000000000002</v>
      </c>
      <c r="DE42" s="76">
        <f t="shared" si="31"/>
        <v>11000.000000000002</v>
      </c>
      <c r="DF42" s="76">
        <f t="shared" si="31"/>
        <v>11000.000000000002</v>
      </c>
      <c r="DG42" s="76">
        <f t="shared" si="31"/>
        <v>11000.000000000002</v>
      </c>
      <c r="DH42" s="76">
        <f t="shared" si="31"/>
        <v>11000.000000000002</v>
      </c>
      <c r="DI42" s="76">
        <f t="shared" si="31"/>
        <v>11000.000000000002</v>
      </c>
      <c r="DJ42" s="76">
        <f t="shared" si="31"/>
        <v>11000.000000000002</v>
      </c>
      <c r="DK42" s="76">
        <f t="shared" si="31"/>
        <v>11000.000000000002</v>
      </c>
      <c r="DL42" s="76">
        <f t="shared" si="31"/>
        <v>11000.000000000002</v>
      </c>
      <c r="DM42" s="76">
        <f t="shared" si="31"/>
        <v>11000.000000000002</v>
      </c>
      <c r="DN42" s="76">
        <f t="shared" si="31"/>
        <v>11000.000000000002</v>
      </c>
      <c r="DO42" s="76">
        <f t="shared" si="31"/>
        <v>11000.000000000002</v>
      </c>
      <c r="DP42" s="76">
        <f t="shared" si="31"/>
        <v>11000.000000000002</v>
      </c>
      <c r="DQ42" s="76">
        <f t="shared" si="31"/>
        <v>11000.000000000002</v>
      </c>
      <c r="DR42" s="76">
        <f t="shared" si="31"/>
        <v>11000.000000000002</v>
      </c>
      <c r="DS42" s="76">
        <f t="shared" si="31"/>
        <v>11000.000000000002</v>
      </c>
      <c r="DT42" s="76">
        <f t="shared" si="31"/>
        <v>11000.000000000002</v>
      </c>
      <c r="DU42" s="76">
        <f t="shared" si="31"/>
        <v>11000.000000000002</v>
      </c>
      <c r="DV42" s="76">
        <f t="shared" si="31"/>
        <v>11000.000000000002</v>
      </c>
      <c r="DW42" s="76">
        <f t="shared" si="31"/>
        <v>11000.000000000002</v>
      </c>
      <c r="DX42" s="76">
        <f t="shared" si="31"/>
        <v>11000.000000000002</v>
      </c>
      <c r="DY42" s="76">
        <f t="shared" si="31"/>
        <v>11000.000000000002</v>
      </c>
      <c r="DZ42" s="76">
        <f t="shared" si="31"/>
        <v>11000.000000000002</v>
      </c>
      <c r="EA42" s="76">
        <f t="shared" si="31"/>
        <v>11000.000000000002</v>
      </c>
      <c r="EB42" s="76">
        <f t="shared" si="31"/>
        <v>11000.000000000002</v>
      </c>
      <c r="EC42" s="76">
        <f t="shared" si="31"/>
        <v>11000.000000000002</v>
      </c>
      <c r="ED42" s="76">
        <f t="shared" si="31"/>
        <v>11000.000000000002</v>
      </c>
      <c r="EE42" s="76">
        <f t="shared" si="31"/>
        <v>11000.000000000002</v>
      </c>
      <c r="EF42" s="76">
        <f t="shared" si="31"/>
        <v>11000.000000000002</v>
      </c>
      <c r="EG42" s="76">
        <f t="shared" si="31"/>
        <v>11000.000000000002</v>
      </c>
      <c r="EH42" s="76">
        <f t="shared" si="31"/>
        <v>11000.000000000002</v>
      </c>
      <c r="EI42" s="76">
        <f t="shared" si="31"/>
        <v>11000.000000000002</v>
      </c>
      <c r="EJ42" s="76">
        <f t="shared" si="31"/>
        <v>11000.000000000002</v>
      </c>
      <c r="EK42" s="76">
        <f t="shared" si="31"/>
        <v>11000.000000000002</v>
      </c>
      <c r="EL42" s="76">
        <f t="shared" si="31"/>
        <v>11000.000000000002</v>
      </c>
      <c r="EM42" s="76">
        <f t="shared" si="31"/>
        <v>11000.000000000002</v>
      </c>
      <c r="EN42" s="76">
        <f t="shared" si="31"/>
        <v>11000.000000000002</v>
      </c>
      <c r="EO42" s="76">
        <f t="shared" si="31"/>
        <v>11000.000000000002</v>
      </c>
      <c r="EP42" s="76">
        <f t="shared" si="31"/>
        <v>11000.000000000002</v>
      </c>
      <c r="EQ42" s="76">
        <f t="shared" si="31"/>
        <v>11000.000000000002</v>
      </c>
      <c r="ER42" s="76">
        <f t="shared" si="31"/>
        <v>11000.000000000002</v>
      </c>
      <c r="ES42" s="76">
        <f t="shared" si="31"/>
        <v>11000.000000000002</v>
      </c>
      <c r="ET42" s="76">
        <f t="shared" ref="ET42:HE42" si="32">ET43*ET44</f>
        <v>11000.000000000002</v>
      </c>
      <c r="EU42" s="76">
        <f t="shared" si="32"/>
        <v>11000.000000000002</v>
      </c>
      <c r="EV42" s="76">
        <f t="shared" si="32"/>
        <v>11000.000000000002</v>
      </c>
      <c r="EW42" s="76">
        <f t="shared" si="32"/>
        <v>11000.000000000002</v>
      </c>
      <c r="EX42" s="76">
        <f t="shared" si="32"/>
        <v>11000.000000000002</v>
      </c>
      <c r="EY42" s="76">
        <f t="shared" si="32"/>
        <v>11000.000000000002</v>
      </c>
      <c r="EZ42" s="76">
        <f t="shared" si="32"/>
        <v>11000.000000000002</v>
      </c>
      <c r="FA42" s="76">
        <f t="shared" si="32"/>
        <v>11000.000000000002</v>
      </c>
      <c r="FB42" s="76">
        <f t="shared" si="32"/>
        <v>11000.000000000002</v>
      </c>
      <c r="FC42" s="76">
        <f t="shared" si="32"/>
        <v>11000.000000000002</v>
      </c>
      <c r="FD42" s="76">
        <f t="shared" si="32"/>
        <v>11000.000000000002</v>
      </c>
      <c r="FE42" s="76">
        <f t="shared" si="32"/>
        <v>11000.000000000002</v>
      </c>
      <c r="FF42" s="76">
        <f t="shared" si="32"/>
        <v>11000.000000000002</v>
      </c>
      <c r="FG42" s="76">
        <f t="shared" si="32"/>
        <v>11000.000000000002</v>
      </c>
      <c r="FH42" s="76">
        <f t="shared" si="32"/>
        <v>11000.000000000002</v>
      </c>
      <c r="FI42" s="76">
        <f t="shared" si="32"/>
        <v>11000.000000000002</v>
      </c>
      <c r="FJ42" s="76">
        <f t="shared" si="32"/>
        <v>11000.000000000002</v>
      </c>
      <c r="FK42" s="76">
        <f t="shared" si="32"/>
        <v>11000.000000000002</v>
      </c>
      <c r="FL42" s="76">
        <f t="shared" si="32"/>
        <v>11000.000000000002</v>
      </c>
      <c r="FM42" s="76">
        <f t="shared" si="32"/>
        <v>11000.000000000002</v>
      </c>
      <c r="FN42" s="76">
        <f t="shared" si="32"/>
        <v>11000.000000000002</v>
      </c>
      <c r="FO42" s="76">
        <f t="shared" si="32"/>
        <v>11000.000000000002</v>
      </c>
      <c r="FP42" s="76">
        <f t="shared" si="32"/>
        <v>11000.000000000002</v>
      </c>
      <c r="FQ42" s="76">
        <f t="shared" si="32"/>
        <v>11000.000000000002</v>
      </c>
      <c r="FR42" s="76">
        <f t="shared" si="32"/>
        <v>11000.000000000002</v>
      </c>
      <c r="FS42" s="76">
        <f t="shared" si="32"/>
        <v>11000.000000000002</v>
      </c>
      <c r="FT42" s="76">
        <f t="shared" si="32"/>
        <v>11000.000000000002</v>
      </c>
      <c r="FU42" s="76">
        <f t="shared" si="32"/>
        <v>11000.000000000002</v>
      </c>
      <c r="FV42" s="76">
        <f t="shared" si="32"/>
        <v>11000.000000000002</v>
      </c>
      <c r="FW42" s="76">
        <f t="shared" si="32"/>
        <v>11000.000000000002</v>
      </c>
      <c r="FX42" s="76">
        <f t="shared" si="32"/>
        <v>11000.000000000002</v>
      </c>
      <c r="FY42" s="76">
        <f t="shared" si="32"/>
        <v>11000.000000000002</v>
      </c>
      <c r="FZ42" s="76">
        <f t="shared" si="32"/>
        <v>11000.000000000002</v>
      </c>
      <c r="GA42" s="76">
        <f t="shared" si="32"/>
        <v>11000.000000000002</v>
      </c>
      <c r="GB42" s="76">
        <f t="shared" si="32"/>
        <v>11000.000000000002</v>
      </c>
      <c r="GC42" s="76">
        <f t="shared" si="32"/>
        <v>11000.000000000002</v>
      </c>
      <c r="GD42" s="76">
        <f t="shared" si="32"/>
        <v>11000.000000000002</v>
      </c>
      <c r="GE42" s="76">
        <f t="shared" si="32"/>
        <v>11000.000000000002</v>
      </c>
      <c r="GF42" s="76">
        <f t="shared" si="32"/>
        <v>11000.000000000002</v>
      </c>
      <c r="GG42" s="76">
        <f t="shared" si="32"/>
        <v>11000.000000000002</v>
      </c>
      <c r="GH42" s="76">
        <f t="shared" si="32"/>
        <v>11000.000000000002</v>
      </c>
      <c r="GI42" s="76">
        <f t="shared" si="32"/>
        <v>11000.000000000002</v>
      </c>
      <c r="GJ42" s="76">
        <f t="shared" si="32"/>
        <v>11000.000000000002</v>
      </c>
      <c r="GK42" s="76">
        <f t="shared" si="32"/>
        <v>11000.000000000002</v>
      </c>
      <c r="GL42" s="76">
        <f t="shared" si="32"/>
        <v>11000.000000000002</v>
      </c>
      <c r="GM42" s="76">
        <f t="shared" si="32"/>
        <v>11000.000000000002</v>
      </c>
      <c r="GN42" s="76">
        <f t="shared" si="32"/>
        <v>11000.000000000002</v>
      </c>
      <c r="GO42" s="76">
        <f t="shared" si="32"/>
        <v>11000.000000000002</v>
      </c>
      <c r="GP42" s="76">
        <f t="shared" si="32"/>
        <v>11000.000000000002</v>
      </c>
      <c r="GQ42" s="76">
        <f t="shared" si="32"/>
        <v>11000.000000000002</v>
      </c>
      <c r="GR42" s="76">
        <f t="shared" si="32"/>
        <v>11000.000000000002</v>
      </c>
      <c r="GS42" s="76">
        <f t="shared" si="32"/>
        <v>11000.000000000002</v>
      </c>
      <c r="GT42" s="76">
        <f t="shared" si="32"/>
        <v>11000.000000000002</v>
      </c>
      <c r="GU42" s="76">
        <f t="shared" si="32"/>
        <v>11000.000000000002</v>
      </c>
      <c r="GV42" s="76">
        <f t="shared" si="32"/>
        <v>11000.000000000002</v>
      </c>
      <c r="GW42" s="76">
        <f t="shared" si="32"/>
        <v>11000.000000000002</v>
      </c>
      <c r="GX42" s="76">
        <f t="shared" si="32"/>
        <v>11000.000000000002</v>
      </c>
      <c r="GY42" s="76">
        <f t="shared" si="32"/>
        <v>11000.000000000002</v>
      </c>
      <c r="GZ42" s="76">
        <f t="shared" si="32"/>
        <v>11000.000000000002</v>
      </c>
      <c r="HA42" s="76">
        <f t="shared" si="32"/>
        <v>11000.000000000002</v>
      </c>
      <c r="HB42" s="76">
        <f t="shared" si="32"/>
        <v>11000.000000000002</v>
      </c>
      <c r="HC42" s="76">
        <f t="shared" si="32"/>
        <v>11000.000000000002</v>
      </c>
      <c r="HD42" s="76">
        <f t="shared" si="32"/>
        <v>11000.000000000002</v>
      </c>
      <c r="HE42" s="76">
        <f t="shared" si="32"/>
        <v>11000.000000000002</v>
      </c>
      <c r="HF42" s="76">
        <f t="shared" ref="HF42:IL42" si="33">HF43*HF44</f>
        <v>11000.000000000002</v>
      </c>
      <c r="HG42" s="76">
        <f t="shared" si="33"/>
        <v>11000.000000000002</v>
      </c>
      <c r="HH42" s="76">
        <f t="shared" si="33"/>
        <v>11000.000000000002</v>
      </c>
      <c r="HI42" s="76">
        <f t="shared" si="33"/>
        <v>11000.000000000002</v>
      </c>
      <c r="HJ42" s="76">
        <f t="shared" si="33"/>
        <v>11000.000000000002</v>
      </c>
      <c r="HK42" s="76">
        <f t="shared" si="33"/>
        <v>11000.000000000002</v>
      </c>
      <c r="HL42" s="76">
        <f t="shared" si="33"/>
        <v>11000.000000000002</v>
      </c>
      <c r="HM42" s="76">
        <f t="shared" si="33"/>
        <v>11000.000000000002</v>
      </c>
      <c r="HN42" s="76">
        <f t="shared" si="33"/>
        <v>11000.000000000002</v>
      </c>
      <c r="HO42" s="76">
        <f t="shared" si="33"/>
        <v>11000.000000000002</v>
      </c>
      <c r="HP42" s="76">
        <f t="shared" si="33"/>
        <v>11000.000000000002</v>
      </c>
      <c r="HQ42" s="76">
        <f t="shared" si="33"/>
        <v>11000.000000000002</v>
      </c>
      <c r="HR42" s="76">
        <f t="shared" si="33"/>
        <v>11000.000000000002</v>
      </c>
      <c r="HS42" s="76">
        <f t="shared" si="33"/>
        <v>11000.000000000002</v>
      </c>
      <c r="HT42" s="76">
        <f t="shared" si="33"/>
        <v>11000.000000000002</v>
      </c>
      <c r="HU42" s="76">
        <f t="shared" si="33"/>
        <v>11000.000000000002</v>
      </c>
      <c r="HV42" s="76">
        <f t="shared" si="33"/>
        <v>11000.000000000002</v>
      </c>
      <c r="HW42" s="76">
        <f t="shared" si="33"/>
        <v>11000.000000000002</v>
      </c>
      <c r="HX42" s="76">
        <f t="shared" si="33"/>
        <v>11000.000000000002</v>
      </c>
      <c r="HY42" s="76">
        <f t="shared" si="33"/>
        <v>11000.000000000002</v>
      </c>
      <c r="HZ42" s="76">
        <f t="shared" si="33"/>
        <v>11000.000000000002</v>
      </c>
      <c r="IA42" s="76">
        <f t="shared" si="33"/>
        <v>11000.000000000002</v>
      </c>
      <c r="IB42" s="76">
        <f t="shared" si="33"/>
        <v>11000.000000000002</v>
      </c>
      <c r="IC42" s="76">
        <f t="shared" si="33"/>
        <v>11000.000000000002</v>
      </c>
      <c r="ID42" s="76">
        <f t="shared" si="33"/>
        <v>11000.000000000002</v>
      </c>
      <c r="IE42" s="76">
        <f t="shared" si="33"/>
        <v>11000.000000000002</v>
      </c>
      <c r="IF42" s="76">
        <f t="shared" si="33"/>
        <v>11000.000000000002</v>
      </c>
      <c r="IG42" s="76">
        <f t="shared" si="33"/>
        <v>11000.000000000002</v>
      </c>
      <c r="IH42" s="76">
        <f t="shared" si="33"/>
        <v>11000.000000000002</v>
      </c>
      <c r="II42" s="76">
        <f t="shared" si="33"/>
        <v>11000.000000000002</v>
      </c>
      <c r="IJ42" s="76">
        <f t="shared" si="33"/>
        <v>11000.000000000002</v>
      </c>
      <c r="IK42" s="76">
        <f t="shared" si="33"/>
        <v>11000.000000000002</v>
      </c>
      <c r="IL42" s="76">
        <f t="shared" si="33"/>
        <v>11000.000000000002</v>
      </c>
    </row>
    <row r="43" spans="2:246" outlineLevel="3" x14ac:dyDescent="0.3">
      <c r="B43" s="144" t="s">
        <v>450</v>
      </c>
      <c r="C43" s="72" t="s">
        <v>277</v>
      </c>
      <c r="D43" s="137">
        <f>SUM(G43:IL43)</f>
        <v>417999.99999999889</v>
      </c>
      <c r="F43" s="133"/>
      <c r="G43" s="76">
        <f>SUM(Objects!G21,Objects!G107 )/Assump!$D$42</f>
        <v>0</v>
      </c>
      <c r="H43" s="76">
        <f>SUM(Objects!H21,Objects!H107 )/Assump!$D$42</f>
        <v>0</v>
      </c>
      <c r="I43" s="76">
        <f>SUM(Objects!I21,Objects!I107 )/Assump!$D$42</f>
        <v>0</v>
      </c>
      <c r="J43" s="76">
        <f>SUM(Objects!J21,Objects!J107 )/Assump!$D$42</f>
        <v>0</v>
      </c>
      <c r="K43" s="76">
        <f>SUM(Objects!K21,Objects!K107 )/Assump!$D$42</f>
        <v>0</v>
      </c>
      <c r="L43" s="76">
        <f>SUM(Objects!L21,Objects!L107 )/Assump!$D$42</f>
        <v>0</v>
      </c>
      <c r="M43" s="76">
        <f>SUM(Objects!M21,Objects!M107 )/Assump!$D$42</f>
        <v>0</v>
      </c>
      <c r="N43" s="76">
        <f>SUM(Objects!N21,Objects!N107 )/Assump!$D$42</f>
        <v>0</v>
      </c>
      <c r="O43" s="76">
        <f>SUM(Objects!O21,Objects!O107 )/Assump!$D$42</f>
        <v>0</v>
      </c>
      <c r="P43" s="76">
        <f>SUM(Objects!P21,Objects!P107 )/Assump!$D$42</f>
        <v>0</v>
      </c>
      <c r="Q43" s="76">
        <f>SUM(Objects!Q21,Objects!Q107 )/Assump!$D$42</f>
        <v>0</v>
      </c>
      <c r="R43" s="76">
        <f>SUM(Objects!R21,Objects!R107 )/Assump!$D$42</f>
        <v>0</v>
      </c>
      <c r="S43" s="76">
        <f>SUM(Objects!S21,Objects!S107 )/Assump!$D$42</f>
        <v>1833.3333333333337</v>
      </c>
      <c r="T43" s="76">
        <f>SUM(Objects!T21,Objects!T107 )/Assump!$D$42</f>
        <v>1833.3333333333337</v>
      </c>
      <c r="U43" s="76">
        <f>SUM(Objects!U21,Objects!U107 )/Assump!$D$42</f>
        <v>1833.3333333333337</v>
      </c>
      <c r="V43" s="76">
        <f>SUM(Objects!V21,Objects!V107 )/Assump!$D$42</f>
        <v>1833.3333333333337</v>
      </c>
      <c r="W43" s="76">
        <f>SUM(Objects!W21,Objects!W107 )/Assump!$D$42</f>
        <v>1833.3333333333337</v>
      </c>
      <c r="X43" s="76">
        <f>SUM(Objects!X21,Objects!X107 )/Assump!$D$42</f>
        <v>1833.3333333333337</v>
      </c>
      <c r="Y43" s="76">
        <f>SUM(Objects!Y21,Objects!Y107 )/Assump!$D$42</f>
        <v>1833.3333333333337</v>
      </c>
      <c r="Z43" s="76">
        <f>SUM(Objects!Z21,Objects!Z107 )/Assump!$D$42</f>
        <v>1833.3333333333337</v>
      </c>
      <c r="AA43" s="76">
        <f>SUM(Objects!AA21,Objects!AA107 )/Assump!$D$42</f>
        <v>1833.3333333333337</v>
      </c>
      <c r="AB43" s="76">
        <f>SUM(Objects!AB21,Objects!AB107 )/Assump!$D$42</f>
        <v>1833.3333333333337</v>
      </c>
      <c r="AC43" s="76">
        <f>SUM(Objects!AC21,Objects!AC107 )/Assump!$D$42</f>
        <v>1833.3333333333337</v>
      </c>
      <c r="AD43" s="76">
        <f>SUM(Objects!AD21,Objects!AD107 )/Assump!$D$42</f>
        <v>1833.3333333333337</v>
      </c>
      <c r="AE43" s="76">
        <f>SUM(Objects!AE21,Objects!AE107 )/Assump!$D$42</f>
        <v>1833.3333333333337</v>
      </c>
      <c r="AF43" s="76">
        <f>SUM(Objects!AF21,Objects!AF107 )/Assump!$D$42</f>
        <v>1833.3333333333337</v>
      </c>
      <c r="AG43" s="76">
        <f>SUM(Objects!AG21,Objects!AG107 )/Assump!$D$42</f>
        <v>1833.3333333333337</v>
      </c>
      <c r="AH43" s="76">
        <f>SUM(Objects!AH21,Objects!AH107 )/Assump!$D$42</f>
        <v>1833.3333333333337</v>
      </c>
      <c r="AI43" s="76">
        <f>SUM(Objects!AI21,Objects!AI107 )/Assump!$D$42</f>
        <v>1833.3333333333337</v>
      </c>
      <c r="AJ43" s="76">
        <f>SUM(Objects!AJ21,Objects!AJ107 )/Assump!$D$42</f>
        <v>1833.3333333333337</v>
      </c>
      <c r="AK43" s="76">
        <f>SUM(Objects!AK21,Objects!AK107 )/Assump!$D$42</f>
        <v>1833.3333333333337</v>
      </c>
      <c r="AL43" s="76">
        <f>SUM(Objects!AL21,Objects!AL107 )/Assump!$D$42</f>
        <v>1833.3333333333337</v>
      </c>
      <c r="AM43" s="76">
        <f>SUM(Objects!AM21,Objects!AM107 )/Assump!$D$42</f>
        <v>1833.3333333333337</v>
      </c>
      <c r="AN43" s="76">
        <f>SUM(Objects!AN21,Objects!AN107 )/Assump!$D$42</f>
        <v>1833.3333333333337</v>
      </c>
      <c r="AO43" s="76">
        <f>SUM(Objects!AO21,Objects!AO107 )/Assump!$D$42</f>
        <v>1833.3333333333337</v>
      </c>
      <c r="AP43" s="76">
        <f>SUM(Objects!AP21,Objects!AP107 )/Assump!$D$42</f>
        <v>1833.3333333333337</v>
      </c>
      <c r="AQ43" s="76">
        <f>SUM(Objects!AQ21,Objects!AQ107 )/Assump!$D$42</f>
        <v>1833.3333333333337</v>
      </c>
      <c r="AR43" s="76">
        <f>SUM(Objects!AR21,Objects!AR107 )/Assump!$D$42</f>
        <v>1833.3333333333337</v>
      </c>
      <c r="AS43" s="76">
        <f>SUM(Objects!AS21,Objects!AS107 )/Assump!$D$42</f>
        <v>1833.3333333333337</v>
      </c>
      <c r="AT43" s="76">
        <f>SUM(Objects!AT21,Objects!AT107 )/Assump!$D$42</f>
        <v>1833.3333333333337</v>
      </c>
      <c r="AU43" s="76">
        <f>SUM(Objects!AU21,Objects!AU107 )/Assump!$D$42</f>
        <v>1833.3333333333337</v>
      </c>
      <c r="AV43" s="76">
        <f>SUM(Objects!AV21,Objects!AV107 )/Assump!$D$42</f>
        <v>1833.3333333333337</v>
      </c>
      <c r="AW43" s="76">
        <f>SUM(Objects!AW21,Objects!AW107 )/Assump!$D$42</f>
        <v>1833.3333333333337</v>
      </c>
      <c r="AX43" s="76">
        <f>SUM(Objects!AX21,Objects!AX107 )/Assump!$D$42</f>
        <v>1833.3333333333337</v>
      </c>
      <c r="AY43" s="76">
        <f>SUM(Objects!AY21,Objects!AY107 )/Assump!$D$42</f>
        <v>1833.3333333333337</v>
      </c>
      <c r="AZ43" s="76">
        <f>SUM(Objects!AZ21,Objects!AZ107 )/Assump!$D$42</f>
        <v>1833.3333333333337</v>
      </c>
      <c r="BA43" s="76">
        <f>SUM(Objects!BA21,Objects!BA107 )/Assump!$D$42</f>
        <v>1833.3333333333337</v>
      </c>
      <c r="BB43" s="76">
        <f>SUM(Objects!BB21,Objects!BB107 )/Assump!$D$42</f>
        <v>1833.3333333333337</v>
      </c>
      <c r="BC43" s="76">
        <f>SUM(Objects!BC21,Objects!BC107 )/Assump!$D$42</f>
        <v>1833.3333333333337</v>
      </c>
      <c r="BD43" s="76">
        <f>SUM(Objects!BD21,Objects!BD107 )/Assump!$D$42</f>
        <v>1833.3333333333337</v>
      </c>
      <c r="BE43" s="76">
        <f>SUM(Objects!BE21,Objects!BE107 )/Assump!$D$42</f>
        <v>1833.3333333333337</v>
      </c>
      <c r="BF43" s="76">
        <f>SUM(Objects!BF21,Objects!BF107 )/Assump!$D$42</f>
        <v>1833.3333333333337</v>
      </c>
      <c r="BG43" s="76">
        <f>SUM(Objects!BG21,Objects!BG107 )/Assump!$D$42</f>
        <v>1833.3333333333337</v>
      </c>
      <c r="BH43" s="76">
        <f>SUM(Objects!BH21,Objects!BH107 )/Assump!$D$42</f>
        <v>1833.3333333333337</v>
      </c>
      <c r="BI43" s="76">
        <f>SUM(Objects!BI21,Objects!BI107 )/Assump!$D$42</f>
        <v>1833.3333333333337</v>
      </c>
      <c r="BJ43" s="76">
        <f>SUM(Objects!BJ21,Objects!BJ107 )/Assump!$D$42</f>
        <v>1833.3333333333337</v>
      </c>
      <c r="BK43" s="76">
        <f>SUM(Objects!BK21,Objects!BK107 )/Assump!$D$42</f>
        <v>1833.3333333333337</v>
      </c>
      <c r="BL43" s="76">
        <f>SUM(Objects!BL21,Objects!BL107 )/Assump!$D$42</f>
        <v>1833.3333333333337</v>
      </c>
      <c r="BM43" s="76">
        <f>SUM(Objects!BM21,Objects!BM107 )/Assump!$D$42</f>
        <v>1833.3333333333337</v>
      </c>
      <c r="BN43" s="76">
        <f>SUM(Objects!BN21,Objects!BN107 )/Assump!$D$42</f>
        <v>1833.3333333333337</v>
      </c>
      <c r="BO43" s="76">
        <f>SUM(Objects!BO21,Objects!BO107 )/Assump!$D$42</f>
        <v>1833.3333333333337</v>
      </c>
      <c r="BP43" s="76">
        <f>SUM(Objects!BP21,Objects!BP107 )/Assump!$D$42</f>
        <v>1833.3333333333337</v>
      </c>
      <c r="BQ43" s="76">
        <f>SUM(Objects!BQ21,Objects!BQ107 )/Assump!$D$42</f>
        <v>1833.3333333333337</v>
      </c>
      <c r="BR43" s="76">
        <f>SUM(Objects!BR21,Objects!BR107 )/Assump!$D$42</f>
        <v>1833.3333333333337</v>
      </c>
      <c r="BS43" s="76">
        <f>SUM(Objects!BS21,Objects!BS107 )/Assump!$D$42</f>
        <v>1833.3333333333337</v>
      </c>
      <c r="BT43" s="76">
        <f>SUM(Objects!BT21,Objects!BT107 )/Assump!$D$42</f>
        <v>1833.3333333333337</v>
      </c>
      <c r="BU43" s="76">
        <f>SUM(Objects!BU21,Objects!BU107 )/Assump!$D$42</f>
        <v>1833.3333333333337</v>
      </c>
      <c r="BV43" s="76">
        <f>SUM(Objects!BV21,Objects!BV107 )/Assump!$D$42</f>
        <v>1833.3333333333337</v>
      </c>
      <c r="BW43" s="76">
        <f>SUM(Objects!BW21,Objects!BW107 )/Assump!$D$42</f>
        <v>1833.3333333333337</v>
      </c>
      <c r="BX43" s="76">
        <f>SUM(Objects!BX21,Objects!BX107 )/Assump!$D$42</f>
        <v>1833.3333333333337</v>
      </c>
      <c r="BY43" s="76">
        <f>SUM(Objects!BY21,Objects!BY107 )/Assump!$D$42</f>
        <v>1833.3333333333337</v>
      </c>
      <c r="BZ43" s="76">
        <f>SUM(Objects!BZ21,Objects!BZ107 )/Assump!$D$42</f>
        <v>1833.3333333333337</v>
      </c>
      <c r="CA43" s="76">
        <f>SUM(Objects!CA21,Objects!CA107 )/Assump!$D$42</f>
        <v>1833.3333333333337</v>
      </c>
      <c r="CB43" s="76">
        <f>SUM(Objects!CB21,Objects!CB107 )/Assump!$D$42</f>
        <v>1833.3333333333337</v>
      </c>
      <c r="CC43" s="76">
        <f>SUM(Objects!CC21,Objects!CC107 )/Assump!$D$42</f>
        <v>1833.3333333333337</v>
      </c>
      <c r="CD43" s="76">
        <f>SUM(Objects!CD21,Objects!CD107 )/Assump!$D$42</f>
        <v>1833.3333333333337</v>
      </c>
      <c r="CE43" s="76">
        <f>SUM(Objects!CE21,Objects!CE107 )/Assump!$D$42</f>
        <v>1833.3333333333337</v>
      </c>
      <c r="CF43" s="76">
        <f>SUM(Objects!CF21,Objects!CF107 )/Assump!$D$42</f>
        <v>1833.3333333333337</v>
      </c>
      <c r="CG43" s="76">
        <f>SUM(Objects!CG21,Objects!CG107 )/Assump!$D$42</f>
        <v>1833.3333333333337</v>
      </c>
      <c r="CH43" s="76">
        <f>SUM(Objects!CH21,Objects!CH107 )/Assump!$D$42</f>
        <v>1833.3333333333337</v>
      </c>
      <c r="CI43" s="76">
        <f>SUM(Objects!CI21,Objects!CI107 )/Assump!$D$42</f>
        <v>1833.3333333333337</v>
      </c>
      <c r="CJ43" s="76">
        <f>SUM(Objects!CJ21,Objects!CJ107 )/Assump!$D$42</f>
        <v>1833.3333333333337</v>
      </c>
      <c r="CK43" s="76">
        <f>SUM(Objects!CK21,Objects!CK107 )/Assump!$D$42</f>
        <v>1833.3333333333337</v>
      </c>
      <c r="CL43" s="76">
        <f>SUM(Objects!CL21,Objects!CL107 )/Assump!$D$42</f>
        <v>1833.3333333333337</v>
      </c>
      <c r="CM43" s="76">
        <f>SUM(Objects!CM21,Objects!CM107 )/Assump!$D$42</f>
        <v>1833.3333333333337</v>
      </c>
      <c r="CN43" s="76">
        <f>SUM(Objects!CN21,Objects!CN107 )/Assump!$D$42</f>
        <v>1833.3333333333337</v>
      </c>
      <c r="CO43" s="76">
        <f>SUM(Objects!CO21,Objects!CO107 )/Assump!$D$42</f>
        <v>1833.3333333333337</v>
      </c>
      <c r="CP43" s="76">
        <f>SUM(Objects!CP21,Objects!CP107 )/Assump!$D$42</f>
        <v>1833.3333333333337</v>
      </c>
      <c r="CQ43" s="76">
        <f>SUM(Objects!CQ21,Objects!CQ107 )/Assump!$D$42</f>
        <v>1833.3333333333337</v>
      </c>
      <c r="CR43" s="76">
        <f>SUM(Objects!CR21,Objects!CR107 )/Assump!$D$42</f>
        <v>1833.3333333333337</v>
      </c>
      <c r="CS43" s="76">
        <f>SUM(Objects!CS21,Objects!CS107 )/Assump!$D$42</f>
        <v>1833.3333333333337</v>
      </c>
      <c r="CT43" s="76">
        <f>SUM(Objects!CT21,Objects!CT107 )/Assump!$D$42</f>
        <v>1833.3333333333337</v>
      </c>
      <c r="CU43" s="76">
        <f>SUM(Objects!CU21,Objects!CU107 )/Assump!$D$42</f>
        <v>1833.3333333333337</v>
      </c>
      <c r="CV43" s="76">
        <f>SUM(Objects!CV21,Objects!CV107 )/Assump!$D$42</f>
        <v>1833.3333333333337</v>
      </c>
      <c r="CW43" s="76">
        <f>SUM(Objects!CW21,Objects!CW107 )/Assump!$D$42</f>
        <v>1833.3333333333337</v>
      </c>
      <c r="CX43" s="76">
        <f>SUM(Objects!CX21,Objects!CX107 )/Assump!$D$42</f>
        <v>1833.3333333333337</v>
      </c>
      <c r="CY43" s="76">
        <f>SUM(Objects!CY21,Objects!CY107 )/Assump!$D$42</f>
        <v>1833.3333333333337</v>
      </c>
      <c r="CZ43" s="76">
        <f>SUM(Objects!CZ21,Objects!CZ107 )/Assump!$D$42</f>
        <v>1833.3333333333337</v>
      </c>
      <c r="DA43" s="76">
        <f>SUM(Objects!DA21,Objects!DA107 )/Assump!$D$42</f>
        <v>1833.3333333333337</v>
      </c>
      <c r="DB43" s="76">
        <f>SUM(Objects!DB21,Objects!DB107 )/Assump!$D$42</f>
        <v>1833.3333333333337</v>
      </c>
      <c r="DC43" s="76">
        <f>SUM(Objects!DC21,Objects!DC107 )/Assump!$D$42</f>
        <v>1833.3333333333337</v>
      </c>
      <c r="DD43" s="76">
        <f>SUM(Objects!DD21,Objects!DD107 )/Assump!$D$42</f>
        <v>1833.3333333333337</v>
      </c>
      <c r="DE43" s="76">
        <f>SUM(Objects!DE21,Objects!DE107 )/Assump!$D$42</f>
        <v>1833.3333333333337</v>
      </c>
      <c r="DF43" s="76">
        <f>SUM(Objects!DF21,Objects!DF107 )/Assump!$D$42</f>
        <v>1833.3333333333337</v>
      </c>
      <c r="DG43" s="76">
        <f>SUM(Objects!DG21,Objects!DG107 )/Assump!$D$42</f>
        <v>1833.3333333333337</v>
      </c>
      <c r="DH43" s="76">
        <f>SUM(Objects!DH21,Objects!DH107 )/Assump!$D$42</f>
        <v>1833.3333333333337</v>
      </c>
      <c r="DI43" s="76">
        <f>SUM(Objects!DI21,Objects!DI107 )/Assump!$D$42</f>
        <v>1833.3333333333337</v>
      </c>
      <c r="DJ43" s="76">
        <f>SUM(Objects!DJ21,Objects!DJ107 )/Assump!$D$42</f>
        <v>1833.3333333333337</v>
      </c>
      <c r="DK43" s="76">
        <f>SUM(Objects!DK21,Objects!DK107 )/Assump!$D$42</f>
        <v>1833.3333333333337</v>
      </c>
      <c r="DL43" s="76">
        <f>SUM(Objects!DL21,Objects!DL107 )/Assump!$D$42</f>
        <v>1833.3333333333337</v>
      </c>
      <c r="DM43" s="76">
        <f>SUM(Objects!DM21,Objects!DM107 )/Assump!$D$42</f>
        <v>1833.3333333333337</v>
      </c>
      <c r="DN43" s="76">
        <f>SUM(Objects!DN21,Objects!DN107 )/Assump!$D$42</f>
        <v>1833.3333333333337</v>
      </c>
      <c r="DO43" s="76">
        <f>SUM(Objects!DO21,Objects!DO107 )/Assump!$D$42</f>
        <v>1833.3333333333337</v>
      </c>
      <c r="DP43" s="76">
        <f>SUM(Objects!DP21,Objects!DP107 )/Assump!$D$42</f>
        <v>1833.3333333333337</v>
      </c>
      <c r="DQ43" s="76">
        <f>SUM(Objects!DQ21,Objects!DQ107 )/Assump!$D$42</f>
        <v>1833.3333333333337</v>
      </c>
      <c r="DR43" s="76">
        <f>SUM(Objects!DR21,Objects!DR107 )/Assump!$D$42</f>
        <v>1833.3333333333337</v>
      </c>
      <c r="DS43" s="76">
        <f>SUM(Objects!DS21,Objects!DS107 )/Assump!$D$42</f>
        <v>1833.3333333333337</v>
      </c>
      <c r="DT43" s="76">
        <f>SUM(Objects!DT21,Objects!DT107 )/Assump!$D$42</f>
        <v>1833.3333333333337</v>
      </c>
      <c r="DU43" s="76">
        <f>SUM(Objects!DU21,Objects!DU107 )/Assump!$D$42</f>
        <v>1833.3333333333337</v>
      </c>
      <c r="DV43" s="76">
        <f>SUM(Objects!DV21,Objects!DV107 )/Assump!$D$42</f>
        <v>1833.3333333333337</v>
      </c>
      <c r="DW43" s="76">
        <f>SUM(Objects!DW21,Objects!DW107 )/Assump!$D$42</f>
        <v>1833.3333333333337</v>
      </c>
      <c r="DX43" s="76">
        <f>SUM(Objects!DX21,Objects!DX107 )/Assump!$D$42</f>
        <v>1833.3333333333337</v>
      </c>
      <c r="DY43" s="76">
        <f>SUM(Objects!DY21,Objects!DY107 )/Assump!$D$42</f>
        <v>1833.3333333333337</v>
      </c>
      <c r="DZ43" s="76">
        <f>SUM(Objects!DZ21,Objects!DZ107 )/Assump!$D$42</f>
        <v>1833.3333333333337</v>
      </c>
      <c r="EA43" s="76">
        <f>SUM(Objects!EA21,Objects!EA107 )/Assump!$D$42</f>
        <v>1833.3333333333337</v>
      </c>
      <c r="EB43" s="76">
        <f>SUM(Objects!EB21,Objects!EB107 )/Assump!$D$42</f>
        <v>1833.3333333333337</v>
      </c>
      <c r="EC43" s="76">
        <f>SUM(Objects!EC21,Objects!EC107 )/Assump!$D$42</f>
        <v>1833.3333333333337</v>
      </c>
      <c r="ED43" s="76">
        <f>SUM(Objects!ED21,Objects!ED107 )/Assump!$D$42</f>
        <v>1833.3333333333337</v>
      </c>
      <c r="EE43" s="76">
        <f>SUM(Objects!EE21,Objects!EE107 )/Assump!$D$42</f>
        <v>1833.3333333333337</v>
      </c>
      <c r="EF43" s="76">
        <f>SUM(Objects!EF21,Objects!EF107 )/Assump!$D$42</f>
        <v>1833.3333333333337</v>
      </c>
      <c r="EG43" s="76">
        <f>SUM(Objects!EG21,Objects!EG107 )/Assump!$D$42</f>
        <v>1833.3333333333337</v>
      </c>
      <c r="EH43" s="76">
        <f>SUM(Objects!EH21,Objects!EH107 )/Assump!$D$42</f>
        <v>1833.3333333333337</v>
      </c>
      <c r="EI43" s="76">
        <f>SUM(Objects!EI21,Objects!EI107 )/Assump!$D$42</f>
        <v>1833.3333333333337</v>
      </c>
      <c r="EJ43" s="76">
        <f>SUM(Objects!EJ21,Objects!EJ107 )/Assump!$D$42</f>
        <v>1833.3333333333337</v>
      </c>
      <c r="EK43" s="76">
        <f>SUM(Objects!EK21,Objects!EK107 )/Assump!$D$42</f>
        <v>1833.3333333333337</v>
      </c>
      <c r="EL43" s="76">
        <f>SUM(Objects!EL21,Objects!EL107 )/Assump!$D$42</f>
        <v>1833.3333333333337</v>
      </c>
      <c r="EM43" s="76">
        <f>SUM(Objects!EM21,Objects!EM107 )/Assump!$D$42</f>
        <v>1833.3333333333337</v>
      </c>
      <c r="EN43" s="76">
        <f>SUM(Objects!EN21,Objects!EN107 )/Assump!$D$42</f>
        <v>1833.3333333333337</v>
      </c>
      <c r="EO43" s="76">
        <f>SUM(Objects!EO21,Objects!EO107 )/Assump!$D$42</f>
        <v>1833.3333333333337</v>
      </c>
      <c r="EP43" s="76">
        <f>SUM(Objects!EP21,Objects!EP107 )/Assump!$D$42</f>
        <v>1833.3333333333337</v>
      </c>
      <c r="EQ43" s="76">
        <f>SUM(Objects!EQ21,Objects!EQ107 )/Assump!$D$42</f>
        <v>1833.3333333333337</v>
      </c>
      <c r="ER43" s="76">
        <f>SUM(Objects!ER21,Objects!ER107 )/Assump!$D$42</f>
        <v>1833.3333333333337</v>
      </c>
      <c r="ES43" s="76">
        <f>SUM(Objects!ES21,Objects!ES107 )/Assump!$D$42</f>
        <v>1833.3333333333337</v>
      </c>
      <c r="ET43" s="76">
        <f>SUM(Objects!ET21,Objects!ET107 )/Assump!$D$42</f>
        <v>1833.3333333333337</v>
      </c>
      <c r="EU43" s="76">
        <f>SUM(Objects!EU21,Objects!EU107 )/Assump!$D$42</f>
        <v>1833.3333333333337</v>
      </c>
      <c r="EV43" s="76">
        <f>SUM(Objects!EV21,Objects!EV107 )/Assump!$D$42</f>
        <v>1833.3333333333337</v>
      </c>
      <c r="EW43" s="76">
        <f>SUM(Objects!EW21,Objects!EW107 )/Assump!$D$42</f>
        <v>1833.3333333333337</v>
      </c>
      <c r="EX43" s="76">
        <f>SUM(Objects!EX21,Objects!EX107 )/Assump!$D$42</f>
        <v>1833.3333333333337</v>
      </c>
      <c r="EY43" s="76">
        <f>SUM(Objects!EY21,Objects!EY107 )/Assump!$D$42</f>
        <v>1833.3333333333337</v>
      </c>
      <c r="EZ43" s="76">
        <f>SUM(Objects!EZ21,Objects!EZ107 )/Assump!$D$42</f>
        <v>1833.3333333333337</v>
      </c>
      <c r="FA43" s="76">
        <f>SUM(Objects!FA21,Objects!FA107 )/Assump!$D$42</f>
        <v>1833.3333333333337</v>
      </c>
      <c r="FB43" s="76">
        <f>SUM(Objects!FB21,Objects!FB107 )/Assump!$D$42</f>
        <v>1833.3333333333337</v>
      </c>
      <c r="FC43" s="76">
        <f>SUM(Objects!FC21,Objects!FC107 )/Assump!$D$42</f>
        <v>1833.3333333333337</v>
      </c>
      <c r="FD43" s="76">
        <f>SUM(Objects!FD21,Objects!FD107 )/Assump!$D$42</f>
        <v>1833.3333333333337</v>
      </c>
      <c r="FE43" s="76">
        <f>SUM(Objects!FE21,Objects!FE107 )/Assump!$D$42</f>
        <v>1833.3333333333337</v>
      </c>
      <c r="FF43" s="76">
        <f>SUM(Objects!FF21,Objects!FF107 )/Assump!$D$42</f>
        <v>1833.3333333333337</v>
      </c>
      <c r="FG43" s="76">
        <f>SUM(Objects!FG21,Objects!FG107 )/Assump!$D$42</f>
        <v>1833.3333333333337</v>
      </c>
      <c r="FH43" s="76">
        <f>SUM(Objects!FH21,Objects!FH107 )/Assump!$D$42</f>
        <v>1833.3333333333337</v>
      </c>
      <c r="FI43" s="76">
        <f>SUM(Objects!FI21,Objects!FI107 )/Assump!$D$42</f>
        <v>1833.3333333333337</v>
      </c>
      <c r="FJ43" s="76">
        <f>SUM(Objects!FJ21,Objects!FJ107 )/Assump!$D$42</f>
        <v>1833.3333333333337</v>
      </c>
      <c r="FK43" s="76">
        <f>SUM(Objects!FK21,Objects!FK107 )/Assump!$D$42</f>
        <v>1833.3333333333337</v>
      </c>
      <c r="FL43" s="76">
        <f>SUM(Objects!FL21,Objects!FL107 )/Assump!$D$42</f>
        <v>1833.3333333333337</v>
      </c>
      <c r="FM43" s="76">
        <f>SUM(Objects!FM21,Objects!FM107 )/Assump!$D$42</f>
        <v>1833.3333333333337</v>
      </c>
      <c r="FN43" s="76">
        <f>SUM(Objects!FN21,Objects!FN107 )/Assump!$D$42</f>
        <v>1833.3333333333337</v>
      </c>
      <c r="FO43" s="76">
        <f>SUM(Objects!FO21,Objects!FO107 )/Assump!$D$42</f>
        <v>1833.3333333333337</v>
      </c>
      <c r="FP43" s="76">
        <f>SUM(Objects!FP21,Objects!FP107 )/Assump!$D$42</f>
        <v>1833.3333333333337</v>
      </c>
      <c r="FQ43" s="76">
        <f>SUM(Objects!FQ21,Objects!FQ107 )/Assump!$D$42</f>
        <v>1833.3333333333337</v>
      </c>
      <c r="FR43" s="76">
        <f>SUM(Objects!FR21,Objects!FR107 )/Assump!$D$42</f>
        <v>1833.3333333333337</v>
      </c>
      <c r="FS43" s="76">
        <f>SUM(Objects!FS21,Objects!FS107 )/Assump!$D$42</f>
        <v>1833.3333333333337</v>
      </c>
      <c r="FT43" s="76">
        <f>SUM(Objects!FT21,Objects!FT107 )/Assump!$D$42</f>
        <v>1833.3333333333337</v>
      </c>
      <c r="FU43" s="76">
        <f>SUM(Objects!FU21,Objects!FU107 )/Assump!$D$42</f>
        <v>1833.3333333333337</v>
      </c>
      <c r="FV43" s="76">
        <f>SUM(Objects!FV21,Objects!FV107 )/Assump!$D$42</f>
        <v>1833.3333333333337</v>
      </c>
      <c r="FW43" s="76">
        <f>SUM(Objects!FW21,Objects!FW107 )/Assump!$D$42</f>
        <v>1833.3333333333337</v>
      </c>
      <c r="FX43" s="76">
        <f>SUM(Objects!FX21,Objects!FX107 )/Assump!$D$42</f>
        <v>1833.3333333333337</v>
      </c>
      <c r="FY43" s="76">
        <f>SUM(Objects!FY21,Objects!FY107 )/Assump!$D$42</f>
        <v>1833.3333333333337</v>
      </c>
      <c r="FZ43" s="76">
        <f>SUM(Objects!FZ21,Objects!FZ107 )/Assump!$D$42</f>
        <v>1833.3333333333337</v>
      </c>
      <c r="GA43" s="76">
        <f>SUM(Objects!GA21,Objects!GA107 )/Assump!$D$42</f>
        <v>1833.3333333333337</v>
      </c>
      <c r="GB43" s="76">
        <f>SUM(Objects!GB21,Objects!GB107 )/Assump!$D$42</f>
        <v>1833.3333333333337</v>
      </c>
      <c r="GC43" s="76">
        <f>SUM(Objects!GC21,Objects!GC107 )/Assump!$D$42</f>
        <v>1833.3333333333337</v>
      </c>
      <c r="GD43" s="76">
        <f>SUM(Objects!GD21,Objects!GD107 )/Assump!$D$42</f>
        <v>1833.3333333333337</v>
      </c>
      <c r="GE43" s="76">
        <f>SUM(Objects!GE21,Objects!GE107 )/Assump!$D$42</f>
        <v>1833.3333333333337</v>
      </c>
      <c r="GF43" s="76">
        <f>SUM(Objects!GF21,Objects!GF107 )/Assump!$D$42</f>
        <v>1833.3333333333337</v>
      </c>
      <c r="GG43" s="76">
        <f>SUM(Objects!GG21,Objects!GG107 )/Assump!$D$42</f>
        <v>1833.3333333333337</v>
      </c>
      <c r="GH43" s="76">
        <f>SUM(Objects!GH21,Objects!GH107 )/Assump!$D$42</f>
        <v>1833.3333333333337</v>
      </c>
      <c r="GI43" s="76">
        <f>SUM(Objects!GI21,Objects!GI107 )/Assump!$D$42</f>
        <v>1833.3333333333337</v>
      </c>
      <c r="GJ43" s="76">
        <f>SUM(Objects!GJ21,Objects!GJ107 )/Assump!$D$42</f>
        <v>1833.3333333333337</v>
      </c>
      <c r="GK43" s="76">
        <f>SUM(Objects!GK21,Objects!GK107 )/Assump!$D$42</f>
        <v>1833.3333333333337</v>
      </c>
      <c r="GL43" s="76">
        <f>SUM(Objects!GL21,Objects!GL107 )/Assump!$D$42</f>
        <v>1833.3333333333337</v>
      </c>
      <c r="GM43" s="76">
        <f>SUM(Objects!GM21,Objects!GM107 )/Assump!$D$42</f>
        <v>1833.3333333333337</v>
      </c>
      <c r="GN43" s="76">
        <f>SUM(Objects!GN21,Objects!GN107 )/Assump!$D$42</f>
        <v>1833.3333333333337</v>
      </c>
      <c r="GO43" s="76">
        <f>SUM(Objects!GO21,Objects!GO107 )/Assump!$D$42</f>
        <v>1833.3333333333337</v>
      </c>
      <c r="GP43" s="76">
        <f>SUM(Objects!GP21,Objects!GP107 )/Assump!$D$42</f>
        <v>1833.3333333333337</v>
      </c>
      <c r="GQ43" s="76">
        <f>SUM(Objects!GQ21,Objects!GQ107 )/Assump!$D$42</f>
        <v>1833.3333333333337</v>
      </c>
      <c r="GR43" s="76">
        <f>SUM(Objects!GR21,Objects!GR107 )/Assump!$D$42</f>
        <v>1833.3333333333337</v>
      </c>
      <c r="GS43" s="76">
        <f>SUM(Objects!GS21,Objects!GS107 )/Assump!$D$42</f>
        <v>1833.3333333333337</v>
      </c>
      <c r="GT43" s="76">
        <f>SUM(Objects!GT21,Objects!GT107 )/Assump!$D$42</f>
        <v>1833.3333333333337</v>
      </c>
      <c r="GU43" s="76">
        <f>SUM(Objects!GU21,Objects!GU107 )/Assump!$D$42</f>
        <v>1833.3333333333337</v>
      </c>
      <c r="GV43" s="76">
        <f>SUM(Objects!GV21,Objects!GV107 )/Assump!$D$42</f>
        <v>1833.3333333333337</v>
      </c>
      <c r="GW43" s="76">
        <f>SUM(Objects!GW21,Objects!GW107 )/Assump!$D$42</f>
        <v>1833.3333333333337</v>
      </c>
      <c r="GX43" s="76">
        <f>SUM(Objects!GX21,Objects!GX107 )/Assump!$D$42</f>
        <v>1833.3333333333337</v>
      </c>
      <c r="GY43" s="76">
        <f>SUM(Objects!GY21,Objects!GY107 )/Assump!$D$42</f>
        <v>1833.3333333333337</v>
      </c>
      <c r="GZ43" s="76">
        <f>SUM(Objects!GZ21,Objects!GZ107 )/Assump!$D$42</f>
        <v>1833.3333333333337</v>
      </c>
      <c r="HA43" s="76">
        <f>SUM(Objects!HA21,Objects!HA107 )/Assump!$D$42</f>
        <v>1833.3333333333337</v>
      </c>
      <c r="HB43" s="76">
        <f>SUM(Objects!HB21,Objects!HB107 )/Assump!$D$42</f>
        <v>1833.3333333333337</v>
      </c>
      <c r="HC43" s="76">
        <f>SUM(Objects!HC21,Objects!HC107 )/Assump!$D$42</f>
        <v>1833.3333333333337</v>
      </c>
      <c r="HD43" s="76">
        <f>SUM(Objects!HD21,Objects!HD107 )/Assump!$D$42</f>
        <v>1833.3333333333337</v>
      </c>
      <c r="HE43" s="76">
        <f>SUM(Objects!HE21,Objects!HE107 )/Assump!$D$42</f>
        <v>1833.3333333333337</v>
      </c>
      <c r="HF43" s="76">
        <f>SUM(Objects!HF21,Objects!HF107 )/Assump!$D$42</f>
        <v>1833.3333333333337</v>
      </c>
      <c r="HG43" s="76">
        <f>SUM(Objects!HG21,Objects!HG107 )/Assump!$D$42</f>
        <v>1833.3333333333337</v>
      </c>
      <c r="HH43" s="76">
        <f>SUM(Objects!HH21,Objects!HH107 )/Assump!$D$42</f>
        <v>1833.3333333333337</v>
      </c>
      <c r="HI43" s="76">
        <f>SUM(Objects!HI21,Objects!HI107 )/Assump!$D$42</f>
        <v>1833.3333333333337</v>
      </c>
      <c r="HJ43" s="76">
        <f>SUM(Objects!HJ21,Objects!HJ107 )/Assump!$D$42</f>
        <v>1833.3333333333337</v>
      </c>
      <c r="HK43" s="76">
        <f>SUM(Objects!HK21,Objects!HK107 )/Assump!$D$42</f>
        <v>1833.3333333333337</v>
      </c>
      <c r="HL43" s="76">
        <f>SUM(Objects!HL21,Objects!HL107 )/Assump!$D$42</f>
        <v>1833.3333333333337</v>
      </c>
      <c r="HM43" s="76">
        <f>SUM(Objects!HM21,Objects!HM107 )/Assump!$D$42</f>
        <v>1833.3333333333337</v>
      </c>
      <c r="HN43" s="76">
        <f>SUM(Objects!HN21,Objects!HN107 )/Assump!$D$42</f>
        <v>1833.3333333333337</v>
      </c>
      <c r="HO43" s="76">
        <f>SUM(Objects!HO21,Objects!HO107 )/Assump!$D$42</f>
        <v>1833.3333333333337</v>
      </c>
      <c r="HP43" s="76">
        <f>SUM(Objects!HP21,Objects!HP107 )/Assump!$D$42</f>
        <v>1833.3333333333337</v>
      </c>
      <c r="HQ43" s="76">
        <f>SUM(Objects!HQ21,Objects!HQ107 )/Assump!$D$42</f>
        <v>1833.3333333333337</v>
      </c>
      <c r="HR43" s="76">
        <f>SUM(Objects!HR21,Objects!HR107 )/Assump!$D$42</f>
        <v>1833.3333333333337</v>
      </c>
      <c r="HS43" s="76">
        <f>SUM(Objects!HS21,Objects!HS107 )/Assump!$D$42</f>
        <v>1833.3333333333337</v>
      </c>
      <c r="HT43" s="76">
        <f>SUM(Objects!HT21,Objects!HT107 )/Assump!$D$42</f>
        <v>1833.3333333333337</v>
      </c>
      <c r="HU43" s="76">
        <f>SUM(Objects!HU21,Objects!HU107 )/Assump!$D$42</f>
        <v>1833.3333333333337</v>
      </c>
      <c r="HV43" s="76">
        <f>SUM(Objects!HV21,Objects!HV107 )/Assump!$D$42</f>
        <v>1833.3333333333337</v>
      </c>
      <c r="HW43" s="76">
        <f>SUM(Objects!HW21,Objects!HW107 )/Assump!$D$42</f>
        <v>1833.3333333333337</v>
      </c>
      <c r="HX43" s="76">
        <f>SUM(Objects!HX21,Objects!HX107 )/Assump!$D$42</f>
        <v>1833.3333333333337</v>
      </c>
      <c r="HY43" s="76">
        <f>SUM(Objects!HY21,Objects!HY107 )/Assump!$D$42</f>
        <v>1833.3333333333337</v>
      </c>
      <c r="HZ43" s="76">
        <f>SUM(Objects!HZ21,Objects!HZ107 )/Assump!$D$42</f>
        <v>1833.3333333333337</v>
      </c>
      <c r="IA43" s="76">
        <f>SUM(Objects!IA21,Objects!IA107 )/Assump!$D$42</f>
        <v>1833.3333333333337</v>
      </c>
      <c r="IB43" s="76">
        <f>SUM(Objects!IB21,Objects!IB107 )/Assump!$D$42</f>
        <v>1833.3333333333337</v>
      </c>
      <c r="IC43" s="76">
        <f>SUM(Objects!IC21,Objects!IC107 )/Assump!$D$42</f>
        <v>1833.3333333333337</v>
      </c>
      <c r="ID43" s="76">
        <f>SUM(Objects!ID21,Objects!ID107 )/Assump!$D$42</f>
        <v>1833.3333333333337</v>
      </c>
      <c r="IE43" s="76">
        <f>SUM(Objects!IE21,Objects!IE107 )/Assump!$D$42</f>
        <v>1833.3333333333337</v>
      </c>
      <c r="IF43" s="76">
        <f>SUM(Objects!IF21,Objects!IF107 )/Assump!$D$42</f>
        <v>1833.3333333333337</v>
      </c>
      <c r="IG43" s="76">
        <f>SUM(Objects!IG21,Objects!IG107 )/Assump!$D$42</f>
        <v>1833.3333333333337</v>
      </c>
      <c r="IH43" s="76">
        <f>SUM(Objects!IH21,Objects!IH107 )/Assump!$D$42</f>
        <v>1833.3333333333337</v>
      </c>
      <c r="II43" s="76">
        <f>SUM(Objects!II21,Objects!II107 )/Assump!$D$42</f>
        <v>1833.3333333333337</v>
      </c>
      <c r="IJ43" s="76">
        <f>SUM(Objects!IJ21,Objects!IJ107 )/Assump!$D$42</f>
        <v>1833.3333333333337</v>
      </c>
      <c r="IK43" s="76">
        <f>SUM(Objects!IK21,Objects!IK107 )/Assump!$D$42</f>
        <v>1833.3333333333337</v>
      </c>
      <c r="IL43" s="76">
        <f>SUM(Objects!IL21,Objects!IL107 )/Assump!$D$42</f>
        <v>1833.3333333333337</v>
      </c>
    </row>
    <row r="44" spans="2:246" outlineLevel="3" x14ac:dyDescent="0.3">
      <c r="B44" s="144" t="s">
        <v>451</v>
      </c>
      <c r="C44" s="72" t="s">
        <v>452</v>
      </c>
      <c r="D44" s="137">
        <f>D42/D43</f>
        <v>6.0000000000000169</v>
      </c>
      <c r="F44" s="133"/>
      <c r="G44" s="76">
        <f t="shared" ref="G44:BR44" si="34">$D$21</f>
        <v>6</v>
      </c>
      <c r="H44" s="76">
        <f t="shared" si="34"/>
        <v>6</v>
      </c>
      <c r="I44" s="76">
        <f t="shared" si="34"/>
        <v>6</v>
      </c>
      <c r="J44" s="76">
        <f t="shared" si="34"/>
        <v>6</v>
      </c>
      <c r="K44" s="76">
        <f t="shared" si="34"/>
        <v>6</v>
      </c>
      <c r="L44" s="76">
        <f t="shared" si="34"/>
        <v>6</v>
      </c>
      <c r="M44" s="76">
        <f t="shared" si="34"/>
        <v>6</v>
      </c>
      <c r="N44" s="76">
        <f t="shared" si="34"/>
        <v>6</v>
      </c>
      <c r="O44" s="76">
        <f t="shared" si="34"/>
        <v>6</v>
      </c>
      <c r="P44" s="76">
        <f t="shared" si="34"/>
        <v>6</v>
      </c>
      <c r="Q44" s="76">
        <f t="shared" si="34"/>
        <v>6</v>
      </c>
      <c r="R44" s="76">
        <f t="shared" si="34"/>
        <v>6</v>
      </c>
      <c r="S44" s="76">
        <f t="shared" si="34"/>
        <v>6</v>
      </c>
      <c r="T44" s="76">
        <f t="shared" si="34"/>
        <v>6</v>
      </c>
      <c r="U44" s="76">
        <f t="shared" si="34"/>
        <v>6</v>
      </c>
      <c r="V44" s="76">
        <f t="shared" si="34"/>
        <v>6</v>
      </c>
      <c r="W44" s="76">
        <f t="shared" si="34"/>
        <v>6</v>
      </c>
      <c r="X44" s="76">
        <f t="shared" si="34"/>
        <v>6</v>
      </c>
      <c r="Y44" s="76">
        <f t="shared" si="34"/>
        <v>6</v>
      </c>
      <c r="Z44" s="76">
        <f t="shared" si="34"/>
        <v>6</v>
      </c>
      <c r="AA44" s="76">
        <f t="shared" si="34"/>
        <v>6</v>
      </c>
      <c r="AB44" s="76">
        <f t="shared" si="34"/>
        <v>6</v>
      </c>
      <c r="AC44" s="76">
        <f t="shared" si="34"/>
        <v>6</v>
      </c>
      <c r="AD44" s="76">
        <f t="shared" si="34"/>
        <v>6</v>
      </c>
      <c r="AE44" s="76">
        <f t="shared" si="34"/>
        <v>6</v>
      </c>
      <c r="AF44" s="76">
        <f t="shared" si="34"/>
        <v>6</v>
      </c>
      <c r="AG44" s="76">
        <f t="shared" si="34"/>
        <v>6</v>
      </c>
      <c r="AH44" s="76">
        <f t="shared" si="34"/>
        <v>6</v>
      </c>
      <c r="AI44" s="76">
        <f t="shared" si="34"/>
        <v>6</v>
      </c>
      <c r="AJ44" s="76">
        <f t="shared" si="34"/>
        <v>6</v>
      </c>
      <c r="AK44" s="76">
        <f t="shared" si="34"/>
        <v>6</v>
      </c>
      <c r="AL44" s="76">
        <f t="shared" si="34"/>
        <v>6</v>
      </c>
      <c r="AM44" s="76">
        <f t="shared" si="34"/>
        <v>6</v>
      </c>
      <c r="AN44" s="76">
        <f t="shared" si="34"/>
        <v>6</v>
      </c>
      <c r="AO44" s="76">
        <f t="shared" si="34"/>
        <v>6</v>
      </c>
      <c r="AP44" s="76">
        <f t="shared" si="34"/>
        <v>6</v>
      </c>
      <c r="AQ44" s="76">
        <f t="shared" si="34"/>
        <v>6</v>
      </c>
      <c r="AR44" s="76">
        <f t="shared" si="34"/>
        <v>6</v>
      </c>
      <c r="AS44" s="76">
        <f t="shared" si="34"/>
        <v>6</v>
      </c>
      <c r="AT44" s="76">
        <f t="shared" si="34"/>
        <v>6</v>
      </c>
      <c r="AU44" s="76">
        <f t="shared" si="34"/>
        <v>6</v>
      </c>
      <c r="AV44" s="76">
        <f t="shared" si="34"/>
        <v>6</v>
      </c>
      <c r="AW44" s="76">
        <f t="shared" si="34"/>
        <v>6</v>
      </c>
      <c r="AX44" s="76">
        <f t="shared" si="34"/>
        <v>6</v>
      </c>
      <c r="AY44" s="76">
        <f t="shared" si="34"/>
        <v>6</v>
      </c>
      <c r="AZ44" s="76">
        <f t="shared" si="34"/>
        <v>6</v>
      </c>
      <c r="BA44" s="76">
        <f t="shared" si="34"/>
        <v>6</v>
      </c>
      <c r="BB44" s="76">
        <f t="shared" si="34"/>
        <v>6</v>
      </c>
      <c r="BC44" s="76">
        <f t="shared" si="34"/>
        <v>6</v>
      </c>
      <c r="BD44" s="76">
        <f t="shared" si="34"/>
        <v>6</v>
      </c>
      <c r="BE44" s="76">
        <f t="shared" si="34"/>
        <v>6</v>
      </c>
      <c r="BF44" s="76">
        <f t="shared" si="34"/>
        <v>6</v>
      </c>
      <c r="BG44" s="76">
        <f t="shared" si="34"/>
        <v>6</v>
      </c>
      <c r="BH44" s="76">
        <f t="shared" si="34"/>
        <v>6</v>
      </c>
      <c r="BI44" s="76">
        <f t="shared" si="34"/>
        <v>6</v>
      </c>
      <c r="BJ44" s="76">
        <f t="shared" si="34"/>
        <v>6</v>
      </c>
      <c r="BK44" s="76">
        <f t="shared" si="34"/>
        <v>6</v>
      </c>
      <c r="BL44" s="76">
        <f t="shared" si="34"/>
        <v>6</v>
      </c>
      <c r="BM44" s="76">
        <f t="shared" si="34"/>
        <v>6</v>
      </c>
      <c r="BN44" s="76">
        <f t="shared" si="34"/>
        <v>6</v>
      </c>
      <c r="BO44" s="76">
        <f t="shared" si="34"/>
        <v>6</v>
      </c>
      <c r="BP44" s="76">
        <f t="shared" si="34"/>
        <v>6</v>
      </c>
      <c r="BQ44" s="76">
        <f t="shared" si="34"/>
        <v>6</v>
      </c>
      <c r="BR44" s="76">
        <f t="shared" si="34"/>
        <v>6</v>
      </c>
      <c r="BS44" s="76">
        <f t="shared" ref="BS44:ED44" si="35">$D$21</f>
        <v>6</v>
      </c>
      <c r="BT44" s="76">
        <f t="shared" si="35"/>
        <v>6</v>
      </c>
      <c r="BU44" s="76">
        <f t="shared" si="35"/>
        <v>6</v>
      </c>
      <c r="BV44" s="76">
        <f t="shared" si="35"/>
        <v>6</v>
      </c>
      <c r="BW44" s="76">
        <f t="shared" si="35"/>
        <v>6</v>
      </c>
      <c r="BX44" s="76">
        <f t="shared" si="35"/>
        <v>6</v>
      </c>
      <c r="BY44" s="76">
        <f t="shared" si="35"/>
        <v>6</v>
      </c>
      <c r="BZ44" s="76">
        <f t="shared" si="35"/>
        <v>6</v>
      </c>
      <c r="CA44" s="76">
        <f t="shared" si="35"/>
        <v>6</v>
      </c>
      <c r="CB44" s="76">
        <f t="shared" si="35"/>
        <v>6</v>
      </c>
      <c r="CC44" s="76">
        <f t="shared" si="35"/>
        <v>6</v>
      </c>
      <c r="CD44" s="76">
        <f t="shared" si="35"/>
        <v>6</v>
      </c>
      <c r="CE44" s="76">
        <f t="shared" si="35"/>
        <v>6</v>
      </c>
      <c r="CF44" s="76">
        <f t="shared" si="35"/>
        <v>6</v>
      </c>
      <c r="CG44" s="76">
        <f t="shared" si="35"/>
        <v>6</v>
      </c>
      <c r="CH44" s="76">
        <f t="shared" si="35"/>
        <v>6</v>
      </c>
      <c r="CI44" s="76">
        <f t="shared" si="35"/>
        <v>6</v>
      </c>
      <c r="CJ44" s="76">
        <f t="shared" si="35"/>
        <v>6</v>
      </c>
      <c r="CK44" s="76">
        <f t="shared" si="35"/>
        <v>6</v>
      </c>
      <c r="CL44" s="76">
        <f t="shared" si="35"/>
        <v>6</v>
      </c>
      <c r="CM44" s="76">
        <f t="shared" si="35"/>
        <v>6</v>
      </c>
      <c r="CN44" s="76">
        <f t="shared" si="35"/>
        <v>6</v>
      </c>
      <c r="CO44" s="76">
        <f t="shared" si="35"/>
        <v>6</v>
      </c>
      <c r="CP44" s="76">
        <f t="shared" si="35"/>
        <v>6</v>
      </c>
      <c r="CQ44" s="76">
        <f t="shared" si="35"/>
        <v>6</v>
      </c>
      <c r="CR44" s="76">
        <f t="shared" si="35"/>
        <v>6</v>
      </c>
      <c r="CS44" s="76">
        <f t="shared" si="35"/>
        <v>6</v>
      </c>
      <c r="CT44" s="76">
        <f t="shared" si="35"/>
        <v>6</v>
      </c>
      <c r="CU44" s="76">
        <f t="shared" si="35"/>
        <v>6</v>
      </c>
      <c r="CV44" s="76">
        <f t="shared" si="35"/>
        <v>6</v>
      </c>
      <c r="CW44" s="76">
        <f t="shared" si="35"/>
        <v>6</v>
      </c>
      <c r="CX44" s="76">
        <f t="shared" si="35"/>
        <v>6</v>
      </c>
      <c r="CY44" s="76">
        <f t="shared" si="35"/>
        <v>6</v>
      </c>
      <c r="CZ44" s="76">
        <f t="shared" si="35"/>
        <v>6</v>
      </c>
      <c r="DA44" s="76">
        <f t="shared" si="35"/>
        <v>6</v>
      </c>
      <c r="DB44" s="76">
        <f t="shared" si="35"/>
        <v>6</v>
      </c>
      <c r="DC44" s="76">
        <f t="shared" si="35"/>
        <v>6</v>
      </c>
      <c r="DD44" s="76">
        <f t="shared" si="35"/>
        <v>6</v>
      </c>
      <c r="DE44" s="76">
        <f t="shared" si="35"/>
        <v>6</v>
      </c>
      <c r="DF44" s="76">
        <f t="shared" si="35"/>
        <v>6</v>
      </c>
      <c r="DG44" s="76">
        <f t="shared" si="35"/>
        <v>6</v>
      </c>
      <c r="DH44" s="76">
        <f t="shared" si="35"/>
        <v>6</v>
      </c>
      <c r="DI44" s="76">
        <f t="shared" si="35"/>
        <v>6</v>
      </c>
      <c r="DJ44" s="76">
        <f t="shared" si="35"/>
        <v>6</v>
      </c>
      <c r="DK44" s="76">
        <f t="shared" si="35"/>
        <v>6</v>
      </c>
      <c r="DL44" s="76">
        <f t="shared" si="35"/>
        <v>6</v>
      </c>
      <c r="DM44" s="76">
        <f t="shared" si="35"/>
        <v>6</v>
      </c>
      <c r="DN44" s="76">
        <f t="shared" si="35"/>
        <v>6</v>
      </c>
      <c r="DO44" s="76">
        <f t="shared" si="35"/>
        <v>6</v>
      </c>
      <c r="DP44" s="76">
        <f t="shared" si="35"/>
        <v>6</v>
      </c>
      <c r="DQ44" s="76">
        <f t="shared" si="35"/>
        <v>6</v>
      </c>
      <c r="DR44" s="76">
        <f t="shared" si="35"/>
        <v>6</v>
      </c>
      <c r="DS44" s="76">
        <f t="shared" si="35"/>
        <v>6</v>
      </c>
      <c r="DT44" s="76">
        <f t="shared" si="35"/>
        <v>6</v>
      </c>
      <c r="DU44" s="76">
        <f t="shared" si="35"/>
        <v>6</v>
      </c>
      <c r="DV44" s="76">
        <f t="shared" si="35"/>
        <v>6</v>
      </c>
      <c r="DW44" s="76">
        <f t="shared" si="35"/>
        <v>6</v>
      </c>
      <c r="DX44" s="76">
        <f t="shared" si="35"/>
        <v>6</v>
      </c>
      <c r="DY44" s="76">
        <f t="shared" si="35"/>
        <v>6</v>
      </c>
      <c r="DZ44" s="76">
        <f t="shared" si="35"/>
        <v>6</v>
      </c>
      <c r="EA44" s="76">
        <f t="shared" si="35"/>
        <v>6</v>
      </c>
      <c r="EB44" s="76">
        <f t="shared" si="35"/>
        <v>6</v>
      </c>
      <c r="EC44" s="76">
        <f t="shared" si="35"/>
        <v>6</v>
      </c>
      <c r="ED44" s="76">
        <f t="shared" si="35"/>
        <v>6</v>
      </c>
      <c r="EE44" s="76">
        <f t="shared" ref="EE44:GP44" si="36">$D$21</f>
        <v>6</v>
      </c>
      <c r="EF44" s="76">
        <f t="shared" si="36"/>
        <v>6</v>
      </c>
      <c r="EG44" s="76">
        <f t="shared" si="36"/>
        <v>6</v>
      </c>
      <c r="EH44" s="76">
        <f t="shared" si="36"/>
        <v>6</v>
      </c>
      <c r="EI44" s="76">
        <f t="shared" si="36"/>
        <v>6</v>
      </c>
      <c r="EJ44" s="76">
        <f t="shared" si="36"/>
        <v>6</v>
      </c>
      <c r="EK44" s="76">
        <f t="shared" si="36"/>
        <v>6</v>
      </c>
      <c r="EL44" s="76">
        <f t="shared" si="36"/>
        <v>6</v>
      </c>
      <c r="EM44" s="76">
        <f t="shared" si="36"/>
        <v>6</v>
      </c>
      <c r="EN44" s="76">
        <f t="shared" si="36"/>
        <v>6</v>
      </c>
      <c r="EO44" s="76">
        <f t="shared" si="36"/>
        <v>6</v>
      </c>
      <c r="EP44" s="76">
        <f t="shared" si="36"/>
        <v>6</v>
      </c>
      <c r="EQ44" s="76">
        <f t="shared" si="36"/>
        <v>6</v>
      </c>
      <c r="ER44" s="76">
        <f t="shared" si="36"/>
        <v>6</v>
      </c>
      <c r="ES44" s="76">
        <f t="shared" si="36"/>
        <v>6</v>
      </c>
      <c r="ET44" s="76">
        <f t="shared" si="36"/>
        <v>6</v>
      </c>
      <c r="EU44" s="76">
        <f t="shared" si="36"/>
        <v>6</v>
      </c>
      <c r="EV44" s="76">
        <f t="shared" si="36"/>
        <v>6</v>
      </c>
      <c r="EW44" s="76">
        <f t="shared" si="36"/>
        <v>6</v>
      </c>
      <c r="EX44" s="76">
        <f t="shared" si="36"/>
        <v>6</v>
      </c>
      <c r="EY44" s="76">
        <f t="shared" si="36"/>
        <v>6</v>
      </c>
      <c r="EZ44" s="76">
        <f t="shared" si="36"/>
        <v>6</v>
      </c>
      <c r="FA44" s="76">
        <f t="shared" si="36"/>
        <v>6</v>
      </c>
      <c r="FB44" s="76">
        <f t="shared" si="36"/>
        <v>6</v>
      </c>
      <c r="FC44" s="76">
        <f t="shared" si="36"/>
        <v>6</v>
      </c>
      <c r="FD44" s="76">
        <f t="shared" si="36"/>
        <v>6</v>
      </c>
      <c r="FE44" s="76">
        <f t="shared" si="36"/>
        <v>6</v>
      </c>
      <c r="FF44" s="76">
        <f t="shared" si="36"/>
        <v>6</v>
      </c>
      <c r="FG44" s="76">
        <f t="shared" si="36"/>
        <v>6</v>
      </c>
      <c r="FH44" s="76">
        <f t="shared" si="36"/>
        <v>6</v>
      </c>
      <c r="FI44" s="76">
        <f t="shared" si="36"/>
        <v>6</v>
      </c>
      <c r="FJ44" s="76">
        <f t="shared" si="36"/>
        <v>6</v>
      </c>
      <c r="FK44" s="76">
        <f t="shared" si="36"/>
        <v>6</v>
      </c>
      <c r="FL44" s="76">
        <f t="shared" si="36"/>
        <v>6</v>
      </c>
      <c r="FM44" s="76">
        <f t="shared" si="36"/>
        <v>6</v>
      </c>
      <c r="FN44" s="76">
        <f t="shared" si="36"/>
        <v>6</v>
      </c>
      <c r="FO44" s="76">
        <f t="shared" si="36"/>
        <v>6</v>
      </c>
      <c r="FP44" s="76">
        <f t="shared" si="36"/>
        <v>6</v>
      </c>
      <c r="FQ44" s="76">
        <f t="shared" si="36"/>
        <v>6</v>
      </c>
      <c r="FR44" s="76">
        <f t="shared" si="36"/>
        <v>6</v>
      </c>
      <c r="FS44" s="76">
        <f t="shared" si="36"/>
        <v>6</v>
      </c>
      <c r="FT44" s="76">
        <f t="shared" si="36"/>
        <v>6</v>
      </c>
      <c r="FU44" s="76">
        <f t="shared" si="36"/>
        <v>6</v>
      </c>
      <c r="FV44" s="76">
        <f t="shared" si="36"/>
        <v>6</v>
      </c>
      <c r="FW44" s="76">
        <f t="shared" si="36"/>
        <v>6</v>
      </c>
      <c r="FX44" s="76">
        <f t="shared" si="36"/>
        <v>6</v>
      </c>
      <c r="FY44" s="76">
        <f t="shared" si="36"/>
        <v>6</v>
      </c>
      <c r="FZ44" s="76">
        <f t="shared" si="36"/>
        <v>6</v>
      </c>
      <c r="GA44" s="76">
        <f t="shared" si="36"/>
        <v>6</v>
      </c>
      <c r="GB44" s="76">
        <f t="shared" si="36"/>
        <v>6</v>
      </c>
      <c r="GC44" s="76">
        <f t="shared" si="36"/>
        <v>6</v>
      </c>
      <c r="GD44" s="76">
        <f t="shared" si="36"/>
        <v>6</v>
      </c>
      <c r="GE44" s="76">
        <f t="shared" si="36"/>
        <v>6</v>
      </c>
      <c r="GF44" s="76">
        <f t="shared" si="36"/>
        <v>6</v>
      </c>
      <c r="GG44" s="76">
        <f t="shared" si="36"/>
        <v>6</v>
      </c>
      <c r="GH44" s="76">
        <f t="shared" si="36"/>
        <v>6</v>
      </c>
      <c r="GI44" s="76">
        <f t="shared" si="36"/>
        <v>6</v>
      </c>
      <c r="GJ44" s="76">
        <f t="shared" si="36"/>
        <v>6</v>
      </c>
      <c r="GK44" s="76">
        <f t="shared" si="36"/>
        <v>6</v>
      </c>
      <c r="GL44" s="76">
        <f t="shared" si="36"/>
        <v>6</v>
      </c>
      <c r="GM44" s="76">
        <f t="shared" si="36"/>
        <v>6</v>
      </c>
      <c r="GN44" s="76">
        <f t="shared" si="36"/>
        <v>6</v>
      </c>
      <c r="GO44" s="76">
        <f t="shared" si="36"/>
        <v>6</v>
      </c>
      <c r="GP44" s="76">
        <f t="shared" si="36"/>
        <v>6</v>
      </c>
      <c r="GQ44" s="76">
        <f t="shared" ref="GQ44:IL44" si="37">$D$21</f>
        <v>6</v>
      </c>
      <c r="GR44" s="76">
        <f t="shared" si="37"/>
        <v>6</v>
      </c>
      <c r="GS44" s="76">
        <f t="shared" si="37"/>
        <v>6</v>
      </c>
      <c r="GT44" s="76">
        <f t="shared" si="37"/>
        <v>6</v>
      </c>
      <c r="GU44" s="76">
        <f t="shared" si="37"/>
        <v>6</v>
      </c>
      <c r="GV44" s="76">
        <f t="shared" si="37"/>
        <v>6</v>
      </c>
      <c r="GW44" s="76">
        <f t="shared" si="37"/>
        <v>6</v>
      </c>
      <c r="GX44" s="76">
        <f t="shared" si="37"/>
        <v>6</v>
      </c>
      <c r="GY44" s="76">
        <f t="shared" si="37"/>
        <v>6</v>
      </c>
      <c r="GZ44" s="76">
        <f t="shared" si="37"/>
        <v>6</v>
      </c>
      <c r="HA44" s="76">
        <f t="shared" si="37"/>
        <v>6</v>
      </c>
      <c r="HB44" s="76">
        <f t="shared" si="37"/>
        <v>6</v>
      </c>
      <c r="HC44" s="76">
        <f t="shared" si="37"/>
        <v>6</v>
      </c>
      <c r="HD44" s="76">
        <f t="shared" si="37"/>
        <v>6</v>
      </c>
      <c r="HE44" s="76">
        <f t="shared" si="37"/>
        <v>6</v>
      </c>
      <c r="HF44" s="76">
        <f t="shared" si="37"/>
        <v>6</v>
      </c>
      <c r="HG44" s="76">
        <f t="shared" si="37"/>
        <v>6</v>
      </c>
      <c r="HH44" s="76">
        <f t="shared" si="37"/>
        <v>6</v>
      </c>
      <c r="HI44" s="76">
        <f t="shared" si="37"/>
        <v>6</v>
      </c>
      <c r="HJ44" s="76">
        <f t="shared" si="37"/>
        <v>6</v>
      </c>
      <c r="HK44" s="76">
        <f t="shared" si="37"/>
        <v>6</v>
      </c>
      <c r="HL44" s="76">
        <f t="shared" si="37"/>
        <v>6</v>
      </c>
      <c r="HM44" s="76">
        <f t="shared" si="37"/>
        <v>6</v>
      </c>
      <c r="HN44" s="76">
        <f t="shared" si="37"/>
        <v>6</v>
      </c>
      <c r="HO44" s="76">
        <f t="shared" si="37"/>
        <v>6</v>
      </c>
      <c r="HP44" s="76">
        <f t="shared" si="37"/>
        <v>6</v>
      </c>
      <c r="HQ44" s="76">
        <f t="shared" si="37"/>
        <v>6</v>
      </c>
      <c r="HR44" s="76">
        <f t="shared" si="37"/>
        <v>6</v>
      </c>
      <c r="HS44" s="76">
        <f t="shared" si="37"/>
        <v>6</v>
      </c>
      <c r="HT44" s="76">
        <f t="shared" si="37"/>
        <v>6</v>
      </c>
      <c r="HU44" s="76">
        <f t="shared" si="37"/>
        <v>6</v>
      </c>
      <c r="HV44" s="76">
        <f t="shared" si="37"/>
        <v>6</v>
      </c>
      <c r="HW44" s="76">
        <f t="shared" si="37"/>
        <v>6</v>
      </c>
      <c r="HX44" s="76">
        <f t="shared" si="37"/>
        <v>6</v>
      </c>
      <c r="HY44" s="76">
        <f t="shared" si="37"/>
        <v>6</v>
      </c>
      <c r="HZ44" s="76">
        <f t="shared" si="37"/>
        <v>6</v>
      </c>
      <c r="IA44" s="76">
        <f t="shared" si="37"/>
        <v>6</v>
      </c>
      <c r="IB44" s="76">
        <f t="shared" si="37"/>
        <v>6</v>
      </c>
      <c r="IC44" s="76">
        <f t="shared" si="37"/>
        <v>6</v>
      </c>
      <c r="ID44" s="76">
        <f t="shared" si="37"/>
        <v>6</v>
      </c>
      <c r="IE44" s="76">
        <f t="shared" si="37"/>
        <v>6</v>
      </c>
      <c r="IF44" s="76">
        <f t="shared" si="37"/>
        <v>6</v>
      </c>
      <c r="IG44" s="76">
        <f t="shared" si="37"/>
        <v>6</v>
      </c>
      <c r="IH44" s="76">
        <f t="shared" si="37"/>
        <v>6</v>
      </c>
      <c r="II44" s="76">
        <f t="shared" si="37"/>
        <v>6</v>
      </c>
      <c r="IJ44" s="76">
        <f t="shared" si="37"/>
        <v>6</v>
      </c>
      <c r="IK44" s="76">
        <f t="shared" si="37"/>
        <v>6</v>
      </c>
      <c r="IL44" s="76">
        <f t="shared" si="37"/>
        <v>6</v>
      </c>
    </row>
    <row r="45" spans="2:246" outlineLevel="1" x14ac:dyDescent="0.3">
      <c r="B45" s="129" t="s">
        <v>424</v>
      </c>
      <c r="C45" s="72" t="s">
        <v>283</v>
      </c>
      <c r="D45" s="137">
        <f>SUM(D46:D47)</f>
        <v>0</v>
      </c>
      <c r="F45" s="133"/>
      <c r="G45" s="76">
        <f>SUM(G46:G47)</f>
        <v>0</v>
      </c>
      <c r="H45" s="76">
        <f t="shared" ref="H45:BS45" si="38">SUM(H46:H47)</f>
        <v>0</v>
      </c>
      <c r="I45" s="76">
        <f t="shared" si="38"/>
        <v>0</v>
      </c>
      <c r="J45" s="76">
        <f t="shared" si="38"/>
        <v>0</v>
      </c>
      <c r="K45" s="76">
        <f t="shared" si="38"/>
        <v>0</v>
      </c>
      <c r="L45" s="76">
        <f t="shared" si="38"/>
        <v>0</v>
      </c>
      <c r="M45" s="76">
        <f t="shared" si="38"/>
        <v>0</v>
      </c>
      <c r="N45" s="76">
        <f t="shared" si="38"/>
        <v>0</v>
      </c>
      <c r="O45" s="76">
        <f t="shared" si="38"/>
        <v>0</v>
      </c>
      <c r="P45" s="76">
        <f t="shared" si="38"/>
        <v>0</v>
      </c>
      <c r="Q45" s="76">
        <f t="shared" si="38"/>
        <v>0</v>
      </c>
      <c r="R45" s="76">
        <f t="shared" si="38"/>
        <v>0</v>
      </c>
      <c r="S45" s="76">
        <f t="shared" si="38"/>
        <v>0</v>
      </c>
      <c r="T45" s="76">
        <f t="shared" si="38"/>
        <v>0</v>
      </c>
      <c r="U45" s="76">
        <f t="shared" si="38"/>
        <v>0</v>
      </c>
      <c r="V45" s="76">
        <f t="shared" si="38"/>
        <v>0</v>
      </c>
      <c r="W45" s="76">
        <f t="shared" si="38"/>
        <v>0</v>
      </c>
      <c r="X45" s="76">
        <f t="shared" si="38"/>
        <v>0</v>
      </c>
      <c r="Y45" s="76">
        <f t="shared" si="38"/>
        <v>0</v>
      </c>
      <c r="Z45" s="76">
        <f t="shared" si="38"/>
        <v>0</v>
      </c>
      <c r="AA45" s="76">
        <f t="shared" si="38"/>
        <v>0</v>
      </c>
      <c r="AB45" s="76">
        <f t="shared" si="38"/>
        <v>0</v>
      </c>
      <c r="AC45" s="76">
        <f t="shared" si="38"/>
        <v>0</v>
      </c>
      <c r="AD45" s="76">
        <f t="shared" si="38"/>
        <v>0</v>
      </c>
      <c r="AE45" s="76">
        <f t="shared" si="38"/>
        <v>0</v>
      </c>
      <c r="AF45" s="76">
        <f t="shared" si="38"/>
        <v>0</v>
      </c>
      <c r="AG45" s="76">
        <f t="shared" si="38"/>
        <v>0</v>
      </c>
      <c r="AH45" s="76">
        <f t="shared" si="38"/>
        <v>0</v>
      </c>
      <c r="AI45" s="76">
        <f t="shared" si="38"/>
        <v>0</v>
      </c>
      <c r="AJ45" s="76">
        <f t="shared" si="38"/>
        <v>0</v>
      </c>
      <c r="AK45" s="76">
        <f t="shared" si="38"/>
        <v>0</v>
      </c>
      <c r="AL45" s="76">
        <f t="shared" si="38"/>
        <v>0</v>
      </c>
      <c r="AM45" s="76">
        <f t="shared" si="38"/>
        <v>0</v>
      </c>
      <c r="AN45" s="76">
        <f t="shared" si="38"/>
        <v>0</v>
      </c>
      <c r="AO45" s="76">
        <f t="shared" si="38"/>
        <v>0</v>
      </c>
      <c r="AP45" s="76">
        <f t="shared" si="38"/>
        <v>0</v>
      </c>
      <c r="AQ45" s="76">
        <f t="shared" si="38"/>
        <v>0</v>
      </c>
      <c r="AR45" s="76">
        <f t="shared" si="38"/>
        <v>0</v>
      </c>
      <c r="AS45" s="76">
        <f t="shared" si="38"/>
        <v>0</v>
      </c>
      <c r="AT45" s="76">
        <f t="shared" si="38"/>
        <v>0</v>
      </c>
      <c r="AU45" s="76">
        <f t="shared" si="38"/>
        <v>0</v>
      </c>
      <c r="AV45" s="76">
        <f t="shared" si="38"/>
        <v>0</v>
      </c>
      <c r="AW45" s="76">
        <f t="shared" si="38"/>
        <v>0</v>
      </c>
      <c r="AX45" s="76">
        <f t="shared" si="38"/>
        <v>0</v>
      </c>
      <c r="AY45" s="76">
        <f t="shared" si="38"/>
        <v>0</v>
      </c>
      <c r="AZ45" s="76">
        <f t="shared" si="38"/>
        <v>0</v>
      </c>
      <c r="BA45" s="76">
        <f t="shared" si="38"/>
        <v>0</v>
      </c>
      <c r="BB45" s="76">
        <f t="shared" si="38"/>
        <v>0</v>
      </c>
      <c r="BC45" s="76">
        <f t="shared" si="38"/>
        <v>0</v>
      </c>
      <c r="BD45" s="76">
        <f t="shared" si="38"/>
        <v>0</v>
      </c>
      <c r="BE45" s="76">
        <f t="shared" si="38"/>
        <v>0</v>
      </c>
      <c r="BF45" s="76">
        <f t="shared" si="38"/>
        <v>0</v>
      </c>
      <c r="BG45" s="76">
        <f t="shared" si="38"/>
        <v>0</v>
      </c>
      <c r="BH45" s="76">
        <f t="shared" si="38"/>
        <v>0</v>
      </c>
      <c r="BI45" s="76">
        <f t="shared" si="38"/>
        <v>0</v>
      </c>
      <c r="BJ45" s="76">
        <f t="shared" si="38"/>
        <v>0</v>
      </c>
      <c r="BK45" s="76">
        <f t="shared" si="38"/>
        <v>0</v>
      </c>
      <c r="BL45" s="76">
        <f t="shared" si="38"/>
        <v>0</v>
      </c>
      <c r="BM45" s="76">
        <f t="shared" si="38"/>
        <v>0</v>
      </c>
      <c r="BN45" s="76">
        <f t="shared" si="38"/>
        <v>0</v>
      </c>
      <c r="BO45" s="76">
        <f t="shared" si="38"/>
        <v>0</v>
      </c>
      <c r="BP45" s="76">
        <f t="shared" si="38"/>
        <v>0</v>
      </c>
      <c r="BQ45" s="76">
        <f t="shared" si="38"/>
        <v>0</v>
      </c>
      <c r="BR45" s="76">
        <f t="shared" si="38"/>
        <v>0</v>
      </c>
      <c r="BS45" s="76">
        <f t="shared" si="38"/>
        <v>0</v>
      </c>
      <c r="BT45" s="76">
        <f t="shared" ref="BT45:EE45" si="39">SUM(BT46:BT47)</f>
        <v>0</v>
      </c>
      <c r="BU45" s="76">
        <f t="shared" si="39"/>
        <v>0</v>
      </c>
      <c r="BV45" s="76">
        <f t="shared" si="39"/>
        <v>0</v>
      </c>
      <c r="BW45" s="76">
        <f t="shared" si="39"/>
        <v>0</v>
      </c>
      <c r="BX45" s="76">
        <f t="shared" si="39"/>
        <v>0</v>
      </c>
      <c r="BY45" s="76">
        <f t="shared" si="39"/>
        <v>0</v>
      </c>
      <c r="BZ45" s="76">
        <f t="shared" si="39"/>
        <v>0</v>
      </c>
      <c r="CA45" s="76">
        <f t="shared" si="39"/>
        <v>0</v>
      </c>
      <c r="CB45" s="76">
        <f t="shared" si="39"/>
        <v>0</v>
      </c>
      <c r="CC45" s="76">
        <f t="shared" si="39"/>
        <v>0</v>
      </c>
      <c r="CD45" s="76">
        <f t="shared" si="39"/>
        <v>0</v>
      </c>
      <c r="CE45" s="76">
        <f t="shared" si="39"/>
        <v>0</v>
      </c>
      <c r="CF45" s="76">
        <f t="shared" si="39"/>
        <v>0</v>
      </c>
      <c r="CG45" s="76">
        <f t="shared" si="39"/>
        <v>0</v>
      </c>
      <c r="CH45" s="76">
        <f t="shared" si="39"/>
        <v>0</v>
      </c>
      <c r="CI45" s="76">
        <f t="shared" si="39"/>
        <v>0</v>
      </c>
      <c r="CJ45" s="76">
        <f t="shared" si="39"/>
        <v>0</v>
      </c>
      <c r="CK45" s="76">
        <f t="shared" si="39"/>
        <v>0</v>
      </c>
      <c r="CL45" s="76">
        <f t="shared" si="39"/>
        <v>0</v>
      </c>
      <c r="CM45" s="76">
        <f t="shared" si="39"/>
        <v>0</v>
      </c>
      <c r="CN45" s="76">
        <f t="shared" si="39"/>
        <v>0</v>
      </c>
      <c r="CO45" s="76">
        <f t="shared" si="39"/>
        <v>0</v>
      </c>
      <c r="CP45" s="76">
        <f t="shared" si="39"/>
        <v>0</v>
      </c>
      <c r="CQ45" s="76">
        <f t="shared" si="39"/>
        <v>0</v>
      </c>
      <c r="CR45" s="76">
        <f t="shared" si="39"/>
        <v>0</v>
      </c>
      <c r="CS45" s="76">
        <f t="shared" si="39"/>
        <v>0</v>
      </c>
      <c r="CT45" s="76">
        <f t="shared" si="39"/>
        <v>0</v>
      </c>
      <c r="CU45" s="76">
        <f t="shared" si="39"/>
        <v>0</v>
      </c>
      <c r="CV45" s="76">
        <f t="shared" si="39"/>
        <v>0</v>
      </c>
      <c r="CW45" s="76">
        <f t="shared" si="39"/>
        <v>0</v>
      </c>
      <c r="CX45" s="76">
        <f t="shared" si="39"/>
        <v>0</v>
      </c>
      <c r="CY45" s="76">
        <f t="shared" si="39"/>
        <v>0</v>
      </c>
      <c r="CZ45" s="76">
        <f t="shared" si="39"/>
        <v>0</v>
      </c>
      <c r="DA45" s="76">
        <f t="shared" si="39"/>
        <v>0</v>
      </c>
      <c r="DB45" s="76">
        <f t="shared" si="39"/>
        <v>0</v>
      </c>
      <c r="DC45" s="76">
        <f t="shared" si="39"/>
        <v>0</v>
      </c>
      <c r="DD45" s="76">
        <f t="shared" si="39"/>
        <v>0</v>
      </c>
      <c r="DE45" s="76">
        <f t="shared" si="39"/>
        <v>0</v>
      </c>
      <c r="DF45" s="76">
        <f t="shared" si="39"/>
        <v>0</v>
      </c>
      <c r="DG45" s="76">
        <f t="shared" si="39"/>
        <v>0</v>
      </c>
      <c r="DH45" s="76">
        <f t="shared" si="39"/>
        <v>0</v>
      </c>
      <c r="DI45" s="76">
        <f t="shared" si="39"/>
        <v>0</v>
      </c>
      <c r="DJ45" s="76">
        <f t="shared" si="39"/>
        <v>0</v>
      </c>
      <c r="DK45" s="76">
        <f t="shared" si="39"/>
        <v>0</v>
      </c>
      <c r="DL45" s="76">
        <f t="shared" si="39"/>
        <v>0</v>
      </c>
      <c r="DM45" s="76">
        <f t="shared" si="39"/>
        <v>0</v>
      </c>
      <c r="DN45" s="76">
        <f t="shared" si="39"/>
        <v>0</v>
      </c>
      <c r="DO45" s="76">
        <f t="shared" si="39"/>
        <v>0</v>
      </c>
      <c r="DP45" s="76">
        <f t="shared" si="39"/>
        <v>0</v>
      </c>
      <c r="DQ45" s="76">
        <f t="shared" si="39"/>
        <v>0</v>
      </c>
      <c r="DR45" s="76">
        <f t="shared" si="39"/>
        <v>0</v>
      </c>
      <c r="DS45" s="76">
        <f t="shared" si="39"/>
        <v>0</v>
      </c>
      <c r="DT45" s="76">
        <f t="shared" si="39"/>
        <v>0</v>
      </c>
      <c r="DU45" s="76">
        <f t="shared" si="39"/>
        <v>0</v>
      </c>
      <c r="DV45" s="76">
        <f t="shared" si="39"/>
        <v>0</v>
      </c>
      <c r="DW45" s="76">
        <f t="shared" si="39"/>
        <v>0</v>
      </c>
      <c r="DX45" s="76">
        <f t="shared" si="39"/>
        <v>0</v>
      </c>
      <c r="DY45" s="76">
        <f t="shared" si="39"/>
        <v>0</v>
      </c>
      <c r="DZ45" s="76">
        <f t="shared" si="39"/>
        <v>0</v>
      </c>
      <c r="EA45" s="76">
        <f t="shared" si="39"/>
        <v>0</v>
      </c>
      <c r="EB45" s="76">
        <f t="shared" si="39"/>
        <v>0</v>
      </c>
      <c r="EC45" s="76">
        <f t="shared" si="39"/>
        <v>0</v>
      </c>
      <c r="ED45" s="76">
        <f t="shared" si="39"/>
        <v>0</v>
      </c>
      <c r="EE45" s="76">
        <f t="shared" si="39"/>
        <v>0</v>
      </c>
      <c r="EF45" s="76">
        <f t="shared" ref="EF45:GQ45" si="40">SUM(EF46:EF47)</f>
        <v>0</v>
      </c>
      <c r="EG45" s="76">
        <f t="shared" si="40"/>
        <v>0</v>
      </c>
      <c r="EH45" s="76">
        <f t="shared" si="40"/>
        <v>0</v>
      </c>
      <c r="EI45" s="76">
        <f t="shared" si="40"/>
        <v>0</v>
      </c>
      <c r="EJ45" s="76">
        <f t="shared" si="40"/>
        <v>0</v>
      </c>
      <c r="EK45" s="76">
        <f t="shared" si="40"/>
        <v>0</v>
      </c>
      <c r="EL45" s="76">
        <f t="shared" si="40"/>
        <v>0</v>
      </c>
      <c r="EM45" s="76">
        <f t="shared" si="40"/>
        <v>0</v>
      </c>
      <c r="EN45" s="76">
        <f t="shared" si="40"/>
        <v>0</v>
      </c>
      <c r="EO45" s="76">
        <f t="shared" si="40"/>
        <v>0</v>
      </c>
      <c r="EP45" s="76">
        <f t="shared" si="40"/>
        <v>0</v>
      </c>
      <c r="EQ45" s="76">
        <f t="shared" si="40"/>
        <v>0</v>
      </c>
      <c r="ER45" s="76">
        <f t="shared" si="40"/>
        <v>0</v>
      </c>
      <c r="ES45" s="76">
        <f t="shared" si="40"/>
        <v>0</v>
      </c>
      <c r="ET45" s="76">
        <f t="shared" si="40"/>
        <v>0</v>
      </c>
      <c r="EU45" s="76">
        <f t="shared" si="40"/>
        <v>0</v>
      </c>
      <c r="EV45" s="76">
        <f t="shared" si="40"/>
        <v>0</v>
      </c>
      <c r="EW45" s="76">
        <f t="shared" si="40"/>
        <v>0</v>
      </c>
      <c r="EX45" s="76">
        <f t="shared" si="40"/>
        <v>0</v>
      </c>
      <c r="EY45" s="76">
        <f t="shared" si="40"/>
        <v>0</v>
      </c>
      <c r="EZ45" s="76">
        <f t="shared" si="40"/>
        <v>0</v>
      </c>
      <c r="FA45" s="76">
        <f t="shared" si="40"/>
        <v>0</v>
      </c>
      <c r="FB45" s="76">
        <f t="shared" si="40"/>
        <v>0</v>
      </c>
      <c r="FC45" s="76">
        <f t="shared" si="40"/>
        <v>0</v>
      </c>
      <c r="FD45" s="76">
        <f t="shared" si="40"/>
        <v>0</v>
      </c>
      <c r="FE45" s="76">
        <f t="shared" si="40"/>
        <v>0</v>
      </c>
      <c r="FF45" s="76">
        <f t="shared" si="40"/>
        <v>0</v>
      </c>
      <c r="FG45" s="76">
        <f t="shared" si="40"/>
        <v>0</v>
      </c>
      <c r="FH45" s="76">
        <f t="shared" si="40"/>
        <v>0</v>
      </c>
      <c r="FI45" s="76">
        <f t="shared" si="40"/>
        <v>0</v>
      </c>
      <c r="FJ45" s="76">
        <f t="shared" si="40"/>
        <v>0</v>
      </c>
      <c r="FK45" s="76">
        <f t="shared" si="40"/>
        <v>0</v>
      </c>
      <c r="FL45" s="76">
        <f t="shared" si="40"/>
        <v>0</v>
      </c>
      <c r="FM45" s="76">
        <f t="shared" si="40"/>
        <v>0</v>
      </c>
      <c r="FN45" s="76">
        <f t="shared" si="40"/>
        <v>0</v>
      </c>
      <c r="FO45" s="76">
        <f t="shared" si="40"/>
        <v>0</v>
      </c>
      <c r="FP45" s="76">
        <f t="shared" si="40"/>
        <v>0</v>
      </c>
      <c r="FQ45" s="76">
        <f t="shared" si="40"/>
        <v>0</v>
      </c>
      <c r="FR45" s="76">
        <f t="shared" si="40"/>
        <v>0</v>
      </c>
      <c r="FS45" s="76">
        <f t="shared" si="40"/>
        <v>0</v>
      </c>
      <c r="FT45" s="76">
        <f t="shared" si="40"/>
        <v>0</v>
      </c>
      <c r="FU45" s="76">
        <f t="shared" si="40"/>
        <v>0</v>
      </c>
      <c r="FV45" s="76">
        <f t="shared" si="40"/>
        <v>0</v>
      </c>
      <c r="FW45" s="76">
        <f t="shared" si="40"/>
        <v>0</v>
      </c>
      <c r="FX45" s="76">
        <f t="shared" si="40"/>
        <v>0</v>
      </c>
      <c r="FY45" s="76">
        <f t="shared" si="40"/>
        <v>0</v>
      </c>
      <c r="FZ45" s="76">
        <f t="shared" si="40"/>
        <v>0</v>
      </c>
      <c r="GA45" s="76">
        <f t="shared" si="40"/>
        <v>0</v>
      </c>
      <c r="GB45" s="76">
        <f t="shared" si="40"/>
        <v>0</v>
      </c>
      <c r="GC45" s="76">
        <f t="shared" si="40"/>
        <v>0</v>
      </c>
      <c r="GD45" s="76">
        <f t="shared" si="40"/>
        <v>0</v>
      </c>
      <c r="GE45" s="76">
        <f t="shared" si="40"/>
        <v>0</v>
      </c>
      <c r="GF45" s="76">
        <f t="shared" si="40"/>
        <v>0</v>
      </c>
      <c r="GG45" s="76">
        <f t="shared" si="40"/>
        <v>0</v>
      </c>
      <c r="GH45" s="76">
        <f t="shared" si="40"/>
        <v>0</v>
      </c>
      <c r="GI45" s="76">
        <f t="shared" si="40"/>
        <v>0</v>
      </c>
      <c r="GJ45" s="76">
        <f t="shared" si="40"/>
        <v>0</v>
      </c>
      <c r="GK45" s="76">
        <f t="shared" si="40"/>
        <v>0</v>
      </c>
      <c r="GL45" s="76">
        <f t="shared" si="40"/>
        <v>0</v>
      </c>
      <c r="GM45" s="76">
        <f t="shared" si="40"/>
        <v>0</v>
      </c>
      <c r="GN45" s="76">
        <f t="shared" si="40"/>
        <v>0</v>
      </c>
      <c r="GO45" s="76">
        <f t="shared" si="40"/>
        <v>0</v>
      </c>
      <c r="GP45" s="76">
        <f t="shared" si="40"/>
        <v>0</v>
      </c>
      <c r="GQ45" s="76">
        <f t="shared" si="40"/>
        <v>0</v>
      </c>
      <c r="GR45" s="76">
        <f t="shared" ref="GR45:IL45" si="41">SUM(GR46:GR47)</f>
        <v>0</v>
      </c>
      <c r="GS45" s="76">
        <f t="shared" si="41"/>
        <v>0</v>
      </c>
      <c r="GT45" s="76">
        <f t="shared" si="41"/>
        <v>0</v>
      </c>
      <c r="GU45" s="76">
        <f t="shared" si="41"/>
        <v>0</v>
      </c>
      <c r="GV45" s="76">
        <f t="shared" si="41"/>
        <v>0</v>
      </c>
      <c r="GW45" s="76">
        <f t="shared" si="41"/>
        <v>0</v>
      </c>
      <c r="GX45" s="76">
        <f t="shared" si="41"/>
        <v>0</v>
      </c>
      <c r="GY45" s="76">
        <f t="shared" si="41"/>
        <v>0</v>
      </c>
      <c r="GZ45" s="76">
        <f t="shared" si="41"/>
        <v>0</v>
      </c>
      <c r="HA45" s="76">
        <f t="shared" si="41"/>
        <v>0</v>
      </c>
      <c r="HB45" s="76">
        <f t="shared" si="41"/>
        <v>0</v>
      </c>
      <c r="HC45" s="76">
        <f t="shared" si="41"/>
        <v>0</v>
      </c>
      <c r="HD45" s="76">
        <f t="shared" si="41"/>
        <v>0</v>
      </c>
      <c r="HE45" s="76">
        <f t="shared" si="41"/>
        <v>0</v>
      </c>
      <c r="HF45" s="76">
        <f t="shared" si="41"/>
        <v>0</v>
      </c>
      <c r="HG45" s="76">
        <f t="shared" si="41"/>
        <v>0</v>
      </c>
      <c r="HH45" s="76">
        <f t="shared" si="41"/>
        <v>0</v>
      </c>
      <c r="HI45" s="76">
        <f t="shared" si="41"/>
        <v>0</v>
      </c>
      <c r="HJ45" s="76">
        <f t="shared" si="41"/>
        <v>0</v>
      </c>
      <c r="HK45" s="76">
        <f t="shared" si="41"/>
        <v>0</v>
      </c>
      <c r="HL45" s="76">
        <f t="shared" si="41"/>
        <v>0</v>
      </c>
      <c r="HM45" s="76">
        <f t="shared" si="41"/>
        <v>0</v>
      </c>
      <c r="HN45" s="76">
        <f t="shared" si="41"/>
        <v>0</v>
      </c>
      <c r="HO45" s="76">
        <f t="shared" si="41"/>
        <v>0</v>
      </c>
      <c r="HP45" s="76">
        <f t="shared" si="41"/>
        <v>0</v>
      </c>
      <c r="HQ45" s="76">
        <f t="shared" si="41"/>
        <v>0</v>
      </c>
      <c r="HR45" s="76">
        <f t="shared" si="41"/>
        <v>0</v>
      </c>
      <c r="HS45" s="76">
        <f t="shared" si="41"/>
        <v>0</v>
      </c>
      <c r="HT45" s="76">
        <f t="shared" si="41"/>
        <v>0</v>
      </c>
      <c r="HU45" s="76">
        <f t="shared" si="41"/>
        <v>0</v>
      </c>
      <c r="HV45" s="76">
        <f t="shared" si="41"/>
        <v>0</v>
      </c>
      <c r="HW45" s="76">
        <f t="shared" si="41"/>
        <v>0</v>
      </c>
      <c r="HX45" s="76">
        <f t="shared" si="41"/>
        <v>0</v>
      </c>
      <c r="HY45" s="76">
        <f t="shared" si="41"/>
        <v>0</v>
      </c>
      <c r="HZ45" s="76">
        <f t="shared" si="41"/>
        <v>0</v>
      </c>
      <c r="IA45" s="76">
        <f t="shared" si="41"/>
        <v>0</v>
      </c>
      <c r="IB45" s="76">
        <f t="shared" si="41"/>
        <v>0</v>
      </c>
      <c r="IC45" s="76">
        <f t="shared" si="41"/>
        <v>0</v>
      </c>
      <c r="ID45" s="76">
        <f t="shared" si="41"/>
        <v>0</v>
      </c>
      <c r="IE45" s="76">
        <f t="shared" si="41"/>
        <v>0</v>
      </c>
      <c r="IF45" s="76">
        <f t="shared" si="41"/>
        <v>0</v>
      </c>
      <c r="IG45" s="76">
        <f t="shared" si="41"/>
        <v>0</v>
      </c>
      <c r="IH45" s="76">
        <f t="shared" si="41"/>
        <v>0</v>
      </c>
      <c r="II45" s="76">
        <f t="shared" si="41"/>
        <v>0</v>
      </c>
      <c r="IJ45" s="76">
        <f t="shared" si="41"/>
        <v>0</v>
      </c>
      <c r="IK45" s="76">
        <f t="shared" si="41"/>
        <v>0</v>
      </c>
      <c r="IL45" s="76">
        <f t="shared" si="41"/>
        <v>0</v>
      </c>
    </row>
    <row r="46" spans="2:246" outlineLevel="2" x14ac:dyDescent="0.3">
      <c r="B46" s="4" t="s">
        <v>393</v>
      </c>
      <c r="C46" s="72" t="s">
        <v>283</v>
      </c>
      <c r="D46" s="137"/>
      <c r="F46" s="133" t="s">
        <v>391</v>
      </c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</row>
    <row r="47" spans="2:246" outlineLevel="2" x14ac:dyDescent="0.3">
      <c r="B47" s="4" t="s">
        <v>394</v>
      </c>
      <c r="C47" s="72" t="s">
        <v>283</v>
      </c>
      <c r="D47" s="137"/>
      <c r="F47" s="133" t="s">
        <v>392</v>
      </c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</row>
    <row r="48" spans="2:246" x14ac:dyDescent="0.3">
      <c r="B48" s="51" t="s">
        <v>441</v>
      </c>
      <c r="C48" s="71" t="s">
        <v>283</v>
      </c>
      <c r="D48" s="142">
        <f ca="1">SUM(G48:IL48)</f>
        <v>3657334.6228375793</v>
      </c>
      <c r="E48" s="60"/>
      <c r="F48" s="60"/>
      <c r="G48" s="77">
        <f ca="1">SUM(G24,G28,G31,G41-G45)</f>
        <v>856.25805532309028</v>
      </c>
      <c r="H48" s="77">
        <f t="shared" ref="H48:BS48" ca="1" si="42">SUM(H24,H28,H31,H41-H45)</f>
        <v>2306.2580553230905</v>
      </c>
      <c r="I48" s="77">
        <f t="shared" ca="1" si="42"/>
        <v>1506.2580553230903</v>
      </c>
      <c r="J48" s="77">
        <f t="shared" ca="1" si="42"/>
        <v>1256.2580553230903</v>
      </c>
      <c r="K48" s="77">
        <f t="shared" ca="1" si="42"/>
        <v>1256.2580553230903</v>
      </c>
      <c r="L48" s="77">
        <f t="shared" ca="1" si="42"/>
        <v>2756.2580553230905</v>
      </c>
      <c r="M48" s="77">
        <f t="shared" ca="1" si="42"/>
        <v>756.25805532309028</v>
      </c>
      <c r="N48" s="77">
        <f t="shared" ca="1" si="42"/>
        <v>2902.2580553230905</v>
      </c>
      <c r="O48" s="77">
        <f t="shared" ca="1" si="42"/>
        <v>2902.2580553230905</v>
      </c>
      <c r="P48" s="77">
        <f t="shared" ca="1" si="42"/>
        <v>3952.2580553230905</v>
      </c>
      <c r="Q48" s="77">
        <f t="shared" ca="1" si="42"/>
        <v>7867.25805532309</v>
      </c>
      <c r="R48" s="77">
        <f t="shared" ca="1" si="42"/>
        <v>8817.258055323091</v>
      </c>
      <c r="S48" s="77">
        <f t="shared" ca="1" si="42"/>
        <v>14299.275952945833</v>
      </c>
      <c r="T48" s="77">
        <f t="shared" ca="1" si="42"/>
        <v>14309.750303097044</v>
      </c>
      <c r="U48" s="77">
        <f t="shared" ca="1" si="42"/>
        <v>14320.258101135219</v>
      </c>
      <c r="V48" s="77">
        <f t="shared" ca="1" si="42"/>
        <v>14331.064945649134</v>
      </c>
      <c r="W48" s="77">
        <f t="shared" ca="1" si="42"/>
        <v>14341.907168959853</v>
      </c>
      <c r="X48" s="77">
        <f t="shared" ca="1" si="42"/>
        <v>14352.784886888352</v>
      </c>
      <c r="Y48" s="77">
        <f t="shared" ca="1" si="42"/>
        <v>14363.698215634773</v>
      </c>
      <c r="Z48" s="77">
        <f t="shared" ca="1" si="42"/>
        <v>14374.647271779666</v>
      </c>
      <c r="AA48" s="77">
        <f t="shared" ca="1" si="42"/>
        <v>14385.632172285239</v>
      </c>
      <c r="AB48" s="77">
        <f t="shared" ca="1" si="42"/>
        <v>14396.653034496601</v>
      </c>
      <c r="AC48" s="77">
        <f t="shared" ca="1" si="42"/>
        <v>14407.709976143018</v>
      </c>
      <c r="AD48" s="77">
        <f t="shared" ca="1" si="42"/>
        <v>14418.803115339173</v>
      </c>
      <c r="AE48" s="77">
        <f t="shared" ca="1" si="42"/>
        <v>14429.932570586423</v>
      </c>
      <c r="AF48" s="77">
        <f t="shared" ca="1" si="42"/>
        <v>14441.098460774072</v>
      </c>
      <c r="AG48" s="77">
        <f t="shared" ca="1" si="42"/>
        <v>14452.300905180629</v>
      </c>
      <c r="AH48" s="77">
        <f t="shared" ca="1" si="42"/>
        <v>14463.540023475101</v>
      </c>
      <c r="AI48" s="77">
        <f t="shared" ca="1" si="42"/>
        <v>14474.815935718249</v>
      </c>
      <c r="AJ48" s="77">
        <f t="shared" ca="1" si="42"/>
        <v>14486.128762363887</v>
      </c>
      <c r="AK48" s="77">
        <f t="shared" ca="1" si="42"/>
        <v>14497.478624260166</v>
      </c>
      <c r="AL48" s="77">
        <f t="shared" ca="1" si="42"/>
        <v>14508.865642650855</v>
      </c>
      <c r="AM48" s="77">
        <f t="shared" ca="1" si="42"/>
        <v>14520.289939176651</v>
      </c>
      <c r="AN48" s="77">
        <f t="shared" ca="1" si="42"/>
        <v>14531.751635876468</v>
      </c>
      <c r="AO48" s="77">
        <f t="shared" ca="1" si="42"/>
        <v>14543.250855188742</v>
      </c>
      <c r="AP48" s="77">
        <f t="shared" ca="1" si="42"/>
        <v>14554.787719952743</v>
      </c>
      <c r="AQ48" s="77">
        <f t="shared" ca="1" si="42"/>
        <v>14566.362353409884</v>
      </c>
      <c r="AR48" s="77">
        <f t="shared" ca="1" si="42"/>
        <v>14577.974879205038</v>
      </c>
      <c r="AS48" s="77">
        <f t="shared" ca="1" si="42"/>
        <v>14589.625421387858</v>
      </c>
      <c r="AT48" s="77">
        <f t="shared" ca="1" si="42"/>
        <v>14601.314104414107</v>
      </c>
      <c r="AU48" s="77">
        <f t="shared" ca="1" si="42"/>
        <v>14613.041053146981</v>
      </c>
      <c r="AV48" s="77">
        <f t="shared" ca="1" si="42"/>
        <v>14624.806392858445</v>
      </c>
      <c r="AW48" s="77">
        <f t="shared" ca="1" si="42"/>
        <v>14636.610249230574</v>
      </c>
      <c r="AX48" s="77">
        <f t="shared" ca="1" si="42"/>
        <v>14648.452748356893</v>
      </c>
      <c r="AY48" s="77">
        <f t="shared" ca="1" si="42"/>
        <v>14660.334016743722</v>
      </c>
      <c r="AZ48" s="77">
        <f t="shared" ca="1" si="42"/>
        <v>14672.254181311529</v>
      </c>
      <c r="BA48" s="77">
        <f t="shared" ca="1" si="42"/>
        <v>14684.213369396295</v>
      </c>
      <c r="BB48" s="77">
        <f t="shared" ca="1" si="42"/>
        <v>14696.211708750856</v>
      </c>
      <c r="BC48" s="77">
        <f t="shared" ca="1" si="42"/>
        <v>14708.249327546282</v>
      </c>
      <c r="BD48" s="77">
        <f t="shared" ca="1" si="42"/>
        <v>14720.326354373243</v>
      </c>
      <c r="BE48" s="77">
        <f t="shared" ca="1" si="42"/>
        <v>14732.442918243376</v>
      </c>
      <c r="BF48" s="77">
        <f t="shared" ca="1" si="42"/>
        <v>14744.599148590674</v>
      </c>
      <c r="BG48" s="77">
        <f t="shared" ca="1" si="42"/>
        <v>14756.795175272862</v>
      </c>
      <c r="BH48" s="77">
        <f t="shared" ca="1" si="42"/>
        <v>14769.031128572788</v>
      </c>
      <c r="BI48" s="77">
        <f t="shared" ca="1" si="42"/>
        <v>14781.3071391998</v>
      </c>
      <c r="BJ48" s="77">
        <f t="shared" ca="1" si="42"/>
        <v>14793.623338291171</v>
      </c>
      <c r="BK48" s="77">
        <f t="shared" ca="1" si="42"/>
        <v>14805.979857413473</v>
      </c>
      <c r="BL48" s="77">
        <f t="shared" ca="1" si="42"/>
        <v>14818.376828563994</v>
      </c>
      <c r="BM48" s="77">
        <f t="shared" ca="1" si="42"/>
        <v>14830.81438417215</v>
      </c>
      <c r="BN48" s="77">
        <f t="shared" ca="1" si="42"/>
        <v>14843.292657100892</v>
      </c>
      <c r="BO48" s="77">
        <f t="shared" ca="1" si="42"/>
        <v>14855.811780648137</v>
      </c>
      <c r="BP48" s="77">
        <f t="shared" ca="1" si="42"/>
        <v>14868.371888548174</v>
      </c>
      <c r="BQ48" s="77">
        <f t="shared" ca="1" si="42"/>
        <v>14880.973114973112</v>
      </c>
      <c r="BR48" s="77">
        <f t="shared" ca="1" si="42"/>
        <v>14893.615594534303</v>
      </c>
      <c r="BS48" s="77">
        <f t="shared" ca="1" si="42"/>
        <v>14906.29946228378</v>
      </c>
      <c r="BT48" s="77">
        <f t="shared" ref="BT48:EE48" ca="1" si="43">SUM(BT24,BT28,BT31,BT41-BT45)</f>
        <v>14919.024853715699</v>
      </c>
      <c r="BU48" s="77">
        <f t="shared" ca="1" si="43"/>
        <v>14931.791904767793</v>
      </c>
      <c r="BV48" s="77">
        <f t="shared" ca="1" si="43"/>
        <v>14944.600751822818</v>
      </c>
      <c r="BW48" s="77">
        <f t="shared" ca="1" si="43"/>
        <v>14957.451531710012</v>
      </c>
      <c r="BX48" s="77">
        <f t="shared" ca="1" si="43"/>
        <v>14970.344381706554</v>
      </c>
      <c r="BY48" s="77">
        <f t="shared" ca="1" si="43"/>
        <v>14983.279439539036</v>
      </c>
      <c r="BZ48" s="77">
        <f t="shared" ca="1" si="43"/>
        <v>14996.25684338493</v>
      </c>
      <c r="CA48" s="77">
        <f t="shared" ca="1" si="43"/>
        <v>15009.276731874063</v>
      </c>
      <c r="CB48" s="77">
        <f t="shared" ca="1" si="43"/>
        <v>15022.339244090103</v>
      </c>
      <c r="CC48" s="77">
        <f t="shared" ca="1" si="43"/>
        <v>15035.44451957204</v>
      </c>
      <c r="CD48" s="77">
        <f t="shared" ca="1" si="43"/>
        <v>15048.592698315677</v>
      </c>
      <c r="CE48" s="77">
        <f t="shared" ca="1" si="43"/>
        <v>15061.783920775133</v>
      </c>
      <c r="CF48" s="77">
        <f t="shared" ca="1" si="43"/>
        <v>15075.018327864329</v>
      </c>
      <c r="CG48" s="77">
        <f t="shared" ca="1" si="43"/>
        <v>15088.296060958506</v>
      </c>
      <c r="CH48" s="77">
        <f t="shared" ca="1" si="43"/>
        <v>15101.617261895732</v>
      </c>
      <c r="CI48" s="77">
        <f t="shared" ca="1" si="43"/>
        <v>15114.982072978415</v>
      </c>
      <c r="CJ48" s="77">
        <f t="shared" ca="1" si="43"/>
        <v>15128.390636974818</v>
      </c>
      <c r="CK48" s="77">
        <f t="shared" ca="1" si="43"/>
        <v>15141.8430971206</v>
      </c>
      <c r="CL48" s="77">
        <f t="shared" ca="1" si="43"/>
        <v>15155.339597120328</v>
      </c>
      <c r="CM48" s="77">
        <f t="shared" ca="1" si="43"/>
        <v>15168.880281149028</v>
      </c>
      <c r="CN48" s="77">
        <f t="shared" ca="1" si="43"/>
        <v>15182.465293853707</v>
      </c>
      <c r="CO48" s="77">
        <f t="shared" ca="1" si="43"/>
        <v>15196.094780354922</v>
      </c>
      <c r="CP48" s="77">
        <f t="shared" ca="1" si="43"/>
        <v>15209.768886248308</v>
      </c>
      <c r="CQ48" s="77">
        <f t="shared" ca="1" si="43"/>
        <v>15223.487757606141</v>
      </c>
      <c r="CR48" s="77">
        <f t="shared" ca="1" si="43"/>
        <v>15237.251540978905</v>
      </c>
      <c r="CS48" s="77">
        <f t="shared" ca="1" si="43"/>
        <v>15251.060383396849</v>
      </c>
      <c r="CT48" s="77">
        <f t="shared" ca="1" si="43"/>
        <v>15264.914432371565</v>
      </c>
      <c r="CU48" s="77">
        <f t="shared" ca="1" si="43"/>
        <v>15278.813835897552</v>
      </c>
      <c r="CV48" s="77">
        <f t="shared" ca="1" si="43"/>
        <v>15292.758742453814</v>
      </c>
      <c r="CW48" s="77">
        <f t="shared" ca="1" si="43"/>
        <v>15306.749301005426</v>
      </c>
      <c r="CX48" s="77">
        <f t="shared" ca="1" si="43"/>
        <v>15320.785661005144</v>
      </c>
      <c r="CY48" s="77">
        <f t="shared" ca="1" si="43"/>
        <v>15334.867972394992</v>
      </c>
      <c r="CZ48" s="77">
        <f t="shared" ca="1" si="43"/>
        <v>15348.996385607859</v>
      </c>
      <c r="DA48" s="77">
        <f t="shared" ca="1" si="43"/>
        <v>15363.171051569123</v>
      </c>
      <c r="DB48" s="77">
        <f t="shared" ca="1" si="43"/>
        <v>15377.392121698242</v>
      </c>
      <c r="DC48" s="77">
        <f t="shared" ca="1" si="43"/>
        <v>15391.659747910389</v>
      </c>
      <c r="DD48" s="77">
        <f t="shared" ca="1" si="43"/>
        <v>15405.974082618064</v>
      </c>
      <c r="DE48" s="77">
        <f t="shared" ca="1" si="43"/>
        <v>15420.335278732728</v>
      </c>
      <c r="DF48" s="77">
        <f t="shared" ca="1" si="43"/>
        <v>15434.743489666431</v>
      </c>
      <c r="DG48" s="77">
        <f t="shared" ca="1" si="43"/>
        <v>15449.198869333461</v>
      </c>
      <c r="DH48" s="77">
        <f t="shared" ca="1" si="43"/>
        <v>15463.701572151971</v>
      </c>
      <c r="DI48" s="77">
        <f t="shared" ca="1" si="43"/>
        <v>15478.251753045648</v>
      </c>
      <c r="DJ48" s="77">
        <f t="shared" ca="1" si="43"/>
        <v>15492.849567445355</v>
      </c>
      <c r="DK48" s="77">
        <f t="shared" ca="1" si="43"/>
        <v>15507.495171290793</v>
      </c>
      <c r="DL48" s="77">
        <f t="shared" ca="1" si="43"/>
        <v>15522.188721032177</v>
      </c>
      <c r="DM48" s="77">
        <f t="shared" ca="1" si="43"/>
        <v>15536.930373631891</v>
      </c>
      <c r="DN48" s="77">
        <f t="shared" ca="1" si="43"/>
        <v>15551.720286566175</v>
      </c>
      <c r="DO48" s="77">
        <f t="shared" ca="1" si="43"/>
        <v>15566.558617826808</v>
      </c>
      <c r="DP48" s="77">
        <f t="shared" ca="1" si="43"/>
        <v>15581.445525922791</v>
      </c>
      <c r="DQ48" s="77">
        <f t="shared" ca="1" si="43"/>
        <v>15596.381169882039</v>
      </c>
      <c r="DR48" s="77">
        <f t="shared" ca="1" si="43"/>
        <v>15611.365709253092</v>
      </c>
      <c r="DS48" s="77">
        <f t="shared" ca="1" si="43"/>
        <v>15626.399304106802</v>
      </c>
      <c r="DT48" s="77">
        <f t="shared" ca="1" si="43"/>
        <v>15641.482115038052</v>
      </c>
      <c r="DU48" s="77">
        <f t="shared" ca="1" si="43"/>
        <v>15656.614303167476</v>
      </c>
      <c r="DV48" s="77">
        <f t="shared" ca="1" si="43"/>
        <v>15671.79603014317</v>
      </c>
      <c r="DW48" s="77">
        <f t="shared" ca="1" si="43"/>
        <v>15687.027458142429</v>
      </c>
      <c r="DX48" s="77">
        <f t="shared" ca="1" si="43"/>
        <v>15702.308749873468</v>
      </c>
      <c r="DY48" s="77">
        <f t="shared" ca="1" si="43"/>
        <v>15717.64006857717</v>
      </c>
      <c r="DZ48" s="77">
        <f t="shared" ca="1" si="43"/>
        <v>15733.021578028824</v>
      </c>
      <c r="EA48" s="77">
        <f t="shared" ca="1" si="43"/>
        <v>15748.453442539882</v>
      </c>
      <c r="EB48" s="77">
        <f t="shared" ca="1" si="43"/>
        <v>15763.935826959703</v>
      </c>
      <c r="EC48" s="77">
        <f t="shared" ca="1" si="43"/>
        <v>15779.468896677325</v>
      </c>
      <c r="ED48" s="77">
        <f t="shared" ca="1" si="43"/>
        <v>15795.052817623218</v>
      </c>
      <c r="EE48" s="77">
        <f t="shared" ca="1" si="43"/>
        <v>15810.687756271076</v>
      </c>
      <c r="EF48" s="77">
        <f t="shared" ref="EF48:GQ48" ca="1" si="44">SUM(EF24,EF28,EF31,EF41-EF45)</f>
        <v>15826.373879639577</v>
      </c>
      <c r="EG48" s="77">
        <f t="shared" ca="1" si="44"/>
        <v>15842.111355294177</v>
      </c>
      <c r="EH48" s="77">
        <f t="shared" ca="1" si="44"/>
        <v>15857.900351348901</v>
      </c>
      <c r="EI48" s="77">
        <f t="shared" ca="1" si="44"/>
        <v>15873.741036468129</v>
      </c>
      <c r="EJ48" s="77">
        <f t="shared" ca="1" si="44"/>
        <v>15889.633579868409</v>
      </c>
      <c r="EK48" s="77">
        <f t="shared" ca="1" si="44"/>
        <v>15905.57815132026</v>
      </c>
      <c r="EL48" s="77">
        <f t="shared" ca="1" si="44"/>
        <v>15921.574921149982</v>
      </c>
      <c r="EM48" s="77">
        <f t="shared" ca="1" si="44"/>
        <v>15937.624060241484</v>
      </c>
      <c r="EN48" s="77">
        <f t="shared" ca="1" si="44"/>
        <v>15953.725740038095</v>
      </c>
      <c r="EO48" s="77">
        <f t="shared" ca="1" si="44"/>
        <v>15969.880132544422</v>
      </c>
      <c r="EP48" s="77">
        <f t="shared" ca="1" si="44"/>
        <v>15986.087410328149</v>
      </c>
      <c r="EQ48" s="77">
        <f t="shared" ca="1" si="44"/>
        <v>16002.347746521922</v>
      </c>
      <c r="ER48" s="77">
        <f t="shared" ca="1" si="44"/>
        <v>16018.661314825164</v>
      </c>
      <c r="ES48" s="77">
        <f t="shared" ca="1" si="44"/>
        <v>16035.028289505946</v>
      </c>
      <c r="ET48" s="77">
        <f t="shared" ca="1" si="44"/>
        <v>16051.448845402861</v>
      </c>
      <c r="EU48" s="77">
        <f t="shared" ca="1" si="44"/>
        <v>16067.923157926856</v>
      </c>
      <c r="EV48" s="77">
        <f t="shared" ca="1" si="44"/>
        <v>16084.451403063149</v>
      </c>
      <c r="EW48" s="77">
        <f t="shared" ca="1" si="44"/>
        <v>16101.033757373072</v>
      </c>
      <c r="EX48" s="77">
        <f t="shared" ca="1" si="44"/>
        <v>16117.670397995984</v>
      </c>
      <c r="EY48" s="77">
        <f t="shared" ca="1" si="44"/>
        <v>16134.361502651143</v>
      </c>
      <c r="EZ48" s="77">
        <f t="shared" ca="1" si="44"/>
        <v>16151.107249639623</v>
      </c>
      <c r="FA48" s="77">
        <f t="shared" ca="1" si="44"/>
        <v>16167.907817846202</v>
      </c>
      <c r="FB48" s="77">
        <f t="shared" ca="1" si="44"/>
        <v>16184.763386741281</v>
      </c>
      <c r="FC48" s="77">
        <f t="shared" ca="1" si="44"/>
        <v>16201.674136382804</v>
      </c>
      <c r="FD48" s="77">
        <f t="shared" ca="1" si="44"/>
        <v>16218.640247418174</v>
      </c>
      <c r="FE48" s="77">
        <f t="shared" ca="1" si="44"/>
        <v>16235.66190108619</v>
      </c>
      <c r="FF48" s="77">
        <f t="shared" ca="1" si="44"/>
        <v>16252.739279218978</v>
      </c>
      <c r="FG48" s="77">
        <f t="shared" ca="1" si="44"/>
        <v>16269.872564243935</v>
      </c>
      <c r="FH48" s="77">
        <f t="shared" ca="1" si="44"/>
        <v>16287.061939185678</v>
      </c>
      <c r="FI48" s="77">
        <f t="shared" ca="1" si="44"/>
        <v>16304.307587667998</v>
      </c>
      <c r="FJ48" s="77">
        <f t="shared" ca="1" si="44"/>
        <v>16321.609693915827</v>
      </c>
      <c r="FK48" s="77">
        <f t="shared" ca="1" si="44"/>
        <v>16338.968442757192</v>
      </c>
      <c r="FL48" s="77">
        <f t="shared" ca="1" si="44"/>
        <v>16356.384019625213</v>
      </c>
      <c r="FM48" s="77">
        <f t="shared" ca="1" si="44"/>
        <v>16373.856610560051</v>
      </c>
      <c r="FN48" s="77">
        <f t="shared" ca="1" si="44"/>
        <v>16391.386402210934</v>
      </c>
      <c r="FO48" s="77">
        <f t="shared" ca="1" si="44"/>
        <v>16408.973581838116</v>
      </c>
      <c r="FP48" s="77">
        <f t="shared" ca="1" si="44"/>
        <v>16426.618337314903</v>
      </c>
      <c r="FQ48" s="77">
        <f t="shared" ca="1" si="44"/>
        <v>16444.320857129642</v>
      </c>
      <c r="FR48" s="77">
        <f t="shared" ca="1" si="44"/>
        <v>16462.08133038774</v>
      </c>
      <c r="FS48" s="77">
        <f t="shared" ca="1" si="44"/>
        <v>16479.899946813697</v>
      </c>
      <c r="FT48" s="77">
        <f t="shared" ca="1" si="44"/>
        <v>16497.776896753108</v>
      </c>
      <c r="FU48" s="77">
        <f t="shared" ca="1" si="44"/>
        <v>16515.712371174723</v>
      </c>
      <c r="FV48" s="77">
        <f t="shared" ca="1" si="44"/>
        <v>16533.706561672465</v>
      </c>
      <c r="FW48" s="77">
        <f t="shared" ca="1" si="44"/>
        <v>16551.759660467484</v>
      </c>
      <c r="FX48" s="77">
        <f t="shared" ca="1" si="44"/>
        <v>16569.871860410225</v>
      </c>
      <c r="FY48" s="77">
        <f t="shared" ca="1" si="44"/>
        <v>16588.043354982456</v>
      </c>
      <c r="FZ48" s="77">
        <f t="shared" ca="1" si="44"/>
        <v>16606.274338299376</v>
      </c>
      <c r="GA48" s="77">
        <f t="shared" ca="1" si="44"/>
        <v>16624.565005111646</v>
      </c>
      <c r="GB48" s="77">
        <f t="shared" ca="1" si="44"/>
        <v>16642.915550807502</v>
      </c>
      <c r="GC48" s="77">
        <f t="shared" ca="1" si="44"/>
        <v>16661.326171414828</v>
      </c>
      <c r="GD48" s="77">
        <f t="shared" ca="1" si="44"/>
        <v>16679.797063603255</v>
      </c>
      <c r="GE48" s="77">
        <f t="shared" ca="1" si="44"/>
        <v>16698.328424686246</v>
      </c>
      <c r="GF48" s="77">
        <f t="shared" ca="1" si="44"/>
        <v>16716.920452623235</v>
      </c>
      <c r="GG48" s="77">
        <f t="shared" ca="1" si="44"/>
        <v>16735.573346021716</v>
      </c>
      <c r="GH48" s="77">
        <f t="shared" ca="1" si="44"/>
        <v>16754.287304139365</v>
      </c>
      <c r="GI48" s="77">
        <f t="shared" ca="1" si="44"/>
        <v>16773.062526886188</v>
      </c>
      <c r="GJ48" s="77">
        <f t="shared" ca="1" si="44"/>
        <v>16791.899214826633</v>
      </c>
      <c r="GK48" s="77">
        <f t="shared" ca="1" si="44"/>
        <v>16810.797569181759</v>
      </c>
      <c r="GL48" s="77">
        <f t="shared" ca="1" si="44"/>
        <v>16829.757791831355</v>
      </c>
      <c r="GM48" s="77">
        <f t="shared" ca="1" si="44"/>
        <v>16848.780085316113</v>
      </c>
      <c r="GN48" s="77">
        <f t="shared" ca="1" si="44"/>
        <v>16867.864652839806</v>
      </c>
      <c r="GO48" s="77">
        <f t="shared" ca="1" si="44"/>
        <v>16887.011698271424</v>
      </c>
      <c r="GP48" s="77">
        <f t="shared" ca="1" si="44"/>
        <v>16906.221426147386</v>
      </c>
      <c r="GQ48" s="77">
        <f t="shared" ca="1" si="44"/>
        <v>16925.494041673701</v>
      </c>
      <c r="GR48" s="77">
        <f t="shared" ref="GR48:IL48" ca="1" si="45">SUM(GR24,GR28,GR31,GR41-GR45)</f>
        <v>16944.829750728168</v>
      </c>
      <c r="GS48" s="77">
        <f t="shared" ca="1" si="45"/>
        <v>16964.228759862584</v>
      </c>
      <c r="GT48" s="77">
        <f t="shared" ca="1" si="45"/>
        <v>16983.69127630494</v>
      </c>
      <c r="GU48" s="77">
        <f t="shared" ca="1" si="45"/>
        <v>17003.217507961639</v>
      </c>
      <c r="GV48" s="77">
        <f t="shared" ca="1" si="45"/>
        <v>17022.807663419706</v>
      </c>
      <c r="GW48" s="77">
        <f t="shared" ca="1" si="45"/>
        <v>17042.461951949033</v>
      </c>
      <c r="GX48" s="77">
        <f t="shared" ca="1" si="45"/>
        <v>17062.180583504611</v>
      </c>
      <c r="GY48" s="77">
        <f t="shared" ca="1" si="45"/>
        <v>17081.963768728761</v>
      </c>
      <c r="GZ48" s="77">
        <f t="shared" ca="1" si="45"/>
        <v>17101.811718953402</v>
      </c>
      <c r="HA48" s="77">
        <f t="shared" ca="1" si="45"/>
        <v>17121.724646202289</v>
      </c>
      <c r="HB48" s="77">
        <f t="shared" ca="1" si="45"/>
        <v>17141.702763193287</v>
      </c>
      <c r="HC48" s="77">
        <f t="shared" ca="1" si="45"/>
        <v>17161.746283340653</v>
      </c>
      <c r="HD48" s="77">
        <f t="shared" ca="1" si="45"/>
        <v>17181.8554207573</v>
      </c>
      <c r="HE48" s="77">
        <f t="shared" ca="1" si="45"/>
        <v>17202.030390257096</v>
      </c>
      <c r="HF48" s="77">
        <f t="shared" ca="1" si="45"/>
        <v>17222.271407357144</v>
      </c>
      <c r="HG48" s="77">
        <f t="shared" ca="1" si="45"/>
        <v>17242.578688280108</v>
      </c>
      <c r="HH48" s="77">
        <f t="shared" ca="1" si="45"/>
        <v>17262.952449956494</v>
      </c>
      <c r="HI48" s="77">
        <f t="shared" ca="1" si="45"/>
        <v>17283.392910026996</v>
      </c>
      <c r="HJ48" s="77">
        <f t="shared" ca="1" si="45"/>
        <v>17303.900286844801</v>
      </c>
      <c r="HK48" s="77">
        <f t="shared" ca="1" si="45"/>
        <v>17324.474799477917</v>
      </c>
      <c r="HL48" s="77">
        <f t="shared" ca="1" si="45"/>
        <v>17345.11666771154</v>
      </c>
      <c r="HM48" s="77">
        <f t="shared" ca="1" si="45"/>
        <v>17365.826112050381</v>
      </c>
      <c r="HN48" s="77">
        <f t="shared" ca="1" si="45"/>
        <v>17386.603353721021</v>
      </c>
      <c r="HO48" s="77">
        <f t="shared" ca="1" si="45"/>
        <v>17407.448614674282</v>
      </c>
      <c r="HP48" s="77">
        <f t="shared" ca="1" si="45"/>
        <v>17428.362117587596</v>
      </c>
      <c r="HQ48" s="77">
        <f t="shared" ca="1" si="45"/>
        <v>17449.344085867382</v>
      </c>
      <c r="HR48" s="77">
        <f t="shared" ca="1" si="45"/>
        <v>17470.394743651435</v>
      </c>
      <c r="HS48" s="77">
        <f t="shared" ca="1" si="45"/>
        <v>17491.514315811317</v>
      </c>
      <c r="HT48" s="77">
        <f t="shared" ca="1" si="45"/>
        <v>17512.703027954762</v>
      </c>
      <c r="HU48" s="77">
        <f t="shared" ca="1" si="45"/>
        <v>17533.961106428083</v>
      </c>
      <c r="HV48" s="77">
        <f t="shared" ca="1" si="45"/>
        <v>17555.288778318598</v>
      </c>
      <c r="HW48" s="77">
        <f t="shared" ca="1" si="45"/>
        <v>17576.686271457038</v>
      </c>
      <c r="HX48" s="77">
        <f t="shared" ca="1" si="45"/>
        <v>17598.153814420009</v>
      </c>
      <c r="HY48" s="77">
        <f t="shared" ca="1" si="45"/>
        <v>17619.6916365324</v>
      </c>
      <c r="HZ48" s="77">
        <f t="shared" ca="1" si="45"/>
        <v>17641.299967869865</v>
      </c>
      <c r="IA48" s="77">
        <f t="shared" ca="1" si="45"/>
        <v>17662.979039261256</v>
      </c>
      <c r="IB48" s="77">
        <f t="shared" ca="1" si="45"/>
        <v>17684.729082291102</v>
      </c>
      <c r="IC48" s="77">
        <f t="shared" ca="1" si="45"/>
        <v>17706.550329302081</v>
      </c>
      <c r="ID48" s="77">
        <f t="shared" ca="1" si="45"/>
        <v>17706.550329302081</v>
      </c>
      <c r="IE48" s="77">
        <f t="shared" ca="1" si="45"/>
        <v>17706.550329302081</v>
      </c>
      <c r="IF48" s="77">
        <f t="shared" ca="1" si="45"/>
        <v>17706.550329302081</v>
      </c>
      <c r="IG48" s="77">
        <f t="shared" ca="1" si="45"/>
        <v>17706.550329302081</v>
      </c>
      <c r="IH48" s="77">
        <f t="shared" ca="1" si="45"/>
        <v>17706.550329302081</v>
      </c>
      <c r="II48" s="77">
        <f t="shared" ca="1" si="45"/>
        <v>17706.550329302081</v>
      </c>
      <c r="IJ48" s="77">
        <f t="shared" ca="1" si="45"/>
        <v>17706.550329302081</v>
      </c>
      <c r="IK48" s="77">
        <f t="shared" ca="1" si="45"/>
        <v>17706.550329302081</v>
      </c>
      <c r="IL48" s="77">
        <f t="shared" ca="1" si="45"/>
        <v>17706.550329302081</v>
      </c>
    </row>
    <row r="49" spans="2:246" x14ac:dyDescent="0.3">
      <c r="B49" s="51" t="s">
        <v>442</v>
      </c>
      <c r="C49" s="71" t="s">
        <v>283</v>
      </c>
      <c r="D49" s="142">
        <f ca="1">SUM(G49:IL49)</f>
        <v>2230309.1890541506</v>
      </c>
      <c r="E49" s="60"/>
      <c r="F49" s="60"/>
      <c r="G49" s="77">
        <f t="shared" ref="G49:BR49" ca="1" si="46">G48*G11</f>
        <v>852.74798755644997</v>
      </c>
      <c r="H49" s="77">
        <f t="shared" ca="1" si="46"/>
        <v>2287.3886740629055</v>
      </c>
      <c r="I49" s="77">
        <f t="shared" ca="1" si="46"/>
        <v>1487.8100275450327</v>
      </c>
      <c r="J49" s="77">
        <f t="shared" ca="1" si="46"/>
        <v>1235.7852049971152</v>
      </c>
      <c r="K49" s="77">
        <f t="shared" ca="1" si="46"/>
        <v>1230.7193375432732</v>
      </c>
      <c r="L49" s="77">
        <f t="shared" ca="1" si="46"/>
        <v>2689.1564783720305</v>
      </c>
      <c r="M49" s="77">
        <f t="shared" ca="1" si="46"/>
        <v>734.82215940809749</v>
      </c>
      <c r="N49" s="77">
        <f t="shared" ca="1" si="46"/>
        <v>2808.4344332975352</v>
      </c>
      <c r="O49" s="77">
        <f t="shared" ca="1" si="46"/>
        <v>2796.921788111008</v>
      </c>
      <c r="P49" s="77">
        <f t="shared" ca="1" si="46"/>
        <v>3793.1989627212824</v>
      </c>
      <c r="Q49" s="77">
        <f t="shared" ca="1" si="46"/>
        <v>7519.6869087492987</v>
      </c>
      <c r="R49" s="77">
        <f t="shared" ca="1" si="46"/>
        <v>8393.1686019895787</v>
      </c>
      <c r="S49" s="77">
        <f t="shared" ca="1" si="46"/>
        <v>13555.716457801225</v>
      </c>
      <c r="T49" s="77">
        <f t="shared" ca="1" si="46"/>
        <v>13510.036346103205</v>
      </c>
      <c r="U49" s="77">
        <f t="shared" ca="1" si="46"/>
        <v>13464.534402537332</v>
      </c>
      <c r="V49" s="77">
        <f t="shared" ca="1" si="46"/>
        <v>13419.45850880061</v>
      </c>
      <c r="W49" s="77">
        <f t="shared" ca="1" si="46"/>
        <v>13374.558905057183</v>
      </c>
      <c r="X49" s="77">
        <f t="shared" ca="1" si="46"/>
        <v>13329.834875762715</v>
      </c>
      <c r="Y49" s="77">
        <f t="shared" ca="1" si="46"/>
        <v>13285.285708300144</v>
      </c>
      <c r="Z49" s="77">
        <f t="shared" ca="1" si="46"/>
        <v>13240.910692967656</v>
      </c>
      <c r="AA49" s="77">
        <f t="shared" ca="1" si="46"/>
        <v>13196.709122966782</v>
      </c>
      <c r="AB49" s="77">
        <f t="shared" ca="1" si="46"/>
        <v>13152.680294390464</v>
      </c>
      <c r="AC49" s="77">
        <f t="shared" ca="1" si="46"/>
        <v>13108.823506211222</v>
      </c>
      <c r="AD49" s="77">
        <f t="shared" ca="1" si="46"/>
        <v>13065.138060269359</v>
      </c>
      <c r="AE49" s="77">
        <f t="shared" ca="1" si="46"/>
        <v>13021.623261261202</v>
      </c>
      <c r="AF49" s="77">
        <f t="shared" ca="1" si="46"/>
        <v>12978.278416727408</v>
      </c>
      <c r="AG49" s="77">
        <f t="shared" ca="1" si="46"/>
        <v>12935.102837041291</v>
      </c>
      <c r="AH49" s="77">
        <f t="shared" ca="1" si="46"/>
        <v>12892.095835397247</v>
      </c>
      <c r="AI49" s="77">
        <f t="shared" ca="1" si="46"/>
        <v>12849.256727799155</v>
      </c>
      <c r="AJ49" s="77">
        <f t="shared" ca="1" si="46"/>
        <v>12806.584833048899</v>
      </c>
      <c r="AK49" s="77">
        <f t="shared" ca="1" si="46"/>
        <v>12764.079472734884</v>
      </c>
      <c r="AL49" s="77">
        <f t="shared" ca="1" si="46"/>
        <v>12721.739971220624</v>
      </c>
      <c r="AM49" s="77">
        <f t="shared" ca="1" si="46"/>
        <v>12679.565655633374</v>
      </c>
      <c r="AN49" s="77">
        <f t="shared" ca="1" si="46"/>
        <v>12637.555855852797</v>
      </c>
      <c r="AO49" s="77">
        <f t="shared" ca="1" si="46"/>
        <v>12595.709904499692</v>
      </c>
      <c r="AP49" s="77">
        <f t="shared" ca="1" si="46"/>
        <v>12554.027136924764</v>
      </c>
      <c r="AQ49" s="77">
        <f t="shared" ca="1" si="46"/>
        <v>12512.506891197432</v>
      </c>
      <c r="AR49" s="77">
        <f t="shared" ca="1" si="46"/>
        <v>12471.148508094693</v>
      </c>
      <c r="AS49" s="77">
        <f t="shared" ca="1" si="46"/>
        <v>12429.951331090029</v>
      </c>
      <c r="AT49" s="77">
        <f t="shared" ca="1" si="46"/>
        <v>12388.914706342355</v>
      </c>
      <c r="AU49" s="77">
        <f t="shared" ca="1" si="46"/>
        <v>12348.037982685017</v>
      </c>
      <c r="AV49" s="77">
        <f t="shared" ca="1" si="46"/>
        <v>12307.320511614835</v>
      </c>
      <c r="AW49" s="77">
        <f t="shared" ca="1" si="46"/>
        <v>12266.761647281182</v>
      </c>
      <c r="AX49" s="77">
        <f t="shared" ca="1" si="46"/>
        <v>12226.360746475131</v>
      </c>
      <c r="AY49" s="77">
        <f t="shared" ca="1" si="46"/>
        <v>12186.117168618612</v>
      </c>
      <c r="AZ49" s="77">
        <f t="shared" ca="1" si="46"/>
        <v>12146.030275753645</v>
      </c>
      <c r="BA49" s="77">
        <f t="shared" ca="1" si="46"/>
        <v>12106.099432531601</v>
      </c>
      <c r="BB49" s="77">
        <f t="shared" ca="1" si="46"/>
        <v>12066.324006202509</v>
      </c>
      <c r="BC49" s="77">
        <f t="shared" ca="1" si="46"/>
        <v>12026.703366604412</v>
      </c>
      <c r="BD49" s="77">
        <f t="shared" ca="1" si="46"/>
        <v>11987.236886152754</v>
      </c>
      <c r="BE49" s="77">
        <f t="shared" ca="1" si="46"/>
        <v>11947.923939829827</v>
      </c>
      <c r="BF49" s="77">
        <f t="shared" ca="1" si="46"/>
        <v>11908.763905174255</v>
      </c>
      <c r="BG49" s="77">
        <f t="shared" ca="1" si="46"/>
        <v>11869.756162270516</v>
      </c>
      <c r="BH49" s="77">
        <f t="shared" ca="1" si="46"/>
        <v>11830.900093738512</v>
      </c>
      <c r="BI49" s="77">
        <f t="shared" ca="1" si="46"/>
        <v>11792.195084723169</v>
      </c>
      <c r="BJ49" s="77">
        <f t="shared" ca="1" si="46"/>
        <v>11753.640522884116</v>
      </c>
      <c r="BK49" s="77">
        <f t="shared" ca="1" si="46"/>
        <v>11715.23579838536</v>
      </c>
      <c r="BL49" s="77">
        <f t="shared" ca="1" si="46"/>
        <v>11676.980303885028</v>
      </c>
      <c r="BM49" s="77">
        <f t="shared" ca="1" si="46"/>
        <v>11638.873434525158</v>
      </c>
      <c r="BN49" s="77">
        <f t="shared" ca="1" si="46"/>
        <v>11600.91458792151</v>
      </c>
      <c r="BO49" s="77">
        <f t="shared" ca="1" si="46"/>
        <v>11563.103164153441</v>
      </c>
      <c r="BP49" s="77">
        <f t="shared" ca="1" si="46"/>
        <v>11525.438565753793</v>
      </c>
      <c r="BQ49" s="77">
        <f t="shared" ca="1" si="46"/>
        <v>11487.920197698864</v>
      </c>
      <c r="BR49" s="77">
        <f t="shared" ca="1" si="46"/>
        <v>11450.547467398377</v>
      </c>
      <c r="BS49" s="77">
        <f t="shared" ref="BS49:ED49" ca="1" si="47">BS48*BS11</f>
        <v>11413.31978468552</v>
      </c>
      <c r="BT49" s="77">
        <f t="shared" ca="1" si="47"/>
        <v>11376.236561807013</v>
      </c>
      <c r="BU49" s="77">
        <f t="shared" ca="1" si="47"/>
        <v>11339.297213413216</v>
      </c>
      <c r="BV49" s="77">
        <f t="shared" ca="1" si="47"/>
        <v>11302.501156548289</v>
      </c>
      <c r="BW49" s="77">
        <f t="shared" ca="1" si="47"/>
        <v>11265.847810640373</v>
      </c>
      <c r="BX49" s="77">
        <f t="shared" ca="1" si="47"/>
        <v>11229.336597491829</v>
      </c>
      <c r="BY49" s="77">
        <f t="shared" ca="1" si="47"/>
        <v>11192.966941269511</v>
      </c>
      <c r="BZ49" s="77">
        <f t="shared" ca="1" si="47"/>
        <v>11156.738268495075</v>
      </c>
      <c r="CA49" s="77">
        <f t="shared" ca="1" si="47"/>
        <v>11120.650008035329</v>
      </c>
      <c r="CB49" s="77">
        <f t="shared" ca="1" si="47"/>
        <v>11084.701591092627</v>
      </c>
      <c r="CC49" s="77">
        <f t="shared" ca="1" si="47"/>
        <v>11048.892451195308</v>
      </c>
      <c r="CD49" s="77">
        <f t="shared" ca="1" si="47"/>
        <v>11013.222024188142</v>
      </c>
      <c r="CE49" s="77">
        <f t="shared" ca="1" si="47"/>
        <v>10977.689748222869</v>
      </c>
      <c r="CF49" s="77">
        <f t="shared" ca="1" si="47"/>
        <v>10942.295063748721</v>
      </c>
      <c r="CG49" s="77">
        <f t="shared" ca="1" si="47"/>
        <v>10907.037413503025</v>
      </c>
      <c r="CH49" s="77">
        <f t="shared" ca="1" si="47"/>
        <v>10871.916242501824</v>
      </c>
      <c r="CI49" s="77">
        <f t="shared" ca="1" si="47"/>
        <v>10836.930998030539</v>
      </c>
      <c r="CJ49" s="77">
        <f t="shared" ca="1" si="47"/>
        <v>10802.081129634666</v>
      </c>
      <c r="CK49" s="77">
        <f t="shared" ca="1" si="47"/>
        <v>10767.366089110526</v>
      </c>
      <c r="CL49" s="77">
        <f t="shared" ca="1" si="47"/>
        <v>10732.785330496039</v>
      </c>
      <c r="CM49" s="77">
        <f t="shared" ca="1" si="47"/>
        <v>10698.338310061539</v>
      </c>
      <c r="CN49" s="77">
        <f t="shared" ca="1" si="47"/>
        <v>10664.024486300621</v>
      </c>
      <c r="CO49" s="77">
        <f t="shared" ca="1" si="47"/>
        <v>10629.84331992105</v>
      </c>
      <c r="CP49" s="77">
        <f t="shared" ca="1" si="47"/>
        <v>10595.794273835667</v>
      </c>
      <c r="CQ49" s="77">
        <f t="shared" ca="1" si="47"/>
        <v>10561.876813153369</v>
      </c>
      <c r="CR49" s="77">
        <f t="shared" ca="1" si="47"/>
        <v>10528.090405170104</v>
      </c>
      <c r="CS49" s="77">
        <f t="shared" ca="1" si="47"/>
        <v>10494.434519359918</v>
      </c>
      <c r="CT49" s="77">
        <f t="shared" ca="1" si="47"/>
        <v>10460.90862736603</v>
      </c>
      <c r="CU49" s="77">
        <f t="shared" ca="1" si="47"/>
        <v>10427.512202991931</v>
      </c>
      <c r="CV49" s="77">
        <f t="shared" ca="1" si="47"/>
        <v>10394.244722192554</v>
      </c>
      <c r="CW49" s="77">
        <f t="shared" ca="1" si="47"/>
        <v>10361.105663065438</v>
      </c>
      <c r="CX49" s="77">
        <f t="shared" ca="1" si="47"/>
        <v>10328.094505841967</v>
      </c>
      <c r="CY49" s="77">
        <f t="shared" ca="1" si="47"/>
        <v>10295.210732878619</v>
      </c>
      <c r="CZ49" s="77">
        <f t="shared" ca="1" si="47"/>
        <v>10262.453828648262</v>
      </c>
      <c r="DA49" s="77">
        <f t="shared" ca="1" si="47"/>
        <v>10229.823279731479</v>
      </c>
      <c r="DB49" s="77">
        <f t="shared" ca="1" si="47"/>
        <v>10197.318574807938</v>
      </c>
      <c r="DC49" s="77">
        <f t="shared" ca="1" si="47"/>
        <v>10164.939204647788</v>
      </c>
      <c r="DD49" s="77">
        <f t="shared" ca="1" si="47"/>
        <v>10132.684662103096</v>
      </c>
      <c r="DE49" s="77">
        <f t="shared" ca="1" si="47"/>
        <v>10100.554442099314</v>
      </c>
      <c r="DF49" s="77">
        <f t="shared" ca="1" si="47"/>
        <v>10068.548041626789</v>
      </c>
      <c r="DG49" s="77">
        <f t="shared" ca="1" si="47"/>
        <v>10036.664959732301</v>
      </c>
      <c r="DH49" s="77">
        <f t="shared" ca="1" si="47"/>
        <v>10004.904697510638</v>
      </c>
      <c r="DI49" s="77">
        <f t="shared" ca="1" si="47"/>
        <v>9973.266758096197</v>
      </c>
      <c r="DJ49" s="77">
        <f t="shared" ca="1" si="47"/>
        <v>9941.7506466546492</v>
      </c>
      <c r="DK49" s="77">
        <f t="shared" ca="1" si="47"/>
        <v>9910.355870374593</v>
      </c>
      <c r="DL49" s="77">
        <f t="shared" ca="1" si="47"/>
        <v>9879.0819384592814</v>
      </c>
      <c r="DM49" s="77">
        <f t="shared" ca="1" si="47"/>
        <v>9847.9283621183677</v>
      </c>
      <c r="DN49" s="77">
        <f t="shared" ca="1" si="47"/>
        <v>9816.89465455967</v>
      </c>
      <c r="DO49" s="77">
        <f t="shared" ca="1" si="47"/>
        <v>9785.980330981005</v>
      </c>
      <c r="DP49" s="77">
        <f t="shared" ca="1" si="47"/>
        <v>9755.1849085620252</v>
      </c>
      <c r="DQ49" s="77">
        <f t="shared" ca="1" si="47"/>
        <v>9724.5079064560941</v>
      </c>
      <c r="DR49" s="77">
        <f t="shared" ca="1" si="47"/>
        <v>9693.9488457822154</v>
      </c>
      <c r="DS49" s="77">
        <f t="shared" ca="1" si="47"/>
        <v>9663.5072496169614</v>
      </c>
      <c r="DT49" s="77">
        <f t="shared" ca="1" si="47"/>
        <v>9633.1826429864686</v>
      </c>
      <c r="DU49" s="77">
        <f t="shared" ca="1" si="47"/>
        <v>9602.9745528584372</v>
      </c>
      <c r="DV49" s="77">
        <f t="shared" ca="1" si="47"/>
        <v>9572.8825081341911</v>
      </c>
      <c r="DW49" s="77">
        <f t="shared" ca="1" si="47"/>
        <v>9542.906039640744</v>
      </c>
      <c r="DX49" s="77">
        <f t="shared" ca="1" si="47"/>
        <v>9513.04468012291</v>
      </c>
      <c r="DY49" s="77">
        <f t="shared" ca="1" si="47"/>
        <v>9483.2979642354603</v>
      </c>
      <c r="DZ49" s="77">
        <f t="shared" ca="1" si="47"/>
        <v>9453.6654285352797</v>
      </c>
      <c r="EA49" s="77">
        <f t="shared" ca="1" si="47"/>
        <v>9424.1466114735886</v>
      </c>
      <c r="EB49" s="77">
        <f t="shared" ca="1" si="47"/>
        <v>9394.7410533881739</v>
      </c>
      <c r="EC49" s="77">
        <f t="shared" ca="1" si="47"/>
        <v>9365.4482964956624</v>
      </c>
      <c r="ED49" s="77">
        <f t="shared" ca="1" si="47"/>
        <v>9336.2678848838241</v>
      </c>
      <c r="EE49" s="77">
        <f t="shared" ref="EE49:GP49" ca="1" si="48">EE48*EE11</f>
        <v>9307.1993645039056</v>
      </c>
      <c r="EF49" s="77">
        <f t="shared" ca="1" si="48"/>
        <v>9278.2422831629956</v>
      </c>
      <c r="EG49" s="77">
        <f t="shared" ca="1" si="48"/>
        <v>9249.3961905164197</v>
      </c>
      <c r="EH49" s="77">
        <f t="shared" ca="1" si="48"/>
        <v>9220.6606380601752</v>
      </c>
      <c r="EI49" s="77">
        <f t="shared" ca="1" si="48"/>
        <v>9192.0351791233825</v>
      </c>
      <c r="EJ49" s="77">
        <f t="shared" ca="1" si="48"/>
        <v>9163.5193688607797</v>
      </c>
      <c r="EK49" s="77">
        <f t="shared" ca="1" si="48"/>
        <v>9135.1127642452429</v>
      </c>
      <c r="EL49" s="77">
        <f t="shared" ca="1" si="48"/>
        <v>9106.8149240603343</v>
      </c>
      <c r="EM49" s="77">
        <f t="shared" ca="1" si="48"/>
        <v>9078.625408892889</v>
      </c>
      <c r="EN49" s="77">
        <f t="shared" ca="1" si="48"/>
        <v>9050.5437811256215</v>
      </c>
      <c r="EO49" s="77">
        <f t="shared" ca="1" si="48"/>
        <v>9022.5696049297785</v>
      </c>
      <c r="EP49" s="77">
        <f t="shared" ca="1" si="48"/>
        <v>8994.7024462577956</v>
      </c>
      <c r="EQ49" s="77">
        <f t="shared" ca="1" si="48"/>
        <v>8966.9418728360197</v>
      </c>
      <c r="ER49" s="77">
        <f t="shared" ca="1" si="48"/>
        <v>8939.2874541574256</v>
      </c>
      <c r="ES49" s="77">
        <f t="shared" ca="1" si="48"/>
        <v>8911.7387614743839</v>
      </c>
      <c r="ET49" s="77">
        <f t="shared" ca="1" si="48"/>
        <v>8884.2953677914593</v>
      </c>
      <c r="EU49" s="77">
        <f t="shared" ca="1" si="48"/>
        <v>8856.9568478582205</v>
      </c>
      <c r="EV49" s="77">
        <f t="shared" ca="1" si="48"/>
        <v>8829.7227781621023</v>
      </c>
      <c r="EW49" s="77">
        <f t="shared" ca="1" si="48"/>
        <v>8802.5927369212786</v>
      </c>
      <c r="EX49" s="77">
        <f t="shared" ca="1" si="48"/>
        <v>8775.5663040775817</v>
      </c>
      <c r="EY49" s="77">
        <f t="shared" ca="1" si="48"/>
        <v>8748.6430612894237</v>
      </c>
      <c r="EZ49" s="77">
        <f t="shared" ca="1" si="48"/>
        <v>8721.8225919247834</v>
      </c>
      <c r="FA49" s="77">
        <f t="shared" ca="1" si="48"/>
        <v>8695.1044810541935</v>
      </c>
      <c r="FB49" s="77">
        <f t="shared" ca="1" si="48"/>
        <v>8668.4883154437593</v>
      </c>
      <c r="FC49" s="77">
        <f t="shared" ca="1" si="48"/>
        <v>8641.973683548229</v>
      </c>
      <c r="FD49" s="77">
        <f t="shared" ca="1" si="48"/>
        <v>8615.5601755040607</v>
      </c>
      <c r="FE49" s="77">
        <f t="shared" ca="1" si="48"/>
        <v>8589.2473831225398</v>
      </c>
      <c r="FF49" s="77">
        <f t="shared" ca="1" si="48"/>
        <v>8563.0348998829213</v>
      </c>
      <c r="FG49" s="77">
        <f t="shared" ca="1" si="48"/>
        <v>8536.922320925587</v>
      </c>
      <c r="FH49" s="77">
        <f t="shared" ca="1" si="48"/>
        <v>8510.9092430452474</v>
      </c>
      <c r="FI49" s="77">
        <f t="shared" ca="1" si="48"/>
        <v>8484.9952646841648</v>
      </c>
      <c r="FJ49" s="77">
        <f t="shared" ca="1" si="48"/>
        <v>8459.1799859254006</v>
      </c>
      <c r="FK49" s="77">
        <f t="shared" ca="1" si="48"/>
        <v>8433.4630084860946</v>
      </c>
      <c r="FL49" s="77">
        <f t="shared" ca="1" si="48"/>
        <v>8407.8439357107763</v>
      </c>
      <c r="FM49" s="77">
        <f t="shared" ca="1" si="48"/>
        <v>8382.3223725646822</v>
      </c>
      <c r="FN49" s="77">
        <f t="shared" ca="1" si="48"/>
        <v>8356.8979256271414</v>
      </c>
      <c r="FO49" s="77">
        <f t="shared" ca="1" si="48"/>
        <v>8331.5702030849407</v>
      </c>
      <c r="FP49" s="77">
        <f t="shared" ca="1" si="48"/>
        <v>8306.3388147257538</v>
      </c>
      <c r="FQ49" s="77">
        <f t="shared" ca="1" si="48"/>
        <v>8281.2033719315732</v>
      </c>
      <c r="FR49" s="77">
        <f t="shared" ca="1" si="48"/>
        <v>8256.1634876721837</v>
      </c>
      <c r="FS49" s="77">
        <f t="shared" ca="1" si="48"/>
        <v>8231.2187764986593</v>
      </c>
      <c r="FT49" s="77">
        <f t="shared" ca="1" si="48"/>
        <v>8206.3688545368859</v>
      </c>
      <c r="FU49" s="77">
        <f t="shared" ca="1" si="48"/>
        <v>8181.6133394811077</v>
      </c>
      <c r="FV49" s="77">
        <f t="shared" ca="1" si="48"/>
        <v>8156.9518505875021</v>
      </c>
      <c r="FW49" s="77">
        <f t="shared" ca="1" si="48"/>
        <v>8132.3840086677783</v>
      </c>
      <c r="FX49" s="77">
        <f t="shared" ca="1" si="48"/>
        <v>8107.9094360828176</v>
      </c>
      <c r="FY49" s="77">
        <f t="shared" ca="1" si="48"/>
        <v>8083.5277567363073</v>
      </c>
      <c r="FZ49" s="77">
        <f t="shared" ca="1" si="48"/>
        <v>8059.238596068446</v>
      </c>
      <c r="GA49" s="77">
        <f t="shared" ca="1" si="48"/>
        <v>8035.0415810496224</v>
      </c>
      <c r="GB49" s="77">
        <f t="shared" ca="1" si="48"/>
        <v>8010.9363401741648</v>
      </c>
      <c r="GC49" s="77">
        <f t="shared" ca="1" si="48"/>
        <v>7986.9225034540959</v>
      </c>
      <c r="GD49" s="77">
        <f t="shared" ca="1" si="48"/>
        <v>7962.9997024129107</v>
      </c>
      <c r="GE49" s="77">
        <f t="shared" ca="1" si="48"/>
        <v>7939.1675700793839</v>
      </c>
      <c r="GF49" s="77">
        <f t="shared" ca="1" si="48"/>
        <v>7915.4257409814163</v>
      </c>
      <c r="GG49" s="77">
        <f t="shared" ca="1" si="48"/>
        <v>7891.7738511398775</v>
      </c>
      <c r="GH49" s="77">
        <f t="shared" ca="1" si="48"/>
        <v>7868.2115380624964</v>
      </c>
      <c r="GI49" s="77">
        <f t="shared" ca="1" si="48"/>
        <v>7844.7384407377776</v>
      </c>
      <c r="GJ49" s="77">
        <f t="shared" ca="1" si="48"/>
        <v>7821.3541996289232</v>
      </c>
      <c r="GK49" s="77">
        <f t="shared" ca="1" si="48"/>
        <v>7798.0584566678044</v>
      </c>
      <c r="GL49" s="77">
        <f t="shared" ca="1" si="48"/>
        <v>7774.8508552489329</v>
      </c>
      <c r="GM49" s="77">
        <f t="shared" ca="1" si="48"/>
        <v>7751.7310402234762</v>
      </c>
      <c r="GN49" s="77">
        <f t="shared" ca="1" si="48"/>
        <v>7728.6986578932956</v>
      </c>
      <c r="GO49" s="77">
        <f t="shared" ca="1" si="48"/>
        <v>7705.7533560049915</v>
      </c>
      <c r="GP49" s="77">
        <f t="shared" ca="1" si="48"/>
        <v>7682.8947837439955</v>
      </c>
      <c r="GQ49" s="77">
        <f t="shared" ref="GQ49:IL49" ca="1" si="49">GQ48*GQ11</f>
        <v>7660.1225917286738</v>
      </c>
      <c r="GR49" s="77">
        <f t="shared" ca="1" si="49"/>
        <v>7637.4364320044506</v>
      </c>
      <c r="GS49" s="77">
        <f t="shared" ca="1" si="49"/>
        <v>7614.8359580379774</v>
      </c>
      <c r="GT49" s="77">
        <f t="shared" ca="1" si="49"/>
        <v>7592.3208247112962</v>
      </c>
      <c r="GU49" s="77">
        <f t="shared" ca="1" si="49"/>
        <v>7569.8906883160507</v>
      </c>
      <c r="GV49" s="77">
        <f t="shared" ca="1" si="49"/>
        <v>7547.5452065477057</v>
      </c>
      <c r="GW49" s="77">
        <f t="shared" ca="1" si="49"/>
        <v>7525.2840384998026</v>
      </c>
      <c r="GX49" s="77">
        <f t="shared" ca="1" si="49"/>
        <v>7503.1068446582321</v>
      </c>
      <c r="GY49" s="77">
        <f t="shared" ca="1" si="49"/>
        <v>7481.0132868955279</v>
      </c>
      <c r="GZ49" s="77">
        <f t="shared" ca="1" si="49"/>
        <v>7459.0030284651884</v>
      </c>
      <c r="HA49" s="77">
        <f t="shared" ca="1" si="49"/>
        <v>7437.0757339960182</v>
      </c>
      <c r="HB49" s="77">
        <f t="shared" ca="1" si="49"/>
        <v>7415.2310694864937</v>
      </c>
      <c r="HC49" s="77">
        <f t="shared" ca="1" si="49"/>
        <v>7393.4687022991611</v>
      </c>
      <c r="HD49" s="77">
        <f t="shared" ca="1" si="49"/>
        <v>7371.7883011550366</v>
      </c>
      <c r="HE49" s="77">
        <f t="shared" ca="1" si="49"/>
        <v>7350.1895361280531</v>
      </c>
      <c r="HF49" s="77">
        <f t="shared" ca="1" si="49"/>
        <v>7328.672078639509</v>
      </c>
      <c r="HG49" s="77">
        <f t="shared" ca="1" si="49"/>
        <v>7307.2356014525576</v>
      </c>
      <c r="HH49" s="77">
        <f t="shared" ca="1" si="49"/>
        <v>7285.8797786667019</v>
      </c>
      <c r="HI49" s="77">
        <f t="shared" ca="1" si="49"/>
        <v>7264.6042857123311</v>
      </c>
      <c r="HJ49" s="77">
        <f t="shared" ca="1" si="49"/>
        <v>7243.4087993452604</v>
      </c>
      <c r="HK49" s="77">
        <f t="shared" ca="1" si="49"/>
        <v>7222.2929976413043</v>
      </c>
      <c r="HL49" s="77">
        <f t="shared" ca="1" si="49"/>
        <v>7201.2565599908712</v>
      </c>
      <c r="HM49" s="77">
        <f t="shared" ca="1" si="49"/>
        <v>7180.2991670935817</v>
      </c>
      <c r="HN49" s="77">
        <f t="shared" ca="1" si="49"/>
        <v>7159.4205009528969</v>
      </c>
      <c r="HO49" s="77">
        <f t="shared" ca="1" si="49"/>
        <v>7138.6202448707863</v>
      </c>
      <c r="HP49" s="77">
        <f t="shared" ca="1" si="49"/>
        <v>7117.8980834424056</v>
      </c>
      <c r="HQ49" s="77">
        <f t="shared" ca="1" si="49"/>
        <v>7097.2537025508009</v>
      </c>
      <c r="HR49" s="77">
        <f t="shared" ca="1" si="49"/>
        <v>7076.6867893616327</v>
      </c>
      <c r="HS49" s="77">
        <f t="shared" ca="1" si="49"/>
        <v>7056.1970323179212</v>
      </c>
      <c r="HT49" s="77">
        <f t="shared" ca="1" si="49"/>
        <v>7035.7841211348168</v>
      </c>
      <c r="HU49" s="77">
        <f t="shared" ca="1" si="49"/>
        <v>7015.4477467943852</v>
      </c>
      <c r="HV49" s="77">
        <f t="shared" ca="1" si="49"/>
        <v>6995.1876015404268</v>
      </c>
      <c r="HW49" s="77">
        <f t="shared" ca="1" si="49"/>
        <v>6975.0033788732962</v>
      </c>
      <c r="HX49" s="77">
        <f t="shared" ca="1" si="49"/>
        <v>6954.8947735447691</v>
      </c>
      <c r="HY49" s="77">
        <f t="shared" ca="1" si="49"/>
        <v>6934.8614815529027</v>
      </c>
      <c r="HZ49" s="77">
        <f t="shared" ca="1" si="49"/>
        <v>6914.9032001369451</v>
      </c>
      <c r="IA49" s="77">
        <f t="shared" ca="1" si="49"/>
        <v>6895.0196277722371</v>
      </c>
      <c r="IB49" s="77">
        <f t="shared" ca="1" si="49"/>
        <v>6875.2104641651622</v>
      </c>
      <c r="IC49" s="77">
        <f t="shared" ca="1" si="49"/>
        <v>6855.4754102480947</v>
      </c>
      <c r="ID49" s="77">
        <f t="shared" ca="1" si="49"/>
        <v>6827.3726868775948</v>
      </c>
      <c r="IE49" s="77">
        <f t="shared" ca="1" si="49"/>
        <v>6799.3851653003439</v>
      </c>
      <c r="IF49" s="77">
        <f t="shared" ca="1" si="49"/>
        <v>6771.5123732684051</v>
      </c>
      <c r="IG49" s="77">
        <f t="shared" ca="1" si="49"/>
        <v>6743.7538404697307</v>
      </c>
      <c r="IH49" s="77">
        <f t="shared" ca="1" si="49"/>
        <v>6716.1090985202281</v>
      </c>
      <c r="II49" s="77">
        <f t="shared" ca="1" si="49"/>
        <v>6688.5776809558583</v>
      </c>
      <c r="IJ49" s="77">
        <f t="shared" ca="1" si="49"/>
        <v>6661.159123224762</v>
      </c>
      <c r="IK49" s="77">
        <f t="shared" ca="1" si="49"/>
        <v>6633.8529626794216</v>
      </c>
      <c r="IL49" s="77">
        <f t="shared" ca="1" si="49"/>
        <v>6606.6587385688563</v>
      </c>
    </row>
    <row r="50" spans="2:246" outlineLevel="1" x14ac:dyDescent="0.3">
      <c r="B50" s="129" t="s">
        <v>427</v>
      </c>
      <c r="C50" s="72" t="s">
        <v>283</v>
      </c>
      <c r="D50" s="137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</row>
    <row r="51" spans="2:246" outlineLevel="2" x14ac:dyDescent="0.3">
      <c r="B51" s="131" t="s">
        <v>378</v>
      </c>
      <c r="C51" s="72" t="s">
        <v>283</v>
      </c>
      <c r="D51" s="137">
        <f t="shared" ref="D51:D57" ca="1" si="50">SUM(G51:IL51)</f>
        <v>1548</v>
      </c>
      <c r="G51" s="76">
        <f ca="1">G24*$D$13</f>
        <v>25</v>
      </c>
      <c r="H51" s="76">
        <f t="shared" ref="H51:BS51" ca="1" si="51">H24*$D$13</f>
        <v>40</v>
      </c>
      <c r="I51" s="76">
        <f t="shared" ca="1" si="51"/>
        <v>0</v>
      </c>
      <c r="J51" s="76">
        <f t="shared" ca="1" si="51"/>
        <v>50</v>
      </c>
      <c r="K51" s="76">
        <f t="shared" ca="1" si="51"/>
        <v>50</v>
      </c>
      <c r="L51" s="76">
        <f t="shared" ca="1" si="51"/>
        <v>125</v>
      </c>
      <c r="M51" s="76">
        <f t="shared" ca="1" si="51"/>
        <v>25</v>
      </c>
      <c r="N51" s="76">
        <f t="shared" ca="1" si="51"/>
        <v>132.30000000000001</v>
      </c>
      <c r="O51" s="76">
        <f t="shared" ca="1" si="51"/>
        <v>132.30000000000001</v>
      </c>
      <c r="P51" s="76">
        <f t="shared" ca="1" si="51"/>
        <v>172.3</v>
      </c>
      <c r="Q51" s="76">
        <f t="shared" ca="1" si="51"/>
        <v>368.05</v>
      </c>
      <c r="R51" s="76">
        <f t="shared" ca="1" si="51"/>
        <v>428.05</v>
      </c>
      <c r="S51" s="76">
        <f t="shared" si="51"/>
        <v>0</v>
      </c>
      <c r="T51" s="76">
        <f t="shared" si="51"/>
        <v>0</v>
      </c>
      <c r="U51" s="76">
        <f t="shared" si="51"/>
        <v>0</v>
      </c>
      <c r="V51" s="76">
        <f t="shared" si="51"/>
        <v>0</v>
      </c>
      <c r="W51" s="76">
        <f t="shared" si="51"/>
        <v>0</v>
      </c>
      <c r="X51" s="76">
        <f t="shared" si="51"/>
        <v>0</v>
      </c>
      <c r="Y51" s="76">
        <f t="shared" si="51"/>
        <v>0</v>
      </c>
      <c r="Z51" s="76">
        <f t="shared" si="51"/>
        <v>0</v>
      </c>
      <c r="AA51" s="76">
        <f t="shared" si="51"/>
        <v>0</v>
      </c>
      <c r="AB51" s="76">
        <f t="shared" si="51"/>
        <v>0</v>
      </c>
      <c r="AC51" s="76">
        <f t="shared" si="51"/>
        <v>0</v>
      </c>
      <c r="AD51" s="76">
        <f t="shared" si="51"/>
        <v>0</v>
      </c>
      <c r="AE51" s="76">
        <f t="shared" si="51"/>
        <v>0</v>
      </c>
      <c r="AF51" s="76">
        <f t="shared" si="51"/>
        <v>0</v>
      </c>
      <c r="AG51" s="76">
        <f t="shared" si="51"/>
        <v>0</v>
      </c>
      <c r="AH51" s="76">
        <f t="shared" si="51"/>
        <v>0</v>
      </c>
      <c r="AI51" s="76">
        <f t="shared" si="51"/>
        <v>0</v>
      </c>
      <c r="AJ51" s="76">
        <f t="shared" si="51"/>
        <v>0</v>
      </c>
      <c r="AK51" s="76">
        <f t="shared" si="51"/>
        <v>0</v>
      </c>
      <c r="AL51" s="76">
        <f t="shared" si="51"/>
        <v>0</v>
      </c>
      <c r="AM51" s="76">
        <f t="shared" si="51"/>
        <v>0</v>
      </c>
      <c r="AN51" s="76">
        <f t="shared" si="51"/>
        <v>0</v>
      </c>
      <c r="AO51" s="76">
        <f t="shared" si="51"/>
        <v>0</v>
      </c>
      <c r="AP51" s="76">
        <f t="shared" si="51"/>
        <v>0</v>
      </c>
      <c r="AQ51" s="76">
        <f t="shared" si="51"/>
        <v>0</v>
      </c>
      <c r="AR51" s="76">
        <f t="shared" si="51"/>
        <v>0</v>
      </c>
      <c r="AS51" s="76">
        <f t="shared" si="51"/>
        <v>0</v>
      </c>
      <c r="AT51" s="76">
        <f t="shared" si="51"/>
        <v>0</v>
      </c>
      <c r="AU51" s="76">
        <f t="shared" si="51"/>
        <v>0</v>
      </c>
      <c r="AV51" s="76">
        <f t="shared" si="51"/>
        <v>0</v>
      </c>
      <c r="AW51" s="76">
        <f t="shared" si="51"/>
        <v>0</v>
      </c>
      <c r="AX51" s="76">
        <f t="shared" si="51"/>
        <v>0</v>
      </c>
      <c r="AY51" s="76">
        <f t="shared" si="51"/>
        <v>0</v>
      </c>
      <c r="AZ51" s="76">
        <f t="shared" si="51"/>
        <v>0</v>
      </c>
      <c r="BA51" s="76">
        <f t="shared" si="51"/>
        <v>0</v>
      </c>
      <c r="BB51" s="76">
        <f t="shared" si="51"/>
        <v>0</v>
      </c>
      <c r="BC51" s="76">
        <f t="shared" si="51"/>
        <v>0</v>
      </c>
      <c r="BD51" s="76">
        <f t="shared" si="51"/>
        <v>0</v>
      </c>
      <c r="BE51" s="76">
        <f t="shared" si="51"/>
        <v>0</v>
      </c>
      <c r="BF51" s="76">
        <f t="shared" si="51"/>
        <v>0</v>
      </c>
      <c r="BG51" s="76">
        <f t="shared" si="51"/>
        <v>0</v>
      </c>
      <c r="BH51" s="76">
        <f t="shared" si="51"/>
        <v>0</v>
      </c>
      <c r="BI51" s="76">
        <f t="shared" si="51"/>
        <v>0</v>
      </c>
      <c r="BJ51" s="76">
        <f t="shared" si="51"/>
        <v>0</v>
      </c>
      <c r="BK51" s="76">
        <f t="shared" si="51"/>
        <v>0</v>
      </c>
      <c r="BL51" s="76">
        <f t="shared" si="51"/>
        <v>0</v>
      </c>
      <c r="BM51" s="76">
        <f t="shared" si="51"/>
        <v>0</v>
      </c>
      <c r="BN51" s="76">
        <f t="shared" si="51"/>
        <v>0</v>
      </c>
      <c r="BO51" s="76">
        <f t="shared" si="51"/>
        <v>0</v>
      </c>
      <c r="BP51" s="76">
        <f t="shared" si="51"/>
        <v>0</v>
      </c>
      <c r="BQ51" s="76">
        <f t="shared" si="51"/>
        <v>0</v>
      </c>
      <c r="BR51" s="76">
        <f t="shared" si="51"/>
        <v>0</v>
      </c>
      <c r="BS51" s="76">
        <f t="shared" si="51"/>
        <v>0</v>
      </c>
      <c r="BT51" s="76">
        <f t="shared" ref="BT51:EE51" si="52">BT24*$D$13</f>
        <v>0</v>
      </c>
      <c r="BU51" s="76">
        <f t="shared" si="52"/>
        <v>0</v>
      </c>
      <c r="BV51" s="76">
        <f t="shared" si="52"/>
        <v>0</v>
      </c>
      <c r="BW51" s="76">
        <f t="shared" si="52"/>
        <v>0</v>
      </c>
      <c r="BX51" s="76">
        <f t="shared" si="52"/>
        <v>0</v>
      </c>
      <c r="BY51" s="76">
        <f t="shared" si="52"/>
        <v>0</v>
      </c>
      <c r="BZ51" s="76">
        <f t="shared" si="52"/>
        <v>0</v>
      </c>
      <c r="CA51" s="76">
        <f t="shared" si="52"/>
        <v>0</v>
      </c>
      <c r="CB51" s="76">
        <f t="shared" si="52"/>
        <v>0</v>
      </c>
      <c r="CC51" s="76">
        <f t="shared" si="52"/>
        <v>0</v>
      </c>
      <c r="CD51" s="76">
        <f t="shared" si="52"/>
        <v>0</v>
      </c>
      <c r="CE51" s="76">
        <f t="shared" si="52"/>
        <v>0</v>
      </c>
      <c r="CF51" s="76">
        <f t="shared" si="52"/>
        <v>0</v>
      </c>
      <c r="CG51" s="76">
        <f t="shared" si="52"/>
        <v>0</v>
      </c>
      <c r="CH51" s="76">
        <f t="shared" si="52"/>
        <v>0</v>
      </c>
      <c r="CI51" s="76">
        <f t="shared" si="52"/>
        <v>0</v>
      </c>
      <c r="CJ51" s="76">
        <f t="shared" si="52"/>
        <v>0</v>
      </c>
      <c r="CK51" s="76">
        <f t="shared" si="52"/>
        <v>0</v>
      </c>
      <c r="CL51" s="76">
        <f t="shared" si="52"/>
        <v>0</v>
      </c>
      <c r="CM51" s="76">
        <f t="shared" si="52"/>
        <v>0</v>
      </c>
      <c r="CN51" s="76">
        <f t="shared" si="52"/>
        <v>0</v>
      </c>
      <c r="CO51" s="76">
        <f t="shared" si="52"/>
        <v>0</v>
      </c>
      <c r="CP51" s="76">
        <f t="shared" si="52"/>
        <v>0</v>
      </c>
      <c r="CQ51" s="76">
        <f t="shared" si="52"/>
        <v>0</v>
      </c>
      <c r="CR51" s="76">
        <f t="shared" si="52"/>
        <v>0</v>
      </c>
      <c r="CS51" s="76">
        <f t="shared" si="52"/>
        <v>0</v>
      </c>
      <c r="CT51" s="76">
        <f t="shared" si="52"/>
        <v>0</v>
      </c>
      <c r="CU51" s="76">
        <f t="shared" si="52"/>
        <v>0</v>
      </c>
      <c r="CV51" s="76">
        <f t="shared" si="52"/>
        <v>0</v>
      </c>
      <c r="CW51" s="76">
        <f t="shared" si="52"/>
        <v>0</v>
      </c>
      <c r="CX51" s="76">
        <f t="shared" si="52"/>
        <v>0</v>
      </c>
      <c r="CY51" s="76">
        <f t="shared" si="52"/>
        <v>0</v>
      </c>
      <c r="CZ51" s="76">
        <f t="shared" si="52"/>
        <v>0</v>
      </c>
      <c r="DA51" s="76">
        <f t="shared" si="52"/>
        <v>0</v>
      </c>
      <c r="DB51" s="76">
        <f t="shared" si="52"/>
        <v>0</v>
      </c>
      <c r="DC51" s="76">
        <f t="shared" si="52"/>
        <v>0</v>
      </c>
      <c r="DD51" s="76">
        <f t="shared" si="52"/>
        <v>0</v>
      </c>
      <c r="DE51" s="76">
        <f t="shared" si="52"/>
        <v>0</v>
      </c>
      <c r="DF51" s="76">
        <f t="shared" si="52"/>
        <v>0</v>
      </c>
      <c r="DG51" s="76">
        <f t="shared" si="52"/>
        <v>0</v>
      </c>
      <c r="DH51" s="76">
        <f t="shared" si="52"/>
        <v>0</v>
      </c>
      <c r="DI51" s="76">
        <f t="shared" si="52"/>
        <v>0</v>
      </c>
      <c r="DJ51" s="76">
        <f t="shared" si="52"/>
        <v>0</v>
      </c>
      <c r="DK51" s="76">
        <f t="shared" si="52"/>
        <v>0</v>
      </c>
      <c r="DL51" s="76">
        <f t="shared" si="52"/>
        <v>0</v>
      </c>
      <c r="DM51" s="76">
        <f t="shared" si="52"/>
        <v>0</v>
      </c>
      <c r="DN51" s="76">
        <f t="shared" si="52"/>
        <v>0</v>
      </c>
      <c r="DO51" s="76">
        <f t="shared" si="52"/>
        <v>0</v>
      </c>
      <c r="DP51" s="76">
        <f t="shared" si="52"/>
        <v>0</v>
      </c>
      <c r="DQ51" s="76">
        <f t="shared" si="52"/>
        <v>0</v>
      </c>
      <c r="DR51" s="76">
        <f t="shared" si="52"/>
        <v>0</v>
      </c>
      <c r="DS51" s="76">
        <f t="shared" si="52"/>
        <v>0</v>
      </c>
      <c r="DT51" s="76">
        <f t="shared" si="52"/>
        <v>0</v>
      </c>
      <c r="DU51" s="76">
        <f t="shared" si="52"/>
        <v>0</v>
      </c>
      <c r="DV51" s="76">
        <f t="shared" si="52"/>
        <v>0</v>
      </c>
      <c r="DW51" s="76">
        <f t="shared" si="52"/>
        <v>0</v>
      </c>
      <c r="DX51" s="76">
        <f t="shared" si="52"/>
        <v>0</v>
      </c>
      <c r="DY51" s="76">
        <f t="shared" si="52"/>
        <v>0</v>
      </c>
      <c r="DZ51" s="76">
        <f t="shared" si="52"/>
        <v>0</v>
      </c>
      <c r="EA51" s="76">
        <f t="shared" si="52"/>
        <v>0</v>
      </c>
      <c r="EB51" s="76">
        <f t="shared" si="52"/>
        <v>0</v>
      </c>
      <c r="EC51" s="76">
        <f t="shared" si="52"/>
        <v>0</v>
      </c>
      <c r="ED51" s="76">
        <f t="shared" si="52"/>
        <v>0</v>
      </c>
      <c r="EE51" s="76">
        <f t="shared" si="52"/>
        <v>0</v>
      </c>
      <c r="EF51" s="76">
        <f t="shared" ref="EF51:GQ51" si="53">EF24*$D$13</f>
        <v>0</v>
      </c>
      <c r="EG51" s="76">
        <f t="shared" si="53"/>
        <v>0</v>
      </c>
      <c r="EH51" s="76">
        <f t="shared" si="53"/>
        <v>0</v>
      </c>
      <c r="EI51" s="76">
        <f t="shared" si="53"/>
        <v>0</v>
      </c>
      <c r="EJ51" s="76">
        <f t="shared" si="53"/>
        <v>0</v>
      </c>
      <c r="EK51" s="76">
        <f t="shared" si="53"/>
        <v>0</v>
      </c>
      <c r="EL51" s="76">
        <f t="shared" si="53"/>
        <v>0</v>
      </c>
      <c r="EM51" s="76">
        <f t="shared" si="53"/>
        <v>0</v>
      </c>
      <c r="EN51" s="76">
        <f t="shared" si="53"/>
        <v>0</v>
      </c>
      <c r="EO51" s="76">
        <f t="shared" si="53"/>
        <v>0</v>
      </c>
      <c r="EP51" s="76">
        <f t="shared" si="53"/>
        <v>0</v>
      </c>
      <c r="EQ51" s="76">
        <f t="shared" si="53"/>
        <v>0</v>
      </c>
      <c r="ER51" s="76">
        <f t="shared" si="53"/>
        <v>0</v>
      </c>
      <c r="ES51" s="76">
        <f t="shared" si="53"/>
        <v>0</v>
      </c>
      <c r="ET51" s="76">
        <f t="shared" si="53"/>
        <v>0</v>
      </c>
      <c r="EU51" s="76">
        <f t="shared" si="53"/>
        <v>0</v>
      </c>
      <c r="EV51" s="76">
        <f t="shared" si="53"/>
        <v>0</v>
      </c>
      <c r="EW51" s="76">
        <f t="shared" si="53"/>
        <v>0</v>
      </c>
      <c r="EX51" s="76">
        <f t="shared" si="53"/>
        <v>0</v>
      </c>
      <c r="EY51" s="76">
        <f t="shared" si="53"/>
        <v>0</v>
      </c>
      <c r="EZ51" s="76">
        <f t="shared" si="53"/>
        <v>0</v>
      </c>
      <c r="FA51" s="76">
        <f t="shared" si="53"/>
        <v>0</v>
      </c>
      <c r="FB51" s="76">
        <f t="shared" si="53"/>
        <v>0</v>
      </c>
      <c r="FC51" s="76">
        <f t="shared" si="53"/>
        <v>0</v>
      </c>
      <c r="FD51" s="76">
        <f t="shared" si="53"/>
        <v>0</v>
      </c>
      <c r="FE51" s="76">
        <f t="shared" si="53"/>
        <v>0</v>
      </c>
      <c r="FF51" s="76">
        <f t="shared" si="53"/>
        <v>0</v>
      </c>
      <c r="FG51" s="76">
        <f t="shared" si="53"/>
        <v>0</v>
      </c>
      <c r="FH51" s="76">
        <f t="shared" si="53"/>
        <v>0</v>
      </c>
      <c r="FI51" s="76">
        <f t="shared" si="53"/>
        <v>0</v>
      </c>
      <c r="FJ51" s="76">
        <f t="shared" si="53"/>
        <v>0</v>
      </c>
      <c r="FK51" s="76">
        <f t="shared" si="53"/>
        <v>0</v>
      </c>
      <c r="FL51" s="76">
        <f t="shared" si="53"/>
        <v>0</v>
      </c>
      <c r="FM51" s="76">
        <f t="shared" si="53"/>
        <v>0</v>
      </c>
      <c r="FN51" s="76">
        <f t="shared" si="53"/>
        <v>0</v>
      </c>
      <c r="FO51" s="76">
        <f t="shared" si="53"/>
        <v>0</v>
      </c>
      <c r="FP51" s="76">
        <f t="shared" si="53"/>
        <v>0</v>
      </c>
      <c r="FQ51" s="76">
        <f t="shared" si="53"/>
        <v>0</v>
      </c>
      <c r="FR51" s="76">
        <f t="shared" si="53"/>
        <v>0</v>
      </c>
      <c r="FS51" s="76">
        <f t="shared" si="53"/>
        <v>0</v>
      </c>
      <c r="FT51" s="76">
        <f t="shared" si="53"/>
        <v>0</v>
      </c>
      <c r="FU51" s="76">
        <f t="shared" si="53"/>
        <v>0</v>
      </c>
      <c r="FV51" s="76">
        <f t="shared" si="53"/>
        <v>0</v>
      </c>
      <c r="FW51" s="76">
        <f t="shared" si="53"/>
        <v>0</v>
      </c>
      <c r="FX51" s="76">
        <f t="shared" si="53"/>
        <v>0</v>
      </c>
      <c r="FY51" s="76">
        <f t="shared" si="53"/>
        <v>0</v>
      </c>
      <c r="FZ51" s="76">
        <f t="shared" si="53"/>
        <v>0</v>
      </c>
      <c r="GA51" s="76">
        <f t="shared" si="53"/>
        <v>0</v>
      </c>
      <c r="GB51" s="76">
        <f t="shared" si="53"/>
        <v>0</v>
      </c>
      <c r="GC51" s="76">
        <f t="shared" si="53"/>
        <v>0</v>
      </c>
      <c r="GD51" s="76">
        <f t="shared" si="53"/>
        <v>0</v>
      </c>
      <c r="GE51" s="76">
        <f t="shared" si="53"/>
        <v>0</v>
      </c>
      <c r="GF51" s="76">
        <f t="shared" si="53"/>
        <v>0</v>
      </c>
      <c r="GG51" s="76">
        <f t="shared" si="53"/>
        <v>0</v>
      </c>
      <c r="GH51" s="76">
        <f t="shared" si="53"/>
        <v>0</v>
      </c>
      <c r="GI51" s="76">
        <f t="shared" si="53"/>
        <v>0</v>
      </c>
      <c r="GJ51" s="76">
        <f t="shared" si="53"/>
        <v>0</v>
      </c>
      <c r="GK51" s="76">
        <f t="shared" si="53"/>
        <v>0</v>
      </c>
      <c r="GL51" s="76">
        <f t="shared" si="53"/>
        <v>0</v>
      </c>
      <c r="GM51" s="76">
        <f t="shared" si="53"/>
        <v>0</v>
      </c>
      <c r="GN51" s="76">
        <f t="shared" si="53"/>
        <v>0</v>
      </c>
      <c r="GO51" s="76">
        <f t="shared" si="53"/>
        <v>0</v>
      </c>
      <c r="GP51" s="76">
        <f t="shared" si="53"/>
        <v>0</v>
      </c>
      <c r="GQ51" s="76">
        <f t="shared" si="53"/>
        <v>0</v>
      </c>
      <c r="GR51" s="76">
        <f t="shared" ref="GR51:IL51" si="54">GR24*$D$13</f>
        <v>0</v>
      </c>
      <c r="GS51" s="76">
        <f t="shared" si="54"/>
        <v>0</v>
      </c>
      <c r="GT51" s="76">
        <f t="shared" si="54"/>
        <v>0</v>
      </c>
      <c r="GU51" s="76">
        <f t="shared" si="54"/>
        <v>0</v>
      </c>
      <c r="GV51" s="76">
        <f t="shared" si="54"/>
        <v>0</v>
      </c>
      <c r="GW51" s="76">
        <f t="shared" si="54"/>
        <v>0</v>
      </c>
      <c r="GX51" s="76">
        <f t="shared" si="54"/>
        <v>0</v>
      </c>
      <c r="GY51" s="76">
        <f t="shared" si="54"/>
        <v>0</v>
      </c>
      <c r="GZ51" s="76">
        <f t="shared" si="54"/>
        <v>0</v>
      </c>
      <c r="HA51" s="76">
        <f t="shared" si="54"/>
        <v>0</v>
      </c>
      <c r="HB51" s="76">
        <f t="shared" si="54"/>
        <v>0</v>
      </c>
      <c r="HC51" s="76">
        <f t="shared" si="54"/>
        <v>0</v>
      </c>
      <c r="HD51" s="76">
        <f t="shared" si="54"/>
        <v>0</v>
      </c>
      <c r="HE51" s="76">
        <f t="shared" si="54"/>
        <v>0</v>
      </c>
      <c r="HF51" s="76">
        <f t="shared" si="54"/>
        <v>0</v>
      </c>
      <c r="HG51" s="76">
        <f t="shared" si="54"/>
        <v>0</v>
      </c>
      <c r="HH51" s="76">
        <f t="shared" si="54"/>
        <v>0</v>
      </c>
      <c r="HI51" s="76">
        <f t="shared" si="54"/>
        <v>0</v>
      </c>
      <c r="HJ51" s="76">
        <f t="shared" si="54"/>
        <v>0</v>
      </c>
      <c r="HK51" s="76">
        <f t="shared" si="54"/>
        <v>0</v>
      </c>
      <c r="HL51" s="76">
        <f t="shared" si="54"/>
        <v>0</v>
      </c>
      <c r="HM51" s="76">
        <f t="shared" si="54"/>
        <v>0</v>
      </c>
      <c r="HN51" s="76">
        <f t="shared" si="54"/>
        <v>0</v>
      </c>
      <c r="HO51" s="76">
        <f t="shared" si="54"/>
        <v>0</v>
      </c>
      <c r="HP51" s="76">
        <f t="shared" si="54"/>
        <v>0</v>
      </c>
      <c r="HQ51" s="76">
        <f t="shared" si="54"/>
        <v>0</v>
      </c>
      <c r="HR51" s="76">
        <f t="shared" si="54"/>
        <v>0</v>
      </c>
      <c r="HS51" s="76">
        <f t="shared" si="54"/>
        <v>0</v>
      </c>
      <c r="HT51" s="76">
        <f t="shared" si="54"/>
        <v>0</v>
      </c>
      <c r="HU51" s="76">
        <f t="shared" si="54"/>
        <v>0</v>
      </c>
      <c r="HV51" s="76">
        <f t="shared" si="54"/>
        <v>0</v>
      </c>
      <c r="HW51" s="76">
        <f t="shared" si="54"/>
        <v>0</v>
      </c>
      <c r="HX51" s="76">
        <f t="shared" si="54"/>
        <v>0</v>
      </c>
      <c r="HY51" s="76">
        <f t="shared" si="54"/>
        <v>0</v>
      </c>
      <c r="HZ51" s="76">
        <f t="shared" si="54"/>
        <v>0</v>
      </c>
      <c r="IA51" s="76">
        <f t="shared" si="54"/>
        <v>0</v>
      </c>
      <c r="IB51" s="76">
        <f t="shared" si="54"/>
        <v>0</v>
      </c>
      <c r="IC51" s="76">
        <f t="shared" si="54"/>
        <v>0</v>
      </c>
      <c r="ID51" s="76">
        <f t="shared" si="54"/>
        <v>0</v>
      </c>
      <c r="IE51" s="76">
        <f t="shared" si="54"/>
        <v>0</v>
      </c>
      <c r="IF51" s="76">
        <f t="shared" si="54"/>
        <v>0</v>
      </c>
      <c r="IG51" s="76">
        <f t="shared" si="54"/>
        <v>0</v>
      </c>
      <c r="IH51" s="76">
        <f t="shared" si="54"/>
        <v>0</v>
      </c>
      <c r="II51" s="76">
        <f t="shared" si="54"/>
        <v>0</v>
      </c>
      <c r="IJ51" s="76">
        <f t="shared" si="54"/>
        <v>0</v>
      </c>
      <c r="IK51" s="76">
        <f t="shared" si="54"/>
        <v>0</v>
      </c>
      <c r="IL51" s="76">
        <f t="shared" si="54"/>
        <v>0</v>
      </c>
    </row>
    <row r="52" spans="2:246" outlineLevel="2" x14ac:dyDescent="0.3">
      <c r="B52" s="131" t="s">
        <v>379</v>
      </c>
      <c r="C52" s="72" t="s">
        <v>283</v>
      </c>
      <c r="D52" s="137">
        <f t="shared" si="50"/>
        <v>217.00000000000003</v>
      </c>
      <c r="G52" s="76">
        <f>G28*$D$14</f>
        <v>7.0000000000000009</v>
      </c>
      <c r="H52" s="76">
        <f t="shared" ref="H52:BS52" si="55">H28*$D$14</f>
        <v>87.500000000000014</v>
      </c>
      <c r="I52" s="76">
        <f t="shared" si="55"/>
        <v>87.500000000000014</v>
      </c>
      <c r="J52" s="76">
        <f t="shared" si="55"/>
        <v>0</v>
      </c>
      <c r="K52" s="76">
        <f t="shared" si="55"/>
        <v>0</v>
      </c>
      <c r="L52" s="76">
        <f t="shared" si="55"/>
        <v>0</v>
      </c>
      <c r="M52" s="76">
        <f t="shared" si="55"/>
        <v>0</v>
      </c>
      <c r="N52" s="76">
        <f t="shared" si="55"/>
        <v>0</v>
      </c>
      <c r="O52" s="76">
        <f t="shared" si="55"/>
        <v>0</v>
      </c>
      <c r="P52" s="76">
        <f t="shared" si="55"/>
        <v>17.5</v>
      </c>
      <c r="Q52" s="76">
        <f t="shared" si="55"/>
        <v>17.5</v>
      </c>
      <c r="R52" s="76">
        <f t="shared" si="55"/>
        <v>0</v>
      </c>
      <c r="S52" s="76">
        <f t="shared" si="55"/>
        <v>0</v>
      </c>
      <c r="T52" s="76">
        <f t="shared" si="55"/>
        <v>0</v>
      </c>
      <c r="U52" s="76">
        <f t="shared" si="55"/>
        <v>0</v>
      </c>
      <c r="V52" s="76">
        <f t="shared" si="55"/>
        <v>0</v>
      </c>
      <c r="W52" s="76">
        <f t="shared" si="55"/>
        <v>0</v>
      </c>
      <c r="X52" s="76">
        <f t="shared" si="55"/>
        <v>0</v>
      </c>
      <c r="Y52" s="76">
        <f t="shared" si="55"/>
        <v>0</v>
      </c>
      <c r="Z52" s="76">
        <f t="shared" si="55"/>
        <v>0</v>
      </c>
      <c r="AA52" s="76">
        <f t="shared" si="55"/>
        <v>0</v>
      </c>
      <c r="AB52" s="76">
        <f t="shared" si="55"/>
        <v>0</v>
      </c>
      <c r="AC52" s="76">
        <f t="shared" si="55"/>
        <v>0</v>
      </c>
      <c r="AD52" s="76">
        <f t="shared" si="55"/>
        <v>0</v>
      </c>
      <c r="AE52" s="76">
        <f t="shared" si="55"/>
        <v>0</v>
      </c>
      <c r="AF52" s="76">
        <f t="shared" si="55"/>
        <v>0</v>
      </c>
      <c r="AG52" s="76">
        <f t="shared" si="55"/>
        <v>0</v>
      </c>
      <c r="AH52" s="76">
        <f t="shared" si="55"/>
        <v>0</v>
      </c>
      <c r="AI52" s="76">
        <f t="shared" si="55"/>
        <v>0</v>
      </c>
      <c r="AJ52" s="76">
        <f t="shared" si="55"/>
        <v>0</v>
      </c>
      <c r="AK52" s="76">
        <f t="shared" si="55"/>
        <v>0</v>
      </c>
      <c r="AL52" s="76">
        <f t="shared" si="55"/>
        <v>0</v>
      </c>
      <c r="AM52" s="76">
        <f t="shared" si="55"/>
        <v>0</v>
      </c>
      <c r="AN52" s="76">
        <f t="shared" si="55"/>
        <v>0</v>
      </c>
      <c r="AO52" s="76">
        <f t="shared" si="55"/>
        <v>0</v>
      </c>
      <c r="AP52" s="76">
        <f t="shared" si="55"/>
        <v>0</v>
      </c>
      <c r="AQ52" s="76">
        <f t="shared" si="55"/>
        <v>0</v>
      </c>
      <c r="AR52" s="76">
        <f t="shared" si="55"/>
        <v>0</v>
      </c>
      <c r="AS52" s="76">
        <f t="shared" si="55"/>
        <v>0</v>
      </c>
      <c r="AT52" s="76">
        <f t="shared" si="55"/>
        <v>0</v>
      </c>
      <c r="AU52" s="76">
        <f t="shared" si="55"/>
        <v>0</v>
      </c>
      <c r="AV52" s="76">
        <f t="shared" si="55"/>
        <v>0</v>
      </c>
      <c r="AW52" s="76">
        <f t="shared" si="55"/>
        <v>0</v>
      </c>
      <c r="AX52" s="76">
        <f t="shared" si="55"/>
        <v>0</v>
      </c>
      <c r="AY52" s="76">
        <f t="shared" si="55"/>
        <v>0</v>
      </c>
      <c r="AZ52" s="76">
        <f t="shared" si="55"/>
        <v>0</v>
      </c>
      <c r="BA52" s="76">
        <f t="shared" si="55"/>
        <v>0</v>
      </c>
      <c r="BB52" s="76">
        <f t="shared" si="55"/>
        <v>0</v>
      </c>
      <c r="BC52" s="76">
        <f t="shared" si="55"/>
        <v>0</v>
      </c>
      <c r="BD52" s="76">
        <f t="shared" si="55"/>
        <v>0</v>
      </c>
      <c r="BE52" s="76">
        <f t="shared" si="55"/>
        <v>0</v>
      </c>
      <c r="BF52" s="76">
        <f t="shared" si="55"/>
        <v>0</v>
      </c>
      <c r="BG52" s="76">
        <f t="shared" si="55"/>
        <v>0</v>
      </c>
      <c r="BH52" s="76">
        <f t="shared" si="55"/>
        <v>0</v>
      </c>
      <c r="BI52" s="76">
        <f t="shared" si="55"/>
        <v>0</v>
      </c>
      <c r="BJ52" s="76">
        <f t="shared" si="55"/>
        <v>0</v>
      </c>
      <c r="BK52" s="76">
        <f t="shared" si="55"/>
        <v>0</v>
      </c>
      <c r="BL52" s="76">
        <f t="shared" si="55"/>
        <v>0</v>
      </c>
      <c r="BM52" s="76">
        <f t="shared" si="55"/>
        <v>0</v>
      </c>
      <c r="BN52" s="76">
        <f t="shared" si="55"/>
        <v>0</v>
      </c>
      <c r="BO52" s="76">
        <f t="shared" si="55"/>
        <v>0</v>
      </c>
      <c r="BP52" s="76">
        <f t="shared" si="55"/>
        <v>0</v>
      </c>
      <c r="BQ52" s="76">
        <f t="shared" si="55"/>
        <v>0</v>
      </c>
      <c r="BR52" s="76">
        <f t="shared" si="55"/>
        <v>0</v>
      </c>
      <c r="BS52" s="76">
        <f t="shared" si="55"/>
        <v>0</v>
      </c>
      <c r="BT52" s="76">
        <f t="shared" ref="BT52:EE52" si="56">BT28*$D$14</f>
        <v>0</v>
      </c>
      <c r="BU52" s="76">
        <f t="shared" si="56"/>
        <v>0</v>
      </c>
      <c r="BV52" s="76">
        <f t="shared" si="56"/>
        <v>0</v>
      </c>
      <c r="BW52" s="76">
        <f t="shared" si="56"/>
        <v>0</v>
      </c>
      <c r="BX52" s="76">
        <f t="shared" si="56"/>
        <v>0</v>
      </c>
      <c r="BY52" s="76">
        <f t="shared" si="56"/>
        <v>0</v>
      </c>
      <c r="BZ52" s="76">
        <f t="shared" si="56"/>
        <v>0</v>
      </c>
      <c r="CA52" s="76">
        <f t="shared" si="56"/>
        <v>0</v>
      </c>
      <c r="CB52" s="76">
        <f t="shared" si="56"/>
        <v>0</v>
      </c>
      <c r="CC52" s="76">
        <f t="shared" si="56"/>
        <v>0</v>
      </c>
      <c r="CD52" s="76">
        <f t="shared" si="56"/>
        <v>0</v>
      </c>
      <c r="CE52" s="76">
        <f t="shared" si="56"/>
        <v>0</v>
      </c>
      <c r="CF52" s="76">
        <f t="shared" si="56"/>
        <v>0</v>
      </c>
      <c r="CG52" s="76">
        <f t="shared" si="56"/>
        <v>0</v>
      </c>
      <c r="CH52" s="76">
        <f t="shared" si="56"/>
        <v>0</v>
      </c>
      <c r="CI52" s="76">
        <f t="shared" si="56"/>
        <v>0</v>
      </c>
      <c r="CJ52" s="76">
        <f t="shared" si="56"/>
        <v>0</v>
      </c>
      <c r="CK52" s="76">
        <f t="shared" si="56"/>
        <v>0</v>
      </c>
      <c r="CL52" s="76">
        <f t="shared" si="56"/>
        <v>0</v>
      </c>
      <c r="CM52" s="76">
        <f t="shared" si="56"/>
        <v>0</v>
      </c>
      <c r="CN52" s="76">
        <f t="shared" si="56"/>
        <v>0</v>
      </c>
      <c r="CO52" s="76">
        <f t="shared" si="56"/>
        <v>0</v>
      </c>
      <c r="CP52" s="76">
        <f t="shared" si="56"/>
        <v>0</v>
      </c>
      <c r="CQ52" s="76">
        <f t="shared" si="56"/>
        <v>0</v>
      </c>
      <c r="CR52" s="76">
        <f t="shared" si="56"/>
        <v>0</v>
      </c>
      <c r="CS52" s="76">
        <f t="shared" si="56"/>
        <v>0</v>
      </c>
      <c r="CT52" s="76">
        <f t="shared" si="56"/>
        <v>0</v>
      </c>
      <c r="CU52" s="76">
        <f t="shared" si="56"/>
        <v>0</v>
      </c>
      <c r="CV52" s="76">
        <f t="shared" si="56"/>
        <v>0</v>
      </c>
      <c r="CW52" s="76">
        <f t="shared" si="56"/>
        <v>0</v>
      </c>
      <c r="CX52" s="76">
        <f t="shared" si="56"/>
        <v>0</v>
      </c>
      <c r="CY52" s="76">
        <f t="shared" si="56"/>
        <v>0</v>
      </c>
      <c r="CZ52" s="76">
        <f t="shared" si="56"/>
        <v>0</v>
      </c>
      <c r="DA52" s="76">
        <f t="shared" si="56"/>
        <v>0</v>
      </c>
      <c r="DB52" s="76">
        <f t="shared" si="56"/>
        <v>0</v>
      </c>
      <c r="DC52" s="76">
        <f t="shared" si="56"/>
        <v>0</v>
      </c>
      <c r="DD52" s="76">
        <f t="shared" si="56"/>
        <v>0</v>
      </c>
      <c r="DE52" s="76">
        <f t="shared" si="56"/>
        <v>0</v>
      </c>
      <c r="DF52" s="76">
        <f t="shared" si="56"/>
        <v>0</v>
      </c>
      <c r="DG52" s="76">
        <f t="shared" si="56"/>
        <v>0</v>
      </c>
      <c r="DH52" s="76">
        <f t="shared" si="56"/>
        <v>0</v>
      </c>
      <c r="DI52" s="76">
        <f t="shared" si="56"/>
        <v>0</v>
      </c>
      <c r="DJ52" s="76">
        <f t="shared" si="56"/>
        <v>0</v>
      </c>
      <c r="DK52" s="76">
        <f t="shared" si="56"/>
        <v>0</v>
      </c>
      <c r="DL52" s="76">
        <f t="shared" si="56"/>
        <v>0</v>
      </c>
      <c r="DM52" s="76">
        <f t="shared" si="56"/>
        <v>0</v>
      </c>
      <c r="DN52" s="76">
        <f t="shared" si="56"/>
        <v>0</v>
      </c>
      <c r="DO52" s="76">
        <f t="shared" si="56"/>
        <v>0</v>
      </c>
      <c r="DP52" s="76">
        <f t="shared" si="56"/>
        <v>0</v>
      </c>
      <c r="DQ52" s="76">
        <f t="shared" si="56"/>
        <v>0</v>
      </c>
      <c r="DR52" s="76">
        <f t="shared" si="56"/>
        <v>0</v>
      </c>
      <c r="DS52" s="76">
        <f t="shared" si="56"/>
        <v>0</v>
      </c>
      <c r="DT52" s="76">
        <f t="shared" si="56"/>
        <v>0</v>
      </c>
      <c r="DU52" s="76">
        <f t="shared" si="56"/>
        <v>0</v>
      </c>
      <c r="DV52" s="76">
        <f t="shared" si="56"/>
        <v>0</v>
      </c>
      <c r="DW52" s="76">
        <f t="shared" si="56"/>
        <v>0</v>
      </c>
      <c r="DX52" s="76">
        <f t="shared" si="56"/>
        <v>0</v>
      </c>
      <c r="DY52" s="76">
        <f t="shared" si="56"/>
        <v>0</v>
      </c>
      <c r="DZ52" s="76">
        <f t="shared" si="56"/>
        <v>0</v>
      </c>
      <c r="EA52" s="76">
        <f t="shared" si="56"/>
        <v>0</v>
      </c>
      <c r="EB52" s="76">
        <f t="shared" si="56"/>
        <v>0</v>
      </c>
      <c r="EC52" s="76">
        <f t="shared" si="56"/>
        <v>0</v>
      </c>
      <c r="ED52" s="76">
        <f t="shared" si="56"/>
        <v>0</v>
      </c>
      <c r="EE52" s="76">
        <f t="shared" si="56"/>
        <v>0</v>
      </c>
      <c r="EF52" s="76">
        <f t="shared" ref="EF52:GQ52" si="57">EF28*$D$14</f>
        <v>0</v>
      </c>
      <c r="EG52" s="76">
        <f t="shared" si="57"/>
        <v>0</v>
      </c>
      <c r="EH52" s="76">
        <f t="shared" si="57"/>
        <v>0</v>
      </c>
      <c r="EI52" s="76">
        <f t="shared" si="57"/>
        <v>0</v>
      </c>
      <c r="EJ52" s="76">
        <f t="shared" si="57"/>
        <v>0</v>
      </c>
      <c r="EK52" s="76">
        <f t="shared" si="57"/>
        <v>0</v>
      </c>
      <c r="EL52" s="76">
        <f t="shared" si="57"/>
        <v>0</v>
      </c>
      <c r="EM52" s="76">
        <f t="shared" si="57"/>
        <v>0</v>
      </c>
      <c r="EN52" s="76">
        <f t="shared" si="57"/>
        <v>0</v>
      </c>
      <c r="EO52" s="76">
        <f t="shared" si="57"/>
        <v>0</v>
      </c>
      <c r="EP52" s="76">
        <f t="shared" si="57"/>
        <v>0</v>
      </c>
      <c r="EQ52" s="76">
        <f t="shared" si="57"/>
        <v>0</v>
      </c>
      <c r="ER52" s="76">
        <f t="shared" si="57"/>
        <v>0</v>
      </c>
      <c r="ES52" s="76">
        <f t="shared" si="57"/>
        <v>0</v>
      </c>
      <c r="ET52" s="76">
        <f t="shared" si="57"/>
        <v>0</v>
      </c>
      <c r="EU52" s="76">
        <f t="shared" si="57"/>
        <v>0</v>
      </c>
      <c r="EV52" s="76">
        <f t="shared" si="57"/>
        <v>0</v>
      </c>
      <c r="EW52" s="76">
        <f t="shared" si="57"/>
        <v>0</v>
      </c>
      <c r="EX52" s="76">
        <f t="shared" si="57"/>
        <v>0</v>
      </c>
      <c r="EY52" s="76">
        <f t="shared" si="57"/>
        <v>0</v>
      </c>
      <c r="EZ52" s="76">
        <f t="shared" si="57"/>
        <v>0</v>
      </c>
      <c r="FA52" s="76">
        <f t="shared" si="57"/>
        <v>0</v>
      </c>
      <c r="FB52" s="76">
        <f t="shared" si="57"/>
        <v>0</v>
      </c>
      <c r="FC52" s="76">
        <f t="shared" si="57"/>
        <v>0</v>
      </c>
      <c r="FD52" s="76">
        <f t="shared" si="57"/>
        <v>0</v>
      </c>
      <c r="FE52" s="76">
        <f t="shared" si="57"/>
        <v>0</v>
      </c>
      <c r="FF52" s="76">
        <f t="shared" si="57"/>
        <v>0</v>
      </c>
      <c r="FG52" s="76">
        <f t="shared" si="57"/>
        <v>0</v>
      </c>
      <c r="FH52" s="76">
        <f t="shared" si="57"/>
        <v>0</v>
      </c>
      <c r="FI52" s="76">
        <f t="shared" si="57"/>
        <v>0</v>
      </c>
      <c r="FJ52" s="76">
        <f t="shared" si="57"/>
        <v>0</v>
      </c>
      <c r="FK52" s="76">
        <f t="shared" si="57"/>
        <v>0</v>
      </c>
      <c r="FL52" s="76">
        <f t="shared" si="57"/>
        <v>0</v>
      </c>
      <c r="FM52" s="76">
        <f t="shared" si="57"/>
        <v>0</v>
      </c>
      <c r="FN52" s="76">
        <f t="shared" si="57"/>
        <v>0</v>
      </c>
      <c r="FO52" s="76">
        <f t="shared" si="57"/>
        <v>0</v>
      </c>
      <c r="FP52" s="76">
        <f t="shared" si="57"/>
        <v>0</v>
      </c>
      <c r="FQ52" s="76">
        <f t="shared" si="57"/>
        <v>0</v>
      </c>
      <c r="FR52" s="76">
        <f t="shared" si="57"/>
        <v>0</v>
      </c>
      <c r="FS52" s="76">
        <f t="shared" si="57"/>
        <v>0</v>
      </c>
      <c r="FT52" s="76">
        <f t="shared" si="57"/>
        <v>0</v>
      </c>
      <c r="FU52" s="76">
        <f t="shared" si="57"/>
        <v>0</v>
      </c>
      <c r="FV52" s="76">
        <f t="shared" si="57"/>
        <v>0</v>
      </c>
      <c r="FW52" s="76">
        <f t="shared" si="57"/>
        <v>0</v>
      </c>
      <c r="FX52" s="76">
        <f t="shared" si="57"/>
        <v>0</v>
      </c>
      <c r="FY52" s="76">
        <f t="shared" si="57"/>
        <v>0</v>
      </c>
      <c r="FZ52" s="76">
        <f t="shared" si="57"/>
        <v>0</v>
      </c>
      <c r="GA52" s="76">
        <f t="shared" si="57"/>
        <v>0</v>
      </c>
      <c r="GB52" s="76">
        <f t="shared" si="57"/>
        <v>0</v>
      </c>
      <c r="GC52" s="76">
        <f t="shared" si="57"/>
        <v>0</v>
      </c>
      <c r="GD52" s="76">
        <f t="shared" si="57"/>
        <v>0</v>
      </c>
      <c r="GE52" s="76">
        <f t="shared" si="57"/>
        <v>0</v>
      </c>
      <c r="GF52" s="76">
        <f t="shared" si="57"/>
        <v>0</v>
      </c>
      <c r="GG52" s="76">
        <f t="shared" si="57"/>
        <v>0</v>
      </c>
      <c r="GH52" s="76">
        <f t="shared" si="57"/>
        <v>0</v>
      </c>
      <c r="GI52" s="76">
        <f t="shared" si="57"/>
        <v>0</v>
      </c>
      <c r="GJ52" s="76">
        <f t="shared" si="57"/>
        <v>0</v>
      </c>
      <c r="GK52" s="76">
        <f t="shared" si="57"/>
        <v>0</v>
      </c>
      <c r="GL52" s="76">
        <f t="shared" si="57"/>
        <v>0</v>
      </c>
      <c r="GM52" s="76">
        <f t="shared" si="57"/>
        <v>0</v>
      </c>
      <c r="GN52" s="76">
        <f t="shared" si="57"/>
        <v>0</v>
      </c>
      <c r="GO52" s="76">
        <f t="shared" si="57"/>
        <v>0</v>
      </c>
      <c r="GP52" s="76">
        <f t="shared" si="57"/>
        <v>0</v>
      </c>
      <c r="GQ52" s="76">
        <f t="shared" si="57"/>
        <v>0</v>
      </c>
      <c r="GR52" s="76">
        <f t="shared" ref="GR52:IL52" si="58">GR28*$D$14</f>
        <v>0</v>
      </c>
      <c r="GS52" s="76">
        <f t="shared" si="58"/>
        <v>0</v>
      </c>
      <c r="GT52" s="76">
        <f t="shared" si="58"/>
        <v>0</v>
      </c>
      <c r="GU52" s="76">
        <f t="shared" si="58"/>
        <v>0</v>
      </c>
      <c r="GV52" s="76">
        <f t="shared" si="58"/>
        <v>0</v>
      </c>
      <c r="GW52" s="76">
        <f t="shared" si="58"/>
        <v>0</v>
      </c>
      <c r="GX52" s="76">
        <f t="shared" si="58"/>
        <v>0</v>
      </c>
      <c r="GY52" s="76">
        <f t="shared" si="58"/>
        <v>0</v>
      </c>
      <c r="GZ52" s="76">
        <f t="shared" si="58"/>
        <v>0</v>
      </c>
      <c r="HA52" s="76">
        <f t="shared" si="58"/>
        <v>0</v>
      </c>
      <c r="HB52" s="76">
        <f t="shared" si="58"/>
        <v>0</v>
      </c>
      <c r="HC52" s="76">
        <f t="shared" si="58"/>
        <v>0</v>
      </c>
      <c r="HD52" s="76">
        <f t="shared" si="58"/>
        <v>0</v>
      </c>
      <c r="HE52" s="76">
        <f t="shared" si="58"/>
        <v>0</v>
      </c>
      <c r="HF52" s="76">
        <f t="shared" si="58"/>
        <v>0</v>
      </c>
      <c r="HG52" s="76">
        <f t="shared" si="58"/>
        <v>0</v>
      </c>
      <c r="HH52" s="76">
        <f t="shared" si="58"/>
        <v>0</v>
      </c>
      <c r="HI52" s="76">
        <f t="shared" si="58"/>
        <v>0</v>
      </c>
      <c r="HJ52" s="76">
        <f t="shared" si="58"/>
        <v>0</v>
      </c>
      <c r="HK52" s="76">
        <f t="shared" si="58"/>
        <v>0</v>
      </c>
      <c r="HL52" s="76">
        <f t="shared" si="58"/>
        <v>0</v>
      </c>
      <c r="HM52" s="76">
        <f t="shared" si="58"/>
        <v>0</v>
      </c>
      <c r="HN52" s="76">
        <f t="shared" si="58"/>
        <v>0</v>
      </c>
      <c r="HO52" s="76">
        <f t="shared" si="58"/>
        <v>0</v>
      </c>
      <c r="HP52" s="76">
        <f t="shared" si="58"/>
        <v>0</v>
      </c>
      <c r="HQ52" s="76">
        <f t="shared" si="58"/>
        <v>0</v>
      </c>
      <c r="HR52" s="76">
        <f t="shared" si="58"/>
        <v>0</v>
      </c>
      <c r="HS52" s="76">
        <f t="shared" si="58"/>
        <v>0</v>
      </c>
      <c r="HT52" s="76">
        <f t="shared" si="58"/>
        <v>0</v>
      </c>
      <c r="HU52" s="76">
        <f t="shared" si="58"/>
        <v>0</v>
      </c>
      <c r="HV52" s="76">
        <f t="shared" si="58"/>
        <v>0</v>
      </c>
      <c r="HW52" s="76">
        <f t="shared" si="58"/>
        <v>0</v>
      </c>
      <c r="HX52" s="76">
        <f t="shared" si="58"/>
        <v>0</v>
      </c>
      <c r="HY52" s="76">
        <f t="shared" si="58"/>
        <v>0</v>
      </c>
      <c r="HZ52" s="76">
        <f t="shared" si="58"/>
        <v>0</v>
      </c>
      <c r="IA52" s="76">
        <f t="shared" si="58"/>
        <v>0</v>
      </c>
      <c r="IB52" s="76">
        <f t="shared" si="58"/>
        <v>0</v>
      </c>
      <c r="IC52" s="76">
        <f t="shared" si="58"/>
        <v>0</v>
      </c>
      <c r="ID52" s="76">
        <f t="shared" si="58"/>
        <v>0</v>
      </c>
      <c r="IE52" s="76">
        <f t="shared" si="58"/>
        <v>0</v>
      </c>
      <c r="IF52" s="76">
        <f t="shared" si="58"/>
        <v>0</v>
      </c>
      <c r="IG52" s="76">
        <f t="shared" si="58"/>
        <v>0</v>
      </c>
      <c r="IH52" s="76">
        <f t="shared" si="58"/>
        <v>0</v>
      </c>
      <c r="II52" s="76">
        <f t="shared" si="58"/>
        <v>0</v>
      </c>
      <c r="IJ52" s="76">
        <f t="shared" si="58"/>
        <v>0</v>
      </c>
      <c r="IK52" s="76">
        <f t="shared" si="58"/>
        <v>0</v>
      </c>
      <c r="IL52" s="76">
        <f t="shared" si="58"/>
        <v>0</v>
      </c>
    </row>
    <row r="53" spans="2:246" outlineLevel="2" x14ac:dyDescent="0.3">
      <c r="B53" s="131" t="s">
        <v>380</v>
      </c>
      <c r="C53" s="72" t="s">
        <v>283</v>
      </c>
      <c r="D53" s="137">
        <f t="shared" ca="1" si="50"/>
        <v>167291.19342563735</v>
      </c>
      <c r="G53" s="76">
        <f ca="1">G31*$D$15</f>
        <v>38.438708298463546</v>
      </c>
      <c r="H53" s="76">
        <f t="shared" ref="H53:BS53" ca="1" si="59">H31*$D$15</f>
        <v>38.438708298463546</v>
      </c>
      <c r="I53" s="76">
        <f t="shared" ca="1" si="59"/>
        <v>38.438708298463546</v>
      </c>
      <c r="J53" s="76">
        <f t="shared" ca="1" si="59"/>
        <v>38.438708298463546</v>
      </c>
      <c r="K53" s="76">
        <f t="shared" ca="1" si="59"/>
        <v>38.438708298463546</v>
      </c>
      <c r="L53" s="76">
        <f t="shared" ca="1" si="59"/>
        <v>38.438708298463546</v>
      </c>
      <c r="M53" s="76">
        <f t="shared" ca="1" si="59"/>
        <v>38.438708298463546</v>
      </c>
      <c r="N53" s="76">
        <f t="shared" ca="1" si="59"/>
        <v>38.438708298463546</v>
      </c>
      <c r="O53" s="76">
        <f t="shared" ca="1" si="59"/>
        <v>38.438708298463546</v>
      </c>
      <c r="P53" s="76">
        <f t="shared" ca="1" si="59"/>
        <v>38.438708298463546</v>
      </c>
      <c r="Q53" s="76">
        <f t="shared" ca="1" si="59"/>
        <v>38.438708298463546</v>
      </c>
      <c r="R53" s="76">
        <f t="shared" ca="1" si="59"/>
        <v>38.438708298463546</v>
      </c>
      <c r="S53" s="76">
        <f t="shared" ca="1" si="59"/>
        <v>494.89139294187464</v>
      </c>
      <c r="T53" s="76">
        <f t="shared" ca="1" si="59"/>
        <v>496.46254546455611</v>
      </c>
      <c r="U53" s="76">
        <f t="shared" ca="1" si="59"/>
        <v>498.03871517028279</v>
      </c>
      <c r="V53" s="76">
        <f t="shared" ca="1" si="59"/>
        <v>499.65974184736967</v>
      </c>
      <c r="W53" s="76">
        <f t="shared" ca="1" si="59"/>
        <v>501.28607534397753</v>
      </c>
      <c r="X53" s="76">
        <f t="shared" ca="1" si="59"/>
        <v>502.91773303325238</v>
      </c>
      <c r="Y53" s="76">
        <f t="shared" ca="1" si="59"/>
        <v>504.55473234521554</v>
      </c>
      <c r="Z53" s="76">
        <f t="shared" ca="1" si="59"/>
        <v>506.1970907669496</v>
      </c>
      <c r="AA53" s="76">
        <f t="shared" ca="1" si="59"/>
        <v>507.84482584278561</v>
      </c>
      <c r="AB53" s="76">
        <f t="shared" ca="1" si="59"/>
        <v>509.4979551744899</v>
      </c>
      <c r="AC53" s="76">
        <f t="shared" ca="1" si="59"/>
        <v>511.15649642145252</v>
      </c>
      <c r="AD53" s="76">
        <f t="shared" ca="1" si="59"/>
        <v>512.82046730087563</v>
      </c>
      <c r="AE53" s="76">
        <f t="shared" ca="1" si="59"/>
        <v>514.48988558796327</v>
      </c>
      <c r="AF53" s="76">
        <f t="shared" ca="1" si="59"/>
        <v>516.16476911611039</v>
      </c>
      <c r="AG53" s="76">
        <f t="shared" ca="1" si="59"/>
        <v>517.84513577709424</v>
      </c>
      <c r="AH53" s="76">
        <f t="shared" ca="1" si="59"/>
        <v>519.53100352126489</v>
      </c>
      <c r="AI53" s="76">
        <f t="shared" ca="1" si="59"/>
        <v>521.22239035773691</v>
      </c>
      <c r="AJ53" s="76">
        <f t="shared" ca="1" si="59"/>
        <v>522.91931435458275</v>
      </c>
      <c r="AK53" s="76">
        <f t="shared" ca="1" si="59"/>
        <v>524.62179363902453</v>
      </c>
      <c r="AL53" s="76">
        <f t="shared" ca="1" si="59"/>
        <v>526.32984639762799</v>
      </c>
      <c r="AM53" s="76">
        <f t="shared" ca="1" si="59"/>
        <v>528.04349087649746</v>
      </c>
      <c r="AN53" s="76">
        <f t="shared" ca="1" si="59"/>
        <v>529.76274538146993</v>
      </c>
      <c r="AO53" s="76">
        <f t="shared" ca="1" si="59"/>
        <v>531.48762827831092</v>
      </c>
      <c r="AP53" s="76">
        <f t="shared" ca="1" si="59"/>
        <v>533.21815799291119</v>
      </c>
      <c r="AQ53" s="76">
        <f t="shared" ca="1" si="59"/>
        <v>534.95435301148223</v>
      </c>
      <c r="AR53" s="76">
        <f t="shared" ca="1" si="59"/>
        <v>536.69623188075536</v>
      </c>
      <c r="AS53" s="76">
        <f t="shared" ca="1" si="59"/>
        <v>538.44381320817854</v>
      </c>
      <c r="AT53" s="76">
        <f t="shared" ca="1" si="59"/>
        <v>540.19711566211572</v>
      </c>
      <c r="AU53" s="76">
        <f t="shared" ca="1" si="59"/>
        <v>541.95615797204687</v>
      </c>
      <c r="AV53" s="76">
        <f t="shared" ca="1" si="59"/>
        <v>543.72095892876666</v>
      </c>
      <c r="AW53" s="76">
        <f t="shared" ca="1" si="59"/>
        <v>545.49153738458597</v>
      </c>
      <c r="AX53" s="76">
        <f t="shared" ca="1" si="59"/>
        <v>547.2679122535335</v>
      </c>
      <c r="AY53" s="76">
        <f t="shared" ca="1" si="59"/>
        <v>549.05010251155795</v>
      </c>
      <c r="AZ53" s="76">
        <f t="shared" ca="1" si="59"/>
        <v>550.83812719672915</v>
      </c>
      <c r="BA53" s="76">
        <f t="shared" ca="1" si="59"/>
        <v>552.63200540944399</v>
      </c>
      <c r="BB53" s="76">
        <f t="shared" ca="1" si="59"/>
        <v>554.43175631262807</v>
      </c>
      <c r="BC53" s="76">
        <f t="shared" ca="1" si="59"/>
        <v>556.23739913194197</v>
      </c>
      <c r="BD53" s="76">
        <f t="shared" ca="1" si="59"/>
        <v>558.04895315598606</v>
      </c>
      <c r="BE53" s="76">
        <f t="shared" ca="1" si="59"/>
        <v>559.86643773650621</v>
      </c>
      <c r="BF53" s="76">
        <f t="shared" ca="1" si="59"/>
        <v>561.68987228860101</v>
      </c>
      <c r="BG53" s="76">
        <f t="shared" ca="1" si="59"/>
        <v>563.51927629092916</v>
      </c>
      <c r="BH53" s="76">
        <f t="shared" ca="1" si="59"/>
        <v>565.35466928591768</v>
      </c>
      <c r="BI53" s="76">
        <f t="shared" ca="1" si="59"/>
        <v>567.19607087996974</v>
      </c>
      <c r="BJ53" s="76">
        <f t="shared" ca="1" si="59"/>
        <v>569.04350074367539</v>
      </c>
      <c r="BK53" s="76">
        <f t="shared" ca="1" si="59"/>
        <v>570.89697861202046</v>
      </c>
      <c r="BL53" s="76">
        <f t="shared" ca="1" si="59"/>
        <v>572.75652428459875</v>
      </c>
      <c r="BM53" s="76">
        <f t="shared" ca="1" si="59"/>
        <v>574.62215762582207</v>
      </c>
      <c r="BN53" s="76">
        <f t="shared" ca="1" si="59"/>
        <v>576.49389856513358</v>
      </c>
      <c r="BO53" s="76">
        <f t="shared" ca="1" si="59"/>
        <v>578.37176709722019</v>
      </c>
      <c r="BP53" s="76">
        <f t="shared" ca="1" si="59"/>
        <v>580.25578328222582</v>
      </c>
      <c r="BQ53" s="76">
        <f t="shared" ca="1" si="59"/>
        <v>582.14596724596652</v>
      </c>
      <c r="BR53" s="76">
        <f t="shared" ca="1" si="59"/>
        <v>584.04233918014529</v>
      </c>
      <c r="BS53" s="76">
        <f t="shared" ca="1" si="59"/>
        <v>585.94491934256678</v>
      </c>
      <c r="BT53" s="76">
        <f t="shared" ref="BT53:EE53" ca="1" si="60">BT31*$D$15</f>
        <v>587.8537280573546</v>
      </c>
      <c r="BU53" s="76">
        <f t="shared" ca="1" si="60"/>
        <v>589.76878571516875</v>
      </c>
      <c r="BV53" s="76">
        <f t="shared" ca="1" si="60"/>
        <v>591.69011277342258</v>
      </c>
      <c r="BW53" s="76">
        <f t="shared" ca="1" si="60"/>
        <v>593.61772975650149</v>
      </c>
      <c r="BX53" s="76">
        <f t="shared" ca="1" si="60"/>
        <v>595.55165725598283</v>
      </c>
      <c r="BY53" s="76">
        <f t="shared" ca="1" si="60"/>
        <v>597.49191593085504</v>
      </c>
      <c r="BZ53" s="76">
        <f t="shared" ca="1" si="60"/>
        <v>599.43852650773908</v>
      </c>
      <c r="CA53" s="76">
        <f t="shared" ca="1" si="60"/>
        <v>601.39150978110911</v>
      </c>
      <c r="CB53" s="76">
        <f t="shared" ca="1" si="60"/>
        <v>603.35088661351506</v>
      </c>
      <c r="CC53" s="76">
        <f t="shared" ca="1" si="60"/>
        <v>605.31667793580561</v>
      </c>
      <c r="CD53" s="76">
        <f t="shared" ca="1" si="60"/>
        <v>607.28890474735135</v>
      </c>
      <c r="CE53" s="76">
        <f t="shared" ca="1" si="60"/>
        <v>609.26758811626962</v>
      </c>
      <c r="CF53" s="76">
        <f t="shared" ca="1" si="60"/>
        <v>611.25274917964896</v>
      </c>
      <c r="CG53" s="76">
        <f t="shared" ca="1" si="60"/>
        <v>613.24440914377578</v>
      </c>
      <c r="CH53" s="76">
        <f t="shared" ca="1" si="60"/>
        <v>615.24258928435961</v>
      </c>
      <c r="CI53" s="76">
        <f t="shared" ca="1" si="60"/>
        <v>617.24731094676201</v>
      </c>
      <c r="CJ53" s="76">
        <f t="shared" ca="1" si="60"/>
        <v>619.25859554622241</v>
      </c>
      <c r="CK53" s="76">
        <f t="shared" ca="1" si="60"/>
        <v>621.27646456808964</v>
      </c>
      <c r="CL53" s="76">
        <f t="shared" ca="1" si="60"/>
        <v>623.30093956804888</v>
      </c>
      <c r="CM53" s="76">
        <f t="shared" ca="1" si="60"/>
        <v>625.33204217235368</v>
      </c>
      <c r="CN53" s="76">
        <f t="shared" ca="1" si="60"/>
        <v>627.36979407805586</v>
      </c>
      <c r="CO53" s="76">
        <f t="shared" ca="1" si="60"/>
        <v>629.41421705323808</v>
      </c>
      <c r="CP53" s="76">
        <f t="shared" ca="1" si="60"/>
        <v>631.46533293724576</v>
      </c>
      <c r="CQ53" s="76">
        <f t="shared" ca="1" si="60"/>
        <v>633.52316364092064</v>
      </c>
      <c r="CR53" s="76">
        <f t="shared" ca="1" si="60"/>
        <v>635.58773114683538</v>
      </c>
      <c r="CS53" s="76">
        <f t="shared" ca="1" si="60"/>
        <v>637.6590575095272</v>
      </c>
      <c r="CT53" s="76">
        <f t="shared" ca="1" si="60"/>
        <v>639.73716485573436</v>
      </c>
      <c r="CU53" s="76">
        <f t="shared" ca="1" si="60"/>
        <v>641.82207538463263</v>
      </c>
      <c r="CV53" s="76">
        <f t="shared" ca="1" si="60"/>
        <v>643.91381136807172</v>
      </c>
      <c r="CW53" s="76">
        <f t="shared" ca="1" si="60"/>
        <v>646.01239515081363</v>
      </c>
      <c r="CX53" s="76">
        <f t="shared" ca="1" si="60"/>
        <v>648.11784915077135</v>
      </c>
      <c r="CY53" s="76">
        <f t="shared" ca="1" si="60"/>
        <v>650.23019585924851</v>
      </c>
      <c r="CZ53" s="76">
        <f t="shared" ca="1" si="60"/>
        <v>652.34945784117861</v>
      </c>
      <c r="DA53" s="76">
        <f t="shared" ca="1" si="60"/>
        <v>654.47565773536803</v>
      </c>
      <c r="DB53" s="76">
        <f t="shared" ca="1" si="60"/>
        <v>656.60881825473598</v>
      </c>
      <c r="DC53" s="76">
        <f t="shared" ca="1" si="60"/>
        <v>658.74896218655806</v>
      </c>
      <c r="DD53" s="76">
        <f t="shared" ca="1" si="60"/>
        <v>660.89611239270914</v>
      </c>
      <c r="DE53" s="76">
        <f t="shared" ca="1" si="60"/>
        <v>663.05029180990869</v>
      </c>
      <c r="DF53" s="76">
        <f t="shared" ca="1" si="60"/>
        <v>665.21152344996449</v>
      </c>
      <c r="DG53" s="76">
        <f t="shared" ca="1" si="60"/>
        <v>667.3798304000187</v>
      </c>
      <c r="DH53" s="76">
        <f t="shared" ca="1" si="60"/>
        <v>669.55523582279523</v>
      </c>
      <c r="DI53" s="76">
        <f t="shared" ca="1" si="60"/>
        <v>671.73776295684695</v>
      </c>
      <c r="DJ53" s="76">
        <f t="shared" ca="1" si="60"/>
        <v>673.92743511680283</v>
      </c>
      <c r="DK53" s="76">
        <f t="shared" ca="1" si="60"/>
        <v>676.12427569361887</v>
      </c>
      <c r="DL53" s="76">
        <f t="shared" ca="1" si="60"/>
        <v>678.32830815482635</v>
      </c>
      <c r="DM53" s="76">
        <f t="shared" ca="1" si="60"/>
        <v>680.53955604478335</v>
      </c>
      <c r="DN53" s="76">
        <f t="shared" ca="1" si="60"/>
        <v>682.75804298492596</v>
      </c>
      <c r="DO53" s="76">
        <f t="shared" ca="1" si="60"/>
        <v>684.98379267402083</v>
      </c>
      <c r="DP53" s="76">
        <f t="shared" ca="1" si="60"/>
        <v>687.21682888841826</v>
      </c>
      <c r="DQ53" s="76">
        <f t="shared" ca="1" si="60"/>
        <v>689.45717548230562</v>
      </c>
      <c r="DR53" s="76">
        <f t="shared" ca="1" si="60"/>
        <v>691.70485638796356</v>
      </c>
      <c r="DS53" s="76">
        <f t="shared" ca="1" si="60"/>
        <v>693.95989561601994</v>
      </c>
      <c r="DT53" s="76">
        <f t="shared" ca="1" si="60"/>
        <v>696.22231725570771</v>
      </c>
      <c r="DU53" s="76">
        <f t="shared" ca="1" si="60"/>
        <v>698.49214547512099</v>
      </c>
      <c r="DV53" s="76">
        <f t="shared" ca="1" si="60"/>
        <v>700.76940452147528</v>
      </c>
      <c r="DW53" s="76">
        <f t="shared" ca="1" si="60"/>
        <v>703.05411872136403</v>
      </c>
      <c r="DX53" s="76">
        <f t="shared" ca="1" si="60"/>
        <v>705.34631248101982</v>
      </c>
      <c r="DY53" s="76">
        <f t="shared" ca="1" si="60"/>
        <v>707.64601028657512</v>
      </c>
      <c r="DZ53" s="76">
        <f t="shared" ca="1" si="60"/>
        <v>709.95323670432333</v>
      </c>
      <c r="EA53" s="76">
        <f t="shared" ca="1" si="60"/>
        <v>712.26801638098209</v>
      </c>
      <c r="EB53" s="76">
        <f t="shared" ca="1" si="60"/>
        <v>714.59037404395531</v>
      </c>
      <c r="EC53" s="76">
        <f t="shared" ca="1" si="60"/>
        <v>716.92033450159852</v>
      </c>
      <c r="ED53" s="76">
        <f t="shared" ca="1" si="60"/>
        <v>719.2579226434824</v>
      </c>
      <c r="EE53" s="76">
        <f t="shared" ca="1" si="60"/>
        <v>721.60316344066098</v>
      </c>
      <c r="EF53" s="76">
        <f t="shared" ref="EF53:GQ53" ca="1" si="61">EF31*$D$15</f>
        <v>723.95608194593626</v>
      </c>
      <c r="EG53" s="76">
        <f t="shared" ca="1" si="61"/>
        <v>726.31670329412623</v>
      </c>
      <c r="EH53" s="76">
        <f t="shared" ca="1" si="61"/>
        <v>728.6850527023347</v>
      </c>
      <c r="EI53" s="76">
        <f t="shared" ca="1" si="61"/>
        <v>731.06115547021909</v>
      </c>
      <c r="EJ53" s="76">
        <f t="shared" ca="1" si="61"/>
        <v>733.44503698026085</v>
      </c>
      <c r="EK53" s="76">
        <f t="shared" ca="1" si="61"/>
        <v>735.83672269803867</v>
      </c>
      <c r="EL53" s="76">
        <f t="shared" ca="1" si="61"/>
        <v>738.23623817249711</v>
      </c>
      <c r="EM53" s="76">
        <f t="shared" ca="1" si="61"/>
        <v>740.64360903622207</v>
      </c>
      <c r="EN53" s="76">
        <f t="shared" ca="1" si="61"/>
        <v>743.05886100571411</v>
      </c>
      <c r="EO53" s="76">
        <f t="shared" ca="1" si="61"/>
        <v>745.48201988166284</v>
      </c>
      <c r="EP53" s="76">
        <f t="shared" ca="1" si="61"/>
        <v>747.91311154922221</v>
      </c>
      <c r="EQ53" s="76">
        <f t="shared" ca="1" si="61"/>
        <v>750.35216197828788</v>
      </c>
      <c r="ER53" s="76">
        <f t="shared" ca="1" si="61"/>
        <v>752.79919722377406</v>
      </c>
      <c r="ES53" s="76">
        <f t="shared" ca="1" si="61"/>
        <v>755.25424342589179</v>
      </c>
      <c r="ET53" s="76">
        <f t="shared" ca="1" si="61"/>
        <v>757.71732681042874</v>
      </c>
      <c r="EU53" s="76">
        <f t="shared" ca="1" si="61"/>
        <v>760.18847368902823</v>
      </c>
      <c r="EV53" s="76">
        <f t="shared" ca="1" si="61"/>
        <v>762.667710459472</v>
      </c>
      <c r="EW53" s="76">
        <f t="shared" ca="1" si="61"/>
        <v>765.15506360596055</v>
      </c>
      <c r="EX53" s="76">
        <f t="shared" ca="1" si="61"/>
        <v>767.65055969939726</v>
      </c>
      <c r="EY53" s="76">
        <f t="shared" ca="1" si="61"/>
        <v>770.15422539767133</v>
      </c>
      <c r="EZ53" s="76">
        <f t="shared" ca="1" si="61"/>
        <v>772.66608744594328</v>
      </c>
      <c r="FA53" s="76">
        <f t="shared" ca="1" si="61"/>
        <v>775.18617267693003</v>
      </c>
      <c r="FB53" s="76">
        <f t="shared" ca="1" si="61"/>
        <v>777.71450801119181</v>
      </c>
      <c r="FC53" s="76">
        <f t="shared" ca="1" si="61"/>
        <v>780.25112045742014</v>
      </c>
      <c r="FD53" s="76">
        <f t="shared" ca="1" si="61"/>
        <v>782.7960371127258</v>
      </c>
      <c r="FE53" s="76">
        <f t="shared" ca="1" si="61"/>
        <v>785.34928516292814</v>
      </c>
      <c r="FF53" s="76">
        <f t="shared" ca="1" si="61"/>
        <v>787.9108918828465</v>
      </c>
      <c r="FG53" s="76">
        <f t="shared" ca="1" si="61"/>
        <v>790.48088463658996</v>
      </c>
      <c r="FH53" s="76">
        <f t="shared" ca="1" si="61"/>
        <v>793.05929087785137</v>
      </c>
      <c r="FI53" s="76">
        <f t="shared" ca="1" si="61"/>
        <v>795.64613815019948</v>
      </c>
      <c r="FJ53" s="76">
        <f t="shared" ca="1" si="61"/>
        <v>798.24145408737388</v>
      </c>
      <c r="FK53" s="76">
        <f t="shared" ca="1" si="61"/>
        <v>800.84526641357866</v>
      </c>
      <c r="FL53" s="76">
        <f t="shared" ca="1" si="61"/>
        <v>803.45760294378158</v>
      </c>
      <c r="FM53" s="76">
        <f t="shared" ca="1" si="61"/>
        <v>806.07849158400734</v>
      </c>
      <c r="FN53" s="76">
        <f t="shared" ca="1" si="61"/>
        <v>808.70796033163992</v>
      </c>
      <c r="FO53" s="76">
        <f t="shared" ca="1" si="61"/>
        <v>811.34603727571721</v>
      </c>
      <c r="FP53" s="76">
        <f t="shared" ca="1" si="61"/>
        <v>813.99275059723539</v>
      </c>
      <c r="FQ53" s="76">
        <f t="shared" ca="1" si="61"/>
        <v>816.6481285694457</v>
      </c>
      <c r="FR53" s="76">
        <f t="shared" ca="1" si="61"/>
        <v>819.31219955816084</v>
      </c>
      <c r="FS53" s="76">
        <f t="shared" ca="1" si="61"/>
        <v>821.98499202205403</v>
      </c>
      <c r="FT53" s="76">
        <f t="shared" ca="1" si="61"/>
        <v>824.66653451296611</v>
      </c>
      <c r="FU53" s="76">
        <f t="shared" ca="1" si="61"/>
        <v>827.35685567620806</v>
      </c>
      <c r="FV53" s="76">
        <f t="shared" ca="1" si="61"/>
        <v>830.05598425086919</v>
      </c>
      <c r="FW53" s="76">
        <f t="shared" ca="1" si="61"/>
        <v>832.76394907012252</v>
      </c>
      <c r="FX53" s="76">
        <f t="shared" ca="1" si="61"/>
        <v>835.48077906153321</v>
      </c>
      <c r="FY53" s="76">
        <f t="shared" ca="1" si="61"/>
        <v>838.20650324736823</v>
      </c>
      <c r="FZ53" s="76">
        <f t="shared" ca="1" si="61"/>
        <v>840.94115074490594</v>
      </c>
      <c r="GA53" s="76">
        <f t="shared" ca="1" si="61"/>
        <v>843.68475076674656</v>
      </c>
      <c r="GB53" s="76">
        <f t="shared" ca="1" si="61"/>
        <v>846.43733262112517</v>
      </c>
      <c r="GC53" s="76">
        <f t="shared" ca="1" si="61"/>
        <v>849.19892571222408</v>
      </c>
      <c r="GD53" s="76">
        <f t="shared" ca="1" si="61"/>
        <v>851.96955954048769</v>
      </c>
      <c r="GE53" s="76">
        <f t="shared" ca="1" si="61"/>
        <v>854.74926370293667</v>
      </c>
      <c r="GF53" s="76">
        <f t="shared" ca="1" si="61"/>
        <v>857.53806789348494</v>
      </c>
      <c r="GG53" s="76">
        <f t="shared" ca="1" si="61"/>
        <v>860.33600190325683</v>
      </c>
      <c r="GH53" s="76">
        <f t="shared" ca="1" si="61"/>
        <v>863.14309562090432</v>
      </c>
      <c r="GI53" s="76">
        <f t="shared" ca="1" si="61"/>
        <v>865.95937903292781</v>
      </c>
      <c r="GJ53" s="76">
        <f t="shared" ca="1" si="61"/>
        <v>868.78488222399483</v>
      </c>
      <c r="GK53" s="76">
        <f t="shared" ca="1" si="61"/>
        <v>871.61963537726376</v>
      </c>
      <c r="GL53" s="76">
        <f t="shared" ca="1" si="61"/>
        <v>874.46366877470257</v>
      </c>
      <c r="GM53" s="76">
        <f t="shared" ca="1" si="61"/>
        <v>877.31701279741685</v>
      </c>
      <c r="GN53" s="76">
        <f t="shared" ca="1" si="61"/>
        <v>880.17969792597057</v>
      </c>
      <c r="GO53" s="76">
        <f t="shared" ca="1" si="61"/>
        <v>883.05175474071348</v>
      </c>
      <c r="GP53" s="76">
        <f t="shared" ca="1" si="61"/>
        <v>885.93321392210771</v>
      </c>
      <c r="GQ53" s="76">
        <f t="shared" ca="1" si="61"/>
        <v>888.82410625105456</v>
      </c>
      <c r="GR53" s="76">
        <f t="shared" ref="GR53:IL53" ca="1" si="62">GR31*$D$15</f>
        <v>891.72446260922504</v>
      </c>
      <c r="GS53" s="76">
        <f t="shared" ca="1" si="62"/>
        <v>894.63431397938768</v>
      </c>
      <c r="GT53" s="76">
        <f t="shared" ca="1" si="62"/>
        <v>897.55369144574104</v>
      </c>
      <c r="GU53" s="76">
        <f t="shared" ca="1" si="62"/>
        <v>900.48262619424543</v>
      </c>
      <c r="GV53" s="76">
        <f t="shared" ca="1" si="62"/>
        <v>903.42114951295537</v>
      </c>
      <c r="GW53" s="76">
        <f t="shared" ca="1" si="62"/>
        <v>906.36929279235471</v>
      </c>
      <c r="GX53" s="76">
        <f t="shared" ca="1" si="62"/>
        <v>909.32708752569135</v>
      </c>
      <c r="GY53" s="76">
        <f t="shared" ca="1" si="62"/>
        <v>912.29456530931418</v>
      </c>
      <c r="GZ53" s="76">
        <f t="shared" ca="1" si="62"/>
        <v>915.27175784300994</v>
      </c>
      <c r="HA53" s="76">
        <f t="shared" ca="1" si="62"/>
        <v>918.25869693034281</v>
      </c>
      <c r="HB53" s="76">
        <f t="shared" ca="1" si="62"/>
        <v>921.25541447899263</v>
      </c>
      <c r="HC53" s="76">
        <f t="shared" ca="1" si="62"/>
        <v>924.26194250109745</v>
      </c>
      <c r="HD53" s="76">
        <f t="shared" ca="1" si="62"/>
        <v>927.27831311359466</v>
      </c>
      <c r="HE53" s="76">
        <f t="shared" ca="1" si="62"/>
        <v>930.30455853856381</v>
      </c>
      <c r="HF53" s="76">
        <f t="shared" ca="1" si="62"/>
        <v>933.34071110357127</v>
      </c>
      <c r="HG53" s="76">
        <f t="shared" ca="1" si="62"/>
        <v>936.38680324201584</v>
      </c>
      <c r="HH53" s="76">
        <f t="shared" ca="1" si="62"/>
        <v>939.44286749347395</v>
      </c>
      <c r="HI53" s="76">
        <f t="shared" ca="1" si="62"/>
        <v>942.50893650404919</v>
      </c>
      <c r="HJ53" s="76">
        <f t="shared" ca="1" si="62"/>
        <v>945.58504302671963</v>
      </c>
      <c r="HK53" s="76">
        <f t="shared" ca="1" si="62"/>
        <v>948.67121992168711</v>
      </c>
      <c r="HL53" s="76">
        <f t="shared" ca="1" si="62"/>
        <v>951.76750015673088</v>
      </c>
      <c r="HM53" s="76">
        <f t="shared" ca="1" si="62"/>
        <v>954.87391680755684</v>
      </c>
      <c r="HN53" s="76">
        <f t="shared" ca="1" si="62"/>
        <v>957.99050305815274</v>
      </c>
      <c r="HO53" s="76">
        <f t="shared" ca="1" si="62"/>
        <v>961.11729220114194</v>
      </c>
      <c r="HP53" s="76">
        <f t="shared" ca="1" si="62"/>
        <v>964.25431763813913</v>
      </c>
      <c r="HQ53" s="76">
        <f t="shared" ca="1" si="62"/>
        <v>967.401612880107</v>
      </c>
      <c r="HR53" s="76">
        <f t="shared" ca="1" si="62"/>
        <v>970.55921154771488</v>
      </c>
      <c r="HS53" s="76">
        <f t="shared" ca="1" si="62"/>
        <v>973.72714737169724</v>
      </c>
      <c r="HT53" s="76">
        <f t="shared" ca="1" si="62"/>
        <v>976.90545419321381</v>
      </c>
      <c r="HU53" s="76">
        <f t="shared" ca="1" si="62"/>
        <v>980.09416596421204</v>
      </c>
      <c r="HV53" s="76">
        <f t="shared" ca="1" si="62"/>
        <v>983.29331674778928</v>
      </c>
      <c r="HW53" s="76">
        <f t="shared" ca="1" si="62"/>
        <v>986.50294071855546</v>
      </c>
      <c r="HX53" s="76">
        <f t="shared" ca="1" si="62"/>
        <v>989.72307216300101</v>
      </c>
      <c r="HY53" s="76">
        <f t="shared" ca="1" si="62"/>
        <v>992.95374547985978</v>
      </c>
      <c r="HZ53" s="76">
        <f t="shared" ca="1" si="62"/>
        <v>996.19499518047962</v>
      </c>
      <c r="IA53" s="76">
        <f t="shared" ca="1" si="62"/>
        <v>999.44685588918821</v>
      </c>
      <c r="IB53" s="76">
        <f t="shared" ca="1" si="62"/>
        <v>1002.7093623436649</v>
      </c>
      <c r="IC53" s="76">
        <f t="shared" ca="1" si="62"/>
        <v>1005.9825493953117</v>
      </c>
      <c r="ID53" s="76">
        <f t="shared" ca="1" si="62"/>
        <v>1005.9825493953117</v>
      </c>
      <c r="IE53" s="76">
        <f t="shared" ca="1" si="62"/>
        <v>1005.9825493953117</v>
      </c>
      <c r="IF53" s="76">
        <f t="shared" ca="1" si="62"/>
        <v>1005.9825493953117</v>
      </c>
      <c r="IG53" s="76">
        <f t="shared" ca="1" si="62"/>
        <v>1005.9825493953117</v>
      </c>
      <c r="IH53" s="76">
        <f t="shared" ca="1" si="62"/>
        <v>1005.9825493953117</v>
      </c>
      <c r="II53" s="76">
        <f t="shared" ca="1" si="62"/>
        <v>1005.9825493953117</v>
      </c>
      <c r="IJ53" s="76">
        <f t="shared" ca="1" si="62"/>
        <v>1005.9825493953117</v>
      </c>
      <c r="IK53" s="76">
        <f t="shared" ca="1" si="62"/>
        <v>1005.9825493953117</v>
      </c>
      <c r="IL53" s="76">
        <f t="shared" ca="1" si="62"/>
        <v>1005.9825493953117</v>
      </c>
    </row>
    <row r="54" spans="2:246" outlineLevel="2" x14ac:dyDescent="0.3">
      <c r="B54" s="131" t="s">
        <v>381</v>
      </c>
      <c r="C54" s="72" t="s">
        <v>283</v>
      </c>
      <c r="D54" s="137">
        <f t="shared" si="50"/>
        <v>0</v>
      </c>
      <c r="G54" s="76">
        <f>G45*$D$16</f>
        <v>0</v>
      </c>
      <c r="H54" s="76">
        <f t="shared" ref="H54:BS54" si="63">H45*$D$16</f>
        <v>0</v>
      </c>
      <c r="I54" s="76">
        <f t="shared" si="63"/>
        <v>0</v>
      </c>
      <c r="J54" s="76">
        <f t="shared" si="63"/>
        <v>0</v>
      </c>
      <c r="K54" s="76">
        <f t="shared" si="63"/>
        <v>0</v>
      </c>
      <c r="L54" s="76">
        <f t="shared" si="63"/>
        <v>0</v>
      </c>
      <c r="M54" s="76">
        <f t="shared" si="63"/>
        <v>0</v>
      </c>
      <c r="N54" s="76">
        <f t="shared" si="63"/>
        <v>0</v>
      </c>
      <c r="O54" s="76">
        <f t="shared" si="63"/>
        <v>0</v>
      </c>
      <c r="P54" s="76">
        <f t="shared" si="63"/>
        <v>0</v>
      </c>
      <c r="Q54" s="76">
        <f t="shared" si="63"/>
        <v>0</v>
      </c>
      <c r="R54" s="76">
        <f t="shared" si="63"/>
        <v>0</v>
      </c>
      <c r="S54" s="76">
        <f t="shared" si="63"/>
        <v>0</v>
      </c>
      <c r="T54" s="76">
        <f t="shared" si="63"/>
        <v>0</v>
      </c>
      <c r="U54" s="76">
        <f t="shared" si="63"/>
        <v>0</v>
      </c>
      <c r="V54" s="76">
        <f t="shared" si="63"/>
        <v>0</v>
      </c>
      <c r="W54" s="76">
        <f t="shared" si="63"/>
        <v>0</v>
      </c>
      <c r="X54" s="76">
        <f t="shared" si="63"/>
        <v>0</v>
      </c>
      <c r="Y54" s="76">
        <f t="shared" si="63"/>
        <v>0</v>
      </c>
      <c r="Z54" s="76">
        <f t="shared" si="63"/>
        <v>0</v>
      </c>
      <c r="AA54" s="76">
        <f t="shared" si="63"/>
        <v>0</v>
      </c>
      <c r="AB54" s="76">
        <f t="shared" si="63"/>
        <v>0</v>
      </c>
      <c r="AC54" s="76">
        <f t="shared" si="63"/>
        <v>0</v>
      </c>
      <c r="AD54" s="76">
        <f t="shared" si="63"/>
        <v>0</v>
      </c>
      <c r="AE54" s="76">
        <f t="shared" si="63"/>
        <v>0</v>
      </c>
      <c r="AF54" s="76">
        <f t="shared" si="63"/>
        <v>0</v>
      </c>
      <c r="AG54" s="76">
        <f t="shared" si="63"/>
        <v>0</v>
      </c>
      <c r="AH54" s="76">
        <f t="shared" si="63"/>
        <v>0</v>
      </c>
      <c r="AI54" s="76">
        <f t="shared" si="63"/>
        <v>0</v>
      </c>
      <c r="AJ54" s="76">
        <f t="shared" si="63"/>
        <v>0</v>
      </c>
      <c r="AK54" s="76">
        <f t="shared" si="63"/>
        <v>0</v>
      </c>
      <c r="AL54" s="76">
        <f t="shared" si="63"/>
        <v>0</v>
      </c>
      <c r="AM54" s="76">
        <f t="shared" si="63"/>
        <v>0</v>
      </c>
      <c r="AN54" s="76">
        <f t="shared" si="63"/>
        <v>0</v>
      </c>
      <c r="AO54" s="76">
        <f t="shared" si="63"/>
        <v>0</v>
      </c>
      <c r="AP54" s="76">
        <f t="shared" si="63"/>
        <v>0</v>
      </c>
      <c r="AQ54" s="76">
        <f t="shared" si="63"/>
        <v>0</v>
      </c>
      <c r="AR54" s="76">
        <f t="shared" si="63"/>
        <v>0</v>
      </c>
      <c r="AS54" s="76">
        <f t="shared" si="63"/>
        <v>0</v>
      </c>
      <c r="AT54" s="76">
        <f t="shared" si="63"/>
        <v>0</v>
      </c>
      <c r="AU54" s="76">
        <f t="shared" si="63"/>
        <v>0</v>
      </c>
      <c r="AV54" s="76">
        <f t="shared" si="63"/>
        <v>0</v>
      </c>
      <c r="AW54" s="76">
        <f t="shared" si="63"/>
        <v>0</v>
      </c>
      <c r="AX54" s="76">
        <f t="shared" si="63"/>
        <v>0</v>
      </c>
      <c r="AY54" s="76">
        <f t="shared" si="63"/>
        <v>0</v>
      </c>
      <c r="AZ54" s="76">
        <f t="shared" si="63"/>
        <v>0</v>
      </c>
      <c r="BA54" s="76">
        <f t="shared" si="63"/>
        <v>0</v>
      </c>
      <c r="BB54" s="76">
        <f t="shared" si="63"/>
        <v>0</v>
      </c>
      <c r="BC54" s="76">
        <f t="shared" si="63"/>
        <v>0</v>
      </c>
      <c r="BD54" s="76">
        <f t="shared" si="63"/>
        <v>0</v>
      </c>
      <c r="BE54" s="76">
        <f t="shared" si="63"/>
        <v>0</v>
      </c>
      <c r="BF54" s="76">
        <f t="shared" si="63"/>
        <v>0</v>
      </c>
      <c r="BG54" s="76">
        <f t="shared" si="63"/>
        <v>0</v>
      </c>
      <c r="BH54" s="76">
        <f t="shared" si="63"/>
        <v>0</v>
      </c>
      <c r="BI54" s="76">
        <f t="shared" si="63"/>
        <v>0</v>
      </c>
      <c r="BJ54" s="76">
        <f t="shared" si="63"/>
        <v>0</v>
      </c>
      <c r="BK54" s="76">
        <f t="shared" si="63"/>
        <v>0</v>
      </c>
      <c r="BL54" s="76">
        <f t="shared" si="63"/>
        <v>0</v>
      </c>
      <c r="BM54" s="76">
        <f t="shared" si="63"/>
        <v>0</v>
      </c>
      <c r="BN54" s="76">
        <f t="shared" si="63"/>
        <v>0</v>
      </c>
      <c r="BO54" s="76">
        <f t="shared" si="63"/>
        <v>0</v>
      </c>
      <c r="BP54" s="76">
        <f t="shared" si="63"/>
        <v>0</v>
      </c>
      <c r="BQ54" s="76">
        <f t="shared" si="63"/>
        <v>0</v>
      </c>
      <c r="BR54" s="76">
        <f t="shared" si="63"/>
        <v>0</v>
      </c>
      <c r="BS54" s="76">
        <f t="shared" si="63"/>
        <v>0</v>
      </c>
      <c r="BT54" s="76">
        <f t="shared" ref="BT54:EE54" si="64">BT45*$D$16</f>
        <v>0</v>
      </c>
      <c r="BU54" s="76">
        <f t="shared" si="64"/>
        <v>0</v>
      </c>
      <c r="BV54" s="76">
        <f t="shared" si="64"/>
        <v>0</v>
      </c>
      <c r="BW54" s="76">
        <f t="shared" si="64"/>
        <v>0</v>
      </c>
      <c r="BX54" s="76">
        <f t="shared" si="64"/>
        <v>0</v>
      </c>
      <c r="BY54" s="76">
        <f t="shared" si="64"/>
        <v>0</v>
      </c>
      <c r="BZ54" s="76">
        <f t="shared" si="64"/>
        <v>0</v>
      </c>
      <c r="CA54" s="76">
        <f t="shared" si="64"/>
        <v>0</v>
      </c>
      <c r="CB54" s="76">
        <f t="shared" si="64"/>
        <v>0</v>
      </c>
      <c r="CC54" s="76">
        <f t="shared" si="64"/>
        <v>0</v>
      </c>
      <c r="CD54" s="76">
        <f t="shared" si="64"/>
        <v>0</v>
      </c>
      <c r="CE54" s="76">
        <f t="shared" si="64"/>
        <v>0</v>
      </c>
      <c r="CF54" s="76">
        <f t="shared" si="64"/>
        <v>0</v>
      </c>
      <c r="CG54" s="76">
        <f t="shared" si="64"/>
        <v>0</v>
      </c>
      <c r="CH54" s="76">
        <f t="shared" si="64"/>
        <v>0</v>
      </c>
      <c r="CI54" s="76">
        <f t="shared" si="64"/>
        <v>0</v>
      </c>
      <c r="CJ54" s="76">
        <f t="shared" si="64"/>
        <v>0</v>
      </c>
      <c r="CK54" s="76">
        <f t="shared" si="64"/>
        <v>0</v>
      </c>
      <c r="CL54" s="76">
        <f t="shared" si="64"/>
        <v>0</v>
      </c>
      <c r="CM54" s="76">
        <f t="shared" si="64"/>
        <v>0</v>
      </c>
      <c r="CN54" s="76">
        <f t="shared" si="64"/>
        <v>0</v>
      </c>
      <c r="CO54" s="76">
        <f t="shared" si="64"/>
        <v>0</v>
      </c>
      <c r="CP54" s="76">
        <f t="shared" si="64"/>
        <v>0</v>
      </c>
      <c r="CQ54" s="76">
        <f t="shared" si="64"/>
        <v>0</v>
      </c>
      <c r="CR54" s="76">
        <f t="shared" si="64"/>
        <v>0</v>
      </c>
      <c r="CS54" s="76">
        <f t="shared" si="64"/>
        <v>0</v>
      </c>
      <c r="CT54" s="76">
        <f t="shared" si="64"/>
        <v>0</v>
      </c>
      <c r="CU54" s="76">
        <f t="shared" si="64"/>
        <v>0</v>
      </c>
      <c r="CV54" s="76">
        <f t="shared" si="64"/>
        <v>0</v>
      </c>
      <c r="CW54" s="76">
        <f t="shared" si="64"/>
        <v>0</v>
      </c>
      <c r="CX54" s="76">
        <f t="shared" si="64"/>
        <v>0</v>
      </c>
      <c r="CY54" s="76">
        <f t="shared" si="64"/>
        <v>0</v>
      </c>
      <c r="CZ54" s="76">
        <f t="shared" si="64"/>
        <v>0</v>
      </c>
      <c r="DA54" s="76">
        <f t="shared" si="64"/>
        <v>0</v>
      </c>
      <c r="DB54" s="76">
        <f t="shared" si="64"/>
        <v>0</v>
      </c>
      <c r="DC54" s="76">
        <f t="shared" si="64"/>
        <v>0</v>
      </c>
      <c r="DD54" s="76">
        <f t="shared" si="64"/>
        <v>0</v>
      </c>
      <c r="DE54" s="76">
        <f t="shared" si="64"/>
        <v>0</v>
      </c>
      <c r="DF54" s="76">
        <f t="shared" si="64"/>
        <v>0</v>
      </c>
      <c r="DG54" s="76">
        <f t="shared" si="64"/>
        <v>0</v>
      </c>
      <c r="DH54" s="76">
        <f t="shared" si="64"/>
        <v>0</v>
      </c>
      <c r="DI54" s="76">
        <f t="shared" si="64"/>
        <v>0</v>
      </c>
      <c r="DJ54" s="76">
        <f t="shared" si="64"/>
        <v>0</v>
      </c>
      <c r="DK54" s="76">
        <f t="shared" si="64"/>
        <v>0</v>
      </c>
      <c r="DL54" s="76">
        <f t="shared" si="64"/>
        <v>0</v>
      </c>
      <c r="DM54" s="76">
        <f t="shared" si="64"/>
        <v>0</v>
      </c>
      <c r="DN54" s="76">
        <f t="shared" si="64"/>
        <v>0</v>
      </c>
      <c r="DO54" s="76">
        <f t="shared" si="64"/>
        <v>0</v>
      </c>
      <c r="DP54" s="76">
        <f t="shared" si="64"/>
        <v>0</v>
      </c>
      <c r="DQ54" s="76">
        <f t="shared" si="64"/>
        <v>0</v>
      </c>
      <c r="DR54" s="76">
        <f t="shared" si="64"/>
        <v>0</v>
      </c>
      <c r="DS54" s="76">
        <f t="shared" si="64"/>
        <v>0</v>
      </c>
      <c r="DT54" s="76">
        <f t="shared" si="64"/>
        <v>0</v>
      </c>
      <c r="DU54" s="76">
        <f t="shared" si="64"/>
        <v>0</v>
      </c>
      <c r="DV54" s="76">
        <f t="shared" si="64"/>
        <v>0</v>
      </c>
      <c r="DW54" s="76">
        <f t="shared" si="64"/>
        <v>0</v>
      </c>
      <c r="DX54" s="76">
        <f t="shared" si="64"/>
        <v>0</v>
      </c>
      <c r="DY54" s="76">
        <f t="shared" si="64"/>
        <v>0</v>
      </c>
      <c r="DZ54" s="76">
        <f t="shared" si="64"/>
        <v>0</v>
      </c>
      <c r="EA54" s="76">
        <f t="shared" si="64"/>
        <v>0</v>
      </c>
      <c r="EB54" s="76">
        <f t="shared" si="64"/>
        <v>0</v>
      </c>
      <c r="EC54" s="76">
        <f t="shared" si="64"/>
        <v>0</v>
      </c>
      <c r="ED54" s="76">
        <f t="shared" si="64"/>
        <v>0</v>
      </c>
      <c r="EE54" s="76">
        <f t="shared" si="64"/>
        <v>0</v>
      </c>
      <c r="EF54" s="76">
        <f t="shared" ref="EF54:GQ54" si="65">EF45*$D$16</f>
        <v>0</v>
      </c>
      <c r="EG54" s="76">
        <f t="shared" si="65"/>
        <v>0</v>
      </c>
      <c r="EH54" s="76">
        <f t="shared" si="65"/>
        <v>0</v>
      </c>
      <c r="EI54" s="76">
        <f t="shared" si="65"/>
        <v>0</v>
      </c>
      <c r="EJ54" s="76">
        <f t="shared" si="65"/>
        <v>0</v>
      </c>
      <c r="EK54" s="76">
        <f t="shared" si="65"/>
        <v>0</v>
      </c>
      <c r="EL54" s="76">
        <f t="shared" si="65"/>
        <v>0</v>
      </c>
      <c r="EM54" s="76">
        <f t="shared" si="65"/>
        <v>0</v>
      </c>
      <c r="EN54" s="76">
        <f t="shared" si="65"/>
        <v>0</v>
      </c>
      <c r="EO54" s="76">
        <f t="shared" si="65"/>
        <v>0</v>
      </c>
      <c r="EP54" s="76">
        <f t="shared" si="65"/>
        <v>0</v>
      </c>
      <c r="EQ54" s="76">
        <f t="shared" si="65"/>
        <v>0</v>
      </c>
      <c r="ER54" s="76">
        <f t="shared" si="65"/>
        <v>0</v>
      </c>
      <c r="ES54" s="76">
        <f t="shared" si="65"/>
        <v>0</v>
      </c>
      <c r="ET54" s="76">
        <f t="shared" si="65"/>
        <v>0</v>
      </c>
      <c r="EU54" s="76">
        <f t="shared" si="65"/>
        <v>0</v>
      </c>
      <c r="EV54" s="76">
        <f t="shared" si="65"/>
        <v>0</v>
      </c>
      <c r="EW54" s="76">
        <f t="shared" si="65"/>
        <v>0</v>
      </c>
      <c r="EX54" s="76">
        <f t="shared" si="65"/>
        <v>0</v>
      </c>
      <c r="EY54" s="76">
        <f t="shared" si="65"/>
        <v>0</v>
      </c>
      <c r="EZ54" s="76">
        <f t="shared" si="65"/>
        <v>0</v>
      </c>
      <c r="FA54" s="76">
        <f t="shared" si="65"/>
        <v>0</v>
      </c>
      <c r="FB54" s="76">
        <f t="shared" si="65"/>
        <v>0</v>
      </c>
      <c r="FC54" s="76">
        <f t="shared" si="65"/>
        <v>0</v>
      </c>
      <c r="FD54" s="76">
        <f t="shared" si="65"/>
        <v>0</v>
      </c>
      <c r="FE54" s="76">
        <f t="shared" si="65"/>
        <v>0</v>
      </c>
      <c r="FF54" s="76">
        <f t="shared" si="65"/>
        <v>0</v>
      </c>
      <c r="FG54" s="76">
        <f t="shared" si="65"/>
        <v>0</v>
      </c>
      <c r="FH54" s="76">
        <f t="shared" si="65"/>
        <v>0</v>
      </c>
      <c r="FI54" s="76">
        <f t="shared" si="65"/>
        <v>0</v>
      </c>
      <c r="FJ54" s="76">
        <f t="shared" si="65"/>
        <v>0</v>
      </c>
      <c r="FK54" s="76">
        <f t="shared" si="65"/>
        <v>0</v>
      </c>
      <c r="FL54" s="76">
        <f t="shared" si="65"/>
        <v>0</v>
      </c>
      <c r="FM54" s="76">
        <f t="shared" si="65"/>
        <v>0</v>
      </c>
      <c r="FN54" s="76">
        <f t="shared" si="65"/>
        <v>0</v>
      </c>
      <c r="FO54" s="76">
        <f t="shared" si="65"/>
        <v>0</v>
      </c>
      <c r="FP54" s="76">
        <f t="shared" si="65"/>
        <v>0</v>
      </c>
      <c r="FQ54" s="76">
        <f t="shared" si="65"/>
        <v>0</v>
      </c>
      <c r="FR54" s="76">
        <f t="shared" si="65"/>
        <v>0</v>
      </c>
      <c r="FS54" s="76">
        <f t="shared" si="65"/>
        <v>0</v>
      </c>
      <c r="FT54" s="76">
        <f t="shared" si="65"/>
        <v>0</v>
      </c>
      <c r="FU54" s="76">
        <f t="shared" si="65"/>
        <v>0</v>
      </c>
      <c r="FV54" s="76">
        <f t="shared" si="65"/>
        <v>0</v>
      </c>
      <c r="FW54" s="76">
        <f t="shared" si="65"/>
        <v>0</v>
      </c>
      <c r="FX54" s="76">
        <f t="shared" si="65"/>
        <v>0</v>
      </c>
      <c r="FY54" s="76">
        <f t="shared" si="65"/>
        <v>0</v>
      </c>
      <c r="FZ54" s="76">
        <f t="shared" si="65"/>
        <v>0</v>
      </c>
      <c r="GA54" s="76">
        <f t="shared" si="65"/>
        <v>0</v>
      </c>
      <c r="GB54" s="76">
        <f t="shared" si="65"/>
        <v>0</v>
      </c>
      <c r="GC54" s="76">
        <f t="shared" si="65"/>
        <v>0</v>
      </c>
      <c r="GD54" s="76">
        <f t="shared" si="65"/>
        <v>0</v>
      </c>
      <c r="GE54" s="76">
        <f t="shared" si="65"/>
        <v>0</v>
      </c>
      <c r="GF54" s="76">
        <f t="shared" si="65"/>
        <v>0</v>
      </c>
      <c r="GG54" s="76">
        <f t="shared" si="65"/>
        <v>0</v>
      </c>
      <c r="GH54" s="76">
        <f t="shared" si="65"/>
        <v>0</v>
      </c>
      <c r="GI54" s="76">
        <f t="shared" si="65"/>
        <v>0</v>
      </c>
      <c r="GJ54" s="76">
        <f t="shared" si="65"/>
        <v>0</v>
      </c>
      <c r="GK54" s="76">
        <f t="shared" si="65"/>
        <v>0</v>
      </c>
      <c r="GL54" s="76">
        <f t="shared" si="65"/>
        <v>0</v>
      </c>
      <c r="GM54" s="76">
        <f t="shared" si="65"/>
        <v>0</v>
      </c>
      <c r="GN54" s="76">
        <f t="shared" si="65"/>
        <v>0</v>
      </c>
      <c r="GO54" s="76">
        <f t="shared" si="65"/>
        <v>0</v>
      </c>
      <c r="GP54" s="76">
        <f t="shared" si="65"/>
        <v>0</v>
      </c>
      <c r="GQ54" s="76">
        <f t="shared" si="65"/>
        <v>0</v>
      </c>
      <c r="GR54" s="76">
        <f t="shared" ref="GR54:IL54" si="66">GR45*$D$16</f>
        <v>0</v>
      </c>
      <c r="GS54" s="76">
        <f t="shared" si="66"/>
        <v>0</v>
      </c>
      <c r="GT54" s="76">
        <f t="shared" si="66"/>
        <v>0</v>
      </c>
      <c r="GU54" s="76">
        <f t="shared" si="66"/>
        <v>0</v>
      </c>
      <c r="GV54" s="76">
        <f t="shared" si="66"/>
        <v>0</v>
      </c>
      <c r="GW54" s="76">
        <f t="shared" si="66"/>
        <v>0</v>
      </c>
      <c r="GX54" s="76">
        <f t="shared" si="66"/>
        <v>0</v>
      </c>
      <c r="GY54" s="76">
        <f t="shared" si="66"/>
        <v>0</v>
      </c>
      <c r="GZ54" s="76">
        <f t="shared" si="66"/>
        <v>0</v>
      </c>
      <c r="HA54" s="76">
        <f t="shared" si="66"/>
        <v>0</v>
      </c>
      <c r="HB54" s="76">
        <f t="shared" si="66"/>
        <v>0</v>
      </c>
      <c r="HC54" s="76">
        <f t="shared" si="66"/>
        <v>0</v>
      </c>
      <c r="HD54" s="76">
        <f t="shared" si="66"/>
        <v>0</v>
      </c>
      <c r="HE54" s="76">
        <f t="shared" si="66"/>
        <v>0</v>
      </c>
      <c r="HF54" s="76">
        <f t="shared" si="66"/>
        <v>0</v>
      </c>
      <c r="HG54" s="76">
        <f t="shared" si="66"/>
        <v>0</v>
      </c>
      <c r="HH54" s="76">
        <f t="shared" si="66"/>
        <v>0</v>
      </c>
      <c r="HI54" s="76">
        <f t="shared" si="66"/>
        <v>0</v>
      </c>
      <c r="HJ54" s="76">
        <f t="shared" si="66"/>
        <v>0</v>
      </c>
      <c r="HK54" s="76">
        <f t="shared" si="66"/>
        <v>0</v>
      </c>
      <c r="HL54" s="76">
        <f t="shared" si="66"/>
        <v>0</v>
      </c>
      <c r="HM54" s="76">
        <f t="shared" si="66"/>
        <v>0</v>
      </c>
      <c r="HN54" s="76">
        <f t="shared" si="66"/>
        <v>0</v>
      </c>
      <c r="HO54" s="76">
        <f t="shared" si="66"/>
        <v>0</v>
      </c>
      <c r="HP54" s="76">
        <f t="shared" si="66"/>
        <v>0</v>
      </c>
      <c r="HQ54" s="76">
        <f t="shared" si="66"/>
        <v>0</v>
      </c>
      <c r="HR54" s="76">
        <f t="shared" si="66"/>
        <v>0</v>
      </c>
      <c r="HS54" s="76">
        <f t="shared" si="66"/>
        <v>0</v>
      </c>
      <c r="HT54" s="76">
        <f t="shared" si="66"/>
        <v>0</v>
      </c>
      <c r="HU54" s="76">
        <f t="shared" si="66"/>
        <v>0</v>
      </c>
      <c r="HV54" s="76">
        <f t="shared" si="66"/>
        <v>0</v>
      </c>
      <c r="HW54" s="76">
        <f t="shared" si="66"/>
        <v>0</v>
      </c>
      <c r="HX54" s="76">
        <f t="shared" si="66"/>
        <v>0</v>
      </c>
      <c r="HY54" s="76">
        <f t="shared" si="66"/>
        <v>0</v>
      </c>
      <c r="HZ54" s="76">
        <f t="shared" si="66"/>
        <v>0</v>
      </c>
      <c r="IA54" s="76">
        <f t="shared" si="66"/>
        <v>0</v>
      </c>
      <c r="IB54" s="76">
        <f t="shared" si="66"/>
        <v>0</v>
      </c>
      <c r="IC54" s="76">
        <f t="shared" si="66"/>
        <v>0</v>
      </c>
      <c r="ID54" s="76">
        <f t="shared" si="66"/>
        <v>0</v>
      </c>
      <c r="IE54" s="76">
        <f t="shared" si="66"/>
        <v>0</v>
      </c>
      <c r="IF54" s="76">
        <f t="shared" si="66"/>
        <v>0</v>
      </c>
      <c r="IG54" s="76">
        <f t="shared" si="66"/>
        <v>0</v>
      </c>
      <c r="IH54" s="76">
        <f t="shared" si="66"/>
        <v>0</v>
      </c>
      <c r="II54" s="76">
        <f t="shared" si="66"/>
        <v>0</v>
      </c>
      <c r="IJ54" s="76">
        <f t="shared" si="66"/>
        <v>0</v>
      </c>
      <c r="IK54" s="76">
        <f t="shared" si="66"/>
        <v>0</v>
      </c>
      <c r="IL54" s="76">
        <f t="shared" si="66"/>
        <v>0</v>
      </c>
    </row>
    <row r="55" spans="2:246" outlineLevel="2" x14ac:dyDescent="0.3">
      <c r="B55" s="131" t="s">
        <v>382</v>
      </c>
      <c r="C55" s="72" t="s">
        <v>283</v>
      </c>
      <c r="D55" s="137">
        <f t="shared" si="50"/>
        <v>125400.00000000001</v>
      </c>
      <c r="G55" s="76">
        <f>G41*$D$17</f>
        <v>0</v>
      </c>
      <c r="H55" s="76">
        <f t="shared" ref="H55:BS55" si="67">H41*$D$17</f>
        <v>0</v>
      </c>
      <c r="I55" s="76">
        <f t="shared" si="67"/>
        <v>0</v>
      </c>
      <c r="J55" s="76">
        <f t="shared" si="67"/>
        <v>0</v>
      </c>
      <c r="K55" s="76">
        <f t="shared" si="67"/>
        <v>0</v>
      </c>
      <c r="L55" s="76">
        <f t="shared" si="67"/>
        <v>0</v>
      </c>
      <c r="M55" s="76">
        <f t="shared" si="67"/>
        <v>0</v>
      </c>
      <c r="N55" s="76">
        <f t="shared" si="67"/>
        <v>0</v>
      </c>
      <c r="O55" s="76">
        <f t="shared" si="67"/>
        <v>0</v>
      </c>
      <c r="P55" s="76">
        <f t="shared" si="67"/>
        <v>0</v>
      </c>
      <c r="Q55" s="76">
        <f t="shared" si="67"/>
        <v>0</v>
      </c>
      <c r="R55" s="76">
        <f t="shared" si="67"/>
        <v>0</v>
      </c>
      <c r="S55" s="76">
        <f t="shared" si="67"/>
        <v>550.00000000000011</v>
      </c>
      <c r="T55" s="76">
        <f t="shared" si="67"/>
        <v>550.00000000000011</v>
      </c>
      <c r="U55" s="76">
        <f t="shared" si="67"/>
        <v>550.00000000000011</v>
      </c>
      <c r="V55" s="76">
        <f t="shared" si="67"/>
        <v>550.00000000000011</v>
      </c>
      <c r="W55" s="76">
        <f t="shared" si="67"/>
        <v>550.00000000000011</v>
      </c>
      <c r="X55" s="76">
        <f t="shared" si="67"/>
        <v>550.00000000000011</v>
      </c>
      <c r="Y55" s="76">
        <f t="shared" si="67"/>
        <v>550.00000000000011</v>
      </c>
      <c r="Z55" s="76">
        <f t="shared" si="67"/>
        <v>550.00000000000011</v>
      </c>
      <c r="AA55" s="76">
        <f t="shared" si="67"/>
        <v>550.00000000000011</v>
      </c>
      <c r="AB55" s="76">
        <f t="shared" si="67"/>
        <v>550.00000000000011</v>
      </c>
      <c r="AC55" s="76">
        <f t="shared" si="67"/>
        <v>550.00000000000011</v>
      </c>
      <c r="AD55" s="76">
        <f t="shared" si="67"/>
        <v>550.00000000000011</v>
      </c>
      <c r="AE55" s="76">
        <f t="shared" si="67"/>
        <v>550.00000000000011</v>
      </c>
      <c r="AF55" s="76">
        <f t="shared" si="67"/>
        <v>550.00000000000011</v>
      </c>
      <c r="AG55" s="76">
        <f t="shared" si="67"/>
        <v>550.00000000000011</v>
      </c>
      <c r="AH55" s="76">
        <f t="shared" si="67"/>
        <v>550.00000000000011</v>
      </c>
      <c r="AI55" s="76">
        <f t="shared" si="67"/>
        <v>550.00000000000011</v>
      </c>
      <c r="AJ55" s="76">
        <f t="shared" si="67"/>
        <v>550.00000000000011</v>
      </c>
      <c r="AK55" s="76">
        <f t="shared" si="67"/>
        <v>550.00000000000011</v>
      </c>
      <c r="AL55" s="76">
        <f t="shared" si="67"/>
        <v>550.00000000000011</v>
      </c>
      <c r="AM55" s="76">
        <f t="shared" si="67"/>
        <v>550.00000000000011</v>
      </c>
      <c r="AN55" s="76">
        <f t="shared" si="67"/>
        <v>550.00000000000011</v>
      </c>
      <c r="AO55" s="76">
        <f t="shared" si="67"/>
        <v>550.00000000000011</v>
      </c>
      <c r="AP55" s="76">
        <f t="shared" si="67"/>
        <v>550.00000000000011</v>
      </c>
      <c r="AQ55" s="76">
        <f t="shared" si="67"/>
        <v>550.00000000000011</v>
      </c>
      <c r="AR55" s="76">
        <f t="shared" si="67"/>
        <v>550.00000000000011</v>
      </c>
      <c r="AS55" s="76">
        <f t="shared" si="67"/>
        <v>550.00000000000011</v>
      </c>
      <c r="AT55" s="76">
        <f t="shared" si="67"/>
        <v>550.00000000000011</v>
      </c>
      <c r="AU55" s="76">
        <f t="shared" si="67"/>
        <v>550.00000000000011</v>
      </c>
      <c r="AV55" s="76">
        <f t="shared" si="67"/>
        <v>550.00000000000011</v>
      </c>
      <c r="AW55" s="76">
        <f t="shared" si="67"/>
        <v>550.00000000000011</v>
      </c>
      <c r="AX55" s="76">
        <f t="shared" si="67"/>
        <v>550.00000000000011</v>
      </c>
      <c r="AY55" s="76">
        <f t="shared" si="67"/>
        <v>550.00000000000011</v>
      </c>
      <c r="AZ55" s="76">
        <f t="shared" si="67"/>
        <v>550.00000000000011</v>
      </c>
      <c r="BA55" s="76">
        <f t="shared" si="67"/>
        <v>550.00000000000011</v>
      </c>
      <c r="BB55" s="76">
        <f t="shared" si="67"/>
        <v>550.00000000000011</v>
      </c>
      <c r="BC55" s="76">
        <f t="shared" si="67"/>
        <v>550.00000000000011</v>
      </c>
      <c r="BD55" s="76">
        <f t="shared" si="67"/>
        <v>550.00000000000011</v>
      </c>
      <c r="BE55" s="76">
        <f t="shared" si="67"/>
        <v>550.00000000000011</v>
      </c>
      <c r="BF55" s="76">
        <f t="shared" si="67"/>
        <v>550.00000000000011</v>
      </c>
      <c r="BG55" s="76">
        <f t="shared" si="67"/>
        <v>550.00000000000011</v>
      </c>
      <c r="BH55" s="76">
        <f t="shared" si="67"/>
        <v>550.00000000000011</v>
      </c>
      <c r="BI55" s="76">
        <f t="shared" si="67"/>
        <v>550.00000000000011</v>
      </c>
      <c r="BJ55" s="76">
        <f t="shared" si="67"/>
        <v>550.00000000000011</v>
      </c>
      <c r="BK55" s="76">
        <f t="shared" si="67"/>
        <v>550.00000000000011</v>
      </c>
      <c r="BL55" s="76">
        <f t="shared" si="67"/>
        <v>550.00000000000011</v>
      </c>
      <c r="BM55" s="76">
        <f t="shared" si="67"/>
        <v>550.00000000000011</v>
      </c>
      <c r="BN55" s="76">
        <f t="shared" si="67"/>
        <v>550.00000000000011</v>
      </c>
      <c r="BO55" s="76">
        <f t="shared" si="67"/>
        <v>550.00000000000011</v>
      </c>
      <c r="BP55" s="76">
        <f t="shared" si="67"/>
        <v>550.00000000000011</v>
      </c>
      <c r="BQ55" s="76">
        <f t="shared" si="67"/>
        <v>550.00000000000011</v>
      </c>
      <c r="BR55" s="76">
        <f t="shared" si="67"/>
        <v>550.00000000000011</v>
      </c>
      <c r="BS55" s="76">
        <f t="shared" si="67"/>
        <v>550.00000000000011</v>
      </c>
      <c r="BT55" s="76">
        <f t="shared" ref="BT55:EE55" si="68">BT41*$D$17</f>
        <v>550.00000000000011</v>
      </c>
      <c r="BU55" s="76">
        <f t="shared" si="68"/>
        <v>550.00000000000011</v>
      </c>
      <c r="BV55" s="76">
        <f t="shared" si="68"/>
        <v>550.00000000000011</v>
      </c>
      <c r="BW55" s="76">
        <f t="shared" si="68"/>
        <v>550.00000000000011</v>
      </c>
      <c r="BX55" s="76">
        <f t="shared" si="68"/>
        <v>550.00000000000011</v>
      </c>
      <c r="BY55" s="76">
        <f t="shared" si="68"/>
        <v>550.00000000000011</v>
      </c>
      <c r="BZ55" s="76">
        <f t="shared" si="68"/>
        <v>550.00000000000011</v>
      </c>
      <c r="CA55" s="76">
        <f t="shared" si="68"/>
        <v>550.00000000000011</v>
      </c>
      <c r="CB55" s="76">
        <f t="shared" si="68"/>
        <v>550.00000000000011</v>
      </c>
      <c r="CC55" s="76">
        <f t="shared" si="68"/>
        <v>550.00000000000011</v>
      </c>
      <c r="CD55" s="76">
        <f t="shared" si="68"/>
        <v>550.00000000000011</v>
      </c>
      <c r="CE55" s="76">
        <f t="shared" si="68"/>
        <v>550.00000000000011</v>
      </c>
      <c r="CF55" s="76">
        <f t="shared" si="68"/>
        <v>550.00000000000011</v>
      </c>
      <c r="CG55" s="76">
        <f t="shared" si="68"/>
        <v>550.00000000000011</v>
      </c>
      <c r="CH55" s="76">
        <f t="shared" si="68"/>
        <v>550.00000000000011</v>
      </c>
      <c r="CI55" s="76">
        <f t="shared" si="68"/>
        <v>550.00000000000011</v>
      </c>
      <c r="CJ55" s="76">
        <f t="shared" si="68"/>
        <v>550.00000000000011</v>
      </c>
      <c r="CK55" s="76">
        <f t="shared" si="68"/>
        <v>550.00000000000011</v>
      </c>
      <c r="CL55" s="76">
        <f t="shared" si="68"/>
        <v>550.00000000000011</v>
      </c>
      <c r="CM55" s="76">
        <f t="shared" si="68"/>
        <v>550.00000000000011</v>
      </c>
      <c r="CN55" s="76">
        <f t="shared" si="68"/>
        <v>550.00000000000011</v>
      </c>
      <c r="CO55" s="76">
        <f t="shared" si="68"/>
        <v>550.00000000000011</v>
      </c>
      <c r="CP55" s="76">
        <f t="shared" si="68"/>
        <v>550.00000000000011</v>
      </c>
      <c r="CQ55" s="76">
        <f t="shared" si="68"/>
        <v>550.00000000000011</v>
      </c>
      <c r="CR55" s="76">
        <f t="shared" si="68"/>
        <v>550.00000000000011</v>
      </c>
      <c r="CS55" s="76">
        <f t="shared" si="68"/>
        <v>550.00000000000011</v>
      </c>
      <c r="CT55" s="76">
        <f t="shared" si="68"/>
        <v>550.00000000000011</v>
      </c>
      <c r="CU55" s="76">
        <f t="shared" si="68"/>
        <v>550.00000000000011</v>
      </c>
      <c r="CV55" s="76">
        <f t="shared" si="68"/>
        <v>550.00000000000011</v>
      </c>
      <c r="CW55" s="76">
        <f t="shared" si="68"/>
        <v>550.00000000000011</v>
      </c>
      <c r="CX55" s="76">
        <f t="shared" si="68"/>
        <v>550.00000000000011</v>
      </c>
      <c r="CY55" s="76">
        <f t="shared" si="68"/>
        <v>550.00000000000011</v>
      </c>
      <c r="CZ55" s="76">
        <f t="shared" si="68"/>
        <v>550.00000000000011</v>
      </c>
      <c r="DA55" s="76">
        <f t="shared" si="68"/>
        <v>550.00000000000011</v>
      </c>
      <c r="DB55" s="76">
        <f t="shared" si="68"/>
        <v>550.00000000000011</v>
      </c>
      <c r="DC55" s="76">
        <f t="shared" si="68"/>
        <v>550.00000000000011</v>
      </c>
      <c r="DD55" s="76">
        <f t="shared" si="68"/>
        <v>550.00000000000011</v>
      </c>
      <c r="DE55" s="76">
        <f t="shared" si="68"/>
        <v>550.00000000000011</v>
      </c>
      <c r="DF55" s="76">
        <f t="shared" si="68"/>
        <v>550.00000000000011</v>
      </c>
      <c r="DG55" s="76">
        <f t="shared" si="68"/>
        <v>550.00000000000011</v>
      </c>
      <c r="DH55" s="76">
        <f t="shared" si="68"/>
        <v>550.00000000000011</v>
      </c>
      <c r="DI55" s="76">
        <f t="shared" si="68"/>
        <v>550.00000000000011</v>
      </c>
      <c r="DJ55" s="76">
        <f t="shared" si="68"/>
        <v>550.00000000000011</v>
      </c>
      <c r="DK55" s="76">
        <f t="shared" si="68"/>
        <v>550.00000000000011</v>
      </c>
      <c r="DL55" s="76">
        <f t="shared" si="68"/>
        <v>550.00000000000011</v>
      </c>
      <c r="DM55" s="76">
        <f t="shared" si="68"/>
        <v>550.00000000000011</v>
      </c>
      <c r="DN55" s="76">
        <f t="shared" si="68"/>
        <v>550.00000000000011</v>
      </c>
      <c r="DO55" s="76">
        <f t="shared" si="68"/>
        <v>550.00000000000011</v>
      </c>
      <c r="DP55" s="76">
        <f t="shared" si="68"/>
        <v>550.00000000000011</v>
      </c>
      <c r="DQ55" s="76">
        <f t="shared" si="68"/>
        <v>550.00000000000011</v>
      </c>
      <c r="DR55" s="76">
        <f t="shared" si="68"/>
        <v>550.00000000000011</v>
      </c>
      <c r="DS55" s="76">
        <f t="shared" si="68"/>
        <v>550.00000000000011</v>
      </c>
      <c r="DT55" s="76">
        <f t="shared" si="68"/>
        <v>550.00000000000011</v>
      </c>
      <c r="DU55" s="76">
        <f t="shared" si="68"/>
        <v>550.00000000000011</v>
      </c>
      <c r="DV55" s="76">
        <f t="shared" si="68"/>
        <v>550.00000000000011</v>
      </c>
      <c r="DW55" s="76">
        <f t="shared" si="68"/>
        <v>550.00000000000011</v>
      </c>
      <c r="DX55" s="76">
        <f t="shared" si="68"/>
        <v>550.00000000000011</v>
      </c>
      <c r="DY55" s="76">
        <f t="shared" si="68"/>
        <v>550.00000000000011</v>
      </c>
      <c r="DZ55" s="76">
        <f t="shared" si="68"/>
        <v>550.00000000000011</v>
      </c>
      <c r="EA55" s="76">
        <f t="shared" si="68"/>
        <v>550.00000000000011</v>
      </c>
      <c r="EB55" s="76">
        <f t="shared" si="68"/>
        <v>550.00000000000011</v>
      </c>
      <c r="EC55" s="76">
        <f t="shared" si="68"/>
        <v>550.00000000000011</v>
      </c>
      <c r="ED55" s="76">
        <f t="shared" si="68"/>
        <v>550.00000000000011</v>
      </c>
      <c r="EE55" s="76">
        <f t="shared" si="68"/>
        <v>550.00000000000011</v>
      </c>
      <c r="EF55" s="76">
        <f t="shared" ref="EF55:GQ55" si="69">EF41*$D$17</f>
        <v>550.00000000000011</v>
      </c>
      <c r="EG55" s="76">
        <f t="shared" si="69"/>
        <v>550.00000000000011</v>
      </c>
      <c r="EH55" s="76">
        <f t="shared" si="69"/>
        <v>550.00000000000011</v>
      </c>
      <c r="EI55" s="76">
        <f t="shared" si="69"/>
        <v>550.00000000000011</v>
      </c>
      <c r="EJ55" s="76">
        <f t="shared" si="69"/>
        <v>550.00000000000011</v>
      </c>
      <c r="EK55" s="76">
        <f t="shared" si="69"/>
        <v>550.00000000000011</v>
      </c>
      <c r="EL55" s="76">
        <f t="shared" si="69"/>
        <v>550.00000000000011</v>
      </c>
      <c r="EM55" s="76">
        <f t="shared" si="69"/>
        <v>550.00000000000011</v>
      </c>
      <c r="EN55" s="76">
        <f t="shared" si="69"/>
        <v>550.00000000000011</v>
      </c>
      <c r="EO55" s="76">
        <f t="shared" si="69"/>
        <v>550.00000000000011</v>
      </c>
      <c r="EP55" s="76">
        <f t="shared" si="69"/>
        <v>550.00000000000011</v>
      </c>
      <c r="EQ55" s="76">
        <f t="shared" si="69"/>
        <v>550.00000000000011</v>
      </c>
      <c r="ER55" s="76">
        <f t="shared" si="69"/>
        <v>550.00000000000011</v>
      </c>
      <c r="ES55" s="76">
        <f t="shared" si="69"/>
        <v>550.00000000000011</v>
      </c>
      <c r="ET55" s="76">
        <f t="shared" si="69"/>
        <v>550.00000000000011</v>
      </c>
      <c r="EU55" s="76">
        <f t="shared" si="69"/>
        <v>550.00000000000011</v>
      </c>
      <c r="EV55" s="76">
        <f t="shared" si="69"/>
        <v>550.00000000000011</v>
      </c>
      <c r="EW55" s="76">
        <f t="shared" si="69"/>
        <v>550.00000000000011</v>
      </c>
      <c r="EX55" s="76">
        <f t="shared" si="69"/>
        <v>550.00000000000011</v>
      </c>
      <c r="EY55" s="76">
        <f t="shared" si="69"/>
        <v>550.00000000000011</v>
      </c>
      <c r="EZ55" s="76">
        <f t="shared" si="69"/>
        <v>550.00000000000011</v>
      </c>
      <c r="FA55" s="76">
        <f t="shared" si="69"/>
        <v>550.00000000000011</v>
      </c>
      <c r="FB55" s="76">
        <f t="shared" si="69"/>
        <v>550.00000000000011</v>
      </c>
      <c r="FC55" s="76">
        <f t="shared" si="69"/>
        <v>550.00000000000011</v>
      </c>
      <c r="FD55" s="76">
        <f t="shared" si="69"/>
        <v>550.00000000000011</v>
      </c>
      <c r="FE55" s="76">
        <f t="shared" si="69"/>
        <v>550.00000000000011</v>
      </c>
      <c r="FF55" s="76">
        <f t="shared" si="69"/>
        <v>550.00000000000011</v>
      </c>
      <c r="FG55" s="76">
        <f t="shared" si="69"/>
        <v>550.00000000000011</v>
      </c>
      <c r="FH55" s="76">
        <f t="shared" si="69"/>
        <v>550.00000000000011</v>
      </c>
      <c r="FI55" s="76">
        <f t="shared" si="69"/>
        <v>550.00000000000011</v>
      </c>
      <c r="FJ55" s="76">
        <f t="shared" si="69"/>
        <v>550.00000000000011</v>
      </c>
      <c r="FK55" s="76">
        <f t="shared" si="69"/>
        <v>550.00000000000011</v>
      </c>
      <c r="FL55" s="76">
        <f t="shared" si="69"/>
        <v>550.00000000000011</v>
      </c>
      <c r="FM55" s="76">
        <f t="shared" si="69"/>
        <v>550.00000000000011</v>
      </c>
      <c r="FN55" s="76">
        <f t="shared" si="69"/>
        <v>550.00000000000011</v>
      </c>
      <c r="FO55" s="76">
        <f t="shared" si="69"/>
        <v>550.00000000000011</v>
      </c>
      <c r="FP55" s="76">
        <f t="shared" si="69"/>
        <v>550.00000000000011</v>
      </c>
      <c r="FQ55" s="76">
        <f t="shared" si="69"/>
        <v>550.00000000000011</v>
      </c>
      <c r="FR55" s="76">
        <f t="shared" si="69"/>
        <v>550.00000000000011</v>
      </c>
      <c r="FS55" s="76">
        <f t="shared" si="69"/>
        <v>550.00000000000011</v>
      </c>
      <c r="FT55" s="76">
        <f t="shared" si="69"/>
        <v>550.00000000000011</v>
      </c>
      <c r="FU55" s="76">
        <f t="shared" si="69"/>
        <v>550.00000000000011</v>
      </c>
      <c r="FV55" s="76">
        <f t="shared" si="69"/>
        <v>550.00000000000011</v>
      </c>
      <c r="FW55" s="76">
        <f t="shared" si="69"/>
        <v>550.00000000000011</v>
      </c>
      <c r="FX55" s="76">
        <f t="shared" si="69"/>
        <v>550.00000000000011</v>
      </c>
      <c r="FY55" s="76">
        <f t="shared" si="69"/>
        <v>550.00000000000011</v>
      </c>
      <c r="FZ55" s="76">
        <f t="shared" si="69"/>
        <v>550.00000000000011</v>
      </c>
      <c r="GA55" s="76">
        <f t="shared" si="69"/>
        <v>550.00000000000011</v>
      </c>
      <c r="GB55" s="76">
        <f t="shared" si="69"/>
        <v>550.00000000000011</v>
      </c>
      <c r="GC55" s="76">
        <f t="shared" si="69"/>
        <v>550.00000000000011</v>
      </c>
      <c r="GD55" s="76">
        <f t="shared" si="69"/>
        <v>550.00000000000011</v>
      </c>
      <c r="GE55" s="76">
        <f t="shared" si="69"/>
        <v>550.00000000000011</v>
      </c>
      <c r="GF55" s="76">
        <f t="shared" si="69"/>
        <v>550.00000000000011</v>
      </c>
      <c r="GG55" s="76">
        <f t="shared" si="69"/>
        <v>550.00000000000011</v>
      </c>
      <c r="GH55" s="76">
        <f t="shared" si="69"/>
        <v>550.00000000000011</v>
      </c>
      <c r="GI55" s="76">
        <f t="shared" si="69"/>
        <v>550.00000000000011</v>
      </c>
      <c r="GJ55" s="76">
        <f t="shared" si="69"/>
        <v>550.00000000000011</v>
      </c>
      <c r="GK55" s="76">
        <f t="shared" si="69"/>
        <v>550.00000000000011</v>
      </c>
      <c r="GL55" s="76">
        <f t="shared" si="69"/>
        <v>550.00000000000011</v>
      </c>
      <c r="GM55" s="76">
        <f t="shared" si="69"/>
        <v>550.00000000000011</v>
      </c>
      <c r="GN55" s="76">
        <f t="shared" si="69"/>
        <v>550.00000000000011</v>
      </c>
      <c r="GO55" s="76">
        <f t="shared" si="69"/>
        <v>550.00000000000011</v>
      </c>
      <c r="GP55" s="76">
        <f t="shared" si="69"/>
        <v>550.00000000000011</v>
      </c>
      <c r="GQ55" s="76">
        <f t="shared" si="69"/>
        <v>550.00000000000011</v>
      </c>
      <c r="GR55" s="76">
        <f t="shared" ref="GR55:IL55" si="70">GR41*$D$17</f>
        <v>550.00000000000011</v>
      </c>
      <c r="GS55" s="76">
        <f t="shared" si="70"/>
        <v>550.00000000000011</v>
      </c>
      <c r="GT55" s="76">
        <f t="shared" si="70"/>
        <v>550.00000000000011</v>
      </c>
      <c r="GU55" s="76">
        <f t="shared" si="70"/>
        <v>550.00000000000011</v>
      </c>
      <c r="GV55" s="76">
        <f t="shared" si="70"/>
        <v>550.00000000000011</v>
      </c>
      <c r="GW55" s="76">
        <f t="shared" si="70"/>
        <v>550.00000000000011</v>
      </c>
      <c r="GX55" s="76">
        <f t="shared" si="70"/>
        <v>550.00000000000011</v>
      </c>
      <c r="GY55" s="76">
        <f t="shared" si="70"/>
        <v>550.00000000000011</v>
      </c>
      <c r="GZ55" s="76">
        <f t="shared" si="70"/>
        <v>550.00000000000011</v>
      </c>
      <c r="HA55" s="76">
        <f t="shared" si="70"/>
        <v>550.00000000000011</v>
      </c>
      <c r="HB55" s="76">
        <f t="shared" si="70"/>
        <v>550.00000000000011</v>
      </c>
      <c r="HC55" s="76">
        <f t="shared" si="70"/>
        <v>550.00000000000011</v>
      </c>
      <c r="HD55" s="76">
        <f t="shared" si="70"/>
        <v>550.00000000000011</v>
      </c>
      <c r="HE55" s="76">
        <f t="shared" si="70"/>
        <v>550.00000000000011</v>
      </c>
      <c r="HF55" s="76">
        <f t="shared" si="70"/>
        <v>550.00000000000011</v>
      </c>
      <c r="HG55" s="76">
        <f t="shared" si="70"/>
        <v>550.00000000000011</v>
      </c>
      <c r="HH55" s="76">
        <f t="shared" si="70"/>
        <v>550.00000000000011</v>
      </c>
      <c r="HI55" s="76">
        <f t="shared" si="70"/>
        <v>550.00000000000011</v>
      </c>
      <c r="HJ55" s="76">
        <f t="shared" si="70"/>
        <v>550.00000000000011</v>
      </c>
      <c r="HK55" s="76">
        <f t="shared" si="70"/>
        <v>550.00000000000011</v>
      </c>
      <c r="HL55" s="76">
        <f t="shared" si="70"/>
        <v>550.00000000000011</v>
      </c>
      <c r="HM55" s="76">
        <f t="shared" si="70"/>
        <v>550.00000000000011</v>
      </c>
      <c r="HN55" s="76">
        <f t="shared" si="70"/>
        <v>550.00000000000011</v>
      </c>
      <c r="HO55" s="76">
        <f t="shared" si="70"/>
        <v>550.00000000000011</v>
      </c>
      <c r="HP55" s="76">
        <f t="shared" si="70"/>
        <v>550.00000000000011</v>
      </c>
      <c r="HQ55" s="76">
        <f t="shared" si="70"/>
        <v>550.00000000000011</v>
      </c>
      <c r="HR55" s="76">
        <f t="shared" si="70"/>
        <v>550.00000000000011</v>
      </c>
      <c r="HS55" s="76">
        <f t="shared" si="70"/>
        <v>550.00000000000011</v>
      </c>
      <c r="HT55" s="76">
        <f t="shared" si="70"/>
        <v>550.00000000000011</v>
      </c>
      <c r="HU55" s="76">
        <f t="shared" si="70"/>
        <v>550.00000000000011</v>
      </c>
      <c r="HV55" s="76">
        <f t="shared" si="70"/>
        <v>550.00000000000011</v>
      </c>
      <c r="HW55" s="76">
        <f t="shared" si="70"/>
        <v>550.00000000000011</v>
      </c>
      <c r="HX55" s="76">
        <f t="shared" si="70"/>
        <v>550.00000000000011</v>
      </c>
      <c r="HY55" s="76">
        <f t="shared" si="70"/>
        <v>550.00000000000011</v>
      </c>
      <c r="HZ55" s="76">
        <f t="shared" si="70"/>
        <v>550.00000000000011</v>
      </c>
      <c r="IA55" s="76">
        <f t="shared" si="70"/>
        <v>550.00000000000011</v>
      </c>
      <c r="IB55" s="76">
        <f t="shared" si="70"/>
        <v>550.00000000000011</v>
      </c>
      <c r="IC55" s="76">
        <f t="shared" si="70"/>
        <v>550.00000000000011</v>
      </c>
      <c r="ID55" s="76">
        <f t="shared" si="70"/>
        <v>550.00000000000011</v>
      </c>
      <c r="IE55" s="76">
        <f t="shared" si="70"/>
        <v>550.00000000000011</v>
      </c>
      <c r="IF55" s="76">
        <f t="shared" si="70"/>
        <v>550.00000000000011</v>
      </c>
      <c r="IG55" s="76">
        <f t="shared" si="70"/>
        <v>550.00000000000011</v>
      </c>
      <c r="IH55" s="76">
        <f t="shared" si="70"/>
        <v>550.00000000000011</v>
      </c>
      <c r="II55" s="76">
        <f t="shared" si="70"/>
        <v>550.00000000000011</v>
      </c>
      <c r="IJ55" s="76">
        <f t="shared" si="70"/>
        <v>550.00000000000011</v>
      </c>
      <c r="IK55" s="76">
        <f t="shared" si="70"/>
        <v>550.00000000000011</v>
      </c>
      <c r="IL55" s="76">
        <f t="shared" si="70"/>
        <v>550.00000000000011</v>
      </c>
    </row>
    <row r="56" spans="2:246" x14ac:dyDescent="0.3">
      <c r="B56" s="51" t="s">
        <v>443</v>
      </c>
      <c r="C56" s="71" t="s">
        <v>283</v>
      </c>
      <c r="D56" s="142">
        <f t="shared" ca="1" si="50"/>
        <v>294456.19342563709</v>
      </c>
      <c r="E56" s="60"/>
      <c r="F56" s="60"/>
      <c r="G56" s="77">
        <f ca="1">SUM(G51:G55)</f>
        <v>70.438708298463553</v>
      </c>
      <c r="H56" s="77">
        <f t="shared" ref="H56:BS56" ca="1" si="71">SUM(H51:H55)</f>
        <v>165.93870829846355</v>
      </c>
      <c r="I56" s="77">
        <f t="shared" ca="1" si="71"/>
        <v>125.93870829846355</v>
      </c>
      <c r="J56" s="77">
        <f t="shared" ca="1" si="71"/>
        <v>88.438708298463553</v>
      </c>
      <c r="K56" s="77">
        <f t="shared" ca="1" si="71"/>
        <v>88.438708298463553</v>
      </c>
      <c r="L56" s="77">
        <f t="shared" ca="1" si="71"/>
        <v>163.43870829846355</v>
      </c>
      <c r="M56" s="77">
        <f t="shared" ca="1" si="71"/>
        <v>63.438708298463546</v>
      </c>
      <c r="N56" s="77">
        <f t="shared" ca="1" si="71"/>
        <v>170.73870829846356</v>
      </c>
      <c r="O56" s="77">
        <f t="shared" ca="1" si="71"/>
        <v>170.73870829846356</v>
      </c>
      <c r="P56" s="77">
        <f t="shared" ca="1" si="71"/>
        <v>228.23870829846356</v>
      </c>
      <c r="Q56" s="77">
        <f t="shared" ca="1" si="71"/>
        <v>423.98870829846356</v>
      </c>
      <c r="R56" s="77">
        <f t="shared" ca="1" si="71"/>
        <v>466.48870829846356</v>
      </c>
      <c r="S56" s="77">
        <f t="shared" ca="1" si="71"/>
        <v>1044.8913929418748</v>
      </c>
      <c r="T56" s="77">
        <f t="shared" ca="1" si="71"/>
        <v>1046.4625454645561</v>
      </c>
      <c r="U56" s="77">
        <f t="shared" ca="1" si="71"/>
        <v>1048.038715170283</v>
      </c>
      <c r="V56" s="77">
        <f t="shared" ca="1" si="71"/>
        <v>1049.6597418473698</v>
      </c>
      <c r="W56" s="77">
        <f t="shared" ca="1" si="71"/>
        <v>1051.2860753439777</v>
      </c>
      <c r="X56" s="77">
        <f t="shared" ca="1" si="71"/>
        <v>1052.9177330332525</v>
      </c>
      <c r="Y56" s="77">
        <f t="shared" ca="1" si="71"/>
        <v>1054.5547323452156</v>
      </c>
      <c r="Z56" s="77">
        <f t="shared" ca="1" si="71"/>
        <v>1056.1970907669497</v>
      </c>
      <c r="AA56" s="77">
        <f t="shared" ca="1" si="71"/>
        <v>1057.8448258427857</v>
      </c>
      <c r="AB56" s="77">
        <f t="shared" ca="1" si="71"/>
        <v>1059.49795517449</v>
      </c>
      <c r="AC56" s="77">
        <f t="shared" ca="1" si="71"/>
        <v>1061.1564964214526</v>
      </c>
      <c r="AD56" s="77">
        <f t="shared" ca="1" si="71"/>
        <v>1062.8204673008759</v>
      </c>
      <c r="AE56" s="77">
        <f t="shared" ca="1" si="71"/>
        <v>1064.4898855879633</v>
      </c>
      <c r="AF56" s="77">
        <f t="shared" ca="1" si="71"/>
        <v>1066.1647691161106</v>
      </c>
      <c r="AG56" s="77">
        <f t="shared" ca="1" si="71"/>
        <v>1067.8451357770944</v>
      </c>
      <c r="AH56" s="77">
        <f t="shared" ca="1" si="71"/>
        <v>1069.5310035212651</v>
      </c>
      <c r="AI56" s="77">
        <f t="shared" ca="1" si="71"/>
        <v>1071.2223903577369</v>
      </c>
      <c r="AJ56" s="77">
        <f t="shared" ca="1" si="71"/>
        <v>1072.9193143545829</v>
      </c>
      <c r="AK56" s="77">
        <f t="shared" ca="1" si="71"/>
        <v>1074.6217936390246</v>
      </c>
      <c r="AL56" s="77">
        <f t="shared" ca="1" si="71"/>
        <v>1076.329846397628</v>
      </c>
      <c r="AM56" s="77">
        <f t="shared" ca="1" si="71"/>
        <v>1078.0434908764976</v>
      </c>
      <c r="AN56" s="77">
        <f t="shared" ca="1" si="71"/>
        <v>1079.76274538147</v>
      </c>
      <c r="AO56" s="77">
        <f t="shared" ca="1" si="71"/>
        <v>1081.4876282783111</v>
      </c>
      <c r="AP56" s="77">
        <f t="shared" ca="1" si="71"/>
        <v>1083.2181579929113</v>
      </c>
      <c r="AQ56" s="77">
        <f t="shared" ca="1" si="71"/>
        <v>1084.9543530114825</v>
      </c>
      <c r="AR56" s="77">
        <f t="shared" ca="1" si="71"/>
        <v>1086.6962318807555</v>
      </c>
      <c r="AS56" s="77">
        <f t="shared" ca="1" si="71"/>
        <v>1088.4438132081787</v>
      </c>
      <c r="AT56" s="77">
        <f t="shared" ca="1" si="71"/>
        <v>1090.1971156621157</v>
      </c>
      <c r="AU56" s="77">
        <f t="shared" ca="1" si="71"/>
        <v>1091.9561579720471</v>
      </c>
      <c r="AV56" s="77">
        <f t="shared" ca="1" si="71"/>
        <v>1093.7209589287668</v>
      </c>
      <c r="AW56" s="77">
        <f t="shared" ca="1" si="71"/>
        <v>1095.4915373845861</v>
      </c>
      <c r="AX56" s="77">
        <f t="shared" ca="1" si="71"/>
        <v>1097.2679122535337</v>
      </c>
      <c r="AY56" s="77">
        <f t="shared" ca="1" si="71"/>
        <v>1099.0501025115582</v>
      </c>
      <c r="AZ56" s="77">
        <f t="shared" ca="1" si="71"/>
        <v>1100.8381271967291</v>
      </c>
      <c r="BA56" s="77">
        <f t="shared" ca="1" si="71"/>
        <v>1102.632005409444</v>
      </c>
      <c r="BB56" s="77">
        <f t="shared" ca="1" si="71"/>
        <v>1104.4317563126283</v>
      </c>
      <c r="BC56" s="77">
        <f t="shared" ca="1" si="71"/>
        <v>1106.2373991319421</v>
      </c>
      <c r="BD56" s="77">
        <f t="shared" ca="1" si="71"/>
        <v>1108.0489531559861</v>
      </c>
      <c r="BE56" s="77">
        <f t="shared" ca="1" si="71"/>
        <v>1109.8664377365062</v>
      </c>
      <c r="BF56" s="77">
        <f t="shared" ca="1" si="71"/>
        <v>1111.6898722886012</v>
      </c>
      <c r="BG56" s="77">
        <f t="shared" ca="1" si="71"/>
        <v>1113.5192762909292</v>
      </c>
      <c r="BH56" s="77">
        <f t="shared" ca="1" si="71"/>
        <v>1115.3546692859177</v>
      </c>
      <c r="BI56" s="77">
        <f t="shared" ca="1" si="71"/>
        <v>1117.1960708799697</v>
      </c>
      <c r="BJ56" s="77">
        <f t="shared" ca="1" si="71"/>
        <v>1119.0435007436754</v>
      </c>
      <c r="BK56" s="77">
        <f t="shared" ca="1" si="71"/>
        <v>1120.8969786120206</v>
      </c>
      <c r="BL56" s="77">
        <f t="shared" ca="1" si="71"/>
        <v>1122.756524284599</v>
      </c>
      <c r="BM56" s="77">
        <f t="shared" ca="1" si="71"/>
        <v>1124.6221576258222</v>
      </c>
      <c r="BN56" s="77">
        <f t="shared" ca="1" si="71"/>
        <v>1126.4938985651338</v>
      </c>
      <c r="BO56" s="77">
        <f t="shared" ca="1" si="71"/>
        <v>1128.3717670972203</v>
      </c>
      <c r="BP56" s="77">
        <f t="shared" ca="1" si="71"/>
        <v>1130.2557832822258</v>
      </c>
      <c r="BQ56" s="77">
        <f t="shared" ca="1" si="71"/>
        <v>1132.1459672459666</v>
      </c>
      <c r="BR56" s="77">
        <f t="shared" ca="1" si="71"/>
        <v>1134.0423391801455</v>
      </c>
      <c r="BS56" s="77">
        <f t="shared" ca="1" si="71"/>
        <v>1135.9449193425669</v>
      </c>
      <c r="BT56" s="77">
        <f t="shared" ref="BT56:EE56" ca="1" si="72">SUM(BT51:BT55)</f>
        <v>1137.8537280573546</v>
      </c>
      <c r="BU56" s="77">
        <f t="shared" ca="1" si="72"/>
        <v>1139.7687857151689</v>
      </c>
      <c r="BV56" s="77">
        <f t="shared" ca="1" si="72"/>
        <v>1141.6901127734227</v>
      </c>
      <c r="BW56" s="77">
        <f t="shared" ca="1" si="72"/>
        <v>1143.6177297565016</v>
      </c>
      <c r="BX56" s="77">
        <f t="shared" ca="1" si="72"/>
        <v>1145.5516572559829</v>
      </c>
      <c r="BY56" s="77">
        <f t="shared" ca="1" si="72"/>
        <v>1147.4919159308552</v>
      </c>
      <c r="BZ56" s="77">
        <f t="shared" ca="1" si="72"/>
        <v>1149.4385265077392</v>
      </c>
      <c r="CA56" s="77">
        <f t="shared" ca="1" si="72"/>
        <v>1151.3915097811091</v>
      </c>
      <c r="CB56" s="77">
        <f t="shared" ca="1" si="72"/>
        <v>1153.3508866135153</v>
      </c>
      <c r="CC56" s="77">
        <f t="shared" ca="1" si="72"/>
        <v>1155.3166779358057</v>
      </c>
      <c r="CD56" s="77">
        <f t="shared" ca="1" si="72"/>
        <v>1157.2889047473514</v>
      </c>
      <c r="CE56" s="77">
        <f t="shared" ca="1" si="72"/>
        <v>1159.2675881162697</v>
      </c>
      <c r="CF56" s="77">
        <f t="shared" ca="1" si="72"/>
        <v>1161.2527491796491</v>
      </c>
      <c r="CG56" s="77">
        <f t="shared" ca="1" si="72"/>
        <v>1163.244409143776</v>
      </c>
      <c r="CH56" s="77">
        <f t="shared" ca="1" si="72"/>
        <v>1165.2425892843598</v>
      </c>
      <c r="CI56" s="77">
        <f t="shared" ca="1" si="72"/>
        <v>1167.2473109467621</v>
      </c>
      <c r="CJ56" s="77">
        <f t="shared" ca="1" si="72"/>
        <v>1169.2585955462225</v>
      </c>
      <c r="CK56" s="77">
        <f t="shared" ca="1" si="72"/>
        <v>1171.2764645680898</v>
      </c>
      <c r="CL56" s="77">
        <f t="shared" ca="1" si="72"/>
        <v>1173.300939568049</v>
      </c>
      <c r="CM56" s="77">
        <f t="shared" ca="1" si="72"/>
        <v>1175.3320421723538</v>
      </c>
      <c r="CN56" s="77">
        <f t="shared" ca="1" si="72"/>
        <v>1177.369794078056</v>
      </c>
      <c r="CO56" s="77">
        <f t="shared" ca="1" si="72"/>
        <v>1179.4142170532382</v>
      </c>
      <c r="CP56" s="77">
        <f t="shared" ca="1" si="72"/>
        <v>1181.4653329372459</v>
      </c>
      <c r="CQ56" s="77">
        <f t="shared" ca="1" si="72"/>
        <v>1183.5231636409208</v>
      </c>
      <c r="CR56" s="77">
        <f t="shared" ca="1" si="72"/>
        <v>1185.5877311468355</v>
      </c>
      <c r="CS56" s="77">
        <f t="shared" ca="1" si="72"/>
        <v>1187.6590575095274</v>
      </c>
      <c r="CT56" s="77">
        <f t="shared" ca="1" si="72"/>
        <v>1189.7371648557346</v>
      </c>
      <c r="CU56" s="77">
        <f t="shared" ca="1" si="72"/>
        <v>1191.8220753846326</v>
      </c>
      <c r="CV56" s="77">
        <f t="shared" ca="1" si="72"/>
        <v>1193.9138113680719</v>
      </c>
      <c r="CW56" s="77">
        <f t="shared" ca="1" si="72"/>
        <v>1196.0123951508137</v>
      </c>
      <c r="CX56" s="77">
        <f t="shared" ca="1" si="72"/>
        <v>1198.1178491507715</v>
      </c>
      <c r="CY56" s="77">
        <f t="shared" ca="1" si="72"/>
        <v>1200.2301958592486</v>
      </c>
      <c r="CZ56" s="77">
        <f t="shared" ca="1" si="72"/>
        <v>1202.3494578411787</v>
      </c>
      <c r="DA56" s="77">
        <f t="shared" ca="1" si="72"/>
        <v>1204.4756577353683</v>
      </c>
      <c r="DB56" s="77">
        <f t="shared" ca="1" si="72"/>
        <v>1206.608818254736</v>
      </c>
      <c r="DC56" s="77">
        <f t="shared" ca="1" si="72"/>
        <v>1208.7489621865582</v>
      </c>
      <c r="DD56" s="77">
        <f t="shared" ca="1" si="72"/>
        <v>1210.8961123927093</v>
      </c>
      <c r="DE56" s="77">
        <f t="shared" ca="1" si="72"/>
        <v>1213.0502918099087</v>
      </c>
      <c r="DF56" s="77">
        <f t="shared" ca="1" si="72"/>
        <v>1215.2115234499647</v>
      </c>
      <c r="DG56" s="77">
        <f t="shared" ca="1" si="72"/>
        <v>1217.3798304000188</v>
      </c>
      <c r="DH56" s="77">
        <f t="shared" ca="1" si="72"/>
        <v>1219.5552358227953</v>
      </c>
      <c r="DI56" s="77">
        <f t="shared" ca="1" si="72"/>
        <v>1221.7377629568471</v>
      </c>
      <c r="DJ56" s="77">
        <f t="shared" ca="1" si="72"/>
        <v>1223.9274351168028</v>
      </c>
      <c r="DK56" s="77">
        <f t="shared" ca="1" si="72"/>
        <v>1226.124275693619</v>
      </c>
      <c r="DL56" s="77">
        <f t="shared" ca="1" si="72"/>
        <v>1228.3283081548266</v>
      </c>
      <c r="DM56" s="77">
        <f t="shared" ca="1" si="72"/>
        <v>1230.5395560447835</v>
      </c>
      <c r="DN56" s="77">
        <f t="shared" ca="1" si="72"/>
        <v>1232.7580429849261</v>
      </c>
      <c r="DO56" s="77">
        <f t="shared" ca="1" si="72"/>
        <v>1234.9837926740211</v>
      </c>
      <c r="DP56" s="77">
        <f t="shared" ca="1" si="72"/>
        <v>1237.2168288884184</v>
      </c>
      <c r="DQ56" s="77">
        <f t="shared" ca="1" si="72"/>
        <v>1239.4571754823057</v>
      </c>
      <c r="DR56" s="77">
        <f t="shared" ca="1" si="72"/>
        <v>1241.7048563879637</v>
      </c>
      <c r="DS56" s="77">
        <f t="shared" ca="1" si="72"/>
        <v>1243.95989561602</v>
      </c>
      <c r="DT56" s="77">
        <f t="shared" ca="1" si="72"/>
        <v>1246.2223172557078</v>
      </c>
      <c r="DU56" s="77">
        <f t="shared" ca="1" si="72"/>
        <v>1248.4921454751211</v>
      </c>
      <c r="DV56" s="77">
        <f t="shared" ca="1" si="72"/>
        <v>1250.7694045214753</v>
      </c>
      <c r="DW56" s="77">
        <f t="shared" ca="1" si="72"/>
        <v>1253.0541187213641</v>
      </c>
      <c r="DX56" s="77">
        <f t="shared" ca="1" si="72"/>
        <v>1255.34631248102</v>
      </c>
      <c r="DY56" s="77">
        <f t="shared" ca="1" si="72"/>
        <v>1257.6460102865753</v>
      </c>
      <c r="DZ56" s="77">
        <f t="shared" ca="1" si="72"/>
        <v>1259.9532367043234</v>
      </c>
      <c r="EA56" s="77">
        <f t="shared" ca="1" si="72"/>
        <v>1262.2680163809823</v>
      </c>
      <c r="EB56" s="77">
        <f t="shared" ca="1" si="72"/>
        <v>1264.5903740439553</v>
      </c>
      <c r="EC56" s="77">
        <f t="shared" ca="1" si="72"/>
        <v>1266.9203345015985</v>
      </c>
      <c r="ED56" s="77">
        <f t="shared" ca="1" si="72"/>
        <v>1269.2579226434825</v>
      </c>
      <c r="EE56" s="77">
        <f t="shared" ca="1" si="72"/>
        <v>1271.6031634406611</v>
      </c>
      <c r="EF56" s="77">
        <f t="shared" ref="EF56:GQ56" ca="1" si="73">SUM(EF51:EF55)</f>
        <v>1273.9560819459364</v>
      </c>
      <c r="EG56" s="77">
        <f t="shared" ca="1" si="73"/>
        <v>1276.3167032941265</v>
      </c>
      <c r="EH56" s="77">
        <f t="shared" ca="1" si="73"/>
        <v>1278.6850527023348</v>
      </c>
      <c r="EI56" s="77">
        <f t="shared" ca="1" si="73"/>
        <v>1281.0611554702191</v>
      </c>
      <c r="EJ56" s="77">
        <f t="shared" ca="1" si="73"/>
        <v>1283.445036980261</v>
      </c>
      <c r="EK56" s="77">
        <f t="shared" ca="1" si="73"/>
        <v>1285.8367226980388</v>
      </c>
      <c r="EL56" s="77">
        <f t="shared" ca="1" si="73"/>
        <v>1288.2362381724972</v>
      </c>
      <c r="EM56" s="77">
        <f t="shared" ca="1" si="73"/>
        <v>1290.6436090362222</v>
      </c>
      <c r="EN56" s="77">
        <f t="shared" ca="1" si="73"/>
        <v>1293.0588610057143</v>
      </c>
      <c r="EO56" s="77">
        <f t="shared" ca="1" si="73"/>
        <v>1295.4820198816628</v>
      </c>
      <c r="EP56" s="77">
        <f t="shared" ca="1" si="73"/>
        <v>1297.9131115492223</v>
      </c>
      <c r="EQ56" s="77">
        <f t="shared" ca="1" si="73"/>
        <v>1300.352161978288</v>
      </c>
      <c r="ER56" s="77">
        <f t="shared" ca="1" si="73"/>
        <v>1302.7991972237742</v>
      </c>
      <c r="ES56" s="77">
        <f t="shared" ca="1" si="73"/>
        <v>1305.2542434258919</v>
      </c>
      <c r="ET56" s="77">
        <f t="shared" ca="1" si="73"/>
        <v>1307.7173268104289</v>
      </c>
      <c r="EU56" s="77">
        <f t="shared" ca="1" si="73"/>
        <v>1310.1884736890283</v>
      </c>
      <c r="EV56" s="77">
        <f t="shared" ca="1" si="73"/>
        <v>1312.6677104594721</v>
      </c>
      <c r="EW56" s="77">
        <f t="shared" ca="1" si="73"/>
        <v>1315.1550636059605</v>
      </c>
      <c r="EX56" s="77">
        <f t="shared" ca="1" si="73"/>
        <v>1317.6505596993975</v>
      </c>
      <c r="EY56" s="77">
        <f t="shared" ca="1" si="73"/>
        <v>1320.1542253976713</v>
      </c>
      <c r="EZ56" s="77">
        <f t="shared" ca="1" si="73"/>
        <v>1322.6660874459435</v>
      </c>
      <c r="FA56" s="77">
        <f t="shared" ca="1" si="73"/>
        <v>1325.1861726769303</v>
      </c>
      <c r="FB56" s="77">
        <f t="shared" ca="1" si="73"/>
        <v>1327.7145080111918</v>
      </c>
      <c r="FC56" s="77">
        <f t="shared" ca="1" si="73"/>
        <v>1330.2511204574203</v>
      </c>
      <c r="FD56" s="77">
        <f t="shared" ca="1" si="73"/>
        <v>1332.796037112726</v>
      </c>
      <c r="FE56" s="77">
        <f t="shared" ca="1" si="73"/>
        <v>1335.3492851629283</v>
      </c>
      <c r="FF56" s="77">
        <f t="shared" ca="1" si="73"/>
        <v>1337.9108918828465</v>
      </c>
      <c r="FG56" s="77">
        <f t="shared" ca="1" si="73"/>
        <v>1340.48088463659</v>
      </c>
      <c r="FH56" s="77">
        <f t="shared" ca="1" si="73"/>
        <v>1343.0592908778515</v>
      </c>
      <c r="FI56" s="77">
        <f t="shared" ca="1" si="73"/>
        <v>1345.6461381501995</v>
      </c>
      <c r="FJ56" s="77">
        <f t="shared" ca="1" si="73"/>
        <v>1348.241454087374</v>
      </c>
      <c r="FK56" s="77">
        <f t="shared" ca="1" si="73"/>
        <v>1350.8452664135789</v>
      </c>
      <c r="FL56" s="77">
        <f t="shared" ca="1" si="73"/>
        <v>1353.4576029437817</v>
      </c>
      <c r="FM56" s="77">
        <f t="shared" ca="1" si="73"/>
        <v>1356.0784915840075</v>
      </c>
      <c r="FN56" s="77">
        <f t="shared" ca="1" si="73"/>
        <v>1358.7079603316402</v>
      </c>
      <c r="FO56" s="77">
        <f t="shared" ca="1" si="73"/>
        <v>1361.3460372757172</v>
      </c>
      <c r="FP56" s="77">
        <f t="shared" ca="1" si="73"/>
        <v>1363.9927505972355</v>
      </c>
      <c r="FQ56" s="77">
        <f t="shared" ca="1" si="73"/>
        <v>1366.6481285694458</v>
      </c>
      <c r="FR56" s="77">
        <f t="shared" ca="1" si="73"/>
        <v>1369.312199558161</v>
      </c>
      <c r="FS56" s="77">
        <f t="shared" ca="1" si="73"/>
        <v>1371.984992022054</v>
      </c>
      <c r="FT56" s="77">
        <f t="shared" ca="1" si="73"/>
        <v>1374.6665345129663</v>
      </c>
      <c r="FU56" s="77">
        <f t="shared" ca="1" si="73"/>
        <v>1377.3568556762082</v>
      </c>
      <c r="FV56" s="77">
        <f t="shared" ca="1" si="73"/>
        <v>1380.0559842508692</v>
      </c>
      <c r="FW56" s="77">
        <f t="shared" ca="1" si="73"/>
        <v>1382.7639490701226</v>
      </c>
      <c r="FX56" s="77">
        <f t="shared" ca="1" si="73"/>
        <v>1385.4807790615332</v>
      </c>
      <c r="FY56" s="77">
        <f t="shared" ca="1" si="73"/>
        <v>1388.2065032473683</v>
      </c>
      <c r="FZ56" s="77">
        <f t="shared" ca="1" si="73"/>
        <v>1390.9411507449061</v>
      </c>
      <c r="GA56" s="77">
        <f t="shared" ca="1" si="73"/>
        <v>1393.6847507667467</v>
      </c>
      <c r="GB56" s="77">
        <f t="shared" ca="1" si="73"/>
        <v>1396.4373326211253</v>
      </c>
      <c r="GC56" s="77">
        <f t="shared" ca="1" si="73"/>
        <v>1399.1989257122241</v>
      </c>
      <c r="GD56" s="77">
        <f t="shared" ca="1" si="73"/>
        <v>1401.9695595404878</v>
      </c>
      <c r="GE56" s="77">
        <f t="shared" ca="1" si="73"/>
        <v>1404.7492637029368</v>
      </c>
      <c r="GF56" s="77">
        <f t="shared" ca="1" si="73"/>
        <v>1407.538067893485</v>
      </c>
      <c r="GG56" s="77">
        <f t="shared" ca="1" si="73"/>
        <v>1410.3360019032571</v>
      </c>
      <c r="GH56" s="77">
        <f t="shared" ca="1" si="73"/>
        <v>1413.1430956209044</v>
      </c>
      <c r="GI56" s="77">
        <f t="shared" ca="1" si="73"/>
        <v>1415.9593790329279</v>
      </c>
      <c r="GJ56" s="77">
        <f t="shared" ca="1" si="73"/>
        <v>1418.7848822239948</v>
      </c>
      <c r="GK56" s="77">
        <f t="shared" ca="1" si="73"/>
        <v>1421.6196353772639</v>
      </c>
      <c r="GL56" s="77">
        <f t="shared" ca="1" si="73"/>
        <v>1424.4636687747027</v>
      </c>
      <c r="GM56" s="77">
        <f t="shared" ca="1" si="73"/>
        <v>1427.317012797417</v>
      </c>
      <c r="GN56" s="77">
        <f t="shared" ca="1" si="73"/>
        <v>1430.1796979259707</v>
      </c>
      <c r="GO56" s="77">
        <f t="shared" ca="1" si="73"/>
        <v>1433.0517547407135</v>
      </c>
      <c r="GP56" s="77">
        <f t="shared" ca="1" si="73"/>
        <v>1435.9332139221078</v>
      </c>
      <c r="GQ56" s="77">
        <f t="shared" ca="1" si="73"/>
        <v>1438.8241062510547</v>
      </c>
      <c r="GR56" s="77">
        <f t="shared" ref="GR56:IL56" ca="1" si="74">SUM(GR51:GR55)</f>
        <v>1441.7244626092252</v>
      </c>
      <c r="GS56" s="77">
        <f t="shared" ca="1" si="74"/>
        <v>1444.6343139793878</v>
      </c>
      <c r="GT56" s="77">
        <f t="shared" ca="1" si="74"/>
        <v>1447.5536914457412</v>
      </c>
      <c r="GU56" s="77">
        <f t="shared" ca="1" si="74"/>
        <v>1450.4826261942455</v>
      </c>
      <c r="GV56" s="77">
        <f t="shared" ca="1" si="74"/>
        <v>1453.4211495129555</v>
      </c>
      <c r="GW56" s="77">
        <f t="shared" ca="1" si="74"/>
        <v>1456.3692927923548</v>
      </c>
      <c r="GX56" s="77">
        <f t="shared" ca="1" si="74"/>
        <v>1459.3270875256915</v>
      </c>
      <c r="GY56" s="77">
        <f t="shared" ca="1" si="74"/>
        <v>1462.2945653093143</v>
      </c>
      <c r="GZ56" s="77">
        <f t="shared" ca="1" si="74"/>
        <v>1465.2717578430102</v>
      </c>
      <c r="HA56" s="77">
        <f t="shared" ca="1" si="74"/>
        <v>1468.2586969303429</v>
      </c>
      <c r="HB56" s="77">
        <f t="shared" ca="1" si="74"/>
        <v>1471.2554144789929</v>
      </c>
      <c r="HC56" s="77">
        <f t="shared" ca="1" si="74"/>
        <v>1474.2619425010976</v>
      </c>
      <c r="HD56" s="77">
        <f t="shared" ca="1" si="74"/>
        <v>1477.2783131135948</v>
      </c>
      <c r="HE56" s="77">
        <f t="shared" ca="1" si="74"/>
        <v>1480.3045585385639</v>
      </c>
      <c r="HF56" s="77">
        <f t="shared" ca="1" si="74"/>
        <v>1483.3407111035713</v>
      </c>
      <c r="HG56" s="77">
        <f t="shared" ca="1" si="74"/>
        <v>1486.386803242016</v>
      </c>
      <c r="HH56" s="77">
        <f t="shared" ca="1" si="74"/>
        <v>1489.4428674934741</v>
      </c>
      <c r="HI56" s="77">
        <f t="shared" ca="1" si="74"/>
        <v>1492.5089365040494</v>
      </c>
      <c r="HJ56" s="77">
        <f t="shared" ca="1" si="74"/>
        <v>1495.5850430267196</v>
      </c>
      <c r="HK56" s="77">
        <f t="shared" ca="1" si="74"/>
        <v>1498.6712199216872</v>
      </c>
      <c r="HL56" s="77">
        <f t="shared" ca="1" si="74"/>
        <v>1501.7675001567309</v>
      </c>
      <c r="HM56" s="77">
        <f t="shared" ca="1" si="74"/>
        <v>1504.873916807557</v>
      </c>
      <c r="HN56" s="77">
        <f t="shared" ca="1" si="74"/>
        <v>1507.9905030581529</v>
      </c>
      <c r="HO56" s="77">
        <f t="shared" ca="1" si="74"/>
        <v>1511.1172922011419</v>
      </c>
      <c r="HP56" s="77">
        <f t="shared" ca="1" si="74"/>
        <v>1514.2543176381391</v>
      </c>
      <c r="HQ56" s="77">
        <f t="shared" ca="1" si="74"/>
        <v>1517.4016128801072</v>
      </c>
      <c r="HR56" s="77">
        <f t="shared" ca="1" si="74"/>
        <v>1520.559211547715</v>
      </c>
      <c r="HS56" s="77">
        <f t="shared" ca="1" si="74"/>
        <v>1523.7271473716974</v>
      </c>
      <c r="HT56" s="77">
        <f t="shared" ca="1" si="74"/>
        <v>1526.9054541932139</v>
      </c>
      <c r="HU56" s="77">
        <f t="shared" ca="1" si="74"/>
        <v>1530.0941659642122</v>
      </c>
      <c r="HV56" s="77">
        <f t="shared" ca="1" si="74"/>
        <v>1533.2933167477895</v>
      </c>
      <c r="HW56" s="77">
        <f t="shared" ca="1" si="74"/>
        <v>1536.5029407185557</v>
      </c>
      <c r="HX56" s="77">
        <f t="shared" ca="1" si="74"/>
        <v>1539.7230721630012</v>
      </c>
      <c r="HY56" s="77">
        <f t="shared" ca="1" si="74"/>
        <v>1542.9537454798599</v>
      </c>
      <c r="HZ56" s="77">
        <f t="shared" ca="1" si="74"/>
        <v>1546.1949951804797</v>
      </c>
      <c r="IA56" s="77">
        <f t="shared" ca="1" si="74"/>
        <v>1549.4468558891883</v>
      </c>
      <c r="IB56" s="77">
        <f t="shared" ca="1" si="74"/>
        <v>1552.7093623436649</v>
      </c>
      <c r="IC56" s="77">
        <f t="shared" ca="1" si="74"/>
        <v>1555.9825493953117</v>
      </c>
      <c r="ID56" s="77">
        <f t="shared" ca="1" si="74"/>
        <v>1555.9825493953117</v>
      </c>
      <c r="IE56" s="77">
        <f t="shared" ca="1" si="74"/>
        <v>1555.9825493953117</v>
      </c>
      <c r="IF56" s="77">
        <f t="shared" ca="1" si="74"/>
        <v>1555.9825493953117</v>
      </c>
      <c r="IG56" s="77">
        <f t="shared" ca="1" si="74"/>
        <v>1555.9825493953117</v>
      </c>
      <c r="IH56" s="77">
        <f t="shared" ca="1" si="74"/>
        <v>1555.9825493953117</v>
      </c>
      <c r="II56" s="77">
        <f t="shared" ca="1" si="74"/>
        <v>1555.9825493953117</v>
      </c>
      <c r="IJ56" s="77">
        <f t="shared" ca="1" si="74"/>
        <v>1555.9825493953117</v>
      </c>
      <c r="IK56" s="77">
        <f t="shared" ca="1" si="74"/>
        <v>1555.9825493953117</v>
      </c>
      <c r="IL56" s="77">
        <f t="shared" ca="1" si="74"/>
        <v>1555.9825493953117</v>
      </c>
    </row>
    <row r="57" spans="2:246" x14ac:dyDescent="0.3">
      <c r="B57" s="51" t="s">
        <v>444</v>
      </c>
      <c r="C57" s="71" t="s">
        <v>283</v>
      </c>
      <c r="D57" s="142">
        <f t="shared" ca="1" si="50"/>
        <v>176651.23061069602</v>
      </c>
      <c r="E57" s="60"/>
      <c r="F57" s="60"/>
      <c r="G57" s="77">
        <f t="shared" ref="G57:BR57" ca="1" si="75">G56*G11</f>
        <v>70.149958151255973</v>
      </c>
      <c r="H57" s="77">
        <f t="shared" ca="1" si="75"/>
        <v>164.58102816137773</v>
      </c>
      <c r="I57" s="77">
        <f t="shared" ca="1" si="75"/>
        <v>124.39626291149139</v>
      </c>
      <c r="J57" s="77">
        <f t="shared" ca="1" si="75"/>
        <v>86.997449927745009</v>
      </c>
      <c r="K57" s="77">
        <f t="shared" ca="1" si="75"/>
        <v>86.640820354600663</v>
      </c>
      <c r="L57" s="77">
        <f t="shared" ca="1" si="75"/>
        <v>159.45976480277346</v>
      </c>
      <c r="M57" s="77">
        <f t="shared" ca="1" si="75"/>
        <v>61.640558132001537</v>
      </c>
      <c r="N57" s="77">
        <f t="shared" ca="1" si="75"/>
        <v>165.21910124520886</v>
      </c>
      <c r="O57" s="77">
        <f t="shared" ca="1" si="75"/>
        <v>164.54181682363895</v>
      </c>
      <c r="P57" s="77">
        <f t="shared" ca="1" si="75"/>
        <v>219.05321450468986</v>
      </c>
      <c r="Q57" s="77">
        <f t="shared" ca="1" si="75"/>
        <v>405.2571196761827</v>
      </c>
      <c r="R57" s="77">
        <f t="shared" ca="1" si="75"/>
        <v>444.05169442779459</v>
      </c>
      <c r="S57" s="77">
        <f t="shared" ca="1" si="75"/>
        <v>990.55724908917523</v>
      </c>
      <c r="T57" s="77">
        <f t="shared" ca="1" si="75"/>
        <v>987.97999438201327</v>
      </c>
      <c r="U57" s="77">
        <f t="shared" ca="1" si="75"/>
        <v>985.41194131708005</v>
      </c>
      <c r="V57" s="77">
        <f t="shared" ca="1" si="75"/>
        <v>982.89034398351271</v>
      </c>
      <c r="W57" s="77">
        <f t="shared" ca="1" si="75"/>
        <v>980.37780994604987</v>
      </c>
      <c r="X57" s="77">
        <f t="shared" ca="1" si="75"/>
        <v>977.87430311989203</v>
      </c>
      <c r="Y57" s="77">
        <f t="shared" ca="1" si="75"/>
        <v>975.37978756726693</v>
      </c>
      <c r="Z57" s="77">
        <f t="shared" ca="1" si="75"/>
        <v>972.89422749682603</v>
      </c>
      <c r="AA57" s="77">
        <f t="shared" ca="1" si="75"/>
        <v>970.41758726304624</v>
      </c>
      <c r="AB57" s="77">
        <f t="shared" ca="1" si="75"/>
        <v>967.94983136563235</v>
      </c>
      <c r="AC57" s="77">
        <f t="shared" ca="1" si="75"/>
        <v>965.49092444892233</v>
      </c>
      <c r="AD57" s="77">
        <f t="shared" ca="1" si="75"/>
        <v>963.04083130129493</v>
      </c>
      <c r="AE57" s="77">
        <f t="shared" ca="1" si="75"/>
        <v>960.59951685458088</v>
      </c>
      <c r="AF57" s="77">
        <f t="shared" ca="1" si="75"/>
        <v>958.16694618347526</v>
      </c>
      <c r="AG57" s="77">
        <f t="shared" ca="1" si="75"/>
        <v>955.74308450495141</v>
      </c>
      <c r="AH57" s="77">
        <f t="shared" ca="1" si="75"/>
        <v>953.3278971776806</v>
      </c>
      <c r="AI57" s="77">
        <f t="shared" ca="1" si="75"/>
        <v>950.92134970144923</v>
      </c>
      <c r="AJ57" s="77">
        <f t="shared" ca="1" si="75"/>
        <v>948.52340771658464</v>
      </c>
      <c r="AK57" s="77">
        <f t="shared" ca="1" si="75"/>
        <v>946.13403700337574</v>
      </c>
      <c r="AL57" s="77">
        <f t="shared" ca="1" si="75"/>
        <v>943.75320348150296</v>
      </c>
      <c r="AM57" s="77">
        <f t="shared" ca="1" si="75"/>
        <v>941.3808732094667</v>
      </c>
      <c r="AN57" s="77">
        <f t="shared" ca="1" si="75"/>
        <v>939.01701238401813</v>
      </c>
      <c r="AO57" s="77">
        <f t="shared" ca="1" si="75"/>
        <v>936.66158733959469</v>
      </c>
      <c r="AP57" s="77">
        <f t="shared" ca="1" si="75"/>
        <v>934.31456454775548</v>
      </c>
      <c r="AQ57" s="77">
        <f t="shared" ca="1" si="75"/>
        <v>931.97591061661979</v>
      </c>
      <c r="AR57" s="77">
        <f t="shared" ca="1" si="75"/>
        <v>929.64559229030874</v>
      </c>
      <c r="AS57" s="77">
        <f t="shared" ca="1" si="75"/>
        <v>927.32357644838794</v>
      </c>
      <c r="AT57" s="77">
        <f t="shared" ca="1" si="75"/>
        <v>925.00983010531297</v>
      </c>
      <c r="AU57" s="77">
        <f t="shared" ca="1" si="75"/>
        <v>922.70432040987839</v>
      </c>
      <c r="AV57" s="77">
        <f t="shared" ca="1" si="75"/>
        <v>920.40701464466531</v>
      </c>
      <c r="AW57" s="77">
        <f t="shared" ca="1" si="75"/>
        <v>918.1178802254957</v>
      </c>
      <c r="AX57" s="77">
        <f t="shared" ca="1" si="75"/>
        <v>915.83688470088703</v>
      </c>
      <c r="AY57" s="77">
        <f t="shared" ca="1" si="75"/>
        <v>913.5639957515076</v>
      </c>
      <c r="AZ57" s="77">
        <f t="shared" ca="1" si="75"/>
        <v>911.29918118963622</v>
      </c>
      <c r="BA57" s="77">
        <f t="shared" ca="1" si="75"/>
        <v>909.04240895862461</v>
      </c>
      <c r="BB57" s="77">
        <f t="shared" ca="1" si="75"/>
        <v>906.79364713235907</v>
      </c>
      <c r="BC57" s="77">
        <f t="shared" ca="1" si="75"/>
        <v>904.55286391472623</v>
      </c>
      <c r="BD57" s="77">
        <f t="shared" ca="1" si="75"/>
        <v>902.32002763908258</v>
      </c>
      <c r="BE57" s="77">
        <f t="shared" ca="1" si="75"/>
        <v>900.09510676772277</v>
      </c>
      <c r="BF57" s="77">
        <f t="shared" ca="1" si="75"/>
        <v>897.87806989135242</v>
      </c>
      <c r="BG57" s="77">
        <f t="shared" ca="1" si="75"/>
        <v>895.6688857285618</v>
      </c>
      <c r="BH57" s="77">
        <f t="shared" ca="1" si="75"/>
        <v>893.46752312530452</v>
      </c>
      <c r="BI57" s="77">
        <f t="shared" ca="1" si="75"/>
        <v>891.2739510543729</v>
      </c>
      <c r="BJ57" s="77">
        <f t="shared" ca="1" si="75"/>
        <v>889.08813861488136</v>
      </c>
      <c r="BK57" s="77">
        <f t="shared" ca="1" si="75"/>
        <v>886.91005503174779</v>
      </c>
      <c r="BL57" s="77">
        <f t="shared" ca="1" si="75"/>
        <v>884.73966965517957</v>
      </c>
      <c r="BM57" s="77">
        <f t="shared" ca="1" si="75"/>
        <v>882.57695196015959</v>
      </c>
      <c r="BN57" s="77">
        <f t="shared" ca="1" si="75"/>
        <v>880.42187154593728</v>
      </c>
      <c r="BO57" s="77">
        <f t="shared" ca="1" si="75"/>
        <v>878.2743981355178</v>
      </c>
      <c r="BP57" s="77">
        <f t="shared" ca="1" si="75"/>
        <v>876.13450157515683</v>
      </c>
      <c r="BQ57" s="77">
        <f t="shared" ca="1" si="75"/>
        <v>874.00215183385581</v>
      </c>
      <c r="BR57" s="77">
        <f t="shared" ca="1" si="75"/>
        <v>871.87731900285939</v>
      </c>
      <c r="BS57" s="77">
        <f t="shared" ref="BS57:ED57" ca="1" si="76">BS56*BS11</f>
        <v>869.75997329515451</v>
      </c>
      <c r="BT57" s="77">
        <f t="shared" ca="1" si="76"/>
        <v>867.65008504497291</v>
      </c>
      <c r="BU57" s="77">
        <f t="shared" ca="1" si="76"/>
        <v>865.54762470729509</v>
      </c>
      <c r="BV57" s="77">
        <f t="shared" ca="1" si="76"/>
        <v>863.45256285735422</v>
      </c>
      <c r="BW57" s="77">
        <f t="shared" ca="1" si="76"/>
        <v>861.36487019014612</v>
      </c>
      <c r="BX57" s="77">
        <f t="shared" ca="1" si="76"/>
        <v>859.28451751993759</v>
      </c>
      <c r="BY57" s="77">
        <f t="shared" ca="1" si="76"/>
        <v>857.21147577977888</v>
      </c>
      <c r="BZ57" s="77">
        <f t="shared" ca="1" si="76"/>
        <v>855.14571602101717</v>
      </c>
      <c r="CA57" s="77">
        <f t="shared" ca="1" si="76"/>
        <v>853.08720941281229</v>
      </c>
      <c r="CB57" s="77">
        <f t="shared" ca="1" si="76"/>
        <v>851.03592724165526</v>
      </c>
      <c r="CC57" s="77">
        <f t="shared" ca="1" si="76"/>
        <v>848.99184091088637</v>
      </c>
      <c r="CD57" s="77">
        <f t="shared" ca="1" si="76"/>
        <v>846.95492194021892</v>
      </c>
      <c r="CE57" s="77">
        <f t="shared" ca="1" si="76"/>
        <v>844.92514196526167</v>
      </c>
      <c r="CF57" s="77">
        <f t="shared" ca="1" si="76"/>
        <v>842.90247273704426</v>
      </c>
      <c r="CG57" s="77">
        <f t="shared" ca="1" si="76"/>
        <v>840.8868861215459</v>
      </c>
      <c r="CH57" s="77">
        <f t="shared" ca="1" si="76"/>
        <v>838.87835409922354</v>
      </c>
      <c r="CI57" s="77">
        <f t="shared" ca="1" si="76"/>
        <v>836.87684876454443</v>
      </c>
      <c r="CJ57" s="77">
        <f t="shared" ca="1" si="76"/>
        <v>834.88234232551861</v>
      </c>
      <c r="CK57" s="77">
        <f t="shared" ca="1" si="76"/>
        <v>832.89480710323517</v>
      </c>
      <c r="CL57" s="77">
        <f t="shared" ca="1" si="76"/>
        <v>830.91421553139833</v>
      </c>
      <c r="CM57" s="77">
        <f t="shared" ca="1" si="76"/>
        <v>828.9405401558671</v>
      </c>
      <c r="CN57" s="77">
        <f t="shared" ca="1" si="76"/>
        <v>826.97375363419621</v>
      </c>
      <c r="CO57" s="77">
        <f t="shared" ca="1" si="76"/>
        <v>825.01382873517878</v>
      </c>
      <c r="CP57" s="77">
        <f t="shared" ca="1" si="76"/>
        <v>823.06073833839105</v>
      </c>
      <c r="CQ57" s="77">
        <f t="shared" ca="1" si="76"/>
        <v>821.11445543373907</v>
      </c>
      <c r="CR57" s="77">
        <f t="shared" ca="1" si="76"/>
        <v>819.17495312100732</v>
      </c>
      <c r="CS57" s="77">
        <f t="shared" ca="1" si="76"/>
        <v>817.24220460940853</v>
      </c>
      <c r="CT57" s="77">
        <f t="shared" ca="1" si="76"/>
        <v>815.31618321713586</v>
      </c>
      <c r="CU57" s="77">
        <f t="shared" ca="1" si="76"/>
        <v>813.39686237091723</v>
      </c>
      <c r="CV57" s="77">
        <f t="shared" ca="1" si="76"/>
        <v>811.48421560557142</v>
      </c>
      <c r="CW57" s="77">
        <f t="shared" ca="1" si="76"/>
        <v>809.57821656356407</v>
      </c>
      <c r="CX57" s="77">
        <f t="shared" ca="1" si="76"/>
        <v>807.67883899456911</v>
      </c>
      <c r="CY57" s="77">
        <f t="shared" ca="1" si="76"/>
        <v>805.78605675502877</v>
      </c>
      <c r="CZ57" s="77">
        <f t="shared" ca="1" si="76"/>
        <v>803.89984380771671</v>
      </c>
      <c r="DA57" s="77">
        <f t="shared" ca="1" si="76"/>
        <v>802.02017422130359</v>
      </c>
      <c r="DB57" s="77">
        <f t="shared" ca="1" si="76"/>
        <v>800.14702216992259</v>
      </c>
      <c r="DC57" s="77">
        <f t="shared" ca="1" si="76"/>
        <v>798.28036193273874</v>
      </c>
      <c r="DD57" s="77">
        <f t="shared" ca="1" si="76"/>
        <v>796.4201678935184</v>
      </c>
      <c r="DE57" s="77">
        <f t="shared" ca="1" si="76"/>
        <v>794.56641454020155</v>
      </c>
      <c r="DF57" s="77">
        <f t="shared" ca="1" si="76"/>
        <v>792.71907646447551</v>
      </c>
      <c r="DG57" s="77">
        <f t="shared" ca="1" si="76"/>
        <v>790.87812836134935</v>
      </c>
      <c r="DH57" s="77">
        <f t="shared" ca="1" si="76"/>
        <v>789.04354502873264</v>
      </c>
      <c r="DI57" s="77">
        <f t="shared" ca="1" si="76"/>
        <v>787.21530136701347</v>
      </c>
      <c r="DJ57" s="77">
        <f t="shared" ca="1" si="76"/>
        <v>785.39337237863867</v>
      </c>
      <c r="DK57" s="77">
        <f t="shared" ca="1" si="76"/>
        <v>783.57773316769737</v>
      </c>
      <c r="DL57" s="77">
        <f t="shared" ca="1" si="76"/>
        <v>781.7683589395034</v>
      </c>
      <c r="DM57" s="77">
        <f t="shared" ca="1" si="76"/>
        <v>779.9652250001825</v>
      </c>
      <c r="DN57" s="77">
        <f t="shared" ca="1" si="76"/>
        <v>778.16830675625886</v>
      </c>
      <c r="DO57" s="77">
        <f t="shared" ca="1" si="76"/>
        <v>776.37757971424469</v>
      </c>
      <c r="DP57" s="77">
        <f t="shared" ca="1" si="76"/>
        <v>774.59301948023062</v>
      </c>
      <c r="DQ57" s="77">
        <f t="shared" ca="1" si="76"/>
        <v>772.81460175947871</v>
      </c>
      <c r="DR57" s="77">
        <f t="shared" ca="1" si="76"/>
        <v>771.04230235601653</v>
      </c>
      <c r="DS57" s="77">
        <f t="shared" ca="1" si="76"/>
        <v>769.27609717223243</v>
      </c>
      <c r="DT57" s="77">
        <f t="shared" ca="1" si="76"/>
        <v>767.51596220847352</v>
      </c>
      <c r="DU57" s="77">
        <f t="shared" ca="1" si="76"/>
        <v>765.76187356264438</v>
      </c>
      <c r="DV57" s="77">
        <f t="shared" ca="1" si="76"/>
        <v>764.01380742980894</v>
      </c>
      <c r="DW57" s="77">
        <f t="shared" ca="1" si="76"/>
        <v>762.27174010179169</v>
      </c>
      <c r="DX57" s="77">
        <f t="shared" ca="1" si="76"/>
        <v>760.53564796678154</v>
      </c>
      <c r="DY57" s="77">
        <f t="shared" ca="1" si="76"/>
        <v>758.8055075089386</v>
      </c>
      <c r="DZ57" s="77">
        <f t="shared" ca="1" si="76"/>
        <v>757.0812953080009</v>
      </c>
      <c r="EA57" s="77">
        <f t="shared" ca="1" si="76"/>
        <v>755.36298803889349</v>
      </c>
      <c r="EB57" s="77">
        <f t="shared" ca="1" si="76"/>
        <v>753.65056247133782</v>
      </c>
      <c r="EC57" s="77">
        <f t="shared" ca="1" si="76"/>
        <v>751.94399546946579</v>
      </c>
      <c r="ED57" s="77">
        <f t="shared" ca="1" si="76"/>
        <v>750.24326399143172</v>
      </c>
      <c r="EE57" s="77">
        <f t="shared" ref="EE57:GP57" ca="1" si="77">EE56*EE11</f>
        <v>748.54834508902843</v>
      </c>
      <c r="EF57" s="77">
        <f t="shared" ca="1" si="77"/>
        <v>746.85921590730379</v>
      </c>
      <c r="EG57" s="77">
        <f t="shared" ca="1" si="77"/>
        <v>745.17585368417929</v>
      </c>
      <c r="EH57" s="77">
        <f t="shared" ca="1" si="77"/>
        <v>743.49823575006974</v>
      </c>
      <c r="EI57" s="77">
        <f t="shared" ca="1" si="77"/>
        <v>741.82633952750552</v>
      </c>
      <c r="EJ57" s="77">
        <f t="shared" ca="1" si="77"/>
        <v>740.16014253075434</v>
      </c>
      <c r="EK57" s="77">
        <f t="shared" ca="1" si="77"/>
        <v>738.49962236544752</v>
      </c>
      <c r="EL57" s="77">
        <f t="shared" ca="1" si="77"/>
        <v>736.84475672820452</v>
      </c>
      <c r="EM57" s="77">
        <f t="shared" ca="1" si="77"/>
        <v>735.19552340626171</v>
      </c>
      <c r="EN57" s="77">
        <f t="shared" ca="1" si="77"/>
        <v>733.55190027710114</v>
      </c>
      <c r="EO57" s="77">
        <f t="shared" ca="1" si="77"/>
        <v>731.91386530808154</v>
      </c>
      <c r="EP57" s="77">
        <f t="shared" ca="1" si="77"/>
        <v>730.28139655607049</v>
      </c>
      <c r="EQ57" s="77">
        <f t="shared" ca="1" si="77"/>
        <v>728.65447216707776</v>
      </c>
      <c r="ER57" s="77">
        <f t="shared" ca="1" si="77"/>
        <v>727.03307037589127</v>
      </c>
      <c r="ES57" s="77">
        <f t="shared" ca="1" si="77"/>
        <v>725.41716950571322</v>
      </c>
      <c r="ET57" s="77">
        <f t="shared" ca="1" si="77"/>
        <v>723.80674796779886</v>
      </c>
      <c r="EU57" s="77">
        <f t="shared" ca="1" si="77"/>
        <v>722.20178426109533</v>
      </c>
      <c r="EV57" s="77">
        <f t="shared" ca="1" si="77"/>
        <v>720.60225697188434</v>
      </c>
      <c r="EW57" s="77">
        <f t="shared" ca="1" si="77"/>
        <v>719.00814477342317</v>
      </c>
      <c r="EX57" s="77">
        <f t="shared" ca="1" si="77"/>
        <v>717.41942642559047</v>
      </c>
      <c r="EY57" s="77">
        <f t="shared" ca="1" si="77"/>
        <v>715.83608077452993</v>
      </c>
      <c r="EZ57" s="77">
        <f t="shared" ca="1" si="77"/>
        <v>714.2580867522995</v>
      </c>
      <c r="FA57" s="77">
        <f t="shared" ca="1" si="77"/>
        <v>712.68542337651775</v>
      </c>
      <c r="FB57" s="77">
        <f t="shared" ca="1" si="77"/>
        <v>711.11806975001502</v>
      </c>
      <c r="FC57" s="77">
        <f t="shared" ca="1" si="77"/>
        <v>709.55600506048529</v>
      </c>
      <c r="FD57" s="77">
        <f t="shared" ca="1" si="77"/>
        <v>707.99920858013763</v>
      </c>
      <c r="FE57" s="77">
        <f t="shared" ca="1" si="77"/>
        <v>706.44765966535056</v>
      </c>
      <c r="FF57" s="77">
        <f t="shared" ca="1" si="77"/>
        <v>704.90133775632955</v>
      </c>
      <c r="FG57" s="77">
        <f t="shared" ca="1" si="77"/>
        <v>703.36022237676127</v>
      </c>
      <c r="FH57" s="77">
        <f t="shared" ca="1" si="77"/>
        <v>701.82429313347427</v>
      </c>
      <c r="FI57" s="77">
        <f t="shared" ca="1" si="77"/>
        <v>700.29352971609762</v>
      </c>
      <c r="FJ57" s="77">
        <f t="shared" ca="1" si="77"/>
        <v>698.76791189672292</v>
      </c>
      <c r="FK57" s="77">
        <f t="shared" ca="1" si="77"/>
        <v>697.24741952956583</v>
      </c>
      <c r="FL57" s="77">
        <f t="shared" ca="1" si="77"/>
        <v>695.73203255063152</v>
      </c>
      <c r="FM57" s="77">
        <f t="shared" ca="1" si="77"/>
        <v>694.22173097737868</v>
      </c>
      <c r="FN57" s="77">
        <f t="shared" ca="1" si="77"/>
        <v>692.71649490838786</v>
      </c>
      <c r="FO57" s="77">
        <f t="shared" ca="1" si="77"/>
        <v>691.21630452302747</v>
      </c>
      <c r="FP57" s="77">
        <f t="shared" ca="1" si="77"/>
        <v>689.72114008112578</v>
      </c>
      <c r="FQ57" s="77">
        <f t="shared" ca="1" si="77"/>
        <v>688.2309819226391</v>
      </c>
      <c r="FR57" s="77">
        <f t="shared" ca="1" si="77"/>
        <v>686.74581046732658</v>
      </c>
      <c r="FS57" s="77">
        <f t="shared" ca="1" si="77"/>
        <v>685.26560621442115</v>
      </c>
      <c r="FT57" s="77">
        <f t="shared" ca="1" si="77"/>
        <v>683.79034974230717</v>
      </c>
      <c r="FU57" s="77">
        <f t="shared" ca="1" si="77"/>
        <v>682.32002170819374</v>
      </c>
      <c r="FV57" s="77">
        <f t="shared" ca="1" si="77"/>
        <v>680.85460284779469</v>
      </c>
      <c r="FW57" s="77">
        <f t="shared" ca="1" si="77"/>
        <v>679.39407397500634</v>
      </c>
      <c r="FX57" s="77">
        <f t="shared" ca="1" si="77"/>
        <v>677.9384159815869</v>
      </c>
      <c r="FY57" s="77">
        <f t="shared" ca="1" si="77"/>
        <v>676.48760983683974</v>
      </c>
      <c r="FZ57" s="77">
        <f t="shared" ca="1" si="77"/>
        <v>675.04163658729476</v>
      </c>
      <c r="GA57" s="77">
        <f t="shared" ca="1" si="77"/>
        <v>673.60047735639284</v>
      </c>
      <c r="GB57" s="77">
        <f t="shared" ca="1" si="77"/>
        <v>672.1641133441716</v>
      </c>
      <c r="GC57" s="77">
        <f t="shared" ca="1" si="77"/>
        <v>670.73252582695147</v>
      </c>
      <c r="GD57" s="77">
        <f t="shared" ca="1" si="77"/>
        <v>669.30569615702416</v>
      </c>
      <c r="GE57" s="77">
        <f t="shared" ca="1" si="77"/>
        <v>667.8836057623414</v>
      </c>
      <c r="GF57" s="77">
        <f t="shared" ca="1" si="77"/>
        <v>666.46623614620614</v>
      </c>
      <c r="GG57" s="77">
        <f t="shared" ca="1" si="77"/>
        <v>665.0535688869636</v>
      </c>
      <c r="GH57" s="77">
        <f t="shared" ca="1" si="77"/>
        <v>663.64558563769424</v>
      </c>
      <c r="GI57" s="77">
        <f t="shared" ca="1" si="77"/>
        <v>662.24226812590928</v>
      </c>
      <c r="GJ57" s="77">
        <f t="shared" ca="1" si="77"/>
        <v>660.84359815324422</v>
      </c>
      <c r="GK57" s="77">
        <f t="shared" ca="1" si="77"/>
        <v>659.44955759515824</v>
      </c>
      <c r="GL57" s="77">
        <f t="shared" ca="1" si="77"/>
        <v>658.06012840062908</v>
      </c>
      <c r="GM57" s="77">
        <f t="shared" ca="1" si="77"/>
        <v>656.6752925918554</v>
      </c>
      <c r="GN57" s="77">
        <f t="shared" ca="1" si="77"/>
        <v>655.29503226395514</v>
      </c>
      <c r="GO57" s="77">
        <f t="shared" ca="1" si="77"/>
        <v>653.91932958466793</v>
      </c>
      <c r="GP57" s="77">
        <f t="shared" ca="1" si="77"/>
        <v>652.54816679405872</v>
      </c>
      <c r="GQ57" s="77">
        <f t="shared" ref="GQ57:IL57" ca="1" si="78">GQ56*GQ11</f>
        <v>651.18152620422052</v>
      </c>
      <c r="GR57" s="77">
        <f t="shared" ca="1" si="78"/>
        <v>649.8193901989813</v>
      </c>
      <c r="GS57" s="77">
        <f t="shared" ca="1" si="78"/>
        <v>648.46174123360959</v>
      </c>
      <c r="GT57" s="77">
        <f t="shared" ca="1" si="78"/>
        <v>647.10856183452222</v>
      </c>
      <c r="GU57" s="77">
        <f t="shared" ca="1" si="78"/>
        <v>645.75983459899419</v>
      </c>
      <c r="GV57" s="77">
        <f t="shared" ca="1" si="78"/>
        <v>644.41554219486795</v>
      </c>
      <c r="GW57" s="77">
        <f t="shared" ca="1" si="78"/>
        <v>643.07566736026524</v>
      </c>
      <c r="GX57" s="77">
        <f t="shared" ca="1" si="78"/>
        <v>641.74019290329943</v>
      </c>
      <c r="GY57" s="77">
        <f t="shared" ca="1" si="78"/>
        <v>640.4091017017895</v>
      </c>
      <c r="GZ57" s="77">
        <f t="shared" ca="1" si="78"/>
        <v>639.08237670297456</v>
      </c>
      <c r="HA57" s="77">
        <f t="shared" ca="1" si="78"/>
        <v>637.76000092323034</v>
      </c>
      <c r="HB57" s="77">
        <f t="shared" ca="1" si="78"/>
        <v>636.44195744778597</v>
      </c>
      <c r="HC57" s="77">
        <f t="shared" ca="1" si="78"/>
        <v>635.12822943044273</v>
      </c>
      <c r="HD57" s="77">
        <f t="shared" ca="1" si="78"/>
        <v>633.8188000932937</v>
      </c>
      <c r="HE57" s="77">
        <f t="shared" ca="1" si="78"/>
        <v>632.51365272644387</v>
      </c>
      <c r="HF57" s="77">
        <f t="shared" ca="1" si="78"/>
        <v>631.21277068773247</v>
      </c>
      <c r="HG57" s="77">
        <f t="shared" ca="1" si="78"/>
        <v>629.91613740245623</v>
      </c>
      <c r="HH57" s="77">
        <f t="shared" ca="1" si="78"/>
        <v>628.62373636309235</v>
      </c>
      <c r="HI57" s="77">
        <f t="shared" ca="1" si="78"/>
        <v>627.33555112902513</v>
      </c>
      <c r="HJ57" s="77">
        <f t="shared" ca="1" si="78"/>
        <v>626.0515653262712</v>
      </c>
      <c r="HK57" s="77">
        <f t="shared" ca="1" si="78"/>
        <v>624.77176264720788</v>
      </c>
      <c r="HL57" s="77">
        <f t="shared" ca="1" si="78"/>
        <v>623.49612685030127</v>
      </c>
      <c r="HM57" s="77">
        <f t="shared" ca="1" si="78"/>
        <v>622.22464175983623</v>
      </c>
      <c r="HN57" s="77">
        <f t="shared" ca="1" si="78"/>
        <v>620.95729126564652</v>
      </c>
      <c r="HO57" s="77">
        <f t="shared" ca="1" si="78"/>
        <v>619.69405932284815</v>
      </c>
      <c r="HP57" s="77">
        <f t="shared" ca="1" si="78"/>
        <v>618.43492995157101</v>
      </c>
      <c r="HQ57" s="77">
        <f t="shared" ca="1" si="78"/>
        <v>617.17988723669373</v>
      </c>
      <c r="HR57" s="77">
        <f t="shared" ca="1" si="78"/>
        <v>615.92891532757835</v>
      </c>
      <c r="HS57" s="77">
        <f t="shared" ca="1" si="78"/>
        <v>614.68199843780769</v>
      </c>
      <c r="HT57" s="77">
        <f t="shared" ca="1" si="78"/>
        <v>613.43912084492126</v>
      </c>
      <c r="HU57" s="77">
        <f t="shared" ca="1" si="78"/>
        <v>612.20026689015481</v>
      </c>
      <c r="HV57" s="77">
        <f t="shared" ca="1" si="78"/>
        <v>610.96542097817962</v>
      </c>
      <c r="HW57" s="77">
        <f t="shared" ca="1" si="78"/>
        <v>609.73456757684255</v>
      </c>
      <c r="HX57" s="77">
        <f t="shared" ca="1" si="78"/>
        <v>608.5076912169086</v>
      </c>
      <c r="HY57" s="77">
        <f t="shared" ca="1" si="78"/>
        <v>607.28477649180263</v>
      </c>
      <c r="HZ57" s="77">
        <f t="shared" ca="1" si="78"/>
        <v>606.06580805735427</v>
      </c>
      <c r="IA57" s="77">
        <f t="shared" ca="1" si="78"/>
        <v>604.85077063154142</v>
      </c>
      <c r="IB57" s="77">
        <f t="shared" ca="1" si="78"/>
        <v>603.63964899423729</v>
      </c>
      <c r="IC57" s="77">
        <f t="shared" ca="1" si="78"/>
        <v>602.43242798695678</v>
      </c>
      <c r="ID57" s="77">
        <f t="shared" ca="1" si="78"/>
        <v>599.96287031808561</v>
      </c>
      <c r="IE57" s="77">
        <f t="shared" ca="1" si="78"/>
        <v>597.50343613327084</v>
      </c>
      <c r="IF57" s="77">
        <f t="shared" ca="1" si="78"/>
        <v>595.05408393320681</v>
      </c>
      <c r="IG57" s="77">
        <f t="shared" ca="1" si="78"/>
        <v>592.61477238870577</v>
      </c>
      <c r="IH57" s="77">
        <f t="shared" ca="1" si="78"/>
        <v>590.18546034000144</v>
      </c>
      <c r="II57" s="77">
        <f t="shared" ca="1" si="78"/>
        <v>587.76610679605437</v>
      </c>
      <c r="IJ57" s="77">
        <f t="shared" ca="1" si="78"/>
        <v>585.35667093385973</v>
      </c>
      <c r="IK57" s="77">
        <f t="shared" ca="1" si="78"/>
        <v>582.95711209775914</v>
      </c>
      <c r="IL57" s="77">
        <f t="shared" ca="1" si="78"/>
        <v>580.56738979875433</v>
      </c>
    </row>
    <row r="58" spans="2:246" x14ac:dyDescent="0.3">
      <c r="D58" s="137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</row>
    <row r="59" spans="2:246" s="3" customFormat="1" ht="10.8" thickBot="1" x14ac:dyDescent="0.25">
      <c r="B59" s="15" t="s">
        <v>438</v>
      </c>
      <c r="C59" s="16"/>
      <c r="D59" s="141"/>
      <c r="E59" s="17"/>
      <c r="F59" s="28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3"/>
      <c r="AY59" s="143"/>
      <c r="AZ59" s="143"/>
      <c r="BA59" s="143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3"/>
      <c r="BM59" s="143"/>
      <c r="BN59" s="143"/>
      <c r="BO59" s="143"/>
      <c r="BP59" s="143"/>
      <c r="BQ59" s="143"/>
      <c r="BR59" s="143"/>
      <c r="BS59" s="143"/>
      <c r="BT59" s="143"/>
      <c r="BU59" s="143"/>
      <c r="BV59" s="143"/>
      <c r="BW59" s="143"/>
      <c r="BX59" s="143"/>
      <c r="BY59" s="143"/>
      <c r="BZ59" s="143"/>
      <c r="CA59" s="143"/>
      <c r="CB59" s="143"/>
      <c r="CC59" s="143"/>
      <c r="CD59" s="143"/>
      <c r="CE59" s="143"/>
      <c r="CF59" s="143"/>
      <c r="CG59" s="143"/>
      <c r="CH59" s="143"/>
      <c r="CI59" s="143"/>
      <c r="CJ59" s="143"/>
      <c r="CK59" s="143"/>
      <c r="CL59" s="143"/>
      <c r="CM59" s="143"/>
      <c r="CN59" s="143"/>
      <c r="CO59" s="143"/>
      <c r="CP59" s="143"/>
      <c r="CQ59" s="143"/>
      <c r="CR59" s="143"/>
      <c r="CS59" s="143"/>
      <c r="CT59" s="143"/>
      <c r="CU59" s="143"/>
      <c r="CV59" s="143"/>
      <c r="CW59" s="143"/>
      <c r="CX59" s="143"/>
      <c r="CY59" s="143"/>
      <c r="CZ59" s="143"/>
      <c r="DA59" s="143"/>
      <c r="DB59" s="143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3"/>
      <c r="DO59" s="143"/>
      <c r="DP59" s="143"/>
      <c r="DQ59" s="143"/>
      <c r="DR59" s="143"/>
      <c r="DS59" s="143"/>
      <c r="DT59" s="143"/>
      <c r="DU59" s="143"/>
      <c r="DV59" s="143"/>
      <c r="DW59" s="143"/>
      <c r="DX59" s="143"/>
      <c r="DY59" s="143"/>
      <c r="DZ59" s="143"/>
      <c r="EA59" s="143"/>
      <c r="EB59" s="143"/>
      <c r="EC59" s="143"/>
      <c r="ED59" s="143"/>
      <c r="EE59" s="143"/>
      <c r="EF59" s="143"/>
      <c r="EG59" s="143"/>
      <c r="EH59" s="143"/>
      <c r="EI59" s="143"/>
      <c r="EJ59" s="143"/>
      <c r="EK59" s="143"/>
      <c r="EL59" s="143"/>
      <c r="EM59" s="143"/>
      <c r="EN59" s="143"/>
      <c r="EO59" s="143"/>
      <c r="EP59" s="143"/>
      <c r="EQ59" s="143"/>
      <c r="ER59" s="143"/>
      <c r="ES59" s="143"/>
      <c r="ET59" s="143"/>
      <c r="EU59" s="143"/>
      <c r="EV59" s="143"/>
      <c r="EW59" s="143"/>
      <c r="EX59" s="143"/>
      <c r="EY59" s="143"/>
      <c r="EZ59" s="143"/>
      <c r="FA59" s="143"/>
      <c r="FB59" s="143"/>
      <c r="FC59" s="143"/>
      <c r="FD59" s="143"/>
      <c r="FE59" s="143"/>
      <c r="FF59" s="143"/>
      <c r="FG59" s="143"/>
      <c r="FH59" s="143"/>
      <c r="FI59" s="143"/>
      <c r="FJ59" s="143"/>
      <c r="FK59" s="143"/>
      <c r="FL59" s="143"/>
      <c r="FM59" s="143"/>
      <c r="FN59" s="143"/>
      <c r="FO59" s="143"/>
      <c r="FP59" s="143"/>
      <c r="FQ59" s="143"/>
      <c r="FR59" s="143"/>
      <c r="FS59" s="143"/>
      <c r="FT59" s="143"/>
      <c r="FU59" s="143"/>
      <c r="FV59" s="143"/>
      <c r="FW59" s="143"/>
      <c r="FX59" s="143"/>
      <c r="FY59" s="143"/>
      <c r="FZ59" s="143"/>
      <c r="GA59" s="143"/>
      <c r="GB59" s="143"/>
      <c r="GC59" s="143"/>
      <c r="GD59" s="143"/>
      <c r="GE59" s="143"/>
      <c r="GF59" s="143"/>
      <c r="GG59" s="143"/>
      <c r="GH59" s="143"/>
      <c r="GI59" s="143"/>
      <c r="GJ59" s="143"/>
      <c r="GK59" s="143"/>
      <c r="GL59" s="143"/>
      <c r="GM59" s="143"/>
      <c r="GN59" s="143"/>
      <c r="GO59" s="143"/>
      <c r="GP59" s="143"/>
      <c r="GQ59" s="143"/>
      <c r="GR59" s="143"/>
      <c r="GS59" s="143"/>
      <c r="GT59" s="143"/>
      <c r="GU59" s="143"/>
      <c r="GV59" s="143"/>
      <c r="GW59" s="143"/>
      <c r="GX59" s="143"/>
      <c r="GY59" s="143"/>
      <c r="GZ59" s="143"/>
      <c r="HA59" s="143"/>
      <c r="HB59" s="143"/>
      <c r="HC59" s="143"/>
      <c r="HD59" s="143"/>
      <c r="HE59" s="143"/>
      <c r="HF59" s="143"/>
      <c r="HG59" s="143"/>
      <c r="HH59" s="143"/>
      <c r="HI59" s="143"/>
      <c r="HJ59" s="143"/>
      <c r="HK59" s="143"/>
      <c r="HL59" s="143"/>
      <c r="HM59" s="143"/>
      <c r="HN59" s="143"/>
      <c r="HO59" s="143"/>
      <c r="HP59" s="143"/>
      <c r="HQ59" s="143"/>
      <c r="HR59" s="143"/>
      <c r="HS59" s="143"/>
      <c r="HT59" s="143"/>
      <c r="HU59" s="143"/>
      <c r="HV59" s="143"/>
      <c r="HW59" s="143"/>
      <c r="HX59" s="143"/>
      <c r="HY59" s="143"/>
      <c r="HZ59" s="143"/>
      <c r="IA59" s="143"/>
      <c r="IB59" s="143"/>
      <c r="IC59" s="143"/>
      <c r="ID59" s="143"/>
      <c r="IE59" s="143"/>
      <c r="IF59" s="143"/>
      <c r="IG59" s="143"/>
      <c r="IH59" s="143"/>
      <c r="II59" s="143"/>
      <c r="IJ59" s="143"/>
      <c r="IK59" s="143"/>
      <c r="IL59" s="143"/>
    </row>
    <row r="60" spans="2:246" outlineLevel="1" x14ac:dyDescent="0.3">
      <c r="B60" s="129" t="s">
        <v>419</v>
      </c>
      <c r="C60" s="72" t="s">
        <v>283</v>
      </c>
      <c r="D60" s="137">
        <f>SUM(D61:D62)</f>
        <v>0</v>
      </c>
      <c r="G60" s="76">
        <f>SUM(G61:G62)</f>
        <v>0</v>
      </c>
      <c r="H60" s="76">
        <f t="shared" ref="H60:BS60" si="79">SUM(H61:H62)</f>
        <v>0</v>
      </c>
      <c r="I60" s="76">
        <f t="shared" si="79"/>
        <v>0</v>
      </c>
      <c r="J60" s="76">
        <f t="shared" si="79"/>
        <v>0</v>
      </c>
      <c r="K60" s="76">
        <f t="shared" si="79"/>
        <v>0</v>
      </c>
      <c r="L60" s="76">
        <f t="shared" si="79"/>
        <v>0</v>
      </c>
      <c r="M60" s="76">
        <f t="shared" si="79"/>
        <v>0</v>
      </c>
      <c r="N60" s="76">
        <f t="shared" si="79"/>
        <v>0</v>
      </c>
      <c r="O60" s="76">
        <f t="shared" si="79"/>
        <v>0</v>
      </c>
      <c r="P60" s="76">
        <f t="shared" si="79"/>
        <v>0</v>
      </c>
      <c r="Q60" s="76">
        <f t="shared" si="79"/>
        <v>0</v>
      </c>
      <c r="R60" s="76">
        <f t="shared" si="79"/>
        <v>0</v>
      </c>
      <c r="S60" s="76">
        <f t="shared" si="79"/>
        <v>0</v>
      </c>
      <c r="T60" s="76">
        <f t="shared" si="79"/>
        <v>0</v>
      </c>
      <c r="U60" s="76">
        <f t="shared" si="79"/>
        <v>0</v>
      </c>
      <c r="V60" s="76">
        <f t="shared" si="79"/>
        <v>0</v>
      </c>
      <c r="W60" s="76">
        <f t="shared" si="79"/>
        <v>0</v>
      </c>
      <c r="X60" s="76">
        <f t="shared" si="79"/>
        <v>0</v>
      </c>
      <c r="Y60" s="76">
        <f t="shared" si="79"/>
        <v>0</v>
      </c>
      <c r="Z60" s="76">
        <f t="shared" si="79"/>
        <v>0</v>
      </c>
      <c r="AA60" s="76">
        <f t="shared" si="79"/>
        <v>0</v>
      </c>
      <c r="AB60" s="76">
        <f t="shared" si="79"/>
        <v>0</v>
      </c>
      <c r="AC60" s="76">
        <f t="shared" si="79"/>
        <v>0</v>
      </c>
      <c r="AD60" s="76">
        <f t="shared" si="79"/>
        <v>0</v>
      </c>
      <c r="AE60" s="76">
        <f t="shared" si="79"/>
        <v>0</v>
      </c>
      <c r="AF60" s="76">
        <f t="shared" si="79"/>
        <v>0</v>
      </c>
      <c r="AG60" s="76">
        <f t="shared" si="79"/>
        <v>0</v>
      </c>
      <c r="AH60" s="76">
        <f t="shared" si="79"/>
        <v>0</v>
      </c>
      <c r="AI60" s="76">
        <f t="shared" si="79"/>
        <v>0</v>
      </c>
      <c r="AJ60" s="76">
        <f t="shared" si="79"/>
        <v>0</v>
      </c>
      <c r="AK60" s="76">
        <f t="shared" si="79"/>
        <v>0</v>
      </c>
      <c r="AL60" s="76">
        <f t="shared" si="79"/>
        <v>0</v>
      </c>
      <c r="AM60" s="76">
        <f t="shared" si="79"/>
        <v>0</v>
      </c>
      <c r="AN60" s="76">
        <f t="shared" si="79"/>
        <v>0</v>
      </c>
      <c r="AO60" s="76">
        <f t="shared" si="79"/>
        <v>0</v>
      </c>
      <c r="AP60" s="76">
        <f t="shared" si="79"/>
        <v>0</v>
      </c>
      <c r="AQ60" s="76">
        <f t="shared" si="79"/>
        <v>0</v>
      </c>
      <c r="AR60" s="76">
        <f t="shared" si="79"/>
        <v>0</v>
      </c>
      <c r="AS60" s="76">
        <f t="shared" si="79"/>
        <v>0</v>
      </c>
      <c r="AT60" s="76">
        <f t="shared" si="79"/>
        <v>0</v>
      </c>
      <c r="AU60" s="76">
        <f t="shared" si="79"/>
        <v>0</v>
      </c>
      <c r="AV60" s="76">
        <f t="shared" si="79"/>
        <v>0</v>
      </c>
      <c r="AW60" s="76">
        <f t="shared" si="79"/>
        <v>0</v>
      </c>
      <c r="AX60" s="76">
        <f t="shared" si="79"/>
        <v>0</v>
      </c>
      <c r="AY60" s="76">
        <f t="shared" si="79"/>
        <v>0</v>
      </c>
      <c r="AZ60" s="76">
        <f t="shared" si="79"/>
        <v>0</v>
      </c>
      <c r="BA60" s="76">
        <f t="shared" si="79"/>
        <v>0</v>
      </c>
      <c r="BB60" s="76">
        <f t="shared" si="79"/>
        <v>0</v>
      </c>
      <c r="BC60" s="76">
        <f t="shared" si="79"/>
        <v>0</v>
      </c>
      <c r="BD60" s="76">
        <f t="shared" si="79"/>
        <v>0</v>
      </c>
      <c r="BE60" s="76">
        <f t="shared" si="79"/>
        <v>0</v>
      </c>
      <c r="BF60" s="76">
        <f t="shared" si="79"/>
        <v>0</v>
      </c>
      <c r="BG60" s="76">
        <f t="shared" si="79"/>
        <v>0</v>
      </c>
      <c r="BH60" s="76">
        <f t="shared" si="79"/>
        <v>0</v>
      </c>
      <c r="BI60" s="76">
        <f t="shared" si="79"/>
        <v>0</v>
      </c>
      <c r="BJ60" s="76">
        <f t="shared" si="79"/>
        <v>0</v>
      </c>
      <c r="BK60" s="76">
        <f t="shared" si="79"/>
        <v>0</v>
      </c>
      <c r="BL60" s="76">
        <f t="shared" si="79"/>
        <v>0</v>
      </c>
      <c r="BM60" s="76">
        <f t="shared" si="79"/>
        <v>0</v>
      </c>
      <c r="BN60" s="76">
        <f t="shared" si="79"/>
        <v>0</v>
      </c>
      <c r="BO60" s="76">
        <f t="shared" si="79"/>
        <v>0</v>
      </c>
      <c r="BP60" s="76">
        <f t="shared" si="79"/>
        <v>0</v>
      </c>
      <c r="BQ60" s="76">
        <f t="shared" si="79"/>
        <v>0</v>
      </c>
      <c r="BR60" s="76">
        <f t="shared" si="79"/>
        <v>0</v>
      </c>
      <c r="BS60" s="76">
        <f t="shared" si="79"/>
        <v>0</v>
      </c>
      <c r="BT60" s="76">
        <f t="shared" ref="BT60:EE60" si="80">SUM(BT61:BT62)</f>
        <v>0</v>
      </c>
      <c r="BU60" s="76">
        <f t="shared" si="80"/>
        <v>0</v>
      </c>
      <c r="BV60" s="76">
        <f t="shared" si="80"/>
        <v>0</v>
      </c>
      <c r="BW60" s="76">
        <f t="shared" si="80"/>
        <v>0</v>
      </c>
      <c r="BX60" s="76">
        <f t="shared" si="80"/>
        <v>0</v>
      </c>
      <c r="BY60" s="76">
        <f t="shared" si="80"/>
        <v>0</v>
      </c>
      <c r="BZ60" s="76">
        <f t="shared" si="80"/>
        <v>0</v>
      </c>
      <c r="CA60" s="76">
        <f t="shared" si="80"/>
        <v>0</v>
      </c>
      <c r="CB60" s="76">
        <f t="shared" si="80"/>
        <v>0</v>
      </c>
      <c r="CC60" s="76">
        <f t="shared" si="80"/>
        <v>0</v>
      </c>
      <c r="CD60" s="76">
        <f t="shared" si="80"/>
        <v>0</v>
      </c>
      <c r="CE60" s="76">
        <f t="shared" si="80"/>
        <v>0</v>
      </c>
      <c r="CF60" s="76">
        <f t="shared" si="80"/>
        <v>0</v>
      </c>
      <c r="CG60" s="76">
        <f t="shared" si="80"/>
        <v>0</v>
      </c>
      <c r="CH60" s="76">
        <f t="shared" si="80"/>
        <v>0</v>
      </c>
      <c r="CI60" s="76">
        <f t="shared" si="80"/>
        <v>0</v>
      </c>
      <c r="CJ60" s="76">
        <f t="shared" si="80"/>
        <v>0</v>
      </c>
      <c r="CK60" s="76">
        <f t="shared" si="80"/>
        <v>0</v>
      </c>
      <c r="CL60" s="76">
        <f t="shared" si="80"/>
        <v>0</v>
      </c>
      <c r="CM60" s="76">
        <f t="shared" si="80"/>
        <v>0</v>
      </c>
      <c r="CN60" s="76">
        <f t="shared" si="80"/>
        <v>0</v>
      </c>
      <c r="CO60" s="76">
        <f t="shared" si="80"/>
        <v>0</v>
      </c>
      <c r="CP60" s="76">
        <f t="shared" si="80"/>
        <v>0</v>
      </c>
      <c r="CQ60" s="76">
        <f t="shared" si="80"/>
        <v>0</v>
      </c>
      <c r="CR60" s="76">
        <f t="shared" si="80"/>
        <v>0</v>
      </c>
      <c r="CS60" s="76">
        <f t="shared" si="80"/>
        <v>0</v>
      </c>
      <c r="CT60" s="76">
        <f t="shared" si="80"/>
        <v>0</v>
      </c>
      <c r="CU60" s="76">
        <f t="shared" si="80"/>
        <v>0</v>
      </c>
      <c r="CV60" s="76">
        <f t="shared" si="80"/>
        <v>0</v>
      </c>
      <c r="CW60" s="76">
        <f t="shared" si="80"/>
        <v>0</v>
      </c>
      <c r="CX60" s="76">
        <f t="shared" si="80"/>
        <v>0</v>
      </c>
      <c r="CY60" s="76">
        <f t="shared" si="80"/>
        <v>0</v>
      </c>
      <c r="CZ60" s="76">
        <f t="shared" si="80"/>
        <v>0</v>
      </c>
      <c r="DA60" s="76">
        <f t="shared" si="80"/>
        <v>0</v>
      </c>
      <c r="DB60" s="76">
        <f t="shared" si="80"/>
        <v>0</v>
      </c>
      <c r="DC60" s="76">
        <f t="shared" si="80"/>
        <v>0</v>
      </c>
      <c r="DD60" s="76">
        <f t="shared" si="80"/>
        <v>0</v>
      </c>
      <c r="DE60" s="76">
        <f t="shared" si="80"/>
        <v>0</v>
      </c>
      <c r="DF60" s="76">
        <f t="shared" si="80"/>
        <v>0</v>
      </c>
      <c r="DG60" s="76">
        <f t="shared" si="80"/>
        <v>0</v>
      </c>
      <c r="DH60" s="76">
        <f t="shared" si="80"/>
        <v>0</v>
      </c>
      <c r="DI60" s="76">
        <f t="shared" si="80"/>
        <v>0</v>
      </c>
      <c r="DJ60" s="76">
        <f t="shared" si="80"/>
        <v>0</v>
      </c>
      <c r="DK60" s="76">
        <f t="shared" si="80"/>
        <v>0</v>
      </c>
      <c r="DL60" s="76">
        <f t="shared" si="80"/>
        <v>0</v>
      </c>
      <c r="DM60" s="76">
        <f t="shared" si="80"/>
        <v>0</v>
      </c>
      <c r="DN60" s="76">
        <f t="shared" si="80"/>
        <v>0</v>
      </c>
      <c r="DO60" s="76">
        <f t="shared" si="80"/>
        <v>0</v>
      </c>
      <c r="DP60" s="76">
        <f t="shared" si="80"/>
        <v>0</v>
      </c>
      <c r="DQ60" s="76">
        <f t="shared" si="80"/>
        <v>0</v>
      </c>
      <c r="DR60" s="76">
        <f t="shared" si="80"/>
        <v>0</v>
      </c>
      <c r="DS60" s="76">
        <f t="shared" si="80"/>
        <v>0</v>
      </c>
      <c r="DT60" s="76">
        <f t="shared" si="80"/>
        <v>0</v>
      </c>
      <c r="DU60" s="76">
        <f t="shared" si="80"/>
        <v>0</v>
      </c>
      <c r="DV60" s="76">
        <f t="shared" si="80"/>
        <v>0</v>
      </c>
      <c r="DW60" s="76">
        <f t="shared" si="80"/>
        <v>0</v>
      </c>
      <c r="DX60" s="76">
        <f t="shared" si="80"/>
        <v>0</v>
      </c>
      <c r="DY60" s="76">
        <f t="shared" si="80"/>
        <v>0</v>
      </c>
      <c r="DZ60" s="76">
        <f t="shared" si="80"/>
        <v>0</v>
      </c>
      <c r="EA60" s="76">
        <f t="shared" si="80"/>
        <v>0</v>
      </c>
      <c r="EB60" s="76">
        <f t="shared" si="80"/>
        <v>0</v>
      </c>
      <c r="EC60" s="76">
        <f t="shared" si="80"/>
        <v>0</v>
      </c>
      <c r="ED60" s="76">
        <f t="shared" si="80"/>
        <v>0</v>
      </c>
      <c r="EE60" s="76">
        <f t="shared" si="80"/>
        <v>0</v>
      </c>
      <c r="EF60" s="76">
        <f t="shared" ref="EF60:GQ60" si="81">SUM(EF61:EF62)</f>
        <v>0</v>
      </c>
      <c r="EG60" s="76">
        <f t="shared" si="81"/>
        <v>0</v>
      </c>
      <c r="EH60" s="76">
        <f t="shared" si="81"/>
        <v>0</v>
      </c>
      <c r="EI60" s="76">
        <f t="shared" si="81"/>
        <v>0</v>
      </c>
      <c r="EJ60" s="76">
        <f t="shared" si="81"/>
        <v>0</v>
      </c>
      <c r="EK60" s="76">
        <f t="shared" si="81"/>
        <v>0</v>
      </c>
      <c r="EL60" s="76">
        <f t="shared" si="81"/>
        <v>0</v>
      </c>
      <c r="EM60" s="76">
        <f t="shared" si="81"/>
        <v>0</v>
      </c>
      <c r="EN60" s="76">
        <f t="shared" si="81"/>
        <v>0</v>
      </c>
      <c r="EO60" s="76">
        <f t="shared" si="81"/>
        <v>0</v>
      </c>
      <c r="EP60" s="76">
        <f t="shared" si="81"/>
        <v>0</v>
      </c>
      <c r="EQ60" s="76">
        <f t="shared" si="81"/>
        <v>0</v>
      </c>
      <c r="ER60" s="76">
        <f t="shared" si="81"/>
        <v>0</v>
      </c>
      <c r="ES60" s="76">
        <f t="shared" si="81"/>
        <v>0</v>
      </c>
      <c r="ET60" s="76">
        <f t="shared" si="81"/>
        <v>0</v>
      </c>
      <c r="EU60" s="76">
        <f t="shared" si="81"/>
        <v>0</v>
      </c>
      <c r="EV60" s="76">
        <f t="shared" si="81"/>
        <v>0</v>
      </c>
      <c r="EW60" s="76">
        <f t="shared" si="81"/>
        <v>0</v>
      </c>
      <c r="EX60" s="76">
        <f t="shared" si="81"/>
        <v>0</v>
      </c>
      <c r="EY60" s="76">
        <f t="shared" si="81"/>
        <v>0</v>
      </c>
      <c r="EZ60" s="76">
        <f t="shared" si="81"/>
        <v>0</v>
      </c>
      <c r="FA60" s="76">
        <f t="shared" si="81"/>
        <v>0</v>
      </c>
      <c r="FB60" s="76">
        <f t="shared" si="81"/>
        <v>0</v>
      </c>
      <c r="FC60" s="76">
        <f t="shared" si="81"/>
        <v>0</v>
      </c>
      <c r="FD60" s="76">
        <f t="shared" si="81"/>
        <v>0</v>
      </c>
      <c r="FE60" s="76">
        <f t="shared" si="81"/>
        <v>0</v>
      </c>
      <c r="FF60" s="76">
        <f t="shared" si="81"/>
        <v>0</v>
      </c>
      <c r="FG60" s="76">
        <f t="shared" si="81"/>
        <v>0</v>
      </c>
      <c r="FH60" s="76">
        <f t="shared" si="81"/>
        <v>0</v>
      </c>
      <c r="FI60" s="76">
        <f t="shared" si="81"/>
        <v>0</v>
      </c>
      <c r="FJ60" s="76">
        <f t="shared" si="81"/>
        <v>0</v>
      </c>
      <c r="FK60" s="76">
        <f t="shared" si="81"/>
        <v>0</v>
      </c>
      <c r="FL60" s="76">
        <f t="shared" si="81"/>
        <v>0</v>
      </c>
      <c r="FM60" s="76">
        <f t="shared" si="81"/>
        <v>0</v>
      </c>
      <c r="FN60" s="76">
        <f t="shared" si="81"/>
        <v>0</v>
      </c>
      <c r="FO60" s="76">
        <f t="shared" si="81"/>
        <v>0</v>
      </c>
      <c r="FP60" s="76">
        <f t="shared" si="81"/>
        <v>0</v>
      </c>
      <c r="FQ60" s="76">
        <f t="shared" si="81"/>
        <v>0</v>
      </c>
      <c r="FR60" s="76">
        <f t="shared" si="81"/>
        <v>0</v>
      </c>
      <c r="FS60" s="76">
        <f t="shared" si="81"/>
        <v>0</v>
      </c>
      <c r="FT60" s="76">
        <f t="shared" si="81"/>
        <v>0</v>
      </c>
      <c r="FU60" s="76">
        <f t="shared" si="81"/>
        <v>0</v>
      </c>
      <c r="FV60" s="76">
        <f t="shared" si="81"/>
        <v>0</v>
      </c>
      <c r="FW60" s="76">
        <f t="shared" si="81"/>
        <v>0</v>
      </c>
      <c r="FX60" s="76">
        <f t="shared" si="81"/>
        <v>0</v>
      </c>
      <c r="FY60" s="76">
        <f t="shared" si="81"/>
        <v>0</v>
      </c>
      <c r="FZ60" s="76">
        <f t="shared" si="81"/>
        <v>0</v>
      </c>
      <c r="GA60" s="76">
        <f t="shared" si="81"/>
        <v>0</v>
      </c>
      <c r="GB60" s="76">
        <f t="shared" si="81"/>
        <v>0</v>
      </c>
      <c r="GC60" s="76">
        <f t="shared" si="81"/>
        <v>0</v>
      </c>
      <c r="GD60" s="76">
        <f t="shared" si="81"/>
        <v>0</v>
      </c>
      <c r="GE60" s="76">
        <f t="shared" si="81"/>
        <v>0</v>
      </c>
      <c r="GF60" s="76">
        <f t="shared" si="81"/>
        <v>0</v>
      </c>
      <c r="GG60" s="76">
        <f t="shared" si="81"/>
        <v>0</v>
      </c>
      <c r="GH60" s="76">
        <f t="shared" si="81"/>
        <v>0</v>
      </c>
      <c r="GI60" s="76">
        <f t="shared" si="81"/>
        <v>0</v>
      </c>
      <c r="GJ60" s="76">
        <f t="shared" si="81"/>
        <v>0</v>
      </c>
      <c r="GK60" s="76">
        <f t="shared" si="81"/>
        <v>0</v>
      </c>
      <c r="GL60" s="76">
        <f t="shared" si="81"/>
        <v>0</v>
      </c>
      <c r="GM60" s="76">
        <f t="shared" si="81"/>
        <v>0</v>
      </c>
      <c r="GN60" s="76">
        <f t="shared" si="81"/>
        <v>0</v>
      </c>
      <c r="GO60" s="76">
        <f t="shared" si="81"/>
        <v>0</v>
      </c>
      <c r="GP60" s="76">
        <f t="shared" si="81"/>
        <v>0</v>
      </c>
      <c r="GQ60" s="76">
        <f t="shared" si="81"/>
        <v>0</v>
      </c>
      <c r="GR60" s="76">
        <f t="shared" ref="GR60:IL60" si="82">SUM(GR61:GR62)</f>
        <v>0</v>
      </c>
      <c r="GS60" s="76">
        <f t="shared" si="82"/>
        <v>0</v>
      </c>
      <c r="GT60" s="76">
        <f t="shared" si="82"/>
        <v>0</v>
      </c>
      <c r="GU60" s="76">
        <f t="shared" si="82"/>
        <v>0</v>
      </c>
      <c r="GV60" s="76">
        <f t="shared" si="82"/>
        <v>0</v>
      </c>
      <c r="GW60" s="76">
        <f t="shared" si="82"/>
        <v>0</v>
      </c>
      <c r="GX60" s="76">
        <f t="shared" si="82"/>
        <v>0</v>
      </c>
      <c r="GY60" s="76">
        <f t="shared" si="82"/>
        <v>0</v>
      </c>
      <c r="GZ60" s="76">
        <f t="shared" si="82"/>
        <v>0</v>
      </c>
      <c r="HA60" s="76">
        <f t="shared" si="82"/>
        <v>0</v>
      </c>
      <c r="HB60" s="76">
        <f t="shared" si="82"/>
        <v>0</v>
      </c>
      <c r="HC60" s="76">
        <f t="shared" si="82"/>
        <v>0</v>
      </c>
      <c r="HD60" s="76">
        <f t="shared" si="82"/>
        <v>0</v>
      </c>
      <c r="HE60" s="76">
        <f t="shared" si="82"/>
        <v>0</v>
      </c>
      <c r="HF60" s="76">
        <f t="shared" si="82"/>
        <v>0</v>
      </c>
      <c r="HG60" s="76">
        <f t="shared" si="82"/>
        <v>0</v>
      </c>
      <c r="HH60" s="76">
        <f t="shared" si="82"/>
        <v>0</v>
      </c>
      <c r="HI60" s="76">
        <f t="shared" si="82"/>
        <v>0</v>
      </c>
      <c r="HJ60" s="76">
        <f t="shared" si="82"/>
        <v>0</v>
      </c>
      <c r="HK60" s="76">
        <f t="shared" si="82"/>
        <v>0</v>
      </c>
      <c r="HL60" s="76">
        <f t="shared" si="82"/>
        <v>0</v>
      </c>
      <c r="HM60" s="76">
        <f t="shared" si="82"/>
        <v>0</v>
      </c>
      <c r="HN60" s="76">
        <f t="shared" si="82"/>
        <v>0</v>
      </c>
      <c r="HO60" s="76">
        <f t="shared" si="82"/>
        <v>0</v>
      </c>
      <c r="HP60" s="76">
        <f t="shared" si="82"/>
        <v>0</v>
      </c>
      <c r="HQ60" s="76">
        <f t="shared" si="82"/>
        <v>0</v>
      </c>
      <c r="HR60" s="76">
        <f t="shared" si="82"/>
        <v>0</v>
      </c>
      <c r="HS60" s="76">
        <f t="shared" si="82"/>
        <v>0</v>
      </c>
      <c r="HT60" s="76">
        <f t="shared" si="82"/>
        <v>0</v>
      </c>
      <c r="HU60" s="76">
        <f t="shared" si="82"/>
        <v>0</v>
      </c>
      <c r="HV60" s="76">
        <f t="shared" si="82"/>
        <v>0</v>
      </c>
      <c r="HW60" s="76">
        <f t="shared" si="82"/>
        <v>0</v>
      </c>
      <c r="HX60" s="76">
        <f t="shared" si="82"/>
        <v>0</v>
      </c>
      <c r="HY60" s="76">
        <f t="shared" si="82"/>
        <v>0</v>
      </c>
      <c r="HZ60" s="76">
        <f t="shared" si="82"/>
        <v>0</v>
      </c>
      <c r="IA60" s="76">
        <f t="shared" si="82"/>
        <v>0</v>
      </c>
      <c r="IB60" s="76">
        <f t="shared" si="82"/>
        <v>0</v>
      </c>
      <c r="IC60" s="76">
        <f t="shared" si="82"/>
        <v>0</v>
      </c>
      <c r="ID60" s="76">
        <f t="shared" si="82"/>
        <v>0</v>
      </c>
      <c r="IE60" s="76">
        <f t="shared" si="82"/>
        <v>0</v>
      </c>
      <c r="IF60" s="76">
        <f t="shared" si="82"/>
        <v>0</v>
      </c>
      <c r="IG60" s="76">
        <f t="shared" si="82"/>
        <v>0</v>
      </c>
      <c r="IH60" s="76">
        <f t="shared" si="82"/>
        <v>0</v>
      </c>
      <c r="II60" s="76">
        <f t="shared" si="82"/>
        <v>0</v>
      </c>
      <c r="IJ60" s="76">
        <f t="shared" si="82"/>
        <v>0</v>
      </c>
      <c r="IK60" s="76">
        <f t="shared" si="82"/>
        <v>0</v>
      </c>
      <c r="IL60" s="76">
        <f t="shared" si="82"/>
        <v>0</v>
      </c>
    </row>
    <row r="61" spans="2:246" outlineLevel="2" x14ac:dyDescent="0.3">
      <c r="B61" s="131" t="s">
        <v>433</v>
      </c>
      <c r="C61" s="72" t="s">
        <v>283</v>
      </c>
      <c r="D61" s="137">
        <f>SUM(G61:IL61)</f>
        <v>0</v>
      </c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</row>
    <row r="62" spans="2:246" outlineLevel="2" x14ac:dyDescent="0.3">
      <c r="B62" s="131" t="s">
        <v>434</v>
      </c>
      <c r="C62" s="72" t="s">
        <v>283</v>
      </c>
      <c r="D62" s="137">
        <f>SUM(G62:IL62)</f>
        <v>0</v>
      </c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</row>
    <row r="63" spans="2:246" outlineLevel="1" x14ac:dyDescent="0.3">
      <c r="B63" s="129" t="s">
        <v>428</v>
      </c>
      <c r="C63" s="72" t="s">
        <v>283</v>
      </c>
      <c r="D63" s="137">
        <f>SUM(D64:D65)</f>
        <v>100</v>
      </c>
      <c r="G63" s="76">
        <f>SUM(G64:G65)</f>
        <v>100</v>
      </c>
      <c r="H63" s="76">
        <f t="shared" ref="H63:BS63" si="83">SUM(H64:H65)</f>
        <v>0</v>
      </c>
      <c r="I63" s="76">
        <f t="shared" si="83"/>
        <v>0</v>
      </c>
      <c r="J63" s="76">
        <f t="shared" si="83"/>
        <v>0</v>
      </c>
      <c r="K63" s="76">
        <f t="shared" si="83"/>
        <v>0</v>
      </c>
      <c r="L63" s="76">
        <f t="shared" si="83"/>
        <v>0</v>
      </c>
      <c r="M63" s="76">
        <f t="shared" si="83"/>
        <v>0</v>
      </c>
      <c r="N63" s="76">
        <f t="shared" si="83"/>
        <v>0</v>
      </c>
      <c r="O63" s="76">
        <f t="shared" si="83"/>
        <v>0</v>
      </c>
      <c r="P63" s="76">
        <f t="shared" si="83"/>
        <v>0</v>
      </c>
      <c r="Q63" s="76">
        <f t="shared" si="83"/>
        <v>0</v>
      </c>
      <c r="R63" s="76">
        <f t="shared" si="83"/>
        <v>0</v>
      </c>
      <c r="S63" s="76">
        <f t="shared" si="83"/>
        <v>0</v>
      </c>
      <c r="T63" s="76">
        <f t="shared" si="83"/>
        <v>0</v>
      </c>
      <c r="U63" s="76">
        <f t="shared" si="83"/>
        <v>0</v>
      </c>
      <c r="V63" s="76">
        <f t="shared" si="83"/>
        <v>0</v>
      </c>
      <c r="W63" s="76">
        <f t="shared" si="83"/>
        <v>0</v>
      </c>
      <c r="X63" s="76">
        <f t="shared" si="83"/>
        <v>0</v>
      </c>
      <c r="Y63" s="76">
        <f t="shared" si="83"/>
        <v>0</v>
      </c>
      <c r="Z63" s="76">
        <f t="shared" si="83"/>
        <v>0</v>
      </c>
      <c r="AA63" s="76">
        <f t="shared" si="83"/>
        <v>0</v>
      </c>
      <c r="AB63" s="76">
        <f t="shared" si="83"/>
        <v>0</v>
      </c>
      <c r="AC63" s="76">
        <f t="shared" si="83"/>
        <v>0</v>
      </c>
      <c r="AD63" s="76">
        <f t="shared" si="83"/>
        <v>0</v>
      </c>
      <c r="AE63" s="76">
        <f t="shared" si="83"/>
        <v>0</v>
      </c>
      <c r="AF63" s="76">
        <f t="shared" si="83"/>
        <v>0</v>
      </c>
      <c r="AG63" s="76">
        <f t="shared" si="83"/>
        <v>0</v>
      </c>
      <c r="AH63" s="76">
        <f t="shared" si="83"/>
        <v>0</v>
      </c>
      <c r="AI63" s="76">
        <f t="shared" si="83"/>
        <v>0</v>
      </c>
      <c r="AJ63" s="76">
        <f t="shared" si="83"/>
        <v>0</v>
      </c>
      <c r="AK63" s="76">
        <f t="shared" si="83"/>
        <v>0</v>
      </c>
      <c r="AL63" s="76">
        <f t="shared" si="83"/>
        <v>0</v>
      </c>
      <c r="AM63" s="76">
        <f t="shared" si="83"/>
        <v>0</v>
      </c>
      <c r="AN63" s="76">
        <f t="shared" si="83"/>
        <v>0</v>
      </c>
      <c r="AO63" s="76">
        <f t="shared" si="83"/>
        <v>0</v>
      </c>
      <c r="AP63" s="76">
        <f t="shared" si="83"/>
        <v>0</v>
      </c>
      <c r="AQ63" s="76">
        <f t="shared" si="83"/>
        <v>0</v>
      </c>
      <c r="AR63" s="76">
        <f t="shared" si="83"/>
        <v>0</v>
      </c>
      <c r="AS63" s="76">
        <f t="shared" si="83"/>
        <v>0</v>
      </c>
      <c r="AT63" s="76">
        <f t="shared" si="83"/>
        <v>0</v>
      </c>
      <c r="AU63" s="76">
        <f t="shared" si="83"/>
        <v>0</v>
      </c>
      <c r="AV63" s="76">
        <f t="shared" si="83"/>
        <v>0</v>
      </c>
      <c r="AW63" s="76">
        <f t="shared" si="83"/>
        <v>0</v>
      </c>
      <c r="AX63" s="76">
        <f t="shared" si="83"/>
        <v>0</v>
      </c>
      <c r="AY63" s="76">
        <f t="shared" si="83"/>
        <v>0</v>
      </c>
      <c r="AZ63" s="76">
        <f t="shared" si="83"/>
        <v>0</v>
      </c>
      <c r="BA63" s="76">
        <f t="shared" si="83"/>
        <v>0</v>
      </c>
      <c r="BB63" s="76">
        <f t="shared" si="83"/>
        <v>0</v>
      </c>
      <c r="BC63" s="76">
        <f t="shared" si="83"/>
        <v>0</v>
      </c>
      <c r="BD63" s="76">
        <f t="shared" si="83"/>
        <v>0</v>
      </c>
      <c r="BE63" s="76">
        <f t="shared" si="83"/>
        <v>0</v>
      </c>
      <c r="BF63" s="76">
        <f t="shared" si="83"/>
        <v>0</v>
      </c>
      <c r="BG63" s="76">
        <f t="shared" si="83"/>
        <v>0</v>
      </c>
      <c r="BH63" s="76">
        <f t="shared" si="83"/>
        <v>0</v>
      </c>
      <c r="BI63" s="76">
        <f t="shared" si="83"/>
        <v>0</v>
      </c>
      <c r="BJ63" s="76">
        <f t="shared" si="83"/>
        <v>0</v>
      </c>
      <c r="BK63" s="76">
        <f t="shared" si="83"/>
        <v>0</v>
      </c>
      <c r="BL63" s="76">
        <f t="shared" si="83"/>
        <v>0</v>
      </c>
      <c r="BM63" s="76">
        <f t="shared" si="83"/>
        <v>0</v>
      </c>
      <c r="BN63" s="76">
        <f t="shared" si="83"/>
        <v>0</v>
      </c>
      <c r="BO63" s="76">
        <f t="shared" si="83"/>
        <v>0</v>
      </c>
      <c r="BP63" s="76">
        <f t="shared" si="83"/>
        <v>0</v>
      </c>
      <c r="BQ63" s="76">
        <f t="shared" si="83"/>
        <v>0</v>
      </c>
      <c r="BR63" s="76">
        <f t="shared" si="83"/>
        <v>0</v>
      </c>
      <c r="BS63" s="76">
        <f t="shared" si="83"/>
        <v>0</v>
      </c>
      <c r="BT63" s="76">
        <f t="shared" ref="BT63:EE63" si="84">SUM(BT64:BT65)</f>
        <v>0</v>
      </c>
      <c r="BU63" s="76">
        <f t="shared" si="84"/>
        <v>0</v>
      </c>
      <c r="BV63" s="76">
        <f t="shared" si="84"/>
        <v>0</v>
      </c>
      <c r="BW63" s="76">
        <f t="shared" si="84"/>
        <v>0</v>
      </c>
      <c r="BX63" s="76">
        <f t="shared" si="84"/>
        <v>0</v>
      </c>
      <c r="BY63" s="76">
        <f t="shared" si="84"/>
        <v>0</v>
      </c>
      <c r="BZ63" s="76">
        <f t="shared" si="84"/>
        <v>0</v>
      </c>
      <c r="CA63" s="76">
        <f t="shared" si="84"/>
        <v>0</v>
      </c>
      <c r="CB63" s="76">
        <f t="shared" si="84"/>
        <v>0</v>
      </c>
      <c r="CC63" s="76">
        <f t="shared" si="84"/>
        <v>0</v>
      </c>
      <c r="CD63" s="76">
        <f t="shared" si="84"/>
        <v>0</v>
      </c>
      <c r="CE63" s="76">
        <f t="shared" si="84"/>
        <v>0</v>
      </c>
      <c r="CF63" s="76">
        <f t="shared" si="84"/>
        <v>0</v>
      </c>
      <c r="CG63" s="76">
        <f t="shared" si="84"/>
        <v>0</v>
      </c>
      <c r="CH63" s="76">
        <f t="shared" si="84"/>
        <v>0</v>
      </c>
      <c r="CI63" s="76">
        <f t="shared" si="84"/>
        <v>0</v>
      </c>
      <c r="CJ63" s="76">
        <f t="shared" si="84"/>
        <v>0</v>
      </c>
      <c r="CK63" s="76">
        <f t="shared" si="84"/>
        <v>0</v>
      </c>
      <c r="CL63" s="76">
        <f t="shared" si="84"/>
        <v>0</v>
      </c>
      <c r="CM63" s="76">
        <f t="shared" si="84"/>
        <v>0</v>
      </c>
      <c r="CN63" s="76">
        <f t="shared" si="84"/>
        <v>0</v>
      </c>
      <c r="CO63" s="76">
        <f t="shared" si="84"/>
        <v>0</v>
      </c>
      <c r="CP63" s="76">
        <f t="shared" si="84"/>
        <v>0</v>
      </c>
      <c r="CQ63" s="76">
        <f t="shared" si="84"/>
        <v>0</v>
      </c>
      <c r="CR63" s="76">
        <f t="shared" si="84"/>
        <v>0</v>
      </c>
      <c r="CS63" s="76">
        <f t="shared" si="84"/>
        <v>0</v>
      </c>
      <c r="CT63" s="76">
        <f t="shared" si="84"/>
        <v>0</v>
      </c>
      <c r="CU63" s="76">
        <f t="shared" si="84"/>
        <v>0</v>
      </c>
      <c r="CV63" s="76">
        <f t="shared" si="84"/>
        <v>0</v>
      </c>
      <c r="CW63" s="76">
        <f t="shared" si="84"/>
        <v>0</v>
      </c>
      <c r="CX63" s="76">
        <f t="shared" si="84"/>
        <v>0</v>
      </c>
      <c r="CY63" s="76">
        <f t="shared" si="84"/>
        <v>0</v>
      </c>
      <c r="CZ63" s="76">
        <f t="shared" si="84"/>
        <v>0</v>
      </c>
      <c r="DA63" s="76">
        <f t="shared" si="84"/>
        <v>0</v>
      </c>
      <c r="DB63" s="76">
        <f t="shared" si="84"/>
        <v>0</v>
      </c>
      <c r="DC63" s="76">
        <f t="shared" si="84"/>
        <v>0</v>
      </c>
      <c r="DD63" s="76">
        <f t="shared" si="84"/>
        <v>0</v>
      </c>
      <c r="DE63" s="76">
        <f t="shared" si="84"/>
        <v>0</v>
      </c>
      <c r="DF63" s="76">
        <f t="shared" si="84"/>
        <v>0</v>
      </c>
      <c r="DG63" s="76">
        <f t="shared" si="84"/>
        <v>0</v>
      </c>
      <c r="DH63" s="76">
        <f t="shared" si="84"/>
        <v>0</v>
      </c>
      <c r="DI63" s="76">
        <f t="shared" si="84"/>
        <v>0</v>
      </c>
      <c r="DJ63" s="76">
        <f t="shared" si="84"/>
        <v>0</v>
      </c>
      <c r="DK63" s="76">
        <f t="shared" si="84"/>
        <v>0</v>
      </c>
      <c r="DL63" s="76">
        <f t="shared" si="84"/>
        <v>0</v>
      </c>
      <c r="DM63" s="76">
        <f t="shared" si="84"/>
        <v>0</v>
      </c>
      <c r="DN63" s="76">
        <f t="shared" si="84"/>
        <v>0</v>
      </c>
      <c r="DO63" s="76">
        <f t="shared" si="84"/>
        <v>0</v>
      </c>
      <c r="DP63" s="76">
        <f t="shared" si="84"/>
        <v>0</v>
      </c>
      <c r="DQ63" s="76">
        <f t="shared" si="84"/>
        <v>0</v>
      </c>
      <c r="DR63" s="76">
        <f t="shared" si="84"/>
        <v>0</v>
      </c>
      <c r="DS63" s="76">
        <f t="shared" si="84"/>
        <v>0</v>
      </c>
      <c r="DT63" s="76">
        <f t="shared" si="84"/>
        <v>0</v>
      </c>
      <c r="DU63" s="76">
        <f t="shared" si="84"/>
        <v>0</v>
      </c>
      <c r="DV63" s="76">
        <f t="shared" si="84"/>
        <v>0</v>
      </c>
      <c r="DW63" s="76">
        <f t="shared" si="84"/>
        <v>0</v>
      </c>
      <c r="DX63" s="76">
        <f t="shared" si="84"/>
        <v>0</v>
      </c>
      <c r="DY63" s="76">
        <f t="shared" si="84"/>
        <v>0</v>
      </c>
      <c r="DZ63" s="76">
        <f t="shared" si="84"/>
        <v>0</v>
      </c>
      <c r="EA63" s="76">
        <f t="shared" si="84"/>
        <v>0</v>
      </c>
      <c r="EB63" s="76">
        <f t="shared" si="84"/>
        <v>0</v>
      </c>
      <c r="EC63" s="76">
        <f t="shared" si="84"/>
        <v>0</v>
      </c>
      <c r="ED63" s="76">
        <f t="shared" si="84"/>
        <v>0</v>
      </c>
      <c r="EE63" s="76">
        <f t="shared" si="84"/>
        <v>0</v>
      </c>
      <c r="EF63" s="76">
        <f t="shared" ref="EF63:GQ63" si="85">SUM(EF64:EF65)</f>
        <v>0</v>
      </c>
      <c r="EG63" s="76">
        <f t="shared" si="85"/>
        <v>0</v>
      </c>
      <c r="EH63" s="76">
        <f t="shared" si="85"/>
        <v>0</v>
      </c>
      <c r="EI63" s="76">
        <f t="shared" si="85"/>
        <v>0</v>
      </c>
      <c r="EJ63" s="76">
        <f t="shared" si="85"/>
        <v>0</v>
      </c>
      <c r="EK63" s="76">
        <f t="shared" si="85"/>
        <v>0</v>
      </c>
      <c r="EL63" s="76">
        <f t="shared" si="85"/>
        <v>0</v>
      </c>
      <c r="EM63" s="76">
        <f t="shared" si="85"/>
        <v>0</v>
      </c>
      <c r="EN63" s="76">
        <f t="shared" si="85"/>
        <v>0</v>
      </c>
      <c r="EO63" s="76">
        <f t="shared" si="85"/>
        <v>0</v>
      </c>
      <c r="EP63" s="76">
        <f t="shared" si="85"/>
        <v>0</v>
      </c>
      <c r="EQ63" s="76">
        <f t="shared" si="85"/>
        <v>0</v>
      </c>
      <c r="ER63" s="76">
        <f t="shared" si="85"/>
        <v>0</v>
      </c>
      <c r="ES63" s="76">
        <f t="shared" si="85"/>
        <v>0</v>
      </c>
      <c r="ET63" s="76">
        <f t="shared" si="85"/>
        <v>0</v>
      </c>
      <c r="EU63" s="76">
        <f t="shared" si="85"/>
        <v>0</v>
      </c>
      <c r="EV63" s="76">
        <f t="shared" si="85"/>
        <v>0</v>
      </c>
      <c r="EW63" s="76">
        <f t="shared" si="85"/>
        <v>0</v>
      </c>
      <c r="EX63" s="76">
        <f t="shared" si="85"/>
        <v>0</v>
      </c>
      <c r="EY63" s="76">
        <f t="shared" si="85"/>
        <v>0</v>
      </c>
      <c r="EZ63" s="76">
        <f t="shared" si="85"/>
        <v>0</v>
      </c>
      <c r="FA63" s="76">
        <f t="shared" si="85"/>
        <v>0</v>
      </c>
      <c r="FB63" s="76">
        <f t="shared" si="85"/>
        <v>0</v>
      </c>
      <c r="FC63" s="76">
        <f t="shared" si="85"/>
        <v>0</v>
      </c>
      <c r="FD63" s="76">
        <f t="shared" si="85"/>
        <v>0</v>
      </c>
      <c r="FE63" s="76">
        <f t="shared" si="85"/>
        <v>0</v>
      </c>
      <c r="FF63" s="76">
        <f t="shared" si="85"/>
        <v>0</v>
      </c>
      <c r="FG63" s="76">
        <f t="shared" si="85"/>
        <v>0</v>
      </c>
      <c r="FH63" s="76">
        <f t="shared" si="85"/>
        <v>0</v>
      </c>
      <c r="FI63" s="76">
        <f t="shared" si="85"/>
        <v>0</v>
      </c>
      <c r="FJ63" s="76">
        <f t="shared" si="85"/>
        <v>0</v>
      </c>
      <c r="FK63" s="76">
        <f t="shared" si="85"/>
        <v>0</v>
      </c>
      <c r="FL63" s="76">
        <f t="shared" si="85"/>
        <v>0</v>
      </c>
      <c r="FM63" s="76">
        <f t="shared" si="85"/>
        <v>0</v>
      </c>
      <c r="FN63" s="76">
        <f t="shared" si="85"/>
        <v>0</v>
      </c>
      <c r="FO63" s="76">
        <f t="shared" si="85"/>
        <v>0</v>
      </c>
      <c r="FP63" s="76">
        <f t="shared" si="85"/>
        <v>0</v>
      </c>
      <c r="FQ63" s="76">
        <f t="shared" si="85"/>
        <v>0</v>
      </c>
      <c r="FR63" s="76">
        <f t="shared" si="85"/>
        <v>0</v>
      </c>
      <c r="FS63" s="76">
        <f t="shared" si="85"/>
        <v>0</v>
      </c>
      <c r="FT63" s="76">
        <f t="shared" si="85"/>
        <v>0</v>
      </c>
      <c r="FU63" s="76">
        <f t="shared" si="85"/>
        <v>0</v>
      </c>
      <c r="FV63" s="76">
        <f t="shared" si="85"/>
        <v>0</v>
      </c>
      <c r="FW63" s="76">
        <f t="shared" si="85"/>
        <v>0</v>
      </c>
      <c r="FX63" s="76">
        <f t="shared" si="85"/>
        <v>0</v>
      </c>
      <c r="FY63" s="76">
        <f t="shared" si="85"/>
        <v>0</v>
      </c>
      <c r="FZ63" s="76">
        <f t="shared" si="85"/>
        <v>0</v>
      </c>
      <c r="GA63" s="76">
        <f t="shared" si="85"/>
        <v>0</v>
      </c>
      <c r="GB63" s="76">
        <f t="shared" si="85"/>
        <v>0</v>
      </c>
      <c r="GC63" s="76">
        <f t="shared" si="85"/>
        <v>0</v>
      </c>
      <c r="GD63" s="76">
        <f t="shared" si="85"/>
        <v>0</v>
      </c>
      <c r="GE63" s="76">
        <f t="shared" si="85"/>
        <v>0</v>
      </c>
      <c r="GF63" s="76">
        <f t="shared" si="85"/>
        <v>0</v>
      </c>
      <c r="GG63" s="76">
        <f t="shared" si="85"/>
        <v>0</v>
      </c>
      <c r="GH63" s="76">
        <f t="shared" si="85"/>
        <v>0</v>
      </c>
      <c r="GI63" s="76">
        <f t="shared" si="85"/>
        <v>0</v>
      </c>
      <c r="GJ63" s="76">
        <f t="shared" si="85"/>
        <v>0</v>
      </c>
      <c r="GK63" s="76">
        <f t="shared" si="85"/>
        <v>0</v>
      </c>
      <c r="GL63" s="76">
        <f t="shared" si="85"/>
        <v>0</v>
      </c>
      <c r="GM63" s="76">
        <f t="shared" si="85"/>
        <v>0</v>
      </c>
      <c r="GN63" s="76">
        <f t="shared" si="85"/>
        <v>0</v>
      </c>
      <c r="GO63" s="76">
        <f t="shared" si="85"/>
        <v>0</v>
      </c>
      <c r="GP63" s="76">
        <f t="shared" si="85"/>
        <v>0</v>
      </c>
      <c r="GQ63" s="76">
        <f t="shared" si="85"/>
        <v>0</v>
      </c>
      <c r="GR63" s="76">
        <f t="shared" ref="GR63:IL63" si="86">SUM(GR64:GR65)</f>
        <v>0</v>
      </c>
      <c r="GS63" s="76">
        <f t="shared" si="86"/>
        <v>0</v>
      </c>
      <c r="GT63" s="76">
        <f t="shared" si="86"/>
        <v>0</v>
      </c>
      <c r="GU63" s="76">
        <f t="shared" si="86"/>
        <v>0</v>
      </c>
      <c r="GV63" s="76">
        <f t="shared" si="86"/>
        <v>0</v>
      </c>
      <c r="GW63" s="76">
        <f t="shared" si="86"/>
        <v>0</v>
      </c>
      <c r="GX63" s="76">
        <f t="shared" si="86"/>
        <v>0</v>
      </c>
      <c r="GY63" s="76">
        <f t="shared" si="86"/>
        <v>0</v>
      </c>
      <c r="GZ63" s="76">
        <f t="shared" si="86"/>
        <v>0</v>
      </c>
      <c r="HA63" s="76">
        <f t="shared" si="86"/>
        <v>0</v>
      </c>
      <c r="HB63" s="76">
        <f t="shared" si="86"/>
        <v>0</v>
      </c>
      <c r="HC63" s="76">
        <f t="shared" si="86"/>
        <v>0</v>
      </c>
      <c r="HD63" s="76">
        <f t="shared" si="86"/>
        <v>0</v>
      </c>
      <c r="HE63" s="76">
        <f t="shared" si="86"/>
        <v>0</v>
      </c>
      <c r="HF63" s="76">
        <f t="shared" si="86"/>
        <v>0</v>
      </c>
      <c r="HG63" s="76">
        <f t="shared" si="86"/>
        <v>0</v>
      </c>
      <c r="HH63" s="76">
        <f t="shared" si="86"/>
        <v>0</v>
      </c>
      <c r="HI63" s="76">
        <f t="shared" si="86"/>
        <v>0</v>
      </c>
      <c r="HJ63" s="76">
        <f t="shared" si="86"/>
        <v>0</v>
      </c>
      <c r="HK63" s="76">
        <f t="shared" si="86"/>
        <v>0</v>
      </c>
      <c r="HL63" s="76">
        <f t="shared" si="86"/>
        <v>0</v>
      </c>
      <c r="HM63" s="76">
        <f t="shared" si="86"/>
        <v>0</v>
      </c>
      <c r="HN63" s="76">
        <f t="shared" si="86"/>
        <v>0</v>
      </c>
      <c r="HO63" s="76">
        <f t="shared" si="86"/>
        <v>0</v>
      </c>
      <c r="HP63" s="76">
        <f t="shared" si="86"/>
        <v>0</v>
      </c>
      <c r="HQ63" s="76">
        <f t="shared" si="86"/>
        <v>0</v>
      </c>
      <c r="HR63" s="76">
        <f t="shared" si="86"/>
        <v>0</v>
      </c>
      <c r="HS63" s="76">
        <f t="shared" si="86"/>
        <v>0</v>
      </c>
      <c r="HT63" s="76">
        <f t="shared" si="86"/>
        <v>0</v>
      </c>
      <c r="HU63" s="76">
        <f t="shared" si="86"/>
        <v>0</v>
      </c>
      <c r="HV63" s="76">
        <f t="shared" si="86"/>
        <v>0</v>
      </c>
      <c r="HW63" s="76">
        <f t="shared" si="86"/>
        <v>0</v>
      </c>
      <c r="HX63" s="76">
        <f t="shared" si="86"/>
        <v>0</v>
      </c>
      <c r="HY63" s="76">
        <f t="shared" si="86"/>
        <v>0</v>
      </c>
      <c r="HZ63" s="76">
        <f t="shared" si="86"/>
        <v>0</v>
      </c>
      <c r="IA63" s="76">
        <f t="shared" si="86"/>
        <v>0</v>
      </c>
      <c r="IB63" s="76">
        <f t="shared" si="86"/>
        <v>0</v>
      </c>
      <c r="IC63" s="76">
        <f t="shared" si="86"/>
        <v>0</v>
      </c>
      <c r="ID63" s="76">
        <f t="shared" si="86"/>
        <v>0</v>
      </c>
      <c r="IE63" s="76">
        <f t="shared" si="86"/>
        <v>0</v>
      </c>
      <c r="IF63" s="76">
        <f t="shared" si="86"/>
        <v>0</v>
      </c>
      <c r="IG63" s="76">
        <f t="shared" si="86"/>
        <v>0</v>
      </c>
      <c r="IH63" s="76">
        <f t="shared" si="86"/>
        <v>0</v>
      </c>
      <c r="II63" s="76">
        <f t="shared" si="86"/>
        <v>0</v>
      </c>
      <c r="IJ63" s="76">
        <f t="shared" si="86"/>
        <v>0</v>
      </c>
      <c r="IK63" s="76">
        <f t="shared" si="86"/>
        <v>0</v>
      </c>
      <c r="IL63" s="76">
        <f t="shared" si="86"/>
        <v>0</v>
      </c>
    </row>
    <row r="64" spans="2:246" outlineLevel="2" x14ac:dyDescent="0.3">
      <c r="B64" s="131" t="s">
        <v>420</v>
      </c>
      <c r="C64" s="72" t="s">
        <v>283</v>
      </c>
      <c r="D64" s="137">
        <f>SUM(G64:IL64)</f>
        <v>0</v>
      </c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</row>
    <row r="65" spans="2:246" outlineLevel="2" x14ac:dyDescent="0.3">
      <c r="B65" s="131" t="s">
        <v>439</v>
      </c>
      <c r="C65" s="72" t="s">
        <v>283</v>
      </c>
      <c r="D65" s="137">
        <f>SUM(G65:IL65)</f>
        <v>100</v>
      </c>
      <c r="G65" s="85">
        <f>G30</f>
        <v>100</v>
      </c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</row>
    <row r="66" spans="2:246" outlineLevel="1" x14ac:dyDescent="0.3">
      <c r="B66" s="129" t="s">
        <v>421</v>
      </c>
      <c r="C66" s="72" t="s">
        <v>283</v>
      </c>
      <c r="D66" s="137">
        <f>SUM(D67)</f>
        <v>0</v>
      </c>
      <c r="G66" s="76">
        <f>SUM(G67)</f>
        <v>0</v>
      </c>
      <c r="H66" s="76">
        <f t="shared" ref="H66:BS66" si="87">SUM(H67)</f>
        <v>0</v>
      </c>
      <c r="I66" s="76">
        <f t="shared" si="87"/>
        <v>0</v>
      </c>
      <c r="J66" s="76">
        <f t="shared" si="87"/>
        <v>0</v>
      </c>
      <c r="K66" s="76">
        <f t="shared" si="87"/>
        <v>0</v>
      </c>
      <c r="L66" s="76">
        <f t="shared" si="87"/>
        <v>0</v>
      </c>
      <c r="M66" s="76">
        <f t="shared" si="87"/>
        <v>0</v>
      </c>
      <c r="N66" s="76">
        <f t="shared" si="87"/>
        <v>0</v>
      </c>
      <c r="O66" s="76">
        <f t="shared" si="87"/>
        <v>0</v>
      </c>
      <c r="P66" s="76">
        <f t="shared" si="87"/>
        <v>0</v>
      </c>
      <c r="Q66" s="76">
        <f t="shared" si="87"/>
        <v>0</v>
      </c>
      <c r="R66" s="76">
        <f t="shared" si="87"/>
        <v>0</v>
      </c>
      <c r="S66" s="76">
        <f t="shared" si="87"/>
        <v>0</v>
      </c>
      <c r="T66" s="76">
        <f t="shared" si="87"/>
        <v>0</v>
      </c>
      <c r="U66" s="76">
        <f t="shared" si="87"/>
        <v>0</v>
      </c>
      <c r="V66" s="76">
        <f t="shared" si="87"/>
        <v>0</v>
      </c>
      <c r="W66" s="76">
        <f t="shared" si="87"/>
        <v>0</v>
      </c>
      <c r="X66" s="76">
        <f t="shared" si="87"/>
        <v>0</v>
      </c>
      <c r="Y66" s="76">
        <f t="shared" si="87"/>
        <v>0</v>
      </c>
      <c r="Z66" s="76">
        <f t="shared" si="87"/>
        <v>0</v>
      </c>
      <c r="AA66" s="76">
        <f t="shared" si="87"/>
        <v>0</v>
      </c>
      <c r="AB66" s="76">
        <f t="shared" si="87"/>
        <v>0</v>
      </c>
      <c r="AC66" s="76">
        <f t="shared" si="87"/>
        <v>0</v>
      </c>
      <c r="AD66" s="76">
        <f t="shared" si="87"/>
        <v>0</v>
      </c>
      <c r="AE66" s="76">
        <f t="shared" si="87"/>
        <v>0</v>
      </c>
      <c r="AF66" s="76">
        <f t="shared" si="87"/>
        <v>0</v>
      </c>
      <c r="AG66" s="76">
        <f t="shared" si="87"/>
        <v>0</v>
      </c>
      <c r="AH66" s="76">
        <f t="shared" si="87"/>
        <v>0</v>
      </c>
      <c r="AI66" s="76">
        <f t="shared" si="87"/>
        <v>0</v>
      </c>
      <c r="AJ66" s="76">
        <f t="shared" si="87"/>
        <v>0</v>
      </c>
      <c r="AK66" s="76">
        <f t="shared" si="87"/>
        <v>0</v>
      </c>
      <c r="AL66" s="76">
        <f t="shared" si="87"/>
        <v>0</v>
      </c>
      <c r="AM66" s="76">
        <f t="shared" si="87"/>
        <v>0</v>
      </c>
      <c r="AN66" s="76">
        <f t="shared" si="87"/>
        <v>0</v>
      </c>
      <c r="AO66" s="76">
        <f t="shared" si="87"/>
        <v>0</v>
      </c>
      <c r="AP66" s="76">
        <f t="shared" si="87"/>
        <v>0</v>
      </c>
      <c r="AQ66" s="76">
        <f t="shared" si="87"/>
        <v>0</v>
      </c>
      <c r="AR66" s="76">
        <f t="shared" si="87"/>
        <v>0</v>
      </c>
      <c r="AS66" s="76">
        <f t="shared" si="87"/>
        <v>0</v>
      </c>
      <c r="AT66" s="76">
        <f t="shared" si="87"/>
        <v>0</v>
      </c>
      <c r="AU66" s="76">
        <f t="shared" si="87"/>
        <v>0</v>
      </c>
      <c r="AV66" s="76">
        <f t="shared" si="87"/>
        <v>0</v>
      </c>
      <c r="AW66" s="76">
        <f t="shared" si="87"/>
        <v>0</v>
      </c>
      <c r="AX66" s="76">
        <f t="shared" si="87"/>
        <v>0</v>
      </c>
      <c r="AY66" s="76">
        <f t="shared" si="87"/>
        <v>0</v>
      </c>
      <c r="AZ66" s="76">
        <f t="shared" si="87"/>
        <v>0</v>
      </c>
      <c r="BA66" s="76">
        <f t="shared" si="87"/>
        <v>0</v>
      </c>
      <c r="BB66" s="76">
        <f t="shared" si="87"/>
        <v>0</v>
      </c>
      <c r="BC66" s="76">
        <f t="shared" si="87"/>
        <v>0</v>
      </c>
      <c r="BD66" s="76">
        <f t="shared" si="87"/>
        <v>0</v>
      </c>
      <c r="BE66" s="76">
        <f t="shared" si="87"/>
        <v>0</v>
      </c>
      <c r="BF66" s="76">
        <f t="shared" si="87"/>
        <v>0</v>
      </c>
      <c r="BG66" s="76">
        <f t="shared" si="87"/>
        <v>0</v>
      </c>
      <c r="BH66" s="76">
        <f t="shared" si="87"/>
        <v>0</v>
      </c>
      <c r="BI66" s="76">
        <f t="shared" si="87"/>
        <v>0</v>
      </c>
      <c r="BJ66" s="76">
        <f t="shared" si="87"/>
        <v>0</v>
      </c>
      <c r="BK66" s="76">
        <f t="shared" si="87"/>
        <v>0</v>
      </c>
      <c r="BL66" s="76">
        <f t="shared" si="87"/>
        <v>0</v>
      </c>
      <c r="BM66" s="76">
        <f t="shared" si="87"/>
        <v>0</v>
      </c>
      <c r="BN66" s="76">
        <f t="shared" si="87"/>
        <v>0</v>
      </c>
      <c r="BO66" s="76">
        <f t="shared" si="87"/>
        <v>0</v>
      </c>
      <c r="BP66" s="76">
        <f t="shared" si="87"/>
        <v>0</v>
      </c>
      <c r="BQ66" s="76">
        <f t="shared" si="87"/>
        <v>0</v>
      </c>
      <c r="BR66" s="76">
        <f t="shared" si="87"/>
        <v>0</v>
      </c>
      <c r="BS66" s="76">
        <f t="shared" si="87"/>
        <v>0</v>
      </c>
      <c r="BT66" s="76">
        <f t="shared" ref="BT66:EE66" si="88">SUM(BT67)</f>
        <v>0</v>
      </c>
      <c r="BU66" s="76">
        <f t="shared" si="88"/>
        <v>0</v>
      </c>
      <c r="BV66" s="76">
        <f t="shared" si="88"/>
        <v>0</v>
      </c>
      <c r="BW66" s="76">
        <f t="shared" si="88"/>
        <v>0</v>
      </c>
      <c r="BX66" s="76">
        <f t="shared" si="88"/>
        <v>0</v>
      </c>
      <c r="BY66" s="76">
        <f t="shared" si="88"/>
        <v>0</v>
      </c>
      <c r="BZ66" s="76">
        <f t="shared" si="88"/>
        <v>0</v>
      </c>
      <c r="CA66" s="76">
        <f t="shared" si="88"/>
        <v>0</v>
      </c>
      <c r="CB66" s="76">
        <f t="shared" si="88"/>
        <v>0</v>
      </c>
      <c r="CC66" s="76">
        <f t="shared" si="88"/>
        <v>0</v>
      </c>
      <c r="CD66" s="76">
        <f t="shared" si="88"/>
        <v>0</v>
      </c>
      <c r="CE66" s="76">
        <f t="shared" si="88"/>
        <v>0</v>
      </c>
      <c r="CF66" s="76">
        <f t="shared" si="88"/>
        <v>0</v>
      </c>
      <c r="CG66" s="76">
        <f t="shared" si="88"/>
        <v>0</v>
      </c>
      <c r="CH66" s="76">
        <f t="shared" si="88"/>
        <v>0</v>
      </c>
      <c r="CI66" s="76">
        <f t="shared" si="88"/>
        <v>0</v>
      </c>
      <c r="CJ66" s="76">
        <f t="shared" si="88"/>
        <v>0</v>
      </c>
      <c r="CK66" s="76">
        <f t="shared" si="88"/>
        <v>0</v>
      </c>
      <c r="CL66" s="76">
        <f t="shared" si="88"/>
        <v>0</v>
      </c>
      <c r="CM66" s="76">
        <f t="shared" si="88"/>
        <v>0</v>
      </c>
      <c r="CN66" s="76">
        <f t="shared" si="88"/>
        <v>0</v>
      </c>
      <c r="CO66" s="76">
        <f t="shared" si="88"/>
        <v>0</v>
      </c>
      <c r="CP66" s="76">
        <f t="shared" si="88"/>
        <v>0</v>
      </c>
      <c r="CQ66" s="76">
        <f t="shared" si="88"/>
        <v>0</v>
      </c>
      <c r="CR66" s="76">
        <f t="shared" si="88"/>
        <v>0</v>
      </c>
      <c r="CS66" s="76">
        <f t="shared" si="88"/>
        <v>0</v>
      </c>
      <c r="CT66" s="76">
        <f t="shared" si="88"/>
        <v>0</v>
      </c>
      <c r="CU66" s="76">
        <f t="shared" si="88"/>
        <v>0</v>
      </c>
      <c r="CV66" s="76">
        <f t="shared" si="88"/>
        <v>0</v>
      </c>
      <c r="CW66" s="76">
        <f t="shared" si="88"/>
        <v>0</v>
      </c>
      <c r="CX66" s="76">
        <f t="shared" si="88"/>
        <v>0</v>
      </c>
      <c r="CY66" s="76">
        <f t="shared" si="88"/>
        <v>0</v>
      </c>
      <c r="CZ66" s="76">
        <f t="shared" si="88"/>
        <v>0</v>
      </c>
      <c r="DA66" s="76">
        <f t="shared" si="88"/>
        <v>0</v>
      </c>
      <c r="DB66" s="76">
        <f t="shared" si="88"/>
        <v>0</v>
      </c>
      <c r="DC66" s="76">
        <f t="shared" si="88"/>
        <v>0</v>
      </c>
      <c r="DD66" s="76">
        <f t="shared" si="88"/>
        <v>0</v>
      </c>
      <c r="DE66" s="76">
        <f t="shared" si="88"/>
        <v>0</v>
      </c>
      <c r="DF66" s="76">
        <f t="shared" si="88"/>
        <v>0</v>
      </c>
      <c r="DG66" s="76">
        <f t="shared" si="88"/>
        <v>0</v>
      </c>
      <c r="DH66" s="76">
        <f t="shared" si="88"/>
        <v>0</v>
      </c>
      <c r="DI66" s="76">
        <f t="shared" si="88"/>
        <v>0</v>
      </c>
      <c r="DJ66" s="76">
        <f t="shared" si="88"/>
        <v>0</v>
      </c>
      <c r="DK66" s="76">
        <f t="shared" si="88"/>
        <v>0</v>
      </c>
      <c r="DL66" s="76">
        <f t="shared" si="88"/>
        <v>0</v>
      </c>
      <c r="DM66" s="76">
        <f t="shared" si="88"/>
        <v>0</v>
      </c>
      <c r="DN66" s="76">
        <f t="shared" si="88"/>
        <v>0</v>
      </c>
      <c r="DO66" s="76">
        <f t="shared" si="88"/>
        <v>0</v>
      </c>
      <c r="DP66" s="76">
        <f t="shared" si="88"/>
        <v>0</v>
      </c>
      <c r="DQ66" s="76">
        <f t="shared" si="88"/>
        <v>0</v>
      </c>
      <c r="DR66" s="76">
        <f t="shared" si="88"/>
        <v>0</v>
      </c>
      <c r="DS66" s="76">
        <f t="shared" si="88"/>
        <v>0</v>
      </c>
      <c r="DT66" s="76">
        <f t="shared" si="88"/>
        <v>0</v>
      </c>
      <c r="DU66" s="76">
        <f t="shared" si="88"/>
        <v>0</v>
      </c>
      <c r="DV66" s="76">
        <f t="shared" si="88"/>
        <v>0</v>
      </c>
      <c r="DW66" s="76">
        <f t="shared" si="88"/>
        <v>0</v>
      </c>
      <c r="DX66" s="76">
        <f t="shared" si="88"/>
        <v>0</v>
      </c>
      <c r="DY66" s="76">
        <f t="shared" si="88"/>
        <v>0</v>
      </c>
      <c r="DZ66" s="76">
        <f t="shared" si="88"/>
        <v>0</v>
      </c>
      <c r="EA66" s="76">
        <f t="shared" si="88"/>
        <v>0</v>
      </c>
      <c r="EB66" s="76">
        <f t="shared" si="88"/>
        <v>0</v>
      </c>
      <c r="EC66" s="76">
        <f t="shared" si="88"/>
        <v>0</v>
      </c>
      <c r="ED66" s="76">
        <f t="shared" si="88"/>
        <v>0</v>
      </c>
      <c r="EE66" s="76">
        <f t="shared" si="88"/>
        <v>0</v>
      </c>
      <c r="EF66" s="76">
        <f t="shared" ref="EF66:GQ66" si="89">SUM(EF67)</f>
        <v>0</v>
      </c>
      <c r="EG66" s="76">
        <f t="shared" si="89"/>
        <v>0</v>
      </c>
      <c r="EH66" s="76">
        <f t="shared" si="89"/>
        <v>0</v>
      </c>
      <c r="EI66" s="76">
        <f t="shared" si="89"/>
        <v>0</v>
      </c>
      <c r="EJ66" s="76">
        <f t="shared" si="89"/>
        <v>0</v>
      </c>
      <c r="EK66" s="76">
        <f t="shared" si="89"/>
        <v>0</v>
      </c>
      <c r="EL66" s="76">
        <f t="shared" si="89"/>
        <v>0</v>
      </c>
      <c r="EM66" s="76">
        <f t="shared" si="89"/>
        <v>0</v>
      </c>
      <c r="EN66" s="76">
        <f t="shared" si="89"/>
        <v>0</v>
      </c>
      <c r="EO66" s="76">
        <f t="shared" si="89"/>
        <v>0</v>
      </c>
      <c r="EP66" s="76">
        <f t="shared" si="89"/>
        <v>0</v>
      </c>
      <c r="EQ66" s="76">
        <f t="shared" si="89"/>
        <v>0</v>
      </c>
      <c r="ER66" s="76">
        <f t="shared" si="89"/>
        <v>0</v>
      </c>
      <c r="ES66" s="76">
        <f t="shared" si="89"/>
        <v>0</v>
      </c>
      <c r="ET66" s="76">
        <f t="shared" si="89"/>
        <v>0</v>
      </c>
      <c r="EU66" s="76">
        <f t="shared" si="89"/>
        <v>0</v>
      </c>
      <c r="EV66" s="76">
        <f t="shared" si="89"/>
        <v>0</v>
      </c>
      <c r="EW66" s="76">
        <f t="shared" si="89"/>
        <v>0</v>
      </c>
      <c r="EX66" s="76">
        <f t="shared" si="89"/>
        <v>0</v>
      </c>
      <c r="EY66" s="76">
        <f t="shared" si="89"/>
        <v>0</v>
      </c>
      <c r="EZ66" s="76">
        <f t="shared" si="89"/>
        <v>0</v>
      </c>
      <c r="FA66" s="76">
        <f t="shared" si="89"/>
        <v>0</v>
      </c>
      <c r="FB66" s="76">
        <f t="shared" si="89"/>
        <v>0</v>
      </c>
      <c r="FC66" s="76">
        <f t="shared" si="89"/>
        <v>0</v>
      </c>
      <c r="FD66" s="76">
        <f t="shared" si="89"/>
        <v>0</v>
      </c>
      <c r="FE66" s="76">
        <f t="shared" si="89"/>
        <v>0</v>
      </c>
      <c r="FF66" s="76">
        <f t="shared" si="89"/>
        <v>0</v>
      </c>
      <c r="FG66" s="76">
        <f t="shared" si="89"/>
        <v>0</v>
      </c>
      <c r="FH66" s="76">
        <f t="shared" si="89"/>
        <v>0</v>
      </c>
      <c r="FI66" s="76">
        <f t="shared" si="89"/>
        <v>0</v>
      </c>
      <c r="FJ66" s="76">
        <f t="shared" si="89"/>
        <v>0</v>
      </c>
      <c r="FK66" s="76">
        <f t="shared" si="89"/>
        <v>0</v>
      </c>
      <c r="FL66" s="76">
        <f t="shared" si="89"/>
        <v>0</v>
      </c>
      <c r="FM66" s="76">
        <f t="shared" si="89"/>
        <v>0</v>
      </c>
      <c r="FN66" s="76">
        <f t="shared" si="89"/>
        <v>0</v>
      </c>
      <c r="FO66" s="76">
        <f t="shared" si="89"/>
        <v>0</v>
      </c>
      <c r="FP66" s="76">
        <f t="shared" si="89"/>
        <v>0</v>
      </c>
      <c r="FQ66" s="76">
        <f t="shared" si="89"/>
        <v>0</v>
      </c>
      <c r="FR66" s="76">
        <f t="shared" si="89"/>
        <v>0</v>
      </c>
      <c r="FS66" s="76">
        <f t="shared" si="89"/>
        <v>0</v>
      </c>
      <c r="FT66" s="76">
        <f t="shared" si="89"/>
        <v>0</v>
      </c>
      <c r="FU66" s="76">
        <f t="shared" si="89"/>
        <v>0</v>
      </c>
      <c r="FV66" s="76">
        <f t="shared" si="89"/>
        <v>0</v>
      </c>
      <c r="FW66" s="76">
        <f t="shared" si="89"/>
        <v>0</v>
      </c>
      <c r="FX66" s="76">
        <f t="shared" si="89"/>
        <v>0</v>
      </c>
      <c r="FY66" s="76">
        <f t="shared" si="89"/>
        <v>0</v>
      </c>
      <c r="FZ66" s="76">
        <f t="shared" si="89"/>
        <v>0</v>
      </c>
      <c r="GA66" s="76">
        <f t="shared" si="89"/>
        <v>0</v>
      </c>
      <c r="GB66" s="76">
        <f t="shared" si="89"/>
        <v>0</v>
      </c>
      <c r="GC66" s="76">
        <f t="shared" si="89"/>
        <v>0</v>
      </c>
      <c r="GD66" s="76">
        <f t="shared" si="89"/>
        <v>0</v>
      </c>
      <c r="GE66" s="76">
        <f t="shared" si="89"/>
        <v>0</v>
      </c>
      <c r="GF66" s="76">
        <f t="shared" si="89"/>
        <v>0</v>
      </c>
      <c r="GG66" s="76">
        <f t="shared" si="89"/>
        <v>0</v>
      </c>
      <c r="GH66" s="76">
        <f t="shared" si="89"/>
        <v>0</v>
      </c>
      <c r="GI66" s="76">
        <f t="shared" si="89"/>
        <v>0</v>
      </c>
      <c r="GJ66" s="76">
        <f t="shared" si="89"/>
        <v>0</v>
      </c>
      <c r="GK66" s="76">
        <f t="shared" si="89"/>
        <v>0</v>
      </c>
      <c r="GL66" s="76">
        <f t="shared" si="89"/>
        <v>0</v>
      </c>
      <c r="GM66" s="76">
        <f t="shared" si="89"/>
        <v>0</v>
      </c>
      <c r="GN66" s="76">
        <f t="shared" si="89"/>
        <v>0</v>
      </c>
      <c r="GO66" s="76">
        <f t="shared" si="89"/>
        <v>0</v>
      </c>
      <c r="GP66" s="76">
        <f t="shared" si="89"/>
        <v>0</v>
      </c>
      <c r="GQ66" s="76">
        <f t="shared" si="89"/>
        <v>0</v>
      </c>
      <c r="GR66" s="76">
        <f t="shared" ref="GR66:IL66" si="90">SUM(GR67)</f>
        <v>0</v>
      </c>
      <c r="GS66" s="76">
        <f t="shared" si="90"/>
        <v>0</v>
      </c>
      <c r="GT66" s="76">
        <f t="shared" si="90"/>
        <v>0</v>
      </c>
      <c r="GU66" s="76">
        <f t="shared" si="90"/>
        <v>0</v>
      </c>
      <c r="GV66" s="76">
        <f t="shared" si="90"/>
        <v>0</v>
      </c>
      <c r="GW66" s="76">
        <f t="shared" si="90"/>
        <v>0</v>
      </c>
      <c r="GX66" s="76">
        <f t="shared" si="90"/>
        <v>0</v>
      </c>
      <c r="GY66" s="76">
        <f t="shared" si="90"/>
        <v>0</v>
      </c>
      <c r="GZ66" s="76">
        <f t="shared" si="90"/>
        <v>0</v>
      </c>
      <c r="HA66" s="76">
        <f t="shared" si="90"/>
        <v>0</v>
      </c>
      <c r="HB66" s="76">
        <f t="shared" si="90"/>
        <v>0</v>
      </c>
      <c r="HC66" s="76">
        <f t="shared" si="90"/>
        <v>0</v>
      </c>
      <c r="HD66" s="76">
        <f t="shared" si="90"/>
        <v>0</v>
      </c>
      <c r="HE66" s="76">
        <f t="shared" si="90"/>
        <v>0</v>
      </c>
      <c r="HF66" s="76">
        <f t="shared" si="90"/>
        <v>0</v>
      </c>
      <c r="HG66" s="76">
        <f t="shared" si="90"/>
        <v>0</v>
      </c>
      <c r="HH66" s="76">
        <f t="shared" si="90"/>
        <v>0</v>
      </c>
      <c r="HI66" s="76">
        <f t="shared" si="90"/>
        <v>0</v>
      </c>
      <c r="HJ66" s="76">
        <f t="shared" si="90"/>
        <v>0</v>
      </c>
      <c r="HK66" s="76">
        <f t="shared" si="90"/>
        <v>0</v>
      </c>
      <c r="HL66" s="76">
        <f t="shared" si="90"/>
        <v>0</v>
      </c>
      <c r="HM66" s="76">
        <f t="shared" si="90"/>
        <v>0</v>
      </c>
      <c r="HN66" s="76">
        <f t="shared" si="90"/>
        <v>0</v>
      </c>
      <c r="HO66" s="76">
        <f t="shared" si="90"/>
        <v>0</v>
      </c>
      <c r="HP66" s="76">
        <f t="shared" si="90"/>
        <v>0</v>
      </c>
      <c r="HQ66" s="76">
        <f t="shared" si="90"/>
        <v>0</v>
      </c>
      <c r="HR66" s="76">
        <f t="shared" si="90"/>
        <v>0</v>
      </c>
      <c r="HS66" s="76">
        <f t="shared" si="90"/>
        <v>0</v>
      </c>
      <c r="HT66" s="76">
        <f t="shared" si="90"/>
        <v>0</v>
      </c>
      <c r="HU66" s="76">
        <f t="shared" si="90"/>
        <v>0</v>
      </c>
      <c r="HV66" s="76">
        <f t="shared" si="90"/>
        <v>0</v>
      </c>
      <c r="HW66" s="76">
        <f t="shared" si="90"/>
        <v>0</v>
      </c>
      <c r="HX66" s="76">
        <f t="shared" si="90"/>
        <v>0</v>
      </c>
      <c r="HY66" s="76">
        <f t="shared" si="90"/>
        <v>0</v>
      </c>
      <c r="HZ66" s="76">
        <f t="shared" si="90"/>
        <v>0</v>
      </c>
      <c r="IA66" s="76">
        <f t="shared" si="90"/>
        <v>0</v>
      </c>
      <c r="IB66" s="76">
        <f t="shared" si="90"/>
        <v>0</v>
      </c>
      <c r="IC66" s="76">
        <f t="shared" si="90"/>
        <v>0</v>
      </c>
      <c r="ID66" s="76">
        <f t="shared" si="90"/>
        <v>0</v>
      </c>
      <c r="IE66" s="76">
        <f t="shared" si="90"/>
        <v>0</v>
      </c>
      <c r="IF66" s="76">
        <f t="shared" si="90"/>
        <v>0</v>
      </c>
      <c r="IG66" s="76">
        <f t="shared" si="90"/>
        <v>0</v>
      </c>
      <c r="IH66" s="76">
        <f t="shared" si="90"/>
        <v>0</v>
      </c>
      <c r="II66" s="76">
        <f t="shared" si="90"/>
        <v>0</v>
      </c>
      <c r="IJ66" s="76">
        <f t="shared" si="90"/>
        <v>0</v>
      </c>
      <c r="IK66" s="76">
        <f t="shared" si="90"/>
        <v>0</v>
      </c>
      <c r="IL66" s="76">
        <f t="shared" si="90"/>
        <v>0</v>
      </c>
    </row>
    <row r="67" spans="2:246" outlineLevel="2" x14ac:dyDescent="0.3">
      <c r="B67" s="131" t="s">
        <v>422</v>
      </c>
      <c r="C67" s="72" t="s">
        <v>283</v>
      </c>
      <c r="D67" s="137">
        <f>SUM(G67:IL67)</f>
        <v>0</v>
      </c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</row>
    <row r="68" spans="2:246" outlineLevel="1" x14ac:dyDescent="0.3">
      <c r="B68" s="129" t="s">
        <v>173</v>
      </c>
      <c r="C68" s="72" t="s">
        <v>283</v>
      </c>
      <c r="D68" s="137">
        <f>SUM(G68:IL68)</f>
        <v>0</v>
      </c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</row>
    <row r="69" spans="2:246" outlineLevel="1" x14ac:dyDescent="0.3">
      <c r="B69" s="129" t="s">
        <v>424</v>
      </c>
      <c r="C69" s="72" t="s">
        <v>283</v>
      </c>
      <c r="D69" s="137">
        <f ca="1">SUM(D70:D74)</f>
        <v>212385.07520358977</v>
      </c>
      <c r="G69" s="76">
        <f t="shared" ref="G69:BR69" ca="1" si="91">SUM(G70:G74)</f>
        <v>170.35109124999997</v>
      </c>
      <c r="H69" s="76">
        <f t="shared" ca="1" si="91"/>
        <v>170.35109124999997</v>
      </c>
      <c r="I69" s="76">
        <f t="shared" ca="1" si="91"/>
        <v>170.35109124999997</v>
      </c>
      <c r="J69" s="76">
        <f t="shared" ca="1" si="91"/>
        <v>170.35109124999997</v>
      </c>
      <c r="K69" s="76">
        <f t="shared" ca="1" si="91"/>
        <v>170.35109124999997</v>
      </c>
      <c r="L69" s="76">
        <f t="shared" ca="1" si="91"/>
        <v>276.38421625000001</v>
      </c>
      <c r="M69" s="76">
        <f t="shared" ca="1" si="91"/>
        <v>275.05046625</v>
      </c>
      <c r="N69" s="76">
        <f t="shared" ca="1" si="91"/>
        <v>170.35109124999997</v>
      </c>
      <c r="O69" s="76">
        <f t="shared" ca="1" si="91"/>
        <v>170.35109124999997</v>
      </c>
      <c r="P69" s="76">
        <f t="shared" ca="1" si="91"/>
        <v>273.71671624999999</v>
      </c>
      <c r="Q69" s="76">
        <f t="shared" ca="1" si="91"/>
        <v>170.35109124999997</v>
      </c>
      <c r="R69" s="76">
        <f t="shared" ca="1" si="91"/>
        <v>170.35109124999997</v>
      </c>
      <c r="S69" s="76">
        <f t="shared" ca="1" si="91"/>
        <v>357.15280126676606</v>
      </c>
      <c r="T69" s="76">
        <f t="shared" ca="1" si="91"/>
        <v>255.39162295141693</v>
      </c>
      <c r="U69" s="76">
        <f t="shared" ca="1" si="91"/>
        <v>255.66318405552875</v>
      </c>
      <c r="V69" s="76">
        <f t="shared" ca="1" si="91"/>
        <v>255.94247364764885</v>
      </c>
      <c r="W69" s="76">
        <f t="shared" ca="1" si="91"/>
        <v>256.22267756121744</v>
      </c>
      <c r="X69" s="76">
        <f t="shared" ca="1" si="91"/>
        <v>357.20192378948508</v>
      </c>
      <c r="Y69" s="76">
        <f t="shared" ca="1" si="91"/>
        <v>356.15021533550123</v>
      </c>
      <c r="Z69" s="76">
        <f t="shared" ca="1" si="91"/>
        <v>257.06880521214669</v>
      </c>
      <c r="AA69" s="76">
        <f t="shared" ca="1" si="91"/>
        <v>257.35269644216595</v>
      </c>
      <c r="AB69" s="76">
        <f t="shared" ca="1" si="91"/>
        <v>355.66814205819884</v>
      </c>
      <c r="AC69" s="76">
        <f t="shared" ca="1" si="91"/>
        <v>257.92327010281292</v>
      </c>
      <c r="AD69" s="76">
        <f t="shared" ca="1" si="91"/>
        <v>258.20995862853727</v>
      </c>
      <c r="AE69" s="76">
        <f t="shared" ca="1" si="91"/>
        <v>355.19446069789342</v>
      </c>
      <c r="AF69" s="76">
        <f t="shared" ca="1" si="91"/>
        <v>258.78615438342877</v>
      </c>
      <c r="AG69" s="76">
        <f t="shared" ca="1" si="91"/>
        <v>259.07566776774991</v>
      </c>
      <c r="AH69" s="76">
        <f t="shared" ca="1" si="91"/>
        <v>259.36612894355483</v>
      </c>
      <c r="AI69" s="76">
        <f t="shared" ca="1" si="91"/>
        <v>259.65754101366616</v>
      </c>
      <c r="AJ69" s="76">
        <f t="shared" ca="1" si="91"/>
        <v>355.3130320910646</v>
      </c>
      <c r="AK69" s="76">
        <f t="shared" ca="1" si="91"/>
        <v>354.27260529892146</v>
      </c>
      <c r="AL69" s="76">
        <f t="shared" ca="1" si="91"/>
        <v>266.84937638136427</v>
      </c>
      <c r="AM69" s="76">
        <f t="shared" ca="1" si="91"/>
        <v>580.4999679416735</v>
      </c>
      <c r="AN69" s="76">
        <f t="shared" ca="1" si="91"/>
        <v>674.53831363592678</v>
      </c>
      <c r="AO69" s="76">
        <f t="shared" ca="1" si="91"/>
        <v>583.18980504832211</v>
      </c>
      <c r="AP69" s="76">
        <f t="shared" ca="1" si="91"/>
        <v>584.54133156932221</v>
      </c>
      <c r="AQ69" s="76">
        <f t="shared" ca="1" si="91"/>
        <v>677.25915763645253</v>
      </c>
      <c r="AR69" s="76">
        <f t="shared" ca="1" si="91"/>
        <v>587.25767273453084</v>
      </c>
      <c r="AS69" s="76">
        <f t="shared" ca="1" si="91"/>
        <v>588.62251639579858</v>
      </c>
      <c r="AT69" s="76">
        <f t="shared" ca="1" si="91"/>
        <v>589.99182820006104</v>
      </c>
      <c r="AU69" s="76">
        <f t="shared" ca="1" si="91"/>
        <v>591.3656227748429</v>
      </c>
      <c r="AV69" s="76">
        <f t="shared" ca="1" si="91"/>
        <v>682.77203979557112</v>
      </c>
      <c r="AW69" s="76">
        <f t="shared" ca="1" si="91"/>
        <v>682.82109398572948</v>
      </c>
      <c r="AX69" s="76">
        <f t="shared" ca="1" si="91"/>
        <v>595.51405011697955</v>
      </c>
      <c r="AY69" s="76">
        <f t="shared" ca="1" si="91"/>
        <v>596.90592300933554</v>
      </c>
      <c r="AZ69" s="76">
        <f t="shared" ca="1" si="91"/>
        <v>685.66297753136212</v>
      </c>
      <c r="BA69" s="76">
        <f t="shared" ca="1" si="91"/>
        <v>599.70335360026013</v>
      </c>
      <c r="BB69" s="76">
        <f t="shared" ca="1" si="91"/>
        <v>601.10894118209831</v>
      </c>
      <c r="BC69" s="76">
        <f t="shared" ca="1" si="91"/>
        <v>688.54600529191225</v>
      </c>
      <c r="BD69" s="76">
        <f t="shared" ca="1" si="91"/>
        <v>603.93393599391425</v>
      </c>
      <c r="BE69" s="76">
        <f t="shared" ca="1" si="91"/>
        <v>605.35337340162891</v>
      </c>
      <c r="BF69" s="76">
        <f t="shared" ca="1" si="91"/>
        <v>606.77745767805959</v>
      </c>
      <c r="BG69" s="76">
        <f t="shared" ca="1" si="91"/>
        <v>608.20620403583064</v>
      </c>
      <c r="BH69" s="76">
        <f t="shared" ca="1" si="91"/>
        <v>815.50392108778408</v>
      </c>
      <c r="BI69" s="76">
        <f t="shared" ca="1" si="91"/>
        <v>823.48874771308408</v>
      </c>
      <c r="BJ69" s="76">
        <f t="shared" ca="1" si="91"/>
        <v>612.52056847165954</v>
      </c>
      <c r="BK69" s="76">
        <f t="shared" ca="1" si="91"/>
        <v>613.96811627971726</v>
      </c>
      <c r="BL69" s="76">
        <f t="shared" ca="1" si="91"/>
        <v>834.45182365257222</v>
      </c>
      <c r="BM69" s="76">
        <f t="shared" ca="1" si="91"/>
        <v>616.87744409427387</v>
      </c>
      <c r="BN69" s="76">
        <f t="shared" ca="1" si="91"/>
        <v>618.33925517937439</v>
      </c>
      <c r="BO69" s="76">
        <f t="shared" ca="1" si="91"/>
        <v>845.53212262302191</v>
      </c>
      <c r="BP69" s="76">
        <f t="shared" ca="1" si="91"/>
        <v>621.27724978368337</v>
      </c>
      <c r="BQ69" s="76">
        <f t="shared" ca="1" si="91"/>
        <v>622.75346468769226</v>
      </c>
      <c r="BR69" s="76">
        <f t="shared" ca="1" si="91"/>
        <v>624.23451233517346</v>
      </c>
      <c r="BS69" s="76">
        <f t="shared" ref="BS69:ED69" ca="1" si="92">SUM(BS70:BS74)</f>
        <v>625.72040854726629</v>
      </c>
      <c r="BT69" s="76">
        <f t="shared" ca="1" si="92"/>
        <v>859.70745653231097</v>
      </c>
      <c r="BU69" s="76">
        <f t="shared" ca="1" si="92"/>
        <v>868.04902122261603</v>
      </c>
      <c r="BV69" s="76">
        <f t="shared" ca="1" si="92"/>
        <v>630.20734756052184</v>
      </c>
      <c r="BW69" s="76">
        <f t="shared" ca="1" si="92"/>
        <v>631.71279728090155</v>
      </c>
      <c r="BX69" s="76">
        <f t="shared" ca="1" si="92"/>
        <v>879.48796519970097</v>
      </c>
      <c r="BY69" s="76">
        <f t="shared" ca="1" si="92"/>
        <v>634.73849820803844</v>
      </c>
      <c r="BZ69" s="76">
        <f t="shared" ca="1" si="92"/>
        <v>636.25878173654246</v>
      </c>
      <c r="CA69" s="76">
        <f t="shared" ca="1" si="92"/>
        <v>891.04882112896439</v>
      </c>
      <c r="CB69" s="76">
        <f t="shared" ca="1" si="92"/>
        <v>639.31429612501404</v>
      </c>
      <c r="CC69" s="76">
        <f t="shared" ca="1" si="92"/>
        <v>640.84955962521008</v>
      </c>
      <c r="CD69" s="76">
        <f t="shared" ca="1" si="92"/>
        <v>642.38984917859227</v>
      </c>
      <c r="CE69" s="76">
        <f t="shared" ca="1" si="92"/>
        <v>643.93518123915248</v>
      </c>
      <c r="CF69" s="76">
        <f t="shared" ca="1" si="92"/>
        <v>947.54576344520956</v>
      </c>
      <c r="CG69" s="76">
        <f t="shared" ca="1" si="92"/>
        <v>979.47797624094767</v>
      </c>
      <c r="CH69" s="76">
        <f t="shared" ca="1" si="92"/>
        <v>648.60159781294874</v>
      </c>
      <c r="CI69" s="76">
        <f t="shared" ca="1" si="92"/>
        <v>650.1672655221364</v>
      </c>
      <c r="CJ69" s="76">
        <f t="shared" ca="1" si="92"/>
        <v>994.26868193827158</v>
      </c>
      <c r="CK69" s="76">
        <f t="shared" ca="1" si="92"/>
        <v>653.31399448636046</v>
      </c>
      <c r="CL69" s="76">
        <f t="shared" ca="1" si="92"/>
        <v>654.89508935600736</v>
      </c>
      <c r="CM69" s="76">
        <f t="shared" ca="1" si="92"/>
        <v>1009.213011660582</v>
      </c>
      <c r="CN69" s="76">
        <f t="shared" ca="1" si="92"/>
        <v>658.07282432001887</v>
      </c>
      <c r="CO69" s="76">
        <f t="shared" ca="1" si="92"/>
        <v>659.66949836021399</v>
      </c>
      <c r="CP69" s="76">
        <f t="shared" ca="1" si="92"/>
        <v>661.27139949572847</v>
      </c>
      <c r="CQ69" s="76">
        <f t="shared" ca="1" si="92"/>
        <v>662.8785448387257</v>
      </c>
      <c r="CR69" s="76">
        <f t="shared" ca="1" si="92"/>
        <v>1027.5320311894463</v>
      </c>
      <c r="CS69" s="76">
        <f t="shared" ca="1" si="92"/>
        <v>1039.5686129752949</v>
      </c>
      <c r="CT69" s="76">
        <f t="shared" ca="1" si="92"/>
        <v>667.73161807546319</v>
      </c>
      <c r="CU69" s="76">
        <f t="shared" ca="1" si="92"/>
        <v>669.35991249301594</v>
      </c>
      <c r="CV69" s="76">
        <f t="shared" ca="1" si="92"/>
        <v>1054.982956900501</v>
      </c>
      <c r="CW69" s="76">
        <f t="shared" ca="1" si="92"/>
        <v>672.63251061581082</v>
      </c>
      <c r="CX69" s="76">
        <f t="shared" ca="1" si="92"/>
        <v>674.27684928025315</v>
      </c>
      <c r="CY69" s="76">
        <f t="shared" ca="1" si="92"/>
        <v>1070.5570698116862</v>
      </c>
      <c r="CZ69" s="76">
        <f t="shared" ca="1" si="92"/>
        <v>677.58169364282435</v>
      </c>
      <c r="DA69" s="76">
        <f t="shared" ca="1" si="92"/>
        <v>679.24223464460988</v>
      </c>
      <c r="DB69" s="76">
        <f t="shared" ca="1" si="92"/>
        <v>680.90821182557113</v>
      </c>
      <c r="DC69" s="76">
        <f t="shared" ca="1" si="92"/>
        <v>682.57964298227591</v>
      </c>
      <c r="DD69" s="76">
        <f t="shared" ca="1" si="92"/>
        <v>1089.6408601217299</v>
      </c>
      <c r="DE69" s="76">
        <f t="shared" ca="1" si="92"/>
        <v>1102.1909151789882</v>
      </c>
      <c r="DF69" s="76">
        <f t="shared" ca="1" si="92"/>
        <v>687.6268391484856</v>
      </c>
      <c r="DG69" s="76">
        <f t="shared" ca="1" si="92"/>
        <v>689.32026534274598</v>
      </c>
      <c r="DH69" s="76">
        <f t="shared" ca="1" si="92"/>
        <v>1118.2538428612158</v>
      </c>
      <c r="DI69" s="76">
        <f t="shared" ca="1" si="92"/>
        <v>692.72376739045285</v>
      </c>
      <c r="DJ69" s="76">
        <f t="shared" ca="1" si="92"/>
        <v>694.43387960145867</v>
      </c>
      <c r="DK69" s="76">
        <f t="shared" ca="1" si="92"/>
        <v>1134.4829302888465</v>
      </c>
      <c r="DL69" s="76">
        <f t="shared" ca="1" si="92"/>
        <v>697.87091773853672</v>
      </c>
      <c r="DM69" s="76">
        <f t="shared" ca="1" si="92"/>
        <v>699.59788038040563</v>
      </c>
      <c r="DN69" s="76">
        <f t="shared" ca="1" si="92"/>
        <v>701.33049664858095</v>
      </c>
      <c r="DO69" s="76">
        <f t="shared" ca="1" si="92"/>
        <v>703.06878505156817</v>
      </c>
      <c r="DP69" s="76">
        <f t="shared" ca="1" si="92"/>
        <v>1154.3620822112823</v>
      </c>
      <c r="DQ69" s="76">
        <f t="shared" ca="1" si="92"/>
        <v>1167.4461494708471</v>
      </c>
      <c r="DR69" s="76">
        <f t="shared" ca="1" si="92"/>
        <v>708.31786906441243</v>
      </c>
      <c r="DS69" s="76">
        <f t="shared" ca="1" si="92"/>
        <v>710.07903230645695</v>
      </c>
      <c r="DT69" s="76">
        <f t="shared" ca="1" si="92"/>
        <v>1184.1836042603632</v>
      </c>
      <c r="DU69" s="76">
        <f t="shared" ca="1" si="92"/>
        <v>713.61867443607275</v>
      </c>
      <c r="DV69" s="76">
        <f t="shared" ca="1" si="92"/>
        <v>715.39719113552303</v>
      </c>
      <c r="DW69" s="76">
        <f t="shared" ca="1" si="92"/>
        <v>1201.0938651850979</v>
      </c>
      <c r="DX69" s="76">
        <f t="shared" ca="1" si="92"/>
        <v>718.97171079806844</v>
      </c>
      <c r="DY69" s="76">
        <f t="shared" ca="1" si="92"/>
        <v>720.76775194561878</v>
      </c>
      <c r="DZ69" s="76">
        <f t="shared" ca="1" si="92"/>
        <v>722.56967286452425</v>
      </c>
      <c r="EA69" s="76">
        <f t="shared" ca="1" si="92"/>
        <v>724.37749280363062</v>
      </c>
      <c r="EB69" s="76">
        <f t="shared" ca="1" si="92"/>
        <v>1221.800193184426</v>
      </c>
      <c r="EC69" s="76">
        <f t="shared" ca="1" si="92"/>
        <v>1235.4396331343692</v>
      </c>
      <c r="ED69" s="76">
        <f t="shared" ca="1" si="92"/>
        <v>729.83654017699621</v>
      </c>
      <c r="EE69" s="76">
        <f t="shared" ref="EE69:GP69" ca="1" si="93">SUM(EE70:EE74)</f>
        <v>731.66814994871004</v>
      </c>
      <c r="EF69" s="76">
        <f t="shared" ca="1" si="93"/>
        <v>1252.878596115474</v>
      </c>
      <c r="EG69" s="76">
        <f t="shared" ca="1" si="93"/>
        <v>735.34937776350864</v>
      </c>
      <c r="EH69" s="76">
        <f t="shared" ca="1" si="93"/>
        <v>737.1990351309438</v>
      </c>
      <c r="EI69" s="76">
        <f t="shared" ca="1" si="93"/>
        <v>1270.4972774772232</v>
      </c>
      <c r="EJ69" s="76">
        <f t="shared" ca="1" si="93"/>
        <v>740.91653558000019</v>
      </c>
      <c r="EK69" s="76">
        <f t="shared" ca="1" si="93"/>
        <v>742.78441837344451</v>
      </c>
      <c r="EL69" s="76">
        <f t="shared" ca="1" si="93"/>
        <v>744.65841612911618</v>
      </c>
      <c r="EM69" s="76">
        <f t="shared" ca="1" si="93"/>
        <v>746.53854886577028</v>
      </c>
      <c r="EN69" s="76">
        <f t="shared" ca="1" si="93"/>
        <v>1544.4651384121503</v>
      </c>
      <c r="EO69" s="76">
        <f t="shared" ca="1" si="93"/>
        <v>1558.6821659600846</v>
      </c>
      <c r="EP69" s="76">
        <f t="shared" ca="1" si="93"/>
        <v>752.21595813407976</v>
      </c>
      <c r="EQ69" s="76">
        <f t="shared" ca="1" si="93"/>
        <v>754.12083229665529</v>
      </c>
      <c r="ER69" s="76">
        <f t="shared" ca="1" si="93"/>
        <v>1576.850697460427</v>
      </c>
      <c r="ES69" s="76">
        <f t="shared" ca="1" si="93"/>
        <v>757.94930922404581</v>
      </c>
      <c r="ET69" s="76">
        <f t="shared" ca="1" si="93"/>
        <v>759.87295288617713</v>
      </c>
      <c r="EU69" s="76">
        <f t="shared" ca="1" si="93"/>
        <v>1595.2061360766224</v>
      </c>
      <c r="EV69" s="76">
        <f t="shared" ca="1" si="93"/>
        <v>763.73915335319111</v>
      </c>
      <c r="EW69" s="76">
        <f t="shared" ca="1" si="93"/>
        <v>765.68175145839473</v>
      </c>
      <c r="EX69" s="76">
        <f t="shared" ca="1" si="93"/>
        <v>767.63070912427338</v>
      </c>
      <c r="EY69" s="76">
        <f t="shared" ca="1" si="93"/>
        <v>769.58604717039941</v>
      </c>
      <c r="EZ69" s="76">
        <f t="shared" ca="1" si="93"/>
        <v>1617.6674008407003</v>
      </c>
      <c r="FA69" s="76">
        <f t="shared" ca="1" si="93"/>
        <v>1632.4851194905614</v>
      </c>
      <c r="FB69" s="76">
        <f t="shared" ca="1" si="93"/>
        <v>775.49055280944151</v>
      </c>
      <c r="FC69" s="76">
        <f t="shared" ca="1" si="93"/>
        <v>777.47162193853239</v>
      </c>
      <c r="FD69" s="76">
        <f t="shared" ca="1" si="93"/>
        <v>1651.4124022509168</v>
      </c>
      <c r="FE69" s="76">
        <f t="shared" ca="1" si="93"/>
        <v>781.45323794300293</v>
      </c>
      <c r="FF69" s="76">
        <f t="shared" ca="1" si="93"/>
        <v>783.45382735163082</v>
      </c>
      <c r="FG69" s="76">
        <f t="shared" ca="1" si="93"/>
        <v>1670.5340684117582</v>
      </c>
      <c r="FH69" s="76">
        <f t="shared" ca="1" si="93"/>
        <v>787.47467583732771</v>
      </c>
      <c r="FI69" s="76">
        <f t="shared" ca="1" si="93"/>
        <v>789.49497786672157</v>
      </c>
      <c r="FJ69" s="76">
        <f t="shared" ca="1" si="93"/>
        <v>791.52189383924986</v>
      </c>
      <c r="FK69" s="76">
        <f t="shared" ca="1" si="93"/>
        <v>793.55544540721985</v>
      </c>
      <c r="FL69" s="76">
        <f t="shared" ca="1" si="93"/>
        <v>1693.9257937664038</v>
      </c>
      <c r="FM69" s="76">
        <f t="shared" ca="1" si="93"/>
        <v>1709.3682311622374</v>
      </c>
      <c r="FN69" s="76">
        <f t="shared" ca="1" si="93"/>
        <v>799.69613127183095</v>
      </c>
      <c r="FO69" s="76">
        <f t="shared" ca="1" si="93"/>
        <v>801.75644316606065</v>
      </c>
      <c r="FP69" s="76">
        <f t="shared" ca="1" si="93"/>
        <v>1729.0846152330109</v>
      </c>
      <c r="FQ69" s="76">
        <f t="shared" ca="1" si="93"/>
        <v>805.8973238107277</v>
      </c>
      <c r="FR69" s="76">
        <f t="shared" ca="1" si="93"/>
        <v>807.97793679567906</v>
      </c>
      <c r="FS69" s="76">
        <f t="shared" ca="1" si="93"/>
        <v>1749.0031580402833</v>
      </c>
      <c r="FT69" s="76">
        <f t="shared" ca="1" si="93"/>
        <v>812.15961922082067</v>
      </c>
      <c r="FU69" s="76">
        <f t="shared" ca="1" si="93"/>
        <v>814.26073333140062</v>
      </c>
      <c r="FV69" s="76">
        <f t="shared" ca="1" si="93"/>
        <v>816.36872594281249</v>
      </c>
      <c r="FW69" s="76">
        <f t="shared" ca="1" si="93"/>
        <v>818.48361957349653</v>
      </c>
      <c r="FX69" s="76">
        <f t="shared" ca="1" si="93"/>
        <v>1773.3625624091092</v>
      </c>
      <c r="FY69" s="76">
        <f t="shared" ca="1" si="93"/>
        <v>1789.4547073008061</v>
      </c>
      <c r="FZ69" s="76">
        <f t="shared" ca="1" si="93"/>
        <v>824.86993287269706</v>
      </c>
      <c r="GA69" s="76">
        <f t="shared" ca="1" si="93"/>
        <v>827.0126572427107</v>
      </c>
      <c r="GB69" s="76">
        <f t="shared" ca="1" si="93"/>
        <v>1809.9917567344032</v>
      </c>
      <c r="GC69" s="76">
        <f t="shared" ca="1" si="93"/>
        <v>831.31917311315851</v>
      </c>
      <c r="GD69" s="76">
        <f t="shared" ca="1" si="93"/>
        <v>833.48301061751886</v>
      </c>
      <c r="GE69" s="76">
        <f t="shared" ca="1" si="93"/>
        <v>1830.7390512539787</v>
      </c>
      <c r="GF69" s="76">
        <f t="shared" ca="1" si="93"/>
        <v>837.8319603396418</v>
      </c>
      <c r="GG69" s="76">
        <f t="shared" ca="1" si="93"/>
        <v>840.01711901464034</v>
      </c>
      <c r="GH69" s="76">
        <f t="shared" ca="1" si="93"/>
        <v>842.2094313305148</v>
      </c>
      <c r="GI69" s="76">
        <f t="shared" ca="1" si="93"/>
        <v>844.40892070644588</v>
      </c>
      <c r="GJ69" s="76">
        <f t="shared" ca="1" si="93"/>
        <v>1856.1048417975489</v>
      </c>
      <c r="GK69" s="76">
        <f t="shared" ca="1" si="93"/>
        <v>1872.8726824848968</v>
      </c>
      <c r="GL69" s="76">
        <f t="shared" ca="1" si="93"/>
        <v>851.05068653758565</v>
      </c>
      <c r="GM69" s="76">
        <f t="shared" ca="1" si="93"/>
        <v>853.27911988242647</v>
      </c>
      <c r="GN69" s="76">
        <f t="shared" ca="1" si="93"/>
        <v>1894.263223895839</v>
      </c>
      <c r="GO69" s="76">
        <f t="shared" ca="1" si="93"/>
        <v>857.7578963876914</v>
      </c>
      <c r="GP69" s="76">
        <f t="shared" ca="1" si="93"/>
        <v>860.00828739223141</v>
      </c>
      <c r="GQ69" s="76">
        <f t="shared" ref="GQ69:IL69" ca="1" si="94">SUM(GQ70:GQ74)</f>
        <v>1915.8724201962195</v>
      </c>
      <c r="GR69" s="76">
        <f t="shared" ca="1" si="94"/>
        <v>864.53119510324279</v>
      </c>
      <c r="GS69" s="76">
        <f t="shared" ca="1" si="94"/>
        <v>866.80376012523357</v>
      </c>
      <c r="GT69" s="76">
        <f t="shared" ca="1" si="94"/>
        <v>869.08376493374419</v>
      </c>
      <c r="GU69" s="76">
        <f t="shared" ca="1" si="94"/>
        <v>871.37123388470206</v>
      </c>
      <c r="GV69" s="76">
        <f t="shared" ca="1" si="94"/>
        <v>1942.2848523615216</v>
      </c>
      <c r="GW69" s="76">
        <f t="shared" ca="1" si="94"/>
        <v>1959.755416676368</v>
      </c>
      <c r="GX69" s="76">
        <f t="shared" ca="1" si="94"/>
        <v>878.27867034910867</v>
      </c>
      <c r="GY69" s="76">
        <f t="shared" ca="1" si="94"/>
        <v>880.59624102772045</v>
      </c>
      <c r="GZ69" s="76">
        <f t="shared" ca="1" si="94"/>
        <v>1982.0335897437358</v>
      </c>
      <c r="HA69" s="76">
        <f t="shared" ca="1" si="94"/>
        <v>885.25416859320023</v>
      </c>
      <c r="HB69" s="76">
        <f t="shared" ca="1" si="94"/>
        <v>887.59457523790502</v>
      </c>
      <c r="HC69" s="76">
        <f t="shared" ca="1" si="94"/>
        <v>2004.5391638961182</v>
      </c>
      <c r="HD69" s="76">
        <f t="shared" ca="1" si="94"/>
        <v>892.29839925737122</v>
      </c>
      <c r="HE69" s="76">
        <f t="shared" ca="1" si="94"/>
        <v>894.6618668802447</v>
      </c>
      <c r="HF69" s="76">
        <f t="shared" ca="1" si="94"/>
        <v>897.03307188109409</v>
      </c>
      <c r="HG69" s="76">
        <f t="shared" ca="1" si="94"/>
        <v>899.41203959011102</v>
      </c>
      <c r="HH69" s="76">
        <f t="shared" ca="1" si="94"/>
        <v>2032.0401033480625</v>
      </c>
      <c r="HI69" s="76">
        <f t="shared" ca="1" si="94"/>
        <v>2050.2415002354824</v>
      </c>
      <c r="HJ69" s="76">
        <f t="shared" ca="1" si="94"/>
        <v>906.59577351306086</v>
      </c>
      <c r="HK69" s="76">
        <f t="shared" ca="1" si="94"/>
        <v>909.00604701883788</v>
      </c>
      <c r="HL69" s="76">
        <f t="shared" ca="1" si="94"/>
        <v>2073.4428102255497</v>
      </c>
      <c r="HM69" s="76">
        <f t="shared" ca="1" si="94"/>
        <v>913.85029168692324</v>
      </c>
      <c r="HN69" s="76">
        <f t="shared" ca="1" si="94"/>
        <v>916.28431459743786</v>
      </c>
      <c r="HO69" s="76">
        <f t="shared" ca="1" si="94"/>
        <v>2096.8806173440375</v>
      </c>
      <c r="HP69" s="76">
        <f t="shared" ca="1" si="94"/>
        <v>921.17629157766532</v>
      </c>
      <c r="HQ69" s="76">
        <f t="shared" ca="1" si="94"/>
        <v>923.63429790543989</v>
      </c>
      <c r="HR69" s="76">
        <f t="shared" ca="1" si="94"/>
        <v>926.10035110633646</v>
      </c>
      <c r="HS69" s="76">
        <f t="shared" ca="1" si="94"/>
        <v>928.57447752370501</v>
      </c>
      <c r="HT69" s="76">
        <f t="shared" ca="1" si="94"/>
        <v>2125.5136043740576</v>
      </c>
      <c r="HU69" s="76">
        <f t="shared" ca="1" si="94"/>
        <v>2144.4750671369911</v>
      </c>
      <c r="HV69" s="76">
        <f t="shared" ca="1" si="94"/>
        <v>936.04556080361237</v>
      </c>
      <c r="HW69" s="76">
        <f t="shared" ca="1" si="94"/>
        <v>938.55224524957225</v>
      </c>
      <c r="HX69" s="76">
        <f t="shared" ca="1" si="94"/>
        <v>2168.6364395266542</v>
      </c>
      <c r="HY69" s="76">
        <f t="shared" ca="1" si="94"/>
        <v>943.59025970441508</v>
      </c>
      <c r="HZ69" s="76">
        <f t="shared" ca="1" si="94"/>
        <v>946.12164353132937</v>
      </c>
      <c r="IA69" s="76">
        <f t="shared" ca="1" si="94"/>
        <v>2193.0437689298606</v>
      </c>
      <c r="IB69" s="76">
        <f t="shared" ca="1" si="94"/>
        <v>951.20929959076602</v>
      </c>
      <c r="IC69" s="76">
        <f t="shared" ca="1" si="94"/>
        <v>953.76562617167463</v>
      </c>
      <c r="ID69" s="76">
        <f t="shared" ca="1" si="94"/>
        <v>953.76562617167463</v>
      </c>
      <c r="IE69" s="76">
        <f t="shared" ca="1" si="94"/>
        <v>953.76562617167463</v>
      </c>
      <c r="IF69" s="76">
        <f t="shared" ca="1" si="94"/>
        <v>2215.1347835321299</v>
      </c>
      <c r="IG69" s="76">
        <f t="shared" ca="1" si="94"/>
        <v>2220.2958676530779</v>
      </c>
      <c r="IH69" s="76">
        <f t="shared" ca="1" si="94"/>
        <v>953.76562617167463</v>
      </c>
      <c r="II69" s="76">
        <f t="shared" ca="1" si="94"/>
        <v>953.76562617167463</v>
      </c>
      <c r="IJ69" s="76">
        <f t="shared" ca="1" si="94"/>
        <v>2219.4956176530777</v>
      </c>
      <c r="IK69" s="76">
        <f t="shared" ca="1" si="94"/>
        <v>953.76562617167463</v>
      </c>
      <c r="IL69" s="76">
        <f t="shared" ca="1" si="94"/>
        <v>953.76562617167463</v>
      </c>
    </row>
    <row r="70" spans="2:246" outlineLevel="2" x14ac:dyDescent="0.3">
      <c r="B70" s="131" t="s">
        <v>67</v>
      </c>
      <c r="C70" s="72" t="s">
        <v>283</v>
      </c>
      <c r="D70" s="137">
        <f t="shared" ref="D70:D84" si="95">SUM(G70:IL70)</f>
        <v>4267.333125000001</v>
      </c>
      <c r="G70" s="76">
        <f>Tax!G37</f>
        <v>0</v>
      </c>
      <c r="H70" s="76">
        <f>Tax!H37</f>
        <v>0</v>
      </c>
      <c r="I70" s="76">
        <f>Tax!I37</f>
        <v>0</v>
      </c>
      <c r="J70" s="76">
        <f>Tax!J37</f>
        <v>0</v>
      </c>
      <c r="K70" s="76">
        <f>Tax!K37</f>
        <v>0</v>
      </c>
      <c r="L70" s="76">
        <f>Tax!L37</f>
        <v>106.03312500000001</v>
      </c>
      <c r="M70" s="76">
        <f>Tax!M37</f>
        <v>104.69937500000002</v>
      </c>
      <c r="N70" s="76">
        <f>Tax!N37</f>
        <v>0</v>
      </c>
      <c r="O70" s="76">
        <f>Tax!O37</f>
        <v>0</v>
      </c>
      <c r="P70" s="76">
        <f>Tax!P37</f>
        <v>103.36562500000005</v>
      </c>
      <c r="Q70" s="76">
        <f>Tax!Q37</f>
        <v>0</v>
      </c>
      <c r="R70" s="76">
        <f>Tax!R37</f>
        <v>0</v>
      </c>
      <c r="S70" s="76">
        <f>Tax!S37</f>
        <v>102.03187500000006</v>
      </c>
      <c r="T70" s="76">
        <f>Tax!T37</f>
        <v>0</v>
      </c>
      <c r="U70" s="76">
        <f>Tax!U37</f>
        <v>0</v>
      </c>
      <c r="V70" s="76">
        <f>Tax!V37</f>
        <v>0</v>
      </c>
      <c r="W70" s="76">
        <f>Tax!W37</f>
        <v>0</v>
      </c>
      <c r="X70" s="76">
        <f>Tax!X37</f>
        <v>100.69812500000009</v>
      </c>
      <c r="Y70" s="76">
        <f>Tax!Y37</f>
        <v>99.364375000000095</v>
      </c>
      <c r="Z70" s="76">
        <f>Tax!Z37</f>
        <v>0</v>
      </c>
      <c r="AA70" s="76">
        <f>Tax!AA37</f>
        <v>0</v>
      </c>
      <c r="AB70" s="76">
        <f>Tax!AB37</f>
        <v>98.030625000000128</v>
      </c>
      <c r="AC70" s="76">
        <f>Tax!AC37</f>
        <v>0</v>
      </c>
      <c r="AD70" s="76">
        <f>Tax!AD37</f>
        <v>0</v>
      </c>
      <c r="AE70" s="76">
        <f>Tax!AE37</f>
        <v>96.696875000000134</v>
      </c>
      <c r="AF70" s="76">
        <f>Tax!AF37</f>
        <v>0</v>
      </c>
      <c r="AG70" s="76">
        <f>Tax!AG37</f>
        <v>0</v>
      </c>
      <c r="AH70" s="76">
        <f>Tax!AH37</f>
        <v>0</v>
      </c>
      <c r="AI70" s="76">
        <f>Tax!AI37</f>
        <v>0</v>
      </c>
      <c r="AJ70" s="76">
        <f>Tax!AJ37</f>
        <v>95.363125000000167</v>
      </c>
      <c r="AK70" s="76">
        <f>Tax!AK37</f>
        <v>94.029375000000186</v>
      </c>
      <c r="AL70" s="76">
        <f>Tax!AL37</f>
        <v>0</v>
      </c>
      <c r="AM70" s="76">
        <f>Tax!AM37</f>
        <v>0</v>
      </c>
      <c r="AN70" s="76">
        <f>Tax!AN37</f>
        <v>92.69562500000022</v>
      </c>
      <c r="AO70" s="76">
        <f>Tax!AO37</f>
        <v>0</v>
      </c>
      <c r="AP70" s="76">
        <f>Tax!AP37</f>
        <v>0</v>
      </c>
      <c r="AQ70" s="76">
        <f>Tax!AQ37</f>
        <v>91.361875000000225</v>
      </c>
      <c r="AR70" s="76">
        <f>Tax!AR37</f>
        <v>0</v>
      </c>
      <c r="AS70" s="76">
        <f>Tax!AS37</f>
        <v>0</v>
      </c>
      <c r="AT70" s="76">
        <f>Tax!AT37</f>
        <v>0</v>
      </c>
      <c r="AU70" s="76">
        <f>Tax!AU37</f>
        <v>0</v>
      </c>
      <c r="AV70" s="76">
        <f>Tax!AV37</f>
        <v>90.028125000000244</v>
      </c>
      <c r="AW70" s="76">
        <f>Tax!AW37</f>
        <v>88.694375000000235</v>
      </c>
      <c r="AX70" s="76">
        <f>Tax!AX37</f>
        <v>0</v>
      </c>
      <c r="AY70" s="76">
        <f>Tax!AY37</f>
        <v>0</v>
      </c>
      <c r="AZ70" s="76">
        <f>Tax!AZ37</f>
        <v>87.360625000000226</v>
      </c>
      <c r="BA70" s="76">
        <f>Tax!BA37</f>
        <v>0</v>
      </c>
      <c r="BB70" s="76">
        <f>Tax!BB37</f>
        <v>0</v>
      </c>
      <c r="BC70" s="76">
        <f>Tax!BC37</f>
        <v>86.026875000000217</v>
      </c>
      <c r="BD70" s="76">
        <f>Tax!BD37</f>
        <v>0</v>
      </c>
      <c r="BE70" s="76">
        <f>Tax!BE37</f>
        <v>0</v>
      </c>
      <c r="BF70" s="76">
        <f>Tax!BF37</f>
        <v>0</v>
      </c>
      <c r="BG70" s="76">
        <f>Tax!BG37</f>
        <v>0</v>
      </c>
      <c r="BH70" s="76">
        <f>Tax!BH37</f>
        <v>84.693125000000208</v>
      </c>
      <c r="BI70" s="76">
        <f>Tax!BI37</f>
        <v>83.359375000000199</v>
      </c>
      <c r="BJ70" s="76">
        <f>Tax!BJ37</f>
        <v>0</v>
      </c>
      <c r="BK70" s="76">
        <f>Tax!BK37</f>
        <v>0</v>
      </c>
      <c r="BL70" s="76">
        <f>Tax!BL37</f>
        <v>82.02562500000019</v>
      </c>
      <c r="BM70" s="76">
        <f>Tax!BM37</f>
        <v>0</v>
      </c>
      <c r="BN70" s="76">
        <f>Tax!BN37</f>
        <v>0</v>
      </c>
      <c r="BO70" s="76">
        <f>Tax!BO37</f>
        <v>80.691875000000167</v>
      </c>
      <c r="BP70" s="76">
        <f>Tax!BP37</f>
        <v>0</v>
      </c>
      <c r="BQ70" s="76">
        <f>Tax!BQ37</f>
        <v>0</v>
      </c>
      <c r="BR70" s="76">
        <f>Tax!BR37</f>
        <v>0</v>
      </c>
      <c r="BS70" s="76">
        <f>Tax!BS37</f>
        <v>0</v>
      </c>
      <c r="BT70" s="76">
        <f>Tax!BT37</f>
        <v>79.358125000000172</v>
      </c>
      <c r="BU70" s="76">
        <f>Tax!BU37</f>
        <v>78.024375000000148</v>
      </c>
      <c r="BV70" s="76">
        <f>Tax!BV37</f>
        <v>0</v>
      </c>
      <c r="BW70" s="76">
        <f>Tax!BW37</f>
        <v>0</v>
      </c>
      <c r="BX70" s="76">
        <f>Tax!BX37</f>
        <v>76.690625000000139</v>
      </c>
      <c r="BY70" s="76">
        <f>Tax!BY37</f>
        <v>0</v>
      </c>
      <c r="BZ70" s="76">
        <f>Tax!BZ37</f>
        <v>0</v>
      </c>
      <c r="CA70" s="76">
        <f>Tax!CA37</f>
        <v>75.35687500000013</v>
      </c>
      <c r="CB70" s="76">
        <f>Tax!CB37</f>
        <v>0</v>
      </c>
      <c r="CC70" s="76">
        <f>Tax!CC37</f>
        <v>0</v>
      </c>
      <c r="CD70" s="76">
        <f>Tax!CD37</f>
        <v>0</v>
      </c>
      <c r="CE70" s="76">
        <f>Tax!CE37</f>
        <v>0</v>
      </c>
      <c r="CF70" s="76">
        <f>Tax!CF37</f>
        <v>74.023125000000135</v>
      </c>
      <c r="CG70" s="76">
        <f>Tax!CG37</f>
        <v>72.689375000000112</v>
      </c>
      <c r="CH70" s="76">
        <f>Tax!CH37</f>
        <v>0</v>
      </c>
      <c r="CI70" s="76">
        <f>Tax!CI37</f>
        <v>0</v>
      </c>
      <c r="CJ70" s="76">
        <f>Tax!CJ37</f>
        <v>71.355625000000103</v>
      </c>
      <c r="CK70" s="76">
        <f>Tax!CK37</f>
        <v>0</v>
      </c>
      <c r="CL70" s="76">
        <f>Tax!CL37</f>
        <v>0</v>
      </c>
      <c r="CM70" s="76">
        <f>Tax!CM37</f>
        <v>70.021875000000094</v>
      </c>
      <c r="CN70" s="76">
        <f>Tax!CN37</f>
        <v>0</v>
      </c>
      <c r="CO70" s="76">
        <f>Tax!CO37</f>
        <v>0</v>
      </c>
      <c r="CP70" s="76">
        <f>Tax!CP37</f>
        <v>0</v>
      </c>
      <c r="CQ70" s="76">
        <f>Tax!CQ37</f>
        <v>0</v>
      </c>
      <c r="CR70" s="76">
        <f>Tax!CR37</f>
        <v>68.688125000000085</v>
      </c>
      <c r="CS70" s="76">
        <f>Tax!CS37</f>
        <v>67.354375000000076</v>
      </c>
      <c r="CT70" s="76">
        <f>Tax!CT37</f>
        <v>0</v>
      </c>
      <c r="CU70" s="76">
        <f>Tax!CU37</f>
        <v>0</v>
      </c>
      <c r="CV70" s="76">
        <f>Tax!CV37</f>
        <v>66.020625000000067</v>
      </c>
      <c r="CW70" s="76">
        <f>Tax!CW37</f>
        <v>0</v>
      </c>
      <c r="CX70" s="76">
        <f>Tax!CX37</f>
        <v>0</v>
      </c>
      <c r="CY70" s="76">
        <f>Tax!CY37</f>
        <v>64.686875000000043</v>
      </c>
      <c r="CZ70" s="76">
        <f>Tax!CZ37</f>
        <v>0</v>
      </c>
      <c r="DA70" s="76">
        <f>Tax!DA37</f>
        <v>0</v>
      </c>
      <c r="DB70" s="76">
        <f>Tax!DB37</f>
        <v>0</v>
      </c>
      <c r="DC70" s="76">
        <f>Tax!DC37</f>
        <v>0</v>
      </c>
      <c r="DD70" s="76">
        <f>Tax!DD37</f>
        <v>63.353125000000048</v>
      </c>
      <c r="DE70" s="76">
        <f>Tax!DE37</f>
        <v>62.019375000000032</v>
      </c>
      <c r="DF70" s="76">
        <f>Tax!DF37</f>
        <v>0</v>
      </c>
      <c r="DG70" s="76">
        <f>Tax!DG37</f>
        <v>0</v>
      </c>
      <c r="DH70" s="76">
        <f>Tax!DH37</f>
        <v>60.685625000000023</v>
      </c>
      <c r="DI70" s="76">
        <f>Tax!DI37</f>
        <v>0</v>
      </c>
      <c r="DJ70" s="76">
        <f>Tax!DJ37</f>
        <v>0</v>
      </c>
      <c r="DK70" s="76">
        <f>Tax!DK37</f>
        <v>59.351875000000007</v>
      </c>
      <c r="DL70" s="76">
        <f>Tax!DL37</f>
        <v>0</v>
      </c>
      <c r="DM70" s="76">
        <f>Tax!DM37</f>
        <v>0</v>
      </c>
      <c r="DN70" s="76">
        <f>Tax!DN37</f>
        <v>0</v>
      </c>
      <c r="DO70" s="76">
        <f>Tax!DO37</f>
        <v>0</v>
      </c>
      <c r="DP70" s="76">
        <f>Tax!DP37</f>
        <v>58.018125000000012</v>
      </c>
      <c r="DQ70" s="76">
        <f>Tax!DQ37</f>
        <v>56.684374999999989</v>
      </c>
      <c r="DR70" s="76">
        <f>Tax!DR37</f>
        <v>0</v>
      </c>
      <c r="DS70" s="76">
        <f>Tax!DS37</f>
        <v>0</v>
      </c>
      <c r="DT70" s="76">
        <f>Tax!DT37</f>
        <v>55.35062499999998</v>
      </c>
      <c r="DU70" s="76">
        <f>Tax!DU37</f>
        <v>0</v>
      </c>
      <c r="DV70" s="76">
        <f>Tax!DV37</f>
        <v>0</v>
      </c>
      <c r="DW70" s="76">
        <f>Tax!DW37</f>
        <v>54.01687499999997</v>
      </c>
      <c r="DX70" s="76">
        <f>Tax!DX37</f>
        <v>0</v>
      </c>
      <c r="DY70" s="76">
        <f>Tax!DY37</f>
        <v>0</v>
      </c>
      <c r="DZ70" s="76">
        <f>Tax!DZ37</f>
        <v>0</v>
      </c>
      <c r="EA70" s="76">
        <f>Tax!EA37</f>
        <v>0</v>
      </c>
      <c r="EB70" s="76">
        <f>Tax!EB37</f>
        <v>52.683124999999968</v>
      </c>
      <c r="EC70" s="76">
        <f>Tax!EC37</f>
        <v>51.349374999999952</v>
      </c>
      <c r="ED70" s="76">
        <f>Tax!ED37</f>
        <v>0</v>
      </c>
      <c r="EE70" s="76">
        <f>Tax!EE37</f>
        <v>0</v>
      </c>
      <c r="EF70" s="76">
        <f>Tax!EF37</f>
        <v>50.015624999999943</v>
      </c>
      <c r="EG70" s="76">
        <f>Tax!EG37</f>
        <v>0</v>
      </c>
      <c r="EH70" s="76">
        <f>Tax!EH37</f>
        <v>0</v>
      </c>
      <c r="EI70" s="76">
        <f>Tax!EI37</f>
        <v>48.681874999999934</v>
      </c>
      <c r="EJ70" s="76">
        <f>Tax!EJ37</f>
        <v>0</v>
      </c>
      <c r="EK70" s="76">
        <f>Tax!EK37</f>
        <v>0</v>
      </c>
      <c r="EL70" s="76">
        <f>Tax!EL37</f>
        <v>0</v>
      </c>
      <c r="EM70" s="76">
        <f>Tax!EM37</f>
        <v>0</v>
      </c>
      <c r="EN70" s="76">
        <f>Tax!EN37</f>
        <v>47.348124999999925</v>
      </c>
      <c r="EO70" s="76">
        <f>Tax!EO37</f>
        <v>46.014374999999916</v>
      </c>
      <c r="EP70" s="76">
        <f>Tax!EP37</f>
        <v>0</v>
      </c>
      <c r="EQ70" s="76">
        <f>Tax!EQ37</f>
        <v>0</v>
      </c>
      <c r="ER70" s="76">
        <f>Tax!ER37</f>
        <v>44.680624999999907</v>
      </c>
      <c r="ES70" s="76">
        <f>Tax!ES37</f>
        <v>0</v>
      </c>
      <c r="ET70" s="76">
        <f>Tax!ET37</f>
        <v>0</v>
      </c>
      <c r="EU70" s="76">
        <f>Tax!EU37</f>
        <v>43.346874999999919</v>
      </c>
      <c r="EV70" s="76">
        <f>Tax!EV37</f>
        <v>0</v>
      </c>
      <c r="EW70" s="76">
        <f>Tax!EW37</f>
        <v>0</v>
      </c>
      <c r="EX70" s="76">
        <f>Tax!EX37</f>
        <v>0</v>
      </c>
      <c r="EY70" s="76">
        <f>Tax!EY37</f>
        <v>0</v>
      </c>
      <c r="EZ70" s="76">
        <f>Tax!EZ37</f>
        <v>42.013124999999924</v>
      </c>
      <c r="FA70" s="76">
        <f>Tax!FA37</f>
        <v>40.679374999999922</v>
      </c>
      <c r="FB70" s="76">
        <f>Tax!FB37</f>
        <v>0</v>
      </c>
      <c r="FC70" s="76">
        <f>Tax!FC37</f>
        <v>0</v>
      </c>
      <c r="FD70" s="76">
        <f>Tax!FD37</f>
        <v>39.345624999999934</v>
      </c>
      <c r="FE70" s="76">
        <f>Tax!FE37</f>
        <v>0</v>
      </c>
      <c r="FF70" s="76">
        <f>Tax!FF37</f>
        <v>0</v>
      </c>
      <c r="FG70" s="76">
        <f>Tax!FG37</f>
        <v>38.011874999999932</v>
      </c>
      <c r="FH70" s="76">
        <f>Tax!FH37</f>
        <v>0</v>
      </c>
      <c r="FI70" s="76">
        <f>Tax!FI37</f>
        <v>0</v>
      </c>
      <c r="FJ70" s="76">
        <f>Tax!FJ37</f>
        <v>0</v>
      </c>
      <c r="FK70" s="76">
        <f>Tax!FK37</f>
        <v>0</v>
      </c>
      <c r="FL70" s="76">
        <f>Tax!FL37</f>
        <v>36.678124999999937</v>
      </c>
      <c r="FM70" s="76">
        <f>Tax!FM37</f>
        <v>35.34437499999995</v>
      </c>
      <c r="FN70" s="76">
        <f>Tax!FN37</f>
        <v>0</v>
      </c>
      <c r="FO70" s="76">
        <f>Tax!FO37</f>
        <v>0</v>
      </c>
      <c r="FP70" s="76">
        <f>Tax!FP37</f>
        <v>34.010624999999955</v>
      </c>
      <c r="FQ70" s="76">
        <f>Tax!FQ37</f>
        <v>0</v>
      </c>
      <c r="FR70" s="76">
        <f>Tax!FR37</f>
        <v>0</v>
      </c>
      <c r="FS70" s="76">
        <f>Tax!FS37</f>
        <v>32.676874999999953</v>
      </c>
      <c r="FT70" s="76">
        <f>Tax!FT37</f>
        <v>0</v>
      </c>
      <c r="FU70" s="76">
        <f>Tax!FU37</f>
        <v>0</v>
      </c>
      <c r="FV70" s="76">
        <f>Tax!FV37</f>
        <v>0</v>
      </c>
      <c r="FW70" s="76">
        <f>Tax!FW37</f>
        <v>0</v>
      </c>
      <c r="FX70" s="76">
        <f>Tax!FX37</f>
        <v>31.343124999999961</v>
      </c>
      <c r="FY70" s="76">
        <f>Tax!FY37</f>
        <v>30.009374999999967</v>
      </c>
      <c r="FZ70" s="76">
        <f>Tax!FZ37</f>
        <v>0</v>
      </c>
      <c r="GA70" s="76">
        <f>Tax!GA37</f>
        <v>0</v>
      </c>
      <c r="GB70" s="76">
        <f>Tax!GB37</f>
        <v>28.675624999999972</v>
      </c>
      <c r="GC70" s="76">
        <f>Tax!GC37</f>
        <v>0</v>
      </c>
      <c r="GD70" s="76">
        <f>Tax!GD37</f>
        <v>0</v>
      </c>
      <c r="GE70" s="76">
        <f>Tax!GE37</f>
        <v>27.341874999999973</v>
      </c>
      <c r="GF70" s="76">
        <f>Tax!GF37</f>
        <v>0</v>
      </c>
      <c r="GG70" s="76">
        <f>Tax!GG37</f>
        <v>0</v>
      </c>
      <c r="GH70" s="76">
        <f>Tax!GH37</f>
        <v>0</v>
      </c>
      <c r="GI70" s="76">
        <f>Tax!GI37</f>
        <v>0</v>
      </c>
      <c r="GJ70" s="76">
        <f>Tax!GJ37</f>
        <v>26.008124999999986</v>
      </c>
      <c r="GK70" s="76">
        <f>Tax!GK37</f>
        <v>24.674374999999984</v>
      </c>
      <c r="GL70" s="76">
        <f>Tax!GL37</f>
        <v>0</v>
      </c>
      <c r="GM70" s="76">
        <f>Tax!GM37</f>
        <v>0</v>
      </c>
      <c r="GN70" s="76">
        <f>Tax!GN37</f>
        <v>23.340624999999992</v>
      </c>
      <c r="GO70" s="76">
        <f>Tax!GO37</f>
        <v>0</v>
      </c>
      <c r="GP70" s="76">
        <f>Tax!GP37</f>
        <v>0</v>
      </c>
      <c r="GQ70" s="76">
        <f>Tax!GQ37</f>
        <v>22.006874999999994</v>
      </c>
      <c r="GR70" s="76">
        <f>Tax!GR37</f>
        <v>0</v>
      </c>
      <c r="GS70" s="76">
        <f>Tax!GS37</f>
        <v>0</v>
      </c>
      <c r="GT70" s="76">
        <f>Tax!GT37</f>
        <v>0</v>
      </c>
      <c r="GU70" s="76">
        <f>Tax!GU37</f>
        <v>0</v>
      </c>
      <c r="GV70" s="76">
        <f>Tax!GV37</f>
        <v>20.673124999999992</v>
      </c>
      <c r="GW70" s="76">
        <f>Tax!GW37</f>
        <v>19.33937499999999</v>
      </c>
      <c r="GX70" s="76">
        <f>Tax!GX37</f>
        <v>0</v>
      </c>
      <c r="GY70" s="76">
        <f>Tax!GY37</f>
        <v>0</v>
      </c>
      <c r="GZ70" s="76">
        <f>Tax!GZ37</f>
        <v>18.005624999999988</v>
      </c>
      <c r="HA70" s="76">
        <f>Tax!HA37</f>
        <v>0</v>
      </c>
      <c r="HB70" s="76">
        <f>Tax!HB37</f>
        <v>0</v>
      </c>
      <c r="HC70" s="76">
        <f>Tax!HC37</f>
        <v>16.671874999999982</v>
      </c>
      <c r="HD70" s="76">
        <f>Tax!HD37</f>
        <v>0</v>
      </c>
      <c r="HE70" s="76">
        <f>Tax!HE37</f>
        <v>0</v>
      </c>
      <c r="HF70" s="76">
        <f>Tax!HF37</f>
        <v>0</v>
      </c>
      <c r="HG70" s="76">
        <f>Tax!HG37</f>
        <v>0</v>
      </c>
      <c r="HH70" s="76">
        <f>Tax!HH37</f>
        <v>15.338124999999982</v>
      </c>
      <c r="HI70" s="76">
        <f>Tax!HI37</f>
        <v>14.004374999999978</v>
      </c>
      <c r="HJ70" s="76">
        <f>Tax!HJ37</f>
        <v>0</v>
      </c>
      <c r="HK70" s="76">
        <f>Tax!HK37</f>
        <v>0</v>
      </c>
      <c r="HL70" s="76">
        <f>Tax!HL37</f>
        <v>12.670624999999976</v>
      </c>
      <c r="HM70" s="76">
        <f>Tax!HM37</f>
        <v>0</v>
      </c>
      <c r="HN70" s="76">
        <f>Tax!HN37</f>
        <v>0</v>
      </c>
      <c r="HO70" s="76">
        <f>Tax!HO37</f>
        <v>11.336874999999974</v>
      </c>
      <c r="HP70" s="76">
        <f>Tax!HP37</f>
        <v>0</v>
      </c>
      <c r="HQ70" s="76">
        <f>Tax!HQ37</f>
        <v>0</v>
      </c>
      <c r="HR70" s="76">
        <f>Tax!HR37</f>
        <v>0</v>
      </c>
      <c r="HS70" s="76">
        <f>Tax!HS37</f>
        <v>0</v>
      </c>
      <c r="HT70" s="76">
        <f>Tax!HT37</f>
        <v>10.003124999999976</v>
      </c>
      <c r="HU70" s="76">
        <f>Tax!HU37</f>
        <v>8.6693749999999774</v>
      </c>
      <c r="HV70" s="76">
        <f>Tax!HV37</f>
        <v>0</v>
      </c>
      <c r="HW70" s="76">
        <f>Tax!HW37</f>
        <v>0</v>
      </c>
      <c r="HX70" s="76">
        <f>Tax!HX37</f>
        <v>7.335624999999979</v>
      </c>
      <c r="HY70" s="76">
        <f>Tax!HY37</f>
        <v>0</v>
      </c>
      <c r="HZ70" s="76">
        <f>Tax!HZ37</f>
        <v>0</v>
      </c>
      <c r="IA70" s="76">
        <f>Tax!IA37</f>
        <v>6.0018749999999788</v>
      </c>
      <c r="IB70" s="76">
        <f>Tax!IB37</f>
        <v>0</v>
      </c>
      <c r="IC70" s="76">
        <f>Tax!IC37</f>
        <v>0</v>
      </c>
      <c r="ID70" s="76">
        <f>Tax!ID37</f>
        <v>0</v>
      </c>
      <c r="IE70" s="76">
        <f>Tax!IE37</f>
        <v>0</v>
      </c>
      <c r="IF70" s="76">
        <f>Tax!IF37</f>
        <v>4.6681249999999785</v>
      </c>
      <c r="IG70" s="76">
        <f>Tax!IG37</f>
        <v>3.3343749999999788</v>
      </c>
      <c r="IH70" s="76">
        <f>Tax!IH37</f>
        <v>0</v>
      </c>
      <c r="II70" s="76">
        <f>Tax!II37</f>
        <v>0</v>
      </c>
      <c r="IJ70" s="76">
        <f>Tax!IJ37</f>
        <v>2.0006249999999786</v>
      </c>
      <c r="IK70" s="76">
        <f>Tax!IK37</f>
        <v>0</v>
      </c>
      <c r="IL70" s="76">
        <f>Tax!IL37</f>
        <v>0</v>
      </c>
    </row>
    <row r="71" spans="2:246" outlineLevel="2" x14ac:dyDescent="0.3">
      <c r="B71" s="131" t="s">
        <v>69</v>
      </c>
      <c r="C71" s="72" t="s">
        <v>283</v>
      </c>
      <c r="D71" s="137">
        <f t="shared" ca="1" si="95"/>
        <v>43625.987407595625</v>
      </c>
      <c r="G71" s="76">
        <f>Tax!G38</f>
        <v>0</v>
      </c>
      <c r="H71" s="76">
        <f ca="1">Tax!H38</f>
        <v>0</v>
      </c>
      <c r="I71" s="76">
        <f ca="1">Tax!I38</f>
        <v>0</v>
      </c>
      <c r="J71" s="76">
        <f ca="1">Tax!J38</f>
        <v>0</v>
      </c>
      <c r="K71" s="76">
        <f ca="1">Tax!K38</f>
        <v>0</v>
      </c>
      <c r="L71" s="76">
        <f ca="1">Tax!L38</f>
        <v>0</v>
      </c>
      <c r="M71" s="76">
        <f ca="1">Tax!M38</f>
        <v>0</v>
      </c>
      <c r="N71" s="76">
        <f ca="1">Tax!N38</f>
        <v>0</v>
      </c>
      <c r="O71" s="76">
        <f ca="1">Tax!O38</f>
        <v>0</v>
      </c>
      <c r="P71" s="76">
        <f ca="1">Tax!P38</f>
        <v>0</v>
      </c>
      <c r="Q71" s="76">
        <f ca="1">Tax!Q38</f>
        <v>0</v>
      </c>
      <c r="R71" s="76">
        <f ca="1">Tax!R38</f>
        <v>0</v>
      </c>
      <c r="S71" s="76">
        <f ca="1">Tax!S38</f>
        <v>0</v>
      </c>
      <c r="T71" s="76">
        <f ca="1">Tax!T38</f>
        <v>0</v>
      </c>
      <c r="U71" s="76">
        <f ca="1">Tax!U38</f>
        <v>0</v>
      </c>
      <c r="V71" s="76">
        <f ca="1">Tax!V38</f>
        <v>0</v>
      </c>
      <c r="W71" s="76">
        <f ca="1">Tax!W38</f>
        <v>0</v>
      </c>
      <c r="X71" s="76">
        <f ca="1">Tax!X38</f>
        <v>0</v>
      </c>
      <c r="Y71" s="76">
        <f ca="1">Tax!Y38</f>
        <v>0</v>
      </c>
      <c r="Z71" s="76">
        <f ca="1">Tax!Z38</f>
        <v>0</v>
      </c>
      <c r="AA71" s="76">
        <f ca="1">Tax!AA38</f>
        <v>0</v>
      </c>
      <c r="AB71" s="76">
        <f ca="1">Tax!AB38</f>
        <v>0</v>
      </c>
      <c r="AC71" s="76">
        <f ca="1">Tax!AC38</f>
        <v>0</v>
      </c>
      <c r="AD71" s="76">
        <f ca="1">Tax!AD38</f>
        <v>0</v>
      </c>
      <c r="AE71" s="76">
        <f ca="1">Tax!AE38</f>
        <v>0</v>
      </c>
      <c r="AF71" s="76">
        <f ca="1">Tax!AF38</f>
        <v>0</v>
      </c>
      <c r="AG71" s="76">
        <f ca="1">Tax!AG38</f>
        <v>0</v>
      </c>
      <c r="AH71" s="76">
        <f ca="1">Tax!AH38</f>
        <v>0</v>
      </c>
      <c r="AI71" s="76">
        <f ca="1">Tax!AI38</f>
        <v>0</v>
      </c>
      <c r="AJ71" s="76">
        <f ca="1">Tax!AJ38</f>
        <v>0</v>
      </c>
      <c r="AK71" s="76">
        <f ca="1">Tax!AK38</f>
        <v>0</v>
      </c>
      <c r="AL71" s="76">
        <f ca="1">Tax!AL38</f>
        <v>0</v>
      </c>
      <c r="AM71" s="76">
        <f ca="1">Tax!AM38</f>
        <v>0</v>
      </c>
      <c r="AN71" s="76">
        <f ca="1">Tax!AN38</f>
        <v>0</v>
      </c>
      <c r="AO71" s="76">
        <f ca="1">Tax!AO38</f>
        <v>0</v>
      </c>
      <c r="AP71" s="76">
        <f ca="1">Tax!AP38</f>
        <v>0</v>
      </c>
      <c r="AQ71" s="76">
        <f ca="1">Tax!AQ38</f>
        <v>0</v>
      </c>
      <c r="AR71" s="76">
        <f ca="1">Tax!AR38</f>
        <v>0</v>
      </c>
      <c r="AS71" s="76">
        <f ca="1">Tax!AS38</f>
        <v>0</v>
      </c>
      <c r="AT71" s="76">
        <f ca="1">Tax!AT38</f>
        <v>0</v>
      </c>
      <c r="AU71" s="76">
        <f ca="1">Tax!AU38</f>
        <v>0</v>
      </c>
      <c r="AV71" s="76">
        <f ca="1">Tax!AV38</f>
        <v>0</v>
      </c>
      <c r="AW71" s="76">
        <f ca="1">Tax!AW38</f>
        <v>0</v>
      </c>
      <c r="AX71" s="76">
        <f ca="1">Tax!AX38</f>
        <v>0</v>
      </c>
      <c r="AY71" s="76">
        <f ca="1">Tax!AY38</f>
        <v>0</v>
      </c>
      <c r="AZ71" s="76">
        <f ca="1">Tax!AZ38</f>
        <v>0</v>
      </c>
      <c r="BA71" s="76">
        <f ca="1">Tax!BA38</f>
        <v>0</v>
      </c>
      <c r="BB71" s="76">
        <f ca="1">Tax!BB38</f>
        <v>0</v>
      </c>
      <c r="BC71" s="76">
        <f ca="1">Tax!BC38</f>
        <v>0</v>
      </c>
      <c r="BD71" s="76">
        <f ca="1">Tax!BD38</f>
        <v>0</v>
      </c>
      <c r="BE71" s="76">
        <f ca="1">Tax!BE38</f>
        <v>0</v>
      </c>
      <c r="BF71" s="76">
        <f ca="1">Tax!BF38</f>
        <v>0</v>
      </c>
      <c r="BG71" s="76">
        <f ca="1">Tax!BG38</f>
        <v>0</v>
      </c>
      <c r="BH71" s="76">
        <f ca="1">Tax!BH38</f>
        <v>121.17116835038075</v>
      </c>
      <c r="BI71" s="76">
        <f ca="1">Tax!BI38</f>
        <v>129.0516286179132</v>
      </c>
      <c r="BJ71" s="76">
        <f ca="1">Tax!BJ38</f>
        <v>0</v>
      </c>
      <c r="BK71" s="76">
        <f ca="1">Tax!BK38</f>
        <v>0</v>
      </c>
      <c r="BL71" s="76">
        <f ca="1">Tax!BL38</f>
        <v>137.00579566996078</v>
      </c>
      <c r="BM71" s="76">
        <f ca="1">Tax!BM38</f>
        <v>0</v>
      </c>
      <c r="BN71" s="76">
        <f ca="1">Tax!BN38</f>
        <v>0</v>
      </c>
      <c r="BO71" s="76">
        <f ca="1">Tax!BO38</f>
        <v>145.03439576943609</v>
      </c>
      <c r="BP71" s="76">
        <f ca="1">Tax!BP38</f>
        <v>0</v>
      </c>
      <c r="BQ71" s="76">
        <f ca="1">Tax!BQ38</f>
        <v>0</v>
      </c>
      <c r="BR71" s="76">
        <f ca="1">Tax!BR38</f>
        <v>0</v>
      </c>
      <c r="BS71" s="76">
        <f ca="1">Tax!BS38</f>
        <v>0</v>
      </c>
      <c r="BT71" s="76">
        <f ca="1">Tax!BT38</f>
        <v>153.13816233541513</v>
      </c>
      <c r="BU71" s="76">
        <f ca="1">Tax!BU38</f>
        <v>161.31783601364975</v>
      </c>
      <c r="BV71" s="76">
        <f ca="1">Tax!BV38</f>
        <v>0</v>
      </c>
      <c r="BW71" s="76">
        <f ca="1">Tax!BW38</f>
        <v>0</v>
      </c>
      <c r="BX71" s="76">
        <f ca="1">Tax!BX38</f>
        <v>169.57416474778375</v>
      </c>
      <c r="BY71" s="76">
        <f ca="1">Tax!BY38</f>
        <v>0</v>
      </c>
      <c r="BZ71" s="76">
        <f ca="1">Tax!BZ38</f>
        <v>0</v>
      </c>
      <c r="CA71" s="76">
        <f ca="1">Tax!CA38</f>
        <v>177.9079038512362</v>
      </c>
      <c r="CB71" s="76">
        <f ca="1">Tax!CB38</f>
        <v>0</v>
      </c>
      <c r="CC71" s="76">
        <f ca="1">Tax!CC38</f>
        <v>0</v>
      </c>
      <c r="CD71" s="76">
        <f ca="1">Tax!CD38</f>
        <v>0</v>
      </c>
      <c r="CE71" s="76">
        <f ca="1">Tax!CE38</f>
        <v>0</v>
      </c>
      <c r="CF71" s="76">
        <f ca="1">Tax!CF38</f>
        <v>228.03706613043954</v>
      </c>
      <c r="CG71" s="76">
        <f ca="1">Tax!CG38</f>
        <v>259.74756227361956</v>
      </c>
      <c r="CH71" s="76">
        <f ca="1">Tax!CH38</f>
        <v>0</v>
      </c>
      <c r="CI71" s="76">
        <f ca="1">Tax!CI38</f>
        <v>0</v>
      </c>
      <c r="CJ71" s="76">
        <f ca="1">Tax!CJ38</f>
        <v>271.17499811828128</v>
      </c>
      <c r="CK71" s="76">
        <f ca="1">Tax!CK38</f>
        <v>0</v>
      </c>
      <c r="CL71" s="76">
        <f ca="1">Tax!CL38</f>
        <v>0</v>
      </c>
      <c r="CM71" s="76">
        <f ca="1">Tax!CM38</f>
        <v>282.70977634174233</v>
      </c>
      <c r="CN71" s="76">
        <f ca="1">Tax!CN38</f>
        <v>0</v>
      </c>
      <c r="CO71" s="76">
        <f ca="1">Tax!CO38</f>
        <v>0</v>
      </c>
      <c r="CP71" s="76">
        <f ca="1">Tax!CP38</f>
        <v>0</v>
      </c>
      <c r="CQ71" s="76">
        <f ca="1">Tax!CQ38</f>
        <v>0</v>
      </c>
      <c r="CR71" s="76">
        <f ca="1">Tax!CR38</f>
        <v>294.35295463208865</v>
      </c>
      <c r="CS71" s="76">
        <f ca="1">Tax!CS38</f>
        <v>306.10560109926359</v>
      </c>
      <c r="CT71" s="76">
        <f ca="1">Tax!CT38</f>
        <v>0</v>
      </c>
      <c r="CU71" s="76">
        <f ca="1">Tax!CU38</f>
        <v>0</v>
      </c>
      <c r="CV71" s="76">
        <f ca="1">Tax!CV38</f>
        <v>317.96879437770832</v>
      </c>
      <c r="CW71" s="76">
        <f ca="1">Tax!CW38</f>
        <v>0</v>
      </c>
      <c r="CX71" s="76">
        <f ca="1">Tax!CX38</f>
        <v>0</v>
      </c>
      <c r="CY71" s="76">
        <f ca="1">Tax!CY38</f>
        <v>329.94362373010301</v>
      </c>
      <c r="CZ71" s="76">
        <f ca="1">Tax!CZ38</f>
        <v>0</v>
      </c>
      <c r="DA71" s="76">
        <f ca="1">Tax!DA38</f>
        <v>0</v>
      </c>
      <c r="DB71" s="76">
        <f ca="1">Tax!DB38</f>
        <v>0</v>
      </c>
      <c r="DC71" s="76">
        <f ca="1">Tax!DC38</f>
        <v>0</v>
      </c>
      <c r="DD71" s="76">
        <f ca="1">Tax!DD38</f>
        <v>342.03118915207028</v>
      </c>
      <c r="DE71" s="76">
        <f ca="1">Tax!DE38</f>
        <v>354.23260147792263</v>
      </c>
      <c r="DF71" s="76">
        <f ca="1">Tax!DF38</f>
        <v>0</v>
      </c>
      <c r="DG71" s="76">
        <f ca="1">Tax!DG38</f>
        <v>0</v>
      </c>
      <c r="DH71" s="76">
        <f ca="1">Tax!DH38</f>
        <v>366.54898248751152</v>
      </c>
      <c r="DI71" s="76">
        <f ca="1">Tax!DI38</f>
        <v>0</v>
      </c>
      <c r="DJ71" s="76">
        <f ca="1">Tax!DJ38</f>
        <v>0</v>
      </c>
      <c r="DK71" s="76">
        <f ca="1">Tax!DK38</f>
        <v>378.98146501399572</v>
      </c>
      <c r="DL71" s="76">
        <f ca="1">Tax!DL38</f>
        <v>0</v>
      </c>
      <c r="DM71" s="76">
        <f ca="1">Tax!DM38</f>
        <v>0</v>
      </c>
      <c r="DN71" s="76">
        <f ca="1">Tax!DN38</f>
        <v>0</v>
      </c>
      <c r="DO71" s="76">
        <f ca="1">Tax!DO38</f>
        <v>0</v>
      </c>
      <c r="DP71" s="76">
        <f ca="1">Tax!DP38</f>
        <v>391.53119305283951</v>
      </c>
      <c r="DQ71" s="76">
        <f ca="1">Tax!DQ38</f>
        <v>404.19932187173674</v>
      </c>
      <c r="DR71" s="76">
        <f ca="1">Tax!DR38</f>
        <v>0</v>
      </c>
      <c r="DS71" s="76">
        <f ca="1">Tax!DS38</f>
        <v>0</v>
      </c>
      <c r="DT71" s="76">
        <f ca="1">Tax!DT38</f>
        <v>416.98701812170827</v>
      </c>
      <c r="DU71" s="76">
        <f ca="1">Tax!DU38</f>
        <v>0</v>
      </c>
      <c r="DV71" s="76">
        <f ca="1">Tax!DV38</f>
        <v>0</v>
      </c>
      <c r="DW71" s="76">
        <f ca="1">Tax!DW38</f>
        <v>429.89545994925282</v>
      </c>
      <c r="DX71" s="76">
        <f ca="1">Tax!DX38</f>
        <v>0</v>
      </c>
      <c r="DY71" s="76">
        <f ca="1">Tax!DY38</f>
        <v>0</v>
      </c>
      <c r="DZ71" s="76">
        <f ca="1">Tax!DZ38</f>
        <v>0</v>
      </c>
      <c r="EA71" s="76">
        <f ca="1">Tax!EA38</f>
        <v>0</v>
      </c>
      <c r="EB71" s="76">
        <f ca="1">Tax!EB38</f>
        <v>442.92583710964766</v>
      </c>
      <c r="EC71" s="76">
        <f ca="1">Tax!EC38</f>
        <v>456.07935108129772</v>
      </c>
      <c r="ED71" s="76">
        <f ca="1">Tax!ED38</f>
        <v>0</v>
      </c>
      <c r="EE71" s="76">
        <f ca="1">Tax!EE38</f>
        <v>0</v>
      </c>
      <c r="EF71" s="76">
        <f ca="1">Tax!EF38</f>
        <v>469.35721518126184</v>
      </c>
      <c r="EG71" s="76">
        <f ca="1">Tax!EG38</f>
        <v>0</v>
      </c>
      <c r="EH71" s="76">
        <f ca="1">Tax!EH38</f>
        <v>0</v>
      </c>
      <c r="EI71" s="76">
        <f ca="1">Tax!EI38</f>
        <v>482.76065468193815</v>
      </c>
      <c r="EJ71" s="76">
        <f ca="1">Tax!EJ38</f>
        <v>0</v>
      </c>
      <c r="EK71" s="76">
        <f ca="1">Tax!EK38</f>
        <v>0</v>
      </c>
      <c r="EL71" s="76">
        <f ca="1">Tax!EL38</f>
        <v>0</v>
      </c>
      <c r="EM71" s="76">
        <f ca="1">Tax!EM38</f>
        <v>0</v>
      </c>
      <c r="EN71" s="76">
        <f ca="1">Tax!EN38</f>
        <v>748.69217674437209</v>
      </c>
      <c r="EO71" s="76">
        <f ca="1">Tax!EO38</f>
        <v>762.35049127489538</v>
      </c>
      <c r="EP71" s="76">
        <f ca="1">Tax!EP38</f>
        <v>0</v>
      </c>
      <c r="EQ71" s="76">
        <f ca="1">Tax!EQ38</f>
        <v>0</v>
      </c>
      <c r="ER71" s="76">
        <f ca="1">Tax!ER38</f>
        <v>776.13812993885654</v>
      </c>
      <c r="ES71" s="76">
        <f ca="1">Tax!ES38</f>
        <v>0</v>
      </c>
      <c r="ET71" s="76">
        <f ca="1">Tax!ET38</f>
        <v>0</v>
      </c>
      <c r="EU71" s="76">
        <f ca="1">Tax!EU38</f>
        <v>790.05636701953256</v>
      </c>
      <c r="EV71" s="76">
        <f ca="1">Tax!EV38</f>
        <v>0</v>
      </c>
      <c r="EW71" s="76">
        <f ca="1">Tax!EW38</f>
        <v>0</v>
      </c>
      <c r="EX71" s="76">
        <f ca="1">Tax!EX38</f>
        <v>0</v>
      </c>
      <c r="EY71" s="76">
        <f ca="1">Tax!EY38</f>
        <v>0</v>
      </c>
      <c r="EZ71" s="76">
        <f ca="1">Tax!EZ38</f>
        <v>804.10648935621884</v>
      </c>
      <c r="FA71" s="76">
        <f ca="1">Tax!FA38</f>
        <v>818.28979646795733</v>
      </c>
      <c r="FB71" s="76">
        <f ca="1">Tax!FB38</f>
        <v>0</v>
      </c>
      <c r="FC71" s="76">
        <f ca="1">Tax!FC38</f>
        <v>0</v>
      </c>
      <c r="FD71" s="76">
        <f ca="1">Tax!FD38</f>
        <v>832.60760067848048</v>
      </c>
      <c r="FE71" s="76">
        <f ca="1">Tax!FE38</f>
        <v>0</v>
      </c>
      <c r="FF71" s="76">
        <f ca="1">Tax!FF38</f>
        <v>0</v>
      </c>
      <c r="FG71" s="76">
        <f ca="1">Tax!FG38</f>
        <v>847.06122724237912</v>
      </c>
      <c r="FH71" s="76">
        <f ca="1">Tax!FH38</f>
        <v>0</v>
      </c>
      <c r="FI71" s="76">
        <f ca="1">Tax!FI38</f>
        <v>0</v>
      </c>
      <c r="FJ71" s="76">
        <f ca="1">Tax!FJ38</f>
        <v>0</v>
      </c>
      <c r="FK71" s="76">
        <f ca="1">Tax!FK38</f>
        <v>0</v>
      </c>
      <c r="FL71" s="76">
        <f ca="1">Tax!FL38</f>
        <v>861.6520144725323</v>
      </c>
      <c r="FM71" s="76">
        <f ca="1">Tax!FM38</f>
        <v>876.38131386873408</v>
      </c>
      <c r="FN71" s="76">
        <f ca="1">Tax!FN38</f>
        <v>0</v>
      </c>
      <c r="FO71" s="76">
        <f ca="1">Tax!FO38</f>
        <v>0</v>
      </c>
      <c r="FP71" s="76">
        <f ca="1">Tax!FP38</f>
        <v>891.25049024767725</v>
      </c>
      <c r="FQ71" s="76">
        <f ca="1">Tax!FQ38</f>
        <v>0</v>
      </c>
      <c r="FR71" s="76">
        <f ca="1">Tax!FR38</f>
        <v>0</v>
      </c>
      <c r="FS71" s="76">
        <f ca="1">Tax!FS38</f>
        <v>906.26092187413747</v>
      </c>
      <c r="FT71" s="76">
        <f ca="1">Tax!FT38</f>
        <v>0</v>
      </c>
      <c r="FU71" s="76">
        <f ca="1">Tax!FU38</f>
        <v>0</v>
      </c>
      <c r="FV71" s="76">
        <f ca="1">Tax!FV38</f>
        <v>0</v>
      </c>
      <c r="FW71" s="76">
        <f ca="1">Tax!FW38</f>
        <v>0</v>
      </c>
      <c r="FX71" s="76">
        <f ca="1">Tax!FX38</f>
        <v>921.41400059349485</v>
      </c>
      <c r="FY71" s="76">
        <f ca="1">Tax!FY38</f>
        <v>936.71113196556132</v>
      </c>
      <c r="FZ71" s="76">
        <f ca="1">Tax!FZ38</f>
        <v>0</v>
      </c>
      <c r="GA71" s="76">
        <f ca="1">Tax!GA38</f>
        <v>0</v>
      </c>
      <c r="GB71" s="76">
        <f ca="1">Tax!GB38</f>
        <v>952.15373539965776</v>
      </c>
      <c r="GC71" s="76">
        <f ca="1">Tax!GC38</f>
        <v>0</v>
      </c>
      <c r="GD71" s="76">
        <f ca="1">Tax!GD38</f>
        <v>0</v>
      </c>
      <c r="GE71" s="76">
        <f ca="1">Tax!GE38</f>
        <v>967.74324429117735</v>
      </c>
      <c r="GF71" s="76">
        <f ca="1">Tax!GF38</f>
        <v>0</v>
      </c>
      <c r="GG71" s="76">
        <f ca="1">Tax!GG38</f>
        <v>0</v>
      </c>
      <c r="GH71" s="76">
        <f ca="1">Tax!GH38</f>
        <v>0</v>
      </c>
      <c r="GI71" s="76">
        <f ca="1">Tax!GI38</f>
        <v>0</v>
      </c>
      <c r="GJ71" s="76">
        <f ca="1">Tax!GJ38</f>
        <v>983.48110615930909</v>
      </c>
      <c r="GK71" s="76">
        <f ca="1">Tax!GK38</f>
        <v>999.36878278624545</v>
      </c>
      <c r="GL71" s="76">
        <f ca="1">Tax!GL38</f>
        <v>0</v>
      </c>
      <c r="GM71" s="76">
        <f ca="1">Tax!GM38</f>
        <v>0</v>
      </c>
      <c r="GN71" s="76">
        <f ca="1">Tax!GN38</f>
        <v>1015.407750357715</v>
      </c>
      <c r="GO71" s="76">
        <f ca="1">Tax!GO38</f>
        <v>0</v>
      </c>
      <c r="GP71" s="76">
        <f ca="1">Tax!GP38</f>
        <v>0</v>
      </c>
      <c r="GQ71" s="76">
        <f ca="1">Tax!GQ38</f>
        <v>1031.5994996048912</v>
      </c>
      <c r="GR71" s="76">
        <f ca="1">Tax!GR38</f>
        <v>0</v>
      </c>
      <c r="GS71" s="76">
        <f ca="1">Tax!GS38</f>
        <v>0</v>
      </c>
      <c r="GT71" s="76">
        <f ca="1">Tax!GT38</f>
        <v>0</v>
      </c>
      <c r="GU71" s="76">
        <f ca="1">Tax!GU38</f>
        <v>0</v>
      </c>
      <c r="GV71" s="76">
        <f ca="1">Tax!GV38</f>
        <v>1047.9455359477492</v>
      </c>
      <c r="GW71" s="76">
        <f ca="1">Tax!GW38</f>
        <v>1064.4473796397633</v>
      </c>
      <c r="GX71" s="76">
        <f ca="1">Tax!GX38</f>
        <v>0</v>
      </c>
      <c r="GY71" s="76">
        <f ca="1">Tax!GY38</f>
        <v>0</v>
      </c>
      <c r="GZ71" s="76">
        <f ca="1">Tax!GZ38</f>
        <v>1081.1065659140866</v>
      </c>
      <c r="HA71" s="76">
        <f ca="1">Tax!HA38</f>
        <v>0</v>
      </c>
      <c r="HB71" s="76">
        <f ca="1">Tax!HB38</f>
        <v>0</v>
      </c>
      <c r="HC71" s="76">
        <f ca="1">Tax!HC38</f>
        <v>1097.9246451311478</v>
      </c>
      <c r="HD71" s="76">
        <f ca="1">Tax!HD38</f>
        <v>0</v>
      </c>
      <c r="HE71" s="76">
        <f ca="1">Tax!HE38</f>
        <v>0</v>
      </c>
      <c r="HF71" s="76">
        <f ca="1">Tax!HF38</f>
        <v>0</v>
      </c>
      <c r="HG71" s="76">
        <f ca="1">Tax!HG38</f>
        <v>0</v>
      </c>
      <c r="HH71" s="76">
        <f ca="1">Tax!HH38</f>
        <v>1114.9031829277292</v>
      </c>
      <c r="HI71" s="76">
        <f ca="1">Tax!HI38</f>
        <v>1132.0437603674145</v>
      </c>
      <c r="HJ71" s="76">
        <f ca="1">Tax!HJ38</f>
        <v>0</v>
      </c>
      <c r="HK71" s="76">
        <f ca="1">Tax!HK38</f>
        <v>0</v>
      </c>
      <c r="HL71" s="76">
        <f ca="1">Tax!HL38</f>
        <v>1149.3479740927132</v>
      </c>
      <c r="HM71" s="76">
        <f ca="1">Tax!HM38</f>
        <v>0</v>
      </c>
      <c r="HN71" s="76">
        <f ca="1">Tax!HN38</f>
        <v>0</v>
      </c>
      <c r="HO71" s="76">
        <f ca="1">Tax!HO38</f>
        <v>1166.8174364784761</v>
      </c>
      <c r="HP71" s="76">
        <f ca="1">Tax!HP38</f>
        <v>0</v>
      </c>
      <c r="HQ71" s="76">
        <f ca="1">Tax!HQ38</f>
        <v>0</v>
      </c>
      <c r="HR71" s="76">
        <f ca="1">Tax!HR38</f>
        <v>0</v>
      </c>
      <c r="HS71" s="76">
        <f ca="1">Tax!HS38</f>
        <v>0</v>
      </c>
      <c r="HT71" s="76">
        <f ca="1">Tax!HT38</f>
        <v>1184.4537757869034</v>
      </c>
      <c r="HU71" s="76">
        <f ca="1">Tax!HU38</f>
        <v>1202.2586363241849</v>
      </c>
      <c r="HV71" s="76">
        <f ca="1">Tax!HV38</f>
        <v>0</v>
      </c>
      <c r="HW71" s="76">
        <f ca="1">Tax!HW38</f>
        <v>0</v>
      </c>
      <c r="HX71" s="76">
        <f ca="1">Tax!HX38</f>
        <v>1220.2336785984833</v>
      </c>
      <c r="HY71" s="76">
        <f ca="1">Tax!HY38</f>
        <v>0</v>
      </c>
      <c r="HZ71" s="76">
        <f ca="1">Tax!HZ38</f>
        <v>0</v>
      </c>
      <c r="IA71" s="76">
        <f ca="1">Tax!IA38</f>
        <v>1238.3805794796763</v>
      </c>
      <c r="IB71" s="76">
        <f ca="1">Tax!IB38</f>
        <v>0</v>
      </c>
      <c r="IC71" s="76">
        <f ca="1">Tax!IC38</f>
        <v>0</v>
      </c>
      <c r="ID71" s="76">
        <f ca="1">Tax!ID38</f>
        <v>0</v>
      </c>
      <c r="IE71" s="76">
        <f ca="1">Tax!IE38</f>
        <v>0</v>
      </c>
      <c r="IF71" s="76">
        <f ca="1">Tax!IF38</f>
        <v>1256.7010323604552</v>
      </c>
      <c r="IG71" s="76">
        <f ca="1">Tax!IG38</f>
        <v>1263.1958664814033</v>
      </c>
      <c r="IH71" s="76">
        <f ca="1">Tax!IH38</f>
        <v>0</v>
      </c>
      <c r="II71" s="76">
        <f ca="1">Tax!II38</f>
        <v>0</v>
      </c>
      <c r="IJ71" s="76">
        <f ca="1">Tax!IJ38</f>
        <v>1263.7293664814031</v>
      </c>
      <c r="IK71" s="76">
        <f ca="1">Tax!IK38</f>
        <v>0</v>
      </c>
      <c r="IL71" s="76">
        <f ca="1">Tax!IL38</f>
        <v>0</v>
      </c>
    </row>
    <row r="72" spans="2:246" outlineLevel="2" x14ac:dyDescent="0.3">
      <c r="B72" s="131" t="s">
        <v>65</v>
      </c>
      <c r="C72" s="72" t="s">
        <v>283</v>
      </c>
      <c r="D72" s="137">
        <f t="shared" ca="1" si="95"/>
        <v>94977.128223717693</v>
      </c>
      <c r="G72" s="76">
        <f ca="1">Tax!G36</f>
        <v>0</v>
      </c>
      <c r="H72" s="76">
        <f ca="1">Tax!H36</f>
        <v>0</v>
      </c>
      <c r="I72" s="76">
        <f ca="1">Tax!I36</f>
        <v>0</v>
      </c>
      <c r="J72" s="76">
        <f ca="1">Tax!J36</f>
        <v>0</v>
      </c>
      <c r="K72" s="76">
        <f ca="1">Tax!K36</f>
        <v>0</v>
      </c>
      <c r="L72" s="76">
        <f ca="1">Tax!L36</f>
        <v>0</v>
      </c>
      <c r="M72" s="76">
        <f ca="1">Tax!M36</f>
        <v>0</v>
      </c>
      <c r="N72" s="76">
        <f ca="1">Tax!N36</f>
        <v>0</v>
      </c>
      <c r="O72" s="76">
        <f ca="1">Tax!O36</f>
        <v>0</v>
      </c>
      <c r="P72" s="76">
        <f ca="1">Tax!P36</f>
        <v>0</v>
      </c>
      <c r="Q72" s="76">
        <f ca="1">Tax!Q36</f>
        <v>0</v>
      </c>
      <c r="R72" s="76">
        <f ca="1">Tax!R36</f>
        <v>0</v>
      </c>
      <c r="S72" s="76">
        <f ca="1">Tax!S36</f>
        <v>0</v>
      </c>
      <c r="T72" s="76">
        <f ca="1">Tax!T36</f>
        <v>0</v>
      </c>
      <c r="U72" s="76">
        <f ca="1">Tax!U36</f>
        <v>0</v>
      </c>
      <c r="V72" s="76">
        <f ca="1">Tax!V36</f>
        <v>0</v>
      </c>
      <c r="W72" s="76">
        <f ca="1">Tax!W36</f>
        <v>0</v>
      </c>
      <c r="X72" s="76">
        <f ca="1">Tax!X36</f>
        <v>0</v>
      </c>
      <c r="Y72" s="76">
        <f ca="1">Tax!Y36</f>
        <v>0</v>
      </c>
      <c r="Z72" s="76">
        <f ca="1">Tax!Z36</f>
        <v>0</v>
      </c>
      <c r="AA72" s="76">
        <f ca="1">Tax!AA36</f>
        <v>0</v>
      </c>
      <c r="AB72" s="76">
        <f ca="1">Tax!AB36</f>
        <v>0</v>
      </c>
      <c r="AC72" s="76">
        <f ca="1">Tax!AC36</f>
        <v>0</v>
      </c>
      <c r="AD72" s="76">
        <f ca="1">Tax!AD36</f>
        <v>0</v>
      </c>
      <c r="AE72" s="76">
        <f ca="1">Tax!AE36</f>
        <v>0</v>
      </c>
      <c r="AF72" s="76">
        <f ca="1">Tax!AF36</f>
        <v>0</v>
      </c>
      <c r="AG72" s="76">
        <f ca="1">Tax!AG36</f>
        <v>0</v>
      </c>
      <c r="AH72" s="76">
        <f ca="1">Tax!AH36</f>
        <v>0</v>
      </c>
      <c r="AI72" s="76">
        <f ca="1">Tax!AI36</f>
        <v>0</v>
      </c>
      <c r="AJ72" s="76">
        <f ca="1">Tax!AJ36</f>
        <v>0</v>
      </c>
      <c r="AK72" s="76">
        <f ca="1">Tax!AK36</f>
        <v>0</v>
      </c>
      <c r="AL72" s="76">
        <f ca="1">Tax!AL36</f>
        <v>6.3118626107316231</v>
      </c>
      <c r="AM72" s="76">
        <f ca="1">Tax!AM36</f>
        <v>319.66720729182089</v>
      </c>
      <c r="AN72" s="76">
        <f ca="1">Tax!AN36</f>
        <v>320.71371454539985</v>
      </c>
      <c r="AO72" s="76">
        <f ca="1">Tax!AO36</f>
        <v>321.76364779139658</v>
      </c>
      <c r="AP72" s="76">
        <f ca="1">Tax!AP36</f>
        <v>322.81701824564334</v>
      </c>
      <c r="AQ72" s="76">
        <f ca="1">Tax!AQ36</f>
        <v>323.87383716064323</v>
      </c>
      <c r="AR72" s="76">
        <f ca="1">Tax!AR36</f>
        <v>324.93411582576482</v>
      </c>
      <c r="AS72" s="76">
        <f ca="1">Tax!AS36</f>
        <v>325.99786556733852</v>
      </c>
      <c r="AT72" s="76">
        <f ca="1">Tax!AT36</f>
        <v>327.06509774876395</v>
      </c>
      <c r="AU72" s="76">
        <f ca="1">Tax!AU36</f>
        <v>328.13582377062994</v>
      </c>
      <c r="AV72" s="76">
        <f ca="1">Tax!AV36</f>
        <v>329.21005507086375</v>
      </c>
      <c r="AW72" s="76">
        <f ca="1">Tax!AW36</f>
        <v>330.28780312485105</v>
      </c>
      <c r="AX72" s="76">
        <f ca="1">Tax!AX36</f>
        <v>331.36907944552149</v>
      </c>
      <c r="AY72" s="76">
        <f ca="1">Tax!AY36</f>
        <v>332.4538955834887</v>
      </c>
      <c r="AZ72" s="76">
        <f ca="1">Tax!AZ36</f>
        <v>333.54226312721403</v>
      </c>
      <c r="BA72" s="76">
        <f ca="1">Tax!BA36</f>
        <v>334.63419370305746</v>
      </c>
      <c r="BB72" s="76">
        <f ca="1">Tax!BB36</f>
        <v>335.72969897547227</v>
      </c>
      <c r="BC72" s="76">
        <f ca="1">Tax!BC36</f>
        <v>336.82879064707049</v>
      </c>
      <c r="BD72" s="76">
        <f ca="1">Tax!BD36</f>
        <v>337.93148045879752</v>
      </c>
      <c r="BE72" s="76">
        <f ca="1">Tax!BE36</f>
        <v>339.03778019003039</v>
      </c>
      <c r="BF72" s="76">
        <f ca="1">Tax!BF36</f>
        <v>340.1477016587105</v>
      </c>
      <c r="BG72" s="76">
        <f ca="1">Tax!BG36</f>
        <v>341.26125672144917</v>
      </c>
      <c r="BH72" s="76">
        <f ca="1">Tax!BH36</f>
        <v>342.37845727370768</v>
      </c>
      <c r="BI72" s="76">
        <f ca="1">Tax!BI36</f>
        <v>343.49931524985732</v>
      </c>
      <c r="BJ72" s="76">
        <f ca="1">Tax!BJ36</f>
        <v>344.62384262334308</v>
      </c>
      <c r="BK72" s="76">
        <f ca="1">Tax!BK36</f>
        <v>345.75205140683647</v>
      </c>
      <c r="BL72" s="76">
        <f ca="1">Tax!BL36</f>
        <v>346.88395365229735</v>
      </c>
      <c r="BM72" s="76">
        <f ca="1">Tax!BM36</f>
        <v>348.01956145118311</v>
      </c>
      <c r="BN72" s="76">
        <f ca="1">Tax!BN36</f>
        <v>349.15888693448323</v>
      </c>
      <c r="BO72" s="76">
        <f ca="1">Tax!BO36</f>
        <v>350.30194227295033</v>
      </c>
      <c r="BP72" s="76">
        <f ca="1">Tax!BP36</f>
        <v>351.44873967716194</v>
      </c>
      <c r="BQ72" s="76">
        <f ca="1">Tax!BQ36</f>
        <v>352.59929139762971</v>
      </c>
      <c r="BR72" s="76">
        <f ca="1">Tax!BR36</f>
        <v>353.75360972505041</v>
      </c>
      <c r="BS72" s="76">
        <f ca="1">Tax!BS36</f>
        <v>354.91170699030954</v>
      </c>
      <c r="BT72" s="76">
        <f ca="1">Tax!BT36</f>
        <v>356.07359556465235</v>
      </c>
      <c r="BU72" s="76">
        <f ca="1">Tax!BU36</f>
        <v>357.23928785984026</v>
      </c>
      <c r="BV72" s="76">
        <f ca="1">Tax!BV36</f>
        <v>358.40879632827273</v>
      </c>
      <c r="BW72" s="76">
        <f ca="1">Tax!BW36</f>
        <v>359.58213346310549</v>
      </c>
      <c r="BX72" s="76">
        <f ca="1">Tax!BX36</f>
        <v>360.75931179839063</v>
      </c>
      <c r="BY72" s="76">
        <f ca="1">Tax!BY36</f>
        <v>361.94034390922388</v>
      </c>
      <c r="BZ72" s="76">
        <f ca="1">Tax!BZ36</f>
        <v>363.12524241185565</v>
      </c>
      <c r="CA72" s="76">
        <f ca="1">Tax!CA36</f>
        <v>364.31401996386739</v>
      </c>
      <c r="CB72" s="76">
        <f ca="1">Tax!CB36</f>
        <v>365.50668926423168</v>
      </c>
      <c r="CC72" s="76">
        <f ca="1">Tax!CC36</f>
        <v>366.70326305354502</v>
      </c>
      <c r="CD72" s="76">
        <f ca="1">Tax!CD36</f>
        <v>367.90375411406421</v>
      </c>
      <c r="CE72" s="76">
        <f ca="1">Tax!CE36</f>
        <v>369.10817526991741</v>
      </c>
      <c r="CF72" s="76">
        <f ca="1">Tax!CF36</f>
        <v>370.31653938723684</v>
      </c>
      <c r="CG72" s="76">
        <f ca="1">Tax!CG36</f>
        <v>371.52885937423707</v>
      </c>
      <c r="CH72" s="76">
        <f ca="1">Tax!CH36</f>
        <v>372.7451481814096</v>
      </c>
      <c r="CI72" s="76">
        <f ca="1">Tax!CI36</f>
        <v>373.9654188016284</v>
      </c>
      <c r="CJ72" s="76">
        <f ca="1">Tax!CJ36</f>
        <v>375.18968427032269</v>
      </c>
      <c r="CK72" s="76">
        <f ca="1">Tax!CK36</f>
        <v>376.41795766559335</v>
      </c>
      <c r="CL72" s="76">
        <f ca="1">Tax!CL36</f>
        <v>377.65025210833301</v>
      </c>
      <c r="CM72" s="76">
        <f ca="1">Tax!CM36</f>
        <v>378.88658076242427</v>
      </c>
      <c r="CN72" s="76">
        <f ca="1">Tax!CN36</f>
        <v>380.12695683480524</v>
      </c>
      <c r="CO72" s="76">
        <f ca="1">Tax!CO36</f>
        <v>381.3713935756823</v>
      </c>
      <c r="CP72" s="76">
        <f ca="1">Tax!CP36</f>
        <v>382.61990427861929</v>
      </c>
      <c r="CQ72" s="76">
        <f ca="1">Tax!CQ36</f>
        <v>383.87250228072116</v>
      </c>
      <c r="CR72" s="76">
        <f ca="1">Tax!CR36</f>
        <v>385.12920096272319</v>
      </c>
      <c r="CS72" s="76">
        <f ca="1">Tax!CS36</f>
        <v>386.39001374921645</v>
      </c>
      <c r="CT72" s="76">
        <f ca="1">Tax!CT36</f>
        <v>387.65495410866242</v>
      </c>
      <c r="CU72" s="76">
        <f ca="1">Tax!CU36</f>
        <v>388.92403555368765</v>
      </c>
      <c r="CV72" s="76">
        <f ca="1">Tax!CV36</f>
        <v>390.19727164113829</v>
      </c>
      <c r="CW72" s="76">
        <f ca="1">Tax!CW36</f>
        <v>391.47467597221294</v>
      </c>
      <c r="CX72" s="76">
        <f ca="1">Tax!CX36</f>
        <v>392.75626219267178</v>
      </c>
      <c r="CY72" s="76">
        <f ca="1">Tax!CY36</f>
        <v>394.0420439929112</v>
      </c>
      <c r="CZ72" s="76">
        <f ca="1">Tax!CZ36</f>
        <v>395.33203510820204</v>
      </c>
      <c r="DA72" s="76">
        <f ca="1">Tax!DA36</f>
        <v>396.62624931869686</v>
      </c>
      <c r="DB72" s="76">
        <f ca="1">Tax!DB36</f>
        <v>397.92470044977745</v>
      </c>
      <c r="DC72" s="76">
        <f ca="1">Tax!DC36</f>
        <v>399.22740237195103</v>
      </c>
      <c r="DD72" s="76">
        <f ca="1">Tax!DD36</f>
        <v>400.53436900123961</v>
      </c>
      <c r="DE72" s="76">
        <f ca="1">Tax!DE36</f>
        <v>401.84561429917812</v>
      </c>
      <c r="DF72" s="76">
        <f ca="1">Tax!DF36</f>
        <v>403.1611522730127</v>
      </c>
      <c r="DG72" s="76">
        <f ca="1">Tax!DG36</f>
        <v>404.48099697584439</v>
      </c>
      <c r="DH72" s="76">
        <f ca="1">Tax!DH36</f>
        <v>405.80516250678374</v>
      </c>
      <c r="DI72" s="76">
        <f ca="1">Tax!DI36</f>
        <v>407.13366301111091</v>
      </c>
      <c r="DJ72" s="76">
        <f ca="1">Tax!DJ36</f>
        <v>408.46651268037385</v>
      </c>
      <c r="DK72" s="76">
        <f ca="1">Tax!DK36</f>
        <v>409.80372575263209</v>
      </c>
      <c r="DL72" s="76">
        <f ca="1">Tax!DL36</f>
        <v>411.14531651252946</v>
      </c>
      <c r="DM72" s="76">
        <f ca="1">Tax!DM36</f>
        <v>412.49129929145602</v>
      </c>
      <c r="DN72" s="76">
        <f ca="1">Tax!DN36</f>
        <v>413.84168846775538</v>
      </c>
      <c r="DO72" s="76">
        <f ca="1">Tax!DO36</f>
        <v>415.19649846683023</v>
      </c>
      <c r="DP72" s="76">
        <f ca="1">Tax!DP36</f>
        <v>416.55574376128607</v>
      </c>
      <c r="DQ72" s="76">
        <f ca="1">Tax!DQ36</f>
        <v>417.91943887114758</v>
      </c>
      <c r="DR72" s="76">
        <f ca="1">Tax!DR36</f>
        <v>419.28759836392055</v>
      </c>
      <c r="DS72" s="76">
        <f ca="1">Tax!DS36</f>
        <v>420.66023685487926</v>
      </c>
      <c r="DT72" s="76">
        <f ca="1">Tax!DT36</f>
        <v>422.03736900705735</v>
      </c>
      <c r="DU72" s="76">
        <f ca="1">Tax!DU36</f>
        <v>423.41900953155709</v>
      </c>
      <c r="DV72" s="76">
        <f ca="1">Tax!DV36</f>
        <v>424.80517318759485</v>
      </c>
      <c r="DW72" s="76">
        <f ca="1">Tax!DW36</f>
        <v>426.19587478273752</v>
      </c>
      <c r="DX72" s="76">
        <f ca="1">Tax!DX36</f>
        <v>427.59112917302082</v>
      </c>
      <c r="DY72" s="76">
        <f ca="1">Tax!DY36</f>
        <v>428.99095126311113</v>
      </c>
      <c r="DZ72" s="76">
        <f ca="1">Tax!DZ36</f>
        <v>430.39535600646559</v>
      </c>
      <c r="EA72" s="76">
        <f ca="1">Tax!EA36</f>
        <v>431.80435840550308</v>
      </c>
      <c r="EB72" s="76">
        <f ca="1">Tax!EB36</f>
        <v>433.21797351173518</v>
      </c>
      <c r="EC72" s="76">
        <f ca="1">Tax!EC36</f>
        <v>434.63621642598991</v>
      </c>
      <c r="ED72" s="76">
        <f ca="1">Tax!ED36</f>
        <v>436.0591022984845</v>
      </c>
      <c r="EE72" s="76">
        <f ca="1">Tax!EE36</f>
        <v>437.48664632906912</v>
      </c>
      <c r="EF72" s="76">
        <f ca="1">Tax!EF36</f>
        <v>438.91886376735056</v>
      </c>
      <c r="EG72" s="76">
        <f ca="1">Tax!EG36</f>
        <v>440.35576991281232</v>
      </c>
      <c r="EH72" s="76">
        <f ca="1">Tax!EH36</f>
        <v>441.79738011509835</v>
      </c>
      <c r="EI72" s="76">
        <f ca="1">Tax!EI36</f>
        <v>443.24370977405306</v>
      </c>
      <c r="EJ72" s="76">
        <f ca="1">Tax!EJ36</f>
        <v>444.69477433995053</v>
      </c>
      <c r="EK72" s="76">
        <f ca="1">Tax!EK36</f>
        <v>446.15058931363637</v>
      </c>
      <c r="EL72" s="76">
        <f ca="1">Tax!EL36</f>
        <v>447.61117024673513</v>
      </c>
      <c r="EM72" s="76">
        <f ca="1">Tax!EM36</f>
        <v>449.07653274171753</v>
      </c>
      <c r="EN72" s="76">
        <f ca="1">Tax!EN36</f>
        <v>450.54669245221339</v>
      </c>
      <c r="EO72" s="76">
        <f ca="1">Tax!EO36</f>
        <v>452.02166508302435</v>
      </c>
      <c r="EP72" s="76">
        <f ca="1">Tax!EP36</f>
        <v>453.50146639042759</v>
      </c>
      <c r="EQ72" s="76">
        <f ca="1">Tax!EQ36</f>
        <v>454.98611218222868</v>
      </c>
      <c r="ER72" s="76">
        <f ca="1">Tax!ER36</f>
        <v>456.47561831803432</v>
      </c>
      <c r="ES72" s="76">
        <f ca="1">Tax!ES36</f>
        <v>457.97000070932154</v>
      </c>
      <c r="ET72" s="76">
        <f ca="1">Tax!ET36</f>
        <v>459.46927531969777</v>
      </c>
      <c r="EU72" s="76">
        <f ca="1">Tax!EU36</f>
        <v>460.9734581650082</v>
      </c>
      <c r="EV72" s="76">
        <f ca="1">Tax!EV36</f>
        <v>462.48256531353945</v>
      </c>
      <c r="EW72" s="76">
        <f ca="1">Tax!EW36</f>
        <v>463.99661288619427</v>
      </c>
      <c r="EX72" s="76">
        <f ca="1">Tax!EX36</f>
        <v>465.51561705659697</v>
      </c>
      <c r="EY72" s="76">
        <f ca="1">Tax!EY36</f>
        <v>467.03959405138448</v>
      </c>
      <c r="EZ72" s="76">
        <f ca="1">Tax!EZ36</f>
        <v>468.56856015029371</v>
      </c>
      <c r="FA72" s="76">
        <f ca="1">Tax!FA36</f>
        <v>470.10253168635245</v>
      </c>
      <c r="FB72" s="76">
        <f ca="1">Tax!FB36</f>
        <v>471.64152504604317</v>
      </c>
      <c r="FC72" s="76">
        <f ca="1">Tax!FC36</f>
        <v>473.18555666952852</v>
      </c>
      <c r="FD72" s="76">
        <f ca="1">Tax!FD36</f>
        <v>474.73464305075868</v>
      </c>
      <c r="FE72" s="76">
        <f ca="1">Tax!FE36</f>
        <v>476.2888007376896</v>
      </c>
      <c r="FF72" s="76">
        <f ca="1">Tax!FF36</f>
        <v>477.84804633249223</v>
      </c>
      <c r="FG72" s="76">
        <f ca="1">Tax!FG36</f>
        <v>479.41239649161434</v>
      </c>
      <c r="FH72" s="76">
        <f ca="1">Tax!FH36</f>
        <v>480.98186792608976</v>
      </c>
      <c r="FI72" s="76">
        <f ca="1">Tax!FI36</f>
        <v>482.55647740163295</v>
      </c>
      <c r="FJ72" s="76">
        <f ca="1">Tax!FJ36</f>
        <v>484.13624173886637</v>
      </c>
      <c r="FK72" s="76">
        <f ca="1">Tax!FK36</f>
        <v>485.72117781344423</v>
      </c>
      <c r="FL72" s="76">
        <f ca="1">Tax!FL36</f>
        <v>487.31130255631615</v>
      </c>
      <c r="FM72" s="76">
        <f ca="1">Tax!FM36</f>
        <v>488.90663295380182</v>
      </c>
      <c r="FN72" s="76">
        <f ca="1">Tax!FN36</f>
        <v>490.50718604789654</v>
      </c>
      <c r="FO72" s="76">
        <f ca="1">Tax!FO36</f>
        <v>492.11297893629671</v>
      </c>
      <c r="FP72" s="76">
        <f ca="1">Tax!FP36</f>
        <v>493.7240287727891</v>
      </c>
      <c r="FQ72" s="76">
        <f ca="1">Tax!FQ36</f>
        <v>495.34035276720169</v>
      </c>
      <c r="FR72" s="76">
        <f ca="1">Tax!FR36</f>
        <v>496.96196818577482</v>
      </c>
      <c r="FS72" s="76">
        <f ca="1">Tax!FS36</f>
        <v>498.58889235127026</v>
      </c>
      <c r="FT72" s="76">
        <f ca="1">Tax!FT36</f>
        <v>500.22114264313313</v>
      </c>
      <c r="FU72" s="76">
        <f ca="1">Tax!FU36</f>
        <v>501.85873649770838</v>
      </c>
      <c r="FV72" s="76">
        <f ca="1">Tax!FV36</f>
        <v>503.50169140841354</v>
      </c>
      <c r="FW72" s="76">
        <f ca="1">Tax!FW36</f>
        <v>505.15002492596977</v>
      </c>
      <c r="FX72" s="76">
        <f ca="1">Tax!FX36</f>
        <v>506.8037546585565</v>
      </c>
      <c r="FY72" s="76">
        <f ca="1">Tax!FY36</f>
        <v>508.46289827195505</v>
      </c>
      <c r="FZ72" s="76">
        <f ca="1">Tax!FZ36</f>
        <v>510.1274734898052</v>
      </c>
      <c r="GA72" s="76">
        <f ca="1">Tax!GA36</f>
        <v>511.79749809375608</v>
      </c>
      <c r="GB72" s="76">
        <f ca="1">Tax!GB36</f>
        <v>513.47298992369906</v>
      </c>
      <c r="GC72" s="76">
        <f ca="1">Tax!GC36</f>
        <v>515.15396687789143</v>
      </c>
      <c r="GD72" s="76">
        <f ca="1">Tax!GD36</f>
        <v>516.84044691321833</v>
      </c>
      <c r="GE72" s="76">
        <f ca="1">Tax!GE36</f>
        <v>518.53244804533097</v>
      </c>
      <c r="GF72" s="76">
        <f ca="1">Tax!GF36</f>
        <v>520.22998834884675</v>
      </c>
      <c r="GG72" s="76">
        <f ca="1">Tax!GG36</f>
        <v>521.93308595760027</v>
      </c>
      <c r="GH72" s="76">
        <f ca="1">Tax!GH36</f>
        <v>523.64175906473974</v>
      </c>
      <c r="GI72" s="76">
        <f ca="1">Tax!GI36</f>
        <v>525.35602592301802</v>
      </c>
      <c r="GJ72" s="76">
        <f ca="1">Tax!GJ36</f>
        <v>527.07590484489992</v>
      </c>
      <c r="GK72" s="76">
        <f ca="1">Tax!GK36</f>
        <v>528.80141420282962</v>
      </c>
      <c r="GL72" s="76">
        <f ca="1">Tax!GL36</f>
        <v>530.53257242937798</v>
      </c>
      <c r="GM72" s="76">
        <f ca="1">Tax!GM36</f>
        <v>532.26939801751359</v>
      </c>
      <c r="GN72" s="76">
        <f ca="1">Tax!GN36</f>
        <v>534.01190952063553</v>
      </c>
      <c r="GO72" s="76">
        <f ca="1">Tax!GO36</f>
        <v>535.76012555301349</v>
      </c>
      <c r="GP72" s="76">
        <f ca="1">Tax!GP36</f>
        <v>537.51406478975878</v>
      </c>
      <c r="GQ72" s="76">
        <f ca="1">Tax!GQ36</f>
        <v>539.2737459671589</v>
      </c>
      <c r="GR72" s="76">
        <f ca="1">Tax!GR36</f>
        <v>541.0391878828159</v>
      </c>
      <c r="GS72" s="76">
        <f ca="1">Tax!GS36</f>
        <v>542.81040939591185</v>
      </c>
      <c r="GT72" s="76">
        <f ca="1">Tax!GT36</f>
        <v>544.58742942733807</v>
      </c>
      <c r="GU72" s="76">
        <f ca="1">Tax!GU36</f>
        <v>546.370266959937</v>
      </c>
      <c r="GV72" s="76">
        <f ca="1">Tax!GV36</f>
        <v>548.15894103869869</v>
      </c>
      <c r="GW72" s="76">
        <f ca="1">Tax!GW36</f>
        <v>549.95347077094993</v>
      </c>
      <c r="GX72" s="76">
        <f ca="1">Tax!GX36</f>
        <v>551.7538753265726</v>
      </c>
      <c r="GY72" s="76">
        <f ca="1">Tax!GY36</f>
        <v>553.56017393821094</v>
      </c>
      <c r="GZ72" s="76">
        <f ca="1">Tax!GZ36</f>
        <v>555.3723859014608</v>
      </c>
      <c r="HA72" s="76">
        <f ca="1">Tax!HA36</f>
        <v>557.1905305751352</v>
      </c>
      <c r="HB72" s="76">
        <f ca="1">Tax!HB36</f>
        <v>559.01462738133341</v>
      </c>
      <c r="HC72" s="76">
        <f ca="1">Tax!HC36</f>
        <v>560.84469580583391</v>
      </c>
      <c r="HD72" s="76">
        <f ca="1">Tax!HD36</f>
        <v>562.68075539812708</v>
      </c>
      <c r="HE72" s="76">
        <f ca="1">Tax!HE36</f>
        <v>564.52282577174992</v>
      </c>
      <c r="HF72" s="76">
        <f ca="1">Tax!HF36</f>
        <v>566.37092660443159</v>
      </c>
      <c r="HG72" s="76">
        <f ca="1">Tax!HG36</f>
        <v>568.22507763835529</v>
      </c>
      <c r="HH72" s="76">
        <f ca="1">Tax!HH36</f>
        <v>570.08529868025653</v>
      </c>
      <c r="HI72" s="76">
        <f ca="1">Tax!HI36</f>
        <v>571.95160960178691</v>
      </c>
      <c r="HJ72" s="76">
        <f ca="1">Tax!HJ36</f>
        <v>573.82403033962328</v>
      </c>
      <c r="HK72" s="76">
        <f ca="1">Tax!HK36</f>
        <v>575.70258089574781</v>
      </c>
      <c r="HL72" s="76">
        <f ca="1">Tax!HL36</f>
        <v>577.58728133752084</v>
      </c>
      <c r="HM72" s="76">
        <f ca="1">Tax!HM36</f>
        <v>579.47815179813551</v>
      </c>
      <c r="HN72" s="76">
        <f ca="1">Tax!HN36</f>
        <v>581.37521247660334</v>
      </c>
      <c r="HO72" s="76">
        <f ca="1">Tax!HO36</f>
        <v>583.2784836380597</v>
      </c>
      <c r="HP72" s="76">
        <f ca="1">Tax!HP36</f>
        <v>585.18798561405129</v>
      </c>
      <c r="HQ72" s="76">
        <f ca="1">Tax!HQ36</f>
        <v>587.10373880260522</v>
      </c>
      <c r="HR72" s="76">
        <f ca="1">Tax!HR36</f>
        <v>589.0257636686074</v>
      </c>
      <c r="HS72" s="76">
        <f ca="1">Tax!HS36</f>
        <v>590.95408074387888</v>
      </c>
      <c r="HT72" s="76">
        <f ca="1">Tax!HT36</f>
        <v>592.88871062747421</v>
      </c>
      <c r="HU72" s="76">
        <f ca="1">Tax!HU36</f>
        <v>594.82967398587425</v>
      </c>
      <c r="HV72" s="76">
        <f ca="1">Tax!HV36</f>
        <v>596.77699155323717</v>
      </c>
      <c r="HW72" s="76">
        <f ca="1">Tax!HW36</f>
        <v>598.73068413155852</v>
      </c>
      <c r="HX72" s="76">
        <f ca="1">Tax!HX36</f>
        <v>600.69077259104233</v>
      </c>
      <c r="HY72" s="76">
        <f ca="1">Tax!HY36</f>
        <v>602.65727787007563</v>
      </c>
      <c r="HZ72" s="76">
        <f ca="1">Tax!HZ36</f>
        <v>604.63022097566136</v>
      </c>
      <c r="IA72" s="76">
        <f ca="1">Tax!IA36</f>
        <v>606.60962298358208</v>
      </c>
      <c r="IB72" s="76">
        <f ca="1">Tax!IB36</f>
        <v>608.59550503860737</v>
      </c>
      <c r="IC72" s="76">
        <f ca="1">Tax!IC36</f>
        <v>610.5878883547266</v>
      </c>
      <c r="ID72" s="76">
        <f ca="1">Tax!ID36</f>
        <v>610.5878883547266</v>
      </c>
      <c r="IE72" s="76">
        <f ca="1">Tax!IE36</f>
        <v>610.5878883547266</v>
      </c>
      <c r="IF72" s="76">
        <f ca="1">Tax!IF36</f>
        <v>610.5878883547266</v>
      </c>
      <c r="IG72" s="76">
        <f ca="1">Tax!IG36</f>
        <v>610.5878883547266</v>
      </c>
      <c r="IH72" s="76">
        <f ca="1">Tax!IH36</f>
        <v>610.5878883547266</v>
      </c>
      <c r="II72" s="76">
        <f ca="1">Tax!II36</f>
        <v>610.5878883547266</v>
      </c>
      <c r="IJ72" s="76">
        <f ca="1">Tax!IJ36</f>
        <v>610.5878883547266</v>
      </c>
      <c r="IK72" s="76">
        <f ca="1">Tax!IK36</f>
        <v>610.5878883547266</v>
      </c>
      <c r="IL72" s="76">
        <f ca="1">Tax!IL36</f>
        <v>610.5878883547266</v>
      </c>
    </row>
    <row r="73" spans="2:246" outlineLevel="2" x14ac:dyDescent="0.3">
      <c r="B73" s="131" t="s">
        <v>71</v>
      </c>
      <c r="C73" s="72" t="s">
        <v>283</v>
      </c>
      <c r="D73" s="137">
        <f t="shared" ca="1" si="95"/>
        <v>28630.364547276629</v>
      </c>
      <c r="G73" s="76">
        <f ca="1">SUM(Objects!G35,Objects!G116 )</f>
        <v>0</v>
      </c>
      <c r="H73" s="76">
        <f ca="1">SUM(Objects!H35,Objects!H116 )</f>
        <v>0</v>
      </c>
      <c r="I73" s="76">
        <f ca="1">SUM(Objects!I35,Objects!I116 )</f>
        <v>0</v>
      </c>
      <c r="J73" s="76">
        <f ca="1">SUM(Objects!J35,Objects!J116 )</f>
        <v>0</v>
      </c>
      <c r="K73" s="76">
        <f ca="1">SUM(Objects!K35,Objects!K116 )</f>
        <v>0</v>
      </c>
      <c r="L73" s="76">
        <f ca="1">SUM(Objects!L35,Objects!L116 )</f>
        <v>0</v>
      </c>
      <c r="M73" s="76">
        <f ca="1">SUM(Objects!M35,Objects!M116 )</f>
        <v>0</v>
      </c>
      <c r="N73" s="76">
        <f ca="1">SUM(Objects!N35,Objects!N116 )</f>
        <v>0</v>
      </c>
      <c r="O73" s="76">
        <f ca="1">SUM(Objects!O35,Objects!O116 )</f>
        <v>0</v>
      </c>
      <c r="P73" s="76">
        <f ca="1">SUM(Objects!P35,Objects!P116 )</f>
        <v>0</v>
      </c>
      <c r="Q73" s="76">
        <f ca="1">SUM(Objects!Q35,Objects!Q116 )</f>
        <v>0</v>
      </c>
      <c r="R73" s="76">
        <f ca="1">SUM(Objects!R35,Objects!R116 )</f>
        <v>0</v>
      </c>
      <c r="S73" s="76">
        <f ca="1">SUM(Objects!S35,Objects!S116 )</f>
        <v>84.769835016766038</v>
      </c>
      <c r="T73" s="76">
        <f ca="1">SUM(Objects!T35,Objects!T116 )</f>
        <v>85.040531701416981</v>
      </c>
      <c r="U73" s="76">
        <f ca="1">SUM(Objects!U35,Objects!U116 )</f>
        <v>85.312092805528764</v>
      </c>
      <c r="V73" s="76">
        <f ca="1">SUM(Objects!V35,Objects!V116 )</f>
        <v>85.591382397648871</v>
      </c>
      <c r="W73" s="76">
        <f ca="1">SUM(Objects!W35,Objects!W116 )</f>
        <v>85.871586311217442</v>
      </c>
      <c r="X73" s="76">
        <f ca="1">SUM(Objects!X35,Objects!X116 )</f>
        <v>86.152707539485007</v>
      </c>
      <c r="Y73" s="76">
        <f ca="1">SUM(Objects!Y35,Objects!Y116 )</f>
        <v>86.434749085501167</v>
      </c>
      <c r="Z73" s="76">
        <f ca="1">SUM(Objects!Z35,Objects!Z116 )</f>
        <v>86.717713962146746</v>
      </c>
      <c r="AA73" s="76">
        <f ca="1">SUM(Objects!AA35,Objects!AA116 )</f>
        <v>87.001605192165968</v>
      </c>
      <c r="AB73" s="76">
        <f ca="1">SUM(Objects!AB35,Objects!AB116 )</f>
        <v>87.286425808198729</v>
      </c>
      <c r="AC73" s="76">
        <f ca="1">SUM(Objects!AC35,Objects!AC116 )</f>
        <v>87.572178852812982</v>
      </c>
      <c r="AD73" s="76">
        <f ca="1">SUM(Objects!AD35,Objects!AD116 )</f>
        <v>87.858867378537269</v>
      </c>
      <c r="AE73" s="76">
        <f ca="1">SUM(Objects!AE35,Objects!AE116 )</f>
        <v>88.146494447893318</v>
      </c>
      <c r="AF73" s="76">
        <f ca="1">SUM(Objects!AF35,Objects!AF116 )</f>
        <v>88.43506313342877</v>
      </c>
      <c r="AG73" s="76">
        <f ca="1">SUM(Objects!AG35,Objects!AG116 )</f>
        <v>88.724576517749966</v>
      </c>
      <c r="AH73" s="76">
        <f ca="1">SUM(Objects!AH35,Objects!AH116 )</f>
        <v>89.015037693554873</v>
      </c>
      <c r="AI73" s="76">
        <f ca="1">SUM(Objects!AI35,Objects!AI116 )</f>
        <v>89.306449763666208</v>
      </c>
      <c r="AJ73" s="76">
        <f ca="1">SUM(Objects!AJ35,Objects!AJ116 )</f>
        <v>89.598815841064464</v>
      </c>
      <c r="AK73" s="76">
        <f ca="1">SUM(Objects!AK35,Objects!AK116 )</f>
        <v>89.89213904892128</v>
      </c>
      <c r="AL73" s="76">
        <f ca="1">SUM(Objects!AL35,Objects!AL116 )</f>
        <v>90.186422520632689</v>
      </c>
      <c r="AM73" s="76">
        <f ca="1">SUM(Objects!AM35,Objects!AM116 )</f>
        <v>90.481669399852663</v>
      </c>
      <c r="AN73" s="76">
        <f ca="1">SUM(Objects!AN35,Objects!AN116 )</f>
        <v>90.777882840526757</v>
      </c>
      <c r="AO73" s="76">
        <f ca="1">SUM(Objects!AO35,Objects!AO116 )</f>
        <v>91.075066006925582</v>
      </c>
      <c r="AP73" s="76">
        <f ca="1">SUM(Objects!AP35,Objects!AP116 )</f>
        <v>91.373222073678832</v>
      </c>
      <c r="AQ73" s="76">
        <f ca="1">SUM(Objects!AQ35,Objects!AQ116 )</f>
        <v>91.672354225809158</v>
      </c>
      <c r="AR73" s="76">
        <f ca="1">SUM(Objects!AR35,Objects!AR116 )</f>
        <v>91.972465658766026</v>
      </c>
      <c r="AS73" s="76">
        <f ca="1">SUM(Objects!AS35,Objects!AS116 )</f>
        <v>92.273559578460024</v>
      </c>
      <c r="AT73" s="76">
        <f ca="1">SUM(Objects!AT35,Objects!AT116 )</f>
        <v>92.57563920129715</v>
      </c>
      <c r="AU73" s="76">
        <f ca="1">SUM(Objects!AU35,Objects!AU116 )</f>
        <v>92.878707754212925</v>
      </c>
      <c r="AV73" s="76">
        <f ca="1">SUM(Objects!AV35,Objects!AV116 )</f>
        <v>93.182768474707117</v>
      </c>
      <c r="AW73" s="76">
        <f ca="1">SUM(Objects!AW35,Objects!AW116 )</f>
        <v>93.487824610878192</v>
      </c>
      <c r="AX73" s="76">
        <f ca="1">SUM(Objects!AX35,Objects!AX116 )</f>
        <v>93.793879421458072</v>
      </c>
      <c r="AY73" s="76">
        <f ca="1">SUM(Objects!AY35,Objects!AY116 )</f>
        <v>94.100936175846869</v>
      </c>
      <c r="AZ73" s="76">
        <f ca="1">SUM(Objects!AZ35,Objects!AZ116 )</f>
        <v>94.408998154147895</v>
      </c>
      <c r="BA73" s="76">
        <f ca="1">SUM(Objects!BA35,Objects!BA116 )</f>
        <v>94.718068647202685</v>
      </c>
      <c r="BB73" s="76">
        <f ca="1">SUM(Objects!BB35,Objects!BB116 )</f>
        <v>95.028150956626092</v>
      </c>
      <c r="BC73" s="76">
        <f ca="1">SUM(Objects!BC35,Objects!BC116 )</f>
        <v>95.33924839484159</v>
      </c>
      <c r="BD73" s="76">
        <f ca="1">SUM(Objects!BD35,Objects!BD116 )</f>
        <v>95.651364285116728</v>
      </c>
      <c r="BE73" s="76">
        <f ca="1">SUM(Objects!BE35,Objects!BE116 )</f>
        <v>95.964501961598529</v>
      </c>
      <c r="BF73" s="76">
        <f ca="1">SUM(Objects!BF35,Objects!BF116 )</f>
        <v>96.278664769349135</v>
      </c>
      <c r="BG73" s="76">
        <f ca="1">SUM(Objects!BG35,Objects!BG116 )</f>
        <v>96.593856064381526</v>
      </c>
      <c r="BH73" s="76">
        <f ca="1">SUM(Objects!BH35,Objects!BH116 )</f>
        <v>96.910079213695482</v>
      </c>
      <c r="BI73" s="76">
        <f ca="1">SUM(Objects!BI35,Objects!BI116 )</f>
        <v>97.227337595313415</v>
      </c>
      <c r="BJ73" s="76">
        <f ca="1">SUM(Objects!BJ35,Objects!BJ116 )</f>
        <v>97.545634598316468</v>
      </c>
      <c r="BK73" s="76">
        <f ca="1">SUM(Objects!BK35,Objects!BK116 )</f>
        <v>97.864973622880825</v>
      </c>
      <c r="BL73" s="76">
        <f ca="1">SUM(Objects!BL35,Objects!BL116 )</f>
        <v>98.18535808031389</v>
      </c>
      <c r="BM73" s="76">
        <f ca="1">SUM(Objects!BM35,Objects!BM116 )</f>
        <v>98.506791393090865</v>
      </c>
      <c r="BN73" s="76">
        <f ca="1">SUM(Objects!BN35,Objects!BN116 )</f>
        <v>98.829276994891202</v>
      </c>
      <c r="BO73" s="76">
        <f ca="1">SUM(Objects!BO35,Objects!BO116 )</f>
        <v>99.152818330635313</v>
      </c>
      <c r="BP73" s="76">
        <f ca="1">SUM(Objects!BP35,Objects!BP116 )</f>
        <v>99.477418856521453</v>
      </c>
      <c r="BQ73" s="76">
        <f ca="1">SUM(Objects!BQ35,Objects!BQ116 )</f>
        <v>99.803082040062506</v>
      </c>
      <c r="BR73" s="76">
        <f ca="1">SUM(Objects!BR35,Objects!BR116 )</f>
        <v>100.12981136012311</v>
      </c>
      <c r="BS73" s="76">
        <f ca="1">SUM(Objects!BS35,Objects!BS116 )</f>
        <v>100.45761030695682</v>
      </c>
      <c r="BT73" s="76">
        <f ca="1">SUM(Objects!BT35,Objects!BT116 )</f>
        <v>100.78648238224334</v>
      </c>
      <c r="BU73" s="76">
        <f ca="1">SUM(Objects!BU35,Objects!BU116 )</f>
        <v>101.11643109912599</v>
      </c>
      <c r="BV73" s="76">
        <f ca="1">SUM(Objects!BV35,Objects!BV116 )</f>
        <v>101.44745998224916</v>
      </c>
      <c r="BW73" s="76">
        <f ca="1">SUM(Objects!BW35,Objects!BW116 )</f>
        <v>101.77957256779608</v>
      </c>
      <c r="BX73" s="76">
        <f ca="1">SUM(Objects!BX35,Objects!BX116 )</f>
        <v>102.11277240352648</v>
      </c>
      <c r="BY73" s="76">
        <f ca="1">SUM(Objects!BY35,Objects!BY116 )</f>
        <v>102.44706304881451</v>
      </c>
      <c r="BZ73" s="76">
        <f ca="1">SUM(Objects!BZ35,Objects!BZ116 )</f>
        <v>102.78244807468685</v>
      </c>
      <c r="CA73" s="76">
        <f ca="1">SUM(Objects!CA35,Objects!CA116 )</f>
        <v>103.11893106386074</v>
      </c>
      <c r="CB73" s="76">
        <f ca="1">SUM(Objects!CB35,Objects!CB116 )</f>
        <v>103.45651561078236</v>
      </c>
      <c r="CC73" s="76">
        <f ca="1">SUM(Objects!CC35,Objects!CC116 )</f>
        <v>103.79520532166505</v>
      </c>
      <c r="CD73" s="76">
        <f ca="1">SUM(Objects!CD35,Objects!CD116 )</f>
        <v>104.13500381452809</v>
      </c>
      <c r="CE73" s="76">
        <f ca="1">SUM(Objects!CE35,Objects!CE116 )</f>
        <v>104.47591471923513</v>
      </c>
      <c r="CF73" s="76">
        <f ca="1">SUM(Objects!CF35,Objects!CF116 )</f>
        <v>104.81794167753311</v>
      </c>
      <c r="CG73" s="76">
        <f ca="1">SUM(Objects!CG35,Objects!CG116 )</f>
        <v>105.16108834309105</v>
      </c>
      <c r="CH73" s="76">
        <f ca="1">SUM(Objects!CH35,Objects!CH116 )</f>
        <v>105.50535838153915</v>
      </c>
      <c r="CI73" s="76">
        <f ca="1">SUM(Objects!CI35,Objects!CI116 )</f>
        <v>105.85075547050796</v>
      </c>
      <c r="CJ73" s="76">
        <f ca="1">SUM(Objects!CJ35,Objects!CJ116 )</f>
        <v>106.19728329966757</v>
      </c>
      <c r="CK73" s="76">
        <f ca="1">SUM(Objects!CK35,Objects!CK116 )</f>
        <v>106.54494557076714</v>
      </c>
      <c r="CL73" s="76">
        <f ca="1">SUM(Objects!CL35,Objects!CL116 )</f>
        <v>106.89374599767437</v>
      </c>
      <c r="CM73" s="76">
        <f ca="1">SUM(Objects!CM35,Objects!CM116 )</f>
        <v>107.24368830641524</v>
      </c>
      <c r="CN73" s="76">
        <f ca="1">SUM(Objects!CN35,Objects!CN116 )</f>
        <v>107.59477623521367</v>
      </c>
      <c r="CO73" s="76">
        <f ca="1">SUM(Objects!CO35,Objects!CO116 )</f>
        <v>107.94701353453171</v>
      </c>
      <c r="CP73" s="76">
        <f ca="1">SUM(Objects!CP35,Objects!CP116 )</f>
        <v>108.30040396710925</v>
      </c>
      <c r="CQ73" s="76">
        <f ca="1">SUM(Objects!CQ35,Objects!CQ116 )</f>
        <v>108.65495130800458</v>
      </c>
      <c r="CR73" s="76">
        <f ca="1">SUM(Objects!CR35,Objects!CR116 )</f>
        <v>109.01065934463452</v>
      </c>
      <c r="CS73" s="76">
        <f ca="1">SUM(Objects!CS35,Objects!CS116 )</f>
        <v>109.36753187681477</v>
      </c>
      <c r="CT73" s="76">
        <f ca="1">SUM(Objects!CT35,Objects!CT116 )</f>
        <v>109.72557271680081</v>
      </c>
      <c r="CU73" s="76">
        <f ca="1">SUM(Objects!CU35,Objects!CU116 )</f>
        <v>110.08478568932834</v>
      </c>
      <c r="CV73" s="76">
        <f ca="1">SUM(Objects!CV35,Objects!CV116 )</f>
        <v>110.44517463165435</v>
      </c>
      <c r="CW73" s="76">
        <f ca="1">SUM(Objects!CW35,Objects!CW116 )</f>
        <v>110.8067433935979</v>
      </c>
      <c r="CX73" s="76">
        <f ca="1">SUM(Objects!CX35,Objects!CX116 )</f>
        <v>111.16949583758144</v>
      </c>
      <c r="CY73" s="76">
        <f ca="1">SUM(Objects!CY35,Objects!CY116 )</f>
        <v>111.53343583867193</v>
      </c>
      <c r="CZ73" s="76">
        <f ca="1">SUM(Objects!CZ35,Objects!CZ116 )</f>
        <v>111.89856728462233</v>
      </c>
      <c r="DA73" s="76">
        <f ca="1">SUM(Objects!DA35,Objects!DA116 )</f>
        <v>112.26489407591305</v>
      </c>
      <c r="DB73" s="76">
        <f ca="1">SUM(Objects!DB35,Objects!DB116 )</f>
        <v>112.63242012579373</v>
      </c>
      <c r="DC73" s="76">
        <f ca="1">SUM(Objects!DC35,Objects!DC116 )</f>
        <v>113.00114936032487</v>
      </c>
      <c r="DD73" s="76">
        <f ca="1">SUM(Objects!DD35,Objects!DD116 )</f>
        <v>113.37108571841998</v>
      </c>
      <c r="DE73" s="76">
        <f ca="1">SUM(Objects!DE35,Objects!DE116 )</f>
        <v>113.74223315188745</v>
      </c>
      <c r="DF73" s="76">
        <f ca="1">SUM(Objects!DF35,Objects!DF116 )</f>
        <v>114.11459562547292</v>
      </c>
      <c r="DG73" s="76">
        <f ca="1">SUM(Objects!DG35,Objects!DG116 )</f>
        <v>114.4881771169016</v>
      </c>
      <c r="DH73" s="76">
        <f ca="1">SUM(Objects!DH35,Objects!DH116 )</f>
        <v>114.86298161692062</v>
      </c>
      <c r="DI73" s="76">
        <f ca="1">SUM(Objects!DI35,Objects!DI116 )</f>
        <v>115.23901312934194</v>
      </c>
      <c r="DJ73" s="76">
        <f ca="1">SUM(Objects!DJ35,Objects!DJ116 )</f>
        <v>115.61627567108481</v>
      </c>
      <c r="DK73" s="76">
        <f ca="1">SUM(Objects!DK35,Objects!DK116 )</f>
        <v>115.99477327221891</v>
      </c>
      <c r="DL73" s="76">
        <f ca="1">SUM(Objects!DL35,Objects!DL116 )</f>
        <v>116.3745099760073</v>
      </c>
      <c r="DM73" s="76">
        <f ca="1">SUM(Objects!DM35,Objects!DM116 )</f>
        <v>116.75548983894967</v>
      </c>
      <c r="DN73" s="76">
        <f ca="1">SUM(Objects!DN35,Objects!DN116 )</f>
        <v>117.13771693082558</v>
      </c>
      <c r="DO73" s="76">
        <f ca="1">SUM(Objects!DO35,Objects!DO116 )</f>
        <v>117.52119533473797</v>
      </c>
      <c r="DP73" s="76">
        <f ca="1">SUM(Objects!DP35,Objects!DP116 )</f>
        <v>117.90592914715687</v>
      </c>
      <c r="DQ73" s="76">
        <f ca="1">SUM(Objects!DQ35,Objects!DQ116 )</f>
        <v>118.29192247796304</v>
      </c>
      <c r="DR73" s="76">
        <f ca="1">SUM(Objects!DR35,Objects!DR116 )</f>
        <v>118.67917945049194</v>
      </c>
      <c r="DS73" s="76">
        <f ca="1">SUM(Objects!DS35,Objects!DS116 )</f>
        <v>119.06770420157774</v>
      </c>
      <c r="DT73" s="76">
        <f ca="1">SUM(Objects!DT35,Objects!DT116 )</f>
        <v>119.45750088159754</v>
      </c>
      <c r="DU73" s="76">
        <f ca="1">SUM(Objects!DU35,Objects!DU116 )</f>
        <v>119.84857365451568</v>
      </c>
      <c r="DV73" s="76">
        <f ca="1">SUM(Objects!DV35,Objects!DV116 )</f>
        <v>120.24092669792826</v>
      </c>
      <c r="DW73" s="76">
        <f ca="1">SUM(Objects!DW35,Objects!DW116 )</f>
        <v>120.63456420310774</v>
      </c>
      <c r="DX73" s="76">
        <f ca="1">SUM(Objects!DX35,Objects!DX116 )</f>
        <v>121.02949037504769</v>
      </c>
      <c r="DY73" s="76">
        <f ca="1">SUM(Objects!DY35,Objects!DY116 )</f>
        <v>121.42570943250772</v>
      </c>
      <c r="DZ73" s="76">
        <f ca="1">SUM(Objects!DZ35,Objects!DZ116 )</f>
        <v>121.82322560805866</v>
      </c>
      <c r="EA73" s="76">
        <f ca="1">SUM(Objects!EA35,Objects!EA116 )</f>
        <v>122.22204314812755</v>
      </c>
      <c r="EB73" s="76">
        <f ca="1">SUM(Objects!EB35,Objects!EB116 )</f>
        <v>122.62216631304319</v>
      </c>
      <c r="EC73" s="76">
        <f ca="1">SUM(Objects!EC35,Objects!EC116 )</f>
        <v>123.02359937708162</v>
      </c>
      <c r="ED73" s="76">
        <f ca="1">SUM(Objects!ED35,Objects!ED116 )</f>
        <v>123.42634662851169</v>
      </c>
      <c r="EE73" s="76">
        <f ca="1">SUM(Objects!EE35,Objects!EE116 )</f>
        <v>123.83041236964092</v>
      </c>
      <c r="EF73" s="76">
        <f ca="1">SUM(Objects!EF35,Objects!EF116 )</f>
        <v>124.23580091686152</v>
      </c>
      <c r="EG73" s="76">
        <f ca="1">SUM(Objects!EG35,Objects!EG116 )</f>
        <v>124.64251660069637</v>
      </c>
      <c r="EH73" s="76">
        <f ca="1">SUM(Objects!EH35,Objects!EH116 )</f>
        <v>125.05056376584547</v>
      </c>
      <c r="EI73" s="76">
        <f ca="1">SUM(Objects!EI35,Objects!EI116 )</f>
        <v>125.45994677123213</v>
      </c>
      <c r="EJ73" s="76">
        <f ca="1">SUM(Objects!EJ35,Objects!EJ116 )</f>
        <v>125.87066999004968</v>
      </c>
      <c r="EK73" s="76">
        <f ca="1">SUM(Objects!EK35,Objects!EK116 )</f>
        <v>126.28273780980814</v>
      </c>
      <c r="EL73" s="76">
        <f ca="1">SUM(Objects!EL35,Objects!EL116 )</f>
        <v>126.69615463238111</v>
      </c>
      <c r="EM73" s="76">
        <f ca="1">SUM(Objects!EM35,Objects!EM116 )</f>
        <v>127.11092487405277</v>
      </c>
      <c r="EN73" s="76">
        <f ca="1">SUM(Objects!EN35,Objects!EN116 )</f>
        <v>127.52705296556505</v>
      </c>
      <c r="EO73" s="76">
        <f ca="1">SUM(Objects!EO35,Objects!EO116 )</f>
        <v>127.94454335216498</v>
      </c>
      <c r="EP73" s="76">
        <f ca="1">SUM(Objects!EP35,Objects!EP116 )</f>
        <v>128.36340049365222</v>
      </c>
      <c r="EQ73" s="76">
        <f ca="1">SUM(Objects!EQ35,Objects!EQ116 )</f>
        <v>128.78362886442665</v>
      </c>
      <c r="ER73" s="76">
        <f ca="1">SUM(Objects!ER35,Objects!ER116 )</f>
        <v>129.20523295353607</v>
      </c>
      <c r="ES73" s="76">
        <f ca="1">SUM(Objects!ES35,Objects!ES116 )</f>
        <v>129.62821726472433</v>
      </c>
      <c r="ET73" s="76">
        <f ca="1">SUM(Objects!ET35,Objects!ET116 )</f>
        <v>130.05258631647939</v>
      </c>
      <c r="EU73" s="76">
        <f ca="1">SUM(Objects!EU35,Objects!EU116 )</f>
        <v>130.47834464208148</v>
      </c>
      <c r="EV73" s="76">
        <f ca="1">SUM(Objects!EV35,Objects!EV116 )</f>
        <v>130.90549678965172</v>
      </c>
      <c r="EW73" s="76">
        <f ca="1">SUM(Objects!EW35,Objects!EW116 )</f>
        <v>131.33404732220052</v>
      </c>
      <c r="EX73" s="76">
        <f ca="1">SUM(Objects!EX35,Objects!EX116 )</f>
        <v>131.76400081767642</v>
      </c>
      <c r="EY73" s="76">
        <f ca="1">SUM(Objects!EY35,Objects!EY116 )</f>
        <v>132.19536186901493</v>
      </c>
      <c r="EZ73" s="76">
        <f ca="1">SUM(Objects!EZ35,Objects!EZ116 )</f>
        <v>132.62813508418773</v>
      </c>
      <c r="FA73" s="76">
        <f ca="1">SUM(Objects!FA35,Objects!FA116 )</f>
        <v>133.06232508625169</v>
      </c>
      <c r="FB73" s="76">
        <f ca="1">SUM(Objects!FB35,Objects!FB116 )</f>
        <v>133.49793651339843</v>
      </c>
      <c r="FC73" s="76">
        <f ca="1">SUM(Objects!FC35,Objects!FC116 )</f>
        <v>133.93497401900385</v>
      </c>
      <c r="FD73" s="76">
        <f ca="1">SUM(Objects!FD35,Objects!FD116 )</f>
        <v>134.37344227167762</v>
      </c>
      <c r="FE73" s="76">
        <f ca="1">SUM(Objects!FE35,Objects!FE116 )</f>
        <v>134.81334595531339</v>
      </c>
      <c r="FF73" s="76">
        <f ca="1">SUM(Objects!FF35,Objects!FF116 )</f>
        <v>135.25468976913865</v>
      </c>
      <c r="FG73" s="76">
        <f ca="1">SUM(Objects!FG35,Objects!FG116 )</f>
        <v>135.69747842776485</v>
      </c>
      <c r="FH73" s="76">
        <f ca="1">SUM(Objects!FH35,Objects!FH116 )</f>
        <v>136.14171666123792</v>
      </c>
      <c r="FI73" s="76">
        <f ca="1">SUM(Objects!FI35,Objects!FI116 )</f>
        <v>136.58740921508863</v>
      </c>
      <c r="FJ73" s="76">
        <f ca="1">SUM(Objects!FJ35,Objects!FJ116 )</f>
        <v>137.03456085038357</v>
      </c>
      <c r="FK73" s="76">
        <f ca="1">SUM(Objects!FK35,Objects!FK116 )</f>
        <v>137.48317634377563</v>
      </c>
      <c r="FL73" s="76">
        <f ca="1">SUM(Objects!FL35,Objects!FL116 )</f>
        <v>137.93326048755532</v>
      </c>
      <c r="FM73" s="76">
        <f ca="1">SUM(Objects!FM35,Objects!FM116 )</f>
        <v>138.38481808970181</v>
      </c>
      <c r="FN73" s="76">
        <f ca="1">SUM(Objects!FN35,Objects!FN116 )</f>
        <v>138.83785397393447</v>
      </c>
      <c r="FO73" s="76">
        <f ca="1">SUM(Objects!FO35,Objects!FO116 )</f>
        <v>139.29237297976402</v>
      </c>
      <c r="FP73" s="76">
        <f ca="1">SUM(Objects!FP35,Objects!FP116 )</f>
        <v>139.74837996254479</v>
      </c>
      <c r="FQ73" s="76">
        <f ca="1">SUM(Objects!FQ35,Objects!FQ116 )</f>
        <v>140.20587979352604</v>
      </c>
      <c r="FR73" s="76">
        <f ca="1">SUM(Objects!FR35,Objects!FR116 )</f>
        <v>140.6648773599043</v>
      </c>
      <c r="FS73" s="76">
        <f ca="1">SUM(Objects!FS35,Objects!FS116 )</f>
        <v>141.12537756487555</v>
      </c>
      <c r="FT73" s="76">
        <f ca="1">SUM(Objects!FT35,Objects!FT116 )</f>
        <v>141.58738532768751</v>
      </c>
      <c r="FU73" s="76">
        <f ca="1">SUM(Objects!FU35,Objects!FU116 )</f>
        <v>142.0509055836923</v>
      </c>
      <c r="FV73" s="76">
        <f ca="1">SUM(Objects!FV35,Objects!FV116 )</f>
        <v>142.51594328439901</v>
      </c>
      <c r="FW73" s="76">
        <f ca="1">SUM(Objects!FW35,Objects!FW116 )</f>
        <v>142.98250339752676</v>
      </c>
      <c r="FX73" s="76">
        <f ca="1">SUM(Objects!FX35,Objects!FX116 )</f>
        <v>143.45059090705763</v>
      </c>
      <c r="FY73" s="76">
        <f ca="1">SUM(Objects!FY35,Objects!FY116 )</f>
        <v>143.92021081328997</v>
      </c>
      <c r="FZ73" s="76">
        <f ca="1">SUM(Objects!FZ35,Objects!FZ116 )</f>
        <v>144.39136813289193</v>
      </c>
      <c r="GA73" s="76">
        <f ca="1">SUM(Objects!GA35,Objects!GA116 )</f>
        <v>144.86406789895469</v>
      </c>
      <c r="GB73" s="76">
        <f ca="1">SUM(Objects!GB35,Objects!GB116 )</f>
        <v>145.33831516104664</v>
      </c>
      <c r="GC73" s="76">
        <f ca="1">SUM(Objects!GC35,Objects!GC116 )</f>
        <v>145.81411498526714</v>
      </c>
      <c r="GD73" s="76">
        <f ca="1">SUM(Objects!GD35,Objects!GD116 )</f>
        <v>146.29147245430053</v>
      </c>
      <c r="GE73" s="76">
        <f ca="1">SUM(Objects!GE35,Objects!GE116 )</f>
        <v>146.77039266747065</v>
      </c>
      <c r="GF73" s="76">
        <f ca="1">SUM(Objects!GF35,Objects!GF116 )</f>
        <v>147.25088074079508</v>
      </c>
      <c r="GG73" s="76">
        <f ca="1">SUM(Objects!GG35,Objects!GG116 )</f>
        <v>147.73294180704005</v>
      </c>
      <c r="GH73" s="76">
        <f ca="1">SUM(Objects!GH35,Objects!GH116 )</f>
        <v>148.21658101577503</v>
      </c>
      <c r="GI73" s="76">
        <f ca="1">SUM(Objects!GI35,Objects!GI116 )</f>
        <v>148.70180353342789</v>
      </c>
      <c r="GJ73" s="76">
        <f ca="1">SUM(Objects!GJ35,Objects!GJ116 )</f>
        <v>149.18861454334001</v>
      </c>
      <c r="GK73" s="76">
        <f ca="1">SUM(Objects!GK35,Objects!GK116 )</f>
        <v>149.67701924582167</v>
      </c>
      <c r="GL73" s="76">
        <f ca="1">SUM(Objects!GL35,Objects!GL116 )</f>
        <v>150.16702285820767</v>
      </c>
      <c r="GM73" s="76">
        <f ca="1">SUM(Objects!GM35,Objects!GM116 )</f>
        <v>150.65863061491294</v>
      </c>
      <c r="GN73" s="76">
        <f ca="1">SUM(Objects!GN35,Objects!GN116 )</f>
        <v>151.15184776748859</v>
      </c>
      <c r="GO73" s="76">
        <f ca="1">SUM(Objects!GO35,Objects!GO116 )</f>
        <v>151.64667958467788</v>
      </c>
      <c r="GP73" s="76">
        <f ca="1">SUM(Objects!GP35,Objects!GP116 )</f>
        <v>152.14313135247264</v>
      </c>
      <c r="GQ73" s="76">
        <f ca="1">SUM(Objects!GQ35,Objects!GQ116 )</f>
        <v>152.64120837416957</v>
      </c>
      <c r="GR73" s="76">
        <f ca="1">SUM(Objects!GR35,Objects!GR116 )</f>
        <v>153.14091597042699</v>
      </c>
      <c r="GS73" s="76">
        <f ca="1">SUM(Objects!GS35,Objects!GS116 )</f>
        <v>153.64225947932172</v>
      </c>
      <c r="GT73" s="76">
        <f ca="1">SUM(Objects!GT35,Objects!GT116 )</f>
        <v>154.14524425640613</v>
      </c>
      <c r="GU73" s="76">
        <f ca="1">SUM(Objects!GU35,Objects!GU116 )</f>
        <v>154.6498756747651</v>
      </c>
      <c r="GV73" s="76">
        <f ca="1">SUM(Objects!GV35,Objects!GV116 )</f>
        <v>155.15615912507369</v>
      </c>
      <c r="GW73" s="76">
        <f ca="1">SUM(Objects!GW35,Objects!GW116 )</f>
        <v>155.66410001565464</v>
      </c>
      <c r="GX73" s="76">
        <f ca="1">SUM(Objects!GX35,Objects!GX116 )</f>
        <v>156.17370377253607</v>
      </c>
      <c r="GY73" s="76">
        <f ca="1">SUM(Objects!GY35,Objects!GY116 )</f>
        <v>156.68497583950958</v>
      </c>
      <c r="GZ73" s="76">
        <f ca="1">SUM(Objects!GZ35,Objects!GZ116 )</f>
        <v>157.19792167818827</v>
      </c>
      <c r="HA73" s="76">
        <f ca="1">SUM(Objects!HA35,Objects!HA116 )</f>
        <v>157.71254676806512</v>
      </c>
      <c r="HB73" s="76">
        <f ca="1">SUM(Objects!HB35,Objects!HB116 )</f>
        <v>158.22885660657167</v>
      </c>
      <c r="HC73" s="76">
        <f ca="1">SUM(Objects!HC35,Objects!HC116 )</f>
        <v>158.74685670913641</v>
      </c>
      <c r="HD73" s="76">
        <f ca="1">SUM(Objects!HD35,Objects!HD116 )</f>
        <v>159.26655260924417</v>
      </c>
      <c r="HE73" s="76">
        <f ca="1">SUM(Objects!HE35,Objects!HE116 )</f>
        <v>159.78794985849476</v>
      </c>
      <c r="HF73" s="76">
        <f ca="1">SUM(Objects!HF35,Objects!HF116 )</f>
        <v>160.3110540266625</v>
      </c>
      <c r="HG73" s="76">
        <f ca="1">SUM(Objects!HG35,Objects!HG116 )</f>
        <v>160.83587070175579</v>
      </c>
      <c r="HH73" s="76">
        <f ca="1">SUM(Objects!HH35,Objects!HH116 )</f>
        <v>161.36240549007672</v>
      </c>
      <c r="HI73" s="76">
        <f ca="1">SUM(Objects!HI35,Objects!HI116 )</f>
        <v>161.89066401628088</v>
      </c>
      <c r="HJ73" s="76">
        <f ca="1">SUM(Objects!HJ35,Objects!HJ116 )</f>
        <v>162.42065192343762</v>
      </c>
      <c r="HK73" s="76">
        <f ca="1">SUM(Objects!HK35,Objects!HK116 )</f>
        <v>162.95237487309006</v>
      </c>
      <c r="HL73" s="76">
        <f ca="1">SUM(Objects!HL35,Objects!HL116 )</f>
        <v>163.48583854531586</v>
      </c>
      <c r="HM73" s="76">
        <f ca="1">SUM(Objects!HM35,Objects!HM116 )</f>
        <v>164.02104863878782</v>
      </c>
      <c r="HN73" s="76">
        <f ca="1">SUM(Objects!HN35,Objects!HN116 )</f>
        <v>164.55801087083461</v>
      </c>
      <c r="HO73" s="76">
        <f ca="1">SUM(Objects!HO35,Objects!HO116 )</f>
        <v>165.09673097750198</v>
      </c>
      <c r="HP73" s="76">
        <f ca="1">SUM(Objects!HP35,Objects!HP116 )</f>
        <v>165.63721471361404</v>
      </c>
      <c r="HQ73" s="76">
        <f ca="1">SUM(Objects!HQ35,Objects!HQ116 )</f>
        <v>166.17946785283465</v>
      </c>
      <c r="HR73" s="76">
        <f ca="1">SUM(Objects!HR35,Objects!HR116 )</f>
        <v>166.7234961877291</v>
      </c>
      <c r="HS73" s="76">
        <f ca="1">SUM(Objects!HS35,Objects!HS116 )</f>
        <v>167.26930552982614</v>
      </c>
      <c r="HT73" s="76">
        <f ca="1">SUM(Objects!HT35,Objects!HT116 )</f>
        <v>167.81690170967994</v>
      </c>
      <c r="HU73" s="76">
        <f ca="1">SUM(Objects!HU35,Objects!HU116 )</f>
        <v>168.36629057693227</v>
      </c>
      <c r="HV73" s="76">
        <f ca="1">SUM(Objects!HV35,Objects!HV116 )</f>
        <v>168.91747800037524</v>
      </c>
      <c r="HW73" s="76">
        <f ca="1">SUM(Objects!HW35,Objects!HW116 )</f>
        <v>169.47046986801379</v>
      </c>
      <c r="HX73" s="76">
        <f ca="1">SUM(Objects!HX35,Objects!HX116 )</f>
        <v>170.02527208712863</v>
      </c>
      <c r="HY73" s="76">
        <f ca="1">SUM(Objects!HY35,Objects!HY116 )</f>
        <v>170.58189058433945</v>
      </c>
      <c r="HZ73" s="76">
        <f ca="1">SUM(Objects!HZ35,Objects!HZ116 )</f>
        <v>171.1403313056681</v>
      </c>
      <c r="IA73" s="76">
        <f ca="1">SUM(Objects!IA35,Objects!IA116 )</f>
        <v>171.70060021660217</v>
      </c>
      <c r="IB73" s="76">
        <f ca="1">SUM(Objects!IB35,Objects!IB116 )</f>
        <v>172.26270330215871</v>
      </c>
      <c r="IC73" s="76">
        <f ca="1">SUM(Objects!IC35,Objects!IC116 )</f>
        <v>172.82664656694809</v>
      </c>
      <c r="ID73" s="76">
        <f ca="1">SUM(Objects!ID35,Objects!ID116 )</f>
        <v>172.82664656694809</v>
      </c>
      <c r="IE73" s="76">
        <f ca="1">SUM(Objects!IE35,Objects!IE116 )</f>
        <v>172.82664656694809</v>
      </c>
      <c r="IF73" s="76">
        <f ca="1">SUM(Objects!IF35,Objects!IF116 )</f>
        <v>172.82664656694809</v>
      </c>
      <c r="IG73" s="76">
        <f ca="1">SUM(Objects!IG35,Objects!IG116 )</f>
        <v>172.82664656694809</v>
      </c>
      <c r="IH73" s="76">
        <f ca="1">SUM(Objects!IH35,Objects!IH116 )</f>
        <v>172.82664656694809</v>
      </c>
      <c r="II73" s="76">
        <f ca="1">SUM(Objects!II35,Objects!II116 )</f>
        <v>172.82664656694809</v>
      </c>
      <c r="IJ73" s="76">
        <f ca="1">SUM(Objects!IJ35,Objects!IJ116 )</f>
        <v>172.82664656694809</v>
      </c>
      <c r="IK73" s="76">
        <f ca="1">SUM(Objects!IK35,Objects!IK116 )</f>
        <v>172.82664656694809</v>
      </c>
      <c r="IL73" s="76">
        <f ca="1">SUM(Objects!IL35,Objects!IL116 )</f>
        <v>172.82664656694809</v>
      </c>
    </row>
    <row r="74" spans="2:246" outlineLevel="2" x14ac:dyDescent="0.3">
      <c r="B74" s="131" t="s">
        <v>429</v>
      </c>
      <c r="C74" s="72" t="s">
        <v>283</v>
      </c>
      <c r="D74" s="137">
        <f t="shared" si="95"/>
        <v>40884.261899999838</v>
      </c>
      <c r="G74" s="76">
        <f>SUM(Objects!G37,Objects!G72,Objects!G118,Objects!G153)</f>
        <v>170.35109124999997</v>
      </c>
      <c r="H74" s="76">
        <f>SUM(Objects!H37,Objects!H72,Objects!H118,Objects!H153)</f>
        <v>170.35109124999997</v>
      </c>
      <c r="I74" s="76">
        <f>SUM(Objects!I37,Objects!I72,Objects!I118,Objects!I153)</f>
        <v>170.35109124999997</v>
      </c>
      <c r="J74" s="76">
        <f>SUM(Objects!J37,Objects!J72,Objects!J118,Objects!J153)</f>
        <v>170.35109124999997</v>
      </c>
      <c r="K74" s="76">
        <f>SUM(Objects!K37,Objects!K72,Objects!K118,Objects!K153)</f>
        <v>170.35109124999997</v>
      </c>
      <c r="L74" s="76">
        <f>SUM(Objects!L37,Objects!L72,Objects!L118,Objects!L153)</f>
        <v>170.35109124999997</v>
      </c>
      <c r="M74" s="76">
        <f>SUM(Objects!M37,Objects!M72,Objects!M118,Objects!M153)</f>
        <v>170.35109124999997</v>
      </c>
      <c r="N74" s="76">
        <f>SUM(Objects!N37,Objects!N72,Objects!N118,Objects!N153)</f>
        <v>170.35109124999997</v>
      </c>
      <c r="O74" s="76">
        <f>SUM(Objects!O37,Objects!O72,Objects!O118,Objects!O153)</f>
        <v>170.35109124999997</v>
      </c>
      <c r="P74" s="76">
        <f>SUM(Objects!P37,Objects!P72,Objects!P118,Objects!P153)</f>
        <v>170.35109124999997</v>
      </c>
      <c r="Q74" s="76">
        <f>SUM(Objects!Q37,Objects!Q72,Objects!Q118,Objects!Q153)</f>
        <v>170.35109124999997</v>
      </c>
      <c r="R74" s="76">
        <f>SUM(Objects!R37,Objects!R72,Objects!R118,Objects!R153)</f>
        <v>170.35109124999997</v>
      </c>
      <c r="S74" s="76">
        <f>SUM(Objects!S37,Objects!S72,Objects!S118,Objects!S153)</f>
        <v>170.35109124999997</v>
      </c>
      <c r="T74" s="76">
        <f>SUM(Objects!T37,Objects!T72,Objects!T118,Objects!T153)</f>
        <v>170.35109124999997</v>
      </c>
      <c r="U74" s="76">
        <f>SUM(Objects!U37,Objects!U72,Objects!U118,Objects!U153)</f>
        <v>170.35109124999997</v>
      </c>
      <c r="V74" s="76">
        <f>SUM(Objects!V37,Objects!V72,Objects!V118,Objects!V153)</f>
        <v>170.35109124999997</v>
      </c>
      <c r="W74" s="76">
        <f>SUM(Objects!W37,Objects!W72,Objects!W118,Objects!W153)</f>
        <v>170.35109124999997</v>
      </c>
      <c r="X74" s="76">
        <f>SUM(Objects!X37,Objects!X72,Objects!X118,Objects!X153)</f>
        <v>170.35109124999997</v>
      </c>
      <c r="Y74" s="76">
        <f>SUM(Objects!Y37,Objects!Y72,Objects!Y118,Objects!Y153)</f>
        <v>170.35109124999997</v>
      </c>
      <c r="Z74" s="76">
        <f>SUM(Objects!Z37,Objects!Z72,Objects!Z118,Objects!Z153)</f>
        <v>170.35109124999997</v>
      </c>
      <c r="AA74" s="76">
        <f>SUM(Objects!AA37,Objects!AA72,Objects!AA118,Objects!AA153)</f>
        <v>170.35109124999997</v>
      </c>
      <c r="AB74" s="76">
        <f>SUM(Objects!AB37,Objects!AB72,Objects!AB118,Objects!AB153)</f>
        <v>170.35109124999997</v>
      </c>
      <c r="AC74" s="76">
        <f>SUM(Objects!AC37,Objects!AC72,Objects!AC118,Objects!AC153)</f>
        <v>170.35109124999997</v>
      </c>
      <c r="AD74" s="76">
        <f>SUM(Objects!AD37,Objects!AD72,Objects!AD118,Objects!AD153)</f>
        <v>170.35109124999997</v>
      </c>
      <c r="AE74" s="76">
        <f>SUM(Objects!AE37,Objects!AE72,Objects!AE118,Objects!AE153)</f>
        <v>170.35109124999997</v>
      </c>
      <c r="AF74" s="76">
        <f>SUM(Objects!AF37,Objects!AF72,Objects!AF118,Objects!AF153)</f>
        <v>170.35109124999997</v>
      </c>
      <c r="AG74" s="76">
        <f>SUM(Objects!AG37,Objects!AG72,Objects!AG118,Objects!AG153)</f>
        <v>170.35109124999997</v>
      </c>
      <c r="AH74" s="76">
        <f>SUM(Objects!AH37,Objects!AH72,Objects!AH118,Objects!AH153)</f>
        <v>170.35109124999997</v>
      </c>
      <c r="AI74" s="76">
        <f>SUM(Objects!AI37,Objects!AI72,Objects!AI118,Objects!AI153)</f>
        <v>170.35109124999997</v>
      </c>
      <c r="AJ74" s="76">
        <f>SUM(Objects!AJ37,Objects!AJ72,Objects!AJ118,Objects!AJ153)</f>
        <v>170.35109124999997</v>
      </c>
      <c r="AK74" s="76">
        <f>SUM(Objects!AK37,Objects!AK72,Objects!AK118,Objects!AK153)</f>
        <v>170.35109124999997</v>
      </c>
      <c r="AL74" s="76">
        <f>SUM(Objects!AL37,Objects!AL72,Objects!AL118,Objects!AL153)</f>
        <v>170.35109124999997</v>
      </c>
      <c r="AM74" s="76">
        <f>SUM(Objects!AM37,Objects!AM72,Objects!AM118,Objects!AM153)</f>
        <v>170.35109124999997</v>
      </c>
      <c r="AN74" s="76">
        <f>SUM(Objects!AN37,Objects!AN72,Objects!AN118,Objects!AN153)</f>
        <v>170.35109124999997</v>
      </c>
      <c r="AO74" s="76">
        <f>SUM(Objects!AO37,Objects!AO72,Objects!AO118,Objects!AO153)</f>
        <v>170.35109124999997</v>
      </c>
      <c r="AP74" s="76">
        <f>SUM(Objects!AP37,Objects!AP72,Objects!AP118,Objects!AP153)</f>
        <v>170.35109124999997</v>
      </c>
      <c r="AQ74" s="76">
        <f>SUM(Objects!AQ37,Objects!AQ72,Objects!AQ118,Objects!AQ153)</f>
        <v>170.35109124999997</v>
      </c>
      <c r="AR74" s="76">
        <f>SUM(Objects!AR37,Objects!AR72,Objects!AR118,Objects!AR153)</f>
        <v>170.35109124999997</v>
      </c>
      <c r="AS74" s="76">
        <f>SUM(Objects!AS37,Objects!AS72,Objects!AS118,Objects!AS153)</f>
        <v>170.35109124999997</v>
      </c>
      <c r="AT74" s="76">
        <f>SUM(Objects!AT37,Objects!AT72,Objects!AT118,Objects!AT153)</f>
        <v>170.35109124999997</v>
      </c>
      <c r="AU74" s="76">
        <f>SUM(Objects!AU37,Objects!AU72,Objects!AU118,Objects!AU153)</f>
        <v>170.35109124999997</v>
      </c>
      <c r="AV74" s="76">
        <f>SUM(Objects!AV37,Objects!AV72,Objects!AV118,Objects!AV153)</f>
        <v>170.35109124999997</v>
      </c>
      <c r="AW74" s="76">
        <f>SUM(Objects!AW37,Objects!AW72,Objects!AW118,Objects!AW153)</f>
        <v>170.35109124999997</v>
      </c>
      <c r="AX74" s="76">
        <f>SUM(Objects!AX37,Objects!AX72,Objects!AX118,Objects!AX153)</f>
        <v>170.35109124999997</v>
      </c>
      <c r="AY74" s="76">
        <f>SUM(Objects!AY37,Objects!AY72,Objects!AY118,Objects!AY153)</f>
        <v>170.35109124999997</v>
      </c>
      <c r="AZ74" s="76">
        <f>SUM(Objects!AZ37,Objects!AZ72,Objects!AZ118,Objects!AZ153)</f>
        <v>170.35109124999997</v>
      </c>
      <c r="BA74" s="76">
        <f>SUM(Objects!BA37,Objects!BA72,Objects!BA118,Objects!BA153)</f>
        <v>170.35109124999997</v>
      </c>
      <c r="BB74" s="76">
        <f>SUM(Objects!BB37,Objects!BB72,Objects!BB118,Objects!BB153)</f>
        <v>170.35109124999997</v>
      </c>
      <c r="BC74" s="76">
        <f>SUM(Objects!BC37,Objects!BC72,Objects!BC118,Objects!BC153)</f>
        <v>170.35109124999997</v>
      </c>
      <c r="BD74" s="76">
        <f>SUM(Objects!BD37,Objects!BD72,Objects!BD118,Objects!BD153)</f>
        <v>170.35109124999997</v>
      </c>
      <c r="BE74" s="76">
        <f>SUM(Objects!BE37,Objects!BE72,Objects!BE118,Objects!BE153)</f>
        <v>170.35109124999997</v>
      </c>
      <c r="BF74" s="76">
        <f>SUM(Objects!BF37,Objects!BF72,Objects!BF118,Objects!BF153)</f>
        <v>170.35109124999997</v>
      </c>
      <c r="BG74" s="76">
        <f>SUM(Objects!BG37,Objects!BG72,Objects!BG118,Objects!BG153)</f>
        <v>170.35109124999997</v>
      </c>
      <c r="BH74" s="76">
        <f>SUM(Objects!BH37,Objects!BH72,Objects!BH118,Objects!BH153)</f>
        <v>170.35109124999997</v>
      </c>
      <c r="BI74" s="76">
        <f>SUM(Objects!BI37,Objects!BI72,Objects!BI118,Objects!BI153)</f>
        <v>170.35109124999997</v>
      </c>
      <c r="BJ74" s="76">
        <f>SUM(Objects!BJ37,Objects!BJ72,Objects!BJ118,Objects!BJ153)</f>
        <v>170.35109124999997</v>
      </c>
      <c r="BK74" s="76">
        <f>SUM(Objects!BK37,Objects!BK72,Objects!BK118,Objects!BK153)</f>
        <v>170.35109124999997</v>
      </c>
      <c r="BL74" s="76">
        <f>SUM(Objects!BL37,Objects!BL72,Objects!BL118,Objects!BL153)</f>
        <v>170.35109124999997</v>
      </c>
      <c r="BM74" s="76">
        <f>SUM(Objects!BM37,Objects!BM72,Objects!BM118,Objects!BM153)</f>
        <v>170.35109124999997</v>
      </c>
      <c r="BN74" s="76">
        <f>SUM(Objects!BN37,Objects!BN72,Objects!BN118,Objects!BN153)</f>
        <v>170.35109124999997</v>
      </c>
      <c r="BO74" s="76">
        <f>SUM(Objects!BO37,Objects!BO72,Objects!BO118,Objects!BO153)</f>
        <v>170.35109124999997</v>
      </c>
      <c r="BP74" s="76">
        <f>SUM(Objects!BP37,Objects!BP72,Objects!BP118,Objects!BP153)</f>
        <v>170.35109124999997</v>
      </c>
      <c r="BQ74" s="76">
        <f>SUM(Objects!BQ37,Objects!BQ72,Objects!BQ118,Objects!BQ153)</f>
        <v>170.35109124999997</v>
      </c>
      <c r="BR74" s="76">
        <f>SUM(Objects!BR37,Objects!BR72,Objects!BR118,Objects!BR153)</f>
        <v>170.35109124999997</v>
      </c>
      <c r="BS74" s="76">
        <f>SUM(Objects!BS37,Objects!BS72,Objects!BS118,Objects!BS153)</f>
        <v>170.35109124999997</v>
      </c>
      <c r="BT74" s="76">
        <f>SUM(Objects!BT37,Objects!BT72,Objects!BT118,Objects!BT153)</f>
        <v>170.35109124999997</v>
      </c>
      <c r="BU74" s="76">
        <f>SUM(Objects!BU37,Objects!BU72,Objects!BU118,Objects!BU153)</f>
        <v>170.35109124999997</v>
      </c>
      <c r="BV74" s="76">
        <f>SUM(Objects!BV37,Objects!BV72,Objects!BV118,Objects!BV153)</f>
        <v>170.35109124999997</v>
      </c>
      <c r="BW74" s="76">
        <f>SUM(Objects!BW37,Objects!BW72,Objects!BW118,Objects!BW153)</f>
        <v>170.35109124999997</v>
      </c>
      <c r="BX74" s="76">
        <f>SUM(Objects!BX37,Objects!BX72,Objects!BX118,Objects!BX153)</f>
        <v>170.35109124999997</v>
      </c>
      <c r="BY74" s="76">
        <f>SUM(Objects!BY37,Objects!BY72,Objects!BY118,Objects!BY153)</f>
        <v>170.35109124999997</v>
      </c>
      <c r="BZ74" s="76">
        <f>SUM(Objects!BZ37,Objects!BZ72,Objects!BZ118,Objects!BZ153)</f>
        <v>170.35109124999997</v>
      </c>
      <c r="CA74" s="76">
        <f>SUM(Objects!CA37,Objects!CA72,Objects!CA118,Objects!CA153)</f>
        <v>170.35109124999997</v>
      </c>
      <c r="CB74" s="76">
        <f>SUM(Objects!CB37,Objects!CB72,Objects!CB118,Objects!CB153)</f>
        <v>170.35109124999997</v>
      </c>
      <c r="CC74" s="76">
        <f>SUM(Objects!CC37,Objects!CC72,Objects!CC118,Objects!CC153)</f>
        <v>170.35109124999997</v>
      </c>
      <c r="CD74" s="76">
        <f>SUM(Objects!CD37,Objects!CD72,Objects!CD118,Objects!CD153)</f>
        <v>170.35109124999997</v>
      </c>
      <c r="CE74" s="76">
        <f>SUM(Objects!CE37,Objects!CE72,Objects!CE118,Objects!CE153)</f>
        <v>170.35109124999997</v>
      </c>
      <c r="CF74" s="76">
        <f>SUM(Objects!CF37,Objects!CF72,Objects!CF118,Objects!CF153)</f>
        <v>170.35109124999997</v>
      </c>
      <c r="CG74" s="76">
        <f>SUM(Objects!CG37,Objects!CG72,Objects!CG118,Objects!CG153)</f>
        <v>170.35109124999997</v>
      </c>
      <c r="CH74" s="76">
        <f>SUM(Objects!CH37,Objects!CH72,Objects!CH118,Objects!CH153)</f>
        <v>170.35109124999997</v>
      </c>
      <c r="CI74" s="76">
        <f>SUM(Objects!CI37,Objects!CI72,Objects!CI118,Objects!CI153)</f>
        <v>170.35109124999997</v>
      </c>
      <c r="CJ74" s="76">
        <f>SUM(Objects!CJ37,Objects!CJ72,Objects!CJ118,Objects!CJ153)</f>
        <v>170.35109124999997</v>
      </c>
      <c r="CK74" s="76">
        <f>SUM(Objects!CK37,Objects!CK72,Objects!CK118,Objects!CK153)</f>
        <v>170.35109124999997</v>
      </c>
      <c r="CL74" s="76">
        <f>SUM(Objects!CL37,Objects!CL72,Objects!CL118,Objects!CL153)</f>
        <v>170.35109124999997</v>
      </c>
      <c r="CM74" s="76">
        <f>SUM(Objects!CM37,Objects!CM72,Objects!CM118,Objects!CM153)</f>
        <v>170.35109124999997</v>
      </c>
      <c r="CN74" s="76">
        <f>SUM(Objects!CN37,Objects!CN72,Objects!CN118,Objects!CN153)</f>
        <v>170.35109124999997</v>
      </c>
      <c r="CO74" s="76">
        <f>SUM(Objects!CO37,Objects!CO72,Objects!CO118,Objects!CO153)</f>
        <v>170.35109124999997</v>
      </c>
      <c r="CP74" s="76">
        <f>SUM(Objects!CP37,Objects!CP72,Objects!CP118,Objects!CP153)</f>
        <v>170.35109124999997</v>
      </c>
      <c r="CQ74" s="76">
        <f>SUM(Objects!CQ37,Objects!CQ72,Objects!CQ118,Objects!CQ153)</f>
        <v>170.35109124999997</v>
      </c>
      <c r="CR74" s="76">
        <f>SUM(Objects!CR37,Objects!CR72,Objects!CR118,Objects!CR153)</f>
        <v>170.35109124999997</v>
      </c>
      <c r="CS74" s="76">
        <f>SUM(Objects!CS37,Objects!CS72,Objects!CS118,Objects!CS153)</f>
        <v>170.35109124999997</v>
      </c>
      <c r="CT74" s="76">
        <f>SUM(Objects!CT37,Objects!CT72,Objects!CT118,Objects!CT153)</f>
        <v>170.35109124999997</v>
      </c>
      <c r="CU74" s="76">
        <f>SUM(Objects!CU37,Objects!CU72,Objects!CU118,Objects!CU153)</f>
        <v>170.35109124999997</v>
      </c>
      <c r="CV74" s="76">
        <f>SUM(Objects!CV37,Objects!CV72,Objects!CV118,Objects!CV153)</f>
        <v>170.35109124999997</v>
      </c>
      <c r="CW74" s="76">
        <f>SUM(Objects!CW37,Objects!CW72,Objects!CW118,Objects!CW153)</f>
        <v>170.35109124999997</v>
      </c>
      <c r="CX74" s="76">
        <f>SUM(Objects!CX37,Objects!CX72,Objects!CX118,Objects!CX153)</f>
        <v>170.35109124999997</v>
      </c>
      <c r="CY74" s="76">
        <f>SUM(Objects!CY37,Objects!CY72,Objects!CY118,Objects!CY153)</f>
        <v>170.35109124999997</v>
      </c>
      <c r="CZ74" s="76">
        <f>SUM(Objects!CZ37,Objects!CZ72,Objects!CZ118,Objects!CZ153)</f>
        <v>170.35109124999997</v>
      </c>
      <c r="DA74" s="76">
        <f>SUM(Objects!DA37,Objects!DA72,Objects!DA118,Objects!DA153)</f>
        <v>170.35109124999997</v>
      </c>
      <c r="DB74" s="76">
        <f>SUM(Objects!DB37,Objects!DB72,Objects!DB118,Objects!DB153)</f>
        <v>170.35109124999997</v>
      </c>
      <c r="DC74" s="76">
        <f>SUM(Objects!DC37,Objects!DC72,Objects!DC118,Objects!DC153)</f>
        <v>170.35109124999997</v>
      </c>
      <c r="DD74" s="76">
        <f>SUM(Objects!DD37,Objects!DD72,Objects!DD118,Objects!DD153)</f>
        <v>170.35109124999997</v>
      </c>
      <c r="DE74" s="76">
        <f>SUM(Objects!DE37,Objects!DE72,Objects!DE118,Objects!DE153)</f>
        <v>170.35109124999997</v>
      </c>
      <c r="DF74" s="76">
        <f>SUM(Objects!DF37,Objects!DF72,Objects!DF118,Objects!DF153)</f>
        <v>170.35109124999997</v>
      </c>
      <c r="DG74" s="76">
        <f>SUM(Objects!DG37,Objects!DG72,Objects!DG118,Objects!DG153)</f>
        <v>170.35109124999997</v>
      </c>
      <c r="DH74" s="76">
        <f>SUM(Objects!DH37,Objects!DH72,Objects!DH118,Objects!DH153)</f>
        <v>170.35109124999997</v>
      </c>
      <c r="DI74" s="76">
        <f>SUM(Objects!DI37,Objects!DI72,Objects!DI118,Objects!DI153)</f>
        <v>170.35109124999997</v>
      </c>
      <c r="DJ74" s="76">
        <f>SUM(Objects!DJ37,Objects!DJ72,Objects!DJ118,Objects!DJ153)</f>
        <v>170.35109124999997</v>
      </c>
      <c r="DK74" s="76">
        <f>SUM(Objects!DK37,Objects!DK72,Objects!DK118,Objects!DK153)</f>
        <v>170.35109124999997</v>
      </c>
      <c r="DL74" s="76">
        <f>SUM(Objects!DL37,Objects!DL72,Objects!DL118,Objects!DL153)</f>
        <v>170.35109124999997</v>
      </c>
      <c r="DM74" s="76">
        <f>SUM(Objects!DM37,Objects!DM72,Objects!DM118,Objects!DM153)</f>
        <v>170.35109124999997</v>
      </c>
      <c r="DN74" s="76">
        <f>SUM(Objects!DN37,Objects!DN72,Objects!DN118,Objects!DN153)</f>
        <v>170.35109124999997</v>
      </c>
      <c r="DO74" s="76">
        <f>SUM(Objects!DO37,Objects!DO72,Objects!DO118,Objects!DO153)</f>
        <v>170.35109124999997</v>
      </c>
      <c r="DP74" s="76">
        <f>SUM(Objects!DP37,Objects!DP72,Objects!DP118,Objects!DP153)</f>
        <v>170.35109124999997</v>
      </c>
      <c r="DQ74" s="76">
        <f>SUM(Objects!DQ37,Objects!DQ72,Objects!DQ118,Objects!DQ153)</f>
        <v>170.35109124999997</v>
      </c>
      <c r="DR74" s="76">
        <f>SUM(Objects!DR37,Objects!DR72,Objects!DR118,Objects!DR153)</f>
        <v>170.35109124999997</v>
      </c>
      <c r="DS74" s="76">
        <f>SUM(Objects!DS37,Objects!DS72,Objects!DS118,Objects!DS153)</f>
        <v>170.35109124999997</v>
      </c>
      <c r="DT74" s="76">
        <f>SUM(Objects!DT37,Objects!DT72,Objects!DT118,Objects!DT153)</f>
        <v>170.35109124999997</v>
      </c>
      <c r="DU74" s="76">
        <f>SUM(Objects!DU37,Objects!DU72,Objects!DU118,Objects!DU153)</f>
        <v>170.35109124999997</v>
      </c>
      <c r="DV74" s="76">
        <f>SUM(Objects!DV37,Objects!DV72,Objects!DV118,Objects!DV153)</f>
        <v>170.35109124999997</v>
      </c>
      <c r="DW74" s="76">
        <f>SUM(Objects!DW37,Objects!DW72,Objects!DW118,Objects!DW153)</f>
        <v>170.35109124999997</v>
      </c>
      <c r="DX74" s="76">
        <f>SUM(Objects!DX37,Objects!DX72,Objects!DX118,Objects!DX153)</f>
        <v>170.35109124999997</v>
      </c>
      <c r="DY74" s="76">
        <f>SUM(Objects!DY37,Objects!DY72,Objects!DY118,Objects!DY153)</f>
        <v>170.35109124999997</v>
      </c>
      <c r="DZ74" s="76">
        <f>SUM(Objects!DZ37,Objects!DZ72,Objects!DZ118,Objects!DZ153)</f>
        <v>170.35109124999997</v>
      </c>
      <c r="EA74" s="76">
        <f>SUM(Objects!EA37,Objects!EA72,Objects!EA118,Objects!EA153)</f>
        <v>170.35109124999997</v>
      </c>
      <c r="EB74" s="76">
        <f>SUM(Objects!EB37,Objects!EB72,Objects!EB118,Objects!EB153)</f>
        <v>170.35109124999997</v>
      </c>
      <c r="EC74" s="76">
        <f>SUM(Objects!EC37,Objects!EC72,Objects!EC118,Objects!EC153)</f>
        <v>170.35109124999997</v>
      </c>
      <c r="ED74" s="76">
        <f>SUM(Objects!ED37,Objects!ED72,Objects!ED118,Objects!ED153)</f>
        <v>170.35109124999997</v>
      </c>
      <c r="EE74" s="76">
        <f>SUM(Objects!EE37,Objects!EE72,Objects!EE118,Objects!EE153)</f>
        <v>170.35109124999997</v>
      </c>
      <c r="EF74" s="76">
        <f>SUM(Objects!EF37,Objects!EF72,Objects!EF118,Objects!EF153)</f>
        <v>170.35109124999997</v>
      </c>
      <c r="EG74" s="76">
        <f>SUM(Objects!EG37,Objects!EG72,Objects!EG118,Objects!EG153)</f>
        <v>170.35109124999997</v>
      </c>
      <c r="EH74" s="76">
        <f>SUM(Objects!EH37,Objects!EH72,Objects!EH118,Objects!EH153)</f>
        <v>170.35109124999997</v>
      </c>
      <c r="EI74" s="76">
        <f>SUM(Objects!EI37,Objects!EI72,Objects!EI118,Objects!EI153)</f>
        <v>170.35109124999997</v>
      </c>
      <c r="EJ74" s="76">
        <f>SUM(Objects!EJ37,Objects!EJ72,Objects!EJ118,Objects!EJ153)</f>
        <v>170.35109124999997</v>
      </c>
      <c r="EK74" s="76">
        <f>SUM(Objects!EK37,Objects!EK72,Objects!EK118,Objects!EK153)</f>
        <v>170.35109124999997</v>
      </c>
      <c r="EL74" s="76">
        <f>SUM(Objects!EL37,Objects!EL72,Objects!EL118,Objects!EL153)</f>
        <v>170.35109124999997</v>
      </c>
      <c r="EM74" s="76">
        <f>SUM(Objects!EM37,Objects!EM72,Objects!EM118,Objects!EM153)</f>
        <v>170.35109124999997</v>
      </c>
      <c r="EN74" s="76">
        <f>SUM(Objects!EN37,Objects!EN72,Objects!EN118,Objects!EN153)</f>
        <v>170.35109124999997</v>
      </c>
      <c r="EO74" s="76">
        <f>SUM(Objects!EO37,Objects!EO72,Objects!EO118,Objects!EO153)</f>
        <v>170.35109124999997</v>
      </c>
      <c r="EP74" s="76">
        <f>SUM(Objects!EP37,Objects!EP72,Objects!EP118,Objects!EP153)</f>
        <v>170.35109124999997</v>
      </c>
      <c r="EQ74" s="76">
        <f>SUM(Objects!EQ37,Objects!EQ72,Objects!EQ118,Objects!EQ153)</f>
        <v>170.35109124999997</v>
      </c>
      <c r="ER74" s="76">
        <f>SUM(Objects!ER37,Objects!ER72,Objects!ER118,Objects!ER153)</f>
        <v>170.35109124999997</v>
      </c>
      <c r="ES74" s="76">
        <f>SUM(Objects!ES37,Objects!ES72,Objects!ES118,Objects!ES153)</f>
        <v>170.35109124999997</v>
      </c>
      <c r="ET74" s="76">
        <f>SUM(Objects!ET37,Objects!ET72,Objects!ET118,Objects!ET153)</f>
        <v>170.35109124999997</v>
      </c>
      <c r="EU74" s="76">
        <f>SUM(Objects!EU37,Objects!EU72,Objects!EU118,Objects!EU153)</f>
        <v>170.35109124999997</v>
      </c>
      <c r="EV74" s="76">
        <f>SUM(Objects!EV37,Objects!EV72,Objects!EV118,Objects!EV153)</f>
        <v>170.35109124999997</v>
      </c>
      <c r="EW74" s="76">
        <f>SUM(Objects!EW37,Objects!EW72,Objects!EW118,Objects!EW153)</f>
        <v>170.35109124999997</v>
      </c>
      <c r="EX74" s="76">
        <f>SUM(Objects!EX37,Objects!EX72,Objects!EX118,Objects!EX153)</f>
        <v>170.35109124999997</v>
      </c>
      <c r="EY74" s="76">
        <f>SUM(Objects!EY37,Objects!EY72,Objects!EY118,Objects!EY153)</f>
        <v>170.35109124999997</v>
      </c>
      <c r="EZ74" s="76">
        <f>SUM(Objects!EZ37,Objects!EZ72,Objects!EZ118,Objects!EZ153)</f>
        <v>170.35109124999997</v>
      </c>
      <c r="FA74" s="76">
        <f>SUM(Objects!FA37,Objects!FA72,Objects!FA118,Objects!FA153)</f>
        <v>170.35109124999997</v>
      </c>
      <c r="FB74" s="76">
        <f>SUM(Objects!FB37,Objects!FB72,Objects!FB118,Objects!FB153)</f>
        <v>170.35109124999997</v>
      </c>
      <c r="FC74" s="76">
        <f>SUM(Objects!FC37,Objects!FC72,Objects!FC118,Objects!FC153)</f>
        <v>170.35109124999997</v>
      </c>
      <c r="FD74" s="76">
        <f>SUM(Objects!FD37,Objects!FD72,Objects!FD118,Objects!FD153)</f>
        <v>170.35109124999997</v>
      </c>
      <c r="FE74" s="76">
        <f>SUM(Objects!FE37,Objects!FE72,Objects!FE118,Objects!FE153)</f>
        <v>170.35109124999997</v>
      </c>
      <c r="FF74" s="76">
        <f>SUM(Objects!FF37,Objects!FF72,Objects!FF118,Objects!FF153)</f>
        <v>170.35109124999997</v>
      </c>
      <c r="FG74" s="76">
        <f>SUM(Objects!FG37,Objects!FG72,Objects!FG118,Objects!FG153)</f>
        <v>170.35109124999997</v>
      </c>
      <c r="FH74" s="76">
        <f>SUM(Objects!FH37,Objects!FH72,Objects!FH118,Objects!FH153)</f>
        <v>170.35109124999997</v>
      </c>
      <c r="FI74" s="76">
        <f>SUM(Objects!FI37,Objects!FI72,Objects!FI118,Objects!FI153)</f>
        <v>170.35109124999997</v>
      </c>
      <c r="FJ74" s="76">
        <f>SUM(Objects!FJ37,Objects!FJ72,Objects!FJ118,Objects!FJ153)</f>
        <v>170.35109124999997</v>
      </c>
      <c r="FK74" s="76">
        <f>SUM(Objects!FK37,Objects!FK72,Objects!FK118,Objects!FK153)</f>
        <v>170.35109124999997</v>
      </c>
      <c r="FL74" s="76">
        <f>SUM(Objects!FL37,Objects!FL72,Objects!FL118,Objects!FL153)</f>
        <v>170.35109124999997</v>
      </c>
      <c r="FM74" s="76">
        <f>SUM(Objects!FM37,Objects!FM72,Objects!FM118,Objects!FM153)</f>
        <v>170.35109124999997</v>
      </c>
      <c r="FN74" s="76">
        <f>SUM(Objects!FN37,Objects!FN72,Objects!FN118,Objects!FN153)</f>
        <v>170.35109124999997</v>
      </c>
      <c r="FO74" s="76">
        <f>SUM(Objects!FO37,Objects!FO72,Objects!FO118,Objects!FO153)</f>
        <v>170.35109124999997</v>
      </c>
      <c r="FP74" s="76">
        <f>SUM(Objects!FP37,Objects!FP72,Objects!FP118,Objects!FP153)</f>
        <v>170.35109124999997</v>
      </c>
      <c r="FQ74" s="76">
        <f>SUM(Objects!FQ37,Objects!FQ72,Objects!FQ118,Objects!FQ153)</f>
        <v>170.35109124999997</v>
      </c>
      <c r="FR74" s="76">
        <f>SUM(Objects!FR37,Objects!FR72,Objects!FR118,Objects!FR153)</f>
        <v>170.35109124999997</v>
      </c>
      <c r="FS74" s="76">
        <f>SUM(Objects!FS37,Objects!FS72,Objects!FS118,Objects!FS153)</f>
        <v>170.35109124999997</v>
      </c>
      <c r="FT74" s="76">
        <f>SUM(Objects!FT37,Objects!FT72,Objects!FT118,Objects!FT153)</f>
        <v>170.35109124999997</v>
      </c>
      <c r="FU74" s="76">
        <f>SUM(Objects!FU37,Objects!FU72,Objects!FU118,Objects!FU153)</f>
        <v>170.35109124999997</v>
      </c>
      <c r="FV74" s="76">
        <f>SUM(Objects!FV37,Objects!FV72,Objects!FV118,Objects!FV153)</f>
        <v>170.35109124999997</v>
      </c>
      <c r="FW74" s="76">
        <f>SUM(Objects!FW37,Objects!FW72,Objects!FW118,Objects!FW153)</f>
        <v>170.35109124999997</v>
      </c>
      <c r="FX74" s="76">
        <f>SUM(Objects!FX37,Objects!FX72,Objects!FX118,Objects!FX153)</f>
        <v>170.35109124999997</v>
      </c>
      <c r="FY74" s="76">
        <f>SUM(Objects!FY37,Objects!FY72,Objects!FY118,Objects!FY153)</f>
        <v>170.35109124999997</v>
      </c>
      <c r="FZ74" s="76">
        <f>SUM(Objects!FZ37,Objects!FZ72,Objects!FZ118,Objects!FZ153)</f>
        <v>170.35109124999997</v>
      </c>
      <c r="GA74" s="76">
        <f>SUM(Objects!GA37,Objects!GA72,Objects!GA118,Objects!GA153)</f>
        <v>170.35109124999997</v>
      </c>
      <c r="GB74" s="76">
        <f>SUM(Objects!GB37,Objects!GB72,Objects!GB118,Objects!GB153)</f>
        <v>170.35109124999997</v>
      </c>
      <c r="GC74" s="76">
        <f>SUM(Objects!GC37,Objects!GC72,Objects!GC118,Objects!GC153)</f>
        <v>170.35109124999997</v>
      </c>
      <c r="GD74" s="76">
        <f>SUM(Objects!GD37,Objects!GD72,Objects!GD118,Objects!GD153)</f>
        <v>170.35109124999997</v>
      </c>
      <c r="GE74" s="76">
        <f>SUM(Objects!GE37,Objects!GE72,Objects!GE118,Objects!GE153)</f>
        <v>170.35109124999997</v>
      </c>
      <c r="GF74" s="76">
        <f>SUM(Objects!GF37,Objects!GF72,Objects!GF118,Objects!GF153)</f>
        <v>170.35109124999997</v>
      </c>
      <c r="GG74" s="76">
        <f>SUM(Objects!GG37,Objects!GG72,Objects!GG118,Objects!GG153)</f>
        <v>170.35109124999997</v>
      </c>
      <c r="GH74" s="76">
        <f>SUM(Objects!GH37,Objects!GH72,Objects!GH118,Objects!GH153)</f>
        <v>170.35109124999997</v>
      </c>
      <c r="GI74" s="76">
        <f>SUM(Objects!GI37,Objects!GI72,Objects!GI118,Objects!GI153)</f>
        <v>170.35109124999997</v>
      </c>
      <c r="GJ74" s="76">
        <f>SUM(Objects!GJ37,Objects!GJ72,Objects!GJ118,Objects!GJ153)</f>
        <v>170.35109124999997</v>
      </c>
      <c r="GK74" s="76">
        <f>SUM(Objects!GK37,Objects!GK72,Objects!GK118,Objects!GK153)</f>
        <v>170.35109124999997</v>
      </c>
      <c r="GL74" s="76">
        <f>SUM(Objects!GL37,Objects!GL72,Objects!GL118,Objects!GL153)</f>
        <v>170.35109124999997</v>
      </c>
      <c r="GM74" s="76">
        <f>SUM(Objects!GM37,Objects!GM72,Objects!GM118,Objects!GM153)</f>
        <v>170.35109124999997</v>
      </c>
      <c r="GN74" s="76">
        <f>SUM(Objects!GN37,Objects!GN72,Objects!GN118,Objects!GN153)</f>
        <v>170.35109124999997</v>
      </c>
      <c r="GO74" s="76">
        <f>SUM(Objects!GO37,Objects!GO72,Objects!GO118,Objects!GO153)</f>
        <v>170.35109124999997</v>
      </c>
      <c r="GP74" s="76">
        <f>SUM(Objects!GP37,Objects!GP72,Objects!GP118,Objects!GP153)</f>
        <v>170.35109124999997</v>
      </c>
      <c r="GQ74" s="76">
        <f>SUM(Objects!GQ37,Objects!GQ72,Objects!GQ118,Objects!GQ153)</f>
        <v>170.35109124999997</v>
      </c>
      <c r="GR74" s="76">
        <f>SUM(Objects!GR37,Objects!GR72,Objects!GR118,Objects!GR153)</f>
        <v>170.35109124999997</v>
      </c>
      <c r="GS74" s="76">
        <f>SUM(Objects!GS37,Objects!GS72,Objects!GS118,Objects!GS153)</f>
        <v>170.35109124999997</v>
      </c>
      <c r="GT74" s="76">
        <f>SUM(Objects!GT37,Objects!GT72,Objects!GT118,Objects!GT153)</f>
        <v>170.35109124999997</v>
      </c>
      <c r="GU74" s="76">
        <f>SUM(Objects!GU37,Objects!GU72,Objects!GU118,Objects!GU153)</f>
        <v>170.35109124999997</v>
      </c>
      <c r="GV74" s="76">
        <f>SUM(Objects!GV37,Objects!GV72,Objects!GV118,Objects!GV153)</f>
        <v>170.35109124999997</v>
      </c>
      <c r="GW74" s="76">
        <f>SUM(Objects!GW37,Objects!GW72,Objects!GW118,Objects!GW153)</f>
        <v>170.35109124999997</v>
      </c>
      <c r="GX74" s="76">
        <f>SUM(Objects!GX37,Objects!GX72,Objects!GX118,Objects!GX153)</f>
        <v>170.35109124999997</v>
      </c>
      <c r="GY74" s="76">
        <f>SUM(Objects!GY37,Objects!GY72,Objects!GY118,Objects!GY153)</f>
        <v>170.35109124999997</v>
      </c>
      <c r="GZ74" s="76">
        <f>SUM(Objects!GZ37,Objects!GZ72,Objects!GZ118,Objects!GZ153)</f>
        <v>170.35109124999997</v>
      </c>
      <c r="HA74" s="76">
        <f>SUM(Objects!HA37,Objects!HA72,Objects!HA118,Objects!HA153)</f>
        <v>170.35109124999997</v>
      </c>
      <c r="HB74" s="76">
        <f>SUM(Objects!HB37,Objects!HB72,Objects!HB118,Objects!HB153)</f>
        <v>170.35109124999997</v>
      </c>
      <c r="HC74" s="76">
        <f>SUM(Objects!HC37,Objects!HC72,Objects!HC118,Objects!HC153)</f>
        <v>170.35109124999997</v>
      </c>
      <c r="HD74" s="76">
        <f>SUM(Objects!HD37,Objects!HD72,Objects!HD118,Objects!HD153)</f>
        <v>170.35109124999997</v>
      </c>
      <c r="HE74" s="76">
        <f>SUM(Objects!HE37,Objects!HE72,Objects!HE118,Objects!HE153)</f>
        <v>170.35109124999997</v>
      </c>
      <c r="HF74" s="76">
        <f>SUM(Objects!HF37,Objects!HF72,Objects!HF118,Objects!HF153)</f>
        <v>170.35109124999997</v>
      </c>
      <c r="HG74" s="76">
        <f>SUM(Objects!HG37,Objects!HG72,Objects!HG118,Objects!HG153)</f>
        <v>170.35109124999997</v>
      </c>
      <c r="HH74" s="76">
        <f>SUM(Objects!HH37,Objects!HH72,Objects!HH118,Objects!HH153)</f>
        <v>170.35109124999997</v>
      </c>
      <c r="HI74" s="76">
        <f>SUM(Objects!HI37,Objects!HI72,Objects!HI118,Objects!HI153)</f>
        <v>170.35109124999997</v>
      </c>
      <c r="HJ74" s="76">
        <f>SUM(Objects!HJ37,Objects!HJ72,Objects!HJ118,Objects!HJ153)</f>
        <v>170.35109124999997</v>
      </c>
      <c r="HK74" s="76">
        <f>SUM(Objects!HK37,Objects!HK72,Objects!HK118,Objects!HK153)</f>
        <v>170.35109124999997</v>
      </c>
      <c r="HL74" s="76">
        <f>SUM(Objects!HL37,Objects!HL72,Objects!HL118,Objects!HL153)</f>
        <v>170.35109124999997</v>
      </c>
      <c r="HM74" s="76">
        <f>SUM(Objects!HM37,Objects!HM72,Objects!HM118,Objects!HM153)</f>
        <v>170.35109124999997</v>
      </c>
      <c r="HN74" s="76">
        <f>SUM(Objects!HN37,Objects!HN72,Objects!HN118,Objects!HN153)</f>
        <v>170.35109124999997</v>
      </c>
      <c r="HO74" s="76">
        <f>SUM(Objects!HO37,Objects!HO72,Objects!HO118,Objects!HO153)</f>
        <v>170.35109124999997</v>
      </c>
      <c r="HP74" s="76">
        <f>SUM(Objects!HP37,Objects!HP72,Objects!HP118,Objects!HP153)</f>
        <v>170.35109124999997</v>
      </c>
      <c r="HQ74" s="76">
        <f>SUM(Objects!HQ37,Objects!HQ72,Objects!HQ118,Objects!HQ153)</f>
        <v>170.35109124999997</v>
      </c>
      <c r="HR74" s="76">
        <f>SUM(Objects!HR37,Objects!HR72,Objects!HR118,Objects!HR153)</f>
        <v>170.35109124999997</v>
      </c>
      <c r="HS74" s="76">
        <f>SUM(Objects!HS37,Objects!HS72,Objects!HS118,Objects!HS153)</f>
        <v>170.35109124999997</v>
      </c>
      <c r="HT74" s="76">
        <f>SUM(Objects!HT37,Objects!HT72,Objects!HT118,Objects!HT153)</f>
        <v>170.35109124999997</v>
      </c>
      <c r="HU74" s="76">
        <f>SUM(Objects!HU37,Objects!HU72,Objects!HU118,Objects!HU153)</f>
        <v>170.35109124999997</v>
      </c>
      <c r="HV74" s="76">
        <f>SUM(Objects!HV37,Objects!HV72,Objects!HV118,Objects!HV153)</f>
        <v>170.35109124999997</v>
      </c>
      <c r="HW74" s="76">
        <f>SUM(Objects!HW37,Objects!HW72,Objects!HW118,Objects!HW153)</f>
        <v>170.35109124999997</v>
      </c>
      <c r="HX74" s="76">
        <f>SUM(Objects!HX37,Objects!HX72,Objects!HX118,Objects!HX153)</f>
        <v>170.35109124999997</v>
      </c>
      <c r="HY74" s="76">
        <f>SUM(Objects!HY37,Objects!HY72,Objects!HY118,Objects!HY153)</f>
        <v>170.35109124999997</v>
      </c>
      <c r="HZ74" s="76">
        <f>SUM(Objects!HZ37,Objects!HZ72,Objects!HZ118,Objects!HZ153)</f>
        <v>170.35109124999997</v>
      </c>
      <c r="IA74" s="76">
        <f>SUM(Objects!IA37,Objects!IA72,Objects!IA118,Objects!IA153)</f>
        <v>170.35109124999997</v>
      </c>
      <c r="IB74" s="76">
        <f>SUM(Objects!IB37,Objects!IB72,Objects!IB118,Objects!IB153)</f>
        <v>170.35109124999997</v>
      </c>
      <c r="IC74" s="76">
        <f>SUM(Objects!IC37,Objects!IC72,Objects!IC118,Objects!IC153)</f>
        <v>170.35109124999997</v>
      </c>
      <c r="ID74" s="76">
        <f>SUM(Objects!ID37,Objects!ID72,Objects!ID118,Objects!ID153)</f>
        <v>170.35109124999997</v>
      </c>
      <c r="IE74" s="76">
        <f>SUM(Objects!IE37,Objects!IE72,Objects!IE118,Objects!IE153)</f>
        <v>170.35109124999997</v>
      </c>
      <c r="IF74" s="76">
        <f>SUM(Objects!IF37,Objects!IF72,Objects!IF118,Objects!IF153)</f>
        <v>170.35109124999997</v>
      </c>
      <c r="IG74" s="76">
        <f>SUM(Objects!IG37,Objects!IG72,Objects!IG118,Objects!IG153)</f>
        <v>170.35109124999997</v>
      </c>
      <c r="IH74" s="76">
        <f>SUM(Objects!IH37,Objects!IH72,Objects!IH118,Objects!IH153)</f>
        <v>170.35109124999997</v>
      </c>
      <c r="II74" s="76">
        <f>SUM(Objects!II37,Objects!II72,Objects!II118,Objects!II153)</f>
        <v>170.35109124999997</v>
      </c>
      <c r="IJ74" s="76">
        <f>SUM(Objects!IJ37,Objects!IJ72,Objects!IJ118,Objects!IJ153)</f>
        <v>170.35109124999997</v>
      </c>
      <c r="IK74" s="76">
        <f>SUM(Objects!IK37,Objects!IK72,Objects!IK118,Objects!IK153)</f>
        <v>170.35109124999997</v>
      </c>
      <c r="IL74" s="76">
        <f>SUM(Objects!IL37,Objects!IL72,Objects!IL118,Objects!IL153)</f>
        <v>170.35109124999997</v>
      </c>
    </row>
    <row r="75" spans="2:246" x14ac:dyDescent="0.3">
      <c r="B75" s="51" t="s">
        <v>437</v>
      </c>
      <c r="C75" s="71" t="s">
        <v>283</v>
      </c>
      <c r="D75" s="142">
        <f t="shared" ca="1" si="95"/>
        <v>-212285.07520358989</v>
      </c>
      <c r="E75" s="60"/>
      <c r="F75" s="60"/>
      <c r="G75" s="77">
        <f t="shared" ref="G75:BR75" ca="1" si="96">G60+G63+G66+G68-G69</f>
        <v>-70.351091249999968</v>
      </c>
      <c r="H75" s="77">
        <f t="shared" ca="1" si="96"/>
        <v>-170.35109124999997</v>
      </c>
      <c r="I75" s="77">
        <f t="shared" ca="1" si="96"/>
        <v>-170.35109124999997</v>
      </c>
      <c r="J75" s="77">
        <f t="shared" ca="1" si="96"/>
        <v>-170.35109124999997</v>
      </c>
      <c r="K75" s="77">
        <f t="shared" ca="1" si="96"/>
        <v>-170.35109124999997</v>
      </c>
      <c r="L75" s="77">
        <f t="shared" ca="1" si="96"/>
        <v>-276.38421625000001</v>
      </c>
      <c r="M75" s="77">
        <f t="shared" ca="1" si="96"/>
        <v>-275.05046625</v>
      </c>
      <c r="N75" s="77">
        <f t="shared" ca="1" si="96"/>
        <v>-170.35109124999997</v>
      </c>
      <c r="O75" s="77">
        <f t="shared" ca="1" si="96"/>
        <v>-170.35109124999997</v>
      </c>
      <c r="P75" s="77">
        <f t="shared" ca="1" si="96"/>
        <v>-273.71671624999999</v>
      </c>
      <c r="Q75" s="77">
        <f t="shared" ca="1" si="96"/>
        <v>-170.35109124999997</v>
      </c>
      <c r="R75" s="77">
        <f t="shared" ca="1" si="96"/>
        <v>-170.35109124999997</v>
      </c>
      <c r="S75" s="77">
        <f t="shared" ca="1" si="96"/>
        <v>-357.15280126676606</v>
      </c>
      <c r="T75" s="77">
        <f t="shared" ca="1" si="96"/>
        <v>-255.39162295141693</v>
      </c>
      <c r="U75" s="77">
        <f t="shared" ca="1" si="96"/>
        <v>-255.66318405552875</v>
      </c>
      <c r="V75" s="77">
        <f t="shared" ca="1" si="96"/>
        <v>-255.94247364764885</v>
      </c>
      <c r="W75" s="77">
        <f t="shared" ca="1" si="96"/>
        <v>-256.22267756121744</v>
      </c>
      <c r="X75" s="77">
        <f t="shared" ca="1" si="96"/>
        <v>-357.20192378948508</v>
      </c>
      <c r="Y75" s="77">
        <f t="shared" ca="1" si="96"/>
        <v>-356.15021533550123</v>
      </c>
      <c r="Z75" s="77">
        <f t="shared" ca="1" si="96"/>
        <v>-257.06880521214669</v>
      </c>
      <c r="AA75" s="77">
        <f t="shared" ca="1" si="96"/>
        <v>-257.35269644216595</v>
      </c>
      <c r="AB75" s="77">
        <f t="shared" ca="1" si="96"/>
        <v>-355.66814205819884</v>
      </c>
      <c r="AC75" s="77">
        <f t="shared" ca="1" si="96"/>
        <v>-257.92327010281292</v>
      </c>
      <c r="AD75" s="77">
        <f t="shared" ca="1" si="96"/>
        <v>-258.20995862853727</v>
      </c>
      <c r="AE75" s="77">
        <f t="shared" ca="1" si="96"/>
        <v>-355.19446069789342</v>
      </c>
      <c r="AF75" s="77">
        <f t="shared" ca="1" si="96"/>
        <v>-258.78615438342877</v>
      </c>
      <c r="AG75" s="77">
        <f t="shared" ca="1" si="96"/>
        <v>-259.07566776774991</v>
      </c>
      <c r="AH75" s="77">
        <f t="shared" ca="1" si="96"/>
        <v>-259.36612894355483</v>
      </c>
      <c r="AI75" s="77">
        <f t="shared" ca="1" si="96"/>
        <v>-259.65754101366616</v>
      </c>
      <c r="AJ75" s="77">
        <f t="shared" ca="1" si="96"/>
        <v>-355.3130320910646</v>
      </c>
      <c r="AK75" s="77">
        <f t="shared" ca="1" si="96"/>
        <v>-354.27260529892146</v>
      </c>
      <c r="AL75" s="77">
        <f t="shared" ca="1" si="96"/>
        <v>-266.84937638136427</v>
      </c>
      <c r="AM75" s="77">
        <f t="shared" ca="1" si="96"/>
        <v>-580.4999679416735</v>
      </c>
      <c r="AN75" s="77">
        <f t="shared" ca="1" si="96"/>
        <v>-674.53831363592678</v>
      </c>
      <c r="AO75" s="77">
        <f t="shared" ca="1" si="96"/>
        <v>-583.18980504832211</v>
      </c>
      <c r="AP75" s="77">
        <f t="shared" ca="1" si="96"/>
        <v>-584.54133156932221</v>
      </c>
      <c r="AQ75" s="77">
        <f t="shared" ca="1" si="96"/>
        <v>-677.25915763645253</v>
      </c>
      <c r="AR75" s="77">
        <f t="shared" ca="1" si="96"/>
        <v>-587.25767273453084</v>
      </c>
      <c r="AS75" s="77">
        <f t="shared" ca="1" si="96"/>
        <v>-588.62251639579858</v>
      </c>
      <c r="AT75" s="77">
        <f t="shared" ca="1" si="96"/>
        <v>-589.99182820006104</v>
      </c>
      <c r="AU75" s="77">
        <f t="shared" ca="1" si="96"/>
        <v>-591.3656227748429</v>
      </c>
      <c r="AV75" s="77">
        <f t="shared" ca="1" si="96"/>
        <v>-682.77203979557112</v>
      </c>
      <c r="AW75" s="77">
        <f t="shared" ca="1" si="96"/>
        <v>-682.82109398572948</v>
      </c>
      <c r="AX75" s="77">
        <f t="shared" ca="1" si="96"/>
        <v>-595.51405011697955</v>
      </c>
      <c r="AY75" s="77">
        <f t="shared" ca="1" si="96"/>
        <v>-596.90592300933554</v>
      </c>
      <c r="AZ75" s="77">
        <f t="shared" ca="1" si="96"/>
        <v>-685.66297753136212</v>
      </c>
      <c r="BA75" s="77">
        <f t="shared" ca="1" si="96"/>
        <v>-599.70335360026013</v>
      </c>
      <c r="BB75" s="77">
        <f t="shared" ca="1" si="96"/>
        <v>-601.10894118209831</v>
      </c>
      <c r="BC75" s="77">
        <f t="shared" ca="1" si="96"/>
        <v>-688.54600529191225</v>
      </c>
      <c r="BD75" s="77">
        <f t="shared" ca="1" si="96"/>
        <v>-603.93393599391425</v>
      </c>
      <c r="BE75" s="77">
        <f t="shared" ca="1" si="96"/>
        <v>-605.35337340162891</v>
      </c>
      <c r="BF75" s="77">
        <f t="shared" ca="1" si="96"/>
        <v>-606.77745767805959</v>
      </c>
      <c r="BG75" s="77">
        <f t="shared" ca="1" si="96"/>
        <v>-608.20620403583064</v>
      </c>
      <c r="BH75" s="77">
        <f t="shared" ca="1" si="96"/>
        <v>-815.50392108778408</v>
      </c>
      <c r="BI75" s="77">
        <f t="shared" ca="1" si="96"/>
        <v>-823.48874771308408</v>
      </c>
      <c r="BJ75" s="77">
        <f t="shared" ca="1" si="96"/>
        <v>-612.52056847165954</v>
      </c>
      <c r="BK75" s="77">
        <f t="shared" ca="1" si="96"/>
        <v>-613.96811627971726</v>
      </c>
      <c r="BL75" s="77">
        <f t="shared" ca="1" si="96"/>
        <v>-834.45182365257222</v>
      </c>
      <c r="BM75" s="77">
        <f t="shared" ca="1" si="96"/>
        <v>-616.87744409427387</v>
      </c>
      <c r="BN75" s="77">
        <f t="shared" ca="1" si="96"/>
        <v>-618.33925517937439</v>
      </c>
      <c r="BO75" s="77">
        <f t="shared" ca="1" si="96"/>
        <v>-845.53212262302191</v>
      </c>
      <c r="BP75" s="77">
        <f t="shared" ca="1" si="96"/>
        <v>-621.27724978368337</v>
      </c>
      <c r="BQ75" s="77">
        <f t="shared" ca="1" si="96"/>
        <v>-622.75346468769226</v>
      </c>
      <c r="BR75" s="77">
        <f t="shared" ca="1" si="96"/>
        <v>-624.23451233517346</v>
      </c>
      <c r="BS75" s="77">
        <f t="shared" ref="BS75:ED75" ca="1" si="97">BS60+BS63+BS66+BS68-BS69</f>
        <v>-625.72040854726629</v>
      </c>
      <c r="BT75" s="77">
        <f t="shared" ca="1" si="97"/>
        <v>-859.70745653231097</v>
      </c>
      <c r="BU75" s="77">
        <f t="shared" ca="1" si="97"/>
        <v>-868.04902122261603</v>
      </c>
      <c r="BV75" s="77">
        <f t="shared" ca="1" si="97"/>
        <v>-630.20734756052184</v>
      </c>
      <c r="BW75" s="77">
        <f t="shared" ca="1" si="97"/>
        <v>-631.71279728090155</v>
      </c>
      <c r="BX75" s="77">
        <f t="shared" ca="1" si="97"/>
        <v>-879.48796519970097</v>
      </c>
      <c r="BY75" s="77">
        <f t="shared" ca="1" si="97"/>
        <v>-634.73849820803844</v>
      </c>
      <c r="BZ75" s="77">
        <f t="shared" ca="1" si="97"/>
        <v>-636.25878173654246</v>
      </c>
      <c r="CA75" s="77">
        <f t="shared" ca="1" si="97"/>
        <v>-891.04882112896439</v>
      </c>
      <c r="CB75" s="77">
        <f t="shared" ca="1" si="97"/>
        <v>-639.31429612501404</v>
      </c>
      <c r="CC75" s="77">
        <f t="shared" ca="1" si="97"/>
        <v>-640.84955962521008</v>
      </c>
      <c r="CD75" s="77">
        <f t="shared" ca="1" si="97"/>
        <v>-642.38984917859227</v>
      </c>
      <c r="CE75" s="77">
        <f t="shared" ca="1" si="97"/>
        <v>-643.93518123915248</v>
      </c>
      <c r="CF75" s="77">
        <f t="shared" ca="1" si="97"/>
        <v>-947.54576344520956</v>
      </c>
      <c r="CG75" s="77">
        <f t="shared" ca="1" si="97"/>
        <v>-979.47797624094767</v>
      </c>
      <c r="CH75" s="77">
        <f t="shared" ca="1" si="97"/>
        <v>-648.60159781294874</v>
      </c>
      <c r="CI75" s="77">
        <f t="shared" ca="1" si="97"/>
        <v>-650.1672655221364</v>
      </c>
      <c r="CJ75" s="77">
        <f t="shared" ca="1" si="97"/>
        <v>-994.26868193827158</v>
      </c>
      <c r="CK75" s="77">
        <f t="shared" ca="1" si="97"/>
        <v>-653.31399448636046</v>
      </c>
      <c r="CL75" s="77">
        <f t="shared" ca="1" si="97"/>
        <v>-654.89508935600736</v>
      </c>
      <c r="CM75" s="77">
        <f t="shared" ca="1" si="97"/>
        <v>-1009.213011660582</v>
      </c>
      <c r="CN75" s="77">
        <f t="shared" ca="1" si="97"/>
        <v>-658.07282432001887</v>
      </c>
      <c r="CO75" s="77">
        <f t="shared" ca="1" si="97"/>
        <v>-659.66949836021399</v>
      </c>
      <c r="CP75" s="77">
        <f t="shared" ca="1" si="97"/>
        <v>-661.27139949572847</v>
      </c>
      <c r="CQ75" s="77">
        <f t="shared" ca="1" si="97"/>
        <v>-662.8785448387257</v>
      </c>
      <c r="CR75" s="77">
        <f t="shared" ca="1" si="97"/>
        <v>-1027.5320311894463</v>
      </c>
      <c r="CS75" s="77">
        <f t="shared" ca="1" si="97"/>
        <v>-1039.5686129752949</v>
      </c>
      <c r="CT75" s="77">
        <f t="shared" ca="1" si="97"/>
        <v>-667.73161807546319</v>
      </c>
      <c r="CU75" s="77">
        <f t="shared" ca="1" si="97"/>
        <v>-669.35991249301594</v>
      </c>
      <c r="CV75" s="77">
        <f t="shared" ca="1" si="97"/>
        <v>-1054.982956900501</v>
      </c>
      <c r="CW75" s="77">
        <f t="shared" ca="1" si="97"/>
        <v>-672.63251061581082</v>
      </c>
      <c r="CX75" s="77">
        <f t="shared" ca="1" si="97"/>
        <v>-674.27684928025315</v>
      </c>
      <c r="CY75" s="77">
        <f t="shared" ca="1" si="97"/>
        <v>-1070.5570698116862</v>
      </c>
      <c r="CZ75" s="77">
        <f t="shared" ca="1" si="97"/>
        <v>-677.58169364282435</v>
      </c>
      <c r="DA75" s="77">
        <f t="shared" ca="1" si="97"/>
        <v>-679.24223464460988</v>
      </c>
      <c r="DB75" s="77">
        <f t="shared" ca="1" si="97"/>
        <v>-680.90821182557113</v>
      </c>
      <c r="DC75" s="77">
        <f t="shared" ca="1" si="97"/>
        <v>-682.57964298227591</v>
      </c>
      <c r="DD75" s="77">
        <f t="shared" ca="1" si="97"/>
        <v>-1089.6408601217299</v>
      </c>
      <c r="DE75" s="77">
        <f t="shared" ca="1" si="97"/>
        <v>-1102.1909151789882</v>
      </c>
      <c r="DF75" s="77">
        <f t="shared" ca="1" si="97"/>
        <v>-687.6268391484856</v>
      </c>
      <c r="DG75" s="77">
        <f t="shared" ca="1" si="97"/>
        <v>-689.32026534274598</v>
      </c>
      <c r="DH75" s="77">
        <f t="shared" ca="1" si="97"/>
        <v>-1118.2538428612158</v>
      </c>
      <c r="DI75" s="77">
        <f t="shared" ca="1" si="97"/>
        <v>-692.72376739045285</v>
      </c>
      <c r="DJ75" s="77">
        <f t="shared" ca="1" si="97"/>
        <v>-694.43387960145867</v>
      </c>
      <c r="DK75" s="77">
        <f t="shared" ca="1" si="97"/>
        <v>-1134.4829302888465</v>
      </c>
      <c r="DL75" s="77">
        <f t="shared" ca="1" si="97"/>
        <v>-697.87091773853672</v>
      </c>
      <c r="DM75" s="77">
        <f t="shared" ca="1" si="97"/>
        <v>-699.59788038040563</v>
      </c>
      <c r="DN75" s="77">
        <f t="shared" ca="1" si="97"/>
        <v>-701.33049664858095</v>
      </c>
      <c r="DO75" s="77">
        <f t="shared" ca="1" si="97"/>
        <v>-703.06878505156817</v>
      </c>
      <c r="DP75" s="77">
        <f t="shared" ca="1" si="97"/>
        <v>-1154.3620822112823</v>
      </c>
      <c r="DQ75" s="77">
        <f t="shared" ca="1" si="97"/>
        <v>-1167.4461494708471</v>
      </c>
      <c r="DR75" s="77">
        <f t="shared" ca="1" si="97"/>
        <v>-708.31786906441243</v>
      </c>
      <c r="DS75" s="77">
        <f t="shared" ca="1" si="97"/>
        <v>-710.07903230645695</v>
      </c>
      <c r="DT75" s="77">
        <f t="shared" ca="1" si="97"/>
        <v>-1184.1836042603632</v>
      </c>
      <c r="DU75" s="77">
        <f t="shared" ca="1" si="97"/>
        <v>-713.61867443607275</v>
      </c>
      <c r="DV75" s="77">
        <f t="shared" ca="1" si="97"/>
        <v>-715.39719113552303</v>
      </c>
      <c r="DW75" s="77">
        <f t="shared" ca="1" si="97"/>
        <v>-1201.0938651850979</v>
      </c>
      <c r="DX75" s="77">
        <f t="shared" ca="1" si="97"/>
        <v>-718.97171079806844</v>
      </c>
      <c r="DY75" s="77">
        <f t="shared" ca="1" si="97"/>
        <v>-720.76775194561878</v>
      </c>
      <c r="DZ75" s="77">
        <f t="shared" ca="1" si="97"/>
        <v>-722.56967286452425</v>
      </c>
      <c r="EA75" s="77">
        <f t="shared" ca="1" si="97"/>
        <v>-724.37749280363062</v>
      </c>
      <c r="EB75" s="77">
        <f t="shared" ca="1" si="97"/>
        <v>-1221.800193184426</v>
      </c>
      <c r="EC75" s="77">
        <f t="shared" ca="1" si="97"/>
        <v>-1235.4396331343692</v>
      </c>
      <c r="ED75" s="77">
        <f t="shared" ca="1" si="97"/>
        <v>-729.83654017699621</v>
      </c>
      <c r="EE75" s="77">
        <f t="shared" ref="EE75:GP75" ca="1" si="98">EE60+EE63+EE66+EE68-EE69</f>
        <v>-731.66814994871004</v>
      </c>
      <c r="EF75" s="77">
        <f t="shared" ca="1" si="98"/>
        <v>-1252.878596115474</v>
      </c>
      <c r="EG75" s="77">
        <f t="shared" ca="1" si="98"/>
        <v>-735.34937776350864</v>
      </c>
      <c r="EH75" s="77">
        <f t="shared" ca="1" si="98"/>
        <v>-737.1990351309438</v>
      </c>
      <c r="EI75" s="77">
        <f t="shared" ca="1" si="98"/>
        <v>-1270.4972774772232</v>
      </c>
      <c r="EJ75" s="77">
        <f t="shared" ca="1" si="98"/>
        <v>-740.91653558000019</v>
      </c>
      <c r="EK75" s="77">
        <f t="shared" ca="1" si="98"/>
        <v>-742.78441837344451</v>
      </c>
      <c r="EL75" s="77">
        <f t="shared" ca="1" si="98"/>
        <v>-744.65841612911618</v>
      </c>
      <c r="EM75" s="77">
        <f t="shared" ca="1" si="98"/>
        <v>-746.53854886577028</v>
      </c>
      <c r="EN75" s="77">
        <f t="shared" ca="1" si="98"/>
        <v>-1544.4651384121503</v>
      </c>
      <c r="EO75" s="77">
        <f t="shared" ca="1" si="98"/>
        <v>-1558.6821659600846</v>
      </c>
      <c r="EP75" s="77">
        <f t="shared" ca="1" si="98"/>
        <v>-752.21595813407976</v>
      </c>
      <c r="EQ75" s="77">
        <f t="shared" ca="1" si="98"/>
        <v>-754.12083229665529</v>
      </c>
      <c r="ER75" s="77">
        <f t="shared" ca="1" si="98"/>
        <v>-1576.850697460427</v>
      </c>
      <c r="ES75" s="77">
        <f t="shared" ca="1" si="98"/>
        <v>-757.94930922404581</v>
      </c>
      <c r="ET75" s="77">
        <f t="shared" ca="1" si="98"/>
        <v>-759.87295288617713</v>
      </c>
      <c r="EU75" s="77">
        <f t="shared" ca="1" si="98"/>
        <v>-1595.2061360766224</v>
      </c>
      <c r="EV75" s="77">
        <f t="shared" ca="1" si="98"/>
        <v>-763.73915335319111</v>
      </c>
      <c r="EW75" s="77">
        <f t="shared" ca="1" si="98"/>
        <v>-765.68175145839473</v>
      </c>
      <c r="EX75" s="77">
        <f t="shared" ca="1" si="98"/>
        <v>-767.63070912427338</v>
      </c>
      <c r="EY75" s="77">
        <f t="shared" ca="1" si="98"/>
        <v>-769.58604717039941</v>
      </c>
      <c r="EZ75" s="77">
        <f t="shared" ca="1" si="98"/>
        <v>-1617.6674008407003</v>
      </c>
      <c r="FA75" s="77">
        <f t="shared" ca="1" si="98"/>
        <v>-1632.4851194905614</v>
      </c>
      <c r="FB75" s="77">
        <f t="shared" ca="1" si="98"/>
        <v>-775.49055280944151</v>
      </c>
      <c r="FC75" s="77">
        <f t="shared" ca="1" si="98"/>
        <v>-777.47162193853239</v>
      </c>
      <c r="FD75" s="77">
        <f t="shared" ca="1" si="98"/>
        <v>-1651.4124022509168</v>
      </c>
      <c r="FE75" s="77">
        <f t="shared" ca="1" si="98"/>
        <v>-781.45323794300293</v>
      </c>
      <c r="FF75" s="77">
        <f t="shared" ca="1" si="98"/>
        <v>-783.45382735163082</v>
      </c>
      <c r="FG75" s="77">
        <f t="shared" ca="1" si="98"/>
        <v>-1670.5340684117582</v>
      </c>
      <c r="FH75" s="77">
        <f t="shared" ca="1" si="98"/>
        <v>-787.47467583732771</v>
      </c>
      <c r="FI75" s="77">
        <f t="shared" ca="1" si="98"/>
        <v>-789.49497786672157</v>
      </c>
      <c r="FJ75" s="77">
        <f t="shared" ca="1" si="98"/>
        <v>-791.52189383924986</v>
      </c>
      <c r="FK75" s="77">
        <f t="shared" ca="1" si="98"/>
        <v>-793.55544540721985</v>
      </c>
      <c r="FL75" s="77">
        <f t="shared" ca="1" si="98"/>
        <v>-1693.9257937664038</v>
      </c>
      <c r="FM75" s="77">
        <f t="shared" ca="1" si="98"/>
        <v>-1709.3682311622374</v>
      </c>
      <c r="FN75" s="77">
        <f t="shared" ca="1" si="98"/>
        <v>-799.69613127183095</v>
      </c>
      <c r="FO75" s="77">
        <f t="shared" ca="1" si="98"/>
        <v>-801.75644316606065</v>
      </c>
      <c r="FP75" s="77">
        <f t="shared" ca="1" si="98"/>
        <v>-1729.0846152330109</v>
      </c>
      <c r="FQ75" s="77">
        <f t="shared" ca="1" si="98"/>
        <v>-805.8973238107277</v>
      </c>
      <c r="FR75" s="77">
        <f t="shared" ca="1" si="98"/>
        <v>-807.97793679567906</v>
      </c>
      <c r="FS75" s="77">
        <f t="shared" ca="1" si="98"/>
        <v>-1749.0031580402833</v>
      </c>
      <c r="FT75" s="77">
        <f t="shared" ca="1" si="98"/>
        <v>-812.15961922082067</v>
      </c>
      <c r="FU75" s="77">
        <f t="shared" ca="1" si="98"/>
        <v>-814.26073333140062</v>
      </c>
      <c r="FV75" s="77">
        <f t="shared" ca="1" si="98"/>
        <v>-816.36872594281249</v>
      </c>
      <c r="FW75" s="77">
        <f t="shared" ca="1" si="98"/>
        <v>-818.48361957349653</v>
      </c>
      <c r="FX75" s="77">
        <f t="shared" ca="1" si="98"/>
        <v>-1773.3625624091092</v>
      </c>
      <c r="FY75" s="77">
        <f t="shared" ca="1" si="98"/>
        <v>-1789.4547073008061</v>
      </c>
      <c r="FZ75" s="77">
        <f t="shared" ca="1" si="98"/>
        <v>-824.86993287269706</v>
      </c>
      <c r="GA75" s="77">
        <f t="shared" ca="1" si="98"/>
        <v>-827.0126572427107</v>
      </c>
      <c r="GB75" s="77">
        <f t="shared" ca="1" si="98"/>
        <v>-1809.9917567344032</v>
      </c>
      <c r="GC75" s="77">
        <f t="shared" ca="1" si="98"/>
        <v>-831.31917311315851</v>
      </c>
      <c r="GD75" s="77">
        <f t="shared" ca="1" si="98"/>
        <v>-833.48301061751886</v>
      </c>
      <c r="GE75" s="77">
        <f t="shared" ca="1" si="98"/>
        <v>-1830.7390512539787</v>
      </c>
      <c r="GF75" s="77">
        <f t="shared" ca="1" si="98"/>
        <v>-837.8319603396418</v>
      </c>
      <c r="GG75" s="77">
        <f t="shared" ca="1" si="98"/>
        <v>-840.01711901464034</v>
      </c>
      <c r="GH75" s="77">
        <f t="shared" ca="1" si="98"/>
        <v>-842.2094313305148</v>
      </c>
      <c r="GI75" s="77">
        <f t="shared" ca="1" si="98"/>
        <v>-844.40892070644588</v>
      </c>
      <c r="GJ75" s="77">
        <f t="shared" ca="1" si="98"/>
        <v>-1856.1048417975489</v>
      </c>
      <c r="GK75" s="77">
        <f t="shared" ca="1" si="98"/>
        <v>-1872.8726824848968</v>
      </c>
      <c r="GL75" s="77">
        <f t="shared" ca="1" si="98"/>
        <v>-851.05068653758565</v>
      </c>
      <c r="GM75" s="77">
        <f t="shared" ca="1" si="98"/>
        <v>-853.27911988242647</v>
      </c>
      <c r="GN75" s="77">
        <f t="shared" ca="1" si="98"/>
        <v>-1894.263223895839</v>
      </c>
      <c r="GO75" s="77">
        <f t="shared" ca="1" si="98"/>
        <v>-857.7578963876914</v>
      </c>
      <c r="GP75" s="77">
        <f t="shared" ca="1" si="98"/>
        <v>-860.00828739223141</v>
      </c>
      <c r="GQ75" s="77">
        <f t="shared" ref="GQ75:IL75" ca="1" si="99">GQ60+GQ63+GQ66+GQ68-GQ69</f>
        <v>-1915.8724201962195</v>
      </c>
      <c r="GR75" s="77">
        <f t="shared" ca="1" si="99"/>
        <v>-864.53119510324279</v>
      </c>
      <c r="GS75" s="77">
        <f t="shared" ca="1" si="99"/>
        <v>-866.80376012523357</v>
      </c>
      <c r="GT75" s="77">
        <f t="shared" ca="1" si="99"/>
        <v>-869.08376493374419</v>
      </c>
      <c r="GU75" s="77">
        <f t="shared" ca="1" si="99"/>
        <v>-871.37123388470206</v>
      </c>
      <c r="GV75" s="77">
        <f t="shared" ca="1" si="99"/>
        <v>-1942.2848523615216</v>
      </c>
      <c r="GW75" s="77">
        <f t="shared" ca="1" si="99"/>
        <v>-1959.755416676368</v>
      </c>
      <c r="GX75" s="77">
        <f t="shared" ca="1" si="99"/>
        <v>-878.27867034910867</v>
      </c>
      <c r="GY75" s="77">
        <f t="shared" ca="1" si="99"/>
        <v>-880.59624102772045</v>
      </c>
      <c r="GZ75" s="77">
        <f t="shared" ca="1" si="99"/>
        <v>-1982.0335897437358</v>
      </c>
      <c r="HA75" s="77">
        <f t="shared" ca="1" si="99"/>
        <v>-885.25416859320023</v>
      </c>
      <c r="HB75" s="77">
        <f t="shared" ca="1" si="99"/>
        <v>-887.59457523790502</v>
      </c>
      <c r="HC75" s="77">
        <f t="shared" ca="1" si="99"/>
        <v>-2004.5391638961182</v>
      </c>
      <c r="HD75" s="77">
        <f t="shared" ca="1" si="99"/>
        <v>-892.29839925737122</v>
      </c>
      <c r="HE75" s="77">
        <f t="shared" ca="1" si="99"/>
        <v>-894.6618668802447</v>
      </c>
      <c r="HF75" s="77">
        <f t="shared" ca="1" si="99"/>
        <v>-897.03307188109409</v>
      </c>
      <c r="HG75" s="77">
        <f t="shared" ca="1" si="99"/>
        <v>-899.41203959011102</v>
      </c>
      <c r="HH75" s="77">
        <f t="shared" ca="1" si="99"/>
        <v>-2032.0401033480625</v>
      </c>
      <c r="HI75" s="77">
        <f t="shared" ca="1" si="99"/>
        <v>-2050.2415002354824</v>
      </c>
      <c r="HJ75" s="77">
        <f t="shared" ca="1" si="99"/>
        <v>-906.59577351306086</v>
      </c>
      <c r="HK75" s="77">
        <f t="shared" ca="1" si="99"/>
        <v>-909.00604701883788</v>
      </c>
      <c r="HL75" s="77">
        <f t="shared" ca="1" si="99"/>
        <v>-2073.4428102255497</v>
      </c>
      <c r="HM75" s="77">
        <f t="shared" ca="1" si="99"/>
        <v>-913.85029168692324</v>
      </c>
      <c r="HN75" s="77">
        <f t="shared" ca="1" si="99"/>
        <v>-916.28431459743786</v>
      </c>
      <c r="HO75" s="77">
        <f t="shared" ca="1" si="99"/>
        <v>-2096.8806173440375</v>
      </c>
      <c r="HP75" s="77">
        <f t="shared" ca="1" si="99"/>
        <v>-921.17629157766532</v>
      </c>
      <c r="HQ75" s="77">
        <f t="shared" ca="1" si="99"/>
        <v>-923.63429790543989</v>
      </c>
      <c r="HR75" s="77">
        <f t="shared" ca="1" si="99"/>
        <v>-926.10035110633646</v>
      </c>
      <c r="HS75" s="77">
        <f t="shared" ca="1" si="99"/>
        <v>-928.57447752370501</v>
      </c>
      <c r="HT75" s="77">
        <f t="shared" ca="1" si="99"/>
        <v>-2125.5136043740576</v>
      </c>
      <c r="HU75" s="77">
        <f t="shared" ca="1" si="99"/>
        <v>-2144.4750671369911</v>
      </c>
      <c r="HV75" s="77">
        <f t="shared" ca="1" si="99"/>
        <v>-936.04556080361237</v>
      </c>
      <c r="HW75" s="77">
        <f t="shared" ca="1" si="99"/>
        <v>-938.55224524957225</v>
      </c>
      <c r="HX75" s="77">
        <f t="shared" ca="1" si="99"/>
        <v>-2168.6364395266542</v>
      </c>
      <c r="HY75" s="77">
        <f t="shared" ca="1" si="99"/>
        <v>-943.59025970441508</v>
      </c>
      <c r="HZ75" s="77">
        <f t="shared" ca="1" si="99"/>
        <v>-946.12164353132937</v>
      </c>
      <c r="IA75" s="77">
        <f t="shared" ca="1" si="99"/>
        <v>-2193.0437689298606</v>
      </c>
      <c r="IB75" s="77">
        <f t="shared" ca="1" si="99"/>
        <v>-951.20929959076602</v>
      </c>
      <c r="IC75" s="77">
        <f t="shared" ca="1" si="99"/>
        <v>-953.76562617167463</v>
      </c>
      <c r="ID75" s="77">
        <f t="shared" ca="1" si="99"/>
        <v>-953.76562617167463</v>
      </c>
      <c r="IE75" s="77">
        <f t="shared" ca="1" si="99"/>
        <v>-953.76562617167463</v>
      </c>
      <c r="IF75" s="77">
        <f t="shared" ca="1" si="99"/>
        <v>-2215.1347835321299</v>
      </c>
      <c r="IG75" s="77">
        <f t="shared" ca="1" si="99"/>
        <v>-2220.2958676530779</v>
      </c>
      <c r="IH75" s="77">
        <f t="shared" ca="1" si="99"/>
        <v>-953.76562617167463</v>
      </c>
      <c r="II75" s="77">
        <f t="shared" ca="1" si="99"/>
        <v>-953.76562617167463</v>
      </c>
      <c r="IJ75" s="77">
        <f t="shared" ca="1" si="99"/>
        <v>-2219.4956176530777</v>
      </c>
      <c r="IK75" s="77">
        <f t="shared" ca="1" si="99"/>
        <v>-953.76562617167463</v>
      </c>
      <c r="IL75" s="77">
        <f t="shared" ca="1" si="99"/>
        <v>-953.76562617167463</v>
      </c>
    </row>
    <row r="76" spans="2:246" x14ac:dyDescent="0.3">
      <c r="B76" s="51" t="s">
        <v>436</v>
      </c>
      <c r="C76" s="71" t="s">
        <v>283</v>
      </c>
      <c r="D76" s="142">
        <f t="shared" ca="1" si="95"/>
        <v>-120556.88751121728</v>
      </c>
      <c r="E76" s="60"/>
      <c r="F76" s="60"/>
      <c r="G76" s="77">
        <f t="shared" ref="G76:BR76" ca="1" si="100">G75*G11</f>
        <v>-70.062700272292417</v>
      </c>
      <c r="H76" s="77">
        <f t="shared" ca="1" si="100"/>
        <v>-168.95730980326826</v>
      </c>
      <c r="I76" s="77">
        <f t="shared" ca="1" si="100"/>
        <v>-168.26470130353869</v>
      </c>
      <c r="J76" s="77">
        <f t="shared" ca="1" si="100"/>
        <v>-167.57493202120935</v>
      </c>
      <c r="K76" s="77">
        <f t="shared" ca="1" si="100"/>
        <v>-166.88799031744617</v>
      </c>
      <c r="L76" s="77">
        <f t="shared" ca="1" si="100"/>
        <v>-269.65559491538266</v>
      </c>
      <c r="M76" s="77">
        <f t="shared" ca="1" si="100"/>
        <v>-267.25424758574218</v>
      </c>
      <c r="N76" s="77">
        <f t="shared" ca="1" si="100"/>
        <v>-164.84401500370745</v>
      </c>
      <c r="O76" s="77">
        <f t="shared" ca="1" si="100"/>
        <v>-164.16826817716256</v>
      </c>
      <c r="P76" s="77">
        <f t="shared" ca="1" si="100"/>
        <v>-262.70095465061917</v>
      </c>
      <c r="Q76" s="77">
        <f t="shared" ca="1" si="100"/>
        <v>-162.82507345707944</v>
      </c>
      <c r="R76" s="77">
        <f t="shared" ca="1" si="100"/>
        <v>-162.15760289912143</v>
      </c>
      <c r="S76" s="77">
        <f t="shared" ca="1" si="100"/>
        <v>-338.58092689541445</v>
      </c>
      <c r="T76" s="77">
        <f t="shared" ca="1" si="100"/>
        <v>-241.11882006894086</v>
      </c>
      <c r="U76" s="77">
        <f t="shared" ca="1" si="100"/>
        <v>-240.38573277565507</v>
      </c>
      <c r="V76" s="77">
        <f t="shared" ca="1" si="100"/>
        <v>-239.66184081784891</v>
      </c>
      <c r="W76" s="77">
        <f t="shared" ca="1" si="100"/>
        <v>-238.94069690192461</v>
      </c>
      <c r="X76" s="77">
        <f t="shared" ca="1" si="100"/>
        <v>-331.74346992187679</v>
      </c>
      <c r="Y76" s="77">
        <f t="shared" ca="1" si="100"/>
        <v>-329.41080317703205</v>
      </c>
      <c r="Z76" s="77">
        <f t="shared" ca="1" si="100"/>
        <v>-236.79364282171491</v>
      </c>
      <c r="AA76" s="77">
        <f t="shared" ca="1" si="100"/>
        <v>-236.08338071519907</v>
      </c>
      <c r="AB76" s="77">
        <f t="shared" ca="1" si="100"/>
        <v>-324.93589671030867</v>
      </c>
      <c r="AC76" s="77">
        <f t="shared" ca="1" si="100"/>
        <v>-234.67092490903551</v>
      </c>
      <c r="AD76" s="77">
        <f t="shared" ca="1" si="100"/>
        <v>-233.9687095407657</v>
      </c>
      <c r="AE76" s="77">
        <f t="shared" ca="1" si="100"/>
        <v>-320.52876401672967</v>
      </c>
      <c r="AF76" s="77">
        <f t="shared" ca="1" si="100"/>
        <v>-232.57225003383243</v>
      </c>
      <c r="AG76" s="77">
        <f t="shared" ca="1" si="100"/>
        <v>-231.87798449101729</v>
      </c>
      <c r="AH76" s="77">
        <f t="shared" ca="1" si="100"/>
        <v>-231.18634755870178</v>
      </c>
      <c r="AI76" s="77">
        <f t="shared" ca="1" si="100"/>
        <v>-230.49732864379118</v>
      </c>
      <c r="AJ76" s="77">
        <f t="shared" ca="1" si="100"/>
        <v>-314.11749559925255</v>
      </c>
      <c r="AK76" s="77">
        <f t="shared" ca="1" si="100"/>
        <v>-311.91380282369863</v>
      </c>
      <c r="AL76" s="77">
        <f t="shared" ca="1" si="100"/>
        <v>-233.98027533087355</v>
      </c>
      <c r="AM76" s="77">
        <f t="shared" ca="1" si="100"/>
        <v>-506.91050161129789</v>
      </c>
      <c r="AN76" s="77">
        <f t="shared" ca="1" si="100"/>
        <v>-586.61308210368611</v>
      </c>
      <c r="AO76" s="77">
        <f t="shared" ca="1" si="100"/>
        <v>-505.09268366429916</v>
      </c>
      <c r="AP76" s="77">
        <f t="shared" ca="1" si="100"/>
        <v>-504.18789200995877</v>
      </c>
      <c r="AQ76" s="77">
        <f t="shared" ca="1" si="100"/>
        <v>-581.76569217838562</v>
      </c>
      <c r="AR76" s="77">
        <f t="shared" ca="1" si="100"/>
        <v>-502.38649125658145</v>
      </c>
      <c r="AS76" s="77">
        <f t="shared" ca="1" si="100"/>
        <v>-501.48986145029642</v>
      </c>
      <c r="AT76" s="77">
        <f t="shared" ca="1" si="100"/>
        <v>-500.59593162233699</v>
      </c>
      <c r="AU76" s="77">
        <f t="shared" ca="1" si="100"/>
        <v>-499.70469152315007</v>
      </c>
      <c r="AV76" s="77">
        <f t="shared" ca="1" si="100"/>
        <v>-574.57815880807243</v>
      </c>
      <c r="AW76" s="77">
        <f t="shared" ca="1" si="100"/>
        <v>-572.26389615034259</v>
      </c>
      <c r="AX76" s="77">
        <f t="shared" ca="1" si="100"/>
        <v>-497.04700772177893</v>
      </c>
      <c r="AY76" s="77">
        <f t="shared" ca="1" si="100"/>
        <v>-496.16642486634549</v>
      </c>
      <c r="AZ76" s="77">
        <f t="shared" ca="1" si="100"/>
        <v>-567.60762055683529</v>
      </c>
      <c r="BA76" s="77">
        <f t="shared" ca="1" si="100"/>
        <v>-494.41316644433141</v>
      </c>
      <c r="BB76" s="77">
        <f t="shared" ca="1" si="100"/>
        <v>-493.54047090990281</v>
      </c>
      <c r="BC76" s="77">
        <f t="shared" ca="1" si="100"/>
        <v>-563.01320269281393</v>
      </c>
      <c r="BD76" s="77">
        <f t="shared" ca="1" si="100"/>
        <v>-491.8028975760372</v>
      </c>
      <c r="BE76" s="77">
        <f t="shared" ca="1" si="100"/>
        <v>-490.93800004924509</v>
      </c>
      <c r="BF76" s="77">
        <f t="shared" ca="1" si="100"/>
        <v>-490.07568219720315</v>
      </c>
      <c r="BG76" s="77">
        <f t="shared" ca="1" si="100"/>
        <v>-489.21593425531643</v>
      </c>
      <c r="BH76" s="77">
        <f t="shared" ca="1" si="100"/>
        <v>-653.26867635723784</v>
      </c>
      <c r="BI76" s="77">
        <f t="shared" ca="1" si="100"/>
        <v>-656.9608405845471</v>
      </c>
      <c r="BJ76" s="77">
        <f t="shared" ca="1" si="100"/>
        <v>-486.65201283407271</v>
      </c>
      <c r="BK76" s="77">
        <f t="shared" ca="1" si="100"/>
        <v>-485.80244767156597</v>
      </c>
      <c r="BL76" s="77">
        <f t="shared" ca="1" si="100"/>
        <v>-657.55363236205949</v>
      </c>
      <c r="BM76" s="77">
        <f t="shared" ca="1" si="100"/>
        <v>-484.11087283845023</v>
      </c>
      <c r="BN76" s="77">
        <f t="shared" ca="1" si="100"/>
        <v>-483.26884414444834</v>
      </c>
      <c r="BO76" s="77">
        <f t="shared" ca="1" si="100"/>
        <v>-658.12459843033128</v>
      </c>
      <c r="BP76" s="77">
        <f t="shared" ca="1" si="100"/>
        <v>-481.59225693012343</v>
      </c>
      <c r="BQ76" s="77">
        <f t="shared" ca="1" si="100"/>
        <v>-480.75767961533694</v>
      </c>
      <c r="BR76" s="77">
        <f t="shared" ca="1" si="100"/>
        <v>-479.92556736225345</v>
      </c>
      <c r="BS76" s="77">
        <f t="shared" ref="BS76:ED76" ca="1" si="101">BS75*BS11</f>
        <v>-479.09591086799969</v>
      </c>
      <c r="BT76" s="77">
        <f t="shared" ca="1" si="101"/>
        <v>-655.55460195008288</v>
      </c>
      <c r="BU76" s="77">
        <f t="shared" ca="1" si="101"/>
        <v>-659.20191697238579</v>
      </c>
      <c r="BV76" s="77">
        <f t="shared" ca="1" si="101"/>
        <v>-476.62158347048734</v>
      </c>
      <c r="BW76" s="77">
        <f t="shared" ca="1" si="101"/>
        <v>-475.80165772978597</v>
      </c>
      <c r="BX76" s="77">
        <f t="shared" ca="1" si="101"/>
        <v>-659.70869759943309</v>
      </c>
      <c r="BY76" s="77">
        <f t="shared" ca="1" si="101"/>
        <v>-474.16902657808311</v>
      </c>
      <c r="BZ76" s="77">
        <f t="shared" ca="1" si="101"/>
        <v>-473.35630304287724</v>
      </c>
      <c r="CA76" s="77">
        <f t="shared" ca="1" si="101"/>
        <v>-660.1945088269714</v>
      </c>
      <c r="CB76" s="77">
        <f t="shared" ca="1" si="101"/>
        <v>-471.73799501653048</v>
      </c>
      <c r="CC76" s="77">
        <f t="shared" ca="1" si="101"/>
        <v>-470.93239261916818</v>
      </c>
      <c r="CD76" s="77">
        <f t="shared" ca="1" si="101"/>
        <v>-470.12914608821995</v>
      </c>
      <c r="CE76" s="77">
        <f t="shared" ca="1" si="101"/>
        <v>-469.3282465604039</v>
      </c>
      <c r="CF76" s="77">
        <f t="shared" ca="1" si="101"/>
        <v>-687.78193860354702</v>
      </c>
      <c r="CG76" s="77">
        <f t="shared" ca="1" si="101"/>
        <v>-708.04568583495677</v>
      </c>
      <c r="CH76" s="77">
        <f t="shared" ca="1" si="101"/>
        <v>-466.93954189712002</v>
      </c>
      <c r="CI76" s="77">
        <f t="shared" ca="1" si="101"/>
        <v>-466.14794246019306</v>
      </c>
      <c r="CJ76" s="77">
        <f t="shared" ca="1" si="101"/>
        <v>-709.9347990593543</v>
      </c>
      <c r="CK76" s="77">
        <f t="shared" ca="1" si="101"/>
        <v>-464.57164459136857</v>
      </c>
      <c r="CL76" s="77">
        <f t="shared" ca="1" si="101"/>
        <v>-463.78692889135937</v>
      </c>
      <c r="CM76" s="77">
        <f t="shared" ca="1" si="101"/>
        <v>-711.77977711899587</v>
      </c>
      <c r="CN76" s="77">
        <f t="shared" ca="1" si="101"/>
        <v>-462.22432105006391</v>
      </c>
      <c r="CO76" s="77">
        <f t="shared" ca="1" si="101"/>
        <v>-461.44641184820335</v>
      </c>
      <c r="CP76" s="77">
        <f t="shared" ca="1" si="101"/>
        <v>-460.67075447564099</v>
      </c>
      <c r="CQ76" s="77">
        <f t="shared" ca="1" si="101"/>
        <v>-459.897340487625</v>
      </c>
      <c r="CR76" s="77">
        <f t="shared" ca="1" si="101"/>
        <v>-709.96728573239579</v>
      </c>
      <c r="CS76" s="77">
        <f t="shared" ca="1" si="101"/>
        <v>-715.33942316089281</v>
      </c>
      <c r="CT76" s="77">
        <f t="shared" ca="1" si="101"/>
        <v>-457.59047489174077</v>
      </c>
      <c r="CU76" s="77">
        <f t="shared" ca="1" si="101"/>
        <v>-456.82595067135395</v>
      </c>
      <c r="CV76" s="77">
        <f t="shared" ca="1" si="101"/>
        <v>-717.05512500660859</v>
      </c>
      <c r="CW76" s="77">
        <f t="shared" ca="1" si="101"/>
        <v>-455.30349898953574</v>
      </c>
      <c r="CX76" s="77">
        <f t="shared" ca="1" si="101"/>
        <v>-454.54555507507376</v>
      </c>
      <c r="CY76" s="77">
        <f t="shared" ca="1" si="101"/>
        <v>-718.72875952534253</v>
      </c>
      <c r="CZ76" s="77">
        <f t="shared" ca="1" si="101"/>
        <v>-453.03619021416517</v>
      </c>
      <c r="DA76" s="77">
        <f t="shared" ca="1" si="101"/>
        <v>-452.28475301227422</v>
      </c>
      <c r="DB76" s="77">
        <f t="shared" ca="1" si="101"/>
        <v>-451.53546851358686</v>
      </c>
      <c r="DC76" s="77">
        <f t="shared" ca="1" si="101"/>
        <v>-450.78832867176652</v>
      </c>
      <c r="DD76" s="77">
        <f t="shared" ca="1" si="101"/>
        <v>-716.66920711059595</v>
      </c>
      <c r="DE76" s="77">
        <f t="shared" ca="1" si="101"/>
        <v>-721.95183458213035</v>
      </c>
      <c r="DF76" s="77">
        <f t="shared" ca="1" si="101"/>
        <v>-448.55969710891054</v>
      </c>
      <c r="DG76" s="77">
        <f t="shared" ca="1" si="101"/>
        <v>-447.82105607637902</v>
      </c>
      <c r="DH76" s="77">
        <f t="shared" ca="1" si="101"/>
        <v>-723.5022658222797</v>
      </c>
      <c r="DI76" s="77">
        <f t="shared" ca="1" si="101"/>
        <v>-446.35008088035141</v>
      </c>
      <c r="DJ76" s="77">
        <f t="shared" ca="1" si="101"/>
        <v>-445.61773103984859</v>
      </c>
      <c r="DK76" s="77">
        <f t="shared" ca="1" si="101"/>
        <v>-725.01261124635892</v>
      </c>
      <c r="DL76" s="77">
        <f t="shared" ca="1" si="101"/>
        <v>-444.15926791723291</v>
      </c>
      <c r="DM76" s="77">
        <f t="shared" ca="1" si="101"/>
        <v>-443.43313914623593</v>
      </c>
      <c r="DN76" s="77">
        <f t="shared" ca="1" si="101"/>
        <v>-442.70906862801598</v>
      </c>
      <c r="DO76" s="77">
        <f t="shared" ca="1" si="101"/>
        <v>-441.98704869566615</v>
      </c>
      <c r="DP76" s="77">
        <f t="shared" ca="1" si="101"/>
        <v>-722.71956697912458</v>
      </c>
      <c r="DQ76" s="77">
        <f t="shared" ca="1" si="101"/>
        <v>-727.91496868608783</v>
      </c>
      <c r="DR76" s="77">
        <f t="shared" ca="1" si="101"/>
        <v>-439.83321620568159</v>
      </c>
      <c r="DS76" s="77">
        <f t="shared" ca="1" si="101"/>
        <v>-439.11932256147247</v>
      </c>
      <c r="DT76" s="77">
        <f t="shared" ca="1" si="101"/>
        <v>-729.30792995011109</v>
      </c>
      <c r="DU76" s="77">
        <f t="shared" ca="1" si="101"/>
        <v>-437.69756592060776</v>
      </c>
      <c r="DV76" s="77">
        <f t="shared" ca="1" si="101"/>
        <v>-436.98968798581387</v>
      </c>
      <c r="DW76" s="77">
        <f t="shared" ca="1" si="101"/>
        <v>-730.6627039975599</v>
      </c>
      <c r="DX76" s="77">
        <f t="shared" ca="1" si="101"/>
        <v>-435.57989576670042</v>
      </c>
      <c r="DY76" s="77">
        <f t="shared" ca="1" si="101"/>
        <v>-434.8779667233602</v>
      </c>
      <c r="DZ76" s="77">
        <f t="shared" ca="1" si="101"/>
        <v>-434.17800593414302</v>
      </c>
      <c r="EA76" s="77">
        <f t="shared" ca="1" si="101"/>
        <v>-433.4800060933527</v>
      </c>
      <c r="EB76" s="77">
        <f t="shared" ca="1" si="101"/>
        <v>-728.14914751915217</v>
      </c>
      <c r="EC76" s="77">
        <f t="shared" ca="1" si="101"/>
        <v>-733.25953384894262</v>
      </c>
      <c r="ED76" s="77">
        <f t="shared" ca="1" si="101"/>
        <v>-431.39769964343503</v>
      </c>
      <c r="EE76" s="77">
        <f t="shared" ref="EE76:GP76" ca="1" si="102">EE75*EE11</f>
        <v>-430.70747112372663</v>
      </c>
      <c r="EF76" s="77">
        <f t="shared" ca="1" si="102"/>
        <v>-734.50249909129627</v>
      </c>
      <c r="EG76" s="77">
        <f t="shared" ca="1" si="102"/>
        <v>-429.33278152419075</v>
      </c>
      <c r="EH76" s="77">
        <f t="shared" ca="1" si="102"/>
        <v>-428.64830620969497</v>
      </c>
      <c r="EI76" s="77">
        <f t="shared" ca="1" si="102"/>
        <v>-735.70909609279772</v>
      </c>
      <c r="EJ76" s="77">
        <f t="shared" ca="1" si="102"/>
        <v>-427.28505917836185</v>
      </c>
      <c r="EK76" s="77">
        <f t="shared" ca="1" si="102"/>
        <v>-426.60627339739301</v>
      </c>
      <c r="EL76" s="77">
        <f t="shared" ca="1" si="102"/>
        <v>-425.92937011045103</v>
      </c>
      <c r="EM76" s="77">
        <f t="shared" ca="1" si="102"/>
        <v>-425.25434235572726</v>
      </c>
      <c r="EN76" s="77">
        <f t="shared" ca="1" si="102"/>
        <v>-876.17460531749305</v>
      </c>
      <c r="EO76" s="77">
        <f t="shared" ca="1" si="102"/>
        <v>-880.61514661456101</v>
      </c>
      <c r="EP76" s="77">
        <f t="shared" ca="1" si="102"/>
        <v>-423.24044308499577</v>
      </c>
      <c r="EQ76" s="77">
        <f t="shared" ca="1" si="102"/>
        <v>-422.57284839773399</v>
      </c>
      <c r="ER76" s="77">
        <f t="shared" ca="1" si="102"/>
        <v>-879.96876766735181</v>
      </c>
      <c r="ES76" s="77">
        <f t="shared" ca="1" si="102"/>
        <v>-421.24317564598317</v>
      </c>
      <c r="ET76" s="77">
        <f t="shared" ca="1" si="102"/>
        <v>-420.58108401660894</v>
      </c>
      <c r="EU76" s="77">
        <f t="shared" ca="1" si="102"/>
        <v>-879.30915351055398</v>
      </c>
      <c r="EV76" s="77">
        <f t="shared" ca="1" si="102"/>
        <v>-419.26235654220994</v>
      </c>
      <c r="EW76" s="77">
        <f t="shared" ca="1" si="102"/>
        <v>-418.60570729468964</v>
      </c>
      <c r="EX76" s="77">
        <f t="shared" ca="1" si="102"/>
        <v>-417.9508588166521</v>
      </c>
      <c r="EY76" s="77">
        <f t="shared" ca="1" si="102"/>
        <v>-417.29780447377192</v>
      </c>
      <c r="EZ76" s="77">
        <f t="shared" ca="1" si="102"/>
        <v>-873.56289973168714</v>
      </c>
      <c r="FA76" s="77">
        <f t="shared" ca="1" si="102"/>
        <v>-877.9508664731859</v>
      </c>
      <c r="FB76" s="77">
        <f t="shared" ca="1" si="102"/>
        <v>-415.34934031057048</v>
      </c>
      <c r="FC76" s="77">
        <f t="shared" ca="1" si="102"/>
        <v>-414.7033966946837</v>
      </c>
      <c r="FD76" s="77">
        <f t="shared" ca="1" si="102"/>
        <v>-877.25251371990964</v>
      </c>
      <c r="FE76" s="77">
        <f t="shared" ca="1" si="102"/>
        <v>-413.4167870658556</v>
      </c>
      <c r="FF76" s="77">
        <f t="shared" ca="1" si="102"/>
        <v>-412.77610812577132</v>
      </c>
      <c r="FG76" s="77">
        <f t="shared" ca="1" si="102"/>
        <v>-876.54156602508658</v>
      </c>
      <c r="FH76" s="77">
        <f t="shared" ca="1" si="102"/>
        <v>-411.49996987013765</v>
      </c>
      <c r="FI76" s="77">
        <f t="shared" ca="1" si="102"/>
        <v>-410.86449778203666</v>
      </c>
      <c r="FJ76" s="77">
        <f t="shared" ca="1" si="102"/>
        <v>-410.23074858129138</v>
      </c>
      <c r="FK76" s="77">
        <f t="shared" ca="1" si="102"/>
        <v>-409.59871594532274</v>
      </c>
      <c r="FL76" s="77">
        <f t="shared" ca="1" si="102"/>
        <v>-870.7464740112689</v>
      </c>
      <c r="FM76" s="77">
        <f t="shared" ca="1" si="102"/>
        <v>-875.08251158017504</v>
      </c>
      <c r="FN76" s="77">
        <f t="shared" ca="1" si="102"/>
        <v>-407.71285457929224</v>
      </c>
      <c r="FO76" s="77">
        <f t="shared" ca="1" si="102"/>
        <v>-407.08762548116931</v>
      </c>
      <c r="FP76" s="77">
        <f t="shared" ca="1" si="102"/>
        <v>-874.33471445728969</v>
      </c>
      <c r="FQ76" s="77">
        <f t="shared" ca="1" si="102"/>
        <v>-405.84221710065452</v>
      </c>
      <c r="FR76" s="77">
        <f t="shared" ca="1" si="102"/>
        <v>-405.2220254982829</v>
      </c>
      <c r="FS76" s="77">
        <f t="shared" ca="1" si="102"/>
        <v>-873.57494166098422</v>
      </c>
      <c r="FT76" s="77">
        <f t="shared" ca="1" si="102"/>
        <v>-403.9866368539619</v>
      </c>
      <c r="FU76" s="77">
        <f t="shared" ca="1" si="102"/>
        <v>-403.37142763924311</v>
      </c>
      <c r="FV76" s="77">
        <f t="shared" ca="1" si="102"/>
        <v>-402.75786708817623</v>
      </c>
      <c r="FW76" s="77">
        <f t="shared" ca="1" si="102"/>
        <v>-402.1459491750515</v>
      </c>
      <c r="FX76" s="77">
        <f t="shared" ca="1" si="102"/>
        <v>-867.73531952931194</v>
      </c>
      <c r="FY76" s="77">
        <f t="shared" ca="1" si="102"/>
        <v>-872.02007411824798</v>
      </c>
      <c r="FZ76" s="77">
        <f t="shared" ca="1" si="102"/>
        <v>-400.31999136687892</v>
      </c>
      <c r="GA76" s="77">
        <f t="shared" ca="1" si="102"/>
        <v>-399.71458422859905</v>
      </c>
      <c r="GB76" s="77">
        <f t="shared" ca="1" si="102"/>
        <v>-871.22527871841487</v>
      </c>
      <c r="GC76" s="77">
        <f t="shared" ca="1" si="102"/>
        <v>-398.50860267544448</v>
      </c>
      <c r="GD76" s="77">
        <f t="shared" ca="1" si="102"/>
        <v>-397.90801651874267</v>
      </c>
      <c r="GE76" s="77">
        <f t="shared" ca="1" si="102"/>
        <v>-870.4191063523524</v>
      </c>
      <c r="GF76" s="77">
        <f t="shared" ca="1" si="102"/>
        <v>-396.71162426621788</v>
      </c>
      <c r="GG76" s="77">
        <f t="shared" ca="1" si="102"/>
        <v>-396.11580656873366</v>
      </c>
      <c r="GH76" s="77">
        <f t="shared" ca="1" si="102"/>
        <v>-395.52156679458415</v>
      </c>
      <c r="GI76" s="77">
        <f t="shared" ca="1" si="102"/>
        <v>-394.92889920070479</v>
      </c>
      <c r="GJ76" s="77">
        <f t="shared" ca="1" si="102"/>
        <v>-864.53909790779551</v>
      </c>
      <c r="GK76" s="77">
        <f t="shared" ca="1" si="102"/>
        <v>-868.77321553663387</v>
      </c>
      <c r="GL76" s="77">
        <f t="shared" ca="1" si="102"/>
        <v>-393.16027241333956</v>
      </c>
      <c r="GM76" s="77">
        <f t="shared" ca="1" si="102"/>
        <v>-392.57383656705707</v>
      </c>
      <c r="GN76" s="77">
        <f t="shared" ca="1" si="102"/>
        <v>-867.93378637619287</v>
      </c>
      <c r="GO76" s="77">
        <f t="shared" ca="1" si="102"/>
        <v>-391.40559068871903</v>
      </c>
      <c r="GP76" s="77">
        <f t="shared" ca="1" si="102"/>
        <v>-390.82376946532605</v>
      </c>
      <c r="GQ76" s="77">
        <f t="shared" ref="GQ76:IL76" ca="1" si="103">GQ75*GQ11</f>
        <v>-867.08355884208584</v>
      </c>
      <c r="GR76" s="77">
        <f t="shared" ca="1" si="103"/>
        <v>-389.66470263899305</v>
      </c>
      <c r="GS76" s="77">
        <f t="shared" ca="1" si="103"/>
        <v>-389.08744597815837</v>
      </c>
      <c r="GT76" s="77">
        <f t="shared" ca="1" si="103"/>
        <v>-388.51169981703396</v>
      </c>
      <c r="GU76" s="77">
        <f t="shared" ca="1" si="103"/>
        <v>-387.93745868166752</v>
      </c>
      <c r="GV76" s="77">
        <f t="shared" ca="1" si="103"/>
        <v>-861.16714804298522</v>
      </c>
      <c r="GW76" s="77">
        <f t="shared" ca="1" si="103"/>
        <v>-865.35127366334552</v>
      </c>
      <c r="GX76" s="77">
        <f t="shared" ca="1" si="103"/>
        <v>-386.22371101760808</v>
      </c>
      <c r="GY76" s="77">
        <f t="shared" ca="1" si="103"/>
        <v>-385.65543568114555</v>
      </c>
      <c r="GZ76" s="77">
        <f t="shared" ca="1" si="103"/>
        <v>-864.46949547652991</v>
      </c>
      <c r="HA76" s="77">
        <f t="shared" ca="1" si="103"/>
        <v>-384.52331360927582</v>
      </c>
      <c r="HB76" s="77">
        <f t="shared" ca="1" si="103"/>
        <v>-383.95945620665333</v>
      </c>
      <c r="HC76" s="77">
        <f t="shared" ca="1" si="103"/>
        <v>-863.577477845918</v>
      </c>
      <c r="HD76" s="77">
        <f t="shared" ca="1" si="103"/>
        <v>-382.83612215932226</v>
      </c>
      <c r="HE76" s="77">
        <f t="shared" ca="1" si="103"/>
        <v>-382.27663497446491</v>
      </c>
      <c r="HF76" s="77">
        <f t="shared" ca="1" si="103"/>
        <v>-381.7185940237153</v>
      </c>
      <c r="HG76" s="77">
        <f t="shared" ca="1" si="103"/>
        <v>-381.16199408938144</v>
      </c>
      <c r="HH76" s="77">
        <f t="shared" ca="1" si="103"/>
        <v>-857.62849323383011</v>
      </c>
      <c r="HI76" s="77">
        <f t="shared" ca="1" si="103"/>
        <v>-861.76326991415362</v>
      </c>
      <c r="HJ76" s="77">
        <f t="shared" ca="1" si="103"/>
        <v>-379.50078851911417</v>
      </c>
      <c r="HK76" s="77">
        <f t="shared" ca="1" si="103"/>
        <v>-378.94990088793907</v>
      </c>
      <c r="HL76" s="77">
        <f t="shared" ca="1" si="103"/>
        <v>-860.84134946742029</v>
      </c>
      <c r="HM76" s="77">
        <f t="shared" ca="1" si="103"/>
        <v>-377.85236624559866</v>
      </c>
      <c r="HN76" s="77">
        <f t="shared" ca="1" si="103"/>
        <v>-377.30570906631442</v>
      </c>
      <c r="HO76" s="77">
        <f t="shared" ca="1" si="103"/>
        <v>-859.90972930006183</v>
      </c>
      <c r="HP76" s="77">
        <f t="shared" ca="1" si="103"/>
        <v>-376.21658972282319</v>
      </c>
      <c r="HQ76" s="77">
        <f t="shared" ca="1" si="103"/>
        <v>-375.67411751147438</v>
      </c>
      <c r="HR76" s="77">
        <f t="shared" ca="1" si="103"/>
        <v>-375.13303027562887</v>
      </c>
      <c r="HS76" s="77">
        <f t="shared" ca="1" si="103"/>
        <v>-374.59332304156868</v>
      </c>
      <c r="HT76" s="77">
        <f t="shared" ca="1" si="103"/>
        <v>-853.93184838682896</v>
      </c>
      <c r="HU76" s="77">
        <f t="shared" ca="1" si="103"/>
        <v>-858.01791657262959</v>
      </c>
      <c r="HV76" s="77">
        <f t="shared" ca="1" si="103"/>
        <v>-372.98243190947488</v>
      </c>
      <c r="HW76" s="77">
        <f t="shared" ca="1" si="103"/>
        <v>-372.44819534019103</v>
      </c>
      <c r="HX76" s="77">
        <f t="shared" ca="1" si="103"/>
        <v>-857.0579844928892</v>
      </c>
      <c r="HY76" s="77">
        <f t="shared" ca="1" si="103"/>
        <v>-371.38378363132688</v>
      </c>
      <c r="HZ76" s="77">
        <f t="shared" ca="1" si="103"/>
        <v>-370.85359879879553</v>
      </c>
      <c r="IA76" s="77">
        <f t="shared" ca="1" si="103"/>
        <v>-856.08887366756574</v>
      </c>
      <c r="IB76" s="77">
        <f t="shared" ca="1" si="103"/>
        <v>-369.79724708965716</v>
      </c>
      <c r="IC76" s="77">
        <f t="shared" ca="1" si="103"/>
        <v>-369.27107063533327</v>
      </c>
      <c r="ID76" s="77">
        <f t="shared" ca="1" si="103"/>
        <v>-367.75731380217769</v>
      </c>
      <c r="IE76" s="77">
        <f t="shared" ca="1" si="103"/>
        <v>-366.24976232853203</v>
      </c>
      <c r="IF76" s="77">
        <f t="shared" ca="1" si="103"/>
        <v>-847.13353624405727</v>
      </c>
      <c r="IG76" s="77">
        <f t="shared" ca="1" si="103"/>
        <v>-845.62653402260401</v>
      </c>
      <c r="IH76" s="77">
        <f t="shared" ca="1" si="103"/>
        <v>-361.76408620864936</v>
      </c>
      <c r="II76" s="77">
        <f t="shared" ca="1" si="103"/>
        <v>-360.28110283671492</v>
      </c>
      <c r="IJ76" s="77">
        <f t="shared" ca="1" si="103"/>
        <v>-834.96859679216334</v>
      </c>
      <c r="IK76" s="77">
        <f t="shared" ca="1" si="103"/>
        <v>-357.33334880087546</v>
      </c>
      <c r="IL76" s="77">
        <f t="shared" ca="1" si="103"/>
        <v>-355.86852839799081</v>
      </c>
    </row>
    <row r="77" spans="2:246" outlineLevel="1" x14ac:dyDescent="0.3">
      <c r="B77" s="129" t="s">
        <v>435</v>
      </c>
      <c r="C77" s="72" t="s">
        <v>283</v>
      </c>
      <c r="D77" s="137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</row>
    <row r="78" spans="2:246" outlineLevel="2" x14ac:dyDescent="0.3">
      <c r="B78" s="131" t="s">
        <v>378</v>
      </c>
      <c r="C78" s="72" t="s">
        <v>283</v>
      </c>
      <c r="D78" s="137">
        <f t="shared" si="95"/>
        <v>0</v>
      </c>
      <c r="G78" s="76">
        <f>G60*$D$13</f>
        <v>0</v>
      </c>
      <c r="H78" s="76">
        <f t="shared" ref="H78:BR78" si="104">H60*$D$13</f>
        <v>0</v>
      </c>
      <c r="I78" s="76">
        <f t="shared" si="104"/>
        <v>0</v>
      </c>
      <c r="J78" s="76">
        <f t="shared" si="104"/>
        <v>0</v>
      </c>
      <c r="K78" s="76">
        <f t="shared" si="104"/>
        <v>0</v>
      </c>
      <c r="L78" s="76">
        <f t="shared" si="104"/>
        <v>0</v>
      </c>
      <c r="M78" s="76">
        <f t="shared" si="104"/>
        <v>0</v>
      </c>
      <c r="N78" s="76">
        <f t="shared" si="104"/>
        <v>0</v>
      </c>
      <c r="O78" s="76">
        <f t="shared" si="104"/>
        <v>0</v>
      </c>
      <c r="P78" s="76">
        <f t="shared" si="104"/>
        <v>0</v>
      </c>
      <c r="Q78" s="76">
        <f t="shared" si="104"/>
        <v>0</v>
      </c>
      <c r="R78" s="76">
        <f t="shared" si="104"/>
        <v>0</v>
      </c>
      <c r="S78" s="76">
        <f t="shared" si="104"/>
        <v>0</v>
      </c>
      <c r="T78" s="76">
        <f t="shared" si="104"/>
        <v>0</v>
      </c>
      <c r="U78" s="76">
        <f t="shared" si="104"/>
        <v>0</v>
      </c>
      <c r="V78" s="76">
        <f t="shared" si="104"/>
        <v>0</v>
      </c>
      <c r="W78" s="76">
        <f t="shared" si="104"/>
        <v>0</v>
      </c>
      <c r="X78" s="76">
        <f t="shared" si="104"/>
        <v>0</v>
      </c>
      <c r="Y78" s="76">
        <f t="shared" si="104"/>
        <v>0</v>
      </c>
      <c r="Z78" s="76">
        <f t="shared" si="104"/>
        <v>0</v>
      </c>
      <c r="AA78" s="76">
        <f t="shared" si="104"/>
        <v>0</v>
      </c>
      <c r="AB78" s="76">
        <f t="shared" si="104"/>
        <v>0</v>
      </c>
      <c r="AC78" s="76">
        <f t="shared" si="104"/>
        <v>0</v>
      </c>
      <c r="AD78" s="76">
        <f t="shared" si="104"/>
        <v>0</v>
      </c>
      <c r="AE78" s="76">
        <f t="shared" si="104"/>
        <v>0</v>
      </c>
      <c r="AF78" s="76">
        <f t="shared" si="104"/>
        <v>0</v>
      </c>
      <c r="AG78" s="76">
        <f t="shared" si="104"/>
        <v>0</v>
      </c>
      <c r="AH78" s="76">
        <f t="shared" si="104"/>
        <v>0</v>
      </c>
      <c r="AI78" s="76">
        <f t="shared" si="104"/>
        <v>0</v>
      </c>
      <c r="AJ78" s="76">
        <f t="shared" si="104"/>
        <v>0</v>
      </c>
      <c r="AK78" s="76">
        <f t="shared" si="104"/>
        <v>0</v>
      </c>
      <c r="AL78" s="76">
        <f t="shared" si="104"/>
        <v>0</v>
      </c>
      <c r="AM78" s="76">
        <f t="shared" si="104"/>
        <v>0</v>
      </c>
      <c r="AN78" s="76">
        <f t="shared" si="104"/>
        <v>0</v>
      </c>
      <c r="AO78" s="76">
        <f t="shared" si="104"/>
        <v>0</v>
      </c>
      <c r="AP78" s="76">
        <f t="shared" si="104"/>
        <v>0</v>
      </c>
      <c r="AQ78" s="76">
        <f t="shared" si="104"/>
        <v>0</v>
      </c>
      <c r="AR78" s="76">
        <f t="shared" si="104"/>
        <v>0</v>
      </c>
      <c r="AS78" s="76">
        <f t="shared" si="104"/>
        <v>0</v>
      </c>
      <c r="AT78" s="76">
        <f t="shared" si="104"/>
        <v>0</v>
      </c>
      <c r="AU78" s="76">
        <f t="shared" si="104"/>
        <v>0</v>
      </c>
      <c r="AV78" s="76">
        <f t="shared" si="104"/>
        <v>0</v>
      </c>
      <c r="AW78" s="76">
        <f t="shared" si="104"/>
        <v>0</v>
      </c>
      <c r="AX78" s="76">
        <f t="shared" si="104"/>
        <v>0</v>
      </c>
      <c r="AY78" s="76">
        <f t="shared" si="104"/>
        <v>0</v>
      </c>
      <c r="AZ78" s="76">
        <f t="shared" si="104"/>
        <v>0</v>
      </c>
      <c r="BA78" s="76">
        <f t="shared" si="104"/>
        <v>0</v>
      </c>
      <c r="BB78" s="76">
        <f t="shared" si="104"/>
        <v>0</v>
      </c>
      <c r="BC78" s="76">
        <f t="shared" si="104"/>
        <v>0</v>
      </c>
      <c r="BD78" s="76">
        <f t="shared" si="104"/>
        <v>0</v>
      </c>
      <c r="BE78" s="76">
        <f t="shared" si="104"/>
        <v>0</v>
      </c>
      <c r="BF78" s="76">
        <f t="shared" si="104"/>
        <v>0</v>
      </c>
      <c r="BG78" s="76">
        <f t="shared" si="104"/>
        <v>0</v>
      </c>
      <c r="BH78" s="76">
        <f t="shared" si="104"/>
        <v>0</v>
      </c>
      <c r="BI78" s="76">
        <f t="shared" si="104"/>
        <v>0</v>
      </c>
      <c r="BJ78" s="76">
        <f t="shared" si="104"/>
        <v>0</v>
      </c>
      <c r="BK78" s="76">
        <f t="shared" si="104"/>
        <v>0</v>
      </c>
      <c r="BL78" s="76">
        <f t="shared" si="104"/>
        <v>0</v>
      </c>
      <c r="BM78" s="76">
        <f t="shared" si="104"/>
        <v>0</v>
      </c>
      <c r="BN78" s="76">
        <f t="shared" si="104"/>
        <v>0</v>
      </c>
      <c r="BO78" s="76">
        <f t="shared" si="104"/>
        <v>0</v>
      </c>
      <c r="BP78" s="76">
        <f t="shared" si="104"/>
        <v>0</v>
      </c>
      <c r="BQ78" s="76">
        <f t="shared" si="104"/>
        <v>0</v>
      </c>
      <c r="BR78" s="76">
        <f t="shared" si="104"/>
        <v>0</v>
      </c>
      <c r="BS78" s="76">
        <f t="shared" ref="BS78:ED78" si="105">BS60*$D$13</f>
        <v>0</v>
      </c>
      <c r="BT78" s="76">
        <f t="shared" si="105"/>
        <v>0</v>
      </c>
      <c r="BU78" s="76">
        <f t="shared" si="105"/>
        <v>0</v>
      </c>
      <c r="BV78" s="76">
        <f t="shared" si="105"/>
        <v>0</v>
      </c>
      <c r="BW78" s="76">
        <f t="shared" si="105"/>
        <v>0</v>
      </c>
      <c r="BX78" s="76">
        <f t="shared" si="105"/>
        <v>0</v>
      </c>
      <c r="BY78" s="76">
        <f t="shared" si="105"/>
        <v>0</v>
      </c>
      <c r="BZ78" s="76">
        <f t="shared" si="105"/>
        <v>0</v>
      </c>
      <c r="CA78" s="76">
        <f t="shared" si="105"/>
        <v>0</v>
      </c>
      <c r="CB78" s="76">
        <f t="shared" si="105"/>
        <v>0</v>
      </c>
      <c r="CC78" s="76">
        <f t="shared" si="105"/>
        <v>0</v>
      </c>
      <c r="CD78" s="76">
        <f t="shared" si="105"/>
        <v>0</v>
      </c>
      <c r="CE78" s="76">
        <f t="shared" si="105"/>
        <v>0</v>
      </c>
      <c r="CF78" s="76">
        <f t="shared" si="105"/>
        <v>0</v>
      </c>
      <c r="CG78" s="76">
        <f t="shared" si="105"/>
        <v>0</v>
      </c>
      <c r="CH78" s="76">
        <f t="shared" si="105"/>
        <v>0</v>
      </c>
      <c r="CI78" s="76">
        <f t="shared" si="105"/>
        <v>0</v>
      </c>
      <c r="CJ78" s="76">
        <f t="shared" si="105"/>
        <v>0</v>
      </c>
      <c r="CK78" s="76">
        <f t="shared" si="105"/>
        <v>0</v>
      </c>
      <c r="CL78" s="76">
        <f t="shared" si="105"/>
        <v>0</v>
      </c>
      <c r="CM78" s="76">
        <f t="shared" si="105"/>
        <v>0</v>
      </c>
      <c r="CN78" s="76">
        <f t="shared" si="105"/>
        <v>0</v>
      </c>
      <c r="CO78" s="76">
        <f t="shared" si="105"/>
        <v>0</v>
      </c>
      <c r="CP78" s="76">
        <f t="shared" si="105"/>
        <v>0</v>
      </c>
      <c r="CQ78" s="76">
        <f t="shared" si="105"/>
        <v>0</v>
      </c>
      <c r="CR78" s="76">
        <f t="shared" si="105"/>
        <v>0</v>
      </c>
      <c r="CS78" s="76">
        <f t="shared" si="105"/>
        <v>0</v>
      </c>
      <c r="CT78" s="76">
        <f t="shared" si="105"/>
        <v>0</v>
      </c>
      <c r="CU78" s="76">
        <f t="shared" si="105"/>
        <v>0</v>
      </c>
      <c r="CV78" s="76">
        <f t="shared" si="105"/>
        <v>0</v>
      </c>
      <c r="CW78" s="76">
        <f t="shared" si="105"/>
        <v>0</v>
      </c>
      <c r="CX78" s="76">
        <f t="shared" si="105"/>
        <v>0</v>
      </c>
      <c r="CY78" s="76">
        <f t="shared" si="105"/>
        <v>0</v>
      </c>
      <c r="CZ78" s="76">
        <f t="shared" si="105"/>
        <v>0</v>
      </c>
      <c r="DA78" s="76">
        <f t="shared" si="105"/>
        <v>0</v>
      </c>
      <c r="DB78" s="76">
        <f t="shared" si="105"/>
        <v>0</v>
      </c>
      <c r="DC78" s="76">
        <f t="shared" si="105"/>
        <v>0</v>
      </c>
      <c r="DD78" s="76">
        <f t="shared" si="105"/>
        <v>0</v>
      </c>
      <c r="DE78" s="76">
        <f t="shared" si="105"/>
        <v>0</v>
      </c>
      <c r="DF78" s="76">
        <f t="shared" si="105"/>
        <v>0</v>
      </c>
      <c r="DG78" s="76">
        <f t="shared" si="105"/>
        <v>0</v>
      </c>
      <c r="DH78" s="76">
        <f t="shared" si="105"/>
        <v>0</v>
      </c>
      <c r="DI78" s="76">
        <f t="shared" si="105"/>
        <v>0</v>
      </c>
      <c r="DJ78" s="76">
        <f t="shared" si="105"/>
        <v>0</v>
      </c>
      <c r="DK78" s="76">
        <f t="shared" si="105"/>
        <v>0</v>
      </c>
      <c r="DL78" s="76">
        <f t="shared" si="105"/>
        <v>0</v>
      </c>
      <c r="DM78" s="76">
        <f t="shared" si="105"/>
        <v>0</v>
      </c>
      <c r="DN78" s="76">
        <f t="shared" si="105"/>
        <v>0</v>
      </c>
      <c r="DO78" s="76">
        <f t="shared" si="105"/>
        <v>0</v>
      </c>
      <c r="DP78" s="76">
        <f t="shared" si="105"/>
        <v>0</v>
      </c>
      <c r="DQ78" s="76">
        <f t="shared" si="105"/>
        <v>0</v>
      </c>
      <c r="DR78" s="76">
        <f t="shared" si="105"/>
        <v>0</v>
      </c>
      <c r="DS78" s="76">
        <f t="shared" si="105"/>
        <v>0</v>
      </c>
      <c r="DT78" s="76">
        <f t="shared" si="105"/>
        <v>0</v>
      </c>
      <c r="DU78" s="76">
        <f t="shared" si="105"/>
        <v>0</v>
      </c>
      <c r="DV78" s="76">
        <f t="shared" si="105"/>
        <v>0</v>
      </c>
      <c r="DW78" s="76">
        <f t="shared" si="105"/>
        <v>0</v>
      </c>
      <c r="DX78" s="76">
        <f t="shared" si="105"/>
        <v>0</v>
      </c>
      <c r="DY78" s="76">
        <f t="shared" si="105"/>
        <v>0</v>
      </c>
      <c r="DZ78" s="76">
        <f t="shared" si="105"/>
        <v>0</v>
      </c>
      <c r="EA78" s="76">
        <f t="shared" si="105"/>
        <v>0</v>
      </c>
      <c r="EB78" s="76">
        <f t="shared" si="105"/>
        <v>0</v>
      </c>
      <c r="EC78" s="76">
        <f t="shared" si="105"/>
        <v>0</v>
      </c>
      <c r="ED78" s="76">
        <f t="shared" si="105"/>
        <v>0</v>
      </c>
      <c r="EE78" s="76">
        <f t="shared" ref="EE78:GP78" si="106">EE60*$D$13</f>
        <v>0</v>
      </c>
      <c r="EF78" s="76">
        <f t="shared" si="106"/>
        <v>0</v>
      </c>
      <c r="EG78" s="76">
        <f t="shared" si="106"/>
        <v>0</v>
      </c>
      <c r="EH78" s="76">
        <f t="shared" si="106"/>
        <v>0</v>
      </c>
      <c r="EI78" s="76">
        <f t="shared" si="106"/>
        <v>0</v>
      </c>
      <c r="EJ78" s="76">
        <f t="shared" si="106"/>
        <v>0</v>
      </c>
      <c r="EK78" s="76">
        <f t="shared" si="106"/>
        <v>0</v>
      </c>
      <c r="EL78" s="76">
        <f t="shared" si="106"/>
        <v>0</v>
      </c>
      <c r="EM78" s="76">
        <f t="shared" si="106"/>
        <v>0</v>
      </c>
      <c r="EN78" s="76">
        <f t="shared" si="106"/>
        <v>0</v>
      </c>
      <c r="EO78" s="76">
        <f t="shared" si="106"/>
        <v>0</v>
      </c>
      <c r="EP78" s="76">
        <f t="shared" si="106"/>
        <v>0</v>
      </c>
      <c r="EQ78" s="76">
        <f t="shared" si="106"/>
        <v>0</v>
      </c>
      <c r="ER78" s="76">
        <f t="shared" si="106"/>
        <v>0</v>
      </c>
      <c r="ES78" s="76">
        <f t="shared" si="106"/>
        <v>0</v>
      </c>
      <c r="ET78" s="76">
        <f t="shared" si="106"/>
        <v>0</v>
      </c>
      <c r="EU78" s="76">
        <f t="shared" si="106"/>
        <v>0</v>
      </c>
      <c r="EV78" s="76">
        <f t="shared" si="106"/>
        <v>0</v>
      </c>
      <c r="EW78" s="76">
        <f t="shared" si="106"/>
        <v>0</v>
      </c>
      <c r="EX78" s="76">
        <f t="shared" si="106"/>
        <v>0</v>
      </c>
      <c r="EY78" s="76">
        <f t="shared" si="106"/>
        <v>0</v>
      </c>
      <c r="EZ78" s="76">
        <f t="shared" si="106"/>
        <v>0</v>
      </c>
      <c r="FA78" s="76">
        <f t="shared" si="106"/>
        <v>0</v>
      </c>
      <c r="FB78" s="76">
        <f t="shared" si="106"/>
        <v>0</v>
      </c>
      <c r="FC78" s="76">
        <f t="shared" si="106"/>
        <v>0</v>
      </c>
      <c r="FD78" s="76">
        <f t="shared" si="106"/>
        <v>0</v>
      </c>
      <c r="FE78" s="76">
        <f t="shared" si="106"/>
        <v>0</v>
      </c>
      <c r="FF78" s="76">
        <f t="shared" si="106"/>
        <v>0</v>
      </c>
      <c r="FG78" s="76">
        <f t="shared" si="106"/>
        <v>0</v>
      </c>
      <c r="FH78" s="76">
        <f t="shared" si="106"/>
        <v>0</v>
      </c>
      <c r="FI78" s="76">
        <f t="shared" si="106"/>
        <v>0</v>
      </c>
      <c r="FJ78" s="76">
        <f t="shared" si="106"/>
        <v>0</v>
      </c>
      <c r="FK78" s="76">
        <f t="shared" si="106"/>
        <v>0</v>
      </c>
      <c r="FL78" s="76">
        <f t="shared" si="106"/>
        <v>0</v>
      </c>
      <c r="FM78" s="76">
        <f t="shared" si="106"/>
        <v>0</v>
      </c>
      <c r="FN78" s="76">
        <f t="shared" si="106"/>
        <v>0</v>
      </c>
      <c r="FO78" s="76">
        <f t="shared" si="106"/>
        <v>0</v>
      </c>
      <c r="FP78" s="76">
        <f t="shared" si="106"/>
        <v>0</v>
      </c>
      <c r="FQ78" s="76">
        <f t="shared" si="106"/>
        <v>0</v>
      </c>
      <c r="FR78" s="76">
        <f t="shared" si="106"/>
        <v>0</v>
      </c>
      <c r="FS78" s="76">
        <f t="shared" si="106"/>
        <v>0</v>
      </c>
      <c r="FT78" s="76">
        <f t="shared" si="106"/>
        <v>0</v>
      </c>
      <c r="FU78" s="76">
        <f t="shared" si="106"/>
        <v>0</v>
      </c>
      <c r="FV78" s="76">
        <f t="shared" si="106"/>
        <v>0</v>
      </c>
      <c r="FW78" s="76">
        <f t="shared" si="106"/>
        <v>0</v>
      </c>
      <c r="FX78" s="76">
        <f t="shared" si="106"/>
        <v>0</v>
      </c>
      <c r="FY78" s="76">
        <f t="shared" si="106"/>
        <v>0</v>
      </c>
      <c r="FZ78" s="76">
        <f t="shared" si="106"/>
        <v>0</v>
      </c>
      <c r="GA78" s="76">
        <f t="shared" si="106"/>
        <v>0</v>
      </c>
      <c r="GB78" s="76">
        <f t="shared" si="106"/>
        <v>0</v>
      </c>
      <c r="GC78" s="76">
        <f t="shared" si="106"/>
        <v>0</v>
      </c>
      <c r="GD78" s="76">
        <f t="shared" si="106"/>
        <v>0</v>
      </c>
      <c r="GE78" s="76">
        <f t="shared" si="106"/>
        <v>0</v>
      </c>
      <c r="GF78" s="76">
        <f t="shared" si="106"/>
        <v>0</v>
      </c>
      <c r="GG78" s="76">
        <f t="shared" si="106"/>
        <v>0</v>
      </c>
      <c r="GH78" s="76">
        <f t="shared" si="106"/>
        <v>0</v>
      </c>
      <c r="GI78" s="76">
        <f t="shared" si="106"/>
        <v>0</v>
      </c>
      <c r="GJ78" s="76">
        <f t="shared" si="106"/>
        <v>0</v>
      </c>
      <c r="GK78" s="76">
        <f t="shared" si="106"/>
        <v>0</v>
      </c>
      <c r="GL78" s="76">
        <f t="shared" si="106"/>
        <v>0</v>
      </c>
      <c r="GM78" s="76">
        <f t="shared" si="106"/>
        <v>0</v>
      </c>
      <c r="GN78" s="76">
        <f t="shared" si="106"/>
        <v>0</v>
      </c>
      <c r="GO78" s="76">
        <f t="shared" si="106"/>
        <v>0</v>
      </c>
      <c r="GP78" s="76">
        <f t="shared" si="106"/>
        <v>0</v>
      </c>
      <c r="GQ78" s="76">
        <f t="shared" ref="GQ78:IL78" si="107">GQ60*$D$13</f>
        <v>0</v>
      </c>
      <c r="GR78" s="76">
        <f t="shared" si="107"/>
        <v>0</v>
      </c>
      <c r="GS78" s="76">
        <f t="shared" si="107"/>
        <v>0</v>
      </c>
      <c r="GT78" s="76">
        <f t="shared" si="107"/>
        <v>0</v>
      </c>
      <c r="GU78" s="76">
        <f t="shared" si="107"/>
        <v>0</v>
      </c>
      <c r="GV78" s="76">
        <f t="shared" si="107"/>
        <v>0</v>
      </c>
      <c r="GW78" s="76">
        <f t="shared" si="107"/>
        <v>0</v>
      </c>
      <c r="GX78" s="76">
        <f t="shared" si="107"/>
        <v>0</v>
      </c>
      <c r="GY78" s="76">
        <f t="shared" si="107"/>
        <v>0</v>
      </c>
      <c r="GZ78" s="76">
        <f t="shared" si="107"/>
        <v>0</v>
      </c>
      <c r="HA78" s="76">
        <f t="shared" si="107"/>
        <v>0</v>
      </c>
      <c r="HB78" s="76">
        <f t="shared" si="107"/>
        <v>0</v>
      </c>
      <c r="HC78" s="76">
        <f t="shared" si="107"/>
        <v>0</v>
      </c>
      <c r="HD78" s="76">
        <f t="shared" si="107"/>
        <v>0</v>
      </c>
      <c r="HE78" s="76">
        <f t="shared" si="107"/>
        <v>0</v>
      </c>
      <c r="HF78" s="76">
        <f t="shared" si="107"/>
        <v>0</v>
      </c>
      <c r="HG78" s="76">
        <f t="shared" si="107"/>
        <v>0</v>
      </c>
      <c r="HH78" s="76">
        <f t="shared" si="107"/>
        <v>0</v>
      </c>
      <c r="HI78" s="76">
        <f t="shared" si="107"/>
        <v>0</v>
      </c>
      <c r="HJ78" s="76">
        <f t="shared" si="107"/>
        <v>0</v>
      </c>
      <c r="HK78" s="76">
        <f t="shared" si="107"/>
        <v>0</v>
      </c>
      <c r="HL78" s="76">
        <f t="shared" si="107"/>
        <v>0</v>
      </c>
      <c r="HM78" s="76">
        <f t="shared" si="107"/>
        <v>0</v>
      </c>
      <c r="HN78" s="76">
        <f t="shared" si="107"/>
        <v>0</v>
      </c>
      <c r="HO78" s="76">
        <f t="shared" si="107"/>
        <v>0</v>
      </c>
      <c r="HP78" s="76">
        <f t="shared" si="107"/>
        <v>0</v>
      </c>
      <c r="HQ78" s="76">
        <f t="shared" si="107"/>
        <v>0</v>
      </c>
      <c r="HR78" s="76">
        <f t="shared" si="107"/>
        <v>0</v>
      </c>
      <c r="HS78" s="76">
        <f t="shared" si="107"/>
        <v>0</v>
      </c>
      <c r="HT78" s="76">
        <f t="shared" si="107"/>
        <v>0</v>
      </c>
      <c r="HU78" s="76">
        <f t="shared" si="107"/>
        <v>0</v>
      </c>
      <c r="HV78" s="76">
        <f t="shared" si="107"/>
        <v>0</v>
      </c>
      <c r="HW78" s="76">
        <f t="shared" si="107"/>
        <v>0</v>
      </c>
      <c r="HX78" s="76">
        <f t="shared" si="107"/>
        <v>0</v>
      </c>
      <c r="HY78" s="76">
        <f t="shared" si="107"/>
        <v>0</v>
      </c>
      <c r="HZ78" s="76">
        <f t="shared" si="107"/>
        <v>0</v>
      </c>
      <c r="IA78" s="76">
        <f t="shared" si="107"/>
        <v>0</v>
      </c>
      <c r="IB78" s="76">
        <f t="shared" si="107"/>
        <v>0</v>
      </c>
      <c r="IC78" s="76">
        <f t="shared" si="107"/>
        <v>0</v>
      </c>
      <c r="ID78" s="76">
        <f t="shared" si="107"/>
        <v>0</v>
      </c>
      <c r="IE78" s="76">
        <f t="shared" si="107"/>
        <v>0</v>
      </c>
      <c r="IF78" s="76">
        <f t="shared" si="107"/>
        <v>0</v>
      </c>
      <c r="IG78" s="76">
        <f t="shared" si="107"/>
        <v>0</v>
      </c>
      <c r="IH78" s="76">
        <f t="shared" si="107"/>
        <v>0</v>
      </c>
      <c r="II78" s="76">
        <f t="shared" si="107"/>
        <v>0</v>
      </c>
      <c r="IJ78" s="76">
        <f t="shared" si="107"/>
        <v>0</v>
      </c>
      <c r="IK78" s="76">
        <f t="shared" si="107"/>
        <v>0</v>
      </c>
      <c r="IL78" s="76">
        <f t="shared" si="107"/>
        <v>0</v>
      </c>
    </row>
    <row r="79" spans="2:246" outlineLevel="2" x14ac:dyDescent="0.3">
      <c r="B79" s="131" t="s">
        <v>379</v>
      </c>
      <c r="C79" s="72" t="s">
        <v>283</v>
      </c>
      <c r="D79" s="137">
        <f t="shared" si="95"/>
        <v>7.0000000000000009</v>
      </c>
      <c r="G79" s="76">
        <f t="shared" ref="G79:BR79" si="108">G63*$D$14</f>
        <v>7.0000000000000009</v>
      </c>
      <c r="H79" s="76">
        <f t="shared" si="108"/>
        <v>0</v>
      </c>
      <c r="I79" s="76">
        <f t="shared" si="108"/>
        <v>0</v>
      </c>
      <c r="J79" s="76">
        <f t="shared" si="108"/>
        <v>0</v>
      </c>
      <c r="K79" s="76">
        <f t="shared" si="108"/>
        <v>0</v>
      </c>
      <c r="L79" s="76">
        <f t="shared" si="108"/>
        <v>0</v>
      </c>
      <c r="M79" s="76">
        <f t="shared" si="108"/>
        <v>0</v>
      </c>
      <c r="N79" s="76">
        <f t="shared" si="108"/>
        <v>0</v>
      </c>
      <c r="O79" s="76">
        <f t="shared" si="108"/>
        <v>0</v>
      </c>
      <c r="P79" s="76">
        <f t="shared" si="108"/>
        <v>0</v>
      </c>
      <c r="Q79" s="76">
        <f t="shared" si="108"/>
        <v>0</v>
      </c>
      <c r="R79" s="76">
        <f t="shared" si="108"/>
        <v>0</v>
      </c>
      <c r="S79" s="76">
        <f t="shared" si="108"/>
        <v>0</v>
      </c>
      <c r="T79" s="76">
        <f t="shared" si="108"/>
        <v>0</v>
      </c>
      <c r="U79" s="76">
        <f t="shared" si="108"/>
        <v>0</v>
      </c>
      <c r="V79" s="76">
        <f t="shared" si="108"/>
        <v>0</v>
      </c>
      <c r="W79" s="76">
        <f t="shared" si="108"/>
        <v>0</v>
      </c>
      <c r="X79" s="76">
        <f t="shared" si="108"/>
        <v>0</v>
      </c>
      <c r="Y79" s="76">
        <f t="shared" si="108"/>
        <v>0</v>
      </c>
      <c r="Z79" s="76">
        <f t="shared" si="108"/>
        <v>0</v>
      </c>
      <c r="AA79" s="76">
        <f t="shared" si="108"/>
        <v>0</v>
      </c>
      <c r="AB79" s="76">
        <f t="shared" si="108"/>
        <v>0</v>
      </c>
      <c r="AC79" s="76">
        <f t="shared" si="108"/>
        <v>0</v>
      </c>
      <c r="AD79" s="76">
        <f t="shared" si="108"/>
        <v>0</v>
      </c>
      <c r="AE79" s="76">
        <f t="shared" si="108"/>
        <v>0</v>
      </c>
      <c r="AF79" s="76">
        <f t="shared" si="108"/>
        <v>0</v>
      </c>
      <c r="AG79" s="76">
        <f t="shared" si="108"/>
        <v>0</v>
      </c>
      <c r="AH79" s="76">
        <f t="shared" si="108"/>
        <v>0</v>
      </c>
      <c r="AI79" s="76">
        <f t="shared" si="108"/>
        <v>0</v>
      </c>
      <c r="AJ79" s="76">
        <f t="shared" si="108"/>
        <v>0</v>
      </c>
      <c r="AK79" s="76">
        <f t="shared" si="108"/>
        <v>0</v>
      </c>
      <c r="AL79" s="76">
        <f t="shared" si="108"/>
        <v>0</v>
      </c>
      <c r="AM79" s="76">
        <f t="shared" si="108"/>
        <v>0</v>
      </c>
      <c r="AN79" s="76">
        <f t="shared" si="108"/>
        <v>0</v>
      </c>
      <c r="AO79" s="76">
        <f t="shared" si="108"/>
        <v>0</v>
      </c>
      <c r="AP79" s="76">
        <f t="shared" si="108"/>
        <v>0</v>
      </c>
      <c r="AQ79" s="76">
        <f t="shared" si="108"/>
        <v>0</v>
      </c>
      <c r="AR79" s="76">
        <f t="shared" si="108"/>
        <v>0</v>
      </c>
      <c r="AS79" s="76">
        <f t="shared" si="108"/>
        <v>0</v>
      </c>
      <c r="AT79" s="76">
        <f t="shared" si="108"/>
        <v>0</v>
      </c>
      <c r="AU79" s="76">
        <f t="shared" si="108"/>
        <v>0</v>
      </c>
      <c r="AV79" s="76">
        <f t="shared" si="108"/>
        <v>0</v>
      </c>
      <c r="AW79" s="76">
        <f t="shared" si="108"/>
        <v>0</v>
      </c>
      <c r="AX79" s="76">
        <f t="shared" si="108"/>
        <v>0</v>
      </c>
      <c r="AY79" s="76">
        <f t="shared" si="108"/>
        <v>0</v>
      </c>
      <c r="AZ79" s="76">
        <f t="shared" si="108"/>
        <v>0</v>
      </c>
      <c r="BA79" s="76">
        <f t="shared" si="108"/>
        <v>0</v>
      </c>
      <c r="BB79" s="76">
        <f t="shared" si="108"/>
        <v>0</v>
      </c>
      <c r="BC79" s="76">
        <f t="shared" si="108"/>
        <v>0</v>
      </c>
      <c r="BD79" s="76">
        <f t="shared" si="108"/>
        <v>0</v>
      </c>
      <c r="BE79" s="76">
        <f t="shared" si="108"/>
        <v>0</v>
      </c>
      <c r="BF79" s="76">
        <f t="shared" si="108"/>
        <v>0</v>
      </c>
      <c r="BG79" s="76">
        <f t="shared" si="108"/>
        <v>0</v>
      </c>
      <c r="BH79" s="76">
        <f t="shared" si="108"/>
        <v>0</v>
      </c>
      <c r="BI79" s="76">
        <f t="shared" si="108"/>
        <v>0</v>
      </c>
      <c r="BJ79" s="76">
        <f t="shared" si="108"/>
        <v>0</v>
      </c>
      <c r="BK79" s="76">
        <f t="shared" si="108"/>
        <v>0</v>
      </c>
      <c r="BL79" s="76">
        <f t="shared" si="108"/>
        <v>0</v>
      </c>
      <c r="BM79" s="76">
        <f t="shared" si="108"/>
        <v>0</v>
      </c>
      <c r="BN79" s="76">
        <f t="shared" si="108"/>
        <v>0</v>
      </c>
      <c r="BO79" s="76">
        <f t="shared" si="108"/>
        <v>0</v>
      </c>
      <c r="BP79" s="76">
        <f t="shared" si="108"/>
        <v>0</v>
      </c>
      <c r="BQ79" s="76">
        <f t="shared" si="108"/>
        <v>0</v>
      </c>
      <c r="BR79" s="76">
        <f t="shared" si="108"/>
        <v>0</v>
      </c>
      <c r="BS79" s="76">
        <f t="shared" ref="BS79:ED79" si="109">BS63*$D$14</f>
        <v>0</v>
      </c>
      <c r="BT79" s="76">
        <f t="shared" si="109"/>
        <v>0</v>
      </c>
      <c r="BU79" s="76">
        <f t="shared" si="109"/>
        <v>0</v>
      </c>
      <c r="BV79" s="76">
        <f t="shared" si="109"/>
        <v>0</v>
      </c>
      <c r="BW79" s="76">
        <f t="shared" si="109"/>
        <v>0</v>
      </c>
      <c r="BX79" s="76">
        <f t="shared" si="109"/>
        <v>0</v>
      </c>
      <c r="BY79" s="76">
        <f t="shared" si="109"/>
        <v>0</v>
      </c>
      <c r="BZ79" s="76">
        <f t="shared" si="109"/>
        <v>0</v>
      </c>
      <c r="CA79" s="76">
        <f t="shared" si="109"/>
        <v>0</v>
      </c>
      <c r="CB79" s="76">
        <f t="shared" si="109"/>
        <v>0</v>
      </c>
      <c r="CC79" s="76">
        <f t="shared" si="109"/>
        <v>0</v>
      </c>
      <c r="CD79" s="76">
        <f t="shared" si="109"/>
        <v>0</v>
      </c>
      <c r="CE79" s="76">
        <f t="shared" si="109"/>
        <v>0</v>
      </c>
      <c r="CF79" s="76">
        <f t="shared" si="109"/>
        <v>0</v>
      </c>
      <c r="CG79" s="76">
        <f t="shared" si="109"/>
        <v>0</v>
      </c>
      <c r="CH79" s="76">
        <f t="shared" si="109"/>
        <v>0</v>
      </c>
      <c r="CI79" s="76">
        <f t="shared" si="109"/>
        <v>0</v>
      </c>
      <c r="CJ79" s="76">
        <f t="shared" si="109"/>
        <v>0</v>
      </c>
      <c r="CK79" s="76">
        <f t="shared" si="109"/>
        <v>0</v>
      </c>
      <c r="CL79" s="76">
        <f t="shared" si="109"/>
        <v>0</v>
      </c>
      <c r="CM79" s="76">
        <f t="shared" si="109"/>
        <v>0</v>
      </c>
      <c r="CN79" s="76">
        <f t="shared" si="109"/>
        <v>0</v>
      </c>
      <c r="CO79" s="76">
        <f t="shared" si="109"/>
        <v>0</v>
      </c>
      <c r="CP79" s="76">
        <f t="shared" si="109"/>
        <v>0</v>
      </c>
      <c r="CQ79" s="76">
        <f t="shared" si="109"/>
        <v>0</v>
      </c>
      <c r="CR79" s="76">
        <f t="shared" si="109"/>
        <v>0</v>
      </c>
      <c r="CS79" s="76">
        <f t="shared" si="109"/>
        <v>0</v>
      </c>
      <c r="CT79" s="76">
        <f t="shared" si="109"/>
        <v>0</v>
      </c>
      <c r="CU79" s="76">
        <f t="shared" si="109"/>
        <v>0</v>
      </c>
      <c r="CV79" s="76">
        <f t="shared" si="109"/>
        <v>0</v>
      </c>
      <c r="CW79" s="76">
        <f t="shared" si="109"/>
        <v>0</v>
      </c>
      <c r="CX79" s="76">
        <f t="shared" si="109"/>
        <v>0</v>
      </c>
      <c r="CY79" s="76">
        <f t="shared" si="109"/>
        <v>0</v>
      </c>
      <c r="CZ79" s="76">
        <f t="shared" si="109"/>
        <v>0</v>
      </c>
      <c r="DA79" s="76">
        <f t="shared" si="109"/>
        <v>0</v>
      </c>
      <c r="DB79" s="76">
        <f t="shared" si="109"/>
        <v>0</v>
      </c>
      <c r="DC79" s="76">
        <f t="shared" si="109"/>
        <v>0</v>
      </c>
      <c r="DD79" s="76">
        <f t="shared" si="109"/>
        <v>0</v>
      </c>
      <c r="DE79" s="76">
        <f t="shared" si="109"/>
        <v>0</v>
      </c>
      <c r="DF79" s="76">
        <f t="shared" si="109"/>
        <v>0</v>
      </c>
      <c r="DG79" s="76">
        <f t="shared" si="109"/>
        <v>0</v>
      </c>
      <c r="DH79" s="76">
        <f t="shared" si="109"/>
        <v>0</v>
      </c>
      <c r="DI79" s="76">
        <f t="shared" si="109"/>
        <v>0</v>
      </c>
      <c r="DJ79" s="76">
        <f t="shared" si="109"/>
        <v>0</v>
      </c>
      <c r="DK79" s="76">
        <f t="shared" si="109"/>
        <v>0</v>
      </c>
      <c r="DL79" s="76">
        <f t="shared" si="109"/>
        <v>0</v>
      </c>
      <c r="DM79" s="76">
        <f t="shared" si="109"/>
        <v>0</v>
      </c>
      <c r="DN79" s="76">
        <f t="shared" si="109"/>
        <v>0</v>
      </c>
      <c r="DO79" s="76">
        <f t="shared" si="109"/>
        <v>0</v>
      </c>
      <c r="DP79" s="76">
        <f t="shared" si="109"/>
        <v>0</v>
      </c>
      <c r="DQ79" s="76">
        <f t="shared" si="109"/>
        <v>0</v>
      </c>
      <c r="DR79" s="76">
        <f t="shared" si="109"/>
        <v>0</v>
      </c>
      <c r="DS79" s="76">
        <f t="shared" si="109"/>
        <v>0</v>
      </c>
      <c r="DT79" s="76">
        <f t="shared" si="109"/>
        <v>0</v>
      </c>
      <c r="DU79" s="76">
        <f t="shared" si="109"/>
        <v>0</v>
      </c>
      <c r="DV79" s="76">
        <f t="shared" si="109"/>
        <v>0</v>
      </c>
      <c r="DW79" s="76">
        <f t="shared" si="109"/>
        <v>0</v>
      </c>
      <c r="DX79" s="76">
        <f t="shared" si="109"/>
        <v>0</v>
      </c>
      <c r="DY79" s="76">
        <f t="shared" si="109"/>
        <v>0</v>
      </c>
      <c r="DZ79" s="76">
        <f t="shared" si="109"/>
        <v>0</v>
      </c>
      <c r="EA79" s="76">
        <f t="shared" si="109"/>
        <v>0</v>
      </c>
      <c r="EB79" s="76">
        <f t="shared" si="109"/>
        <v>0</v>
      </c>
      <c r="EC79" s="76">
        <f t="shared" si="109"/>
        <v>0</v>
      </c>
      <c r="ED79" s="76">
        <f t="shared" si="109"/>
        <v>0</v>
      </c>
      <c r="EE79" s="76">
        <f t="shared" ref="EE79:GP79" si="110">EE63*$D$14</f>
        <v>0</v>
      </c>
      <c r="EF79" s="76">
        <f t="shared" si="110"/>
        <v>0</v>
      </c>
      <c r="EG79" s="76">
        <f t="shared" si="110"/>
        <v>0</v>
      </c>
      <c r="EH79" s="76">
        <f t="shared" si="110"/>
        <v>0</v>
      </c>
      <c r="EI79" s="76">
        <f t="shared" si="110"/>
        <v>0</v>
      </c>
      <c r="EJ79" s="76">
        <f t="shared" si="110"/>
        <v>0</v>
      </c>
      <c r="EK79" s="76">
        <f t="shared" si="110"/>
        <v>0</v>
      </c>
      <c r="EL79" s="76">
        <f t="shared" si="110"/>
        <v>0</v>
      </c>
      <c r="EM79" s="76">
        <f t="shared" si="110"/>
        <v>0</v>
      </c>
      <c r="EN79" s="76">
        <f t="shared" si="110"/>
        <v>0</v>
      </c>
      <c r="EO79" s="76">
        <f t="shared" si="110"/>
        <v>0</v>
      </c>
      <c r="EP79" s="76">
        <f t="shared" si="110"/>
        <v>0</v>
      </c>
      <c r="EQ79" s="76">
        <f t="shared" si="110"/>
        <v>0</v>
      </c>
      <c r="ER79" s="76">
        <f t="shared" si="110"/>
        <v>0</v>
      </c>
      <c r="ES79" s="76">
        <f t="shared" si="110"/>
        <v>0</v>
      </c>
      <c r="ET79" s="76">
        <f t="shared" si="110"/>
        <v>0</v>
      </c>
      <c r="EU79" s="76">
        <f t="shared" si="110"/>
        <v>0</v>
      </c>
      <c r="EV79" s="76">
        <f t="shared" si="110"/>
        <v>0</v>
      </c>
      <c r="EW79" s="76">
        <f t="shared" si="110"/>
        <v>0</v>
      </c>
      <c r="EX79" s="76">
        <f t="shared" si="110"/>
        <v>0</v>
      </c>
      <c r="EY79" s="76">
        <f t="shared" si="110"/>
        <v>0</v>
      </c>
      <c r="EZ79" s="76">
        <f t="shared" si="110"/>
        <v>0</v>
      </c>
      <c r="FA79" s="76">
        <f t="shared" si="110"/>
        <v>0</v>
      </c>
      <c r="FB79" s="76">
        <f t="shared" si="110"/>
        <v>0</v>
      </c>
      <c r="FC79" s="76">
        <f t="shared" si="110"/>
        <v>0</v>
      </c>
      <c r="FD79" s="76">
        <f t="shared" si="110"/>
        <v>0</v>
      </c>
      <c r="FE79" s="76">
        <f t="shared" si="110"/>
        <v>0</v>
      </c>
      <c r="FF79" s="76">
        <f t="shared" si="110"/>
        <v>0</v>
      </c>
      <c r="FG79" s="76">
        <f t="shared" si="110"/>
        <v>0</v>
      </c>
      <c r="FH79" s="76">
        <f t="shared" si="110"/>
        <v>0</v>
      </c>
      <c r="FI79" s="76">
        <f t="shared" si="110"/>
        <v>0</v>
      </c>
      <c r="FJ79" s="76">
        <f t="shared" si="110"/>
        <v>0</v>
      </c>
      <c r="FK79" s="76">
        <f t="shared" si="110"/>
        <v>0</v>
      </c>
      <c r="FL79" s="76">
        <f t="shared" si="110"/>
        <v>0</v>
      </c>
      <c r="FM79" s="76">
        <f t="shared" si="110"/>
        <v>0</v>
      </c>
      <c r="FN79" s="76">
        <f t="shared" si="110"/>
        <v>0</v>
      </c>
      <c r="FO79" s="76">
        <f t="shared" si="110"/>
        <v>0</v>
      </c>
      <c r="FP79" s="76">
        <f t="shared" si="110"/>
        <v>0</v>
      </c>
      <c r="FQ79" s="76">
        <f t="shared" si="110"/>
        <v>0</v>
      </c>
      <c r="FR79" s="76">
        <f t="shared" si="110"/>
        <v>0</v>
      </c>
      <c r="FS79" s="76">
        <f t="shared" si="110"/>
        <v>0</v>
      </c>
      <c r="FT79" s="76">
        <f t="shared" si="110"/>
        <v>0</v>
      </c>
      <c r="FU79" s="76">
        <f t="shared" si="110"/>
        <v>0</v>
      </c>
      <c r="FV79" s="76">
        <f t="shared" si="110"/>
        <v>0</v>
      </c>
      <c r="FW79" s="76">
        <f t="shared" si="110"/>
        <v>0</v>
      </c>
      <c r="FX79" s="76">
        <f t="shared" si="110"/>
        <v>0</v>
      </c>
      <c r="FY79" s="76">
        <f t="shared" si="110"/>
        <v>0</v>
      </c>
      <c r="FZ79" s="76">
        <f t="shared" si="110"/>
        <v>0</v>
      </c>
      <c r="GA79" s="76">
        <f t="shared" si="110"/>
        <v>0</v>
      </c>
      <c r="GB79" s="76">
        <f t="shared" si="110"/>
        <v>0</v>
      </c>
      <c r="GC79" s="76">
        <f t="shared" si="110"/>
        <v>0</v>
      </c>
      <c r="GD79" s="76">
        <f t="shared" si="110"/>
        <v>0</v>
      </c>
      <c r="GE79" s="76">
        <f t="shared" si="110"/>
        <v>0</v>
      </c>
      <c r="GF79" s="76">
        <f t="shared" si="110"/>
        <v>0</v>
      </c>
      <c r="GG79" s="76">
        <f t="shared" si="110"/>
        <v>0</v>
      </c>
      <c r="GH79" s="76">
        <f t="shared" si="110"/>
        <v>0</v>
      </c>
      <c r="GI79" s="76">
        <f t="shared" si="110"/>
        <v>0</v>
      </c>
      <c r="GJ79" s="76">
        <f t="shared" si="110"/>
        <v>0</v>
      </c>
      <c r="GK79" s="76">
        <f t="shared" si="110"/>
        <v>0</v>
      </c>
      <c r="GL79" s="76">
        <f t="shared" si="110"/>
        <v>0</v>
      </c>
      <c r="GM79" s="76">
        <f t="shared" si="110"/>
        <v>0</v>
      </c>
      <c r="GN79" s="76">
        <f t="shared" si="110"/>
        <v>0</v>
      </c>
      <c r="GO79" s="76">
        <f t="shared" si="110"/>
        <v>0</v>
      </c>
      <c r="GP79" s="76">
        <f t="shared" si="110"/>
        <v>0</v>
      </c>
      <c r="GQ79" s="76">
        <f t="shared" ref="GQ79:IL79" si="111">GQ63*$D$14</f>
        <v>0</v>
      </c>
      <c r="GR79" s="76">
        <f t="shared" si="111"/>
        <v>0</v>
      </c>
      <c r="GS79" s="76">
        <f t="shared" si="111"/>
        <v>0</v>
      </c>
      <c r="GT79" s="76">
        <f t="shared" si="111"/>
        <v>0</v>
      </c>
      <c r="GU79" s="76">
        <f t="shared" si="111"/>
        <v>0</v>
      </c>
      <c r="GV79" s="76">
        <f t="shared" si="111"/>
        <v>0</v>
      </c>
      <c r="GW79" s="76">
        <f t="shared" si="111"/>
        <v>0</v>
      </c>
      <c r="GX79" s="76">
        <f t="shared" si="111"/>
        <v>0</v>
      </c>
      <c r="GY79" s="76">
        <f t="shared" si="111"/>
        <v>0</v>
      </c>
      <c r="GZ79" s="76">
        <f t="shared" si="111"/>
        <v>0</v>
      </c>
      <c r="HA79" s="76">
        <f t="shared" si="111"/>
        <v>0</v>
      </c>
      <c r="HB79" s="76">
        <f t="shared" si="111"/>
        <v>0</v>
      </c>
      <c r="HC79" s="76">
        <f t="shared" si="111"/>
        <v>0</v>
      </c>
      <c r="HD79" s="76">
        <f t="shared" si="111"/>
        <v>0</v>
      </c>
      <c r="HE79" s="76">
        <f t="shared" si="111"/>
        <v>0</v>
      </c>
      <c r="HF79" s="76">
        <f t="shared" si="111"/>
        <v>0</v>
      </c>
      <c r="HG79" s="76">
        <f t="shared" si="111"/>
        <v>0</v>
      </c>
      <c r="HH79" s="76">
        <f t="shared" si="111"/>
        <v>0</v>
      </c>
      <c r="HI79" s="76">
        <f t="shared" si="111"/>
        <v>0</v>
      </c>
      <c r="HJ79" s="76">
        <f t="shared" si="111"/>
        <v>0</v>
      </c>
      <c r="HK79" s="76">
        <f t="shared" si="111"/>
        <v>0</v>
      </c>
      <c r="HL79" s="76">
        <f t="shared" si="111"/>
        <v>0</v>
      </c>
      <c r="HM79" s="76">
        <f t="shared" si="111"/>
        <v>0</v>
      </c>
      <c r="HN79" s="76">
        <f t="shared" si="111"/>
        <v>0</v>
      </c>
      <c r="HO79" s="76">
        <f t="shared" si="111"/>
        <v>0</v>
      </c>
      <c r="HP79" s="76">
        <f t="shared" si="111"/>
        <v>0</v>
      </c>
      <c r="HQ79" s="76">
        <f t="shared" si="111"/>
        <v>0</v>
      </c>
      <c r="HR79" s="76">
        <f t="shared" si="111"/>
        <v>0</v>
      </c>
      <c r="HS79" s="76">
        <f t="shared" si="111"/>
        <v>0</v>
      </c>
      <c r="HT79" s="76">
        <f t="shared" si="111"/>
        <v>0</v>
      </c>
      <c r="HU79" s="76">
        <f t="shared" si="111"/>
        <v>0</v>
      </c>
      <c r="HV79" s="76">
        <f t="shared" si="111"/>
        <v>0</v>
      </c>
      <c r="HW79" s="76">
        <f t="shared" si="111"/>
        <v>0</v>
      </c>
      <c r="HX79" s="76">
        <f t="shared" si="111"/>
        <v>0</v>
      </c>
      <c r="HY79" s="76">
        <f t="shared" si="111"/>
        <v>0</v>
      </c>
      <c r="HZ79" s="76">
        <f t="shared" si="111"/>
        <v>0</v>
      </c>
      <c r="IA79" s="76">
        <f t="shared" si="111"/>
        <v>0</v>
      </c>
      <c r="IB79" s="76">
        <f t="shared" si="111"/>
        <v>0</v>
      </c>
      <c r="IC79" s="76">
        <f t="shared" si="111"/>
        <v>0</v>
      </c>
      <c r="ID79" s="76">
        <f t="shared" si="111"/>
        <v>0</v>
      </c>
      <c r="IE79" s="76">
        <f t="shared" si="111"/>
        <v>0</v>
      </c>
      <c r="IF79" s="76">
        <f t="shared" si="111"/>
        <v>0</v>
      </c>
      <c r="IG79" s="76">
        <f t="shared" si="111"/>
        <v>0</v>
      </c>
      <c r="IH79" s="76">
        <f t="shared" si="111"/>
        <v>0</v>
      </c>
      <c r="II79" s="76">
        <f t="shared" si="111"/>
        <v>0</v>
      </c>
      <c r="IJ79" s="76">
        <f t="shared" si="111"/>
        <v>0</v>
      </c>
      <c r="IK79" s="76">
        <f t="shared" si="111"/>
        <v>0</v>
      </c>
      <c r="IL79" s="76">
        <f t="shared" si="111"/>
        <v>0</v>
      </c>
    </row>
    <row r="80" spans="2:246" outlineLevel="2" x14ac:dyDescent="0.3">
      <c r="B80" s="131" t="s">
        <v>380</v>
      </c>
      <c r="C80" s="72" t="s">
        <v>283</v>
      </c>
      <c r="D80" s="137">
        <f t="shared" si="95"/>
        <v>0</v>
      </c>
      <c r="G80" s="76">
        <f t="shared" ref="G80:BR80" si="112">G66*$D$15</f>
        <v>0</v>
      </c>
      <c r="H80" s="76">
        <f t="shared" si="112"/>
        <v>0</v>
      </c>
      <c r="I80" s="76">
        <f t="shared" si="112"/>
        <v>0</v>
      </c>
      <c r="J80" s="76">
        <f t="shared" si="112"/>
        <v>0</v>
      </c>
      <c r="K80" s="76">
        <f t="shared" si="112"/>
        <v>0</v>
      </c>
      <c r="L80" s="76">
        <f t="shared" si="112"/>
        <v>0</v>
      </c>
      <c r="M80" s="76">
        <f t="shared" si="112"/>
        <v>0</v>
      </c>
      <c r="N80" s="76">
        <f t="shared" si="112"/>
        <v>0</v>
      </c>
      <c r="O80" s="76">
        <f t="shared" si="112"/>
        <v>0</v>
      </c>
      <c r="P80" s="76">
        <f t="shared" si="112"/>
        <v>0</v>
      </c>
      <c r="Q80" s="76">
        <f t="shared" si="112"/>
        <v>0</v>
      </c>
      <c r="R80" s="76">
        <f t="shared" si="112"/>
        <v>0</v>
      </c>
      <c r="S80" s="76">
        <f t="shared" si="112"/>
        <v>0</v>
      </c>
      <c r="T80" s="76">
        <f t="shared" si="112"/>
        <v>0</v>
      </c>
      <c r="U80" s="76">
        <f t="shared" si="112"/>
        <v>0</v>
      </c>
      <c r="V80" s="76">
        <f t="shared" si="112"/>
        <v>0</v>
      </c>
      <c r="W80" s="76">
        <f t="shared" si="112"/>
        <v>0</v>
      </c>
      <c r="X80" s="76">
        <f t="shared" si="112"/>
        <v>0</v>
      </c>
      <c r="Y80" s="76">
        <f t="shared" si="112"/>
        <v>0</v>
      </c>
      <c r="Z80" s="76">
        <f t="shared" si="112"/>
        <v>0</v>
      </c>
      <c r="AA80" s="76">
        <f t="shared" si="112"/>
        <v>0</v>
      </c>
      <c r="AB80" s="76">
        <f t="shared" si="112"/>
        <v>0</v>
      </c>
      <c r="AC80" s="76">
        <f t="shared" si="112"/>
        <v>0</v>
      </c>
      <c r="AD80" s="76">
        <f t="shared" si="112"/>
        <v>0</v>
      </c>
      <c r="AE80" s="76">
        <f t="shared" si="112"/>
        <v>0</v>
      </c>
      <c r="AF80" s="76">
        <f t="shared" si="112"/>
        <v>0</v>
      </c>
      <c r="AG80" s="76">
        <f t="shared" si="112"/>
        <v>0</v>
      </c>
      <c r="AH80" s="76">
        <f t="shared" si="112"/>
        <v>0</v>
      </c>
      <c r="AI80" s="76">
        <f t="shared" si="112"/>
        <v>0</v>
      </c>
      <c r="AJ80" s="76">
        <f t="shared" si="112"/>
        <v>0</v>
      </c>
      <c r="AK80" s="76">
        <f t="shared" si="112"/>
        <v>0</v>
      </c>
      <c r="AL80" s="76">
        <f t="shared" si="112"/>
        <v>0</v>
      </c>
      <c r="AM80" s="76">
        <f t="shared" si="112"/>
        <v>0</v>
      </c>
      <c r="AN80" s="76">
        <f t="shared" si="112"/>
        <v>0</v>
      </c>
      <c r="AO80" s="76">
        <f t="shared" si="112"/>
        <v>0</v>
      </c>
      <c r="AP80" s="76">
        <f t="shared" si="112"/>
        <v>0</v>
      </c>
      <c r="AQ80" s="76">
        <f t="shared" si="112"/>
        <v>0</v>
      </c>
      <c r="AR80" s="76">
        <f t="shared" si="112"/>
        <v>0</v>
      </c>
      <c r="AS80" s="76">
        <f t="shared" si="112"/>
        <v>0</v>
      </c>
      <c r="AT80" s="76">
        <f t="shared" si="112"/>
        <v>0</v>
      </c>
      <c r="AU80" s="76">
        <f t="shared" si="112"/>
        <v>0</v>
      </c>
      <c r="AV80" s="76">
        <f t="shared" si="112"/>
        <v>0</v>
      </c>
      <c r="AW80" s="76">
        <f t="shared" si="112"/>
        <v>0</v>
      </c>
      <c r="AX80" s="76">
        <f t="shared" si="112"/>
        <v>0</v>
      </c>
      <c r="AY80" s="76">
        <f t="shared" si="112"/>
        <v>0</v>
      </c>
      <c r="AZ80" s="76">
        <f t="shared" si="112"/>
        <v>0</v>
      </c>
      <c r="BA80" s="76">
        <f t="shared" si="112"/>
        <v>0</v>
      </c>
      <c r="BB80" s="76">
        <f t="shared" si="112"/>
        <v>0</v>
      </c>
      <c r="BC80" s="76">
        <f t="shared" si="112"/>
        <v>0</v>
      </c>
      <c r="BD80" s="76">
        <f t="shared" si="112"/>
        <v>0</v>
      </c>
      <c r="BE80" s="76">
        <f t="shared" si="112"/>
        <v>0</v>
      </c>
      <c r="BF80" s="76">
        <f t="shared" si="112"/>
        <v>0</v>
      </c>
      <c r="BG80" s="76">
        <f t="shared" si="112"/>
        <v>0</v>
      </c>
      <c r="BH80" s="76">
        <f t="shared" si="112"/>
        <v>0</v>
      </c>
      <c r="BI80" s="76">
        <f t="shared" si="112"/>
        <v>0</v>
      </c>
      <c r="BJ80" s="76">
        <f t="shared" si="112"/>
        <v>0</v>
      </c>
      <c r="BK80" s="76">
        <f t="shared" si="112"/>
        <v>0</v>
      </c>
      <c r="BL80" s="76">
        <f t="shared" si="112"/>
        <v>0</v>
      </c>
      <c r="BM80" s="76">
        <f t="shared" si="112"/>
        <v>0</v>
      </c>
      <c r="BN80" s="76">
        <f t="shared" si="112"/>
        <v>0</v>
      </c>
      <c r="BO80" s="76">
        <f t="shared" si="112"/>
        <v>0</v>
      </c>
      <c r="BP80" s="76">
        <f t="shared" si="112"/>
        <v>0</v>
      </c>
      <c r="BQ80" s="76">
        <f t="shared" si="112"/>
        <v>0</v>
      </c>
      <c r="BR80" s="76">
        <f t="shared" si="112"/>
        <v>0</v>
      </c>
      <c r="BS80" s="76">
        <f t="shared" ref="BS80:ED80" si="113">BS66*$D$15</f>
        <v>0</v>
      </c>
      <c r="BT80" s="76">
        <f t="shared" si="113"/>
        <v>0</v>
      </c>
      <c r="BU80" s="76">
        <f t="shared" si="113"/>
        <v>0</v>
      </c>
      <c r="BV80" s="76">
        <f t="shared" si="113"/>
        <v>0</v>
      </c>
      <c r="BW80" s="76">
        <f t="shared" si="113"/>
        <v>0</v>
      </c>
      <c r="BX80" s="76">
        <f t="shared" si="113"/>
        <v>0</v>
      </c>
      <c r="BY80" s="76">
        <f t="shared" si="113"/>
        <v>0</v>
      </c>
      <c r="BZ80" s="76">
        <f t="shared" si="113"/>
        <v>0</v>
      </c>
      <c r="CA80" s="76">
        <f t="shared" si="113"/>
        <v>0</v>
      </c>
      <c r="CB80" s="76">
        <f t="shared" si="113"/>
        <v>0</v>
      </c>
      <c r="CC80" s="76">
        <f t="shared" si="113"/>
        <v>0</v>
      </c>
      <c r="CD80" s="76">
        <f t="shared" si="113"/>
        <v>0</v>
      </c>
      <c r="CE80" s="76">
        <f t="shared" si="113"/>
        <v>0</v>
      </c>
      <c r="CF80" s="76">
        <f t="shared" si="113"/>
        <v>0</v>
      </c>
      <c r="CG80" s="76">
        <f t="shared" si="113"/>
        <v>0</v>
      </c>
      <c r="CH80" s="76">
        <f t="shared" si="113"/>
        <v>0</v>
      </c>
      <c r="CI80" s="76">
        <f t="shared" si="113"/>
        <v>0</v>
      </c>
      <c r="CJ80" s="76">
        <f t="shared" si="113"/>
        <v>0</v>
      </c>
      <c r="CK80" s="76">
        <f t="shared" si="113"/>
        <v>0</v>
      </c>
      <c r="CL80" s="76">
        <f t="shared" si="113"/>
        <v>0</v>
      </c>
      <c r="CM80" s="76">
        <f t="shared" si="113"/>
        <v>0</v>
      </c>
      <c r="CN80" s="76">
        <f t="shared" si="113"/>
        <v>0</v>
      </c>
      <c r="CO80" s="76">
        <f t="shared" si="113"/>
        <v>0</v>
      </c>
      <c r="CP80" s="76">
        <f t="shared" si="113"/>
        <v>0</v>
      </c>
      <c r="CQ80" s="76">
        <f t="shared" si="113"/>
        <v>0</v>
      </c>
      <c r="CR80" s="76">
        <f t="shared" si="113"/>
        <v>0</v>
      </c>
      <c r="CS80" s="76">
        <f t="shared" si="113"/>
        <v>0</v>
      </c>
      <c r="CT80" s="76">
        <f t="shared" si="113"/>
        <v>0</v>
      </c>
      <c r="CU80" s="76">
        <f t="shared" si="113"/>
        <v>0</v>
      </c>
      <c r="CV80" s="76">
        <f t="shared" si="113"/>
        <v>0</v>
      </c>
      <c r="CW80" s="76">
        <f t="shared" si="113"/>
        <v>0</v>
      </c>
      <c r="CX80" s="76">
        <f t="shared" si="113"/>
        <v>0</v>
      </c>
      <c r="CY80" s="76">
        <f t="shared" si="113"/>
        <v>0</v>
      </c>
      <c r="CZ80" s="76">
        <f t="shared" si="113"/>
        <v>0</v>
      </c>
      <c r="DA80" s="76">
        <f t="shared" si="113"/>
        <v>0</v>
      </c>
      <c r="DB80" s="76">
        <f t="shared" si="113"/>
        <v>0</v>
      </c>
      <c r="DC80" s="76">
        <f t="shared" si="113"/>
        <v>0</v>
      </c>
      <c r="DD80" s="76">
        <f t="shared" si="113"/>
        <v>0</v>
      </c>
      <c r="DE80" s="76">
        <f t="shared" si="113"/>
        <v>0</v>
      </c>
      <c r="DF80" s="76">
        <f t="shared" si="113"/>
        <v>0</v>
      </c>
      <c r="DG80" s="76">
        <f t="shared" si="113"/>
        <v>0</v>
      </c>
      <c r="DH80" s="76">
        <f t="shared" si="113"/>
        <v>0</v>
      </c>
      <c r="DI80" s="76">
        <f t="shared" si="113"/>
        <v>0</v>
      </c>
      <c r="DJ80" s="76">
        <f t="shared" si="113"/>
        <v>0</v>
      </c>
      <c r="DK80" s="76">
        <f t="shared" si="113"/>
        <v>0</v>
      </c>
      <c r="DL80" s="76">
        <f t="shared" si="113"/>
        <v>0</v>
      </c>
      <c r="DM80" s="76">
        <f t="shared" si="113"/>
        <v>0</v>
      </c>
      <c r="DN80" s="76">
        <f t="shared" si="113"/>
        <v>0</v>
      </c>
      <c r="DO80" s="76">
        <f t="shared" si="113"/>
        <v>0</v>
      </c>
      <c r="DP80" s="76">
        <f t="shared" si="113"/>
        <v>0</v>
      </c>
      <c r="DQ80" s="76">
        <f t="shared" si="113"/>
        <v>0</v>
      </c>
      <c r="DR80" s="76">
        <f t="shared" si="113"/>
        <v>0</v>
      </c>
      <c r="DS80" s="76">
        <f t="shared" si="113"/>
        <v>0</v>
      </c>
      <c r="DT80" s="76">
        <f t="shared" si="113"/>
        <v>0</v>
      </c>
      <c r="DU80" s="76">
        <f t="shared" si="113"/>
        <v>0</v>
      </c>
      <c r="DV80" s="76">
        <f t="shared" si="113"/>
        <v>0</v>
      </c>
      <c r="DW80" s="76">
        <f t="shared" si="113"/>
        <v>0</v>
      </c>
      <c r="DX80" s="76">
        <f t="shared" si="113"/>
        <v>0</v>
      </c>
      <c r="DY80" s="76">
        <f t="shared" si="113"/>
        <v>0</v>
      </c>
      <c r="DZ80" s="76">
        <f t="shared" si="113"/>
        <v>0</v>
      </c>
      <c r="EA80" s="76">
        <f t="shared" si="113"/>
        <v>0</v>
      </c>
      <c r="EB80" s="76">
        <f t="shared" si="113"/>
        <v>0</v>
      </c>
      <c r="EC80" s="76">
        <f t="shared" si="113"/>
        <v>0</v>
      </c>
      <c r="ED80" s="76">
        <f t="shared" si="113"/>
        <v>0</v>
      </c>
      <c r="EE80" s="76">
        <f t="shared" ref="EE80:GP80" si="114">EE66*$D$15</f>
        <v>0</v>
      </c>
      <c r="EF80" s="76">
        <f t="shared" si="114"/>
        <v>0</v>
      </c>
      <c r="EG80" s="76">
        <f t="shared" si="114"/>
        <v>0</v>
      </c>
      <c r="EH80" s="76">
        <f t="shared" si="114"/>
        <v>0</v>
      </c>
      <c r="EI80" s="76">
        <f t="shared" si="114"/>
        <v>0</v>
      </c>
      <c r="EJ80" s="76">
        <f t="shared" si="114"/>
        <v>0</v>
      </c>
      <c r="EK80" s="76">
        <f t="shared" si="114"/>
        <v>0</v>
      </c>
      <c r="EL80" s="76">
        <f t="shared" si="114"/>
        <v>0</v>
      </c>
      <c r="EM80" s="76">
        <f t="shared" si="114"/>
        <v>0</v>
      </c>
      <c r="EN80" s="76">
        <f t="shared" si="114"/>
        <v>0</v>
      </c>
      <c r="EO80" s="76">
        <f t="shared" si="114"/>
        <v>0</v>
      </c>
      <c r="EP80" s="76">
        <f t="shared" si="114"/>
        <v>0</v>
      </c>
      <c r="EQ80" s="76">
        <f t="shared" si="114"/>
        <v>0</v>
      </c>
      <c r="ER80" s="76">
        <f t="shared" si="114"/>
        <v>0</v>
      </c>
      <c r="ES80" s="76">
        <f t="shared" si="114"/>
        <v>0</v>
      </c>
      <c r="ET80" s="76">
        <f t="shared" si="114"/>
        <v>0</v>
      </c>
      <c r="EU80" s="76">
        <f t="shared" si="114"/>
        <v>0</v>
      </c>
      <c r="EV80" s="76">
        <f t="shared" si="114"/>
        <v>0</v>
      </c>
      <c r="EW80" s="76">
        <f t="shared" si="114"/>
        <v>0</v>
      </c>
      <c r="EX80" s="76">
        <f t="shared" si="114"/>
        <v>0</v>
      </c>
      <c r="EY80" s="76">
        <f t="shared" si="114"/>
        <v>0</v>
      </c>
      <c r="EZ80" s="76">
        <f t="shared" si="114"/>
        <v>0</v>
      </c>
      <c r="FA80" s="76">
        <f t="shared" si="114"/>
        <v>0</v>
      </c>
      <c r="FB80" s="76">
        <f t="shared" si="114"/>
        <v>0</v>
      </c>
      <c r="FC80" s="76">
        <f t="shared" si="114"/>
        <v>0</v>
      </c>
      <c r="FD80" s="76">
        <f t="shared" si="114"/>
        <v>0</v>
      </c>
      <c r="FE80" s="76">
        <f t="shared" si="114"/>
        <v>0</v>
      </c>
      <c r="FF80" s="76">
        <f t="shared" si="114"/>
        <v>0</v>
      </c>
      <c r="FG80" s="76">
        <f t="shared" si="114"/>
        <v>0</v>
      </c>
      <c r="FH80" s="76">
        <f t="shared" si="114"/>
        <v>0</v>
      </c>
      <c r="FI80" s="76">
        <f t="shared" si="114"/>
        <v>0</v>
      </c>
      <c r="FJ80" s="76">
        <f t="shared" si="114"/>
        <v>0</v>
      </c>
      <c r="FK80" s="76">
        <f t="shared" si="114"/>
        <v>0</v>
      </c>
      <c r="FL80" s="76">
        <f t="shared" si="114"/>
        <v>0</v>
      </c>
      <c r="FM80" s="76">
        <f t="shared" si="114"/>
        <v>0</v>
      </c>
      <c r="FN80" s="76">
        <f t="shared" si="114"/>
        <v>0</v>
      </c>
      <c r="FO80" s="76">
        <f t="shared" si="114"/>
        <v>0</v>
      </c>
      <c r="FP80" s="76">
        <f t="shared" si="114"/>
        <v>0</v>
      </c>
      <c r="FQ80" s="76">
        <f t="shared" si="114"/>
        <v>0</v>
      </c>
      <c r="FR80" s="76">
        <f t="shared" si="114"/>
        <v>0</v>
      </c>
      <c r="FS80" s="76">
        <f t="shared" si="114"/>
        <v>0</v>
      </c>
      <c r="FT80" s="76">
        <f t="shared" si="114"/>
        <v>0</v>
      </c>
      <c r="FU80" s="76">
        <f t="shared" si="114"/>
        <v>0</v>
      </c>
      <c r="FV80" s="76">
        <f t="shared" si="114"/>
        <v>0</v>
      </c>
      <c r="FW80" s="76">
        <f t="shared" si="114"/>
        <v>0</v>
      </c>
      <c r="FX80" s="76">
        <f t="shared" si="114"/>
        <v>0</v>
      </c>
      <c r="FY80" s="76">
        <f t="shared" si="114"/>
        <v>0</v>
      </c>
      <c r="FZ80" s="76">
        <f t="shared" si="114"/>
        <v>0</v>
      </c>
      <c r="GA80" s="76">
        <f t="shared" si="114"/>
        <v>0</v>
      </c>
      <c r="GB80" s="76">
        <f t="shared" si="114"/>
        <v>0</v>
      </c>
      <c r="GC80" s="76">
        <f t="shared" si="114"/>
        <v>0</v>
      </c>
      <c r="GD80" s="76">
        <f t="shared" si="114"/>
        <v>0</v>
      </c>
      <c r="GE80" s="76">
        <f t="shared" si="114"/>
        <v>0</v>
      </c>
      <c r="GF80" s="76">
        <f t="shared" si="114"/>
        <v>0</v>
      </c>
      <c r="GG80" s="76">
        <f t="shared" si="114"/>
        <v>0</v>
      </c>
      <c r="GH80" s="76">
        <f t="shared" si="114"/>
        <v>0</v>
      </c>
      <c r="GI80" s="76">
        <f t="shared" si="114"/>
        <v>0</v>
      </c>
      <c r="GJ80" s="76">
        <f t="shared" si="114"/>
        <v>0</v>
      </c>
      <c r="GK80" s="76">
        <f t="shared" si="114"/>
        <v>0</v>
      </c>
      <c r="GL80" s="76">
        <f t="shared" si="114"/>
        <v>0</v>
      </c>
      <c r="GM80" s="76">
        <f t="shared" si="114"/>
        <v>0</v>
      </c>
      <c r="GN80" s="76">
        <f t="shared" si="114"/>
        <v>0</v>
      </c>
      <c r="GO80" s="76">
        <f t="shared" si="114"/>
        <v>0</v>
      </c>
      <c r="GP80" s="76">
        <f t="shared" si="114"/>
        <v>0</v>
      </c>
      <c r="GQ80" s="76">
        <f t="shared" ref="GQ80:IL80" si="115">GQ66*$D$15</f>
        <v>0</v>
      </c>
      <c r="GR80" s="76">
        <f t="shared" si="115"/>
        <v>0</v>
      </c>
      <c r="GS80" s="76">
        <f t="shared" si="115"/>
        <v>0</v>
      </c>
      <c r="GT80" s="76">
        <f t="shared" si="115"/>
        <v>0</v>
      </c>
      <c r="GU80" s="76">
        <f t="shared" si="115"/>
        <v>0</v>
      </c>
      <c r="GV80" s="76">
        <f t="shared" si="115"/>
        <v>0</v>
      </c>
      <c r="GW80" s="76">
        <f t="shared" si="115"/>
        <v>0</v>
      </c>
      <c r="GX80" s="76">
        <f t="shared" si="115"/>
        <v>0</v>
      </c>
      <c r="GY80" s="76">
        <f t="shared" si="115"/>
        <v>0</v>
      </c>
      <c r="GZ80" s="76">
        <f t="shared" si="115"/>
        <v>0</v>
      </c>
      <c r="HA80" s="76">
        <f t="shared" si="115"/>
        <v>0</v>
      </c>
      <c r="HB80" s="76">
        <f t="shared" si="115"/>
        <v>0</v>
      </c>
      <c r="HC80" s="76">
        <f t="shared" si="115"/>
        <v>0</v>
      </c>
      <c r="HD80" s="76">
        <f t="shared" si="115"/>
        <v>0</v>
      </c>
      <c r="HE80" s="76">
        <f t="shared" si="115"/>
        <v>0</v>
      </c>
      <c r="HF80" s="76">
        <f t="shared" si="115"/>
        <v>0</v>
      </c>
      <c r="HG80" s="76">
        <f t="shared" si="115"/>
        <v>0</v>
      </c>
      <c r="HH80" s="76">
        <f t="shared" si="115"/>
        <v>0</v>
      </c>
      <c r="HI80" s="76">
        <f t="shared" si="115"/>
        <v>0</v>
      </c>
      <c r="HJ80" s="76">
        <f t="shared" si="115"/>
        <v>0</v>
      </c>
      <c r="HK80" s="76">
        <f t="shared" si="115"/>
        <v>0</v>
      </c>
      <c r="HL80" s="76">
        <f t="shared" si="115"/>
        <v>0</v>
      </c>
      <c r="HM80" s="76">
        <f t="shared" si="115"/>
        <v>0</v>
      </c>
      <c r="HN80" s="76">
        <f t="shared" si="115"/>
        <v>0</v>
      </c>
      <c r="HO80" s="76">
        <f t="shared" si="115"/>
        <v>0</v>
      </c>
      <c r="HP80" s="76">
        <f t="shared" si="115"/>
        <v>0</v>
      </c>
      <c r="HQ80" s="76">
        <f t="shared" si="115"/>
        <v>0</v>
      </c>
      <c r="HR80" s="76">
        <f t="shared" si="115"/>
        <v>0</v>
      </c>
      <c r="HS80" s="76">
        <f t="shared" si="115"/>
        <v>0</v>
      </c>
      <c r="HT80" s="76">
        <f t="shared" si="115"/>
        <v>0</v>
      </c>
      <c r="HU80" s="76">
        <f t="shared" si="115"/>
        <v>0</v>
      </c>
      <c r="HV80" s="76">
        <f t="shared" si="115"/>
        <v>0</v>
      </c>
      <c r="HW80" s="76">
        <f t="shared" si="115"/>
        <v>0</v>
      </c>
      <c r="HX80" s="76">
        <f t="shared" si="115"/>
        <v>0</v>
      </c>
      <c r="HY80" s="76">
        <f t="shared" si="115"/>
        <v>0</v>
      </c>
      <c r="HZ80" s="76">
        <f t="shared" si="115"/>
        <v>0</v>
      </c>
      <c r="IA80" s="76">
        <f t="shared" si="115"/>
        <v>0</v>
      </c>
      <c r="IB80" s="76">
        <f t="shared" si="115"/>
        <v>0</v>
      </c>
      <c r="IC80" s="76">
        <f t="shared" si="115"/>
        <v>0</v>
      </c>
      <c r="ID80" s="76">
        <f t="shared" si="115"/>
        <v>0</v>
      </c>
      <c r="IE80" s="76">
        <f t="shared" si="115"/>
        <v>0</v>
      </c>
      <c r="IF80" s="76">
        <f t="shared" si="115"/>
        <v>0</v>
      </c>
      <c r="IG80" s="76">
        <f t="shared" si="115"/>
        <v>0</v>
      </c>
      <c r="IH80" s="76">
        <f t="shared" si="115"/>
        <v>0</v>
      </c>
      <c r="II80" s="76">
        <f t="shared" si="115"/>
        <v>0</v>
      </c>
      <c r="IJ80" s="76">
        <f t="shared" si="115"/>
        <v>0</v>
      </c>
      <c r="IK80" s="76">
        <f t="shared" si="115"/>
        <v>0</v>
      </c>
      <c r="IL80" s="76">
        <f t="shared" si="115"/>
        <v>0</v>
      </c>
    </row>
    <row r="81" spans="2:246" outlineLevel="2" x14ac:dyDescent="0.3">
      <c r="B81" s="131" t="s">
        <v>381</v>
      </c>
      <c r="C81" s="72" t="s">
        <v>283</v>
      </c>
      <c r="D81" s="137">
        <f t="shared" ca="1" si="95"/>
        <v>42477.015040717961</v>
      </c>
      <c r="G81" s="76">
        <f t="shared" ref="G81:BR81" ca="1" si="116">G69*$D$16</f>
        <v>34.070218249999996</v>
      </c>
      <c r="H81" s="76">
        <f t="shared" ca="1" si="116"/>
        <v>34.070218249999996</v>
      </c>
      <c r="I81" s="76">
        <f t="shared" ca="1" si="116"/>
        <v>34.070218249999996</v>
      </c>
      <c r="J81" s="76">
        <f t="shared" ca="1" si="116"/>
        <v>34.070218249999996</v>
      </c>
      <c r="K81" s="76">
        <f t="shared" ca="1" si="116"/>
        <v>34.070218249999996</v>
      </c>
      <c r="L81" s="76">
        <f t="shared" ca="1" si="116"/>
        <v>55.276843250000006</v>
      </c>
      <c r="M81" s="76">
        <f t="shared" ca="1" si="116"/>
        <v>55.010093250000004</v>
      </c>
      <c r="N81" s="76">
        <f t="shared" ca="1" si="116"/>
        <v>34.070218249999996</v>
      </c>
      <c r="O81" s="76">
        <f t="shared" ca="1" si="116"/>
        <v>34.070218249999996</v>
      </c>
      <c r="P81" s="76">
        <f t="shared" ca="1" si="116"/>
        <v>54.743343250000002</v>
      </c>
      <c r="Q81" s="76">
        <f t="shared" ca="1" si="116"/>
        <v>34.070218249999996</v>
      </c>
      <c r="R81" s="76">
        <f t="shared" ca="1" si="116"/>
        <v>34.070218249999996</v>
      </c>
      <c r="S81" s="76">
        <f t="shared" ca="1" si="116"/>
        <v>71.430560253353221</v>
      </c>
      <c r="T81" s="76">
        <f t="shared" ca="1" si="116"/>
        <v>51.078324590283387</v>
      </c>
      <c r="U81" s="76">
        <f t="shared" ca="1" si="116"/>
        <v>51.132636811105755</v>
      </c>
      <c r="V81" s="76">
        <f t="shared" ca="1" si="116"/>
        <v>51.188494729529772</v>
      </c>
      <c r="W81" s="76">
        <f t="shared" ca="1" si="116"/>
        <v>51.244535512243488</v>
      </c>
      <c r="X81" s="76">
        <f t="shared" ca="1" si="116"/>
        <v>71.440384757897021</v>
      </c>
      <c r="Y81" s="76">
        <f t="shared" ca="1" si="116"/>
        <v>71.230043067100254</v>
      </c>
      <c r="Z81" s="76">
        <f t="shared" ca="1" si="116"/>
        <v>51.413761042429343</v>
      </c>
      <c r="AA81" s="76">
        <f t="shared" ca="1" si="116"/>
        <v>51.470539288433194</v>
      </c>
      <c r="AB81" s="76">
        <f t="shared" ca="1" si="116"/>
        <v>71.133628411639776</v>
      </c>
      <c r="AC81" s="76">
        <f t="shared" ca="1" si="116"/>
        <v>51.584654020562589</v>
      </c>
      <c r="AD81" s="76">
        <f t="shared" ca="1" si="116"/>
        <v>51.641991725707456</v>
      </c>
      <c r="AE81" s="76">
        <f t="shared" ca="1" si="116"/>
        <v>71.038892139578692</v>
      </c>
      <c r="AF81" s="76">
        <f t="shared" ca="1" si="116"/>
        <v>51.757230876685753</v>
      </c>
      <c r="AG81" s="76">
        <f t="shared" ca="1" si="116"/>
        <v>51.815133553549984</v>
      </c>
      <c r="AH81" s="76">
        <f t="shared" ca="1" si="116"/>
        <v>51.873225788710968</v>
      </c>
      <c r="AI81" s="76">
        <f t="shared" ca="1" si="116"/>
        <v>51.931508202733234</v>
      </c>
      <c r="AJ81" s="76">
        <f t="shared" ca="1" si="116"/>
        <v>71.062606418212923</v>
      </c>
      <c r="AK81" s="76">
        <f t="shared" ca="1" si="116"/>
        <v>70.85452105978429</v>
      </c>
      <c r="AL81" s="76">
        <f t="shared" ca="1" si="116"/>
        <v>53.369875276272857</v>
      </c>
      <c r="AM81" s="76">
        <f t="shared" ca="1" si="116"/>
        <v>116.09999358833471</v>
      </c>
      <c r="AN81" s="76">
        <f t="shared" ca="1" si="116"/>
        <v>134.90766272718537</v>
      </c>
      <c r="AO81" s="76">
        <f t="shared" ca="1" si="116"/>
        <v>116.63796100966442</v>
      </c>
      <c r="AP81" s="76">
        <f t="shared" ca="1" si="116"/>
        <v>116.90826631386444</v>
      </c>
      <c r="AQ81" s="76">
        <f t="shared" ca="1" si="116"/>
        <v>135.45183152729052</v>
      </c>
      <c r="AR81" s="76">
        <f t="shared" ca="1" si="116"/>
        <v>117.45153454690617</v>
      </c>
      <c r="AS81" s="76">
        <f t="shared" ca="1" si="116"/>
        <v>117.72450327915972</v>
      </c>
      <c r="AT81" s="76">
        <f t="shared" ca="1" si="116"/>
        <v>117.99836564001221</v>
      </c>
      <c r="AU81" s="76">
        <f t="shared" ca="1" si="116"/>
        <v>118.27312455496859</v>
      </c>
      <c r="AV81" s="76">
        <f t="shared" ca="1" si="116"/>
        <v>136.55440795911423</v>
      </c>
      <c r="AW81" s="76">
        <f t="shared" ca="1" si="116"/>
        <v>136.56421879714591</v>
      </c>
      <c r="AX81" s="76">
        <f t="shared" ca="1" si="116"/>
        <v>119.10281002339592</v>
      </c>
      <c r="AY81" s="76">
        <f t="shared" ca="1" si="116"/>
        <v>119.38118460186712</v>
      </c>
      <c r="AZ81" s="76">
        <f t="shared" ca="1" si="116"/>
        <v>137.13259550627242</v>
      </c>
      <c r="BA81" s="76">
        <f t="shared" ca="1" si="116"/>
        <v>119.94067072005203</v>
      </c>
      <c r="BB81" s="76">
        <f t="shared" ca="1" si="116"/>
        <v>120.22178823641967</v>
      </c>
      <c r="BC81" s="76">
        <f t="shared" ca="1" si="116"/>
        <v>137.70920105838246</v>
      </c>
      <c r="BD81" s="76">
        <f t="shared" ca="1" si="116"/>
        <v>120.78678719878286</v>
      </c>
      <c r="BE81" s="76">
        <f t="shared" ca="1" si="116"/>
        <v>121.07067468032579</v>
      </c>
      <c r="BF81" s="76">
        <f t="shared" ca="1" si="116"/>
        <v>121.35549153561192</v>
      </c>
      <c r="BG81" s="76">
        <f t="shared" ca="1" si="116"/>
        <v>121.64124080716613</v>
      </c>
      <c r="BH81" s="76">
        <f t="shared" ca="1" si="116"/>
        <v>163.10078421755682</v>
      </c>
      <c r="BI81" s="76">
        <f t="shared" ca="1" si="116"/>
        <v>164.69774954261683</v>
      </c>
      <c r="BJ81" s="76">
        <f t="shared" ca="1" si="116"/>
        <v>122.50411369433192</v>
      </c>
      <c r="BK81" s="76">
        <f t="shared" ca="1" si="116"/>
        <v>122.79362325594346</v>
      </c>
      <c r="BL81" s="76">
        <f t="shared" ca="1" si="116"/>
        <v>166.89036473051445</v>
      </c>
      <c r="BM81" s="76">
        <f t="shared" ca="1" si="116"/>
        <v>123.37548881885478</v>
      </c>
      <c r="BN81" s="76">
        <f t="shared" ca="1" si="116"/>
        <v>123.66785103587489</v>
      </c>
      <c r="BO81" s="76">
        <f t="shared" ca="1" si="116"/>
        <v>169.10642452460439</v>
      </c>
      <c r="BP81" s="76">
        <f t="shared" ca="1" si="116"/>
        <v>124.25544995673668</v>
      </c>
      <c r="BQ81" s="76">
        <f t="shared" ca="1" si="116"/>
        <v>124.55069293753846</v>
      </c>
      <c r="BR81" s="76">
        <f t="shared" ca="1" si="116"/>
        <v>124.8469024670347</v>
      </c>
      <c r="BS81" s="76">
        <f t="shared" ref="BS81:ED81" ca="1" si="117">BS69*$D$16</f>
        <v>125.14408170945326</v>
      </c>
      <c r="BT81" s="76">
        <f t="shared" ca="1" si="117"/>
        <v>171.94149130646221</v>
      </c>
      <c r="BU81" s="76">
        <f t="shared" ca="1" si="117"/>
        <v>173.60980424452322</v>
      </c>
      <c r="BV81" s="76">
        <f t="shared" ca="1" si="117"/>
        <v>126.04146951210437</v>
      </c>
      <c r="BW81" s="76">
        <f t="shared" ca="1" si="117"/>
        <v>126.34255945618031</v>
      </c>
      <c r="BX81" s="76">
        <f t="shared" ca="1" si="117"/>
        <v>175.8975930399402</v>
      </c>
      <c r="BY81" s="76">
        <f t="shared" ca="1" si="117"/>
        <v>126.9476996416077</v>
      </c>
      <c r="BZ81" s="76">
        <f t="shared" ca="1" si="117"/>
        <v>127.2517563473085</v>
      </c>
      <c r="CA81" s="76">
        <f t="shared" ca="1" si="117"/>
        <v>178.2097642257929</v>
      </c>
      <c r="CB81" s="76">
        <f t="shared" ca="1" si="117"/>
        <v>127.86285922500281</v>
      </c>
      <c r="CC81" s="76">
        <f t="shared" ca="1" si="117"/>
        <v>128.16991192504202</v>
      </c>
      <c r="CD81" s="76">
        <f t="shared" ca="1" si="117"/>
        <v>128.47796983571845</v>
      </c>
      <c r="CE81" s="76">
        <f t="shared" ca="1" si="117"/>
        <v>128.78703624783051</v>
      </c>
      <c r="CF81" s="76">
        <f t="shared" ca="1" si="117"/>
        <v>189.50915268904191</v>
      </c>
      <c r="CG81" s="76">
        <f t="shared" ca="1" si="117"/>
        <v>195.89559524818955</v>
      </c>
      <c r="CH81" s="76">
        <f t="shared" ca="1" si="117"/>
        <v>129.72031956258976</v>
      </c>
      <c r="CI81" s="76">
        <f t="shared" ca="1" si="117"/>
        <v>130.03345310442728</v>
      </c>
      <c r="CJ81" s="76">
        <f t="shared" ca="1" si="117"/>
        <v>198.85373638765432</v>
      </c>
      <c r="CK81" s="76">
        <f t="shared" ca="1" si="117"/>
        <v>130.6627988972721</v>
      </c>
      <c r="CL81" s="76">
        <f t="shared" ca="1" si="117"/>
        <v>130.97901787120148</v>
      </c>
      <c r="CM81" s="76">
        <f t="shared" ca="1" si="117"/>
        <v>201.8426023321164</v>
      </c>
      <c r="CN81" s="76">
        <f t="shared" ca="1" si="117"/>
        <v>131.61456486400377</v>
      </c>
      <c r="CO81" s="76">
        <f t="shared" ca="1" si="117"/>
        <v>131.9338996720428</v>
      </c>
      <c r="CP81" s="76">
        <f t="shared" ca="1" si="117"/>
        <v>132.2542798991457</v>
      </c>
      <c r="CQ81" s="76">
        <f t="shared" ca="1" si="117"/>
        <v>132.57570896774516</v>
      </c>
      <c r="CR81" s="76">
        <f t="shared" ca="1" si="117"/>
        <v>205.50640623788928</v>
      </c>
      <c r="CS81" s="76">
        <f t="shared" ca="1" si="117"/>
        <v>207.91372259505897</v>
      </c>
      <c r="CT81" s="76">
        <f t="shared" ca="1" si="117"/>
        <v>133.54632361509263</v>
      </c>
      <c r="CU81" s="76">
        <f t="shared" ca="1" si="117"/>
        <v>133.87198249860319</v>
      </c>
      <c r="CV81" s="76">
        <f t="shared" ca="1" si="117"/>
        <v>210.9965913801002</v>
      </c>
      <c r="CW81" s="76">
        <f t="shared" ca="1" si="117"/>
        <v>134.52650212316217</v>
      </c>
      <c r="CX81" s="76">
        <f t="shared" ca="1" si="117"/>
        <v>134.85536985605063</v>
      </c>
      <c r="CY81" s="76">
        <f t="shared" ca="1" si="117"/>
        <v>214.11141396233725</v>
      </c>
      <c r="CZ81" s="76">
        <f t="shared" ca="1" si="117"/>
        <v>135.51633872856488</v>
      </c>
      <c r="DA81" s="76">
        <f t="shared" ca="1" si="117"/>
        <v>135.84844692892199</v>
      </c>
      <c r="DB81" s="76">
        <f t="shared" ca="1" si="117"/>
        <v>136.18164236511424</v>
      </c>
      <c r="DC81" s="76">
        <f t="shared" ca="1" si="117"/>
        <v>136.51592859645518</v>
      </c>
      <c r="DD81" s="76">
        <f t="shared" ca="1" si="117"/>
        <v>217.928172024346</v>
      </c>
      <c r="DE81" s="76">
        <f t="shared" ca="1" si="117"/>
        <v>220.43818303579766</v>
      </c>
      <c r="DF81" s="76">
        <f t="shared" ca="1" si="117"/>
        <v>137.52536782969713</v>
      </c>
      <c r="DG81" s="76">
        <f t="shared" ca="1" si="117"/>
        <v>137.8640530685492</v>
      </c>
      <c r="DH81" s="76">
        <f t="shared" ca="1" si="117"/>
        <v>223.65076857224318</v>
      </c>
      <c r="DI81" s="76">
        <f t="shared" ca="1" si="117"/>
        <v>138.54475347809057</v>
      </c>
      <c r="DJ81" s="76">
        <f t="shared" ca="1" si="117"/>
        <v>138.88677592029174</v>
      </c>
      <c r="DK81" s="76">
        <f t="shared" ca="1" si="117"/>
        <v>226.89658605776933</v>
      </c>
      <c r="DL81" s="76">
        <f t="shared" ca="1" si="117"/>
        <v>139.57418354770735</v>
      </c>
      <c r="DM81" s="76">
        <f t="shared" ca="1" si="117"/>
        <v>139.91957607608114</v>
      </c>
      <c r="DN81" s="76">
        <f t="shared" ca="1" si="117"/>
        <v>140.26609932971618</v>
      </c>
      <c r="DO81" s="76">
        <f t="shared" ca="1" si="117"/>
        <v>140.61375701031363</v>
      </c>
      <c r="DP81" s="76">
        <f t="shared" ca="1" si="117"/>
        <v>230.87241644225648</v>
      </c>
      <c r="DQ81" s="76">
        <f t="shared" ca="1" si="117"/>
        <v>233.48922989416943</v>
      </c>
      <c r="DR81" s="76">
        <f t="shared" ca="1" si="117"/>
        <v>141.6635738128825</v>
      </c>
      <c r="DS81" s="76">
        <f t="shared" ca="1" si="117"/>
        <v>142.01580646129139</v>
      </c>
      <c r="DT81" s="76">
        <f t="shared" ca="1" si="117"/>
        <v>236.83672085207263</v>
      </c>
      <c r="DU81" s="76">
        <f t="shared" ca="1" si="117"/>
        <v>142.72373488721456</v>
      </c>
      <c r="DV81" s="76">
        <f t="shared" ca="1" si="117"/>
        <v>143.07943822710462</v>
      </c>
      <c r="DW81" s="76">
        <f t="shared" ca="1" si="117"/>
        <v>240.21877303701959</v>
      </c>
      <c r="DX81" s="76">
        <f t="shared" ca="1" si="117"/>
        <v>143.79434215961371</v>
      </c>
      <c r="DY81" s="76">
        <f t="shared" ca="1" si="117"/>
        <v>144.15355038912375</v>
      </c>
      <c r="DZ81" s="76">
        <f t="shared" ca="1" si="117"/>
        <v>144.51393457290484</v>
      </c>
      <c r="EA81" s="76">
        <f t="shared" ca="1" si="117"/>
        <v>144.87549856072613</v>
      </c>
      <c r="EB81" s="76">
        <f t="shared" ca="1" si="117"/>
        <v>244.36003863688521</v>
      </c>
      <c r="EC81" s="76">
        <f t="shared" ca="1" si="117"/>
        <v>247.08792662687384</v>
      </c>
      <c r="ED81" s="76">
        <f t="shared" ca="1" si="117"/>
        <v>145.96730803539924</v>
      </c>
      <c r="EE81" s="76">
        <f t="shared" ref="EE81:GP81" ca="1" si="118">EE69*$D$16</f>
        <v>146.33362998974201</v>
      </c>
      <c r="EF81" s="76">
        <f t="shared" ca="1" si="118"/>
        <v>250.57571922309481</v>
      </c>
      <c r="EG81" s="76">
        <f t="shared" ca="1" si="118"/>
        <v>147.06987555270175</v>
      </c>
      <c r="EH81" s="76">
        <f t="shared" ca="1" si="118"/>
        <v>147.43980702618876</v>
      </c>
      <c r="EI81" s="76">
        <f t="shared" ca="1" si="118"/>
        <v>254.09945549544466</v>
      </c>
      <c r="EJ81" s="76">
        <f t="shared" ca="1" si="118"/>
        <v>148.18330711600004</v>
      </c>
      <c r="EK81" s="76">
        <f t="shared" ca="1" si="118"/>
        <v>148.55688367468892</v>
      </c>
      <c r="EL81" s="76">
        <f t="shared" ca="1" si="118"/>
        <v>148.93168322582324</v>
      </c>
      <c r="EM81" s="76">
        <f t="shared" ca="1" si="118"/>
        <v>149.30770977315407</v>
      </c>
      <c r="EN81" s="76">
        <f t="shared" ca="1" si="118"/>
        <v>308.8930276824301</v>
      </c>
      <c r="EO81" s="76">
        <f t="shared" ca="1" si="118"/>
        <v>311.73643319201693</v>
      </c>
      <c r="EP81" s="76">
        <f t="shared" ca="1" si="118"/>
        <v>150.44319162681595</v>
      </c>
      <c r="EQ81" s="76">
        <f t="shared" ca="1" si="118"/>
        <v>150.82416645933105</v>
      </c>
      <c r="ER81" s="76">
        <f t="shared" ca="1" si="118"/>
        <v>315.3701394920854</v>
      </c>
      <c r="ES81" s="76">
        <f t="shared" ca="1" si="118"/>
        <v>151.58986184480918</v>
      </c>
      <c r="ET81" s="76">
        <f t="shared" ca="1" si="118"/>
        <v>151.97459057723543</v>
      </c>
      <c r="EU81" s="76">
        <f t="shared" ca="1" si="118"/>
        <v>319.04122721532451</v>
      </c>
      <c r="EV81" s="76">
        <f t="shared" ca="1" si="118"/>
        <v>152.74783067063822</v>
      </c>
      <c r="EW81" s="76">
        <f t="shared" ca="1" si="118"/>
        <v>153.13635029167895</v>
      </c>
      <c r="EX81" s="76">
        <f t="shared" ca="1" si="118"/>
        <v>153.52614182485468</v>
      </c>
      <c r="EY81" s="76">
        <f t="shared" ca="1" si="118"/>
        <v>153.91720943407989</v>
      </c>
      <c r="EZ81" s="76">
        <f t="shared" ca="1" si="118"/>
        <v>323.5334801681401</v>
      </c>
      <c r="FA81" s="76">
        <f t="shared" ca="1" si="118"/>
        <v>326.49702389811227</v>
      </c>
      <c r="FB81" s="76">
        <f t="shared" ca="1" si="118"/>
        <v>155.09811056188832</v>
      </c>
      <c r="FC81" s="76">
        <f t="shared" ca="1" si="118"/>
        <v>155.49432438770648</v>
      </c>
      <c r="FD81" s="76">
        <f t="shared" ca="1" si="118"/>
        <v>330.28248045018336</v>
      </c>
      <c r="FE81" s="76">
        <f t="shared" ca="1" si="118"/>
        <v>156.29064758860059</v>
      </c>
      <c r="FF81" s="76">
        <f t="shared" ca="1" si="118"/>
        <v>156.69076547032617</v>
      </c>
      <c r="FG81" s="76">
        <f t="shared" ca="1" si="118"/>
        <v>334.10681368235169</v>
      </c>
      <c r="FH81" s="76">
        <f t="shared" ca="1" si="118"/>
        <v>157.49493516746554</v>
      </c>
      <c r="FI81" s="76">
        <f t="shared" ca="1" si="118"/>
        <v>157.89899557334434</v>
      </c>
      <c r="FJ81" s="76">
        <f t="shared" ca="1" si="118"/>
        <v>158.30437876784998</v>
      </c>
      <c r="FK81" s="76">
        <f t="shared" ca="1" si="118"/>
        <v>158.71108908144399</v>
      </c>
      <c r="FL81" s="76">
        <f t="shared" ca="1" si="118"/>
        <v>338.78515875328077</v>
      </c>
      <c r="FM81" s="76">
        <f t="shared" ca="1" si="118"/>
        <v>341.87364623244753</v>
      </c>
      <c r="FN81" s="76">
        <f t="shared" ca="1" si="118"/>
        <v>159.93922625436619</v>
      </c>
      <c r="FO81" s="76">
        <f t="shared" ca="1" si="118"/>
        <v>160.35128863321214</v>
      </c>
      <c r="FP81" s="76">
        <f t="shared" ca="1" si="118"/>
        <v>345.8169230466022</v>
      </c>
      <c r="FQ81" s="76">
        <f t="shared" ca="1" si="118"/>
        <v>161.17946476214556</v>
      </c>
      <c r="FR81" s="76">
        <f t="shared" ca="1" si="118"/>
        <v>161.59558735913583</v>
      </c>
      <c r="FS81" s="76">
        <f t="shared" ca="1" si="118"/>
        <v>349.80063160805668</v>
      </c>
      <c r="FT81" s="76">
        <f t="shared" ca="1" si="118"/>
        <v>162.43192384416415</v>
      </c>
      <c r="FU81" s="76">
        <f t="shared" ca="1" si="118"/>
        <v>162.85214666628013</v>
      </c>
      <c r="FV81" s="76">
        <f t="shared" ca="1" si="118"/>
        <v>163.27374518856251</v>
      </c>
      <c r="FW81" s="76">
        <f t="shared" ca="1" si="118"/>
        <v>163.69672391469931</v>
      </c>
      <c r="FX81" s="76">
        <f t="shared" ca="1" si="118"/>
        <v>354.67251248182185</v>
      </c>
      <c r="FY81" s="76">
        <f t="shared" ca="1" si="118"/>
        <v>357.89094146016123</v>
      </c>
      <c r="FZ81" s="76">
        <f t="shared" ca="1" si="118"/>
        <v>164.97398657453942</v>
      </c>
      <c r="GA81" s="76">
        <f t="shared" ca="1" si="118"/>
        <v>165.40253144854216</v>
      </c>
      <c r="GB81" s="76">
        <f t="shared" ca="1" si="118"/>
        <v>361.99835134688067</v>
      </c>
      <c r="GC81" s="76">
        <f t="shared" ca="1" si="118"/>
        <v>166.26383462263172</v>
      </c>
      <c r="GD81" s="76">
        <f t="shared" ca="1" si="118"/>
        <v>166.69660212350379</v>
      </c>
      <c r="GE81" s="76">
        <f t="shared" ca="1" si="118"/>
        <v>366.14781025079577</v>
      </c>
      <c r="GF81" s="76">
        <f t="shared" ca="1" si="118"/>
        <v>167.56639206792838</v>
      </c>
      <c r="GG81" s="76">
        <f t="shared" ca="1" si="118"/>
        <v>168.00342380292807</v>
      </c>
      <c r="GH81" s="76">
        <f t="shared" ca="1" si="118"/>
        <v>168.44188626610298</v>
      </c>
      <c r="GI81" s="76">
        <f t="shared" ca="1" si="118"/>
        <v>168.88178414128919</v>
      </c>
      <c r="GJ81" s="76">
        <f t="shared" ca="1" si="118"/>
        <v>371.22096835950981</v>
      </c>
      <c r="GK81" s="76">
        <f t="shared" ca="1" si="118"/>
        <v>374.57453649697936</v>
      </c>
      <c r="GL81" s="76">
        <f t="shared" ca="1" si="118"/>
        <v>170.21013730751713</v>
      </c>
      <c r="GM81" s="76">
        <f t="shared" ca="1" si="118"/>
        <v>170.65582397648529</v>
      </c>
      <c r="GN81" s="76">
        <f t="shared" ca="1" si="118"/>
        <v>378.8526447791678</v>
      </c>
      <c r="GO81" s="76">
        <f t="shared" ca="1" si="118"/>
        <v>171.55157927753828</v>
      </c>
      <c r="GP81" s="76">
        <f t="shared" ca="1" si="118"/>
        <v>172.0016574784463</v>
      </c>
      <c r="GQ81" s="76">
        <f t="shared" ref="GQ81:IL81" ca="1" si="119">GQ69*$D$16</f>
        <v>383.17448403924391</v>
      </c>
      <c r="GR81" s="76">
        <f t="shared" ca="1" si="119"/>
        <v>172.90623902064857</v>
      </c>
      <c r="GS81" s="76">
        <f t="shared" ca="1" si="119"/>
        <v>173.36075202504674</v>
      </c>
      <c r="GT81" s="76">
        <f t="shared" ca="1" si="119"/>
        <v>173.81675298674884</v>
      </c>
      <c r="GU81" s="76">
        <f t="shared" ca="1" si="119"/>
        <v>174.27424677694043</v>
      </c>
      <c r="GV81" s="76">
        <f t="shared" ca="1" si="119"/>
        <v>388.45697047230436</v>
      </c>
      <c r="GW81" s="76">
        <f t="shared" ca="1" si="119"/>
        <v>391.95108333527361</v>
      </c>
      <c r="GX81" s="76">
        <f t="shared" ca="1" si="119"/>
        <v>175.65573406982173</v>
      </c>
      <c r="GY81" s="76">
        <f t="shared" ca="1" si="119"/>
        <v>176.1192482055441</v>
      </c>
      <c r="GZ81" s="76">
        <f t="shared" ca="1" si="119"/>
        <v>396.4067179487472</v>
      </c>
      <c r="HA81" s="76">
        <f t="shared" ca="1" si="119"/>
        <v>177.05083371864006</v>
      </c>
      <c r="HB81" s="76">
        <f t="shared" ca="1" si="119"/>
        <v>177.518915047581</v>
      </c>
      <c r="HC81" s="76">
        <f t="shared" ca="1" si="119"/>
        <v>400.90783277922367</v>
      </c>
      <c r="HD81" s="76">
        <f t="shared" ca="1" si="119"/>
        <v>178.45967985147425</v>
      </c>
      <c r="HE81" s="76">
        <f t="shared" ca="1" si="119"/>
        <v>178.93237337604896</v>
      </c>
      <c r="HF81" s="76">
        <f t="shared" ca="1" si="119"/>
        <v>179.40661437621884</v>
      </c>
      <c r="HG81" s="76">
        <f t="shared" ca="1" si="119"/>
        <v>179.88240791802221</v>
      </c>
      <c r="HH81" s="76">
        <f t="shared" ca="1" si="119"/>
        <v>406.40802066961254</v>
      </c>
      <c r="HI81" s="76">
        <f t="shared" ca="1" si="119"/>
        <v>410.04830004709652</v>
      </c>
      <c r="HJ81" s="76">
        <f t="shared" ca="1" si="119"/>
        <v>181.3191547026122</v>
      </c>
      <c r="HK81" s="76">
        <f t="shared" ca="1" si="119"/>
        <v>181.80120940376759</v>
      </c>
      <c r="HL81" s="76">
        <f t="shared" ca="1" si="119"/>
        <v>414.68856204510996</v>
      </c>
      <c r="HM81" s="76">
        <f t="shared" ca="1" si="119"/>
        <v>182.77005833738465</v>
      </c>
      <c r="HN81" s="76">
        <f t="shared" ca="1" si="119"/>
        <v>183.25686291948759</v>
      </c>
      <c r="HO81" s="76">
        <f t="shared" ca="1" si="119"/>
        <v>419.37612346880752</v>
      </c>
      <c r="HP81" s="76">
        <f t="shared" ca="1" si="119"/>
        <v>184.23525831553309</v>
      </c>
      <c r="HQ81" s="76">
        <f t="shared" ca="1" si="119"/>
        <v>184.72685958108798</v>
      </c>
      <c r="HR81" s="76">
        <f t="shared" ca="1" si="119"/>
        <v>185.22007022126729</v>
      </c>
      <c r="HS81" s="76">
        <f t="shared" ca="1" si="119"/>
        <v>185.71489550474101</v>
      </c>
      <c r="HT81" s="76">
        <f t="shared" ca="1" si="119"/>
        <v>425.10272087481155</v>
      </c>
      <c r="HU81" s="76">
        <f t="shared" ca="1" si="119"/>
        <v>428.89501342739823</v>
      </c>
      <c r="HV81" s="76">
        <f t="shared" ca="1" si="119"/>
        <v>187.2091121607225</v>
      </c>
      <c r="HW81" s="76">
        <f t="shared" ca="1" si="119"/>
        <v>187.71044904991447</v>
      </c>
      <c r="HX81" s="76">
        <f t="shared" ca="1" si="119"/>
        <v>433.72728790533085</v>
      </c>
      <c r="HY81" s="76">
        <f t="shared" ca="1" si="119"/>
        <v>188.71805194088302</v>
      </c>
      <c r="HZ81" s="76">
        <f t="shared" ca="1" si="119"/>
        <v>189.22432870626588</v>
      </c>
      <c r="IA81" s="76">
        <f t="shared" ca="1" si="119"/>
        <v>438.60875378597211</v>
      </c>
      <c r="IB81" s="76">
        <f t="shared" ca="1" si="119"/>
        <v>190.24185991815321</v>
      </c>
      <c r="IC81" s="76">
        <f t="shared" ca="1" si="119"/>
        <v>190.75312523433493</v>
      </c>
      <c r="ID81" s="76">
        <f t="shared" ca="1" si="119"/>
        <v>190.75312523433493</v>
      </c>
      <c r="IE81" s="76">
        <f t="shared" ca="1" si="119"/>
        <v>190.75312523433493</v>
      </c>
      <c r="IF81" s="76">
        <f t="shared" ca="1" si="119"/>
        <v>443.02695670642601</v>
      </c>
      <c r="IG81" s="76">
        <f t="shared" ca="1" si="119"/>
        <v>444.05917353061562</v>
      </c>
      <c r="IH81" s="76">
        <f t="shared" ca="1" si="119"/>
        <v>190.75312523433493</v>
      </c>
      <c r="II81" s="76">
        <f t="shared" ca="1" si="119"/>
        <v>190.75312523433493</v>
      </c>
      <c r="IJ81" s="76">
        <f t="shared" ca="1" si="119"/>
        <v>443.89912353061555</v>
      </c>
      <c r="IK81" s="76">
        <f t="shared" ca="1" si="119"/>
        <v>190.75312523433493</v>
      </c>
      <c r="IL81" s="76">
        <f t="shared" ca="1" si="119"/>
        <v>190.75312523433493</v>
      </c>
    </row>
    <row r="82" spans="2:246" outlineLevel="2" x14ac:dyDescent="0.3">
      <c r="B82" s="131" t="s">
        <v>382</v>
      </c>
      <c r="C82" s="72" t="s">
        <v>283</v>
      </c>
      <c r="D82" s="137">
        <f t="shared" si="95"/>
        <v>0</v>
      </c>
      <c r="G82" s="76">
        <f t="shared" ref="G82:BR82" si="120">G68*$D$17</f>
        <v>0</v>
      </c>
      <c r="H82" s="76">
        <f t="shared" si="120"/>
        <v>0</v>
      </c>
      <c r="I82" s="76">
        <f t="shared" si="120"/>
        <v>0</v>
      </c>
      <c r="J82" s="76">
        <f t="shared" si="120"/>
        <v>0</v>
      </c>
      <c r="K82" s="76">
        <f t="shared" si="120"/>
        <v>0</v>
      </c>
      <c r="L82" s="76">
        <f t="shared" si="120"/>
        <v>0</v>
      </c>
      <c r="M82" s="76">
        <f t="shared" si="120"/>
        <v>0</v>
      </c>
      <c r="N82" s="76">
        <f t="shared" si="120"/>
        <v>0</v>
      </c>
      <c r="O82" s="76">
        <f t="shared" si="120"/>
        <v>0</v>
      </c>
      <c r="P82" s="76">
        <f t="shared" si="120"/>
        <v>0</v>
      </c>
      <c r="Q82" s="76">
        <f t="shared" si="120"/>
        <v>0</v>
      </c>
      <c r="R82" s="76">
        <f t="shared" si="120"/>
        <v>0</v>
      </c>
      <c r="S82" s="76">
        <f t="shared" si="120"/>
        <v>0</v>
      </c>
      <c r="T82" s="76">
        <f t="shared" si="120"/>
        <v>0</v>
      </c>
      <c r="U82" s="76">
        <f t="shared" si="120"/>
        <v>0</v>
      </c>
      <c r="V82" s="76">
        <f t="shared" si="120"/>
        <v>0</v>
      </c>
      <c r="W82" s="76">
        <f t="shared" si="120"/>
        <v>0</v>
      </c>
      <c r="X82" s="76">
        <f t="shared" si="120"/>
        <v>0</v>
      </c>
      <c r="Y82" s="76">
        <f t="shared" si="120"/>
        <v>0</v>
      </c>
      <c r="Z82" s="76">
        <f t="shared" si="120"/>
        <v>0</v>
      </c>
      <c r="AA82" s="76">
        <f t="shared" si="120"/>
        <v>0</v>
      </c>
      <c r="AB82" s="76">
        <f t="shared" si="120"/>
        <v>0</v>
      </c>
      <c r="AC82" s="76">
        <f t="shared" si="120"/>
        <v>0</v>
      </c>
      <c r="AD82" s="76">
        <f t="shared" si="120"/>
        <v>0</v>
      </c>
      <c r="AE82" s="76">
        <f t="shared" si="120"/>
        <v>0</v>
      </c>
      <c r="AF82" s="76">
        <f t="shared" si="120"/>
        <v>0</v>
      </c>
      <c r="AG82" s="76">
        <f t="shared" si="120"/>
        <v>0</v>
      </c>
      <c r="AH82" s="76">
        <f t="shared" si="120"/>
        <v>0</v>
      </c>
      <c r="AI82" s="76">
        <f t="shared" si="120"/>
        <v>0</v>
      </c>
      <c r="AJ82" s="76">
        <f t="shared" si="120"/>
        <v>0</v>
      </c>
      <c r="AK82" s="76">
        <f t="shared" si="120"/>
        <v>0</v>
      </c>
      <c r="AL82" s="76">
        <f t="shared" si="120"/>
        <v>0</v>
      </c>
      <c r="AM82" s="76">
        <f t="shared" si="120"/>
        <v>0</v>
      </c>
      <c r="AN82" s="76">
        <f t="shared" si="120"/>
        <v>0</v>
      </c>
      <c r="AO82" s="76">
        <f t="shared" si="120"/>
        <v>0</v>
      </c>
      <c r="AP82" s="76">
        <f t="shared" si="120"/>
        <v>0</v>
      </c>
      <c r="AQ82" s="76">
        <f t="shared" si="120"/>
        <v>0</v>
      </c>
      <c r="AR82" s="76">
        <f t="shared" si="120"/>
        <v>0</v>
      </c>
      <c r="AS82" s="76">
        <f t="shared" si="120"/>
        <v>0</v>
      </c>
      <c r="AT82" s="76">
        <f t="shared" si="120"/>
        <v>0</v>
      </c>
      <c r="AU82" s="76">
        <f t="shared" si="120"/>
        <v>0</v>
      </c>
      <c r="AV82" s="76">
        <f t="shared" si="120"/>
        <v>0</v>
      </c>
      <c r="AW82" s="76">
        <f t="shared" si="120"/>
        <v>0</v>
      </c>
      <c r="AX82" s="76">
        <f t="shared" si="120"/>
        <v>0</v>
      </c>
      <c r="AY82" s="76">
        <f t="shared" si="120"/>
        <v>0</v>
      </c>
      <c r="AZ82" s="76">
        <f t="shared" si="120"/>
        <v>0</v>
      </c>
      <c r="BA82" s="76">
        <f t="shared" si="120"/>
        <v>0</v>
      </c>
      <c r="BB82" s="76">
        <f t="shared" si="120"/>
        <v>0</v>
      </c>
      <c r="BC82" s="76">
        <f t="shared" si="120"/>
        <v>0</v>
      </c>
      <c r="BD82" s="76">
        <f t="shared" si="120"/>
        <v>0</v>
      </c>
      <c r="BE82" s="76">
        <f t="shared" si="120"/>
        <v>0</v>
      </c>
      <c r="BF82" s="76">
        <f t="shared" si="120"/>
        <v>0</v>
      </c>
      <c r="BG82" s="76">
        <f t="shared" si="120"/>
        <v>0</v>
      </c>
      <c r="BH82" s="76">
        <f t="shared" si="120"/>
        <v>0</v>
      </c>
      <c r="BI82" s="76">
        <f t="shared" si="120"/>
        <v>0</v>
      </c>
      <c r="BJ82" s="76">
        <f t="shared" si="120"/>
        <v>0</v>
      </c>
      <c r="BK82" s="76">
        <f t="shared" si="120"/>
        <v>0</v>
      </c>
      <c r="BL82" s="76">
        <f t="shared" si="120"/>
        <v>0</v>
      </c>
      <c r="BM82" s="76">
        <f t="shared" si="120"/>
        <v>0</v>
      </c>
      <c r="BN82" s="76">
        <f t="shared" si="120"/>
        <v>0</v>
      </c>
      <c r="BO82" s="76">
        <f t="shared" si="120"/>
        <v>0</v>
      </c>
      <c r="BP82" s="76">
        <f t="shared" si="120"/>
        <v>0</v>
      </c>
      <c r="BQ82" s="76">
        <f t="shared" si="120"/>
        <v>0</v>
      </c>
      <c r="BR82" s="76">
        <f t="shared" si="120"/>
        <v>0</v>
      </c>
      <c r="BS82" s="76">
        <f t="shared" ref="BS82:ED82" si="121">BS68*$D$17</f>
        <v>0</v>
      </c>
      <c r="BT82" s="76">
        <f t="shared" si="121"/>
        <v>0</v>
      </c>
      <c r="BU82" s="76">
        <f t="shared" si="121"/>
        <v>0</v>
      </c>
      <c r="BV82" s="76">
        <f t="shared" si="121"/>
        <v>0</v>
      </c>
      <c r="BW82" s="76">
        <f t="shared" si="121"/>
        <v>0</v>
      </c>
      <c r="BX82" s="76">
        <f t="shared" si="121"/>
        <v>0</v>
      </c>
      <c r="BY82" s="76">
        <f t="shared" si="121"/>
        <v>0</v>
      </c>
      <c r="BZ82" s="76">
        <f t="shared" si="121"/>
        <v>0</v>
      </c>
      <c r="CA82" s="76">
        <f t="shared" si="121"/>
        <v>0</v>
      </c>
      <c r="CB82" s="76">
        <f t="shared" si="121"/>
        <v>0</v>
      </c>
      <c r="CC82" s="76">
        <f t="shared" si="121"/>
        <v>0</v>
      </c>
      <c r="CD82" s="76">
        <f t="shared" si="121"/>
        <v>0</v>
      </c>
      <c r="CE82" s="76">
        <f t="shared" si="121"/>
        <v>0</v>
      </c>
      <c r="CF82" s="76">
        <f t="shared" si="121"/>
        <v>0</v>
      </c>
      <c r="CG82" s="76">
        <f t="shared" si="121"/>
        <v>0</v>
      </c>
      <c r="CH82" s="76">
        <f t="shared" si="121"/>
        <v>0</v>
      </c>
      <c r="CI82" s="76">
        <f t="shared" si="121"/>
        <v>0</v>
      </c>
      <c r="CJ82" s="76">
        <f t="shared" si="121"/>
        <v>0</v>
      </c>
      <c r="CK82" s="76">
        <f t="shared" si="121"/>
        <v>0</v>
      </c>
      <c r="CL82" s="76">
        <f t="shared" si="121"/>
        <v>0</v>
      </c>
      <c r="CM82" s="76">
        <f t="shared" si="121"/>
        <v>0</v>
      </c>
      <c r="CN82" s="76">
        <f t="shared" si="121"/>
        <v>0</v>
      </c>
      <c r="CO82" s="76">
        <f t="shared" si="121"/>
        <v>0</v>
      </c>
      <c r="CP82" s="76">
        <f t="shared" si="121"/>
        <v>0</v>
      </c>
      <c r="CQ82" s="76">
        <f t="shared" si="121"/>
        <v>0</v>
      </c>
      <c r="CR82" s="76">
        <f t="shared" si="121"/>
        <v>0</v>
      </c>
      <c r="CS82" s="76">
        <f t="shared" si="121"/>
        <v>0</v>
      </c>
      <c r="CT82" s="76">
        <f t="shared" si="121"/>
        <v>0</v>
      </c>
      <c r="CU82" s="76">
        <f t="shared" si="121"/>
        <v>0</v>
      </c>
      <c r="CV82" s="76">
        <f t="shared" si="121"/>
        <v>0</v>
      </c>
      <c r="CW82" s="76">
        <f t="shared" si="121"/>
        <v>0</v>
      </c>
      <c r="CX82" s="76">
        <f t="shared" si="121"/>
        <v>0</v>
      </c>
      <c r="CY82" s="76">
        <f t="shared" si="121"/>
        <v>0</v>
      </c>
      <c r="CZ82" s="76">
        <f t="shared" si="121"/>
        <v>0</v>
      </c>
      <c r="DA82" s="76">
        <f t="shared" si="121"/>
        <v>0</v>
      </c>
      <c r="DB82" s="76">
        <f t="shared" si="121"/>
        <v>0</v>
      </c>
      <c r="DC82" s="76">
        <f t="shared" si="121"/>
        <v>0</v>
      </c>
      <c r="DD82" s="76">
        <f t="shared" si="121"/>
        <v>0</v>
      </c>
      <c r="DE82" s="76">
        <f t="shared" si="121"/>
        <v>0</v>
      </c>
      <c r="DF82" s="76">
        <f t="shared" si="121"/>
        <v>0</v>
      </c>
      <c r="DG82" s="76">
        <f t="shared" si="121"/>
        <v>0</v>
      </c>
      <c r="DH82" s="76">
        <f t="shared" si="121"/>
        <v>0</v>
      </c>
      <c r="DI82" s="76">
        <f t="shared" si="121"/>
        <v>0</v>
      </c>
      <c r="DJ82" s="76">
        <f t="shared" si="121"/>
        <v>0</v>
      </c>
      <c r="DK82" s="76">
        <f t="shared" si="121"/>
        <v>0</v>
      </c>
      <c r="DL82" s="76">
        <f t="shared" si="121"/>
        <v>0</v>
      </c>
      <c r="DM82" s="76">
        <f t="shared" si="121"/>
        <v>0</v>
      </c>
      <c r="DN82" s="76">
        <f t="shared" si="121"/>
        <v>0</v>
      </c>
      <c r="DO82" s="76">
        <f t="shared" si="121"/>
        <v>0</v>
      </c>
      <c r="DP82" s="76">
        <f t="shared" si="121"/>
        <v>0</v>
      </c>
      <c r="DQ82" s="76">
        <f t="shared" si="121"/>
        <v>0</v>
      </c>
      <c r="DR82" s="76">
        <f t="shared" si="121"/>
        <v>0</v>
      </c>
      <c r="DS82" s="76">
        <f t="shared" si="121"/>
        <v>0</v>
      </c>
      <c r="DT82" s="76">
        <f t="shared" si="121"/>
        <v>0</v>
      </c>
      <c r="DU82" s="76">
        <f t="shared" si="121"/>
        <v>0</v>
      </c>
      <c r="DV82" s="76">
        <f t="shared" si="121"/>
        <v>0</v>
      </c>
      <c r="DW82" s="76">
        <f t="shared" si="121"/>
        <v>0</v>
      </c>
      <c r="DX82" s="76">
        <f t="shared" si="121"/>
        <v>0</v>
      </c>
      <c r="DY82" s="76">
        <f t="shared" si="121"/>
        <v>0</v>
      </c>
      <c r="DZ82" s="76">
        <f t="shared" si="121"/>
        <v>0</v>
      </c>
      <c r="EA82" s="76">
        <f t="shared" si="121"/>
        <v>0</v>
      </c>
      <c r="EB82" s="76">
        <f t="shared" si="121"/>
        <v>0</v>
      </c>
      <c r="EC82" s="76">
        <f t="shared" si="121"/>
        <v>0</v>
      </c>
      <c r="ED82" s="76">
        <f t="shared" si="121"/>
        <v>0</v>
      </c>
      <c r="EE82" s="76">
        <f t="shared" ref="EE82:GP82" si="122">EE68*$D$17</f>
        <v>0</v>
      </c>
      <c r="EF82" s="76">
        <f t="shared" si="122"/>
        <v>0</v>
      </c>
      <c r="EG82" s="76">
        <f t="shared" si="122"/>
        <v>0</v>
      </c>
      <c r="EH82" s="76">
        <f t="shared" si="122"/>
        <v>0</v>
      </c>
      <c r="EI82" s="76">
        <f t="shared" si="122"/>
        <v>0</v>
      </c>
      <c r="EJ82" s="76">
        <f t="shared" si="122"/>
        <v>0</v>
      </c>
      <c r="EK82" s="76">
        <f t="shared" si="122"/>
        <v>0</v>
      </c>
      <c r="EL82" s="76">
        <f t="shared" si="122"/>
        <v>0</v>
      </c>
      <c r="EM82" s="76">
        <f t="shared" si="122"/>
        <v>0</v>
      </c>
      <c r="EN82" s="76">
        <f t="shared" si="122"/>
        <v>0</v>
      </c>
      <c r="EO82" s="76">
        <f t="shared" si="122"/>
        <v>0</v>
      </c>
      <c r="EP82" s="76">
        <f t="shared" si="122"/>
        <v>0</v>
      </c>
      <c r="EQ82" s="76">
        <f t="shared" si="122"/>
        <v>0</v>
      </c>
      <c r="ER82" s="76">
        <f t="shared" si="122"/>
        <v>0</v>
      </c>
      <c r="ES82" s="76">
        <f t="shared" si="122"/>
        <v>0</v>
      </c>
      <c r="ET82" s="76">
        <f t="shared" si="122"/>
        <v>0</v>
      </c>
      <c r="EU82" s="76">
        <f t="shared" si="122"/>
        <v>0</v>
      </c>
      <c r="EV82" s="76">
        <f t="shared" si="122"/>
        <v>0</v>
      </c>
      <c r="EW82" s="76">
        <f t="shared" si="122"/>
        <v>0</v>
      </c>
      <c r="EX82" s="76">
        <f t="shared" si="122"/>
        <v>0</v>
      </c>
      <c r="EY82" s="76">
        <f t="shared" si="122"/>
        <v>0</v>
      </c>
      <c r="EZ82" s="76">
        <f t="shared" si="122"/>
        <v>0</v>
      </c>
      <c r="FA82" s="76">
        <f t="shared" si="122"/>
        <v>0</v>
      </c>
      <c r="FB82" s="76">
        <f t="shared" si="122"/>
        <v>0</v>
      </c>
      <c r="FC82" s="76">
        <f t="shared" si="122"/>
        <v>0</v>
      </c>
      <c r="FD82" s="76">
        <f t="shared" si="122"/>
        <v>0</v>
      </c>
      <c r="FE82" s="76">
        <f t="shared" si="122"/>
        <v>0</v>
      </c>
      <c r="FF82" s="76">
        <f t="shared" si="122"/>
        <v>0</v>
      </c>
      <c r="FG82" s="76">
        <f t="shared" si="122"/>
        <v>0</v>
      </c>
      <c r="FH82" s="76">
        <f t="shared" si="122"/>
        <v>0</v>
      </c>
      <c r="FI82" s="76">
        <f t="shared" si="122"/>
        <v>0</v>
      </c>
      <c r="FJ82" s="76">
        <f t="shared" si="122"/>
        <v>0</v>
      </c>
      <c r="FK82" s="76">
        <f t="shared" si="122"/>
        <v>0</v>
      </c>
      <c r="FL82" s="76">
        <f t="shared" si="122"/>
        <v>0</v>
      </c>
      <c r="FM82" s="76">
        <f t="shared" si="122"/>
        <v>0</v>
      </c>
      <c r="FN82" s="76">
        <f t="shared" si="122"/>
        <v>0</v>
      </c>
      <c r="FO82" s="76">
        <f t="shared" si="122"/>
        <v>0</v>
      </c>
      <c r="FP82" s="76">
        <f t="shared" si="122"/>
        <v>0</v>
      </c>
      <c r="FQ82" s="76">
        <f t="shared" si="122"/>
        <v>0</v>
      </c>
      <c r="FR82" s="76">
        <f t="shared" si="122"/>
        <v>0</v>
      </c>
      <c r="FS82" s="76">
        <f t="shared" si="122"/>
        <v>0</v>
      </c>
      <c r="FT82" s="76">
        <f t="shared" si="122"/>
        <v>0</v>
      </c>
      <c r="FU82" s="76">
        <f t="shared" si="122"/>
        <v>0</v>
      </c>
      <c r="FV82" s="76">
        <f t="shared" si="122"/>
        <v>0</v>
      </c>
      <c r="FW82" s="76">
        <f t="shared" si="122"/>
        <v>0</v>
      </c>
      <c r="FX82" s="76">
        <f t="shared" si="122"/>
        <v>0</v>
      </c>
      <c r="FY82" s="76">
        <f t="shared" si="122"/>
        <v>0</v>
      </c>
      <c r="FZ82" s="76">
        <f t="shared" si="122"/>
        <v>0</v>
      </c>
      <c r="GA82" s="76">
        <f t="shared" si="122"/>
        <v>0</v>
      </c>
      <c r="GB82" s="76">
        <f t="shared" si="122"/>
        <v>0</v>
      </c>
      <c r="GC82" s="76">
        <f t="shared" si="122"/>
        <v>0</v>
      </c>
      <c r="GD82" s="76">
        <f t="shared" si="122"/>
        <v>0</v>
      </c>
      <c r="GE82" s="76">
        <f t="shared" si="122"/>
        <v>0</v>
      </c>
      <c r="GF82" s="76">
        <f t="shared" si="122"/>
        <v>0</v>
      </c>
      <c r="GG82" s="76">
        <f t="shared" si="122"/>
        <v>0</v>
      </c>
      <c r="GH82" s="76">
        <f t="shared" si="122"/>
        <v>0</v>
      </c>
      <c r="GI82" s="76">
        <f t="shared" si="122"/>
        <v>0</v>
      </c>
      <c r="GJ82" s="76">
        <f t="shared" si="122"/>
        <v>0</v>
      </c>
      <c r="GK82" s="76">
        <f t="shared" si="122"/>
        <v>0</v>
      </c>
      <c r="GL82" s="76">
        <f t="shared" si="122"/>
        <v>0</v>
      </c>
      <c r="GM82" s="76">
        <f t="shared" si="122"/>
        <v>0</v>
      </c>
      <c r="GN82" s="76">
        <f t="shared" si="122"/>
        <v>0</v>
      </c>
      <c r="GO82" s="76">
        <f t="shared" si="122"/>
        <v>0</v>
      </c>
      <c r="GP82" s="76">
        <f t="shared" si="122"/>
        <v>0</v>
      </c>
      <c r="GQ82" s="76">
        <f t="shared" ref="GQ82:IL82" si="123">GQ68*$D$17</f>
        <v>0</v>
      </c>
      <c r="GR82" s="76">
        <f t="shared" si="123"/>
        <v>0</v>
      </c>
      <c r="GS82" s="76">
        <f t="shared" si="123"/>
        <v>0</v>
      </c>
      <c r="GT82" s="76">
        <f t="shared" si="123"/>
        <v>0</v>
      </c>
      <c r="GU82" s="76">
        <f t="shared" si="123"/>
        <v>0</v>
      </c>
      <c r="GV82" s="76">
        <f t="shared" si="123"/>
        <v>0</v>
      </c>
      <c r="GW82" s="76">
        <f t="shared" si="123"/>
        <v>0</v>
      </c>
      <c r="GX82" s="76">
        <f t="shared" si="123"/>
        <v>0</v>
      </c>
      <c r="GY82" s="76">
        <f t="shared" si="123"/>
        <v>0</v>
      </c>
      <c r="GZ82" s="76">
        <f t="shared" si="123"/>
        <v>0</v>
      </c>
      <c r="HA82" s="76">
        <f t="shared" si="123"/>
        <v>0</v>
      </c>
      <c r="HB82" s="76">
        <f t="shared" si="123"/>
        <v>0</v>
      </c>
      <c r="HC82" s="76">
        <f t="shared" si="123"/>
        <v>0</v>
      </c>
      <c r="HD82" s="76">
        <f t="shared" si="123"/>
        <v>0</v>
      </c>
      <c r="HE82" s="76">
        <f t="shared" si="123"/>
        <v>0</v>
      </c>
      <c r="HF82" s="76">
        <f t="shared" si="123"/>
        <v>0</v>
      </c>
      <c r="HG82" s="76">
        <f t="shared" si="123"/>
        <v>0</v>
      </c>
      <c r="HH82" s="76">
        <f t="shared" si="123"/>
        <v>0</v>
      </c>
      <c r="HI82" s="76">
        <f t="shared" si="123"/>
        <v>0</v>
      </c>
      <c r="HJ82" s="76">
        <f t="shared" si="123"/>
        <v>0</v>
      </c>
      <c r="HK82" s="76">
        <f t="shared" si="123"/>
        <v>0</v>
      </c>
      <c r="HL82" s="76">
        <f t="shared" si="123"/>
        <v>0</v>
      </c>
      <c r="HM82" s="76">
        <f t="shared" si="123"/>
        <v>0</v>
      </c>
      <c r="HN82" s="76">
        <f t="shared" si="123"/>
        <v>0</v>
      </c>
      <c r="HO82" s="76">
        <f t="shared" si="123"/>
        <v>0</v>
      </c>
      <c r="HP82" s="76">
        <f t="shared" si="123"/>
        <v>0</v>
      </c>
      <c r="HQ82" s="76">
        <f t="shared" si="123"/>
        <v>0</v>
      </c>
      <c r="HR82" s="76">
        <f t="shared" si="123"/>
        <v>0</v>
      </c>
      <c r="HS82" s="76">
        <f t="shared" si="123"/>
        <v>0</v>
      </c>
      <c r="HT82" s="76">
        <f t="shared" si="123"/>
        <v>0</v>
      </c>
      <c r="HU82" s="76">
        <f t="shared" si="123"/>
        <v>0</v>
      </c>
      <c r="HV82" s="76">
        <f t="shared" si="123"/>
        <v>0</v>
      </c>
      <c r="HW82" s="76">
        <f t="shared" si="123"/>
        <v>0</v>
      </c>
      <c r="HX82" s="76">
        <f t="shared" si="123"/>
        <v>0</v>
      </c>
      <c r="HY82" s="76">
        <f t="shared" si="123"/>
        <v>0</v>
      </c>
      <c r="HZ82" s="76">
        <f t="shared" si="123"/>
        <v>0</v>
      </c>
      <c r="IA82" s="76">
        <f t="shared" si="123"/>
        <v>0</v>
      </c>
      <c r="IB82" s="76">
        <f t="shared" si="123"/>
        <v>0</v>
      </c>
      <c r="IC82" s="76">
        <f t="shared" si="123"/>
        <v>0</v>
      </c>
      <c r="ID82" s="76">
        <f t="shared" si="123"/>
        <v>0</v>
      </c>
      <c r="IE82" s="76">
        <f t="shared" si="123"/>
        <v>0</v>
      </c>
      <c r="IF82" s="76">
        <f t="shared" si="123"/>
        <v>0</v>
      </c>
      <c r="IG82" s="76">
        <f t="shared" si="123"/>
        <v>0</v>
      </c>
      <c r="IH82" s="76">
        <f t="shared" si="123"/>
        <v>0</v>
      </c>
      <c r="II82" s="76">
        <f t="shared" si="123"/>
        <v>0</v>
      </c>
      <c r="IJ82" s="76">
        <f t="shared" si="123"/>
        <v>0</v>
      </c>
      <c r="IK82" s="76">
        <f t="shared" si="123"/>
        <v>0</v>
      </c>
      <c r="IL82" s="76">
        <f t="shared" si="123"/>
        <v>0</v>
      </c>
    </row>
    <row r="83" spans="2:246" x14ac:dyDescent="0.3">
      <c r="B83" s="51" t="s">
        <v>425</v>
      </c>
      <c r="C83" s="71" t="s">
        <v>283</v>
      </c>
      <c r="D83" s="142">
        <f t="shared" ca="1" si="95"/>
        <v>42484.015040717961</v>
      </c>
      <c r="E83" s="60"/>
      <c r="F83" s="60"/>
      <c r="G83" s="77">
        <f ca="1">SUM(G78:G82)</f>
        <v>41.070218249999996</v>
      </c>
      <c r="H83" s="77">
        <f t="shared" ref="H83:BS83" ca="1" si="124">SUM(H78:H82)</f>
        <v>34.070218249999996</v>
      </c>
      <c r="I83" s="77">
        <f t="shared" ca="1" si="124"/>
        <v>34.070218249999996</v>
      </c>
      <c r="J83" s="77">
        <f t="shared" ca="1" si="124"/>
        <v>34.070218249999996</v>
      </c>
      <c r="K83" s="77">
        <f t="shared" ca="1" si="124"/>
        <v>34.070218249999996</v>
      </c>
      <c r="L83" s="77">
        <f t="shared" ca="1" si="124"/>
        <v>55.276843250000006</v>
      </c>
      <c r="M83" s="77">
        <f t="shared" ca="1" si="124"/>
        <v>55.010093250000004</v>
      </c>
      <c r="N83" s="77">
        <f t="shared" ca="1" si="124"/>
        <v>34.070218249999996</v>
      </c>
      <c r="O83" s="77">
        <f t="shared" ca="1" si="124"/>
        <v>34.070218249999996</v>
      </c>
      <c r="P83" s="77">
        <f t="shared" ca="1" si="124"/>
        <v>54.743343250000002</v>
      </c>
      <c r="Q83" s="77">
        <f t="shared" ca="1" si="124"/>
        <v>34.070218249999996</v>
      </c>
      <c r="R83" s="77">
        <f t="shared" ca="1" si="124"/>
        <v>34.070218249999996</v>
      </c>
      <c r="S83" s="77">
        <f t="shared" ca="1" si="124"/>
        <v>71.430560253353221</v>
      </c>
      <c r="T83" s="77">
        <f t="shared" ca="1" si="124"/>
        <v>51.078324590283387</v>
      </c>
      <c r="U83" s="77">
        <f t="shared" ca="1" si="124"/>
        <v>51.132636811105755</v>
      </c>
      <c r="V83" s="77">
        <f t="shared" ca="1" si="124"/>
        <v>51.188494729529772</v>
      </c>
      <c r="W83" s="77">
        <f t="shared" ca="1" si="124"/>
        <v>51.244535512243488</v>
      </c>
      <c r="X83" s="77">
        <f t="shared" ca="1" si="124"/>
        <v>71.440384757897021</v>
      </c>
      <c r="Y83" s="77">
        <f t="shared" ca="1" si="124"/>
        <v>71.230043067100254</v>
      </c>
      <c r="Z83" s="77">
        <f t="shared" ca="1" si="124"/>
        <v>51.413761042429343</v>
      </c>
      <c r="AA83" s="77">
        <f t="shared" ca="1" si="124"/>
        <v>51.470539288433194</v>
      </c>
      <c r="AB83" s="77">
        <f t="shared" ca="1" si="124"/>
        <v>71.133628411639776</v>
      </c>
      <c r="AC83" s="77">
        <f t="shared" ca="1" si="124"/>
        <v>51.584654020562589</v>
      </c>
      <c r="AD83" s="77">
        <f t="shared" ca="1" si="124"/>
        <v>51.641991725707456</v>
      </c>
      <c r="AE83" s="77">
        <f t="shared" ca="1" si="124"/>
        <v>71.038892139578692</v>
      </c>
      <c r="AF83" s="77">
        <f t="shared" ca="1" si="124"/>
        <v>51.757230876685753</v>
      </c>
      <c r="AG83" s="77">
        <f t="shared" ca="1" si="124"/>
        <v>51.815133553549984</v>
      </c>
      <c r="AH83" s="77">
        <f t="shared" ca="1" si="124"/>
        <v>51.873225788710968</v>
      </c>
      <c r="AI83" s="77">
        <f t="shared" ca="1" si="124"/>
        <v>51.931508202733234</v>
      </c>
      <c r="AJ83" s="77">
        <f t="shared" ca="1" si="124"/>
        <v>71.062606418212923</v>
      </c>
      <c r="AK83" s="77">
        <f t="shared" ca="1" si="124"/>
        <v>70.85452105978429</v>
      </c>
      <c r="AL83" s="77">
        <f t="shared" ca="1" si="124"/>
        <v>53.369875276272857</v>
      </c>
      <c r="AM83" s="77">
        <f t="shared" ca="1" si="124"/>
        <v>116.09999358833471</v>
      </c>
      <c r="AN83" s="77">
        <f t="shared" ca="1" si="124"/>
        <v>134.90766272718537</v>
      </c>
      <c r="AO83" s="77">
        <f t="shared" ca="1" si="124"/>
        <v>116.63796100966442</v>
      </c>
      <c r="AP83" s="77">
        <f t="shared" ca="1" si="124"/>
        <v>116.90826631386444</v>
      </c>
      <c r="AQ83" s="77">
        <f t="shared" ca="1" si="124"/>
        <v>135.45183152729052</v>
      </c>
      <c r="AR83" s="77">
        <f t="shared" ca="1" si="124"/>
        <v>117.45153454690617</v>
      </c>
      <c r="AS83" s="77">
        <f t="shared" ca="1" si="124"/>
        <v>117.72450327915972</v>
      </c>
      <c r="AT83" s="77">
        <f t="shared" ca="1" si="124"/>
        <v>117.99836564001221</v>
      </c>
      <c r="AU83" s="77">
        <f t="shared" ca="1" si="124"/>
        <v>118.27312455496859</v>
      </c>
      <c r="AV83" s="77">
        <f t="shared" ca="1" si="124"/>
        <v>136.55440795911423</v>
      </c>
      <c r="AW83" s="77">
        <f t="shared" ca="1" si="124"/>
        <v>136.56421879714591</v>
      </c>
      <c r="AX83" s="77">
        <f t="shared" ca="1" si="124"/>
        <v>119.10281002339592</v>
      </c>
      <c r="AY83" s="77">
        <f t="shared" ca="1" si="124"/>
        <v>119.38118460186712</v>
      </c>
      <c r="AZ83" s="77">
        <f t="shared" ca="1" si="124"/>
        <v>137.13259550627242</v>
      </c>
      <c r="BA83" s="77">
        <f t="shared" ca="1" si="124"/>
        <v>119.94067072005203</v>
      </c>
      <c r="BB83" s="77">
        <f t="shared" ca="1" si="124"/>
        <v>120.22178823641967</v>
      </c>
      <c r="BC83" s="77">
        <f t="shared" ca="1" si="124"/>
        <v>137.70920105838246</v>
      </c>
      <c r="BD83" s="77">
        <f t="shared" ca="1" si="124"/>
        <v>120.78678719878286</v>
      </c>
      <c r="BE83" s="77">
        <f t="shared" ca="1" si="124"/>
        <v>121.07067468032579</v>
      </c>
      <c r="BF83" s="77">
        <f t="shared" ca="1" si="124"/>
        <v>121.35549153561192</v>
      </c>
      <c r="BG83" s="77">
        <f t="shared" ca="1" si="124"/>
        <v>121.64124080716613</v>
      </c>
      <c r="BH83" s="77">
        <f t="shared" ca="1" si="124"/>
        <v>163.10078421755682</v>
      </c>
      <c r="BI83" s="77">
        <f t="shared" ca="1" si="124"/>
        <v>164.69774954261683</v>
      </c>
      <c r="BJ83" s="77">
        <f t="shared" ca="1" si="124"/>
        <v>122.50411369433192</v>
      </c>
      <c r="BK83" s="77">
        <f t="shared" ca="1" si="124"/>
        <v>122.79362325594346</v>
      </c>
      <c r="BL83" s="77">
        <f t="shared" ca="1" si="124"/>
        <v>166.89036473051445</v>
      </c>
      <c r="BM83" s="77">
        <f t="shared" ca="1" si="124"/>
        <v>123.37548881885478</v>
      </c>
      <c r="BN83" s="77">
        <f t="shared" ca="1" si="124"/>
        <v>123.66785103587489</v>
      </c>
      <c r="BO83" s="77">
        <f t="shared" ca="1" si="124"/>
        <v>169.10642452460439</v>
      </c>
      <c r="BP83" s="77">
        <f t="shared" ca="1" si="124"/>
        <v>124.25544995673668</v>
      </c>
      <c r="BQ83" s="77">
        <f t="shared" ca="1" si="124"/>
        <v>124.55069293753846</v>
      </c>
      <c r="BR83" s="77">
        <f t="shared" ca="1" si="124"/>
        <v>124.8469024670347</v>
      </c>
      <c r="BS83" s="77">
        <f t="shared" ca="1" si="124"/>
        <v>125.14408170945326</v>
      </c>
      <c r="BT83" s="77">
        <f t="shared" ref="BT83:EE83" ca="1" si="125">SUM(BT78:BT82)</f>
        <v>171.94149130646221</v>
      </c>
      <c r="BU83" s="77">
        <f t="shared" ca="1" si="125"/>
        <v>173.60980424452322</v>
      </c>
      <c r="BV83" s="77">
        <f t="shared" ca="1" si="125"/>
        <v>126.04146951210437</v>
      </c>
      <c r="BW83" s="77">
        <f t="shared" ca="1" si="125"/>
        <v>126.34255945618031</v>
      </c>
      <c r="BX83" s="77">
        <f t="shared" ca="1" si="125"/>
        <v>175.8975930399402</v>
      </c>
      <c r="BY83" s="77">
        <f t="shared" ca="1" si="125"/>
        <v>126.9476996416077</v>
      </c>
      <c r="BZ83" s="77">
        <f t="shared" ca="1" si="125"/>
        <v>127.2517563473085</v>
      </c>
      <c r="CA83" s="77">
        <f t="shared" ca="1" si="125"/>
        <v>178.2097642257929</v>
      </c>
      <c r="CB83" s="77">
        <f t="shared" ca="1" si="125"/>
        <v>127.86285922500281</v>
      </c>
      <c r="CC83" s="77">
        <f t="shared" ca="1" si="125"/>
        <v>128.16991192504202</v>
      </c>
      <c r="CD83" s="77">
        <f t="shared" ca="1" si="125"/>
        <v>128.47796983571845</v>
      </c>
      <c r="CE83" s="77">
        <f t="shared" ca="1" si="125"/>
        <v>128.78703624783051</v>
      </c>
      <c r="CF83" s="77">
        <f t="shared" ca="1" si="125"/>
        <v>189.50915268904191</v>
      </c>
      <c r="CG83" s="77">
        <f t="shared" ca="1" si="125"/>
        <v>195.89559524818955</v>
      </c>
      <c r="CH83" s="77">
        <f t="shared" ca="1" si="125"/>
        <v>129.72031956258976</v>
      </c>
      <c r="CI83" s="77">
        <f t="shared" ca="1" si="125"/>
        <v>130.03345310442728</v>
      </c>
      <c r="CJ83" s="77">
        <f t="shared" ca="1" si="125"/>
        <v>198.85373638765432</v>
      </c>
      <c r="CK83" s="77">
        <f t="shared" ca="1" si="125"/>
        <v>130.6627988972721</v>
      </c>
      <c r="CL83" s="77">
        <f t="shared" ca="1" si="125"/>
        <v>130.97901787120148</v>
      </c>
      <c r="CM83" s="77">
        <f t="shared" ca="1" si="125"/>
        <v>201.8426023321164</v>
      </c>
      <c r="CN83" s="77">
        <f t="shared" ca="1" si="125"/>
        <v>131.61456486400377</v>
      </c>
      <c r="CO83" s="77">
        <f t="shared" ca="1" si="125"/>
        <v>131.9338996720428</v>
      </c>
      <c r="CP83" s="77">
        <f t="shared" ca="1" si="125"/>
        <v>132.2542798991457</v>
      </c>
      <c r="CQ83" s="77">
        <f t="shared" ca="1" si="125"/>
        <v>132.57570896774516</v>
      </c>
      <c r="CR83" s="77">
        <f t="shared" ca="1" si="125"/>
        <v>205.50640623788928</v>
      </c>
      <c r="CS83" s="77">
        <f t="shared" ca="1" si="125"/>
        <v>207.91372259505897</v>
      </c>
      <c r="CT83" s="77">
        <f t="shared" ca="1" si="125"/>
        <v>133.54632361509263</v>
      </c>
      <c r="CU83" s="77">
        <f t="shared" ca="1" si="125"/>
        <v>133.87198249860319</v>
      </c>
      <c r="CV83" s="77">
        <f t="shared" ca="1" si="125"/>
        <v>210.9965913801002</v>
      </c>
      <c r="CW83" s="77">
        <f t="shared" ca="1" si="125"/>
        <v>134.52650212316217</v>
      </c>
      <c r="CX83" s="77">
        <f t="shared" ca="1" si="125"/>
        <v>134.85536985605063</v>
      </c>
      <c r="CY83" s="77">
        <f t="shared" ca="1" si="125"/>
        <v>214.11141396233725</v>
      </c>
      <c r="CZ83" s="77">
        <f t="shared" ca="1" si="125"/>
        <v>135.51633872856488</v>
      </c>
      <c r="DA83" s="77">
        <f t="shared" ca="1" si="125"/>
        <v>135.84844692892199</v>
      </c>
      <c r="DB83" s="77">
        <f t="shared" ca="1" si="125"/>
        <v>136.18164236511424</v>
      </c>
      <c r="DC83" s="77">
        <f t="shared" ca="1" si="125"/>
        <v>136.51592859645518</v>
      </c>
      <c r="DD83" s="77">
        <f t="shared" ca="1" si="125"/>
        <v>217.928172024346</v>
      </c>
      <c r="DE83" s="77">
        <f t="shared" ca="1" si="125"/>
        <v>220.43818303579766</v>
      </c>
      <c r="DF83" s="77">
        <f t="shared" ca="1" si="125"/>
        <v>137.52536782969713</v>
      </c>
      <c r="DG83" s="77">
        <f t="shared" ca="1" si="125"/>
        <v>137.8640530685492</v>
      </c>
      <c r="DH83" s="77">
        <f t="shared" ca="1" si="125"/>
        <v>223.65076857224318</v>
      </c>
      <c r="DI83" s="77">
        <f t="shared" ca="1" si="125"/>
        <v>138.54475347809057</v>
      </c>
      <c r="DJ83" s="77">
        <f t="shared" ca="1" si="125"/>
        <v>138.88677592029174</v>
      </c>
      <c r="DK83" s="77">
        <f t="shared" ca="1" si="125"/>
        <v>226.89658605776933</v>
      </c>
      <c r="DL83" s="77">
        <f t="shared" ca="1" si="125"/>
        <v>139.57418354770735</v>
      </c>
      <c r="DM83" s="77">
        <f t="shared" ca="1" si="125"/>
        <v>139.91957607608114</v>
      </c>
      <c r="DN83" s="77">
        <f t="shared" ca="1" si="125"/>
        <v>140.26609932971618</v>
      </c>
      <c r="DO83" s="77">
        <f t="shared" ca="1" si="125"/>
        <v>140.61375701031363</v>
      </c>
      <c r="DP83" s="77">
        <f t="shared" ca="1" si="125"/>
        <v>230.87241644225648</v>
      </c>
      <c r="DQ83" s="77">
        <f t="shared" ca="1" si="125"/>
        <v>233.48922989416943</v>
      </c>
      <c r="DR83" s="77">
        <f t="shared" ca="1" si="125"/>
        <v>141.6635738128825</v>
      </c>
      <c r="DS83" s="77">
        <f t="shared" ca="1" si="125"/>
        <v>142.01580646129139</v>
      </c>
      <c r="DT83" s="77">
        <f t="shared" ca="1" si="125"/>
        <v>236.83672085207263</v>
      </c>
      <c r="DU83" s="77">
        <f t="shared" ca="1" si="125"/>
        <v>142.72373488721456</v>
      </c>
      <c r="DV83" s="77">
        <f t="shared" ca="1" si="125"/>
        <v>143.07943822710462</v>
      </c>
      <c r="DW83" s="77">
        <f t="shared" ca="1" si="125"/>
        <v>240.21877303701959</v>
      </c>
      <c r="DX83" s="77">
        <f t="shared" ca="1" si="125"/>
        <v>143.79434215961371</v>
      </c>
      <c r="DY83" s="77">
        <f t="shared" ca="1" si="125"/>
        <v>144.15355038912375</v>
      </c>
      <c r="DZ83" s="77">
        <f t="shared" ca="1" si="125"/>
        <v>144.51393457290484</v>
      </c>
      <c r="EA83" s="77">
        <f t="shared" ca="1" si="125"/>
        <v>144.87549856072613</v>
      </c>
      <c r="EB83" s="77">
        <f t="shared" ca="1" si="125"/>
        <v>244.36003863688521</v>
      </c>
      <c r="EC83" s="77">
        <f t="shared" ca="1" si="125"/>
        <v>247.08792662687384</v>
      </c>
      <c r="ED83" s="77">
        <f t="shared" ca="1" si="125"/>
        <v>145.96730803539924</v>
      </c>
      <c r="EE83" s="77">
        <f t="shared" ca="1" si="125"/>
        <v>146.33362998974201</v>
      </c>
      <c r="EF83" s="77">
        <f t="shared" ref="EF83:GQ83" ca="1" si="126">SUM(EF78:EF82)</f>
        <v>250.57571922309481</v>
      </c>
      <c r="EG83" s="77">
        <f t="shared" ca="1" si="126"/>
        <v>147.06987555270175</v>
      </c>
      <c r="EH83" s="77">
        <f t="shared" ca="1" si="126"/>
        <v>147.43980702618876</v>
      </c>
      <c r="EI83" s="77">
        <f t="shared" ca="1" si="126"/>
        <v>254.09945549544466</v>
      </c>
      <c r="EJ83" s="77">
        <f t="shared" ca="1" si="126"/>
        <v>148.18330711600004</v>
      </c>
      <c r="EK83" s="77">
        <f t="shared" ca="1" si="126"/>
        <v>148.55688367468892</v>
      </c>
      <c r="EL83" s="77">
        <f t="shared" ca="1" si="126"/>
        <v>148.93168322582324</v>
      </c>
      <c r="EM83" s="77">
        <f t="shared" ca="1" si="126"/>
        <v>149.30770977315407</v>
      </c>
      <c r="EN83" s="77">
        <f t="shared" ca="1" si="126"/>
        <v>308.8930276824301</v>
      </c>
      <c r="EO83" s="77">
        <f t="shared" ca="1" si="126"/>
        <v>311.73643319201693</v>
      </c>
      <c r="EP83" s="77">
        <f t="shared" ca="1" si="126"/>
        <v>150.44319162681595</v>
      </c>
      <c r="EQ83" s="77">
        <f t="shared" ca="1" si="126"/>
        <v>150.82416645933105</v>
      </c>
      <c r="ER83" s="77">
        <f t="shared" ca="1" si="126"/>
        <v>315.3701394920854</v>
      </c>
      <c r="ES83" s="77">
        <f t="shared" ca="1" si="126"/>
        <v>151.58986184480918</v>
      </c>
      <c r="ET83" s="77">
        <f t="shared" ca="1" si="126"/>
        <v>151.97459057723543</v>
      </c>
      <c r="EU83" s="77">
        <f t="shared" ca="1" si="126"/>
        <v>319.04122721532451</v>
      </c>
      <c r="EV83" s="77">
        <f t="shared" ca="1" si="126"/>
        <v>152.74783067063822</v>
      </c>
      <c r="EW83" s="77">
        <f t="shared" ca="1" si="126"/>
        <v>153.13635029167895</v>
      </c>
      <c r="EX83" s="77">
        <f t="shared" ca="1" si="126"/>
        <v>153.52614182485468</v>
      </c>
      <c r="EY83" s="77">
        <f t="shared" ca="1" si="126"/>
        <v>153.91720943407989</v>
      </c>
      <c r="EZ83" s="77">
        <f t="shared" ca="1" si="126"/>
        <v>323.5334801681401</v>
      </c>
      <c r="FA83" s="77">
        <f t="shared" ca="1" si="126"/>
        <v>326.49702389811227</v>
      </c>
      <c r="FB83" s="77">
        <f t="shared" ca="1" si="126"/>
        <v>155.09811056188832</v>
      </c>
      <c r="FC83" s="77">
        <f t="shared" ca="1" si="126"/>
        <v>155.49432438770648</v>
      </c>
      <c r="FD83" s="77">
        <f t="shared" ca="1" si="126"/>
        <v>330.28248045018336</v>
      </c>
      <c r="FE83" s="77">
        <f t="shared" ca="1" si="126"/>
        <v>156.29064758860059</v>
      </c>
      <c r="FF83" s="77">
        <f t="shared" ca="1" si="126"/>
        <v>156.69076547032617</v>
      </c>
      <c r="FG83" s="77">
        <f t="shared" ca="1" si="126"/>
        <v>334.10681368235169</v>
      </c>
      <c r="FH83" s="77">
        <f t="shared" ca="1" si="126"/>
        <v>157.49493516746554</v>
      </c>
      <c r="FI83" s="77">
        <f t="shared" ca="1" si="126"/>
        <v>157.89899557334434</v>
      </c>
      <c r="FJ83" s="77">
        <f t="shared" ca="1" si="126"/>
        <v>158.30437876784998</v>
      </c>
      <c r="FK83" s="77">
        <f t="shared" ca="1" si="126"/>
        <v>158.71108908144399</v>
      </c>
      <c r="FL83" s="77">
        <f t="shared" ca="1" si="126"/>
        <v>338.78515875328077</v>
      </c>
      <c r="FM83" s="77">
        <f t="shared" ca="1" si="126"/>
        <v>341.87364623244753</v>
      </c>
      <c r="FN83" s="77">
        <f t="shared" ca="1" si="126"/>
        <v>159.93922625436619</v>
      </c>
      <c r="FO83" s="77">
        <f t="shared" ca="1" si="126"/>
        <v>160.35128863321214</v>
      </c>
      <c r="FP83" s="77">
        <f t="shared" ca="1" si="126"/>
        <v>345.8169230466022</v>
      </c>
      <c r="FQ83" s="77">
        <f t="shared" ca="1" si="126"/>
        <v>161.17946476214556</v>
      </c>
      <c r="FR83" s="77">
        <f t="shared" ca="1" si="126"/>
        <v>161.59558735913583</v>
      </c>
      <c r="FS83" s="77">
        <f t="shared" ca="1" si="126"/>
        <v>349.80063160805668</v>
      </c>
      <c r="FT83" s="77">
        <f t="shared" ca="1" si="126"/>
        <v>162.43192384416415</v>
      </c>
      <c r="FU83" s="77">
        <f t="shared" ca="1" si="126"/>
        <v>162.85214666628013</v>
      </c>
      <c r="FV83" s="77">
        <f t="shared" ca="1" si="126"/>
        <v>163.27374518856251</v>
      </c>
      <c r="FW83" s="77">
        <f t="shared" ca="1" si="126"/>
        <v>163.69672391469931</v>
      </c>
      <c r="FX83" s="77">
        <f t="shared" ca="1" si="126"/>
        <v>354.67251248182185</v>
      </c>
      <c r="FY83" s="77">
        <f t="shared" ca="1" si="126"/>
        <v>357.89094146016123</v>
      </c>
      <c r="FZ83" s="77">
        <f t="shared" ca="1" si="126"/>
        <v>164.97398657453942</v>
      </c>
      <c r="GA83" s="77">
        <f t="shared" ca="1" si="126"/>
        <v>165.40253144854216</v>
      </c>
      <c r="GB83" s="77">
        <f t="shared" ca="1" si="126"/>
        <v>361.99835134688067</v>
      </c>
      <c r="GC83" s="77">
        <f t="shared" ca="1" si="126"/>
        <v>166.26383462263172</v>
      </c>
      <c r="GD83" s="77">
        <f t="shared" ca="1" si="126"/>
        <v>166.69660212350379</v>
      </c>
      <c r="GE83" s="77">
        <f t="shared" ca="1" si="126"/>
        <v>366.14781025079577</v>
      </c>
      <c r="GF83" s="77">
        <f t="shared" ca="1" si="126"/>
        <v>167.56639206792838</v>
      </c>
      <c r="GG83" s="77">
        <f t="shared" ca="1" si="126"/>
        <v>168.00342380292807</v>
      </c>
      <c r="GH83" s="77">
        <f t="shared" ca="1" si="126"/>
        <v>168.44188626610298</v>
      </c>
      <c r="GI83" s="77">
        <f t="shared" ca="1" si="126"/>
        <v>168.88178414128919</v>
      </c>
      <c r="GJ83" s="77">
        <f t="shared" ca="1" si="126"/>
        <v>371.22096835950981</v>
      </c>
      <c r="GK83" s="77">
        <f t="shared" ca="1" si="126"/>
        <v>374.57453649697936</v>
      </c>
      <c r="GL83" s="77">
        <f t="shared" ca="1" si="126"/>
        <v>170.21013730751713</v>
      </c>
      <c r="GM83" s="77">
        <f t="shared" ca="1" si="126"/>
        <v>170.65582397648529</v>
      </c>
      <c r="GN83" s="77">
        <f t="shared" ca="1" si="126"/>
        <v>378.8526447791678</v>
      </c>
      <c r="GO83" s="77">
        <f t="shared" ca="1" si="126"/>
        <v>171.55157927753828</v>
      </c>
      <c r="GP83" s="77">
        <f t="shared" ca="1" si="126"/>
        <v>172.0016574784463</v>
      </c>
      <c r="GQ83" s="77">
        <f t="shared" ca="1" si="126"/>
        <v>383.17448403924391</v>
      </c>
      <c r="GR83" s="77">
        <f t="shared" ref="GR83:IL83" ca="1" si="127">SUM(GR78:GR82)</f>
        <v>172.90623902064857</v>
      </c>
      <c r="GS83" s="77">
        <f t="shared" ca="1" si="127"/>
        <v>173.36075202504674</v>
      </c>
      <c r="GT83" s="77">
        <f t="shared" ca="1" si="127"/>
        <v>173.81675298674884</v>
      </c>
      <c r="GU83" s="77">
        <f t="shared" ca="1" si="127"/>
        <v>174.27424677694043</v>
      </c>
      <c r="GV83" s="77">
        <f t="shared" ca="1" si="127"/>
        <v>388.45697047230436</v>
      </c>
      <c r="GW83" s="77">
        <f t="shared" ca="1" si="127"/>
        <v>391.95108333527361</v>
      </c>
      <c r="GX83" s="77">
        <f t="shared" ca="1" si="127"/>
        <v>175.65573406982173</v>
      </c>
      <c r="GY83" s="77">
        <f t="shared" ca="1" si="127"/>
        <v>176.1192482055441</v>
      </c>
      <c r="GZ83" s="77">
        <f t="shared" ca="1" si="127"/>
        <v>396.4067179487472</v>
      </c>
      <c r="HA83" s="77">
        <f t="shared" ca="1" si="127"/>
        <v>177.05083371864006</v>
      </c>
      <c r="HB83" s="77">
        <f t="shared" ca="1" si="127"/>
        <v>177.518915047581</v>
      </c>
      <c r="HC83" s="77">
        <f t="shared" ca="1" si="127"/>
        <v>400.90783277922367</v>
      </c>
      <c r="HD83" s="77">
        <f t="shared" ca="1" si="127"/>
        <v>178.45967985147425</v>
      </c>
      <c r="HE83" s="77">
        <f t="shared" ca="1" si="127"/>
        <v>178.93237337604896</v>
      </c>
      <c r="HF83" s="77">
        <f t="shared" ca="1" si="127"/>
        <v>179.40661437621884</v>
      </c>
      <c r="HG83" s="77">
        <f t="shared" ca="1" si="127"/>
        <v>179.88240791802221</v>
      </c>
      <c r="HH83" s="77">
        <f t="shared" ca="1" si="127"/>
        <v>406.40802066961254</v>
      </c>
      <c r="HI83" s="77">
        <f t="shared" ca="1" si="127"/>
        <v>410.04830004709652</v>
      </c>
      <c r="HJ83" s="77">
        <f t="shared" ca="1" si="127"/>
        <v>181.3191547026122</v>
      </c>
      <c r="HK83" s="77">
        <f t="shared" ca="1" si="127"/>
        <v>181.80120940376759</v>
      </c>
      <c r="HL83" s="77">
        <f t="shared" ca="1" si="127"/>
        <v>414.68856204510996</v>
      </c>
      <c r="HM83" s="77">
        <f t="shared" ca="1" si="127"/>
        <v>182.77005833738465</v>
      </c>
      <c r="HN83" s="77">
        <f t="shared" ca="1" si="127"/>
        <v>183.25686291948759</v>
      </c>
      <c r="HO83" s="77">
        <f t="shared" ca="1" si="127"/>
        <v>419.37612346880752</v>
      </c>
      <c r="HP83" s="77">
        <f t="shared" ca="1" si="127"/>
        <v>184.23525831553309</v>
      </c>
      <c r="HQ83" s="77">
        <f t="shared" ca="1" si="127"/>
        <v>184.72685958108798</v>
      </c>
      <c r="HR83" s="77">
        <f t="shared" ca="1" si="127"/>
        <v>185.22007022126729</v>
      </c>
      <c r="HS83" s="77">
        <f t="shared" ca="1" si="127"/>
        <v>185.71489550474101</v>
      </c>
      <c r="HT83" s="77">
        <f t="shared" ca="1" si="127"/>
        <v>425.10272087481155</v>
      </c>
      <c r="HU83" s="77">
        <f t="shared" ca="1" si="127"/>
        <v>428.89501342739823</v>
      </c>
      <c r="HV83" s="77">
        <f t="shared" ca="1" si="127"/>
        <v>187.2091121607225</v>
      </c>
      <c r="HW83" s="77">
        <f t="shared" ca="1" si="127"/>
        <v>187.71044904991447</v>
      </c>
      <c r="HX83" s="77">
        <f t="shared" ca="1" si="127"/>
        <v>433.72728790533085</v>
      </c>
      <c r="HY83" s="77">
        <f t="shared" ca="1" si="127"/>
        <v>188.71805194088302</v>
      </c>
      <c r="HZ83" s="77">
        <f t="shared" ca="1" si="127"/>
        <v>189.22432870626588</v>
      </c>
      <c r="IA83" s="77">
        <f t="shared" ca="1" si="127"/>
        <v>438.60875378597211</v>
      </c>
      <c r="IB83" s="77">
        <f t="shared" ca="1" si="127"/>
        <v>190.24185991815321</v>
      </c>
      <c r="IC83" s="77">
        <f t="shared" ca="1" si="127"/>
        <v>190.75312523433493</v>
      </c>
      <c r="ID83" s="77">
        <f t="shared" ca="1" si="127"/>
        <v>190.75312523433493</v>
      </c>
      <c r="IE83" s="77">
        <f t="shared" ca="1" si="127"/>
        <v>190.75312523433493</v>
      </c>
      <c r="IF83" s="77">
        <f t="shared" ca="1" si="127"/>
        <v>443.02695670642601</v>
      </c>
      <c r="IG83" s="77">
        <f t="shared" ca="1" si="127"/>
        <v>444.05917353061562</v>
      </c>
      <c r="IH83" s="77">
        <f t="shared" ca="1" si="127"/>
        <v>190.75312523433493</v>
      </c>
      <c r="II83" s="77">
        <f t="shared" ca="1" si="127"/>
        <v>190.75312523433493</v>
      </c>
      <c r="IJ83" s="77">
        <f t="shared" ca="1" si="127"/>
        <v>443.89912353061555</v>
      </c>
      <c r="IK83" s="77">
        <f t="shared" ca="1" si="127"/>
        <v>190.75312523433493</v>
      </c>
      <c r="IL83" s="77">
        <f t="shared" ca="1" si="127"/>
        <v>190.75312523433493</v>
      </c>
    </row>
    <row r="84" spans="2:246" x14ac:dyDescent="0.3">
      <c r="B84" s="51" t="s">
        <v>426</v>
      </c>
      <c r="C84" s="71" t="s">
        <v>283</v>
      </c>
      <c r="D84" s="142">
        <f t="shared" ca="1" si="95"/>
        <v>24138.266820855883</v>
      </c>
      <c r="E84" s="60"/>
      <c r="F84" s="60"/>
      <c r="G84" s="77">
        <f t="shared" ref="G84:BR84" ca="1" si="128">G83*G11</f>
        <v>40.901858666867298</v>
      </c>
      <c r="H84" s="77">
        <f t="shared" ca="1" si="128"/>
        <v>33.791461960653656</v>
      </c>
      <c r="I84" s="77">
        <f t="shared" ca="1" si="128"/>
        <v>33.652940260707737</v>
      </c>
      <c r="J84" s="77">
        <f t="shared" ca="1" si="128"/>
        <v>33.514986404241867</v>
      </c>
      <c r="K84" s="77">
        <f t="shared" ca="1" si="128"/>
        <v>33.377598063489238</v>
      </c>
      <c r="L84" s="77">
        <f t="shared" ca="1" si="128"/>
        <v>53.931118983076544</v>
      </c>
      <c r="M84" s="77">
        <f t="shared" ca="1" si="128"/>
        <v>53.450849517148434</v>
      </c>
      <c r="N84" s="77">
        <f t="shared" ca="1" si="128"/>
        <v>32.968803000741495</v>
      </c>
      <c r="O84" s="77">
        <f t="shared" ca="1" si="128"/>
        <v>32.833653635432512</v>
      </c>
      <c r="P84" s="77">
        <f t="shared" ca="1" si="128"/>
        <v>52.540190930123842</v>
      </c>
      <c r="Q84" s="77">
        <f t="shared" ca="1" si="128"/>
        <v>32.56501469141589</v>
      </c>
      <c r="R84" s="77">
        <f t="shared" ca="1" si="128"/>
        <v>32.431520579824287</v>
      </c>
      <c r="S84" s="77">
        <f t="shared" ca="1" si="128"/>
        <v>67.716185379082901</v>
      </c>
      <c r="T84" s="77">
        <f t="shared" ca="1" si="128"/>
        <v>48.223764013788177</v>
      </c>
      <c r="U84" s="77">
        <f t="shared" ca="1" si="128"/>
        <v>48.077146555131023</v>
      </c>
      <c r="V84" s="77">
        <f t="shared" ca="1" si="128"/>
        <v>47.932368163569784</v>
      </c>
      <c r="W84" s="77">
        <f t="shared" ca="1" si="128"/>
        <v>47.788139380384919</v>
      </c>
      <c r="X84" s="77">
        <f t="shared" ca="1" si="128"/>
        <v>66.348693984375373</v>
      </c>
      <c r="Y84" s="77">
        <f t="shared" ca="1" si="128"/>
        <v>65.882160635406422</v>
      </c>
      <c r="Z84" s="77">
        <f t="shared" ca="1" si="128"/>
        <v>47.358728564342982</v>
      </c>
      <c r="AA84" s="77">
        <f t="shared" ca="1" si="128"/>
        <v>47.21667614303982</v>
      </c>
      <c r="AB84" s="77">
        <f t="shared" ca="1" si="128"/>
        <v>64.987179342061751</v>
      </c>
      <c r="AC84" s="77">
        <f t="shared" ca="1" si="128"/>
        <v>46.934184981807107</v>
      </c>
      <c r="AD84" s="77">
        <f t="shared" ca="1" si="128"/>
        <v>46.793741908153144</v>
      </c>
      <c r="AE84" s="77">
        <f t="shared" ca="1" si="128"/>
        <v>64.105752803345936</v>
      </c>
      <c r="AF84" s="77">
        <f t="shared" ca="1" si="128"/>
        <v>46.514450006766488</v>
      </c>
      <c r="AG84" s="77">
        <f t="shared" ca="1" si="128"/>
        <v>46.375596898203462</v>
      </c>
      <c r="AH84" s="77">
        <f t="shared" ca="1" si="128"/>
        <v>46.237269511740358</v>
      </c>
      <c r="AI84" s="77">
        <f t="shared" ca="1" si="128"/>
        <v>46.09946572875824</v>
      </c>
      <c r="AJ84" s="77">
        <f t="shared" ca="1" si="128"/>
        <v>62.823499119850517</v>
      </c>
      <c r="AK84" s="77">
        <f t="shared" ca="1" si="128"/>
        <v>62.382760564739726</v>
      </c>
      <c r="AL84" s="77">
        <f t="shared" ca="1" si="128"/>
        <v>46.796055066174716</v>
      </c>
      <c r="AM84" s="77">
        <f t="shared" ca="1" si="128"/>
        <v>101.38210032225959</v>
      </c>
      <c r="AN84" s="77">
        <f t="shared" ca="1" si="128"/>
        <v>117.32261642073723</v>
      </c>
      <c r="AO84" s="77">
        <f t="shared" ca="1" si="128"/>
        <v>101.01853673285983</v>
      </c>
      <c r="AP84" s="77">
        <f t="shared" ca="1" si="128"/>
        <v>100.83757840199176</v>
      </c>
      <c r="AQ84" s="77">
        <f t="shared" ca="1" si="128"/>
        <v>116.35313843567715</v>
      </c>
      <c r="AR84" s="77">
        <f t="shared" ca="1" si="128"/>
        <v>100.4772982513163</v>
      </c>
      <c r="AS84" s="77">
        <f t="shared" ca="1" si="128"/>
        <v>100.29797229005929</v>
      </c>
      <c r="AT84" s="77">
        <f t="shared" ca="1" si="128"/>
        <v>100.11918632446741</v>
      </c>
      <c r="AU84" s="77">
        <f t="shared" ca="1" si="128"/>
        <v>99.940938304630023</v>
      </c>
      <c r="AV84" s="77">
        <f t="shared" ca="1" si="128"/>
        <v>114.91563176161449</v>
      </c>
      <c r="AW84" s="77">
        <f t="shared" ca="1" si="128"/>
        <v>114.45277923006853</v>
      </c>
      <c r="AX84" s="77">
        <f t="shared" ca="1" si="128"/>
        <v>99.409401544355802</v>
      </c>
      <c r="AY84" s="77">
        <f t="shared" ca="1" si="128"/>
        <v>99.233284973269107</v>
      </c>
      <c r="AZ84" s="77">
        <f t="shared" ca="1" si="128"/>
        <v>113.52152411136706</v>
      </c>
      <c r="BA84" s="77">
        <f t="shared" ca="1" si="128"/>
        <v>98.882633288866288</v>
      </c>
      <c r="BB84" s="77">
        <f t="shared" ca="1" si="128"/>
        <v>98.70809418198057</v>
      </c>
      <c r="BC84" s="77">
        <f t="shared" ca="1" si="128"/>
        <v>112.60264053856281</v>
      </c>
      <c r="BD84" s="77">
        <f t="shared" ca="1" si="128"/>
        <v>98.360579515207448</v>
      </c>
      <c r="BE84" s="77">
        <f t="shared" ca="1" si="128"/>
        <v>98.187600009849021</v>
      </c>
      <c r="BF84" s="77">
        <f t="shared" ca="1" si="128"/>
        <v>98.015136439440624</v>
      </c>
      <c r="BG84" s="77">
        <f t="shared" ca="1" si="128"/>
        <v>97.843186851063294</v>
      </c>
      <c r="BH84" s="77">
        <f t="shared" ca="1" si="128"/>
        <v>130.65373527144757</v>
      </c>
      <c r="BI84" s="77">
        <f t="shared" ca="1" si="128"/>
        <v>131.39216811690943</v>
      </c>
      <c r="BJ84" s="77">
        <f t="shared" ca="1" si="128"/>
        <v>97.330402566814541</v>
      </c>
      <c r="BK84" s="77">
        <f t="shared" ca="1" si="128"/>
        <v>97.1604895343132</v>
      </c>
      <c r="BL84" s="77">
        <f t="shared" ca="1" si="128"/>
        <v>131.5107264724119</v>
      </c>
      <c r="BM84" s="77">
        <f t="shared" ca="1" si="128"/>
        <v>96.822174567690055</v>
      </c>
      <c r="BN84" s="77">
        <f t="shared" ca="1" si="128"/>
        <v>96.653768828889682</v>
      </c>
      <c r="BO84" s="77">
        <f t="shared" ca="1" si="128"/>
        <v>131.62491968606628</v>
      </c>
      <c r="BP84" s="77">
        <f t="shared" ca="1" si="128"/>
        <v>96.318451386024691</v>
      </c>
      <c r="BQ84" s="77">
        <f t="shared" ca="1" si="128"/>
        <v>96.151535923067399</v>
      </c>
      <c r="BR84" s="77">
        <f t="shared" ca="1" si="128"/>
        <v>95.985113472450692</v>
      </c>
      <c r="BS84" s="77">
        <f t="shared" ref="BS84:ED84" ca="1" si="129">BS83*BS11</f>
        <v>95.819182173599941</v>
      </c>
      <c r="BT84" s="77">
        <f t="shared" ca="1" si="129"/>
        <v>131.11092039001659</v>
      </c>
      <c r="BU84" s="77">
        <f t="shared" ca="1" si="129"/>
        <v>131.84038339447716</v>
      </c>
      <c r="BV84" s="77">
        <f t="shared" ca="1" si="129"/>
        <v>95.324316694097476</v>
      </c>
      <c r="BW84" s="77">
        <f t="shared" ca="1" si="129"/>
        <v>95.160331545957192</v>
      </c>
      <c r="BX84" s="77">
        <f t="shared" ca="1" si="129"/>
        <v>131.94173951988662</v>
      </c>
      <c r="BY84" s="77">
        <f t="shared" ca="1" si="129"/>
        <v>94.83380531561663</v>
      </c>
      <c r="BZ84" s="77">
        <f t="shared" ca="1" si="129"/>
        <v>94.671260608575452</v>
      </c>
      <c r="CA84" s="77">
        <f t="shared" ca="1" si="129"/>
        <v>132.03890176539429</v>
      </c>
      <c r="CB84" s="77">
        <f t="shared" ca="1" si="129"/>
        <v>94.347599003306087</v>
      </c>
      <c r="CC84" s="77">
        <f t="shared" ca="1" si="129"/>
        <v>94.186478523833642</v>
      </c>
      <c r="CD84" s="77">
        <f t="shared" ca="1" si="129"/>
        <v>94.025829217643988</v>
      </c>
      <c r="CE84" s="77">
        <f t="shared" ca="1" si="129"/>
        <v>93.865649312080791</v>
      </c>
      <c r="CF84" s="77">
        <f t="shared" ca="1" si="129"/>
        <v>137.55638772070941</v>
      </c>
      <c r="CG84" s="77">
        <f t="shared" ca="1" si="129"/>
        <v>141.60913716699136</v>
      </c>
      <c r="CH84" s="77">
        <f t="shared" ca="1" si="129"/>
        <v>93.387908379424019</v>
      </c>
      <c r="CI84" s="77">
        <f t="shared" ca="1" si="129"/>
        <v>93.229588492038616</v>
      </c>
      <c r="CJ84" s="77">
        <f t="shared" ca="1" si="129"/>
        <v>141.98695981187086</v>
      </c>
      <c r="CK84" s="77">
        <f t="shared" ca="1" si="129"/>
        <v>92.914328918273711</v>
      </c>
      <c r="CL84" s="77">
        <f t="shared" ca="1" si="129"/>
        <v>92.757385778271882</v>
      </c>
      <c r="CM84" s="77">
        <f t="shared" ca="1" si="129"/>
        <v>142.35595542379917</v>
      </c>
      <c r="CN84" s="77">
        <f t="shared" ca="1" si="129"/>
        <v>92.444864210012767</v>
      </c>
      <c r="CO84" s="77">
        <f t="shared" ca="1" si="129"/>
        <v>92.289282369640674</v>
      </c>
      <c r="CP84" s="77">
        <f t="shared" ca="1" si="129"/>
        <v>92.134150895128201</v>
      </c>
      <c r="CQ84" s="77">
        <f t="shared" ca="1" si="129"/>
        <v>91.979468097525015</v>
      </c>
      <c r="CR84" s="77">
        <f t="shared" ca="1" si="129"/>
        <v>141.99345714647916</v>
      </c>
      <c r="CS84" s="77">
        <f t="shared" ca="1" si="129"/>
        <v>143.06788463217856</v>
      </c>
      <c r="CT84" s="77">
        <f t="shared" ca="1" si="129"/>
        <v>91.518094978348159</v>
      </c>
      <c r="CU84" s="77">
        <f t="shared" ca="1" si="129"/>
        <v>91.36519013427079</v>
      </c>
      <c r="CV84" s="77">
        <f t="shared" ca="1" si="129"/>
        <v>143.41102500132172</v>
      </c>
      <c r="CW84" s="77">
        <f t="shared" ca="1" si="129"/>
        <v>91.060699797907148</v>
      </c>
      <c r="CX84" s="77">
        <f t="shared" ca="1" si="129"/>
        <v>90.909111015014759</v>
      </c>
      <c r="CY84" s="77">
        <f t="shared" ca="1" si="129"/>
        <v>143.74575190506852</v>
      </c>
      <c r="CZ84" s="77">
        <f t="shared" ca="1" si="129"/>
        <v>90.607238042833046</v>
      </c>
      <c r="DA84" s="77">
        <f t="shared" ca="1" si="129"/>
        <v>90.456950602454853</v>
      </c>
      <c r="DB84" s="77">
        <f t="shared" ca="1" si="129"/>
        <v>90.307093702717381</v>
      </c>
      <c r="DC84" s="77">
        <f t="shared" ca="1" si="129"/>
        <v>90.157665734353301</v>
      </c>
      <c r="DD84" s="77">
        <f t="shared" ca="1" si="129"/>
        <v>143.33384142211918</v>
      </c>
      <c r="DE84" s="77">
        <f t="shared" ca="1" si="129"/>
        <v>144.39036691642607</v>
      </c>
      <c r="DF84" s="77">
        <f t="shared" ca="1" si="129"/>
        <v>89.71193942178212</v>
      </c>
      <c r="DG84" s="77">
        <f t="shared" ca="1" si="129"/>
        <v>89.564211215275805</v>
      </c>
      <c r="DH84" s="77">
        <f t="shared" ca="1" si="129"/>
        <v>144.70045316445595</v>
      </c>
      <c r="DI84" s="77">
        <f t="shared" ca="1" si="129"/>
        <v>89.270016176070285</v>
      </c>
      <c r="DJ84" s="77">
        <f t="shared" ca="1" si="129"/>
        <v>89.123546207969724</v>
      </c>
      <c r="DK84" s="77">
        <f t="shared" ca="1" si="129"/>
        <v>145.00252224927181</v>
      </c>
      <c r="DL84" s="77">
        <f t="shared" ca="1" si="129"/>
        <v>88.831853583446588</v>
      </c>
      <c r="DM84" s="77">
        <f t="shared" ca="1" si="129"/>
        <v>88.6866278292472</v>
      </c>
      <c r="DN84" s="77">
        <f t="shared" ca="1" si="129"/>
        <v>88.541813725603191</v>
      </c>
      <c r="DO84" s="77">
        <f t="shared" ca="1" si="129"/>
        <v>88.397409739133224</v>
      </c>
      <c r="DP84" s="77">
        <f t="shared" ca="1" si="129"/>
        <v>144.54391339582492</v>
      </c>
      <c r="DQ84" s="77">
        <f t="shared" ca="1" si="129"/>
        <v>145.58299373721758</v>
      </c>
      <c r="DR84" s="77">
        <f t="shared" ca="1" si="129"/>
        <v>87.966643241136325</v>
      </c>
      <c r="DS84" s="77">
        <f t="shared" ca="1" si="129"/>
        <v>87.823864512294492</v>
      </c>
      <c r="DT84" s="77">
        <f t="shared" ca="1" si="129"/>
        <v>145.86158599002221</v>
      </c>
      <c r="DU84" s="77">
        <f t="shared" ca="1" si="129"/>
        <v>87.53951318412156</v>
      </c>
      <c r="DV84" s="77">
        <f t="shared" ca="1" si="129"/>
        <v>87.39793759716278</v>
      </c>
      <c r="DW84" s="77">
        <f t="shared" ca="1" si="129"/>
        <v>146.13254079951199</v>
      </c>
      <c r="DX84" s="77">
        <f t="shared" ca="1" si="129"/>
        <v>87.115979153340092</v>
      </c>
      <c r="DY84" s="77">
        <f t="shared" ca="1" si="129"/>
        <v>86.975593344672035</v>
      </c>
      <c r="DZ84" s="77">
        <f t="shared" ca="1" si="129"/>
        <v>86.835601186828612</v>
      </c>
      <c r="EA84" s="77">
        <f t="shared" ca="1" si="129"/>
        <v>86.696001218670546</v>
      </c>
      <c r="EB84" s="77">
        <f t="shared" ca="1" si="129"/>
        <v>145.62982950383042</v>
      </c>
      <c r="EC84" s="77">
        <f t="shared" ca="1" si="129"/>
        <v>146.65190676978852</v>
      </c>
      <c r="ED84" s="77">
        <f t="shared" ca="1" si="129"/>
        <v>86.279539928687001</v>
      </c>
      <c r="EE84" s="77">
        <f t="shared" ref="EE84:GP84" ca="1" si="130">EE83*EE11</f>
        <v>86.14149422474533</v>
      </c>
      <c r="EF84" s="77">
        <f t="shared" ca="1" si="130"/>
        <v>146.90049981825925</v>
      </c>
      <c r="EG84" s="77">
        <f t="shared" ca="1" si="130"/>
        <v>85.866556304838156</v>
      </c>
      <c r="EH84" s="77">
        <f t="shared" ca="1" si="130"/>
        <v>85.729661241938999</v>
      </c>
      <c r="EI84" s="77">
        <f t="shared" ca="1" si="130"/>
        <v>147.14181921855956</v>
      </c>
      <c r="EJ84" s="77">
        <f t="shared" ca="1" si="130"/>
        <v>85.457011835672375</v>
      </c>
      <c r="EK84" s="77">
        <f t="shared" ca="1" si="130"/>
        <v>85.321254679478614</v>
      </c>
      <c r="EL84" s="77">
        <f t="shared" ca="1" si="130"/>
        <v>85.185874022090204</v>
      </c>
      <c r="EM84" s="77">
        <f t="shared" ca="1" si="130"/>
        <v>85.050868471145463</v>
      </c>
      <c r="EN84" s="77">
        <f t="shared" ca="1" si="130"/>
        <v>175.23492106349863</v>
      </c>
      <c r="EO84" s="77">
        <f t="shared" ca="1" si="130"/>
        <v>176.1230293229122</v>
      </c>
      <c r="EP84" s="77">
        <f t="shared" ca="1" si="130"/>
        <v>84.648088616999161</v>
      </c>
      <c r="EQ84" s="77">
        <f t="shared" ca="1" si="130"/>
        <v>84.514569679546796</v>
      </c>
      <c r="ER84" s="77">
        <f t="shared" ca="1" si="130"/>
        <v>175.99375353347037</v>
      </c>
      <c r="ES84" s="77">
        <f t="shared" ca="1" si="130"/>
        <v>84.248635129196643</v>
      </c>
      <c r="ET84" s="77">
        <f t="shared" ca="1" si="130"/>
        <v>84.116216803321791</v>
      </c>
      <c r="EU84" s="77">
        <f t="shared" ca="1" si="130"/>
        <v>175.86183070211081</v>
      </c>
      <c r="EV84" s="77">
        <f t="shared" ca="1" si="130"/>
        <v>83.852471308441991</v>
      </c>
      <c r="EW84" s="77">
        <f t="shared" ca="1" si="130"/>
        <v>83.721141458937936</v>
      </c>
      <c r="EX84" s="77">
        <f t="shared" ca="1" si="130"/>
        <v>83.590171763330417</v>
      </c>
      <c r="EY84" s="77">
        <f t="shared" ca="1" si="130"/>
        <v>83.459560894754389</v>
      </c>
      <c r="EZ84" s="77">
        <f t="shared" ca="1" si="130"/>
        <v>174.71257994633746</v>
      </c>
      <c r="FA84" s="77">
        <f t="shared" ca="1" si="130"/>
        <v>175.59017329463717</v>
      </c>
      <c r="FB84" s="77">
        <f t="shared" ca="1" si="130"/>
        <v>83.069868062114097</v>
      </c>
      <c r="FC84" s="77">
        <f t="shared" ca="1" si="130"/>
        <v>82.940679338936746</v>
      </c>
      <c r="FD84" s="77">
        <f t="shared" ca="1" si="130"/>
        <v>175.45050274398193</v>
      </c>
      <c r="FE84" s="77">
        <f t="shared" ca="1" si="130"/>
        <v>82.683357413171123</v>
      </c>
      <c r="FF84" s="77">
        <f t="shared" ca="1" si="130"/>
        <v>82.55522162515426</v>
      </c>
      <c r="FG84" s="77">
        <f t="shared" ca="1" si="130"/>
        <v>175.30831320501733</v>
      </c>
      <c r="FH84" s="77">
        <f t="shared" ca="1" si="130"/>
        <v>82.299993974027529</v>
      </c>
      <c r="FI84" s="77">
        <f t="shared" ca="1" si="130"/>
        <v>82.172899556407344</v>
      </c>
      <c r="FJ84" s="77">
        <f t="shared" ca="1" si="130"/>
        <v>82.046149716258284</v>
      </c>
      <c r="FK84" s="77">
        <f t="shared" ca="1" si="130"/>
        <v>81.919743189064548</v>
      </c>
      <c r="FL84" s="77">
        <f t="shared" ca="1" si="130"/>
        <v>174.14929480225379</v>
      </c>
      <c r="FM84" s="77">
        <f t="shared" ca="1" si="130"/>
        <v>175.01650231603503</v>
      </c>
      <c r="FN84" s="77">
        <f t="shared" ca="1" si="130"/>
        <v>81.542570915858448</v>
      </c>
      <c r="FO84" s="77">
        <f t="shared" ca="1" si="130"/>
        <v>81.417525096233859</v>
      </c>
      <c r="FP84" s="77">
        <f t="shared" ca="1" si="130"/>
        <v>174.86694289145794</v>
      </c>
      <c r="FQ84" s="77">
        <f t="shared" ca="1" si="130"/>
        <v>81.168443420130913</v>
      </c>
      <c r="FR84" s="77">
        <f t="shared" ca="1" si="130"/>
        <v>81.044405099656601</v>
      </c>
      <c r="FS84" s="77">
        <f t="shared" ca="1" si="130"/>
        <v>174.71498833219687</v>
      </c>
      <c r="FT84" s="77">
        <f t="shared" ca="1" si="130"/>
        <v>80.797327370792374</v>
      </c>
      <c r="FU84" s="77">
        <f t="shared" ca="1" si="130"/>
        <v>80.674285527848625</v>
      </c>
      <c r="FV84" s="77">
        <f t="shared" ca="1" si="130"/>
        <v>80.551573417635254</v>
      </c>
      <c r="FW84" s="77">
        <f t="shared" ca="1" si="130"/>
        <v>80.429189835010305</v>
      </c>
      <c r="FX84" s="77">
        <f t="shared" ca="1" si="130"/>
        <v>173.54706390586239</v>
      </c>
      <c r="FY84" s="77">
        <f t="shared" ca="1" si="130"/>
        <v>174.40401482364959</v>
      </c>
      <c r="FZ84" s="77">
        <f t="shared" ca="1" si="130"/>
        <v>80.063998273375788</v>
      </c>
      <c r="GA84" s="77">
        <f t="shared" ca="1" si="130"/>
        <v>79.942916845719822</v>
      </c>
      <c r="GB84" s="77">
        <f t="shared" ca="1" si="130"/>
        <v>174.245055743683</v>
      </c>
      <c r="GC84" s="77">
        <f t="shared" ca="1" si="130"/>
        <v>79.70172053508891</v>
      </c>
      <c r="GD84" s="77">
        <f t="shared" ca="1" si="130"/>
        <v>79.581603303748537</v>
      </c>
      <c r="GE84" s="77">
        <f t="shared" ca="1" si="130"/>
        <v>174.08382127047051</v>
      </c>
      <c r="GF84" s="77">
        <f t="shared" ca="1" si="130"/>
        <v>79.342324853243582</v>
      </c>
      <c r="GG84" s="77">
        <f t="shared" ca="1" si="130"/>
        <v>79.223161313746729</v>
      </c>
      <c r="GH84" s="77">
        <f t="shared" ca="1" si="130"/>
        <v>79.104313358916841</v>
      </c>
      <c r="GI84" s="77">
        <f t="shared" ca="1" si="130"/>
        <v>78.985779840140964</v>
      </c>
      <c r="GJ84" s="77">
        <f t="shared" ca="1" si="130"/>
        <v>172.90781958155912</v>
      </c>
      <c r="GK84" s="77">
        <f t="shared" ca="1" si="130"/>
        <v>173.75464310732679</v>
      </c>
      <c r="GL84" s="77">
        <f t="shared" ca="1" si="130"/>
        <v>78.632054482667911</v>
      </c>
      <c r="GM84" s="77">
        <f t="shared" ca="1" si="130"/>
        <v>78.514767313411411</v>
      </c>
      <c r="GN84" s="77">
        <f t="shared" ca="1" si="130"/>
        <v>173.58675727523857</v>
      </c>
      <c r="GO84" s="77">
        <f t="shared" ca="1" si="130"/>
        <v>78.281118137743803</v>
      </c>
      <c r="GP84" s="77">
        <f t="shared" ca="1" si="130"/>
        <v>78.164753893065225</v>
      </c>
      <c r="GQ84" s="77">
        <f t="shared" ref="GQ84:IL84" ca="1" si="131">GQ83*GQ11</f>
        <v>173.41671176841717</v>
      </c>
      <c r="GR84" s="77">
        <f t="shared" ca="1" si="131"/>
        <v>77.932940527798621</v>
      </c>
      <c r="GS84" s="77">
        <f t="shared" ca="1" si="131"/>
        <v>77.817489195631694</v>
      </c>
      <c r="GT84" s="77">
        <f t="shared" ca="1" si="131"/>
        <v>77.702339963406786</v>
      </c>
      <c r="GU84" s="77">
        <f t="shared" ca="1" si="131"/>
        <v>77.587491736333504</v>
      </c>
      <c r="GV84" s="77">
        <f t="shared" ca="1" si="131"/>
        <v>172.23342960859705</v>
      </c>
      <c r="GW84" s="77">
        <f t="shared" ca="1" si="131"/>
        <v>173.07025473266913</v>
      </c>
      <c r="GX84" s="77">
        <f t="shared" ca="1" si="131"/>
        <v>77.244742203521625</v>
      </c>
      <c r="GY84" s="77">
        <f t="shared" ca="1" si="131"/>
        <v>77.131087136229112</v>
      </c>
      <c r="GZ84" s="77">
        <f t="shared" ca="1" si="131"/>
        <v>172.89389909530601</v>
      </c>
      <c r="HA84" s="77">
        <f t="shared" ca="1" si="131"/>
        <v>76.904662721855175</v>
      </c>
      <c r="HB84" s="77">
        <f t="shared" ca="1" si="131"/>
        <v>76.79189124133066</v>
      </c>
      <c r="HC84" s="77">
        <f t="shared" ca="1" si="131"/>
        <v>172.71549556918362</v>
      </c>
      <c r="HD84" s="77">
        <f t="shared" ca="1" si="131"/>
        <v>76.56722443186446</v>
      </c>
      <c r="HE84" s="77">
        <f t="shared" ca="1" si="131"/>
        <v>76.455326994892985</v>
      </c>
      <c r="HF84" s="77">
        <f t="shared" ca="1" si="131"/>
        <v>76.343718804743062</v>
      </c>
      <c r="HG84" s="77">
        <f t="shared" ca="1" si="131"/>
        <v>76.232398817876287</v>
      </c>
      <c r="HH84" s="77">
        <f t="shared" ca="1" si="131"/>
        <v>171.52569864676602</v>
      </c>
      <c r="HI84" s="77">
        <f t="shared" ca="1" si="131"/>
        <v>172.35265398283076</v>
      </c>
      <c r="HJ84" s="77">
        <f t="shared" ca="1" si="131"/>
        <v>75.900157703822842</v>
      </c>
      <c r="HK84" s="77">
        <f t="shared" ca="1" si="131"/>
        <v>75.789980177587822</v>
      </c>
      <c r="HL84" s="77">
        <f t="shared" ca="1" si="131"/>
        <v>172.16826989348408</v>
      </c>
      <c r="HM84" s="77">
        <f t="shared" ca="1" si="131"/>
        <v>75.570473249119743</v>
      </c>
      <c r="HN84" s="77">
        <f t="shared" ca="1" si="131"/>
        <v>75.461141813262898</v>
      </c>
      <c r="HO84" s="77">
        <f t="shared" ca="1" si="131"/>
        <v>171.98194586001236</v>
      </c>
      <c r="HP84" s="77">
        <f t="shared" ca="1" si="131"/>
        <v>75.243317944564652</v>
      </c>
      <c r="HQ84" s="77">
        <f t="shared" ca="1" si="131"/>
        <v>75.134823502294878</v>
      </c>
      <c r="HR84" s="77">
        <f t="shared" ca="1" si="131"/>
        <v>75.026606055125768</v>
      </c>
      <c r="HS84" s="77">
        <f t="shared" ca="1" si="131"/>
        <v>74.918664608313733</v>
      </c>
      <c r="HT84" s="77">
        <f t="shared" ca="1" si="131"/>
        <v>170.7863696773658</v>
      </c>
      <c r="HU84" s="77">
        <f t="shared" ca="1" si="131"/>
        <v>171.60358331452591</v>
      </c>
      <c r="HV84" s="77">
        <f t="shared" ca="1" si="131"/>
        <v>74.596486381894991</v>
      </c>
      <c r="HW84" s="77">
        <f t="shared" ca="1" si="131"/>
        <v>74.489639068038215</v>
      </c>
      <c r="HX84" s="77">
        <f t="shared" ca="1" si="131"/>
        <v>171.41159689857787</v>
      </c>
      <c r="HY84" s="77">
        <f t="shared" ca="1" si="131"/>
        <v>74.276756726265376</v>
      </c>
      <c r="HZ84" s="77">
        <f t="shared" ca="1" si="131"/>
        <v>74.170719759759109</v>
      </c>
      <c r="IA84" s="77">
        <f t="shared" ca="1" si="131"/>
        <v>171.21777473351315</v>
      </c>
      <c r="IB84" s="77">
        <f t="shared" ca="1" si="131"/>
        <v>73.959449417931438</v>
      </c>
      <c r="IC84" s="77">
        <f t="shared" ca="1" si="131"/>
        <v>73.854214127066655</v>
      </c>
      <c r="ID84" s="77">
        <f t="shared" ca="1" si="131"/>
        <v>73.551462760435541</v>
      </c>
      <c r="IE84" s="77">
        <f t="shared" ca="1" si="131"/>
        <v>73.249952465706414</v>
      </c>
      <c r="IF84" s="77">
        <f t="shared" ca="1" si="131"/>
        <v>169.42670724881145</v>
      </c>
      <c r="IG84" s="77">
        <f t="shared" ca="1" si="131"/>
        <v>169.12530680452082</v>
      </c>
      <c r="IH84" s="77">
        <f t="shared" ca="1" si="131"/>
        <v>72.35281724172988</v>
      </c>
      <c r="II84" s="77">
        <f t="shared" ca="1" si="131"/>
        <v>72.05622056734299</v>
      </c>
      <c r="IJ84" s="77">
        <f t="shared" ca="1" si="131"/>
        <v>166.99371935843266</v>
      </c>
      <c r="IK84" s="77">
        <f t="shared" ca="1" si="131"/>
        <v>71.466669760175094</v>
      </c>
      <c r="IL84" s="77">
        <f t="shared" ca="1" si="131"/>
        <v>71.173705679598172</v>
      </c>
    </row>
    <row r="85" spans="2:246" x14ac:dyDescent="0.3"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</row>
    <row r="86" spans="2:246" s="3" customFormat="1" ht="10.8" thickBot="1" x14ac:dyDescent="0.25">
      <c r="B86" s="15" t="s">
        <v>403</v>
      </c>
      <c r="C86" s="16"/>
      <c r="D86" s="17"/>
      <c r="E86" s="17"/>
      <c r="F86" s="28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  <c r="AA86" s="143"/>
      <c r="AB86" s="143"/>
      <c r="AC86" s="143"/>
      <c r="AD86" s="143"/>
      <c r="AE86" s="143"/>
      <c r="AF86" s="143"/>
      <c r="AG86" s="143"/>
      <c r="AH86" s="143"/>
      <c r="AI86" s="143"/>
      <c r="AJ86" s="143"/>
      <c r="AK86" s="143"/>
      <c r="AL86" s="143"/>
      <c r="AM86" s="143"/>
      <c r="AN86" s="143"/>
      <c r="AO86" s="143"/>
      <c r="AP86" s="143"/>
      <c r="AQ86" s="143"/>
      <c r="AR86" s="143"/>
      <c r="AS86" s="143"/>
      <c r="AT86" s="143"/>
      <c r="AU86" s="143"/>
      <c r="AV86" s="143"/>
      <c r="AW86" s="143"/>
      <c r="AX86" s="143"/>
      <c r="AY86" s="143"/>
      <c r="AZ86" s="143"/>
      <c r="BA86" s="143"/>
      <c r="BB86" s="143"/>
      <c r="BC86" s="143"/>
      <c r="BD86" s="143"/>
      <c r="BE86" s="143"/>
      <c r="BF86" s="143"/>
      <c r="BG86" s="143"/>
      <c r="BH86" s="143"/>
      <c r="BI86" s="143"/>
      <c r="BJ86" s="143"/>
      <c r="BK86" s="143"/>
      <c r="BL86" s="143"/>
      <c r="BM86" s="143"/>
      <c r="BN86" s="143"/>
      <c r="BO86" s="143"/>
      <c r="BP86" s="143"/>
      <c r="BQ86" s="143"/>
      <c r="BR86" s="143"/>
      <c r="BS86" s="143"/>
      <c r="BT86" s="143"/>
      <c r="BU86" s="143"/>
      <c r="BV86" s="143"/>
      <c r="BW86" s="143"/>
      <c r="BX86" s="143"/>
      <c r="BY86" s="143"/>
      <c r="BZ86" s="143"/>
      <c r="CA86" s="143"/>
      <c r="CB86" s="143"/>
      <c r="CC86" s="143"/>
      <c r="CD86" s="143"/>
      <c r="CE86" s="143"/>
      <c r="CF86" s="143"/>
      <c r="CG86" s="143"/>
      <c r="CH86" s="143"/>
      <c r="CI86" s="143"/>
      <c r="CJ86" s="143"/>
      <c r="CK86" s="143"/>
      <c r="CL86" s="143"/>
      <c r="CM86" s="143"/>
      <c r="CN86" s="143"/>
      <c r="CO86" s="143"/>
      <c r="CP86" s="143"/>
      <c r="CQ86" s="143"/>
      <c r="CR86" s="143"/>
      <c r="CS86" s="143"/>
      <c r="CT86" s="143"/>
      <c r="CU86" s="143"/>
      <c r="CV86" s="143"/>
      <c r="CW86" s="143"/>
      <c r="CX86" s="143"/>
      <c r="CY86" s="143"/>
      <c r="CZ86" s="143"/>
      <c r="DA86" s="143"/>
      <c r="DB86" s="143"/>
      <c r="DC86" s="143"/>
      <c r="DD86" s="143"/>
      <c r="DE86" s="143"/>
      <c r="DF86" s="143"/>
      <c r="DG86" s="143"/>
      <c r="DH86" s="143"/>
      <c r="DI86" s="143"/>
      <c r="DJ86" s="143"/>
      <c r="DK86" s="143"/>
      <c r="DL86" s="143"/>
      <c r="DM86" s="143"/>
      <c r="DN86" s="143"/>
      <c r="DO86" s="143"/>
      <c r="DP86" s="143"/>
      <c r="DQ86" s="143"/>
      <c r="DR86" s="143"/>
      <c r="DS86" s="143"/>
      <c r="DT86" s="143"/>
      <c r="DU86" s="143"/>
      <c r="DV86" s="143"/>
      <c r="DW86" s="143"/>
      <c r="DX86" s="143"/>
      <c r="DY86" s="143"/>
      <c r="DZ86" s="143"/>
      <c r="EA86" s="143"/>
      <c r="EB86" s="143"/>
      <c r="EC86" s="143"/>
      <c r="ED86" s="143"/>
      <c r="EE86" s="143"/>
      <c r="EF86" s="143"/>
      <c r="EG86" s="143"/>
      <c r="EH86" s="143"/>
      <c r="EI86" s="143"/>
      <c r="EJ86" s="143"/>
      <c r="EK86" s="143"/>
      <c r="EL86" s="143"/>
      <c r="EM86" s="143"/>
      <c r="EN86" s="143"/>
      <c r="EO86" s="143"/>
      <c r="EP86" s="143"/>
      <c r="EQ86" s="143"/>
      <c r="ER86" s="143"/>
      <c r="ES86" s="143"/>
      <c r="ET86" s="143"/>
      <c r="EU86" s="143"/>
      <c r="EV86" s="143"/>
      <c r="EW86" s="143"/>
      <c r="EX86" s="143"/>
      <c r="EY86" s="143"/>
      <c r="EZ86" s="143"/>
      <c r="FA86" s="143"/>
      <c r="FB86" s="143"/>
      <c r="FC86" s="143"/>
      <c r="FD86" s="143"/>
      <c r="FE86" s="143"/>
      <c r="FF86" s="143"/>
      <c r="FG86" s="143"/>
      <c r="FH86" s="143"/>
      <c r="FI86" s="143"/>
      <c r="FJ86" s="143"/>
      <c r="FK86" s="143"/>
      <c r="FL86" s="143"/>
      <c r="FM86" s="143"/>
      <c r="FN86" s="143"/>
      <c r="FO86" s="143"/>
      <c r="FP86" s="143"/>
      <c r="FQ86" s="143"/>
      <c r="FR86" s="143"/>
      <c r="FS86" s="143"/>
      <c r="FT86" s="143"/>
      <c r="FU86" s="143"/>
      <c r="FV86" s="143"/>
      <c r="FW86" s="143"/>
      <c r="FX86" s="143"/>
      <c r="FY86" s="143"/>
      <c r="FZ86" s="143"/>
      <c r="GA86" s="143"/>
      <c r="GB86" s="143"/>
      <c r="GC86" s="143"/>
      <c r="GD86" s="143"/>
      <c r="GE86" s="143"/>
      <c r="GF86" s="143"/>
      <c r="GG86" s="143"/>
      <c r="GH86" s="143"/>
      <c r="GI86" s="143"/>
      <c r="GJ86" s="143"/>
      <c r="GK86" s="143"/>
      <c r="GL86" s="143"/>
      <c r="GM86" s="143"/>
      <c r="GN86" s="143"/>
      <c r="GO86" s="143"/>
      <c r="GP86" s="143"/>
      <c r="GQ86" s="143"/>
      <c r="GR86" s="143"/>
      <c r="GS86" s="143"/>
      <c r="GT86" s="143"/>
      <c r="GU86" s="143"/>
      <c r="GV86" s="143"/>
      <c r="GW86" s="143"/>
      <c r="GX86" s="143"/>
      <c r="GY86" s="143"/>
      <c r="GZ86" s="143"/>
      <c r="HA86" s="143"/>
      <c r="HB86" s="143"/>
      <c r="HC86" s="143"/>
      <c r="HD86" s="143"/>
      <c r="HE86" s="143"/>
      <c r="HF86" s="143"/>
      <c r="HG86" s="143"/>
      <c r="HH86" s="143"/>
      <c r="HI86" s="143"/>
      <c r="HJ86" s="143"/>
      <c r="HK86" s="143"/>
      <c r="HL86" s="143"/>
      <c r="HM86" s="143"/>
      <c r="HN86" s="143"/>
      <c r="HO86" s="143"/>
      <c r="HP86" s="143"/>
      <c r="HQ86" s="143"/>
      <c r="HR86" s="143"/>
      <c r="HS86" s="143"/>
      <c r="HT86" s="143"/>
      <c r="HU86" s="143"/>
      <c r="HV86" s="143"/>
      <c r="HW86" s="143"/>
      <c r="HX86" s="143"/>
      <c r="HY86" s="143"/>
      <c r="HZ86" s="143"/>
      <c r="IA86" s="143"/>
      <c r="IB86" s="143"/>
      <c r="IC86" s="143"/>
      <c r="ID86" s="143"/>
      <c r="IE86" s="143"/>
      <c r="IF86" s="143"/>
      <c r="IG86" s="143"/>
      <c r="IH86" s="143"/>
      <c r="II86" s="143"/>
      <c r="IJ86" s="143"/>
      <c r="IK86" s="143"/>
      <c r="IL86" s="143"/>
    </row>
    <row r="87" spans="2:246" x14ac:dyDescent="0.3">
      <c r="B87" s="132" t="s">
        <v>385</v>
      </c>
      <c r="C87" s="132" t="s">
        <v>440</v>
      </c>
      <c r="D87" s="132" t="s">
        <v>389</v>
      </c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</row>
    <row r="88" spans="2:246" x14ac:dyDescent="0.3">
      <c r="B88" s="129" t="s">
        <v>395</v>
      </c>
      <c r="C88" s="138">
        <f>SUM(C89:C92)</f>
        <v>100</v>
      </c>
      <c r="D88" s="138">
        <f ca="1">SUM(D89:D92)</f>
        <v>3657334.6228375817</v>
      </c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</row>
    <row r="89" spans="2:246" outlineLevel="1" x14ac:dyDescent="0.3">
      <c r="B89" s="131" t="s">
        <v>396</v>
      </c>
      <c r="C89" s="138">
        <f>D60</f>
        <v>0</v>
      </c>
      <c r="D89" s="140">
        <f ca="1">D24</f>
        <v>30960</v>
      </c>
      <c r="F89" s="129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</row>
    <row r="90" spans="2:246" outlineLevel="1" x14ac:dyDescent="0.3">
      <c r="B90" s="131" t="s">
        <v>397</v>
      </c>
      <c r="C90" s="138">
        <f>D66</f>
        <v>0</v>
      </c>
      <c r="D90" s="140">
        <f>D28</f>
        <v>3100</v>
      </c>
      <c r="F90" s="129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</row>
    <row r="91" spans="2:246" outlineLevel="1" x14ac:dyDescent="0.3">
      <c r="B91" s="131" t="s">
        <v>398</v>
      </c>
      <c r="C91" s="138">
        <f>D63</f>
        <v>100</v>
      </c>
      <c r="D91" s="140">
        <f ca="1">D31</f>
        <v>1115274.6228375814</v>
      </c>
      <c r="F91" s="129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</row>
    <row r="92" spans="2:246" outlineLevel="1" x14ac:dyDescent="0.3">
      <c r="B92" s="131" t="s">
        <v>399</v>
      </c>
      <c r="C92" s="138">
        <f>D68</f>
        <v>0</v>
      </c>
      <c r="D92" s="140">
        <f>D41</f>
        <v>2508000.0000000005</v>
      </c>
      <c r="F92" s="129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</row>
    <row r="93" spans="2:246" x14ac:dyDescent="0.3">
      <c r="B93" s="129" t="s">
        <v>386</v>
      </c>
      <c r="C93" s="138">
        <f ca="1">SUM(C94:C95)</f>
        <v>212385.07520358977</v>
      </c>
      <c r="D93" s="138">
        <f>SUM(D94:D95)</f>
        <v>0</v>
      </c>
      <c r="F93" s="129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</row>
    <row r="94" spans="2:246" outlineLevel="1" x14ac:dyDescent="0.3">
      <c r="B94" s="131" t="s">
        <v>393</v>
      </c>
      <c r="C94" s="138">
        <f ca="1">SUM(D70:D73)</f>
        <v>171500.81330358994</v>
      </c>
      <c r="D94" s="140">
        <v>0</v>
      </c>
      <c r="F94" s="129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</row>
    <row r="95" spans="2:246" outlineLevel="1" x14ac:dyDescent="0.3">
      <c r="B95" s="131" t="s">
        <v>394</v>
      </c>
      <c r="C95" s="138">
        <f>D74</f>
        <v>40884.261899999838</v>
      </c>
      <c r="D95" s="140">
        <f>D45-D94</f>
        <v>0</v>
      </c>
      <c r="F95" s="129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</row>
    <row r="96" spans="2:246" x14ac:dyDescent="0.3">
      <c r="B96" s="129" t="s">
        <v>390</v>
      </c>
      <c r="C96" s="139">
        <f ca="1">SUM(C97:C101)</f>
        <v>42484.015040717961</v>
      </c>
      <c r="D96" s="139">
        <f ca="1">SUM(D97:D101)</f>
        <v>294456.19342563738</v>
      </c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</row>
    <row r="97" spans="2:246" outlineLevel="1" x14ac:dyDescent="0.3">
      <c r="B97" s="131" t="s">
        <v>409</v>
      </c>
      <c r="C97" s="139">
        <f>D78</f>
        <v>0</v>
      </c>
      <c r="D97" s="139">
        <f ca="1">D51</f>
        <v>1548</v>
      </c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</row>
    <row r="98" spans="2:246" outlineLevel="1" x14ac:dyDescent="0.3">
      <c r="B98" s="131" t="s">
        <v>410</v>
      </c>
      <c r="C98" s="139">
        <f>D79</f>
        <v>7.0000000000000009</v>
      </c>
      <c r="D98" s="139">
        <f>D52</f>
        <v>217.00000000000003</v>
      </c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  <c r="CK98" s="76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</row>
    <row r="99" spans="2:246" outlineLevel="1" x14ac:dyDescent="0.3">
      <c r="B99" s="131" t="s">
        <v>411</v>
      </c>
      <c r="C99" s="139">
        <f>D80</f>
        <v>0</v>
      </c>
      <c r="D99" s="139">
        <f ca="1">D53</f>
        <v>167291.19342563735</v>
      </c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  <c r="CK99" s="76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</row>
    <row r="100" spans="2:246" outlineLevel="1" x14ac:dyDescent="0.3">
      <c r="B100" s="131" t="s">
        <v>412</v>
      </c>
      <c r="C100" s="139">
        <f ca="1">D81</f>
        <v>42477.015040717961</v>
      </c>
      <c r="D100" s="139">
        <f>D54</f>
        <v>0</v>
      </c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</row>
    <row r="101" spans="2:246" outlineLevel="1" x14ac:dyDescent="0.3">
      <c r="B101" s="131" t="s">
        <v>414</v>
      </c>
      <c r="C101" s="139">
        <f>D82</f>
        <v>0</v>
      </c>
      <c r="D101" s="139">
        <f>D55</f>
        <v>125400.00000000001</v>
      </c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</row>
    <row r="102" spans="2:246" s="73" customFormat="1" x14ac:dyDescent="0.3">
      <c r="B102" s="129" t="s">
        <v>415</v>
      </c>
      <c r="C102" s="139">
        <f ca="1">SUM(C103:C104)</f>
        <v>-169801.06016287193</v>
      </c>
      <c r="D102" s="139">
        <f ca="1">SUM(D103:D104)</f>
        <v>3951790.8162632165</v>
      </c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</row>
    <row r="103" spans="2:246" outlineLevel="1" x14ac:dyDescent="0.3">
      <c r="B103" s="131" t="s">
        <v>430</v>
      </c>
      <c r="C103" s="139">
        <f ca="1">D75</f>
        <v>-212285.07520358989</v>
      </c>
      <c r="D103" s="139">
        <f ca="1">D48</f>
        <v>3657334.6228375793</v>
      </c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</row>
    <row r="104" spans="2:246" outlineLevel="1" x14ac:dyDescent="0.3">
      <c r="B104" s="131" t="s">
        <v>431</v>
      </c>
      <c r="C104" s="139">
        <f ca="1">D83</f>
        <v>42484.015040717961</v>
      </c>
      <c r="D104" s="139">
        <f ca="1">D56</f>
        <v>294456.19342563709</v>
      </c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</row>
    <row r="105" spans="2:246" x14ac:dyDescent="0.3">
      <c r="B105" s="158" t="s">
        <v>432</v>
      </c>
      <c r="C105" s="159">
        <f ca="1">SUM(C106:C107)</f>
        <v>-96418.620690361393</v>
      </c>
      <c r="D105" s="159">
        <f ca="1">SUM(D106:D107)</f>
        <v>2406960.4196648467</v>
      </c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</row>
    <row r="106" spans="2:246" outlineLevel="1" x14ac:dyDescent="0.3">
      <c r="B106" s="160" t="s">
        <v>416</v>
      </c>
      <c r="C106" s="159">
        <f ca="1">D76</f>
        <v>-120556.88751121728</v>
      </c>
      <c r="D106" s="159">
        <f ca="1">D49</f>
        <v>2230309.1890541506</v>
      </c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</row>
    <row r="107" spans="2:246" outlineLevel="1" x14ac:dyDescent="0.3">
      <c r="B107" s="160" t="s">
        <v>417</v>
      </c>
      <c r="C107" s="159">
        <f ca="1">D84</f>
        <v>24138.266820855883</v>
      </c>
      <c r="D107" s="159">
        <f ca="1">D57</f>
        <v>176651.23061069602</v>
      </c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</row>
    <row r="108" spans="2:246" x14ac:dyDescent="0.3">
      <c r="B108" s="158" t="s">
        <v>388</v>
      </c>
      <c r="C108" s="202">
        <f ca="1">IF(D105&lt;=0,C105/D105-1,1-C105/D105)</f>
        <v>1.0400582493599073</v>
      </c>
      <c r="D108" s="202"/>
      <c r="F108" s="133" t="s">
        <v>462</v>
      </c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</row>
  </sheetData>
  <mergeCells count="1">
    <mergeCell ref="C108:D108"/>
  </mergeCells>
  <phoneticPr fontId="7" type="noConversion"/>
  <dataValidations disablePrompts="1" count="1">
    <dataValidation type="list" allowBlank="1" showInputMessage="1" showErrorMessage="1" sqref="D12" xr:uid="{0966762C-6E81-441D-9BA5-597F0E96AB14}">
      <formula1>"Min,Max"</formula1>
    </dataValidation>
  </dataValidations>
  <hyperlinks>
    <hyperlink ref="B1" location="Title!B25" display="Оглавление" xr:uid="{84BE37AD-52E6-4734-86C0-9DC61D821C4C}"/>
    <hyperlink ref="E7" r:id="rId1" xr:uid="{E70934C6-A253-4D44-9251-6BE7FA78728E}"/>
    <hyperlink ref="E8" r:id="rId2" xr:uid="{5920F539-B9F9-481B-B325-C5C455352FCA}"/>
  </hyperlinks>
  <pageMargins left="0.70866141732283472" right="0.70866141732283472" top="0.74803149606299213" bottom="0.74803149606299213" header="0.31496062992125984" footer="0.31496062992125984"/>
  <pageSetup paperSize="9" scale="92" fitToWidth="2" fitToHeight="2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41559-BA5D-45A3-A75A-77FD0D8B146A}">
  <sheetPr>
    <tabColor theme="7" tint="0.79998168889431442"/>
    <pageSetUpPr fitToPage="1"/>
  </sheetPr>
  <dimension ref="A1:J52"/>
  <sheetViews>
    <sheetView workbookViewId="0">
      <selection activeCell="J18" sqref="J18:J21"/>
    </sheetView>
  </sheetViews>
  <sheetFormatPr defaultRowHeight="14.4" x14ac:dyDescent="0.3"/>
  <cols>
    <col min="1" max="1" width="14" customWidth="1"/>
    <col min="2" max="2" width="27.6640625" customWidth="1"/>
    <col min="3" max="3" width="27.44140625" customWidth="1"/>
    <col min="4" max="4" width="17.33203125" customWidth="1"/>
    <col min="5" max="5" width="26.6640625" customWidth="1"/>
    <col min="6" max="6" width="27.109375" customWidth="1"/>
  </cols>
  <sheetData>
    <row r="1" spans="1:10" x14ac:dyDescent="0.3">
      <c r="A1" s="179" t="s">
        <v>5</v>
      </c>
    </row>
    <row r="2" spans="1:10" ht="15" thickBot="1" x14ac:dyDescent="0.35">
      <c r="B2" s="203" t="s">
        <v>534</v>
      </c>
      <c r="C2" s="203"/>
      <c r="D2" s="203"/>
      <c r="E2" s="203"/>
      <c r="F2" s="203"/>
    </row>
    <row r="3" spans="1:10" x14ac:dyDescent="0.3">
      <c r="A3" s="3"/>
      <c r="B3" s="187">
        <v>-0.2</v>
      </c>
      <c r="C3" s="187">
        <v>-0.1</v>
      </c>
      <c r="D3" s="191">
        <v>24300</v>
      </c>
      <c r="E3" s="187">
        <v>0.1</v>
      </c>
      <c r="F3" s="187">
        <v>0.2</v>
      </c>
    </row>
    <row r="4" spans="1:10" x14ac:dyDescent="0.3">
      <c r="A4" s="3" t="s">
        <v>535</v>
      </c>
      <c r="B4" s="187">
        <v>0.23</v>
      </c>
      <c r="C4" s="187">
        <v>0.22</v>
      </c>
      <c r="D4" s="192">
        <v>0.21432403539622502</v>
      </c>
      <c r="E4" s="187">
        <v>0.20236383807737424</v>
      </c>
      <c r="F4" s="187">
        <v>0.19156872621954202</v>
      </c>
      <c r="J4" s="196"/>
    </row>
    <row r="5" spans="1:10" x14ac:dyDescent="0.3">
      <c r="A5" s="3" t="s">
        <v>536</v>
      </c>
      <c r="B5" s="39">
        <v>37885.89305607276</v>
      </c>
      <c r="C5" s="39">
        <v>36199.467798733996</v>
      </c>
      <c r="D5" s="191">
        <v>34516.468397293196</v>
      </c>
      <c r="E5" s="39">
        <v>32835.130194975696</v>
      </c>
      <c r="F5" s="39">
        <v>31133.081820013827</v>
      </c>
    </row>
    <row r="6" spans="1:10" x14ac:dyDescent="0.3">
      <c r="A6" s="3" t="s">
        <v>537</v>
      </c>
      <c r="B6" s="188">
        <v>5.2763159133016471</v>
      </c>
      <c r="C6" s="188">
        <v>5.5745828937944575</v>
      </c>
      <c r="D6" s="193">
        <v>5.8408806279432968</v>
      </c>
      <c r="E6" s="188">
        <v>6.0979155430771712</v>
      </c>
      <c r="F6" s="188">
        <v>6.3225242412144516</v>
      </c>
    </row>
    <row r="7" spans="1:10" x14ac:dyDescent="0.3">
      <c r="A7" s="3" t="s">
        <v>484</v>
      </c>
      <c r="B7" s="189">
        <v>1.0406634735240095</v>
      </c>
      <c r="C7" s="189">
        <v>1.0403616802950935</v>
      </c>
      <c r="D7" s="194">
        <v>1.0400582493599073</v>
      </c>
      <c r="E7" s="189">
        <v>1.0397537426724794</v>
      </c>
      <c r="F7" s="189">
        <v>1.0394577870462736</v>
      </c>
    </row>
    <row r="9" spans="1:10" ht="15" thickBot="1" x14ac:dyDescent="0.35">
      <c r="B9" s="203" t="s">
        <v>538</v>
      </c>
      <c r="C9" s="203"/>
      <c r="D9" s="203"/>
      <c r="E9" s="203"/>
      <c r="F9" s="203"/>
    </row>
    <row r="10" spans="1:10" x14ac:dyDescent="0.3">
      <c r="A10" s="3"/>
      <c r="B10" s="187">
        <v>-0.2</v>
      </c>
      <c r="C10" s="187">
        <v>-0.1</v>
      </c>
      <c r="D10" s="11">
        <v>20</v>
      </c>
      <c r="E10" s="187">
        <v>0.1</v>
      </c>
      <c r="F10" s="187">
        <v>0.2</v>
      </c>
    </row>
    <row r="11" spans="1:10" x14ac:dyDescent="0.3">
      <c r="A11" s="3" t="s">
        <v>535</v>
      </c>
      <c r="B11" s="196" t="s">
        <v>540</v>
      </c>
      <c r="C11" s="196" t="s">
        <v>540</v>
      </c>
      <c r="D11" s="192">
        <v>0.21432403539622502</v>
      </c>
      <c r="E11" s="187">
        <v>0.8471123718759026</v>
      </c>
      <c r="F11" s="187">
        <v>1.5524135647353479</v>
      </c>
    </row>
    <row r="12" spans="1:10" x14ac:dyDescent="0.3">
      <c r="A12" s="3" t="s">
        <v>536</v>
      </c>
      <c r="B12" s="39">
        <v>-688381.69452208001</v>
      </c>
      <c r="C12" s="39">
        <v>-302626.43760950904</v>
      </c>
      <c r="D12" s="191">
        <v>34516.468397293196</v>
      </c>
      <c r="E12" s="39">
        <v>232410.82120507481</v>
      </c>
      <c r="F12" s="39">
        <v>428875.5199981081</v>
      </c>
    </row>
    <row r="13" spans="1:10" x14ac:dyDescent="0.3">
      <c r="A13" s="3" t="s">
        <v>537</v>
      </c>
      <c r="B13" s="188" t="s">
        <v>543</v>
      </c>
      <c r="C13" s="188" t="s">
        <v>543</v>
      </c>
      <c r="D13" s="193">
        <v>5.8408806279432968</v>
      </c>
      <c r="E13" s="188">
        <v>2.2402949733555411</v>
      </c>
      <c r="F13" s="188">
        <v>1.6902363867439891</v>
      </c>
    </row>
    <row r="14" spans="1:10" x14ac:dyDescent="0.3">
      <c r="A14" s="3" t="s">
        <v>484</v>
      </c>
      <c r="B14" s="189">
        <v>1.015181222582634</v>
      </c>
      <c r="C14" s="189">
        <v>1.015181222582634</v>
      </c>
      <c r="D14" s="195">
        <v>1.0400582493599073</v>
      </c>
      <c r="E14" s="189">
        <v>1.1305072466135933</v>
      </c>
      <c r="F14" s="189">
        <v>1.2214440042792334</v>
      </c>
    </row>
    <row r="16" spans="1:10" ht="15" thickBot="1" x14ac:dyDescent="0.35">
      <c r="B16" s="203" t="s">
        <v>539</v>
      </c>
      <c r="C16" s="203"/>
      <c r="D16" s="203"/>
      <c r="E16" s="203"/>
      <c r="F16" s="203"/>
    </row>
    <row r="17" spans="1:10" x14ac:dyDescent="0.3">
      <c r="A17" s="3"/>
      <c r="B17" s="187">
        <v>-0.2</v>
      </c>
      <c r="C17" s="187">
        <v>-0.1</v>
      </c>
      <c r="D17" s="191">
        <v>22000</v>
      </c>
      <c r="E17" s="187">
        <v>0.1</v>
      </c>
      <c r="F17" s="187">
        <v>0.2</v>
      </c>
    </row>
    <row r="18" spans="1:10" x14ac:dyDescent="0.3">
      <c r="A18" s="3" t="s">
        <v>535</v>
      </c>
      <c r="B18" s="187">
        <v>7.685464841529277E-2</v>
      </c>
      <c r="C18" s="187">
        <v>0.15262958603864885</v>
      </c>
      <c r="D18" s="192">
        <v>0.21432403539622502</v>
      </c>
      <c r="E18" s="187">
        <v>0.27</v>
      </c>
      <c r="F18" s="187">
        <v>0.31797816960618519</v>
      </c>
      <c r="J18" s="32"/>
    </row>
    <row r="19" spans="1:10" x14ac:dyDescent="0.3">
      <c r="A19" s="3" t="s">
        <v>536</v>
      </c>
      <c r="B19" s="39">
        <v>-3719.1035277496239</v>
      </c>
      <c r="C19" s="39">
        <v>16955.976378896055</v>
      </c>
      <c r="D19" s="191">
        <v>34516.468397293196</v>
      </c>
      <c r="E19" s="39">
        <v>51046.54741694939</v>
      </c>
      <c r="F19" s="39">
        <v>66218.636332147958</v>
      </c>
      <c r="J19" s="76"/>
    </row>
    <row r="20" spans="1:10" x14ac:dyDescent="0.3">
      <c r="A20" s="3" t="s">
        <v>537</v>
      </c>
      <c r="B20" s="188">
        <v>11.997352637491902</v>
      </c>
      <c r="C20" s="188">
        <v>7.6703538154153099</v>
      </c>
      <c r="D20" s="193">
        <v>5.8408806279432968</v>
      </c>
      <c r="E20" s="188">
        <v>4.8213165109273666</v>
      </c>
      <c r="F20" s="188">
        <v>4.2282097406932211</v>
      </c>
      <c r="J20" s="186"/>
    </row>
    <row r="21" spans="1:10" x14ac:dyDescent="0.3">
      <c r="A21" s="3" t="s">
        <v>484</v>
      </c>
      <c r="B21" s="189">
        <v>1.0352272018094226</v>
      </c>
      <c r="C21" s="189">
        <v>1.0371428709974793</v>
      </c>
      <c r="D21" s="195">
        <v>1.0400582493599073</v>
      </c>
      <c r="E21" s="189">
        <v>1.0428353228264853</v>
      </c>
      <c r="F21" s="189">
        <v>1.0456106444639772</v>
      </c>
      <c r="J21" s="186"/>
    </row>
    <row r="23" spans="1:10" x14ac:dyDescent="0.3">
      <c r="B23" s="190"/>
      <c r="C23" s="190"/>
      <c r="E23" s="187"/>
      <c r="F23" s="187"/>
    </row>
    <row r="24" spans="1:10" x14ac:dyDescent="0.3">
      <c r="A24" s="199"/>
      <c r="B24" s="199"/>
      <c r="C24" s="199"/>
      <c r="D24" s="199"/>
      <c r="E24" s="199"/>
      <c r="F24" s="199"/>
    </row>
    <row r="25" spans="1:10" x14ac:dyDescent="0.3">
      <c r="A25" s="199"/>
      <c r="B25" s="199"/>
      <c r="C25" s="199"/>
      <c r="D25" s="199"/>
      <c r="E25" s="199"/>
      <c r="F25" s="199"/>
    </row>
    <row r="26" spans="1:10" x14ac:dyDescent="0.3">
      <c r="A26" s="199"/>
      <c r="B26" s="199"/>
      <c r="C26" s="199"/>
      <c r="D26" s="199"/>
      <c r="E26" s="199"/>
      <c r="F26" s="199"/>
    </row>
    <row r="27" spans="1:10" x14ac:dyDescent="0.3">
      <c r="A27" s="199"/>
      <c r="B27" s="199"/>
      <c r="C27" s="199"/>
      <c r="D27" s="199"/>
      <c r="E27" s="199"/>
      <c r="F27" s="199"/>
    </row>
    <row r="28" spans="1:10" x14ac:dyDescent="0.3">
      <c r="A28" s="199"/>
      <c r="B28" s="200"/>
      <c r="C28" s="199"/>
      <c r="D28" s="200"/>
      <c r="E28" s="199"/>
      <c r="F28" s="199"/>
    </row>
    <row r="29" spans="1:10" x14ac:dyDescent="0.3">
      <c r="A29" s="199"/>
      <c r="B29" s="200"/>
      <c r="C29" s="199"/>
      <c r="D29" s="200"/>
      <c r="E29" s="199"/>
      <c r="F29" s="199"/>
    </row>
    <row r="30" spans="1:10" x14ac:dyDescent="0.3">
      <c r="A30" s="199"/>
      <c r="B30" s="200"/>
      <c r="C30" s="199"/>
      <c r="D30" s="200"/>
      <c r="E30" s="199"/>
      <c r="F30" s="199"/>
    </row>
    <row r="31" spans="1:10" x14ac:dyDescent="0.3">
      <c r="A31" s="199"/>
      <c r="B31" s="200"/>
      <c r="C31" s="199"/>
      <c r="D31" s="200"/>
      <c r="E31" s="199"/>
      <c r="F31" s="199"/>
    </row>
    <row r="32" spans="1:10" x14ac:dyDescent="0.3">
      <c r="A32" s="199"/>
      <c r="B32" s="200"/>
      <c r="C32" s="199"/>
      <c r="D32" s="200"/>
      <c r="E32" s="199"/>
      <c r="F32" s="199"/>
    </row>
    <row r="33" spans="1:6" x14ac:dyDescent="0.3">
      <c r="A33" s="199"/>
      <c r="B33" s="200"/>
      <c r="C33" s="199"/>
      <c r="D33" s="200"/>
      <c r="E33" s="199"/>
      <c r="F33" s="199"/>
    </row>
    <row r="34" spans="1:6" x14ac:dyDescent="0.3">
      <c r="A34" s="199"/>
      <c r="B34" s="200"/>
      <c r="C34" s="199"/>
      <c r="D34" s="200"/>
      <c r="E34" s="199"/>
      <c r="F34" s="199"/>
    </row>
    <row r="35" spans="1:6" x14ac:dyDescent="0.3">
      <c r="A35" s="199"/>
      <c r="B35" s="200"/>
      <c r="C35" s="199"/>
      <c r="D35" s="200"/>
      <c r="E35" s="199"/>
      <c r="F35" s="199"/>
    </row>
    <row r="36" spans="1:6" x14ac:dyDescent="0.3">
      <c r="A36" s="199"/>
      <c r="B36" s="200"/>
      <c r="C36" s="199"/>
      <c r="D36" s="200"/>
      <c r="E36" s="199"/>
      <c r="F36" s="199"/>
    </row>
    <row r="37" spans="1:6" x14ac:dyDescent="0.3">
      <c r="A37" s="199"/>
      <c r="B37" s="200"/>
      <c r="C37" s="199"/>
      <c r="D37" s="200"/>
      <c r="E37" s="199"/>
      <c r="F37" s="199"/>
    </row>
    <row r="38" spans="1:6" x14ac:dyDescent="0.3">
      <c r="A38" s="199"/>
      <c r="B38" s="198"/>
      <c r="C38" s="199"/>
      <c r="D38" s="198"/>
      <c r="E38" s="199"/>
      <c r="F38" s="199"/>
    </row>
    <row r="39" spans="1:6" x14ac:dyDescent="0.3">
      <c r="A39" s="199"/>
      <c r="B39" s="198"/>
      <c r="C39" s="199"/>
      <c r="D39" s="198"/>
      <c r="E39" s="199"/>
      <c r="F39" s="199"/>
    </row>
    <row r="40" spans="1:6" x14ac:dyDescent="0.3">
      <c r="A40" s="199"/>
      <c r="B40" s="200"/>
      <c r="C40" s="199"/>
      <c r="D40" s="200"/>
      <c r="E40" s="199"/>
      <c r="F40" s="199"/>
    </row>
    <row r="41" spans="1:6" x14ac:dyDescent="0.3">
      <c r="A41" s="199"/>
      <c r="B41" s="198"/>
      <c r="C41" s="199"/>
      <c r="D41" s="198"/>
      <c r="E41" s="199"/>
      <c r="F41" s="199"/>
    </row>
    <row r="42" spans="1:6" x14ac:dyDescent="0.3">
      <c r="A42" s="199"/>
      <c r="B42" s="200"/>
      <c r="C42" s="199"/>
      <c r="D42" s="200"/>
      <c r="E42" s="199"/>
      <c r="F42" s="199"/>
    </row>
    <row r="43" spans="1:6" x14ac:dyDescent="0.3">
      <c r="A43" s="199"/>
      <c r="B43" s="200"/>
      <c r="C43" s="199"/>
      <c r="D43" s="200"/>
      <c r="E43" s="199"/>
      <c r="F43" s="199"/>
    </row>
    <row r="44" spans="1:6" x14ac:dyDescent="0.3">
      <c r="A44" s="199"/>
      <c r="B44" s="200"/>
      <c r="C44" s="199"/>
      <c r="D44" s="200"/>
      <c r="E44" s="199"/>
      <c r="F44" s="199"/>
    </row>
    <row r="45" spans="1:6" x14ac:dyDescent="0.3">
      <c r="A45" s="199"/>
      <c r="B45" s="200"/>
      <c r="C45" s="199"/>
      <c r="D45" s="200"/>
      <c r="E45" s="199"/>
      <c r="F45" s="199"/>
    </row>
    <row r="46" spans="1:6" x14ac:dyDescent="0.3">
      <c r="A46" s="199"/>
      <c r="B46" s="200"/>
      <c r="C46" s="199"/>
      <c r="D46" s="200"/>
      <c r="E46" s="199"/>
      <c r="F46" s="199"/>
    </row>
    <row r="47" spans="1:6" x14ac:dyDescent="0.3">
      <c r="A47" s="199"/>
      <c r="B47" s="200"/>
      <c r="C47" s="199"/>
      <c r="D47" s="200"/>
      <c r="E47" s="199"/>
      <c r="F47" s="199"/>
    </row>
    <row r="48" spans="1:6" x14ac:dyDescent="0.3">
      <c r="A48" s="199"/>
      <c r="B48" s="200"/>
      <c r="C48" s="199"/>
      <c r="D48" s="200"/>
      <c r="E48" s="199"/>
      <c r="F48" s="199"/>
    </row>
    <row r="49" spans="1:6" x14ac:dyDescent="0.3">
      <c r="A49" s="199"/>
      <c r="B49" s="200"/>
      <c r="C49" s="199"/>
      <c r="D49" s="200"/>
      <c r="E49" s="199"/>
      <c r="F49" s="199"/>
    </row>
    <row r="50" spans="1:6" x14ac:dyDescent="0.3">
      <c r="A50" s="199"/>
      <c r="B50" s="200"/>
      <c r="C50" s="199"/>
      <c r="D50" s="200"/>
      <c r="E50" s="199"/>
      <c r="F50" s="199"/>
    </row>
    <row r="51" spans="1:6" x14ac:dyDescent="0.3">
      <c r="A51" s="199"/>
      <c r="B51" s="200"/>
      <c r="C51" s="199"/>
      <c r="D51" s="200"/>
      <c r="E51" s="199"/>
      <c r="F51" s="199"/>
    </row>
    <row r="52" spans="1:6" x14ac:dyDescent="0.3">
      <c r="A52" s="199"/>
      <c r="B52" s="199"/>
      <c r="C52" s="199"/>
      <c r="D52" s="199"/>
      <c r="E52" s="199"/>
      <c r="F52" s="199"/>
    </row>
  </sheetData>
  <mergeCells count="3">
    <mergeCell ref="B2:F2"/>
    <mergeCell ref="B9:F9"/>
    <mergeCell ref="B16:F16"/>
  </mergeCells>
  <hyperlinks>
    <hyperlink ref="A1" location="Title!B26" display="Оглавление" xr:uid="{5D9602BC-AAFC-440F-8D6E-0FE1ACBF42EC}"/>
  </hyperlinks>
  <pageMargins left="0.70866141732283472" right="0.70866141732283472" top="0.74803149606299213" bottom="0.74803149606299213" header="0.31496062992125984" footer="0.31496062992125984"/>
  <pageSetup paperSize="9" scale="9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D1A4B-62E8-49E8-BD9F-21BC1EC2BB4B}">
  <sheetPr>
    <outlinePr summaryBelow="0"/>
  </sheetPr>
  <dimension ref="B1:AB233"/>
  <sheetViews>
    <sheetView showGridLines="0" workbookViewId="0">
      <pane xSplit="2" ySplit="2" topLeftCell="C30" activePane="bottomRight" state="frozen"/>
      <selection pane="topRight" activeCell="C1" sqref="C1"/>
      <selection pane="bottomLeft" activeCell="A3" sqref="A3"/>
      <selection pane="bottomRight" activeCell="D42" sqref="D42"/>
    </sheetView>
  </sheetViews>
  <sheetFormatPr defaultColWidth="9.109375" defaultRowHeight="10.199999999999999" outlineLevelRow="4" x14ac:dyDescent="0.2"/>
  <cols>
    <col min="1" max="1" width="2.5546875" style="3" customWidth="1"/>
    <col min="2" max="2" width="35.88671875" style="3" customWidth="1"/>
    <col min="3" max="3" width="10.5546875" style="1" customWidth="1"/>
    <col min="4" max="4" width="10.109375" style="3" bestFit="1" customWidth="1"/>
    <col min="5" max="5" width="12" style="3" customWidth="1"/>
    <col min="6" max="6" width="45.5546875" style="3" customWidth="1"/>
    <col min="7" max="16384" width="9.109375" style="3"/>
  </cols>
  <sheetData>
    <row r="1" spans="2:9" ht="14.4" x14ac:dyDescent="0.3">
      <c r="B1" s="179" t="s">
        <v>5</v>
      </c>
    </row>
    <row r="2" spans="2:9" x14ac:dyDescent="0.2">
      <c r="B2" s="6"/>
      <c r="C2" s="13" t="s">
        <v>127</v>
      </c>
      <c r="D2" s="13" t="s">
        <v>89</v>
      </c>
      <c r="E2" s="13" t="s">
        <v>90</v>
      </c>
      <c r="F2" s="13" t="s">
        <v>91</v>
      </c>
      <c r="H2" s="13" t="s">
        <v>305</v>
      </c>
    </row>
    <row r="3" spans="2:9" ht="10.8" thickBot="1" x14ac:dyDescent="0.25">
      <c r="B3" s="15" t="s">
        <v>130</v>
      </c>
      <c r="C3" s="16"/>
      <c r="D3" s="17"/>
      <c r="E3" s="17"/>
      <c r="F3" s="28"/>
      <c r="H3" s="94">
        <f>SMALL(Assump!H4:H5,COUNTIF(Assump!D4:D5,0)+1)</f>
        <v>44835</v>
      </c>
      <c r="I3" s="12" t="s">
        <v>303</v>
      </c>
    </row>
    <row r="4" spans="2:9" outlineLevel="1" x14ac:dyDescent="0.2">
      <c r="B4" s="22" t="s">
        <v>122</v>
      </c>
      <c r="C4" s="13" t="s">
        <v>129</v>
      </c>
      <c r="D4" s="19">
        <v>1</v>
      </c>
      <c r="E4" s="21" t="s">
        <v>86</v>
      </c>
      <c r="F4" s="29" t="s">
        <v>111</v>
      </c>
      <c r="H4" s="94">
        <f>D17*D4</f>
        <v>44835</v>
      </c>
      <c r="I4" s="12" t="s">
        <v>304</v>
      </c>
    </row>
    <row r="5" spans="2:9" outlineLevel="1" x14ac:dyDescent="0.2">
      <c r="B5" s="22" t="s">
        <v>123</v>
      </c>
      <c r="C5" s="13" t="s">
        <v>129</v>
      </c>
      <c r="D5" s="19">
        <v>1</v>
      </c>
      <c r="E5" s="21" t="s">
        <v>86</v>
      </c>
      <c r="F5" s="29" t="s">
        <v>92</v>
      </c>
      <c r="H5" s="94">
        <f>D25*D5</f>
        <v>44835</v>
      </c>
      <c r="I5" s="12" t="s">
        <v>304</v>
      </c>
    </row>
    <row r="6" spans="2:9" x14ac:dyDescent="0.2">
      <c r="B6" s="6"/>
      <c r="C6" s="13"/>
      <c r="D6" s="13"/>
      <c r="E6" s="13"/>
      <c r="F6" s="30"/>
    </row>
    <row r="7" spans="2:9" ht="10.8" thickBot="1" x14ac:dyDescent="0.25">
      <c r="B7" s="15" t="s">
        <v>110</v>
      </c>
      <c r="C7" s="16"/>
      <c r="D7" s="17"/>
      <c r="E7" s="17"/>
      <c r="F7" s="28"/>
    </row>
    <row r="8" spans="2:9" outlineLevel="1" x14ac:dyDescent="0.2">
      <c r="B8" s="22" t="s">
        <v>125</v>
      </c>
      <c r="C8" s="3"/>
      <c r="E8" s="23"/>
      <c r="F8" s="31"/>
    </row>
    <row r="9" spans="2:9" outlineLevel="2" x14ac:dyDescent="0.2">
      <c r="B9" s="27" t="s">
        <v>133</v>
      </c>
      <c r="C9" s="13" t="s">
        <v>33</v>
      </c>
      <c r="D9" s="24">
        <v>44287</v>
      </c>
      <c r="E9" s="21" t="s">
        <v>86</v>
      </c>
      <c r="F9" s="31" t="s">
        <v>178</v>
      </c>
    </row>
    <row r="10" spans="2:9" outlineLevel="2" x14ac:dyDescent="0.2">
      <c r="B10" s="27" t="s">
        <v>131</v>
      </c>
      <c r="C10" s="13" t="s">
        <v>33</v>
      </c>
      <c r="D10" s="24">
        <f>EOMONTH(D9,6-1)+1</f>
        <v>44470</v>
      </c>
      <c r="E10" s="21" t="s">
        <v>86</v>
      </c>
      <c r="F10" s="31"/>
    </row>
    <row r="11" spans="2:9" outlineLevel="2" x14ac:dyDescent="0.2">
      <c r="B11" s="27" t="s">
        <v>132</v>
      </c>
      <c r="C11" s="13" t="s">
        <v>128</v>
      </c>
      <c r="D11" s="19">
        <f>12*20</f>
        <v>240</v>
      </c>
      <c r="E11" s="21" t="s">
        <v>86</v>
      </c>
      <c r="F11" s="31"/>
    </row>
    <row r="12" spans="2:9" outlineLevel="1" x14ac:dyDescent="0.2">
      <c r="B12" s="22" t="s">
        <v>122</v>
      </c>
      <c r="C12" s="3"/>
      <c r="F12" s="31"/>
    </row>
    <row r="13" spans="2:9" outlineLevel="2" x14ac:dyDescent="0.2">
      <c r="B13" s="7" t="s">
        <v>119</v>
      </c>
      <c r="C13" s="13"/>
      <c r="E13" s="23"/>
      <c r="F13" s="31"/>
    </row>
    <row r="14" spans="2:9" outlineLevel="3" x14ac:dyDescent="0.2">
      <c r="B14" s="27" t="s">
        <v>124</v>
      </c>
      <c r="C14" s="13" t="s">
        <v>33</v>
      </c>
      <c r="D14" s="25">
        <f>D10</f>
        <v>44470</v>
      </c>
      <c r="E14" s="23"/>
      <c r="F14" s="31"/>
    </row>
    <row r="15" spans="2:9" outlineLevel="3" x14ac:dyDescent="0.2">
      <c r="B15" s="27" t="s">
        <v>126</v>
      </c>
      <c r="C15" s="13" t="s">
        <v>128</v>
      </c>
      <c r="D15" s="19">
        <v>12</v>
      </c>
      <c r="E15" s="21" t="s">
        <v>86</v>
      </c>
      <c r="F15" s="31" t="s">
        <v>306</v>
      </c>
    </row>
    <row r="16" spans="2:9" outlineLevel="2" x14ac:dyDescent="0.2">
      <c r="B16" s="7" t="s">
        <v>120</v>
      </c>
      <c r="C16" s="3"/>
      <c r="E16" s="23"/>
      <c r="F16" s="31"/>
    </row>
    <row r="17" spans="2:6" outlineLevel="3" x14ac:dyDescent="0.2">
      <c r="B17" s="27" t="s">
        <v>124</v>
      </c>
      <c r="C17" s="13" t="s">
        <v>33</v>
      </c>
      <c r="D17" s="25">
        <f>EOMONTH(D14,D15-1)+1</f>
        <v>44835</v>
      </c>
      <c r="E17" s="23"/>
      <c r="F17" s="31"/>
    </row>
    <row r="18" spans="2:6" outlineLevel="3" x14ac:dyDescent="0.2">
      <c r="B18" s="27" t="s">
        <v>126</v>
      </c>
      <c r="C18" s="13" t="s">
        <v>128</v>
      </c>
      <c r="D18" s="3">
        <f>D11-D15</f>
        <v>228</v>
      </c>
      <c r="F18" s="31"/>
    </row>
    <row r="19" spans="2:6" outlineLevel="2" x14ac:dyDescent="0.2">
      <c r="B19" s="7" t="s">
        <v>121</v>
      </c>
      <c r="C19" s="13" t="s">
        <v>33</v>
      </c>
      <c r="D19" s="25">
        <f>EOMONTH(D17,D18-1)</f>
        <v>51774</v>
      </c>
      <c r="E19" s="23"/>
      <c r="F19" s="31"/>
    </row>
    <row r="20" spans="2:6" outlineLevel="1" x14ac:dyDescent="0.2">
      <c r="B20" s="22" t="s">
        <v>123</v>
      </c>
      <c r="C20" s="3"/>
      <c r="F20" s="31"/>
    </row>
    <row r="21" spans="2:6" outlineLevel="2" x14ac:dyDescent="0.2">
      <c r="B21" s="7" t="s">
        <v>119</v>
      </c>
      <c r="C21" s="13"/>
      <c r="E21" s="23"/>
      <c r="F21" s="31"/>
    </row>
    <row r="22" spans="2:6" outlineLevel="3" x14ac:dyDescent="0.2">
      <c r="B22" s="27" t="s">
        <v>124</v>
      </c>
      <c r="C22" s="13" t="s">
        <v>33</v>
      </c>
      <c r="D22" s="25">
        <f>D14</f>
        <v>44470</v>
      </c>
      <c r="E22" s="23"/>
      <c r="F22" s="31"/>
    </row>
    <row r="23" spans="2:6" outlineLevel="3" x14ac:dyDescent="0.2">
      <c r="B23" s="27" t="s">
        <v>126</v>
      </c>
      <c r="C23" s="13" t="s">
        <v>128</v>
      </c>
      <c r="D23" s="19">
        <f>D15</f>
        <v>12</v>
      </c>
      <c r="E23" s="21" t="s">
        <v>86</v>
      </c>
      <c r="F23" s="31"/>
    </row>
    <row r="24" spans="2:6" outlineLevel="2" x14ac:dyDescent="0.2">
      <c r="B24" s="7" t="s">
        <v>120</v>
      </c>
      <c r="C24" s="3"/>
      <c r="E24" s="23"/>
      <c r="F24" s="31"/>
    </row>
    <row r="25" spans="2:6" outlineLevel="3" x14ac:dyDescent="0.2">
      <c r="B25" s="27" t="s">
        <v>124</v>
      </c>
      <c r="C25" s="13" t="s">
        <v>33</v>
      </c>
      <c r="D25" s="25">
        <f>EOMONTH(D22,D23-1)+1</f>
        <v>44835</v>
      </c>
      <c r="E25" s="23"/>
      <c r="F25" s="31"/>
    </row>
    <row r="26" spans="2:6" outlineLevel="3" x14ac:dyDescent="0.2">
      <c r="B26" s="27" t="s">
        <v>126</v>
      </c>
      <c r="C26" s="13" t="s">
        <v>128</v>
      </c>
      <c r="D26" s="3">
        <f>D11-D23</f>
        <v>228</v>
      </c>
      <c r="F26" s="31"/>
    </row>
    <row r="27" spans="2:6" outlineLevel="2" x14ac:dyDescent="0.2">
      <c r="B27" s="7" t="s">
        <v>121</v>
      </c>
      <c r="C27" s="13" t="s">
        <v>33</v>
      </c>
      <c r="D27" s="25">
        <f>EOMONTH(D25,D26-1)</f>
        <v>51774</v>
      </c>
      <c r="E27" s="23"/>
      <c r="F27" s="31"/>
    </row>
    <row r="28" spans="2:6" outlineLevel="1" x14ac:dyDescent="0.2">
      <c r="B28" s="31"/>
      <c r="C28" s="31"/>
      <c r="D28" s="31"/>
      <c r="E28" s="31"/>
      <c r="F28" s="31"/>
    </row>
    <row r="29" spans="2:6" outlineLevel="1" x14ac:dyDescent="0.2">
      <c r="B29" s="5" t="s">
        <v>327</v>
      </c>
      <c r="C29" s="13" t="s">
        <v>328</v>
      </c>
      <c r="D29" s="35">
        <v>240</v>
      </c>
      <c r="E29" s="21" t="s">
        <v>505</v>
      </c>
      <c r="F29" s="31"/>
    </row>
    <row r="30" spans="2:6" x14ac:dyDescent="0.2">
      <c r="F30" s="31"/>
    </row>
    <row r="31" spans="2:6" ht="10.8" thickBot="1" x14ac:dyDescent="0.25">
      <c r="B31" s="15" t="s">
        <v>362</v>
      </c>
      <c r="C31" s="16"/>
      <c r="D31" s="17"/>
      <c r="E31" s="17"/>
      <c r="F31" s="28"/>
    </row>
    <row r="32" spans="2:6" outlineLevel="1" x14ac:dyDescent="0.2">
      <c r="B32" s="5" t="s">
        <v>154</v>
      </c>
      <c r="F32" s="31"/>
    </row>
    <row r="33" spans="2:8" outlineLevel="2" x14ac:dyDescent="0.2">
      <c r="B33" s="26" t="s">
        <v>155</v>
      </c>
      <c r="C33" s="13" t="s">
        <v>150</v>
      </c>
      <c r="D33" s="35">
        <v>24633.987079999999</v>
      </c>
      <c r="E33" s="21"/>
      <c r="F33" s="31" t="s">
        <v>509</v>
      </c>
    </row>
    <row r="34" spans="2:8" outlineLevel="2" x14ac:dyDescent="0.2">
      <c r="B34" s="26" t="s">
        <v>156</v>
      </c>
      <c r="C34" s="13" t="s">
        <v>150</v>
      </c>
      <c r="D34" s="35">
        <v>75052.9087</v>
      </c>
      <c r="E34" s="21"/>
      <c r="F34" s="31" t="s">
        <v>509</v>
      </c>
    </row>
    <row r="35" spans="2:8" outlineLevel="1" x14ac:dyDescent="0.2">
      <c r="B35" s="5" t="s">
        <v>464</v>
      </c>
      <c r="F35" s="31" t="s">
        <v>507</v>
      </c>
    </row>
    <row r="36" spans="2:8" outlineLevel="2" x14ac:dyDescent="0.2">
      <c r="B36" s="26" t="s">
        <v>155</v>
      </c>
      <c r="C36" s="13" t="s">
        <v>150</v>
      </c>
      <c r="D36" s="35">
        <v>43000</v>
      </c>
      <c r="E36" s="21"/>
      <c r="F36" s="31" t="s">
        <v>509</v>
      </c>
    </row>
    <row r="37" spans="2:8" outlineLevel="2" x14ac:dyDescent="0.2">
      <c r="B37" s="26" t="s">
        <v>156</v>
      </c>
      <c r="C37" s="13" t="s">
        <v>150</v>
      </c>
      <c r="D37" s="35">
        <v>19400</v>
      </c>
      <c r="E37" s="21"/>
      <c r="F37" s="31" t="s">
        <v>509</v>
      </c>
    </row>
    <row r="38" spans="2:8" x14ac:dyDescent="0.2">
      <c r="F38" s="31"/>
    </row>
    <row r="39" spans="2:8" ht="10.8" thickBot="1" x14ac:dyDescent="0.25">
      <c r="B39" s="15" t="s">
        <v>276</v>
      </c>
      <c r="C39" s="16"/>
      <c r="D39" s="17"/>
      <c r="E39" s="17"/>
      <c r="F39" s="28"/>
    </row>
    <row r="40" spans="2:8" outlineLevel="1" x14ac:dyDescent="0.2">
      <c r="B40" s="5" t="s">
        <v>47</v>
      </c>
      <c r="F40" s="31"/>
    </row>
    <row r="41" spans="2:8" outlineLevel="1" x14ac:dyDescent="0.2">
      <c r="B41" s="7" t="s">
        <v>278</v>
      </c>
      <c r="C41" s="13" t="s">
        <v>282</v>
      </c>
      <c r="D41" s="35">
        <f>22000</f>
        <v>22000</v>
      </c>
      <c r="E41" s="21" t="s">
        <v>86</v>
      </c>
      <c r="F41" s="31" t="s">
        <v>509</v>
      </c>
    </row>
    <row r="42" spans="2:8" s="7" customFormat="1" outlineLevel="1" x14ac:dyDescent="0.2">
      <c r="B42" s="7" t="s">
        <v>370</v>
      </c>
      <c r="C42" s="13" t="s">
        <v>36</v>
      </c>
      <c r="D42" s="20">
        <v>0.76863688792225293</v>
      </c>
      <c r="E42" s="21" t="s">
        <v>86</v>
      </c>
      <c r="F42" s="86" t="s">
        <v>508</v>
      </c>
    </row>
    <row r="43" spans="2:8" outlineLevel="1" x14ac:dyDescent="0.2">
      <c r="B43" s="7" t="s">
        <v>371</v>
      </c>
      <c r="C43" s="13" t="s">
        <v>282</v>
      </c>
      <c r="D43" s="76">
        <f>D41*D42</f>
        <v>16910.011534289566</v>
      </c>
      <c r="F43" s="31"/>
    </row>
    <row r="44" spans="2:8" outlineLevel="2" x14ac:dyDescent="0.2">
      <c r="B44" s="26" t="s">
        <v>155</v>
      </c>
      <c r="C44" s="13" t="s">
        <v>36</v>
      </c>
      <c r="D44" s="87">
        <f>D65/SUMPRODUCT($D$65:$D$66,$D$4:$D$5)</f>
        <v>0.39486540856403868</v>
      </c>
      <c r="F44" s="31" t="s">
        <v>281</v>
      </c>
    </row>
    <row r="45" spans="2:8" outlineLevel="2" x14ac:dyDescent="0.2">
      <c r="B45" s="26" t="s">
        <v>156</v>
      </c>
      <c r="C45" s="13" t="s">
        <v>36</v>
      </c>
      <c r="D45" s="87">
        <f>D66/SUMPRODUCT($D$65:$D$66,$D$4:$D$5)</f>
        <v>0.60513459143596127</v>
      </c>
      <c r="F45" s="31"/>
    </row>
    <row r="46" spans="2:8" outlineLevel="1" x14ac:dyDescent="0.2">
      <c r="B46" s="7" t="s">
        <v>372</v>
      </c>
      <c r="C46" s="13" t="s">
        <v>280</v>
      </c>
      <c r="D46" s="35">
        <v>20</v>
      </c>
      <c r="E46" s="21" t="s">
        <v>86</v>
      </c>
      <c r="F46" s="86" t="s">
        <v>373</v>
      </c>
      <c r="H46" s="35">
        <v>1</v>
      </c>
    </row>
    <row r="47" spans="2:8" x14ac:dyDescent="0.2">
      <c r="B47" s="26"/>
      <c r="C47" s="13"/>
      <c r="D47" s="87"/>
      <c r="F47" s="31"/>
    </row>
    <row r="48" spans="2:8" ht="10.8" thickBot="1" x14ac:dyDescent="0.25">
      <c r="B48" s="15" t="s">
        <v>165</v>
      </c>
      <c r="C48" s="16"/>
      <c r="D48" s="17"/>
      <c r="E48" s="17"/>
      <c r="F48" s="103" t="s">
        <v>295</v>
      </c>
      <c r="H48" s="11" t="s">
        <v>205</v>
      </c>
    </row>
    <row r="49" spans="2:8" outlineLevel="1" x14ac:dyDescent="0.2">
      <c r="B49" s="5" t="s">
        <v>469</v>
      </c>
      <c r="C49" s="13" t="s">
        <v>280</v>
      </c>
      <c r="D49" s="35">
        <v>13</v>
      </c>
      <c r="E49" s="21" t="s">
        <v>86</v>
      </c>
      <c r="F49" s="31" t="s">
        <v>470</v>
      </c>
      <c r="H49" s="35">
        <v>1</v>
      </c>
    </row>
    <row r="50" spans="2:8" outlineLevel="1" x14ac:dyDescent="0.2">
      <c r="B50" s="5" t="s">
        <v>530</v>
      </c>
      <c r="C50" s="13" t="s">
        <v>531</v>
      </c>
      <c r="D50" s="19">
        <v>0.02</v>
      </c>
      <c r="E50" s="21" t="s">
        <v>86</v>
      </c>
      <c r="F50" s="31"/>
      <c r="H50" s="35">
        <v>1</v>
      </c>
    </row>
    <row r="51" spans="2:8" outlineLevel="1" x14ac:dyDescent="0.2">
      <c r="B51" s="5" t="s">
        <v>152</v>
      </c>
      <c r="F51" s="31"/>
    </row>
    <row r="52" spans="2:8" outlineLevel="2" x14ac:dyDescent="0.2">
      <c r="B52" s="7" t="s">
        <v>146</v>
      </c>
      <c r="F52" s="31"/>
    </row>
    <row r="53" spans="2:8" outlineLevel="2" x14ac:dyDescent="0.2">
      <c r="B53" s="26" t="s">
        <v>147</v>
      </c>
      <c r="C53" s="13" t="s">
        <v>148</v>
      </c>
      <c r="D53" s="19">
        <v>5</v>
      </c>
      <c r="E53" s="21" t="s">
        <v>86</v>
      </c>
      <c r="F53" s="31"/>
    </row>
    <row r="54" spans="2:8" outlineLevel="2" x14ac:dyDescent="0.2">
      <c r="B54" s="26" t="s">
        <v>275</v>
      </c>
      <c r="C54" s="13" t="s">
        <v>148</v>
      </c>
      <c r="D54" s="19"/>
      <c r="E54" s="21" t="s">
        <v>86</v>
      </c>
      <c r="F54" s="31" t="s">
        <v>151</v>
      </c>
    </row>
    <row r="55" spans="2:8" outlineLevel="2" x14ac:dyDescent="0.2">
      <c r="B55" s="7" t="s">
        <v>149</v>
      </c>
      <c r="F55" s="31"/>
    </row>
    <row r="56" spans="2:8" outlineLevel="2" x14ac:dyDescent="0.2">
      <c r="B56" s="26" t="s">
        <v>147</v>
      </c>
      <c r="C56" s="13" t="s">
        <v>150</v>
      </c>
      <c r="D56" s="19">
        <v>65</v>
      </c>
      <c r="E56" s="21" t="s">
        <v>86</v>
      </c>
      <c r="F56" s="31"/>
    </row>
    <row r="57" spans="2:8" outlineLevel="2" x14ac:dyDescent="0.2">
      <c r="B57" s="26" t="s">
        <v>275</v>
      </c>
      <c r="C57" s="13" t="s">
        <v>150</v>
      </c>
      <c r="D57" s="19">
        <v>65</v>
      </c>
      <c r="E57" s="21" t="s">
        <v>86</v>
      </c>
      <c r="F57" s="31"/>
    </row>
    <row r="58" spans="2:8" outlineLevel="1" x14ac:dyDescent="0.2">
      <c r="B58" s="5" t="s">
        <v>153</v>
      </c>
      <c r="F58" s="31"/>
    </row>
    <row r="59" spans="2:8" outlineLevel="2" x14ac:dyDescent="0.2">
      <c r="B59" s="7" t="s">
        <v>154</v>
      </c>
      <c r="C59" s="13"/>
      <c r="F59" s="31"/>
    </row>
    <row r="60" spans="2:8" outlineLevel="2" x14ac:dyDescent="0.2">
      <c r="B60" s="26" t="s">
        <v>155</v>
      </c>
      <c r="C60" s="13" t="s">
        <v>150</v>
      </c>
      <c r="D60" s="35">
        <v>26013.710999999999</v>
      </c>
      <c r="E60" s="21" t="s">
        <v>37</v>
      </c>
      <c r="F60" s="31"/>
    </row>
    <row r="61" spans="2:8" outlineLevel="2" x14ac:dyDescent="0.2">
      <c r="B61" s="26" t="s">
        <v>156</v>
      </c>
      <c r="C61" s="13" t="s">
        <v>150</v>
      </c>
      <c r="D61" s="35">
        <v>110267.162</v>
      </c>
      <c r="E61" s="21" t="s">
        <v>37</v>
      </c>
      <c r="F61" s="31"/>
    </row>
    <row r="62" spans="2:8" outlineLevel="2" x14ac:dyDescent="0.2">
      <c r="B62" s="7" t="s">
        <v>157</v>
      </c>
      <c r="C62" s="13" t="s">
        <v>158</v>
      </c>
      <c r="D62" s="34">
        <v>1.4999999999999999E-2</v>
      </c>
      <c r="E62" s="21" t="s">
        <v>37</v>
      </c>
      <c r="F62" s="31" t="s">
        <v>510</v>
      </c>
    </row>
    <row r="63" spans="2:8" outlineLevel="1" x14ac:dyDescent="0.2">
      <c r="B63" s="5" t="s">
        <v>159</v>
      </c>
      <c r="F63" s="31"/>
    </row>
    <row r="64" spans="2:8" outlineLevel="2" x14ac:dyDescent="0.2">
      <c r="B64" s="7" t="s">
        <v>272</v>
      </c>
      <c r="F64" s="86"/>
      <c r="H64" s="11"/>
    </row>
    <row r="65" spans="2:8" outlineLevel="3" x14ac:dyDescent="0.2">
      <c r="B65" s="26" t="s">
        <v>155</v>
      </c>
      <c r="C65" s="13" t="s">
        <v>270</v>
      </c>
      <c r="D65" s="35">
        <v>824.4</v>
      </c>
      <c r="E65" s="21" t="s">
        <v>86</v>
      </c>
      <c r="F65" s="29"/>
      <c r="H65" s="11"/>
    </row>
    <row r="66" spans="2:8" outlineLevel="3" x14ac:dyDescent="0.2">
      <c r="B66" s="26" t="s">
        <v>156</v>
      </c>
      <c r="C66" s="13" t="s">
        <v>270</v>
      </c>
      <c r="D66" s="35">
        <v>1263.4000000000001</v>
      </c>
      <c r="E66" s="21" t="s">
        <v>86</v>
      </c>
      <c r="F66" s="31"/>
      <c r="H66" s="11"/>
    </row>
    <row r="67" spans="2:8" outlineLevel="2" x14ac:dyDescent="0.2">
      <c r="B67" s="7" t="s">
        <v>160</v>
      </c>
      <c r="C67" s="13" t="s">
        <v>271</v>
      </c>
      <c r="D67" s="35">
        <v>0</v>
      </c>
      <c r="E67" s="21" t="s">
        <v>86</v>
      </c>
      <c r="F67" s="31"/>
      <c r="H67" s="35">
        <v>1</v>
      </c>
    </row>
    <row r="68" spans="2:8" outlineLevel="2" x14ac:dyDescent="0.2">
      <c r="B68" s="7" t="s">
        <v>161</v>
      </c>
      <c r="C68" s="13" t="s">
        <v>271</v>
      </c>
      <c r="D68" s="84">
        <f>87/2088</f>
        <v>4.1666666666666664E-2</v>
      </c>
      <c r="E68" s="21" t="s">
        <v>86</v>
      </c>
      <c r="F68" s="31"/>
      <c r="H68" s="35">
        <v>1</v>
      </c>
    </row>
    <row r="69" spans="2:8" outlineLevel="2" x14ac:dyDescent="0.2">
      <c r="B69" s="7" t="s">
        <v>162</v>
      </c>
      <c r="C69" s="13" t="s">
        <v>271</v>
      </c>
      <c r="D69" s="83">
        <v>8.1074043805165086E-2</v>
      </c>
      <c r="E69" s="21" t="s">
        <v>86</v>
      </c>
      <c r="F69" s="31" t="s">
        <v>318</v>
      </c>
      <c r="H69" s="35">
        <v>1</v>
      </c>
    </row>
    <row r="70" spans="2:8" outlineLevel="1" x14ac:dyDescent="0.2">
      <c r="B70" s="5" t="s">
        <v>163</v>
      </c>
      <c r="F70" s="31"/>
    </row>
    <row r="71" spans="2:8" outlineLevel="2" x14ac:dyDescent="0.2">
      <c r="B71" s="7" t="s">
        <v>177</v>
      </c>
      <c r="C71" s="13" t="s">
        <v>150</v>
      </c>
      <c r="D71" s="35">
        <v>0</v>
      </c>
      <c r="E71" s="21" t="s">
        <v>86</v>
      </c>
      <c r="F71" s="31"/>
      <c r="H71" s="35">
        <v>1</v>
      </c>
    </row>
    <row r="72" spans="2:8" outlineLevel="2" x14ac:dyDescent="0.2">
      <c r="B72" s="7" t="s">
        <v>164</v>
      </c>
      <c r="C72" s="13" t="s">
        <v>150</v>
      </c>
      <c r="D72" s="35">
        <v>30</v>
      </c>
      <c r="E72" s="21" t="s">
        <v>86</v>
      </c>
      <c r="F72" s="86" t="s">
        <v>273</v>
      </c>
      <c r="H72" s="35">
        <v>1</v>
      </c>
    </row>
    <row r="73" spans="2:8" outlineLevel="1" x14ac:dyDescent="0.2">
      <c r="B73" s="5" t="s">
        <v>166</v>
      </c>
      <c r="F73" s="31"/>
    </row>
    <row r="74" spans="2:8" outlineLevel="2" x14ac:dyDescent="0.2">
      <c r="B74" s="7" t="s">
        <v>167</v>
      </c>
      <c r="C74" s="13" t="s">
        <v>150</v>
      </c>
      <c r="D74" s="35">
        <v>15</v>
      </c>
      <c r="E74" s="21" t="s">
        <v>86</v>
      </c>
      <c r="F74" s="31" t="s">
        <v>274</v>
      </c>
      <c r="H74" s="35">
        <v>1</v>
      </c>
    </row>
    <row r="75" spans="2:8" outlineLevel="2" x14ac:dyDescent="0.2">
      <c r="B75" s="7" t="s">
        <v>168</v>
      </c>
      <c r="C75" s="13" t="s">
        <v>280</v>
      </c>
      <c r="D75" s="82">
        <v>1.1000000000000001</v>
      </c>
      <c r="E75" s="21" t="s">
        <v>86</v>
      </c>
      <c r="F75" s="31" t="s">
        <v>361</v>
      </c>
      <c r="H75" s="35">
        <v>1</v>
      </c>
    </row>
    <row r="76" spans="2:8" outlineLevel="2" x14ac:dyDescent="0.2">
      <c r="B76" s="7" t="s">
        <v>269</v>
      </c>
      <c r="C76" s="13" t="s">
        <v>280</v>
      </c>
      <c r="D76" s="83">
        <f>200/3000</f>
        <v>6.6666666666666666E-2</v>
      </c>
      <c r="E76" s="21" t="s">
        <v>86</v>
      </c>
      <c r="F76" s="31" t="s">
        <v>279</v>
      </c>
      <c r="H76" s="35">
        <v>1</v>
      </c>
    </row>
    <row r="77" spans="2:8" outlineLevel="1" x14ac:dyDescent="0.2">
      <c r="B77" s="5" t="s">
        <v>169</v>
      </c>
      <c r="F77" s="31"/>
    </row>
    <row r="78" spans="2:8" outlineLevel="2" x14ac:dyDescent="0.2">
      <c r="B78" s="7" t="s">
        <v>170</v>
      </c>
      <c r="C78" s="13" t="s">
        <v>150</v>
      </c>
      <c r="D78" s="82">
        <v>1.5</v>
      </c>
      <c r="E78" s="21" t="s">
        <v>86</v>
      </c>
      <c r="F78" s="86" t="s">
        <v>315</v>
      </c>
      <c r="H78" s="35">
        <v>1</v>
      </c>
    </row>
    <row r="79" spans="2:8" outlineLevel="2" x14ac:dyDescent="0.2">
      <c r="B79" s="7" t="s">
        <v>171</v>
      </c>
      <c r="C79" s="13" t="s">
        <v>150</v>
      </c>
      <c r="D79" s="82">
        <v>2</v>
      </c>
      <c r="E79" s="21" t="s">
        <v>86</v>
      </c>
      <c r="F79" s="86" t="s">
        <v>315</v>
      </c>
      <c r="H79" s="35">
        <v>1</v>
      </c>
    </row>
    <row r="80" spans="2:8" outlineLevel="2" x14ac:dyDescent="0.2">
      <c r="B80" s="7" t="s">
        <v>172</v>
      </c>
      <c r="C80" s="13" t="s">
        <v>150</v>
      </c>
      <c r="D80" s="35">
        <v>5</v>
      </c>
      <c r="E80" s="21" t="s">
        <v>86</v>
      </c>
      <c r="F80" s="31"/>
      <c r="H80" s="35">
        <v>1</v>
      </c>
    </row>
    <row r="81" spans="2:21" outlineLevel="2" x14ac:dyDescent="0.2">
      <c r="B81" s="7" t="s">
        <v>174</v>
      </c>
      <c r="C81" s="13" t="s">
        <v>150</v>
      </c>
      <c r="D81" s="35">
        <v>5</v>
      </c>
      <c r="E81" s="21" t="s">
        <v>86</v>
      </c>
      <c r="F81" s="31" t="s">
        <v>175</v>
      </c>
      <c r="H81" s="35">
        <v>1</v>
      </c>
    </row>
    <row r="82" spans="2:21" outlineLevel="1" x14ac:dyDescent="0.2">
      <c r="B82" s="5" t="s">
        <v>176</v>
      </c>
      <c r="C82" s="13" t="s">
        <v>36</v>
      </c>
      <c r="D82" s="88">
        <v>1E-3</v>
      </c>
      <c r="E82" s="21" t="s">
        <v>86</v>
      </c>
      <c r="F82" s="31" t="s">
        <v>521</v>
      </c>
      <c r="H82" s="35">
        <v>0</v>
      </c>
    </row>
    <row r="83" spans="2:21" outlineLevel="1" x14ac:dyDescent="0.2">
      <c r="B83" s="5" t="s">
        <v>173</v>
      </c>
      <c r="C83" s="13" t="s">
        <v>150</v>
      </c>
      <c r="D83" s="35">
        <v>5</v>
      </c>
      <c r="E83" s="21" t="s">
        <v>86</v>
      </c>
      <c r="F83" s="31"/>
      <c r="H83" s="35">
        <v>1</v>
      </c>
    </row>
    <row r="85" spans="2:21" ht="10.8" thickBot="1" x14ac:dyDescent="0.25">
      <c r="B85" s="15" t="s">
        <v>311</v>
      </c>
      <c r="C85" s="16"/>
      <c r="D85" s="17"/>
      <c r="E85" s="17"/>
      <c r="F85" s="28"/>
      <c r="H85" s="11" t="s">
        <v>205</v>
      </c>
      <c r="J85" s="5" t="s">
        <v>310</v>
      </c>
    </row>
    <row r="86" spans="2:21" outlineLevel="1" x14ac:dyDescent="0.2">
      <c r="B86" s="22" t="s">
        <v>122</v>
      </c>
      <c r="C86" s="3"/>
      <c r="F86" s="31"/>
      <c r="J86" s="2">
        <v>1</v>
      </c>
      <c r="K86" s="2">
        <v>2</v>
      </c>
      <c r="L86" s="2">
        <v>3</v>
      </c>
      <c r="M86" s="2">
        <v>4</v>
      </c>
      <c r="N86" s="2">
        <v>5</v>
      </c>
      <c r="O86" s="2">
        <v>6</v>
      </c>
      <c r="P86" s="2">
        <v>7</v>
      </c>
      <c r="Q86" s="2">
        <v>8</v>
      </c>
      <c r="R86" s="2">
        <v>9</v>
      </c>
      <c r="S86" s="2">
        <v>10</v>
      </c>
      <c r="T86" s="2">
        <v>11</v>
      </c>
      <c r="U86" s="2">
        <v>12</v>
      </c>
    </row>
    <row r="87" spans="2:21" outlineLevel="2" x14ac:dyDescent="0.2">
      <c r="B87" s="22" t="s">
        <v>302</v>
      </c>
      <c r="C87" s="3"/>
      <c r="F87" s="31"/>
      <c r="J87" s="38">
        <f>D10</f>
        <v>44470</v>
      </c>
      <c r="K87" s="38">
        <f>EDATE(J87,1)</f>
        <v>44501</v>
      </c>
      <c r="L87" s="38">
        <f t="shared" ref="L87:S87" si="0">EDATE(K87,1)</f>
        <v>44531</v>
      </c>
      <c r="M87" s="38">
        <f t="shared" si="0"/>
        <v>44562</v>
      </c>
      <c r="N87" s="38">
        <f t="shared" si="0"/>
        <v>44593</v>
      </c>
      <c r="O87" s="38">
        <f t="shared" si="0"/>
        <v>44621</v>
      </c>
      <c r="P87" s="38">
        <f t="shared" si="0"/>
        <v>44652</v>
      </c>
      <c r="Q87" s="38">
        <f t="shared" si="0"/>
        <v>44682</v>
      </c>
      <c r="R87" s="38">
        <f t="shared" si="0"/>
        <v>44713</v>
      </c>
      <c r="S87" s="38">
        <f t="shared" si="0"/>
        <v>44743</v>
      </c>
      <c r="T87" s="38">
        <f>EDATE(S87,1)</f>
        <v>44774</v>
      </c>
      <c r="U87" s="38">
        <f>EDATE(T87,1)</f>
        <v>44805</v>
      </c>
    </row>
    <row r="88" spans="2:21" outlineLevel="3" x14ac:dyDescent="0.2">
      <c r="B88" s="7" t="s">
        <v>93</v>
      </c>
      <c r="C88" s="13" t="s">
        <v>150</v>
      </c>
      <c r="D88" s="35">
        <v>500</v>
      </c>
      <c r="E88" s="21" t="s">
        <v>86</v>
      </c>
      <c r="F88" s="31"/>
      <c r="H88" s="35">
        <v>1</v>
      </c>
      <c r="I88" s="32">
        <f t="shared" ref="I88:I97" si="1">SUM(J88:U88)</f>
        <v>1</v>
      </c>
      <c r="J88" s="20">
        <v>1</v>
      </c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</row>
    <row r="89" spans="2:21" outlineLevel="3" x14ac:dyDescent="0.2">
      <c r="B89" s="7" t="s">
        <v>94</v>
      </c>
      <c r="C89" s="13" t="s">
        <v>150</v>
      </c>
      <c r="D89" s="35">
        <v>800</v>
      </c>
      <c r="E89" s="21" t="s">
        <v>86</v>
      </c>
      <c r="H89" s="35">
        <v>1</v>
      </c>
      <c r="I89" s="32">
        <f t="shared" si="1"/>
        <v>1</v>
      </c>
      <c r="J89" s="20"/>
      <c r="K89" s="20">
        <v>1</v>
      </c>
      <c r="L89" s="20"/>
      <c r="M89" s="20"/>
      <c r="N89" s="20"/>
      <c r="O89" s="20"/>
      <c r="P89" s="20"/>
      <c r="Q89" s="20"/>
      <c r="R89" s="20"/>
      <c r="S89" s="20"/>
      <c r="T89" s="20"/>
      <c r="U89" s="20"/>
    </row>
    <row r="90" spans="2:21" outlineLevel="3" x14ac:dyDescent="0.2">
      <c r="B90" s="7" t="s">
        <v>95</v>
      </c>
      <c r="C90" s="13" t="s">
        <v>150</v>
      </c>
      <c r="D90" s="35">
        <v>2500</v>
      </c>
      <c r="E90" s="21" t="s">
        <v>86</v>
      </c>
      <c r="H90" s="35">
        <v>1</v>
      </c>
      <c r="I90" s="32">
        <f t="shared" si="1"/>
        <v>1</v>
      </c>
      <c r="J90" s="20"/>
      <c r="K90" s="20">
        <v>0.5</v>
      </c>
      <c r="L90" s="20">
        <v>0.5</v>
      </c>
      <c r="M90" s="20"/>
      <c r="N90" s="20"/>
      <c r="O90" s="20"/>
      <c r="P90" s="20"/>
      <c r="Q90" s="20"/>
      <c r="R90" s="20"/>
      <c r="S90" s="20"/>
      <c r="T90" s="20"/>
      <c r="U90" s="20"/>
    </row>
    <row r="91" spans="2:21" outlineLevel="3" x14ac:dyDescent="0.2">
      <c r="B91" s="7" t="s">
        <v>96</v>
      </c>
      <c r="C91" s="13" t="s">
        <v>150</v>
      </c>
      <c r="D91" s="35">
        <v>0</v>
      </c>
      <c r="E91" s="21" t="s">
        <v>86</v>
      </c>
      <c r="H91" s="35">
        <v>1</v>
      </c>
      <c r="I91" s="32">
        <f t="shared" si="1"/>
        <v>0</v>
      </c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</row>
    <row r="92" spans="2:21" outlineLevel="3" x14ac:dyDescent="0.2">
      <c r="B92" s="7" t="s">
        <v>299</v>
      </c>
      <c r="C92" s="13" t="s">
        <v>150</v>
      </c>
      <c r="D92" s="35">
        <v>0</v>
      </c>
      <c r="E92" s="21" t="s">
        <v>86</v>
      </c>
      <c r="H92" s="35">
        <v>1</v>
      </c>
      <c r="I92" s="32">
        <f t="shared" si="1"/>
        <v>0</v>
      </c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</row>
    <row r="93" spans="2:21" outlineLevel="4" x14ac:dyDescent="0.2">
      <c r="B93" s="4" t="s">
        <v>97</v>
      </c>
      <c r="C93" s="13" t="s">
        <v>150</v>
      </c>
      <c r="D93" s="35">
        <v>2000</v>
      </c>
      <c r="E93" s="21" t="s">
        <v>86</v>
      </c>
      <c r="H93" s="35">
        <v>1</v>
      </c>
      <c r="I93" s="32">
        <f t="shared" si="1"/>
        <v>1</v>
      </c>
      <c r="J93" s="20"/>
      <c r="K93" s="20"/>
      <c r="L93" s="20"/>
      <c r="M93" s="20">
        <v>0.5</v>
      </c>
      <c r="N93" s="20">
        <v>0.5</v>
      </c>
      <c r="O93" s="20"/>
      <c r="P93" s="20"/>
      <c r="Q93" s="20"/>
      <c r="R93" s="20"/>
      <c r="S93" s="20"/>
      <c r="T93" s="20"/>
      <c r="U93" s="20"/>
    </row>
    <row r="94" spans="2:21" outlineLevel="4" x14ac:dyDescent="0.2">
      <c r="B94" s="4" t="s">
        <v>98</v>
      </c>
      <c r="C94" s="13" t="s">
        <v>150</v>
      </c>
      <c r="D94" s="35">
        <v>2000</v>
      </c>
      <c r="E94" s="21" t="s">
        <v>86</v>
      </c>
      <c r="H94" s="35">
        <v>1</v>
      </c>
      <c r="I94" s="32">
        <f t="shared" si="1"/>
        <v>0.99999999999999989</v>
      </c>
      <c r="J94" s="20"/>
      <c r="K94" s="20"/>
      <c r="L94" s="20"/>
      <c r="M94" s="20"/>
      <c r="N94" s="20"/>
      <c r="O94" s="20"/>
      <c r="P94" s="20"/>
      <c r="Q94" s="20">
        <v>0.3</v>
      </c>
      <c r="R94" s="20">
        <v>0.3</v>
      </c>
      <c r="S94" s="20">
        <v>0.3</v>
      </c>
      <c r="T94" s="20">
        <v>0.1</v>
      </c>
      <c r="U94" s="20"/>
    </row>
    <row r="95" spans="2:21" outlineLevel="4" x14ac:dyDescent="0.2">
      <c r="B95" s="4" t="s">
        <v>99</v>
      </c>
      <c r="C95" s="13" t="s">
        <v>150</v>
      </c>
      <c r="D95" s="35">
        <v>5000</v>
      </c>
      <c r="E95" s="21" t="s">
        <v>86</v>
      </c>
      <c r="H95" s="35">
        <v>1</v>
      </c>
      <c r="I95" s="32">
        <f t="shared" si="1"/>
        <v>0.99999999999999989</v>
      </c>
      <c r="J95" s="20"/>
      <c r="K95" s="20"/>
      <c r="L95" s="20"/>
      <c r="M95" s="20"/>
      <c r="N95" s="20"/>
      <c r="O95" s="20"/>
      <c r="P95" s="20"/>
      <c r="Q95" s="20">
        <v>0.3</v>
      </c>
      <c r="R95" s="20">
        <v>0.3</v>
      </c>
      <c r="S95" s="20">
        <v>0.3</v>
      </c>
      <c r="T95" s="20">
        <v>0.1</v>
      </c>
      <c r="U95" s="20"/>
    </row>
    <row r="96" spans="2:21" outlineLevel="4" x14ac:dyDescent="0.2">
      <c r="B96" s="4" t="s">
        <v>100</v>
      </c>
      <c r="C96" s="13" t="s">
        <v>150</v>
      </c>
      <c r="D96" s="35">
        <v>5000</v>
      </c>
      <c r="E96" s="21" t="s">
        <v>86</v>
      </c>
      <c r="H96" s="35">
        <v>1</v>
      </c>
      <c r="I96" s="32">
        <f t="shared" si="1"/>
        <v>0.99999999999999989</v>
      </c>
      <c r="J96" s="20"/>
      <c r="K96" s="20"/>
      <c r="L96" s="20"/>
      <c r="M96" s="20"/>
      <c r="N96" s="20"/>
      <c r="O96" s="20">
        <v>0.5</v>
      </c>
      <c r="P96" s="20">
        <v>0.1</v>
      </c>
      <c r="Q96" s="20">
        <v>0.1</v>
      </c>
      <c r="R96" s="20">
        <v>0.1</v>
      </c>
      <c r="S96" s="20">
        <v>0.1</v>
      </c>
      <c r="T96" s="20">
        <v>0.1</v>
      </c>
      <c r="U96" s="20"/>
    </row>
    <row r="97" spans="2:21" outlineLevel="3" x14ac:dyDescent="0.2">
      <c r="B97" s="7" t="s">
        <v>101</v>
      </c>
      <c r="C97" s="13" t="s">
        <v>150</v>
      </c>
      <c r="D97" s="35">
        <v>1000</v>
      </c>
      <c r="E97" s="21" t="s">
        <v>86</v>
      </c>
      <c r="H97" s="35">
        <v>1</v>
      </c>
      <c r="I97" s="32">
        <f t="shared" si="1"/>
        <v>1</v>
      </c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>
        <v>1</v>
      </c>
    </row>
    <row r="98" spans="2:21" outlineLevel="2" x14ac:dyDescent="0.2">
      <c r="B98" s="22" t="s">
        <v>173</v>
      </c>
      <c r="I98" s="32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</row>
    <row r="99" spans="2:21" outlineLevel="3" x14ac:dyDescent="0.2">
      <c r="B99" s="7" t="s">
        <v>102</v>
      </c>
      <c r="C99" s="13" t="s">
        <v>150</v>
      </c>
      <c r="D99" s="35">
        <v>600</v>
      </c>
      <c r="E99" s="21" t="s">
        <v>86</v>
      </c>
      <c r="H99" s="35">
        <v>1</v>
      </c>
      <c r="I99" s="32">
        <f t="shared" ref="I99:I105" si="2">SUM(J99:U99)</f>
        <v>1</v>
      </c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>
        <v>0.5</v>
      </c>
      <c r="U99" s="20">
        <v>0.5</v>
      </c>
    </row>
    <row r="100" spans="2:21" outlineLevel="3" x14ac:dyDescent="0.2">
      <c r="B100" s="7" t="s">
        <v>103</v>
      </c>
      <c r="C100" s="13" t="s">
        <v>150</v>
      </c>
      <c r="D100" s="35">
        <v>100</v>
      </c>
      <c r="E100" s="21" t="s">
        <v>86</v>
      </c>
      <c r="H100" s="35">
        <v>1</v>
      </c>
      <c r="I100" s="32">
        <f t="shared" si="2"/>
        <v>1</v>
      </c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>
        <v>1</v>
      </c>
    </row>
    <row r="101" spans="2:21" outlineLevel="3" x14ac:dyDescent="0.2">
      <c r="B101" s="7" t="s">
        <v>104</v>
      </c>
      <c r="C101" s="13" t="s">
        <v>150</v>
      </c>
      <c r="D101" s="35">
        <v>100</v>
      </c>
      <c r="E101" s="21" t="s">
        <v>86</v>
      </c>
      <c r="H101" s="35">
        <v>1</v>
      </c>
      <c r="I101" s="32">
        <f t="shared" si="2"/>
        <v>1</v>
      </c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>
        <v>1</v>
      </c>
    </row>
    <row r="102" spans="2:21" outlineLevel="3" x14ac:dyDescent="0.2">
      <c r="B102" s="7" t="s">
        <v>105</v>
      </c>
      <c r="C102" s="13" t="s">
        <v>150</v>
      </c>
      <c r="D102" s="35">
        <v>600</v>
      </c>
      <c r="E102" s="21" t="s">
        <v>86</v>
      </c>
      <c r="H102" s="35">
        <v>1</v>
      </c>
      <c r="I102" s="32">
        <f t="shared" si="2"/>
        <v>1</v>
      </c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>
        <v>1</v>
      </c>
    </row>
    <row r="103" spans="2:21" outlineLevel="3" x14ac:dyDescent="0.2">
      <c r="B103" s="7" t="s">
        <v>106</v>
      </c>
      <c r="C103" s="13" t="s">
        <v>150</v>
      </c>
      <c r="D103" s="35">
        <v>200</v>
      </c>
      <c r="E103" s="21" t="s">
        <v>86</v>
      </c>
      <c r="H103" s="35">
        <v>1</v>
      </c>
      <c r="I103" s="32">
        <f t="shared" si="2"/>
        <v>1</v>
      </c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>
        <v>0.5</v>
      </c>
      <c r="U103" s="20">
        <v>0.5</v>
      </c>
    </row>
    <row r="104" spans="2:21" outlineLevel="3" x14ac:dyDescent="0.2">
      <c r="B104" s="7" t="s">
        <v>107</v>
      </c>
      <c r="C104" s="13" t="s">
        <v>150</v>
      </c>
      <c r="D104" s="35">
        <v>3000</v>
      </c>
      <c r="E104" s="21" t="s">
        <v>86</v>
      </c>
      <c r="H104" s="35">
        <v>1</v>
      </c>
      <c r="I104" s="32">
        <f t="shared" si="2"/>
        <v>1</v>
      </c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>
        <v>0.5</v>
      </c>
      <c r="U104" s="20">
        <v>0.5</v>
      </c>
    </row>
    <row r="105" spans="2:21" outlineLevel="3" x14ac:dyDescent="0.2">
      <c r="B105" s="7" t="s">
        <v>300</v>
      </c>
      <c r="C105" s="13" t="s">
        <v>150</v>
      </c>
      <c r="D105" s="3">
        <f>5%*SUM(D99:D104)</f>
        <v>230</v>
      </c>
      <c r="E105" s="21" t="s">
        <v>86</v>
      </c>
      <c r="F105" s="31" t="s">
        <v>301</v>
      </c>
      <c r="H105" s="35">
        <v>1</v>
      </c>
      <c r="I105" s="32">
        <f t="shared" si="2"/>
        <v>1</v>
      </c>
      <c r="J105" s="20"/>
      <c r="K105" s="20"/>
      <c r="L105" s="20"/>
      <c r="M105" s="20"/>
      <c r="N105" s="20"/>
      <c r="O105" s="20"/>
      <c r="P105" s="20"/>
      <c r="Q105" s="20">
        <v>0.2</v>
      </c>
      <c r="R105" s="20">
        <v>0.2</v>
      </c>
      <c r="S105" s="20">
        <v>0.2</v>
      </c>
      <c r="T105" s="20">
        <v>0.2</v>
      </c>
      <c r="U105" s="20">
        <v>0.2</v>
      </c>
    </row>
    <row r="106" spans="2:21" s="92" customFormat="1" outlineLevel="1" x14ac:dyDescent="0.2">
      <c r="B106" s="90"/>
      <c r="C106" s="91"/>
      <c r="F106" s="93"/>
    </row>
    <row r="107" spans="2:21" outlineLevel="1" x14ac:dyDescent="0.2">
      <c r="B107" s="22" t="s">
        <v>123</v>
      </c>
      <c r="C107" s="3"/>
      <c r="D107" s="76"/>
      <c r="F107" s="31"/>
      <c r="J107" s="2">
        <v>1</v>
      </c>
      <c r="K107" s="2">
        <v>2</v>
      </c>
      <c r="L107" s="2">
        <v>3</v>
      </c>
      <c r="M107" s="2">
        <v>4</v>
      </c>
      <c r="N107" s="2">
        <v>5</v>
      </c>
      <c r="O107" s="2">
        <v>6</v>
      </c>
      <c r="P107" s="2">
        <v>7</v>
      </c>
      <c r="Q107" s="2">
        <v>8</v>
      </c>
      <c r="R107" s="2">
        <v>9</v>
      </c>
      <c r="S107" s="2">
        <v>10</v>
      </c>
      <c r="T107" s="2">
        <v>11</v>
      </c>
      <c r="U107" s="2">
        <v>12</v>
      </c>
    </row>
    <row r="108" spans="2:21" outlineLevel="2" x14ac:dyDescent="0.2">
      <c r="B108" s="22" t="s">
        <v>302</v>
      </c>
      <c r="C108" s="3"/>
      <c r="F108" s="31"/>
      <c r="J108" s="38">
        <f>D10</f>
        <v>44470</v>
      </c>
      <c r="K108" s="38">
        <f>EDATE(J108,1)</f>
        <v>44501</v>
      </c>
      <c r="L108" s="38">
        <f t="shared" ref="L108:U108" si="3">EDATE(K108,1)</f>
        <v>44531</v>
      </c>
      <c r="M108" s="38">
        <f t="shared" si="3"/>
        <v>44562</v>
      </c>
      <c r="N108" s="38">
        <f t="shared" si="3"/>
        <v>44593</v>
      </c>
      <c r="O108" s="38">
        <f t="shared" si="3"/>
        <v>44621</v>
      </c>
      <c r="P108" s="38">
        <f t="shared" si="3"/>
        <v>44652</v>
      </c>
      <c r="Q108" s="38">
        <f t="shared" si="3"/>
        <v>44682</v>
      </c>
      <c r="R108" s="38">
        <f t="shared" si="3"/>
        <v>44713</v>
      </c>
      <c r="S108" s="38">
        <f t="shared" si="3"/>
        <v>44743</v>
      </c>
      <c r="T108" s="38">
        <f t="shared" si="3"/>
        <v>44774</v>
      </c>
      <c r="U108" s="38">
        <f t="shared" si="3"/>
        <v>44805</v>
      </c>
    </row>
    <row r="109" spans="2:21" outlineLevel="3" x14ac:dyDescent="0.2">
      <c r="B109" s="7" t="s">
        <v>93</v>
      </c>
      <c r="C109" s="13" t="s">
        <v>150</v>
      </c>
      <c r="D109" s="35">
        <v>0</v>
      </c>
      <c r="E109" s="21" t="s">
        <v>86</v>
      </c>
      <c r="F109" s="31"/>
      <c r="H109" s="35">
        <v>1</v>
      </c>
      <c r="I109" s="32">
        <f t="shared" ref="I109:I118" si="4">SUM(J109:L109)</f>
        <v>0</v>
      </c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</row>
    <row r="110" spans="2:21" outlineLevel="3" x14ac:dyDescent="0.2">
      <c r="B110" s="7" t="s">
        <v>94</v>
      </c>
      <c r="C110" s="13" t="s">
        <v>150</v>
      </c>
      <c r="D110" s="35">
        <v>800</v>
      </c>
      <c r="E110" s="21" t="s">
        <v>86</v>
      </c>
      <c r="H110" s="35">
        <v>1</v>
      </c>
      <c r="I110" s="32">
        <f t="shared" si="4"/>
        <v>0</v>
      </c>
      <c r="J110" s="20"/>
      <c r="K110" s="20"/>
      <c r="L110" s="20"/>
      <c r="M110" s="20"/>
      <c r="N110" s="20"/>
      <c r="O110" s="20"/>
      <c r="P110" s="20"/>
      <c r="Q110" s="20"/>
      <c r="R110" s="20"/>
      <c r="S110" s="20">
        <v>1</v>
      </c>
      <c r="T110" s="20"/>
      <c r="U110" s="20"/>
    </row>
    <row r="111" spans="2:21" outlineLevel="3" x14ac:dyDescent="0.2">
      <c r="B111" s="7" t="s">
        <v>95</v>
      </c>
      <c r="C111" s="13" t="s">
        <v>150</v>
      </c>
      <c r="D111" s="35">
        <v>500</v>
      </c>
      <c r="E111" s="21" t="s">
        <v>86</v>
      </c>
      <c r="H111" s="35">
        <v>1</v>
      </c>
      <c r="I111" s="32">
        <f t="shared" si="4"/>
        <v>0</v>
      </c>
      <c r="J111" s="20"/>
      <c r="K111" s="20"/>
      <c r="L111" s="20"/>
      <c r="M111" s="20"/>
      <c r="N111" s="20"/>
      <c r="O111" s="20"/>
      <c r="P111" s="20"/>
      <c r="Q111" s="20"/>
      <c r="R111" s="20"/>
      <c r="S111" s="20">
        <v>0.5</v>
      </c>
      <c r="T111" s="20">
        <v>0.5</v>
      </c>
      <c r="U111" s="20"/>
    </row>
    <row r="112" spans="2:21" outlineLevel="3" x14ac:dyDescent="0.2">
      <c r="B112" s="7" t="s">
        <v>96</v>
      </c>
      <c r="C112" s="13" t="s">
        <v>150</v>
      </c>
      <c r="D112" s="35">
        <v>2000</v>
      </c>
      <c r="E112" s="21" t="s">
        <v>86</v>
      </c>
      <c r="H112" s="35">
        <v>1</v>
      </c>
      <c r="I112" s="32">
        <f t="shared" si="4"/>
        <v>0</v>
      </c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>
        <v>0.5</v>
      </c>
      <c r="U112" s="20">
        <v>0.5</v>
      </c>
    </row>
    <row r="113" spans="2:21" outlineLevel="3" x14ac:dyDescent="0.2">
      <c r="B113" s="7" t="s">
        <v>299</v>
      </c>
      <c r="C113" s="13" t="s">
        <v>150</v>
      </c>
      <c r="D113" s="35">
        <v>0</v>
      </c>
      <c r="E113" s="21" t="s">
        <v>86</v>
      </c>
      <c r="H113" s="35">
        <v>1</v>
      </c>
      <c r="I113" s="32">
        <f t="shared" si="4"/>
        <v>0</v>
      </c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</row>
    <row r="114" spans="2:21" outlineLevel="4" x14ac:dyDescent="0.2">
      <c r="B114" s="4" t="s">
        <v>97</v>
      </c>
      <c r="C114" s="13" t="s">
        <v>150</v>
      </c>
      <c r="D114" s="35">
        <v>200</v>
      </c>
      <c r="E114" s="21" t="s">
        <v>86</v>
      </c>
      <c r="H114" s="35">
        <v>1</v>
      </c>
      <c r="I114" s="32">
        <f t="shared" si="4"/>
        <v>0</v>
      </c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>
        <v>1</v>
      </c>
      <c r="U114" s="20"/>
    </row>
    <row r="115" spans="2:21" outlineLevel="4" x14ac:dyDescent="0.2">
      <c r="B115" s="4" t="s">
        <v>98</v>
      </c>
      <c r="C115" s="13" t="s">
        <v>150</v>
      </c>
      <c r="D115" s="35">
        <v>0</v>
      </c>
      <c r="E115" s="21" t="s">
        <v>86</v>
      </c>
      <c r="H115" s="35">
        <v>1</v>
      </c>
      <c r="I115" s="32">
        <f t="shared" si="4"/>
        <v>0</v>
      </c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</row>
    <row r="116" spans="2:21" outlineLevel="4" x14ac:dyDescent="0.2">
      <c r="B116" s="4" t="s">
        <v>99</v>
      </c>
      <c r="C116" s="13" t="s">
        <v>150</v>
      </c>
      <c r="D116" s="35">
        <v>1000</v>
      </c>
      <c r="E116" s="21" t="s">
        <v>86</v>
      </c>
      <c r="H116" s="35">
        <v>1</v>
      </c>
      <c r="I116" s="32">
        <f t="shared" si="4"/>
        <v>0</v>
      </c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>
        <v>0.5</v>
      </c>
      <c r="U116" s="20">
        <v>0.5</v>
      </c>
    </row>
    <row r="117" spans="2:21" outlineLevel="4" x14ac:dyDescent="0.2">
      <c r="B117" s="4" t="s">
        <v>100</v>
      </c>
      <c r="C117" s="13" t="s">
        <v>150</v>
      </c>
      <c r="D117" s="35">
        <v>1000</v>
      </c>
      <c r="E117" s="21" t="s">
        <v>86</v>
      </c>
      <c r="H117" s="35">
        <v>1</v>
      </c>
      <c r="I117" s="32">
        <f t="shared" si="4"/>
        <v>0</v>
      </c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>
        <v>0.5</v>
      </c>
      <c r="U117" s="20">
        <v>0.5</v>
      </c>
    </row>
    <row r="118" spans="2:21" outlineLevel="3" x14ac:dyDescent="0.2">
      <c r="B118" s="7" t="s">
        <v>101</v>
      </c>
      <c r="C118" s="13" t="s">
        <v>150</v>
      </c>
      <c r="D118" s="35">
        <v>0</v>
      </c>
      <c r="E118" s="21" t="s">
        <v>86</v>
      </c>
      <c r="H118" s="35">
        <v>1</v>
      </c>
      <c r="I118" s="32">
        <f t="shared" si="4"/>
        <v>0</v>
      </c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>
        <v>1</v>
      </c>
    </row>
    <row r="119" spans="2:21" outlineLevel="2" x14ac:dyDescent="0.2">
      <c r="B119" s="22" t="s">
        <v>173</v>
      </c>
      <c r="I119" s="32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</row>
    <row r="120" spans="2:21" outlineLevel="3" x14ac:dyDescent="0.2">
      <c r="B120" s="7" t="s">
        <v>102</v>
      </c>
      <c r="C120" s="13" t="s">
        <v>150</v>
      </c>
      <c r="D120" s="35">
        <v>600</v>
      </c>
      <c r="E120" s="21" t="s">
        <v>86</v>
      </c>
      <c r="H120" s="35">
        <v>1</v>
      </c>
      <c r="I120" s="32">
        <f t="shared" ref="I120:I126" si="5">SUM(J120:L120)</f>
        <v>0</v>
      </c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>
        <v>0.5</v>
      </c>
      <c r="U120" s="20">
        <v>0.5</v>
      </c>
    </row>
    <row r="121" spans="2:21" outlineLevel="3" x14ac:dyDescent="0.2">
      <c r="B121" s="7" t="s">
        <v>103</v>
      </c>
      <c r="C121" s="13" t="s">
        <v>150</v>
      </c>
      <c r="D121" s="35">
        <v>100</v>
      </c>
      <c r="E121" s="21" t="s">
        <v>86</v>
      </c>
      <c r="H121" s="35">
        <v>1</v>
      </c>
      <c r="I121" s="32">
        <f t="shared" si="5"/>
        <v>0</v>
      </c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>
        <v>1</v>
      </c>
    </row>
    <row r="122" spans="2:21" outlineLevel="3" x14ac:dyDescent="0.2">
      <c r="B122" s="7" t="s">
        <v>104</v>
      </c>
      <c r="C122" s="13" t="s">
        <v>150</v>
      </c>
      <c r="D122" s="35">
        <v>100</v>
      </c>
      <c r="E122" s="21" t="s">
        <v>86</v>
      </c>
      <c r="H122" s="35">
        <v>1</v>
      </c>
      <c r="I122" s="32">
        <f t="shared" si="5"/>
        <v>0</v>
      </c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>
        <v>1</v>
      </c>
    </row>
    <row r="123" spans="2:21" outlineLevel="3" x14ac:dyDescent="0.2">
      <c r="B123" s="7" t="s">
        <v>105</v>
      </c>
      <c r="C123" s="13" t="s">
        <v>150</v>
      </c>
      <c r="D123" s="35">
        <v>600</v>
      </c>
      <c r="E123" s="21" t="s">
        <v>86</v>
      </c>
      <c r="H123" s="35">
        <v>1</v>
      </c>
      <c r="I123" s="32">
        <f t="shared" si="5"/>
        <v>0</v>
      </c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>
        <v>1</v>
      </c>
    </row>
    <row r="124" spans="2:21" outlineLevel="3" x14ac:dyDescent="0.2">
      <c r="B124" s="7" t="s">
        <v>106</v>
      </c>
      <c r="C124" s="13" t="s">
        <v>150</v>
      </c>
      <c r="D124" s="35">
        <v>200</v>
      </c>
      <c r="E124" s="21" t="s">
        <v>86</v>
      </c>
      <c r="H124" s="35">
        <v>1</v>
      </c>
      <c r="I124" s="32">
        <f t="shared" si="5"/>
        <v>0</v>
      </c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>
        <v>0.5</v>
      </c>
      <c r="U124" s="20">
        <v>0.5</v>
      </c>
    </row>
    <row r="125" spans="2:21" outlineLevel="3" x14ac:dyDescent="0.2">
      <c r="B125" s="7" t="s">
        <v>107</v>
      </c>
      <c r="C125" s="13" t="s">
        <v>150</v>
      </c>
      <c r="D125" s="35">
        <v>3000</v>
      </c>
      <c r="E125" s="21" t="s">
        <v>86</v>
      </c>
      <c r="H125" s="35">
        <v>1</v>
      </c>
      <c r="I125" s="32">
        <f t="shared" si="5"/>
        <v>0</v>
      </c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>
        <v>0.5</v>
      </c>
      <c r="U125" s="20">
        <v>0.5</v>
      </c>
    </row>
    <row r="126" spans="2:21" outlineLevel="3" x14ac:dyDescent="0.2">
      <c r="B126" s="7" t="s">
        <v>300</v>
      </c>
      <c r="C126" s="13" t="s">
        <v>150</v>
      </c>
      <c r="D126" s="3">
        <f>5%*SUM(D120:D125)</f>
        <v>230</v>
      </c>
      <c r="E126" s="21" t="s">
        <v>86</v>
      </c>
      <c r="F126" s="31" t="s">
        <v>301</v>
      </c>
      <c r="H126" s="35">
        <v>1</v>
      </c>
      <c r="I126" s="32">
        <f t="shared" si="5"/>
        <v>0</v>
      </c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>
        <v>0.5</v>
      </c>
      <c r="U126" s="20">
        <v>0.5</v>
      </c>
    </row>
    <row r="128" spans="2:21" ht="10.8" thickBot="1" x14ac:dyDescent="0.25">
      <c r="B128" s="15" t="s">
        <v>31</v>
      </c>
      <c r="C128" s="16"/>
      <c r="D128" s="17"/>
      <c r="E128" s="17"/>
      <c r="F128" s="28"/>
    </row>
    <row r="129" spans="2:6" outlineLevel="1" x14ac:dyDescent="0.2">
      <c r="B129" s="5" t="s">
        <v>134</v>
      </c>
      <c r="F129" s="31"/>
    </row>
    <row r="130" spans="2:6" outlineLevel="2" x14ac:dyDescent="0.2">
      <c r="B130" s="7" t="s">
        <v>32</v>
      </c>
      <c r="C130" s="13" t="s">
        <v>33</v>
      </c>
      <c r="D130" s="23">
        <f>D9</f>
        <v>44287</v>
      </c>
      <c r="F130" s="31"/>
    </row>
    <row r="131" spans="2:6" outlineLevel="2" x14ac:dyDescent="0.2">
      <c r="B131" s="7" t="s">
        <v>34</v>
      </c>
      <c r="C131" s="13" t="s">
        <v>33</v>
      </c>
      <c r="D131" s="33">
        <f>D10</f>
        <v>44470</v>
      </c>
      <c r="E131" s="21" t="s">
        <v>86</v>
      </c>
      <c r="F131" s="31"/>
    </row>
    <row r="132" spans="2:6" outlineLevel="2" x14ac:dyDescent="0.2">
      <c r="B132" s="7" t="s">
        <v>35</v>
      </c>
      <c r="C132" s="13" t="s">
        <v>36</v>
      </c>
      <c r="D132" s="20">
        <v>0.05</v>
      </c>
      <c r="E132" s="21" t="s">
        <v>37</v>
      </c>
      <c r="F132" s="31"/>
    </row>
    <row r="133" spans="2:6" outlineLevel="2" x14ac:dyDescent="0.2">
      <c r="B133" s="7" t="s">
        <v>38</v>
      </c>
      <c r="C133" s="13" t="s">
        <v>150</v>
      </c>
      <c r="D133" s="76">
        <f>SUM(D88:D97,D109:D118)</f>
        <v>24300</v>
      </c>
      <c r="F133" s="31"/>
    </row>
    <row r="134" spans="2:6" outlineLevel="2" x14ac:dyDescent="0.2">
      <c r="B134" s="7" t="s">
        <v>40</v>
      </c>
      <c r="C134" s="13" t="s">
        <v>150</v>
      </c>
      <c r="D134" s="76">
        <f>D132*D133</f>
        <v>1215</v>
      </c>
      <c r="F134" s="31"/>
    </row>
    <row r="135" spans="2:6" outlineLevel="2" x14ac:dyDescent="0.2">
      <c r="B135" s="7" t="s">
        <v>41</v>
      </c>
      <c r="C135" s="13" t="s">
        <v>42</v>
      </c>
      <c r="D135" s="20">
        <v>0.05</v>
      </c>
      <c r="E135" s="21" t="s">
        <v>523</v>
      </c>
      <c r="F135" s="31"/>
    </row>
    <row r="136" spans="2:6" outlineLevel="2" x14ac:dyDescent="0.2">
      <c r="B136" s="7" t="s">
        <v>525</v>
      </c>
      <c r="C136" s="13" t="s">
        <v>42</v>
      </c>
      <c r="D136" s="20">
        <v>0.02</v>
      </c>
      <c r="F136" s="31"/>
    </row>
    <row r="137" spans="2:6" outlineLevel="1" x14ac:dyDescent="0.2">
      <c r="B137" s="5" t="s">
        <v>135</v>
      </c>
      <c r="C137" s="13"/>
      <c r="F137" s="31"/>
    </row>
    <row r="138" spans="2:6" outlineLevel="2" x14ac:dyDescent="0.2">
      <c r="B138" s="7" t="s">
        <v>32</v>
      </c>
      <c r="C138" s="13" t="s">
        <v>33</v>
      </c>
      <c r="D138" s="25">
        <f>MIN(D14,D22)</f>
        <v>44470</v>
      </c>
      <c r="F138" s="31"/>
    </row>
    <row r="139" spans="2:6" outlineLevel="2" x14ac:dyDescent="0.2">
      <c r="B139" s="7" t="s">
        <v>34</v>
      </c>
      <c r="C139" s="13" t="s">
        <v>33</v>
      </c>
      <c r="D139" s="23">
        <f>MAX(D17,D25)-1</f>
        <v>44834</v>
      </c>
      <c r="F139" s="31"/>
    </row>
    <row r="140" spans="2:6" outlineLevel="2" x14ac:dyDescent="0.2">
      <c r="B140" s="7" t="s">
        <v>40</v>
      </c>
      <c r="C140" s="13" t="s">
        <v>39</v>
      </c>
      <c r="D140" s="35">
        <f>D133*0.05</f>
        <v>1215</v>
      </c>
      <c r="E140" s="178" t="s">
        <v>526</v>
      </c>
      <c r="F140" s="31" t="s">
        <v>323</v>
      </c>
    </row>
    <row r="141" spans="2:6" outlineLevel="2" x14ac:dyDescent="0.2">
      <c r="B141" s="7" t="s">
        <v>41</v>
      </c>
      <c r="C141" s="13" t="s">
        <v>42</v>
      </c>
      <c r="D141" s="20">
        <v>0.05</v>
      </c>
      <c r="E141" s="21"/>
      <c r="F141" s="31"/>
    </row>
    <row r="142" spans="2:6" outlineLevel="2" x14ac:dyDescent="0.2">
      <c r="B142" s="7" t="s">
        <v>525</v>
      </c>
      <c r="C142" s="13" t="s">
        <v>42</v>
      </c>
      <c r="D142" s="34">
        <v>2.5000000000000001E-2</v>
      </c>
      <c r="F142" s="31"/>
    </row>
    <row r="143" spans="2:6" outlineLevel="1" x14ac:dyDescent="0.2">
      <c r="B143" s="5" t="s">
        <v>136</v>
      </c>
      <c r="C143" s="13"/>
      <c r="F143" s="31"/>
    </row>
    <row r="144" spans="2:6" outlineLevel="2" x14ac:dyDescent="0.2">
      <c r="B144" s="7" t="s">
        <v>32</v>
      </c>
      <c r="C144" s="13" t="s">
        <v>33</v>
      </c>
      <c r="D144" s="25">
        <f>D139+1</f>
        <v>44835</v>
      </c>
      <c r="F144" s="31"/>
    </row>
    <row r="145" spans="2:6" outlineLevel="2" x14ac:dyDescent="0.2">
      <c r="B145" s="7" t="s">
        <v>34</v>
      </c>
      <c r="C145" s="13" t="s">
        <v>33</v>
      </c>
      <c r="D145" s="23">
        <f>MAX(D19,D27)</f>
        <v>51774</v>
      </c>
      <c r="F145" s="31"/>
    </row>
    <row r="146" spans="2:6" outlineLevel="2" x14ac:dyDescent="0.2">
      <c r="B146" s="7" t="s">
        <v>40</v>
      </c>
      <c r="C146" s="13" t="s">
        <v>39</v>
      </c>
      <c r="D146" s="35">
        <f>D140</f>
        <v>1215</v>
      </c>
      <c r="E146" s="178" t="s">
        <v>526</v>
      </c>
      <c r="F146" s="31" t="s">
        <v>323</v>
      </c>
    </row>
    <row r="147" spans="2:6" outlineLevel="2" x14ac:dyDescent="0.2">
      <c r="B147" s="7" t="s">
        <v>41</v>
      </c>
      <c r="C147" s="13" t="s">
        <v>42</v>
      </c>
      <c r="D147" s="20">
        <v>0.05</v>
      </c>
      <c r="E147" s="21"/>
      <c r="F147" s="31"/>
    </row>
    <row r="148" spans="2:6" outlineLevel="2" x14ac:dyDescent="0.2">
      <c r="B148" s="7" t="s">
        <v>525</v>
      </c>
      <c r="C148" s="13" t="s">
        <v>42</v>
      </c>
      <c r="D148" s="34">
        <v>0.03</v>
      </c>
      <c r="F148" s="31"/>
    </row>
    <row r="149" spans="2:6" x14ac:dyDescent="0.2">
      <c r="F149" s="31"/>
    </row>
    <row r="150" spans="2:6" ht="10.8" thickBot="1" x14ac:dyDescent="0.25">
      <c r="B150" s="15" t="s">
        <v>506</v>
      </c>
      <c r="C150" s="16"/>
      <c r="D150" s="17"/>
      <c r="E150" s="17"/>
      <c r="F150" s="28"/>
    </row>
    <row r="151" spans="2:6" outlineLevel="1" x14ac:dyDescent="0.2">
      <c r="B151" s="5" t="s">
        <v>49</v>
      </c>
      <c r="F151" s="31"/>
    </row>
    <row r="152" spans="2:6" outlineLevel="1" x14ac:dyDescent="0.2">
      <c r="B152" s="7" t="s">
        <v>54</v>
      </c>
      <c r="C152" s="13" t="s">
        <v>36</v>
      </c>
      <c r="D152" s="20">
        <v>0</v>
      </c>
      <c r="E152" s="21"/>
      <c r="F152" s="31"/>
    </row>
    <row r="153" spans="2:6" outlineLevel="1" x14ac:dyDescent="0.2">
      <c r="B153" s="7" t="s">
        <v>50</v>
      </c>
      <c r="C153" s="13" t="s">
        <v>33</v>
      </c>
      <c r="D153" s="33"/>
      <c r="E153" s="21"/>
      <c r="F153" s="31"/>
    </row>
    <row r="154" spans="2:6" outlineLevel="1" x14ac:dyDescent="0.2">
      <c r="B154" s="7" t="s">
        <v>51</v>
      </c>
      <c r="C154" s="13" t="s">
        <v>52</v>
      </c>
      <c r="D154" s="24"/>
      <c r="E154" s="21"/>
      <c r="F154" s="31"/>
    </row>
    <row r="155" spans="2:6" outlineLevel="1" x14ac:dyDescent="0.2">
      <c r="B155" s="7" t="s">
        <v>53</v>
      </c>
      <c r="C155" s="13" t="s">
        <v>33</v>
      </c>
      <c r="D155" s="23" t="e">
        <f>EOMONTH(D153,D154-1)</f>
        <v>#NUM!</v>
      </c>
      <c r="F155" s="31"/>
    </row>
    <row r="156" spans="2:6" outlineLevel="1" x14ac:dyDescent="0.2">
      <c r="B156" s="7" t="s">
        <v>62</v>
      </c>
      <c r="C156" s="13" t="s">
        <v>42</v>
      </c>
      <c r="D156" s="20"/>
      <c r="E156" s="21"/>
      <c r="F156" s="31"/>
    </row>
    <row r="157" spans="2:6" outlineLevel="1" x14ac:dyDescent="0.2">
      <c r="B157" s="7" t="s">
        <v>55</v>
      </c>
      <c r="C157" s="13" t="s">
        <v>36</v>
      </c>
      <c r="D157" s="20"/>
      <c r="E157" s="21"/>
      <c r="F157" s="31"/>
    </row>
    <row r="158" spans="2:6" outlineLevel="1" x14ac:dyDescent="0.2">
      <c r="B158" s="7" t="s">
        <v>56</v>
      </c>
      <c r="C158" s="13" t="s">
        <v>33</v>
      </c>
      <c r="D158" s="33"/>
      <c r="E158" s="21"/>
      <c r="F158" s="31"/>
    </row>
    <row r="159" spans="2:6" outlineLevel="1" x14ac:dyDescent="0.2">
      <c r="B159" s="7" t="s">
        <v>57</v>
      </c>
      <c r="C159" s="13" t="s">
        <v>52</v>
      </c>
      <c r="D159" s="24"/>
      <c r="E159" s="21"/>
      <c r="F159" s="31"/>
    </row>
    <row r="160" spans="2:6" outlineLevel="1" x14ac:dyDescent="0.2">
      <c r="B160" s="7" t="s">
        <v>58</v>
      </c>
      <c r="C160" s="13" t="s">
        <v>33</v>
      </c>
      <c r="D160" s="23" t="e">
        <f>EOMONTH(D158,D159-1)</f>
        <v>#NUM!</v>
      </c>
      <c r="F160" s="31"/>
    </row>
    <row r="161" spans="2:6" outlineLevel="1" x14ac:dyDescent="0.2">
      <c r="F161" s="31"/>
    </row>
    <row r="162" spans="2:6" outlineLevel="1" x14ac:dyDescent="0.2">
      <c r="B162" s="5" t="s">
        <v>59</v>
      </c>
      <c r="F162" s="31"/>
    </row>
    <row r="163" spans="2:6" outlineLevel="1" x14ac:dyDescent="0.2">
      <c r="B163" s="7" t="s">
        <v>329</v>
      </c>
      <c r="C163" s="13" t="s">
        <v>36</v>
      </c>
      <c r="D163" s="20">
        <v>1</v>
      </c>
      <c r="E163" s="21" t="s">
        <v>86</v>
      </c>
      <c r="F163" s="31"/>
    </row>
    <row r="164" spans="2:6" outlineLevel="1" x14ac:dyDescent="0.2">
      <c r="C164" s="13"/>
      <c r="F164" s="31"/>
    </row>
    <row r="165" spans="2:6" outlineLevel="1" x14ac:dyDescent="0.2">
      <c r="B165" s="5" t="s">
        <v>60</v>
      </c>
      <c r="C165" s="13"/>
      <c r="F165" s="31"/>
    </row>
    <row r="166" spans="2:6" outlineLevel="1" x14ac:dyDescent="0.2">
      <c r="B166" s="7" t="s">
        <v>61</v>
      </c>
      <c r="C166" s="13" t="s">
        <v>36</v>
      </c>
      <c r="D166" s="87">
        <f>1-D163</f>
        <v>0</v>
      </c>
      <c r="F166" s="31"/>
    </row>
    <row r="167" spans="2:6" outlineLevel="1" x14ac:dyDescent="0.2">
      <c r="B167" s="7" t="s">
        <v>50</v>
      </c>
      <c r="C167" s="13" t="s">
        <v>33</v>
      </c>
      <c r="D167" s="33"/>
      <c r="E167" s="21"/>
      <c r="F167" s="31"/>
    </row>
    <row r="168" spans="2:6" outlineLevel="1" x14ac:dyDescent="0.2">
      <c r="B168" s="7" t="s">
        <v>51</v>
      </c>
      <c r="C168" s="13" t="s">
        <v>52</v>
      </c>
      <c r="D168" s="24"/>
      <c r="E168" s="21"/>
      <c r="F168" s="31"/>
    </row>
    <row r="169" spans="2:6" outlineLevel="1" x14ac:dyDescent="0.2">
      <c r="B169" s="7" t="s">
        <v>53</v>
      </c>
      <c r="C169" s="13" t="s">
        <v>33</v>
      </c>
      <c r="D169" s="23" t="e">
        <f>EOMONTH(D167,D168-1)</f>
        <v>#NUM!</v>
      </c>
      <c r="F169" s="31"/>
    </row>
    <row r="170" spans="2:6" outlineLevel="1" x14ac:dyDescent="0.2">
      <c r="B170" s="7" t="s">
        <v>62</v>
      </c>
      <c r="C170" s="13" t="s">
        <v>42</v>
      </c>
      <c r="D170" s="20"/>
      <c r="E170" s="21"/>
      <c r="F170" s="31"/>
    </row>
    <row r="171" spans="2:6" outlineLevel="1" x14ac:dyDescent="0.2">
      <c r="B171" s="7" t="s">
        <v>56</v>
      </c>
      <c r="C171" s="13" t="s">
        <v>33</v>
      </c>
      <c r="D171" s="33"/>
      <c r="E171" s="21"/>
      <c r="F171" s="31"/>
    </row>
    <row r="172" spans="2:6" outlineLevel="1" x14ac:dyDescent="0.2">
      <c r="B172" s="7" t="s">
        <v>57</v>
      </c>
      <c r="C172" s="13" t="s">
        <v>52</v>
      </c>
      <c r="D172" s="24"/>
      <c r="E172" s="21"/>
      <c r="F172" s="31"/>
    </row>
    <row r="173" spans="2:6" outlineLevel="1" x14ac:dyDescent="0.2">
      <c r="B173" s="7" t="s">
        <v>58</v>
      </c>
      <c r="C173" s="13" t="s">
        <v>33</v>
      </c>
      <c r="D173" s="23" t="e">
        <f>EOMONTH(D171,D172-1)</f>
        <v>#NUM!</v>
      </c>
      <c r="F173" s="31"/>
    </row>
    <row r="174" spans="2:6" outlineLevel="1" x14ac:dyDescent="0.2">
      <c r="B174" s="7"/>
      <c r="C174" s="13"/>
      <c r="F174" s="31"/>
    </row>
    <row r="175" spans="2:6" outlineLevel="1" x14ac:dyDescent="0.2">
      <c r="B175" s="7" t="s">
        <v>63</v>
      </c>
      <c r="C175" s="13" t="s">
        <v>36</v>
      </c>
      <c r="D175" s="32">
        <f>D170</f>
        <v>0</v>
      </c>
      <c r="F175" s="31"/>
    </row>
    <row r="176" spans="2:6" x14ac:dyDescent="0.2">
      <c r="F176" s="31"/>
    </row>
    <row r="177" spans="2:8" ht="10.8" thickBot="1" x14ac:dyDescent="0.25">
      <c r="B177" s="15" t="s">
        <v>64</v>
      </c>
      <c r="C177" s="16"/>
      <c r="D177" s="17"/>
      <c r="E177" s="17"/>
      <c r="F177" s="28"/>
    </row>
    <row r="178" spans="2:8" outlineLevel="1" x14ac:dyDescent="0.2">
      <c r="B178" s="5" t="s">
        <v>65</v>
      </c>
      <c r="F178" s="31"/>
    </row>
    <row r="179" spans="2:8" outlineLevel="2" x14ac:dyDescent="0.2">
      <c r="B179" s="7" t="s">
        <v>66</v>
      </c>
      <c r="C179" s="13" t="s">
        <v>36</v>
      </c>
      <c r="D179" s="20">
        <v>0.2</v>
      </c>
      <c r="E179" s="21" t="s">
        <v>37</v>
      </c>
      <c r="F179" s="31"/>
    </row>
    <row r="180" spans="2:8" outlineLevel="1" x14ac:dyDescent="0.2">
      <c r="B180" s="5" t="s">
        <v>67</v>
      </c>
      <c r="C180" s="13"/>
      <c r="F180" s="31"/>
      <c r="H180" s="123" t="s">
        <v>365</v>
      </c>
    </row>
    <row r="181" spans="2:8" outlineLevel="2" x14ac:dyDescent="0.2">
      <c r="B181" s="7" t="s">
        <v>330</v>
      </c>
      <c r="C181" s="13" t="s">
        <v>36</v>
      </c>
      <c r="D181" s="34">
        <v>1.7999999999999999E-2</v>
      </c>
      <c r="E181" s="21" t="s">
        <v>37</v>
      </c>
      <c r="F181" s="111" t="s">
        <v>334</v>
      </c>
      <c r="H181" s="35">
        <v>0</v>
      </c>
    </row>
    <row r="182" spans="2:8" outlineLevel="2" x14ac:dyDescent="0.2">
      <c r="B182" s="7" t="s">
        <v>331</v>
      </c>
      <c r="C182" s="13" t="s">
        <v>36</v>
      </c>
      <c r="D182" s="34">
        <v>2.1999999999999999E-2</v>
      </c>
      <c r="E182" s="21" t="s">
        <v>37</v>
      </c>
      <c r="F182" s="31"/>
      <c r="H182" s="35">
        <f>1-H181</f>
        <v>1</v>
      </c>
    </row>
    <row r="183" spans="2:8" outlineLevel="1" x14ac:dyDescent="0.2">
      <c r="B183" s="5" t="s">
        <v>69</v>
      </c>
      <c r="C183" s="13"/>
      <c r="F183" s="31"/>
    </row>
    <row r="184" spans="2:8" outlineLevel="2" x14ac:dyDescent="0.2">
      <c r="B184" s="7" t="s">
        <v>70</v>
      </c>
      <c r="C184" s="13" t="s">
        <v>36</v>
      </c>
      <c r="D184" s="20">
        <v>0.2</v>
      </c>
      <c r="E184" s="21" t="s">
        <v>37</v>
      </c>
      <c r="F184" s="31"/>
    </row>
    <row r="185" spans="2:8" outlineLevel="2" x14ac:dyDescent="0.2">
      <c r="B185" s="7" t="s">
        <v>137</v>
      </c>
      <c r="C185" s="13" t="s">
        <v>36</v>
      </c>
      <c r="D185" s="20">
        <v>0.5</v>
      </c>
      <c r="E185" s="21" t="s">
        <v>37</v>
      </c>
      <c r="F185" s="31"/>
    </row>
    <row r="186" spans="2:8" outlineLevel="1" x14ac:dyDescent="0.2">
      <c r="B186" s="5" t="s">
        <v>71</v>
      </c>
      <c r="C186" s="13"/>
      <c r="F186" s="31"/>
    </row>
    <row r="187" spans="2:8" outlineLevel="2" x14ac:dyDescent="0.2">
      <c r="B187" s="7" t="s">
        <v>72</v>
      </c>
      <c r="C187" s="13" t="s">
        <v>36</v>
      </c>
      <c r="D187" s="20">
        <v>0.13</v>
      </c>
      <c r="E187" s="21" t="s">
        <v>37</v>
      </c>
      <c r="F187" s="31"/>
    </row>
    <row r="188" spans="2:8" outlineLevel="1" x14ac:dyDescent="0.2">
      <c r="B188" s="5" t="s">
        <v>138</v>
      </c>
      <c r="F188" s="31"/>
    </row>
    <row r="189" spans="2:8" outlineLevel="2" x14ac:dyDescent="0.2">
      <c r="B189" s="7" t="s">
        <v>139</v>
      </c>
      <c r="C189" s="13" t="s">
        <v>36</v>
      </c>
      <c r="D189" s="20">
        <v>0.3</v>
      </c>
      <c r="E189" s="21" t="s">
        <v>37</v>
      </c>
      <c r="F189" s="31" t="s">
        <v>143</v>
      </c>
    </row>
    <row r="190" spans="2:8" outlineLevel="2" x14ac:dyDescent="0.2">
      <c r="B190" s="7" t="s">
        <v>140</v>
      </c>
      <c r="C190" s="13" t="s">
        <v>36</v>
      </c>
      <c r="D190" s="20">
        <v>0.15</v>
      </c>
      <c r="E190" s="21" t="s">
        <v>37</v>
      </c>
      <c r="F190" s="31" t="s">
        <v>144</v>
      </c>
    </row>
    <row r="191" spans="2:8" outlineLevel="2" x14ac:dyDescent="0.2">
      <c r="B191" s="7" t="s">
        <v>141</v>
      </c>
      <c r="C191" s="13" t="s">
        <v>150</v>
      </c>
      <c r="D191" s="84">
        <v>12.792</v>
      </c>
      <c r="E191" s="21" t="s">
        <v>37</v>
      </c>
      <c r="F191" s="31" t="s">
        <v>142</v>
      </c>
    </row>
    <row r="192" spans="2:8" x14ac:dyDescent="0.2">
      <c r="F192" s="31"/>
    </row>
    <row r="193" spans="2:6" ht="10.8" thickBot="1" x14ac:dyDescent="0.25">
      <c r="B193" s="15" t="s">
        <v>73</v>
      </c>
      <c r="C193" s="16"/>
      <c r="D193" s="17"/>
      <c r="E193" s="17"/>
      <c r="F193" s="17"/>
    </row>
    <row r="194" spans="2:6" outlineLevel="1" x14ac:dyDescent="0.2">
      <c r="B194" s="5" t="s">
        <v>114</v>
      </c>
      <c r="F194" s="31"/>
    </row>
    <row r="195" spans="2:6" outlineLevel="2" x14ac:dyDescent="0.2">
      <c r="B195" s="7" t="s">
        <v>74</v>
      </c>
      <c r="C195" s="13" t="s">
        <v>68</v>
      </c>
      <c r="D195" s="19">
        <v>1</v>
      </c>
      <c r="E195" s="21" t="s">
        <v>37</v>
      </c>
      <c r="F195" s="31"/>
    </row>
    <row r="196" spans="2:6" outlineLevel="2" x14ac:dyDescent="0.2">
      <c r="B196" s="7" t="s">
        <v>75</v>
      </c>
      <c r="C196" s="13" t="s">
        <v>68</v>
      </c>
      <c r="D196" s="19">
        <v>2</v>
      </c>
      <c r="E196" s="21" t="s">
        <v>37</v>
      </c>
      <c r="F196" s="31"/>
    </row>
    <row r="197" spans="2:6" outlineLevel="2" x14ac:dyDescent="0.2">
      <c r="B197" s="7" t="s">
        <v>76</v>
      </c>
      <c r="C197" s="13" t="s">
        <v>68</v>
      </c>
      <c r="D197" s="19">
        <v>3</v>
      </c>
      <c r="E197" s="21" t="s">
        <v>37</v>
      </c>
      <c r="F197" s="31"/>
    </row>
    <row r="198" spans="2:6" outlineLevel="2" x14ac:dyDescent="0.2">
      <c r="B198" s="7" t="s">
        <v>77</v>
      </c>
      <c r="C198" s="13" t="s">
        <v>68</v>
      </c>
      <c r="D198" s="19">
        <v>5</v>
      </c>
      <c r="E198" s="21" t="s">
        <v>37</v>
      </c>
      <c r="F198" s="31"/>
    </row>
    <row r="199" spans="2:6" outlineLevel="2" x14ac:dyDescent="0.2">
      <c r="B199" s="7" t="s">
        <v>78</v>
      </c>
      <c r="C199" s="13" t="s">
        <v>68</v>
      </c>
      <c r="D199" s="19">
        <v>7</v>
      </c>
      <c r="E199" s="21" t="s">
        <v>37</v>
      </c>
      <c r="F199" s="31"/>
    </row>
    <row r="200" spans="2:6" outlineLevel="2" x14ac:dyDescent="0.2">
      <c r="B200" s="7" t="s">
        <v>79</v>
      </c>
      <c r="C200" s="13" t="s">
        <v>68</v>
      </c>
      <c r="D200" s="19">
        <v>10</v>
      </c>
      <c r="E200" s="21" t="s">
        <v>37</v>
      </c>
      <c r="F200" s="31"/>
    </row>
    <row r="201" spans="2:6" outlineLevel="2" x14ac:dyDescent="0.2">
      <c r="B201" s="7" t="s">
        <v>80</v>
      </c>
      <c r="C201" s="13" t="s">
        <v>68</v>
      </c>
      <c r="D201" s="19">
        <v>15</v>
      </c>
      <c r="E201" s="21" t="s">
        <v>37</v>
      </c>
      <c r="F201" s="31"/>
    </row>
    <row r="202" spans="2:6" outlineLevel="2" x14ac:dyDescent="0.2">
      <c r="B202" s="7" t="s">
        <v>81</v>
      </c>
      <c r="C202" s="13" t="s">
        <v>68</v>
      </c>
      <c r="D202" s="19">
        <v>20</v>
      </c>
      <c r="E202" s="21" t="s">
        <v>37</v>
      </c>
      <c r="F202" s="31"/>
    </row>
    <row r="203" spans="2:6" outlineLevel="2" x14ac:dyDescent="0.2">
      <c r="B203" s="7" t="s">
        <v>82</v>
      </c>
      <c r="C203" s="13" t="s">
        <v>68</v>
      </c>
      <c r="D203" s="19">
        <v>25</v>
      </c>
      <c r="E203" s="21" t="s">
        <v>37</v>
      </c>
      <c r="F203" s="31"/>
    </row>
    <row r="204" spans="2:6" outlineLevel="2" x14ac:dyDescent="0.2">
      <c r="B204" s="7" t="s">
        <v>83</v>
      </c>
      <c r="C204" s="13" t="s">
        <v>68</v>
      </c>
      <c r="D204" s="19">
        <v>30</v>
      </c>
      <c r="E204" s="21" t="s">
        <v>37</v>
      </c>
      <c r="F204" s="31"/>
    </row>
    <row r="205" spans="2:6" outlineLevel="1" x14ac:dyDescent="0.2">
      <c r="B205" s="5" t="s">
        <v>115</v>
      </c>
      <c r="C205" s="13"/>
      <c r="E205" s="18"/>
      <c r="F205" s="31"/>
    </row>
    <row r="206" spans="2:6" outlineLevel="2" x14ac:dyDescent="0.2">
      <c r="B206" s="7" t="s">
        <v>74</v>
      </c>
      <c r="C206" s="13" t="s">
        <v>36</v>
      </c>
      <c r="D206" s="20">
        <f>1/D195</f>
        <v>1</v>
      </c>
      <c r="E206" s="21" t="s">
        <v>37</v>
      </c>
      <c r="F206" s="31"/>
    </row>
    <row r="207" spans="2:6" outlineLevel="2" x14ac:dyDescent="0.2">
      <c r="B207" s="7" t="s">
        <v>75</v>
      </c>
      <c r="C207" s="13" t="s">
        <v>36</v>
      </c>
      <c r="D207" s="20">
        <f t="shared" ref="D207:D215" si="6">1/D196</f>
        <v>0.5</v>
      </c>
      <c r="E207" s="21" t="s">
        <v>37</v>
      </c>
      <c r="F207" s="31"/>
    </row>
    <row r="208" spans="2:6" outlineLevel="2" x14ac:dyDescent="0.2">
      <c r="B208" s="7" t="s">
        <v>76</v>
      </c>
      <c r="C208" s="13" t="s">
        <v>36</v>
      </c>
      <c r="D208" s="20">
        <f t="shared" si="6"/>
        <v>0.33333333333333331</v>
      </c>
      <c r="E208" s="21" t="s">
        <v>37</v>
      </c>
      <c r="F208" s="31"/>
    </row>
    <row r="209" spans="2:6" outlineLevel="2" x14ac:dyDescent="0.2">
      <c r="B209" s="7" t="s">
        <v>77</v>
      </c>
      <c r="C209" s="13" t="s">
        <v>36</v>
      </c>
      <c r="D209" s="20">
        <f t="shared" si="6"/>
        <v>0.2</v>
      </c>
      <c r="E209" s="21" t="s">
        <v>37</v>
      </c>
      <c r="F209" s="31"/>
    </row>
    <row r="210" spans="2:6" outlineLevel="2" x14ac:dyDescent="0.2">
      <c r="B210" s="7" t="s">
        <v>78</v>
      </c>
      <c r="C210" s="13" t="s">
        <v>36</v>
      </c>
      <c r="D210" s="20">
        <f t="shared" si="6"/>
        <v>0.14285714285714285</v>
      </c>
      <c r="E210" s="21" t="s">
        <v>37</v>
      </c>
      <c r="F210" s="31"/>
    </row>
    <row r="211" spans="2:6" outlineLevel="2" x14ac:dyDescent="0.2">
      <c r="B211" s="7" t="s">
        <v>79</v>
      </c>
      <c r="C211" s="13" t="s">
        <v>36</v>
      </c>
      <c r="D211" s="20">
        <f t="shared" si="6"/>
        <v>0.1</v>
      </c>
      <c r="E211" s="21" t="s">
        <v>37</v>
      </c>
      <c r="F211" s="31"/>
    </row>
    <row r="212" spans="2:6" outlineLevel="2" x14ac:dyDescent="0.2">
      <c r="B212" s="7" t="s">
        <v>80</v>
      </c>
      <c r="C212" s="13" t="s">
        <v>36</v>
      </c>
      <c r="D212" s="20">
        <f t="shared" si="6"/>
        <v>6.6666666666666666E-2</v>
      </c>
      <c r="E212" s="21" t="s">
        <v>37</v>
      </c>
      <c r="F212" s="31"/>
    </row>
    <row r="213" spans="2:6" outlineLevel="2" x14ac:dyDescent="0.2">
      <c r="B213" s="7" t="s">
        <v>81</v>
      </c>
      <c r="C213" s="13" t="s">
        <v>36</v>
      </c>
      <c r="D213" s="20">
        <f t="shared" si="6"/>
        <v>0.05</v>
      </c>
      <c r="E213" s="21" t="s">
        <v>37</v>
      </c>
      <c r="F213" s="31"/>
    </row>
    <row r="214" spans="2:6" outlineLevel="2" x14ac:dyDescent="0.2">
      <c r="B214" s="7" t="s">
        <v>82</v>
      </c>
      <c r="C214" s="13" t="s">
        <v>36</v>
      </c>
      <c r="D214" s="20">
        <f t="shared" si="6"/>
        <v>0.04</v>
      </c>
      <c r="E214" s="21" t="s">
        <v>37</v>
      </c>
      <c r="F214" s="31"/>
    </row>
    <row r="215" spans="2:6" outlineLevel="2" x14ac:dyDescent="0.2">
      <c r="B215" s="7" t="s">
        <v>83</v>
      </c>
      <c r="C215" s="13" t="s">
        <v>36</v>
      </c>
      <c r="D215" s="20">
        <f t="shared" si="6"/>
        <v>3.3333333333333333E-2</v>
      </c>
      <c r="E215" s="21" t="s">
        <v>37</v>
      </c>
      <c r="F215" s="31"/>
    </row>
    <row r="216" spans="2:6" outlineLevel="1" x14ac:dyDescent="0.2">
      <c r="B216" s="5" t="s">
        <v>84</v>
      </c>
      <c r="E216" s="18"/>
      <c r="F216" s="31"/>
    </row>
    <row r="217" spans="2:6" outlineLevel="2" x14ac:dyDescent="0.2">
      <c r="B217" s="7" t="s">
        <v>112</v>
      </c>
      <c r="C217" s="13" t="s">
        <v>85</v>
      </c>
      <c r="D217" s="21" t="s">
        <v>83</v>
      </c>
      <c r="E217" s="21" t="s">
        <v>86</v>
      </c>
      <c r="F217" s="31"/>
    </row>
    <row r="218" spans="2:6" outlineLevel="2" x14ac:dyDescent="0.2">
      <c r="B218" s="7" t="s">
        <v>113</v>
      </c>
      <c r="C218" s="13" t="s">
        <v>85</v>
      </c>
      <c r="D218" s="21" t="s">
        <v>79</v>
      </c>
      <c r="E218" s="21" t="s">
        <v>86</v>
      </c>
      <c r="F218" s="31"/>
    </row>
    <row r="219" spans="2:6" outlineLevel="2" x14ac:dyDescent="0.2">
      <c r="B219" s="7" t="s">
        <v>116</v>
      </c>
      <c r="C219" s="13" t="s">
        <v>85</v>
      </c>
      <c r="D219" s="21" t="s">
        <v>76</v>
      </c>
      <c r="E219" s="21" t="s">
        <v>86</v>
      </c>
      <c r="F219" s="31"/>
    </row>
    <row r="220" spans="2:6" outlineLevel="2" x14ac:dyDescent="0.2">
      <c r="B220" s="7" t="s">
        <v>117</v>
      </c>
      <c r="C220" s="13" t="s">
        <v>85</v>
      </c>
      <c r="D220" s="21" t="s">
        <v>77</v>
      </c>
      <c r="E220" s="21" t="s">
        <v>86</v>
      </c>
      <c r="F220" s="31"/>
    </row>
    <row r="221" spans="2:6" outlineLevel="2" x14ac:dyDescent="0.2">
      <c r="B221" s="7" t="s">
        <v>118</v>
      </c>
      <c r="C221" s="13" t="s">
        <v>85</v>
      </c>
      <c r="D221" s="21" t="s">
        <v>77</v>
      </c>
      <c r="E221" s="21" t="s">
        <v>86</v>
      </c>
      <c r="F221" s="31"/>
    </row>
    <row r="223" spans="2:6" ht="10.8" thickBot="1" x14ac:dyDescent="0.25">
      <c r="B223" s="15" t="s">
        <v>26</v>
      </c>
      <c r="C223" s="16"/>
      <c r="D223" s="17"/>
      <c r="E223" s="17"/>
      <c r="F223" s="28"/>
    </row>
    <row r="224" spans="2:6" outlineLevel="1" x14ac:dyDescent="0.2">
      <c r="B224" s="5" t="s">
        <v>27</v>
      </c>
      <c r="F224" s="31"/>
    </row>
    <row r="225" spans="2:28" outlineLevel="1" x14ac:dyDescent="0.2">
      <c r="B225" s="7" t="s">
        <v>28</v>
      </c>
      <c r="F225" s="31"/>
      <c r="G225" s="19">
        <v>2021</v>
      </c>
      <c r="H225" s="19">
        <f t="shared" ref="H225:Z225" si="7">G225+1</f>
        <v>2022</v>
      </c>
      <c r="I225" s="19">
        <f t="shared" si="7"/>
        <v>2023</v>
      </c>
      <c r="J225" s="95">
        <f t="shared" si="7"/>
        <v>2024</v>
      </c>
      <c r="K225" s="95">
        <f t="shared" si="7"/>
        <v>2025</v>
      </c>
      <c r="L225" s="95">
        <f t="shared" si="7"/>
        <v>2026</v>
      </c>
      <c r="M225" s="95">
        <f t="shared" si="7"/>
        <v>2027</v>
      </c>
      <c r="N225" s="95">
        <f t="shared" si="7"/>
        <v>2028</v>
      </c>
      <c r="O225" s="95">
        <f t="shared" si="7"/>
        <v>2029</v>
      </c>
      <c r="P225" s="95">
        <f t="shared" si="7"/>
        <v>2030</v>
      </c>
      <c r="Q225" s="95">
        <f t="shared" si="7"/>
        <v>2031</v>
      </c>
      <c r="R225" s="95">
        <f t="shared" si="7"/>
        <v>2032</v>
      </c>
      <c r="S225" s="95">
        <f t="shared" si="7"/>
        <v>2033</v>
      </c>
      <c r="T225" s="95">
        <f t="shared" si="7"/>
        <v>2034</v>
      </c>
      <c r="U225" s="95">
        <f t="shared" si="7"/>
        <v>2035</v>
      </c>
      <c r="V225" s="95">
        <f t="shared" si="7"/>
        <v>2036</v>
      </c>
      <c r="W225" s="95">
        <f t="shared" si="7"/>
        <v>2037</v>
      </c>
      <c r="X225" s="95">
        <f t="shared" si="7"/>
        <v>2038</v>
      </c>
      <c r="Y225" s="95">
        <f t="shared" si="7"/>
        <v>2039</v>
      </c>
      <c r="Z225" s="95">
        <f t="shared" si="7"/>
        <v>2040</v>
      </c>
      <c r="AA225" s="95">
        <f>Z225+1</f>
        <v>2041</v>
      </c>
      <c r="AB225" s="95">
        <f>AA225+1</f>
        <v>2042</v>
      </c>
    </row>
    <row r="226" spans="2:28" outlineLevel="1" x14ac:dyDescent="0.2">
      <c r="B226" s="7" t="s">
        <v>29</v>
      </c>
      <c r="C226" s="13" t="s">
        <v>129</v>
      </c>
      <c r="D226" s="19">
        <v>1</v>
      </c>
      <c r="E226" s="21" t="s">
        <v>86</v>
      </c>
      <c r="F226" s="37" t="s">
        <v>145</v>
      </c>
      <c r="G226" s="19">
        <v>103.6</v>
      </c>
      <c r="H226" s="19">
        <v>103.9</v>
      </c>
      <c r="I226" s="36">
        <v>104</v>
      </c>
      <c r="J226" s="96">
        <f>I226</f>
        <v>104</v>
      </c>
      <c r="K226" s="96">
        <f t="shared" ref="K226:Z226" si="8">J226</f>
        <v>104</v>
      </c>
      <c r="L226" s="96">
        <f t="shared" si="8"/>
        <v>104</v>
      </c>
      <c r="M226" s="96">
        <f t="shared" si="8"/>
        <v>104</v>
      </c>
      <c r="N226" s="96">
        <f t="shared" si="8"/>
        <v>104</v>
      </c>
      <c r="O226" s="96">
        <f t="shared" si="8"/>
        <v>104</v>
      </c>
      <c r="P226" s="96">
        <f t="shared" si="8"/>
        <v>104</v>
      </c>
      <c r="Q226" s="96">
        <f t="shared" si="8"/>
        <v>104</v>
      </c>
      <c r="R226" s="96">
        <f t="shared" si="8"/>
        <v>104</v>
      </c>
      <c r="S226" s="96">
        <f t="shared" si="8"/>
        <v>104</v>
      </c>
      <c r="T226" s="96">
        <f t="shared" si="8"/>
        <v>104</v>
      </c>
      <c r="U226" s="96">
        <f t="shared" si="8"/>
        <v>104</v>
      </c>
      <c r="V226" s="96">
        <f t="shared" si="8"/>
        <v>104</v>
      </c>
      <c r="W226" s="96">
        <f t="shared" si="8"/>
        <v>104</v>
      </c>
      <c r="X226" s="96">
        <f t="shared" si="8"/>
        <v>104</v>
      </c>
      <c r="Y226" s="96">
        <f t="shared" si="8"/>
        <v>104</v>
      </c>
      <c r="Z226" s="96">
        <f t="shared" si="8"/>
        <v>104</v>
      </c>
      <c r="AA226" s="96">
        <f>Z226</f>
        <v>104</v>
      </c>
      <c r="AB226" s="96">
        <f>AA226</f>
        <v>104</v>
      </c>
    </row>
    <row r="227" spans="2:28" outlineLevel="1" x14ac:dyDescent="0.2">
      <c r="B227" s="7" t="s">
        <v>30</v>
      </c>
      <c r="C227" s="13" t="s">
        <v>129</v>
      </c>
      <c r="D227" s="19">
        <f>D226</f>
        <v>1</v>
      </c>
      <c r="E227" s="21" t="s">
        <v>86</v>
      </c>
      <c r="F227" s="37" t="s">
        <v>145</v>
      </c>
      <c r="G227" s="19">
        <v>103.9</v>
      </c>
      <c r="H227" s="19">
        <v>105.3</v>
      </c>
      <c r="I227" s="19">
        <v>105.1</v>
      </c>
      <c r="J227" s="96">
        <f>I227</f>
        <v>105.1</v>
      </c>
      <c r="K227" s="96">
        <f t="shared" ref="K227:Z227" si="9">J227</f>
        <v>105.1</v>
      </c>
      <c r="L227" s="96">
        <f t="shared" si="9"/>
        <v>105.1</v>
      </c>
      <c r="M227" s="96">
        <f t="shared" si="9"/>
        <v>105.1</v>
      </c>
      <c r="N227" s="96">
        <f t="shared" si="9"/>
        <v>105.1</v>
      </c>
      <c r="O227" s="96">
        <f t="shared" si="9"/>
        <v>105.1</v>
      </c>
      <c r="P227" s="96">
        <f t="shared" si="9"/>
        <v>105.1</v>
      </c>
      <c r="Q227" s="96">
        <f t="shared" si="9"/>
        <v>105.1</v>
      </c>
      <c r="R227" s="96">
        <f t="shared" si="9"/>
        <v>105.1</v>
      </c>
      <c r="S227" s="96">
        <f t="shared" si="9"/>
        <v>105.1</v>
      </c>
      <c r="T227" s="96">
        <f t="shared" si="9"/>
        <v>105.1</v>
      </c>
      <c r="U227" s="96">
        <f t="shared" si="9"/>
        <v>105.1</v>
      </c>
      <c r="V227" s="96">
        <f t="shared" si="9"/>
        <v>105.1</v>
      </c>
      <c r="W227" s="96">
        <f t="shared" si="9"/>
        <v>105.1</v>
      </c>
      <c r="X227" s="96">
        <f t="shared" si="9"/>
        <v>105.1</v>
      </c>
      <c r="Y227" s="96">
        <f t="shared" si="9"/>
        <v>105.1</v>
      </c>
      <c r="Z227" s="96">
        <f t="shared" si="9"/>
        <v>105.1</v>
      </c>
      <c r="AA227" s="96">
        <f>Z227</f>
        <v>105.1</v>
      </c>
      <c r="AB227" s="96">
        <f>AA227</f>
        <v>105.1</v>
      </c>
    </row>
    <row r="228" spans="2:28" outlineLevel="1" x14ac:dyDescent="0.2">
      <c r="B228" s="7" t="s">
        <v>291</v>
      </c>
      <c r="C228" s="13" t="s">
        <v>33</v>
      </c>
      <c r="D228" s="24">
        <f>EOMONTH(D10,11)+1</f>
        <v>44835</v>
      </c>
      <c r="E228" s="21" t="s">
        <v>86</v>
      </c>
      <c r="F228" s="117" t="s">
        <v>355</v>
      </c>
    </row>
    <row r="230" spans="2:28" ht="10.8" thickBot="1" x14ac:dyDescent="0.25">
      <c r="B230" s="15" t="s">
        <v>529</v>
      </c>
      <c r="C230" s="16"/>
      <c r="D230" s="17"/>
      <c r="E230" s="17"/>
      <c r="F230" s="28"/>
    </row>
    <row r="231" spans="2:28" x14ac:dyDescent="0.2">
      <c r="B231" s="3" t="s">
        <v>200</v>
      </c>
      <c r="C231" s="13" t="s">
        <v>36</v>
      </c>
      <c r="D231" s="20">
        <v>0</v>
      </c>
    </row>
    <row r="232" spans="2:28" x14ac:dyDescent="0.2">
      <c r="B232" s="129" t="s">
        <v>460</v>
      </c>
      <c r="C232" s="13" t="s">
        <v>449</v>
      </c>
      <c r="D232" s="82">
        <v>6</v>
      </c>
    </row>
    <row r="233" spans="2:28" x14ac:dyDescent="0.2">
      <c r="B233" s="129" t="s">
        <v>533</v>
      </c>
      <c r="C233" s="72" t="s">
        <v>283</v>
      </c>
      <c r="D233" s="82">
        <v>100</v>
      </c>
    </row>
  </sheetData>
  <phoneticPr fontId="7" type="noConversion"/>
  <conditionalFormatting sqref="J88:U97 J99:U105 J120:U126 J109:U118">
    <cfRule type="expression" dxfId="8" priority="38">
      <formula>OR(J$87&gt;=$D$17,J$87&lt;$D$14)</formula>
    </cfRule>
  </conditionalFormatting>
  <dataValidations count="3">
    <dataValidation type="list" allowBlank="1" showInputMessage="1" showErrorMessage="1" sqref="D217:D221" xr:uid="{8E475D13-2833-4A7D-B42E-BCBD0166397A}">
      <formula1>$B$195:$B$204</formula1>
    </dataValidation>
    <dataValidation type="list" allowBlank="1" showInputMessage="1" showErrorMessage="1" sqref="D4:D5" xr:uid="{A8E4945B-6448-4581-B128-A625A8462596}">
      <formula1>"1,0"</formula1>
    </dataValidation>
    <dataValidation type="date" operator="greaterThanOrEqual" allowBlank="1" showInputMessage="1" showErrorMessage="1" sqref="D228" xr:uid="{B61542F8-70B9-4781-A499-1E560CD7B245}">
      <formula1>D10</formula1>
    </dataValidation>
  </dataValidations>
  <hyperlinks>
    <hyperlink ref="B1" location="Title!B15" display="Оглавление" xr:uid="{0040A76C-A1D0-4522-8259-D0E0A7A1EB5A}"/>
    <hyperlink ref="F226" r:id="rId1" xr:uid="{3E7DFCB3-357F-42D0-905E-56A90F7A6E8C}"/>
    <hyperlink ref="F227" r:id="rId2" xr:uid="{60B49AC6-2F9C-4F2E-A244-6448C1D4A625}"/>
    <hyperlink ref="F181" r:id="rId3" xr:uid="{5579A036-E282-47A4-9521-BAB2E5B7276E}"/>
  </hyperlink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6965-2689-450F-8630-C1CA954A6B5D}">
  <dimension ref="B1:IL34"/>
  <sheetViews>
    <sheetView workbookViewId="0">
      <pane xSplit="2" ySplit="2" topLeftCell="G3" activePane="bottomRight" state="frozen"/>
      <selection pane="topRight" activeCell="C1" sqref="C1"/>
      <selection pane="bottomLeft" activeCell="A3" sqref="A3"/>
      <selection pane="bottomRight" activeCell="I41" sqref="I41"/>
    </sheetView>
  </sheetViews>
  <sheetFormatPr defaultRowHeight="10.5" customHeight="1" outlineLevelCol="1" x14ac:dyDescent="0.3"/>
  <cols>
    <col min="1" max="1" width="2.6640625" customWidth="1"/>
    <col min="2" max="2" width="46.88671875" customWidth="1"/>
    <col min="3" max="6" width="9.109375" hidden="1" customWidth="1" outlineLevel="1"/>
    <col min="7" max="7" width="10.109375" bestFit="1" customWidth="1" collapsed="1"/>
  </cols>
  <sheetData>
    <row r="1" spans="2:246" ht="10.5" customHeight="1" x14ac:dyDescent="0.3">
      <c r="B1" s="179" t="s">
        <v>5</v>
      </c>
      <c r="G1" s="39">
        <v>1</v>
      </c>
      <c r="H1" s="39">
        <v>2</v>
      </c>
      <c r="I1" s="39">
        <v>3</v>
      </c>
      <c r="J1" s="39">
        <v>4</v>
      </c>
      <c r="K1" s="39">
        <v>5</v>
      </c>
      <c r="L1" s="39">
        <v>6</v>
      </c>
      <c r="M1" s="39">
        <v>7</v>
      </c>
      <c r="N1" s="39">
        <v>8</v>
      </c>
      <c r="O1" s="39">
        <v>9</v>
      </c>
      <c r="P1" s="39">
        <v>10</v>
      </c>
      <c r="Q1" s="39">
        <v>11</v>
      </c>
      <c r="R1" s="39">
        <v>12</v>
      </c>
      <c r="S1" s="39">
        <v>13</v>
      </c>
      <c r="T1" s="39">
        <v>14</v>
      </c>
      <c r="U1" s="39">
        <v>15</v>
      </c>
      <c r="V1" s="39">
        <v>16</v>
      </c>
      <c r="W1" s="39">
        <v>17</v>
      </c>
      <c r="X1" s="39">
        <v>18</v>
      </c>
      <c r="Y1" s="39">
        <v>19</v>
      </c>
      <c r="Z1" s="39">
        <v>20</v>
      </c>
      <c r="AA1" s="39">
        <v>21</v>
      </c>
      <c r="AB1" s="39">
        <v>22</v>
      </c>
      <c r="AC1" s="39">
        <v>23</v>
      </c>
      <c r="AD1" s="39">
        <v>24</v>
      </c>
      <c r="AE1" s="39">
        <v>25</v>
      </c>
      <c r="AF1" s="39">
        <v>26</v>
      </c>
      <c r="AG1" s="39">
        <v>27</v>
      </c>
      <c r="AH1" s="39">
        <v>28</v>
      </c>
      <c r="AI1" s="39">
        <v>29</v>
      </c>
      <c r="AJ1" s="39">
        <v>30</v>
      </c>
      <c r="AK1" s="39">
        <v>31</v>
      </c>
      <c r="AL1" s="39">
        <v>32</v>
      </c>
      <c r="AM1" s="39">
        <v>33</v>
      </c>
      <c r="AN1" s="39">
        <v>34</v>
      </c>
      <c r="AO1" s="39">
        <v>35</v>
      </c>
      <c r="AP1" s="39">
        <v>36</v>
      </c>
      <c r="AQ1" s="39">
        <v>37</v>
      </c>
      <c r="AR1" s="39">
        <v>38</v>
      </c>
      <c r="AS1" s="39">
        <v>39</v>
      </c>
      <c r="AT1" s="39">
        <v>40</v>
      </c>
      <c r="AU1" s="39">
        <v>41</v>
      </c>
      <c r="AV1" s="39">
        <v>42</v>
      </c>
      <c r="AW1" s="39">
        <v>43</v>
      </c>
      <c r="AX1" s="39">
        <v>44</v>
      </c>
      <c r="AY1" s="39">
        <v>45</v>
      </c>
      <c r="AZ1" s="39">
        <v>46</v>
      </c>
      <c r="BA1" s="39">
        <v>47</v>
      </c>
      <c r="BB1" s="39">
        <v>48</v>
      </c>
      <c r="BC1" s="39">
        <v>49</v>
      </c>
      <c r="BD1" s="39">
        <v>50</v>
      </c>
      <c r="BE1" s="39">
        <v>51</v>
      </c>
      <c r="BF1" s="39">
        <v>52</v>
      </c>
      <c r="BG1" s="39">
        <v>53</v>
      </c>
      <c r="BH1" s="39">
        <v>54</v>
      </c>
      <c r="BI1" s="39">
        <v>55</v>
      </c>
      <c r="BJ1" s="39">
        <v>56</v>
      </c>
      <c r="BK1" s="39">
        <v>57</v>
      </c>
      <c r="BL1" s="39">
        <v>58</v>
      </c>
      <c r="BM1" s="39">
        <v>59</v>
      </c>
      <c r="BN1" s="39">
        <v>60</v>
      </c>
      <c r="BO1" s="39">
        <v>61</v>
      </c>
      <c r="BP1" s="39">
        <v>62</v>
      </c>
      <c r="BQ1" s="39">
        <v>63</v>
      </c>
      <c r="BR1" s="39">
        <v>64</v>
      </c>
      <c r="BS1" s="39">
        <v>65</v>
      </c>
      <c r="BT1" s="39">
        <v>66</v>
      </c>
      <c r="BU1" s="39">
        <v>67</v>
      </c>
      <c r="BV1" s="39">
        <v>68</v>
      </c>
      <c r="BW1" s="39">
        <v>69</v>
      </c>
      <c r="BX1" s="39">
        <v>70</v>
      </c>
      <c r="BY1" s="39">
        <v>71</v>
      </c>
      <c r="BZ1" s="39">
        <v>72</v>
      </c>
      <c r="CA1" s="39">
        <v>73</v>
      </c>
      <c r="CB1" s="39">
        <v>74</v>
      </c>
      <c r="CC1" s="39">
        <v>75</v>
      </c>
      <c r="CD1" s="39">
        <v>76</v>
      </c>
      <c r="CE1" s="39">
        <v>77</v>
      </c>
      <c r="CF1" s="39">
        <v>78</v>
      </c>
      <c r="CG1" s="39">
        <v>79</v>
      </c>
      <c r="CH1" s="39">
        <v>80</v>
      </c>
      <c r="CI1" s="39">
        <v>81</v>
      </c>
      <c r="CJ1" s="39">
        <v>82</v>
      </c>
      <c r="CK1" s="39">
        <v>83</v>
      </c>
      <c r="CL1" s="39">
        <v>84</v>
      </c>
      <c r="CM1" s="39">
        <v>85</v>
      </c>
      <c r="CN1" s="39">
        <v>86</v>
      </c>
      <c r="CO1" s="39">
        <v>87</v>
      </c>
      <c r="CP1" s="39">
        <v>88</v>
      </c>
      <c r="CQ1" s="39">
        <v>89</v>
      </c>
      <c r="CR1" s="39">
        <v>90</v>
      </c>
      <c r="CS1" s="39">
        <v>91</v>
      </c>
      <c r="CT1" s="39">
        <v>92</v>
      </c>
      <c r="CU1" s="39">
        <v>93</v>
      </c>
      <c r="CV1" s="39">
        <v>94</v>
      </c>
      <c r="CW1" s="39">
        <v>95</v>
      </c>
      <c r="CX1" s="39">
        <v>96</v>
      </c>
      <c r="CY1" s="39">
        <v>97</v>
      </c>
      <c r="CZ1" s="39">
        <v>98</v>
      </c>
      <c r="DA1" s="39">
        <v>99</v>
      </c>
      <c r="DB1" s="39">
        <v>100</v>
      </c>
      <c r="DC1" s="39">
        <v>101</v>
      </c>
      <c r="DD1" s="39">
        <v>102</v>
      </c>
      <c r="DE1" s="39">
        <v>103</v>
      </c>
      <c r="DF1" s="39">
        <v>104</v>
      </c>
      <c r="DG1" s="39">
        <v>105</v>
      </c>
      <c r="DH1" s="39">
        <v>106</v>
      </c>
      <c r="DI1" s="39">
        <v>107</v>
      </c>
      <c r="DJ1" s="39">
        <v>108</v>
      </c>
      <c r="DK1" s="39">
        <v>109</v>
      </c>
      <c r="DL1" s="39">
        <v>110</v>
      </c>
      <c r="DM1" s="39">
        <v>111</v>
      </c>
      <c r="DN1" s="39">
        <v>112</v>
      </c>
      <c r="DO1" s="39">
        <v>113</v>
      </c>
      <c r="DP1" s="39">
        <v>114</v>
      </c>
      <c r="DQ1" s="39">
        <v>115</v>
      </c>
      <c r="DR1" s="39">
        <v>116</v>
      </c>
      <c r="DS1" s="39">
        <v>117</v>
      </c>
      <c r="DT1" s="39">
        <v>118</v>
      </c>
      <c r="DU1" s="39">
        <v>119</v>
      </c>
      <c r="DV1" s="39">
        <v>120</v>
      </c>
      <c r="DW1" s="39">
        <v>121</v>
      </c>
      <c r="DX1" s="39">
        <v>122</v>
      </c>
      <c r="DY1" s="39">
        <v>123</v>
      </c>
      <c r="DZ1" s="39">
        <v>124</v>
      </c>
      <c r="EA1" s="39">
        <v>125</v>
      </c>
      <c r="EB1" s="39">
        <v>126</v>
      </c>
      <c r="EC1" s="39">
        <v>127</v>
      </c>
      <c r="ED1" s="39">
        <v>128</v>
      </c>
      <c r="EE1" s="39">
        <v>129</v>
      </c>
      <c r="EF1" s="39">
        <v>130</v>
      </c>
      <c r="EG1" s="39">
        <v>131</v>
      </c>
      <c r="EH1" s="39">
        <v>132</v>
      </c>
      <c r="EI1" s="39">
        <v>133</v>
      </c>
      <c r="EJ1" s="39">
        <v>134</v>
      </c>
      <c r="EK1" s="39">
        <v>135</v>
      </c>
      <c r="EL1" s="39">
        <v>136</v>
      </c>
      <c r="EM1" s="39">
        <v>137</v>
      </c>
      <c r="EN1" s="39">
        <v>138</v>
      </c>
      <c r="EO1" s="39">
        <v>139</v>
      </c>
      <c r="EP1" s="39">
        <v>140</v>
      </c>
      <c r="EQ1" s="39">
        <v>141</v>
      </c>
      <c r="ER1" s="39">
        <v>142</v>
      </c>
      <c r="ES1" s="39">
        <v>143</v>
      </c>
      <c r="ET1" s="39">
        <v>144</v>
      </c>
      <c r="EU1" s="39">
        <v>145</v>
      </c>
      <c r="EV1" s="39">
        <v>146</v>
      </c>
      <c r="EW1" s="39">
        <v>147</v>
      </c>
      <c r="EX1" s="39">
        <v>148</v>
      </c>
      <c r="EY1" s="39">
        <v>149</v>
      </c>
      <c r="EZ1" s="39">
        <v>150</v>
      </c>
      <c r="FA1" s="39">
        <v>151</v>
      </c>
      <c r="FB1" s="39">
        <v>152</v>
      </c>
      <c r="FC1" s="39">
        <v>153</v>
      </c>
      <c r="FD1" s="39">
        <v>154</v>
      </c>
      <c r="FE1" s="39">
        <v>155</v>
      </c>
      <c r="FF1" s="39">
        <v>156</v>
      </c>
      <c r="FG1" s="39">
        <v>157</v>
      </c>
      <c r="FH1" s="39">
        <v>158</v>
      </c>
      <c r="FI1" s="39">
        <v>159</v>
      </c>
      <c r="FJ1" s="39">
        <v>160</v>
      </c>
      <c r="FK1" s="39">
        <v>161</v>
      </c>
      <c r="FL1" s="39">
        <v>162</v>
      </c>
      <c r="FM1" s="39">
        <v>163</v>
      </c>
      <c r="FN1" s="39">
        <v>164</v>
      </c>
      <c r="FO1" s="39">
        <v>165</v>
      </c>
      <c r="FP1" s="39">
        <v>166</v>
      </c>
      <c r="FQ1" s="39">
        <v>167</v>
      </c>
      <c r="FR1" s="39">
        <v>168</v>
      </c>
      <c r="FS1" s="39">
        <v>169</v>
      </c>
      <c r="FT1" s="39">
        <v>170</v>
      </c>
      <c r="FU1" s="39">
        <v>171</v>
      </c>
      <c r="FV1" s="39">
        <v>172</v>
      </c>
      <c r="FW1" s="39">
        <v>173</v>
      </c>
      <c r="FX1" s="39">
        <v>174</v>
      </c>
      <c r="FY1" s="39">
        <v>175</v>
      </c>
      <c r="FZ1" s="39">
        <v>176</v>
      </c>
      <c r="GA1" s="39">
        <v>177</v>
      </c>
      <c r="GB1" s="39">
        <v>178</v>
      </c>
      <c r="GC1" s="39">
        <v>179</v>
      </c>
      <c r="GD1" s="39">
        <v>180</v>
      </c>
      <c r="GE1" s="39">
        <v>181</v>
      </c>
      <c r="GF1" s="39">
        <v>182</v>
      </c>
      <c r="GG1" s="39">
        <v>183</v>
      </c>
      <c r="GH1" s="39">
        <v>184</v>
      </c>
      <c r="GI1" s="39">
        <v>185</v>
      </c>
      <c r="GJ1" s="39">
        <v>186</v>
      </c>
      <c r="GK1" s="39">
        <v>187</v>
      </c>
      <c r="GL1" s="39">
        <v>188</v>
      </c>
      <c r="GM1" s="39">
        <v>189</v>
      </c>
      <c r="GN1" s="39">
        <v>190</v>
      </c>
      <c r="GO1" s="39">
        <v>191</v>
      </c>
      <c r="GP1" s="39">
        <v>192</v>
      </c>
      <c r="GQ1" s="39">
        <v>193</v>
      </c>
      <c r="GR1" s="39">
        <v>194</v>
      </c>
      <c r="GS1" s="39">
        <v>195</v>
      </c>
      <c r="GT1" s="39">
        <v>196</v>
      </c>
      <c r="GU1" s="39">
        <v>197</v>
      </c>
      <c r="GV1" s="39">
        <v>198</v>
      </c>
      <c r="GW1" s="39">
        <v>199</v>
      </c>
      <c r="GX1" s="39">
        <v>200</v>
      </c>
      <c r="GY1" s="39">
        <v>201</v>
      </c>
      <c r="GZ1" s="39">
        <v>202</v>
      </c>
      <c r="HA1" s="39">
        <v>203</v>
      </c>
      <c r="HB1" s="39">
        <v>204</v>
      </c>
      <c r="HC1" s="39">
        <v>205</v>
      </c>
      <c r="HD1" s="39">
        <v>206</v>
      </c>
      <c r="HE1" s="39">
        <v>207</v>
      </c>
      <c r="HF1" s="39">
        <v>208</v>
      </c>
      <c r="HG1" s="39">
        <v>209</v>
      </c>
      <c r="HH1" s="39">
        <v>210</v>
      </c>
      <c r="HI1" s="39">
        <v>211</v>
      </c>
      <c r="HJ1" s="39">
        <v>212</v>
      </c>
      <c r="HK1" s="39">
        <v>213</v>
      </c>
      <c r="HL1" s="39">
        <v>214</v>
      </c>
      <c r="HM1" s="39">
        <v>215</v>
      </c>
      <c r="HN1" s="39">
        <v>216</v>
      </c>
      <c r="HO1" s="39">
        <v>217</v>
      </c>
      <c r="HP1" s="39">
        <v>218</v>
      </c>
      <c r="HQ1" s="39">
        <v>219</v>
      </c>
      <c r="HR1" s="39">
        <v>220</v>
      </c>
      <c r="HS1" s="39">
        <v>221</v>
      </c>
      <c r="HT1" s="39">
        <v>222</v>
      </c>
      <c r="HU1" s="39">
        <v>223</v>
      </c>
      <c r="HV1" s="39">
        <v>224</v>
      </c>
      <c r="HW1" s="39">
        <v>225</v>
      </c>
      <c r="HX1" s="39">
        <v>226</v>
      </c>
      <c r="HY1" s="39">
        <v>227</v>
      </c>
      <c r="HZ1" s="39">
        <v>228</v>
      </c>
      <c r="IA1" s="39">
        <v>229</v>
      </c>
      <c r="IB1" s="39">
        <v>230</v>
      </c>
      <c r="IC1" s="39">
        <v>231</v>
      </c>
      <c r="ID1" s="39">
        <v>232</v>
      </c>
      <c r="IE1" s="39">
        <v>233</v>
      </c>
      <c r="IF1" s="39">
        <v>234</v>
      </c>
      <c r="IG1" s="39">
        <v>235</v>
      </c>
      <c r="IH1" s="39">
        <v>236</v>
      </c>
      <c r="II1" s="39">
        <v>237</v>
      </c>
      <c r="IJ1" s="39">
        <v>238</v>
      </c>
      <c r="IK1" s="39">
        <v>239</v>
      </c>
      <c r="IL1" s="39">
        <v>240</v>
      </c>
    </row>
    <row r="2" spans="2:246" s="2" customFormat="1" ht="10.5" customHeight="1" x14ac:dyDescent="0.2">
      <c r="C2" s="13" t="s">
        <v>127</v>
      </c>
      <c r="D2" s="13" t="s">
        <v>89</v>
      </c>
      <c r="E2" s="13" t="s">
        <v>90</v>
      </c>
      <c r="F2" s="13" t="s">
        <v>91</v>
      </c>
      <c r="G2" s="38">
        <f>Assump!D10</f>
        <v>44470</v>
      </c>
      <c r="H2" s="38">
        <f>EDATE(G2,1)</f>
        <v>44501</v>
      </c>
      <c r="I2" s="38">
        <f t="shared" ref="I2:BT2" si="0">EDATE(H2,1)</f>
        <v>44531</v>
      </c>
      <c r="J2" s="38">
        <f t="shared" si="0"/>
        <v>44562</v>
      </c>
      <c r="K2" s="38">
        <f t="shared" si="0"/>
        <v>44593</v>
      </c>
      <c r="L2" s="38">
        <f t="shared" si="0"/>
        <v>44621</v>
      </c>
      <c r="M2" s="38">
        <f t="shared" si="0"/>
        <v>44652</v>
      </c>
      <c r="N2" s="38">
        <f t="shared" si="0"/>
        <v>44682</v>
      </c>
      <c r="O2" s="38">
        <f t="shared" si="0"/>
        <v>44713</v>
      </c>
      <c r="P2" s="38">
        <f t="shared" si="0"/>
        <v>44743</v>
      </c>
      <c r="Q2" s="38">
        <f t="shared" si="0"/>
        <v>44774</v>
      </c>
      <c r="R2" s="38">
        <f t="shared" si="0"/>
        <v>44805</v>
      </c>
      <c r="S2" s="38">
        <f t="shared" si="0"/>
        <v>44835</v>
      </c>
      <c r="T2" s="38">
        <f t="shared" si="0"/>
        <v>44866</v>
      </c>
      <c r="U2" s="38">
        <f t="shared" si="0"/>
        <v>44896</v>
      </c>
      <c r="V2" s="38">
        <f t="shared" si="0"/>
        <v>44927</v>
      </c>
      <c r="W2" s="38">
        <f t="shared" si="0"/>
        <v>44958</v>
      </c>
      <c r="X2" s="38">
        <f t="shared" si="0"/>
        <v>44986</v>
      </c>
      <c r="Y2" s="38">
        <f t="shared" si="0"/>
        <v>45017</v>
      </c>
      <c r="Z2" s="38">
        <f t="shared" si="0"/>
        <v>45047</v>
      </c>
      <c r="AA2" s="38">
        <f t="shared" si="0"/>
        <v>45078</v>
      </c>
      <c r="AB2" s="38">
        <f t="shared" si="0"/>
        <v>45108</v>
      </c>
      <c r="AC2" s="38">
        <f t="shared" si="0"/>
        <v>45139</v>
      </c>
      <c r="AD2" s="38">
        <f t="shared" si="0"/>
        <v>45170</v>
      </c>
      <c r="AE2" s="38">
        <f t="shared" si="0"/>
        <v>45200</v>
      </c>
      <c r="AF2" s="38">
        <f t="shared" si="0"/>
        <v>45231</v>
      </c>
      <c r="AG2" s="38">
        <f t="shared" si="0"/>
        <v>45261</v>
      </c>
      <c r="AH2" s="38">
        <f t="shared" si="0"/>
        <v>45292</v>
      </c>
      <c r="AI2" s="38">
        <f t="shared" si="0"/>
        <v>45323</v>
      </c>
      <c r="AJ2" s="38">
        <f t="shared" si="0"/>
        <v>45352</v>
      </c>
      <c r="AK2" s="38">
        <f t="shared" si="0"/>
        <v>45383</v>
      </c>
      <c r="AL2" s="38">
        <f t="shared" si="0"/>
        <v>45413</v>
      </c>
      <c r="AM2" s="38">
        <f t="shared" si="0"/>
        <v>45444</v>
      </c>
      <c r="AN2" s="38">
        <f t="shared" si="0"/>
        <v>45474</v>
      </c>
      <c r="AO2" s="38">
        <f t="shared" si="0"/>
        <v>45505</v>
      </c>
      <c r="AP2" s="38">
        <f t="shared" si="0"/>
        <v>45536</v>
      </c>
      <c r="AQ2" s="38">
        <f t="shared" si="0"/>
        <v>45566</v>
      </c>
      <c r="AR2" s="38">
        <f t="shared" si="0"/>
        <v>45597</v>
      </c>
      <c r="AS2" s="38">
        <f t="shared" si="0"/>
        <v>45627</v>
      </c>
      <c r="AT2" s="38">
        <f t="shared" si="0"/>
        <v>45658</v>
      </c>
      <c r="AU2" s="38">
        <f t="shared" si="0"/>
        <v>45689</v>
      </c>
      <c r="AV2" s="38">
        <f t="shared" si="0"/>
        <v>45717</v>
      </c>
      <c r="AW2" s="38">
        <f t="shared" si="0"/>
        <v>45748</v>
      </c>
      <c r="AX2" s="38">
        <f t="shared" si="0"/>
        <v>45778</v>
      </c>
      <c r="AY2" s="38">
        <f t="shared" si="0"/>
        <v>45809</v>
      </c>
      <c r="AZ2" s="38">
        <f t="shared" si="0"/>
        <v>45839</v>
      </c>
      <c r="BA2" s="38">
        <f t="shared" si="0"/>
        <v>45870</v>
      </c>
      <c r="BB2" s="38">
        <f t="shared" si="0"/>
        <v>45901</v>
      </c>
      <c r="BC2" s="38">
        <f t="shared" si="0"/>
        <v>45931</v>
      </c>
      <c r="BD2" s="38">
        <f t="shared" si="0"/>
        <v>45962</v>
      </c>
      <c r="BE2" s="38">
        <f t="shared" si="0"/>
        <v>45992</v>
      </c>
      <c r="BF2" s="38">
        <f t="shared" si="0"/>
        <v>46023</v>
      </c>
      <c r="BG2" s="38">
        <f t="shared" si="0"/>
        <v>46054</v>
      </c>
      <c r="BH2" s="38">
        <f t="shared" si="0"/>
        <v>46082</v>
      </c>
      <c r="BI2" s="38">
        <f t="shared" si="0"/>
        <v>46113</v>
      </c>
      <c r="BJ2" s="38">
        <f t="shared" si="0"/>
        <v>46143</v>
      </c>
      <c r="BK2" s="38">
        <f t="shared" si="0"/>
        <v>46174</v>
      </c>
      <c r="BL2" s="38">
        <f t="shared" si="0"/>
        <v>46204</v>
      </c>
      <c r="BM2" s="38">
        <f t="shared" si="0"/>
        <v>46235</v>
      </c>
      <c r="BN2" s="38">
        <f t="shared" si="0"/>
        <v>46266</v>
      </c>
      <c r="BO2" s="38">
        <f t="shared" si="0"/>
        <v>46296</v>
      </c>
      <c r="BP2" s="38">
        <f t="shared" si="0"/>
        <v>46327</v>
      </c>
      <c r="BQ2" s="38">
        <f t="shared" si="0"/>
        <v>46357</v>
      </c>
      <c r="BR2" s="38">
        <f t="shared" si="0"/>
        <v>46388</v>
      </c>
      <c r="BS2" s="38">
        <f t="shared" si="0"/>
        <v>46419</v>
      </c>
      <c r="BT2" s="38">
        <f t="shared" si="0"/>
        <v>46447</v>
      </c>
      <c r="BU2" s="38">
        <f t="shared" ref="BU2:EF2" si="1">EDATE(BT2,1)</f>
        <v>46478</v>
      </c>
      <c r="BV2" s="38">
        <f t="shared" si="1"/>
        <v>46508</v>
      </c>
      <c r="BW2" s="38">
        <f t="shared" si="1"/>
        <v>46539</v>
      </c>
      <c r="BX2" s="38">
        <f t="shared" si="1"/>
        <v>46569</v>
      </c>
      <c r="BY2" s="38">
        <f t="shared" si="1"/>
        <v>46600</v>
      </c>
      <c r="BZ2" s="38">
        <f t="shared" si="1"/>
        <v>46631</v>
      </c>
      <c r="CA2" s="38">
        <f t="shared" si="1"/>
        <v>46661</v>
      </c>
      <c r="CB2" s="38">
        <f t="shared" si="1"/>
        <v>46692</v>
      </c>
      <c r="CC2" s="38">
        <f t="shared" si="1"/>
        <v>46722</v>
      </c>
      <c r="CD2" s="38">
        <f t="shared" si="1"/>
        <v>46753</v>
      </c>
      <c r="CE2" s="38">
        <f t="shared" si="1"/>
        <v>46784</v>
      </c>
      <c r="CF2" s="38">
        <f t="shared" si="1"/>
        <v>46813</v>
      </c>
      <c r="CG2" s="38">
        <f t="shared" si="1"/>
        <v>46844</v>
      </c>
      <c r="CH2" s="38">
        <f t="shared" si="1"/>
        <v>46874</v>
      </c>
      <c r="CI2" s="38">
        <f t="shared" si="1"/>
        <v>46905</v>
      </c>
      <c r="CJ2" s="38">
        <f t="shared" si="1"/>
        <v>46935</v>
      </c>
      <c r="CK2" s="38">
        <f t="shared" si="1"/>
        <v>46966</v>
      </c>
      <c r="CL2" s="38">
        <f t="shared" si="1"/>
        <v>46997</v>
      </c>
      <c r="CM2" s="38">
        <f t="shared" si="1"/>
        <v>47027</v>
      </c>
      <c r="CN2" s="38">
        <f t="shared" si="1"/>
        <v>47058</v>
      </c>
      <c r="CO2" s="38">
        <f t="shared" si="1"/>
        <v>47088</v>
      </c>
      <c r="CP2" s="38">
        <f t="shared" si="1"/>
        <v>47119</v>
      </c>
      <c r="CQ2" s="38">
        <f t="shared" si="1"/>
        <v>47150</v>
      </c>
      <c r="CR2" s="38">
        <f t="shared" si="1"/>
        <v>47178</v>
      </c>
      <c r="CS2" s="38">
        <f t="shared" si="1"/>
        <v>47209</v>
      </c>
      <c r="CT2" s="38">
        <f t="shared" si="1"/>
        <v>47239</v>
      </c>
      <c r="CU2" s="38">
        <f t="shared" si="1"/>
        <v>47270</v>
      </c>
      <c r="CV2" s="38">
        <f t="shared" si="1"/>
        <v>47300</v>
      </c>
      <c r="CW2" s="38">
        <f t="shared" si="1"/>
        <v>47331</v>
      </c>
      <c r="CX2" s="38">
        <f t="shared" si="1"/>
        <v>47362</v>
      </c>
      <c r="CY2" s="38">
        <f t="shared" si="1"/>
        <v>47392</v>
      </c>
      <c r="CZ2" s="38">
        <f t="shared" si="1"/>
        <v>47423</v>
      </c>
      <c r="DA2" s="38">
        <f t="shared" si="1"/>
        <v>47453</v>
      </c>
      <c r="DB2" s="38">
        <f t="shared" si="1"/>
        <v>47484</v>
      </c>
      <c r="DC2" s="38">
        <f t="shared" si="1"/>
        <v>47515</v>
      </c>
      <c r="DD2" s="38">
        <f t="shared" si="1"/>
        <v>47543</v>
      </c>
      <c r="DE2" s="38">
        <f t="shared" si="1"/>
        <v>47574</v>
      </c>
      <c r="DF2" s="38">
        <f t="shared" si="1"/>
        <v>47604</v>
      </c>
      <c r="DG2" s="38">
        <f t="shared" si="1"/>
        <v>47635</v>
      </c>
      <c r="DH2" s="38">
        <f t="shared" si="1"/>
        <v>47665</v>
      </c>
      <c r="DI2" s="38">
        <f t="shared" si="1"/>
        <v>47696</v>
      </c>
      <c r="DJ2" s="38">
        <f t="shared" si="1"/>
        <v>47727</v>
      </c>
      <c r="DK2" s="38">
        <f t="shared" si="1"/>
        <v>47757</v>
      </c>
      <c r="DL2" s="38">
        <f t="shared" si="1"/>
        <v>47788</v>
      </c>
      <c r="DM2" s="38">
        <f t="shared" si="1"/>
        <v>47818</v>
      </c>
      <c r="DN2" s="38">
        <f t="shared" si="1"/>
        <v>47849</v>
      </c>
      <c r="DO2" s="38">
        <f t="shared" si="1"/>
        <v>47880</v>
      </c>
      <c r="DP2" s="38">
        <f t="shared" si="1"/>
        <v>47908</v>
      </c>
      <c r="DQ2" s="38">
        <f t="shared" si="1"/>
        <v>47939</v>
      </c>
      <c r="DR2" s="38">
        <f t="shared" si="1"/>
        <v>47969</v>
      </c>
      <c r="DS2" s="38">
        <f t="shared" si="1"/>
        <v>48000</v>
      </c>
      <c r="DT2" s="38">
        <f t="shared" si="1"/>
        <v>48030</v>
      </c>
      <c r="DU2" s="38">
        <f t="shared" si="1"/>
        <v>48061</v>
      </c>
      <c r="DV2" s="38">
        <f t="shared" si="1"/>
        <v>48092</v>
      </c>
      <c r="DW2" s="38">
        <f t="shared" si="1"/>
        <v>48122</v>
      </c>
      <c r="DX2" s="38">
        <f t="shared" si="1"/>
        <v>48153</v>
      </c>
      <c r="DY2" s="38">
        <f t="shared" si="1"/>
        <v>48183</v>
      </c>
      <c r="DZ2" s="38">
        <f t="shared" si="1"/>
        <v>48214</v>
      </c>
      <c r="EA2" s="38">
        <f t="shared" si="1"/>
        <v>48245</v>
      </c>
      <c r="EB2" s="38">
        <f t="shared" si="1"/>
        <v>48274</v>
      </c>
      <c r="EC2" s="38">
        <f t="shared" si="1"/>
        <v>48305</v>
      </c>
      <c r="ED2" s="38">
        <f t="shared" si="1"/>
        <v>48335</v>
      </c>
      <c r="EE2" s="38">
        <f t="shared" si="1"/>
        <v>48366</v>
      </c>
      <c r="EF2" s="38">
        <f t="shared" si="1"/>
        <v>48396</v>
      </c>
      <c r="EG2" s="38">
        <f t="shared" ref="EG2:GR2" si="2">EDATE(EF2,1)</f>
        <v>48427</v>
      </c>
      <c r="EH2" s="38">
        <f t="shared" si="2"/>
        <v>48458</v>
      </c>
      <c r="EI2" s="38">
        <f t="shared" si="2"/>
        <v>48488</v>
      </c>
      <c r="EJ2" s="38">
        <f t="shared" si="2"/>
        <v>48519</v>
      </c>
      <c r="EK2" s="38">
        <f t="shared" si="2"/>
        <v>48549</v>
      </c>
      <c r="EL2" s="38">
        <f t="shared" si="2"/>
        <v>48580</v>
      </c>
      <c r="EM2" s="38">
        <f t="shared" si="2"/>
        <v>48611</v>
      </c>
      <c r="EN2" s="38">
        <f t="shared" si="2"/>
        <v>48639</v>
      </c>
      <c r="EO2" s="38">
        <f t="shared" si="2"/>
        <v>48670</v>
      </c>
      <c r="EP2" s="38">
        <f t="shared" si="2"/>
        <v>48700</v>
      </c>
      <c r="EQ2" s="38">
        <f t="shared" si="2"/>
        <v>48731</v>
      </c>
      <c r="ER2" s="38">
        <f t="shared" si="2"/>
        <v>48761</v>
      </c>
      <c r="ES2" s="38">
        <f t="shared" si="2"/>
        <v>48792</v>
      </c>
      <c r="ET2" s="38">
        <f t="shared" si="2"/>
        <v>48823</v>
      </c>
      <c r="EU2" s="38">
        <f t="shared" si="2"/>
        <v>48853</v>
      </c>
      <c r="EV2" s="38">
        <f t="shared" si="2"/>
        <v>48884</v>
      </c>
      <c r="EW2" s="38">
        <f t="shared" si="2"/>
        <v>48914</v>
      </c>
      <c r="EX2" s="38">
        <f t="shared" si="2"/>
        <v>48945</v>
      </c>
      <c r="EY2" s="38">
        <f t="shared" si="2"/>
        <v>48976</v>
      </c>
      <c r="EZ2" s="38">
        <f t="shared" si="2"/>
        <v>49004</v>
      </c>
      <c r="FA2" s="38">
        <f t="shared" si="2"/>
        <v>49035</v>
      </c>
      <c r="FB2" s="38">
        <f t="shared" si="2"/>
        <v>49065</v>
      </c>
      <c r="FC2" s="38">
        <f t="shared" si="2"/>
        <v>49096</v>
      </c>
      <c r="FD2" s="38">
        <f t="shared" si="2"/>
        <v>49126</v>
      </c>
      <c r="FE2" s="38">
        <f t="shared" si="2"/>
        <v>49157</v>
      </c>
      <c r="FF2" s="38">
        <f t="shared" si="2"/>
        <v>49188</v>
      </c>
      <c r="FG2" s="38">
        <f t="shared" si="2"/>
        <v>49218</v>
      </c>
      <c r="FH2" s="38">
        <f t="shared" si="2"/>
        <v>49249</v>
      </c>
      <c r="FI2" s="38">
        <f t="shared" si="2"/>
        <v>49279</v>
      </c>
      <c r="FJ2" s="38">
        <f t="shared" si="2"/>
        <v>49310</v>
      </c>
      <c r="FK2" s="38">
        <f t="shared" si="2"/>
        <v>49341</v>
      </c>
      <c r="FL2" s="38">
        <f t="shared" si="2"/>
        <v>49369</v>
      </c>
      <c r="FM2" s="38">
        <f t="shared" si="2"/>
        <v>49400</v>
      </c>
      <c r="FN2" s="38">
        <f t="shared" si="2"/>
        <v>49430</v>
      </c>
      <c r="FO2" s="38">
        <f t="shared" si="2"/>
        <v>49461</v>
      </c>
      <c r="FP2" s="38">
        <f t="shared" si="2"/>
        <v>49491</v>
      </c>
      <c r="FQ2" s="38">
        <f t="shared" si="2"/>
        <v>49522</v>
      </c>
      <c r="FR2" s="38">
        <f t="shared" si="2"/>
        <v>49553</v>
      </c>
      <c r="FS2" s="38">
        <f t="shared" si="2"/>
        <v>49583</v>
      </c>
      <c r="FT2" s="38">
        <f t="shared" si="2"/>
        <v>49614</v>
      </c>
      <c r="FU2" s="38">
        <f t="shared" si="2"/>
        <v>49644</v>
      </c>
      <c r="FV2" s="38">
        <f t="shared" si="2"/>
        <v>49675</v>
      </c>
      <c r="FW2" s="38">
        <f t="shared" si="2"/>
        <v>49706</v>
      </c>
      <c r="FX2" s="38">
        <f t="shared" si="2"/>
        <v>49735</v>
      </c>
      <c r="FY2" s="38">
        <f t="shared" si="2"/>
        <v>49766</v>
      </c>
      <c r="FZ2" s="38">
        <f t="shared" si="2"/>
        <v>49796</v>
      </c>
      <c r="GA2" s="38">
        <f t="shared" si="2"/>
        <v>49827</v>
      </c>
      <c r="GB2" s="38">
        <f t="shared" si="2"/>
        <v>49857</v>
      </c>
      <c r="GC2" s="38">
        <f t="shared" si="2"/>
        <v>49888</v>
      </c>
      <c r="GD2" s="38">
        <f t="shared" si="2"/>
        <v>49919</v>
      </c>
      <c r="GE2" s="38">
        <f t="shared" si="2"/>
        <v>49949</v>
      </c>
      <c r="GF2" s="38">
        <f t="shared" si="2"/>
        <v>49980</v>
      </c>
      <c r="GG2" s="38">
        <f t="shared" si="2"/>
        <v>50010</v>
      </c>
      <c r="GH2" s="38">
        <f t="shared" si="2"/>
        <v>50041</v>
      </c>
      <c r="GI2" s="38">
        <f t="shared" si="2"/>
        <v>50072</v>
      </c>
      <c r="GJ2" s="38">
        <f t="shared" si="2"/>
        <v>50100</v>
      </c>
      <c r="GK2" s="38">
        <f t="shared" si="2"/>
        <v>50131</v>
      </c>
      <c r="GL2" s="38">
        <f t="shared" si="2"/>
        <v>50161</v>
      </c>
      <c r="GM2" s="38">
        <f t="shared" si="2"/>
        <v>50192</v>
      </c>
      <c r="GN2" s="38">
        <f t="shared" si="2"/>
        <v>50222</v>
      </c>
      <c r="GO2" s="38">
        <f t="shared" si="2"/>
        <v>50253</v>
      </c>
      <c r="GP2" s="38">
        <f t="shared" si="2"/>
        <v>50284</v>
      </c>
      <c r="GQ2" s="38">
        <f t="shared" si="2"/>
        <v>50314</v>
      </c>
      <c r="GR2" s="38">
        <f t="shared" si="2"/>
        <v>50345</v>
      </c>
      <c r="GS2" s="38">
        <f t="shared" ref="GS2:IL2" si="3">EDATE(GR2,1)</f>
        <v>50375</v>
      </c>
      <c r="GT2" s="38">
        <f t="shared" si="3"/>
        <v>50406</v>
      </c>
      <c r="GU2" s="38">
        <f t="shared" si="3"/>
        <v>50437</v>
      </c>
      <c r="GV2" s="38">
        <f t="shared" si="3"/>
        <v>50465</v>
      </c>
      <c r="GW2" s="38">
        <f t="shared" si="3"/>
        <v>50496</v>
      </c>
      <c r="GX2" s="38">
        <f t="shared" si="3"/>
        <v>50526</v>
      </c>
      <c r="GY2" s="38">
        <f t="shared" si="3"/>
        <v>50557</v>
      </c>
      <c r="GZ2" s="38">
        <f t="shared" si="3"/>
        <v>50587</v>
      </c>
      <c r="HA2" s="38">
        <f t="shared" si="3"/>
        <v>50618</v>
      </c>
      <c r="HB2" s="38">
        <f t="shared" si="3"/>
        <v>50649</v>
      </c>
      <c r="HC2" s="38">
        <f t="shared" si="3"/>
        <v>50679</v>
      </c>
      <c r="HD2" s="38">
        <f t="shared" si="3"/>
        <v>50710</v>
      </c>
      <c r="HE2" s="38">
        <f t="shared" si="3"/>
        <v>50740</v>
      </c>
      <c r="HF2" s="38">
        <f t="shared" si="3"/>
        <v>50771</v>
      </c>
      <c r="HG2" s="38">
        <f t="shared" si="3"/>
        <v>50802</v>
      </c>
      <c r="HH2" s="38">
        <f t="shared" si="3"/>
        <v>50830</v>
      </c>
      <c r="HI2" s="38">
        <f t="shared" si="3"/>
        <v>50861</v>
      </c>
      <c r="HJ2" s="38">
        <f t="shared" si="3"/>
        <v>50891</v>
      </c>
      <c r="HK2" s="38">
        <f t="shared" si="3"/>
        <v>50922</v>
      </c>
      <c r="HL2" s="38">
        <f t="shared" si="3"/>
        <v>50952</v>
      </c>
      <c r="HM2" s="38">
        <f t="shared" si="3"/>
        <v>50983</v>
      </c>
      <c r="HN2" s="38">
        <f t="shared" si="3"/>
        <v>51014</v>
      </c>
      <c r="HO2" s="38">
        <f t="shared" si="3"/>
        <v>51044</v>
      </c>
      <c r="HP2" s="38">
        <f t="shared" si="3"/>
        <v>51075</v>
      </c>
      <c r="HQ2" s="38">
        <f t="shared" si="3"/>
        <v>51105</v>
      </c>
      <c r="HR2" s="38">
        <f t="shared" si="3"/>
        <v>51136</v>
      </c>
      <c r="HS2" s="38">
        <f t="shared" si="3"/>
        <v>51167</v>
      </c>
      <c r="HT2" s="38">
        <f t="shared" si="3"/>
        <v>51196</v>
      </c>
      <c r="HU2" s="38">
        <f t="shared" si="3"/>
        <v>51227</v>
      </c>
      <c r="HV2" s="38">
        <f t="shared" si="3"/>
        <v>51257</v>
      </c>
      <c r="HW2" s="38">
        <f t="shared" si="3"/>
        <v>51288</v>
      </c>
      <c r="HX2" s="38">
        <f t="shared" si="3"/>
        <v>51318</v>
      </c>
      <c r="HY2" s="38">
        <f t="shared" si="3"/>
        <v>51349</v>
      </c>
      <c r="HZ2" s="38">
        <f t="shared" si="3"/>
        <v>51380</v>
      </c>
      <c r="IA2" s="38">
        <f t="shared" si="3"/>
        <v>51410</v>
      </c>
      <c r="IB2" s="38">
        <f t="shared" si="3"/>
        <v>51441</v>
      </c>
      <c r="IC2" s="38">
        <f t="shared" si="3"/>
        <v>51471</v>
      </c>
      <c r="ID2" s="38">
        <f t="shared" si="3"/>
        <v>51502</v>
      </c>
      <c r="IE2" s="38">
        <f t="shared" si="3"/>
        <v>51533</v>
      </c>
      <c r="IF2" s="38">
        <f t="shared" si="3"/>
        <v>51561</v>
      </c>
      <c r="IG2" s="38">
        <f t="shared" si="3"/>
        <v>51592</v>
      </c>
      <c r="IH2" s="38">
        <f t="shared" si="3"/>
        <v>51622</v>
      </c>
      <c r="II2" s="38">
        <f t="shared" si="3"/>
        <v>51653</v>
      </c>
      <c r="IJ2" s="38">
        <f t="shared" si="3"/>
        <v>51683</v>
      </c>
      <c r="IK2" s="38">
        <f t="shared" si="3"/>
        <v>51714</v>
      </c>
      <c r="IL2" s="38">
        <f t="shared" si="3"/>
        <v>51745</v>
      </c>
    </row>
    <row r="3" spans="2:246" s="2" customFormat="1" ht="10.5" customHeight="1" x14ac:dyDescent="0.2">
      <c r="B3" s="3" t="s">
        <v>179</v>
      </c>
      <c r="C3" s="13"/>
      <c r="D3" s="13"/>
      <c r="E3" s="13"/>
      <c r="F3" s="13"/>
      <c r="G3" s="39">
        <f>YEAR(G2)</f>
        <v>2021</v>
      </c>
      <c r="H3" s="39">
        <f t="shared" ref="H3:BS3" si="4">YEAR(H2)</f>
        <v>2021</v>
      </c>
      <c r="I3" s="39">
        <f t="shared" si="4"/>
        <v>2021</v>
      </c>
      <c r="J3" s="39">
        <f t="shared" si="4"/>
        <v>2022</v>
      </c>
      <c r="K3" s="39">
        <f t="shared" si="4"/>
        <v>2022</v>
      </c>
      <c r="L3" s="39">
        <f t="shared" si="4"/>
        <v>2022</v>
      </c>
      <c r="M3" s="39">
        <f t="shared" si="4"/>
        <v>2022</v>
      </c>
      <c r="N3" s="39">
        <f t="shared" si="4"/>
        <v>2022</v>
      </c>
      <c r="O3" s="39">
        <f t="shared" si="4"/>
        <v>2022</v>
      </c>
      <c r="P3" s="39">
        <f t="shared" si="4"/>
        <v>2022</v>
      </c>
      <c r="Q3" s="39">
        <f t="shared" si="4"/>
        <v>2022</v>
      </c>
      <c r="R3" s="39">
        <f t="shared" si="4"/>
        <v>2022</v>
      </c>
      <c r="S3" s="39">
        <f t="shared" si="4"/>
        <v>2022</v>
      </c>
      <c r="T3" s="39">
        <f t="shared" si="4"/>
        <v>2022</v>
      </c>
      <c r="U3" s="39">
        <f t="shared" si="4"/>
        <v>2022</v>
      </c>
      <c r="V3" s="39">
        <f t="shared" si="4"/>
        <v>2023</v>
      </c>
      <c r="W3" s="39">
        <f t="shared" si="4"/>
        <v>2023</v>
      </c>
      <c r="X3" s="39">
        <f t="shared" si="4"/>
        <v>2023</v>
      </c>
      <c r="Y3" s="39">
        <f t="shared" si="4"/>
        <v>2023</v>
      </c>
      <c r="Z3" s="39">
        <f t="shared" si="4"/>
        <v>2023</v>
      </c>
      <c r="AA3" s="39">
        <f t="shared" si="4"/>
        <v>2023</v>
      </c>
      <c r="AB3" s="39">
        <f t="shared" si="4"/>
        <v>2023</v>
      </c>
      <c r="AC3" s="39">
        <f t="shared" si="4"/>
        <v>2023</v>
      </c>
      <c r="AD3" s="39">
        <f t="shared" si="4"/>
        <v>2023</v>
      </c>
      <c r="AE3" s="39">
        <f t="shared" si="4"/>
        <v>2023</v>
      </c>
      <c r="AF3" s="39">
        <f t="shared" si="4"/>
        <v>2023</v>
      </c>
      <c r="AG3" s="39">
        <f t="shared" si="4"/>
        <v>2023</v>
      </c>
      <c r="AH3" s="39">
        <f t="shared" si="4"/>
        <v>2024</v>
      </c>
      <c r="AI3" s="39">
        <f t="shared" si="4"/>
        <v>2024</v>
      </c>
      <c r="AJ3" s="39">
        <f t="shared" si="4"/>
        <v>2024</v>
      </c>
      <c r="AK3" s="39">
        <f t="shared" si="4"/>
        <v>2024</v>
      </c>
      <c r="AL3" s="39">
        <f t="shared" si="4"/>
        <v>2024</v>
      </c>
      <c r="AM3" s="39">
        <f t="shared" si="4"/>
        <v>2024</v>
      </c>
      <c r="AN3" s="39">
        <f t="shared" si="4"/>
        <v>2024</v>
      </c>
      <c r="AO3" s="39">
        <f t="shared" si="4"/>
        <v>2024</v>
      </c>
      <c r="AP3" s="39">
        <f t="shared" si="4"/>
        <v>2024</v>
      </c>
      <c r="AQ3" s="39">
        <f t="shared" si="4"/>
        <v>2024</v>
      </c>
      <c r="AR3" s="39">
        <f t="shared" si="4"/>
        <v>2024</v>
      </c>
      <c r="AS3" s="39">
        <f t="shared" si="4"/>
        <v>2024</v>
      </c>
      <c r="AT3" s="39">
        <f t="shared" si="4"/>
        <v>2025</v>
      </c>
      <c r="AU3" s="39">
        <f t="shared" si="4"/>
        <v>2025</v>
      </c>
      <c r="AV3" s="39">
        <f t="shared" si="4"/>
        <v>2025</v>
      </c>
      <c r="AW3" s="39">
        <f t="shared" si="4"/>
        <v>2025</v>
      </c>
      <c r="AX3" s="39">
        <f t="shared" si="4"/>
        <v>2025</v>
      </c>
      <c r="AY3" s="39">
        <f t="shared" si="4"/>
        <v>2025</v>
      </c>
      <c r="AZ3" s="39">
        <f t="shared" si="4"/>
        <v>2025</v>
      </c>
      <c r="BA3" s="39">
        <f t="shared" si="4"/>
        <v>2025</v>
      </c>
      <c r="BB3" s="39">
        <f t="shared" si="4"/>
        <v>2025</v>
      </c>
      <c r="BC3" s="39">
        <f t="shared" si="4"/>
        <v>2025</v>
      </c>
      <c r="BD3" s="39">
        <f t="shared" si="4"/>
        <v>2025</v>
      </c>
      <c r="BE3" s="39">
        <f t="shared" si="4"/>
        <v>2025</v>
      </c>
      <c r="BF3" s="39">
        <f t="shared" si="4"/>
        <v>2026</v>
      </c>
      <c r="BG3" s="39">
        <f t="shared" si="4"/>
        <v>2026</v>
      </c>
      <c r="BH3" s="39">
        <f t="shared" si="4"/>
        <v>2026</v>
      </c>
      <c r="BI3" s="39">
        <f t="shared" si="4"/>
        <v>2026</v>
      </c>
      <c r="BJ3" s="39">
        <f t="shared" si="4"/>
        <v>2026</v>
      </c>
      <c r="BK3" s="39">
        <f t="shared" si="4"/>
        <v>2026</v>
      </c>
      <c r="BL3" s="39">
        <f t="shared" si="4"/>
        <v>2026</v>
      </c>
      <c r="BM3" s="39">
        <f t="shared" si="4"/>
        <v>2026</v>
      </c>
      <c r="BN3" s="39">
        <f t="shared" si="4"/>
        <v>2026</v>
      </c>
      <c r="BO3" s="39">
        <f t="shared" si="4"/>
        <v>2026</v>
      </c>
      <c r="BP3" s="39">
        <f t="shared" si="4"/>
        <v>2026</v>
      </c>
      <c r="BQ3" s="39">
        <f t="shared" si="4"/>
        <v>2026</v>
      </c>
      <c r="BR3" s="39">
        <f t="shared" si="4"/>
        <v>2027</v>
      </c>
      <c r="BS3" s="39">
        <f t="shared" si="4"/>
        <v>2027</v>
      </c>
      <c r="BT3" s="39">
        <f t="shared" ref="BT3:EE3" si="5">YEAR(BT2)</f>
        <v>2027</v>
      </c>
      <c r="BU3" s="39">
        <f t="shared" si="5"/>
        <v>2027</v>
      </c>
      <c r="BV3" s="39">
        <f t="shared" si="5"/>
        <v>2027</v>
      </c>
      <c r="BW3" s="39">
        <f t="shared" si="5"/>
        <v>2027</v>
      </c>
      <c r="BX3" s="39">
        <f t="shared" si="5"/>
        <v>2027</v>
      </c>
      <c r="BY3" s="39">
        <f t="shared" si="5"/>
        <v>2027</v>
      </c>
      <c r="BZ3" s="39">
        <f t="shared" si="5"/>
        <v>2027</v>
      </c>
      <c r="CA3" s="39">
        <f t="shared" si="5"/>
        <v>2027</v>
      </c>
      <c r="CB3" s="39">
        <f t="shared" si="5"/>
        <v>2027</v>
      </c>
      <c r="CC3" s="39">
        <f t="shared" si="5"/>
        <v>2027</v>
      </c>
      <c r="CD3" s="39">
        <f t="shared" si="5"/>
        <v>2028</v>
      </c>
      <c r="CE3" s="39">
        <f t="shared" si="5"/>
        <v>2028</v>
      </c>
      <c r="CF3" s="39">
        <f t="shared" si="5"/>
        <v>2028</v>
      </c>
      <c r="CG3" s="39">
        <f t="shared" si="5"/>
        <v>2028</v>
      </c>
      <c r="CH3" s="39">
        <f t="shared" si="5"/>
        <v>2028</v>
      </c>
      <c r="CI3" s="39">
        <f t="shared" si="5"/>
        <v>2028</v>
      </c>
      <c r="CJ3" s="39">
        <f t="shared" si="5"/>
        <v>2028</v>
      </c>
      <c r="CK3" s="39">
        <f t="shared" si="5"/>
        <v>2028</v>
      </c>
      <c r="CL3" s="39">
        <f t="shared" si="5"/>
        <v>2028</v>
      </c>
      <c r="CM3" s="39">
        <f t="shared" si="5"/>
        <v>2028</v>
      </c>
      <c r="CN3" s="39">
        <f t="shared" si="5"/>
        <v>2028</v>
      </c>
      <c r="CO3" s="39">
        <f t="shared" si="5"/>
        <v>2028</v>
      </c>
      <c r="CP3" s="39">
        <f t="shared" si="5"/>
        <v>2029</v>
      </c>
      <c r="CQ3" s="39">
        <f t="shared" si="5"/>
        <v>2029</v>
      </c>
      <c r="CR3" s="39">
        <f t="shared" si="5"/>
        <v>2029</v>
      </c>
      <c r="CS3" s="39">
        <f t="shared" si="5"/>
        <v>2029</v>
      </c>
      <c r="CT3" s="39">
        <f t="shared" si="5"/>
        <v>2029</v>
      </c>
      <c r="CU3" s="39">
        <f t="shared" si="5"/>
        <v>2029</v>
      </c>
      <c r="CV3" s="39">
        <f t="shared" si="5"/>
        <v>2029</v>
      </c>
      <c r="CW3" s="39">
        <f t="shared" si="5"/>
        <v>2029</v>
      </c>
      <c r="CX3" s="39">
        <f t="shared" si="5"/>
        <v>2029</v>
      </c>
      <c r="CY3" s="39">
        <f t="shared" si="5"/>
        <v>2029</v>
      </c>
      <c r="CZ3" s="39">
        <f t="shared" si="5"/>
        <v>2029</v>
      </c>
      <c r="DA3" s="39">
        <f t="shared" si="5"/>
        <v>2029</v>
      </c>
      <c r="DB3" s="39">
        <f t="shared" si="5"/>
        <v>2030</v>
      </c>
      <c r="DC3" s="39">
        <f t="shared" si="5"/>
        <v>2030</v>
      </c>
      <c r="DD3" s="39">
        <f t="shared" si="5"/>
        <v>2030</v>
      </c>
      <c r="DE3" s="39">
        <f t="shared" si="5"/>
        <v>2030</v>
      </c>
      <c r="DF3" s="39">
        <f t="shared" si="5"/>
        <v>2030</v>
      </c>
      <c r="DG3" s="39">
        <f t="shared" si="5"/>
        <v>2030</v>
      </c>
      <c r="DH3" s="39">
        <f t="shared" si="5"/>
        <v>2030</v>
      </c>
      <c r="DI3" s="39">
        <f t="shared" si="5"/>
        <v>2030</v>
      </c>
      <c r="DJ3" s="39">
        <f t="shared" si="5"/>
        <v>2030</v>
      </c>
      <c r="DK3" s="39">
        <f t="shared" si="5"/>
        <v>2030</v>
      </c>
      <c r="DL3" s="39">
        <f t="shared" si="5"/>
        <v>2030</v>
      </c>
      <c r="DM3" s="39">
        <f t="shared" si="5"/>
        <v>2030</v>
      </c>
      <c r="DN3" s="39">
        <f t="shared" si="5"/>
        <v>2031</v>
      </c>
      <c r="DO3" s="39">
        <f t="shared" si="5"/>
        <v>2031</v>
      </c>
      <c r="DP3" s="39">
        <f t="shared" si="5"/>
        <v>2031</v>
      </c>
      <c r="DQ3" s="39">
        <f t="shared" si="5"/>
        <v>2031</v>
      </c>
      <c r="DR3" s="39">
        <f t="shared" si="5"/>
        <v>2031</v>
      </c>
      <c r="DS3" s="39">
        <f t="shared" si="5"/>
        <v>2031</v>
      </c>
      <c r="DT3" s="39">
        <f t="shared" si="5"/>
        <v>2031</v>
      </c>
      <c r="DU3" s="39">
        <f t="shared" si="5"/>
        <v>2031</v>
      </c>
      <c r="DV3" s="39">
        <f t="shared" si="5"/>
        <v>2031</v>
      </c>
      <c r="DW3" s="39">
        <f t="shared" si="5"/>
        <v>2031</v>
      </c>
      <c r="DX3" s="39">
        <f t="shared" si="5"/>
        <v>2031</v>
      </c>
      <c r="DY3" s="39">
        <f t="shared" si="5"/>
        <v>2031</v>
      </c>
      <c r="DZ3" s="39">
        <f t="shared" si="5"/>
        <v>2032</v>
      </c>
      <c r="EA3" s="39">
        <f t="shared" si="5"/>
        <v>2032</v>
      </c>
      <c r="EB3" s="39">
        <f t="shared" si="5"/>
        <v>2032</v>
      </c>
      <c r="EC3" s="39">
        <f t="shared" si="5"/>
        <v>2032</v>
      </c>
      <c r="ED3" s="39">
        <f t="shared" si="5"/>
        <v>2032</v>
      </c>
      <c r="EE3" s="39">
        <f t="shared" si="5"/>
        <v>2032</v>
      </c>
      <c r="EF3" s="39">
        <f t="shared" ref="EF3:GQ3" si="6">YEAR(EF2)</f>
        <v>2032</v>
      </c>
      <c r="EG3" s="39">
        <f t="shared" si="6"/>
        <v>2032</v>
      </c>
      <c r="EH3" s="39">
        <f t="shared" si="6"/>
        <v>2032</v>
      </c>
      <c r="EI3" s="39">
        <f t="shared" si="6"/>
        <v>2032</v>
      </c>
      <c r="EJ3" s="39">
        <f t="shared" si="6"/>
        <v>2032</v>
      </c>
      <c r="EK3" s="39">
        <f t="shared" si="6"/>
        <v>2032</v>
      </c>
      <c r="EL3" s="39">
        <f t="shared" si="6"/>
        <v>2033</v>
      </c>
      <c r="EM3" s="39">
        <f t="shared" si="6"/>
        <v>2033</v>
      </c>
      <c r="EN3" s="39">
        <f t="shared" si="6"/>
        <v>2033</v>
      </c>
      <c r="EO3" s="39">
        <f t="shared" si="6"/>
        <v>2033</v>
      </c>
      <c r="EP3" s="39">
        <f t="shared" si="6"/>
        <v>2033</v>
      </c>
      <c r="EQ3" s="39">
        <f t="shared" si="6"/>
        <v>2033</v>
      </c>
      <c r="ER3" s="39">
        <f t="shared" si="6"/>
        <v>2033</v>
      </c>
      <c r="ES3" s="39">
        <f t="shared" si="6"/>
        <v>2033</v>
      </c>
      <c r="ET3" s="39">
        <f t="shared" si="6"/>
        <v>2033</v>
      </c>
      <c r="EU3" s="39">
        <f t="shared" si="6"/>
        <v>2033</v>
      </c>
      <c r="EV3" s="39">
        <f t="shared" si="6"/>
        <v>2033</v>
      </c>
      <c r="EW3" s="39">
        <f t="shared" si="6"/>
        <v>2033</v>
      </c>
      <c r="EX3" s="39">
        <f t="shared" si="6"/>
        <v>2034</v>
      </c>
      <c r="EY3" s="39">
        <f t="shared" si="6"/>
        <v>2034</v>
      </c>
      <c r="EZ3" s="39">
        <f t="shared" si="6"/>
        <v>2034</v>
      </c>
      <c r="FA3" s="39">
        <f t="shared" si="6"/>
        <v>2034</v>
      </c>
      <c r="FB3" s="39">
        <f t="shared" si="6"/>
        <v>2034</v>
      </c>
      <c r="FC3" s="39">
        <f t="shared" si="6"/>
        <v>2034</v>
      </c>
      <c r="FD3" s="39">
        <f t="shared" si="6"/>
        <v>2034</v>
      </c>
      <c r="FE3" s="39">
        <f t="shared" si="6"/>
        <v>2034</v>
      </c>
      <c r="FF3" s="39">
        <f t="shared" si="6"/>
        <v>2034</v>
      </c>
      <c r="FG3" s="39">
        <f t="shared" si="6"/>
        <v>2034</v>
      </c>
      <c r="FH3" s="39">
        <f t="shared" si="6"/>
        <v>2034</v>
      </c>
      <c r="FI3" s="39">
        <f t="shared" si="6"/>
        <v>2034</v>
      </c>
      <c r="FJ3" s="39">
        <f t="shared" si="6"/>
        <v>2035</v>
      </c>
      <c r="FK3" s="39">
        <f t="shared" si="6"/>
        <v>2035</v>
      </c>
      <c r="FL3" s="39">
        <f t="shared" si="6"/>
        <v>2035</v>
      </c>
      <c r="FM3" s="39">
        <f t="shared" si="6"/>
        <v>2035</v>
      </c>
      <c r="FN3" s="39">
        <f t="shared" si="6"/>
        <v>2035</v>
      </c>
      <c r="FO3" s="39">
        <f t="shared" si="6"/>
        <v>2035</v>
      </c>
      <c r="FP3" s="39">
        <f t="shared" si="6"/>
        <v>2035</v>
      </c>
      <c r="FQ3" s="39">
        <f t="shared" si="6"/>
        <v>2035</v>
      </c>
      <c r="FR3" s="39">
        <f t="shared" si="6"/>
        <v>2035</v>
      </c>
      <c r="FS3" s="39">
        <f t="shared" si="6"/>
        <v>2035</v>
      </c>
      <c r="FT3" s="39">
        <f t="shared" si="6"/>
        <v>2035</v>
      </c>
      <c r="FU3" s="39">
        <f t="shared" si="6"/>
        <v>2035</v>
      </c>
      <c r="FV3" s="39">
        <f t="shared" si="6"/>
        <v>2036</v>
      </c>
      <c r="FW3" s="39">
        <f t="shared" si="6"/>
        <v>2036</v>
      </c>
      <c r="FX3" s="39">
        <f t="shared" si="6"/>
        <v>2036</v>
      </c>
      <c r="FY3" s="39">
        <f t="shared" si="6"/>
        <v>2036</v>
      </c>
      <c r="FZ3" s="39">
        <f t="shared" si="6"/>
        <v>2036</v>
      </c>
      <c r="GA3" s="39">
        <f t="shared" si="6"/>
        <v>2036</v>
      </c>
      <c r="GB3" s="39">
        <f t="shared" si="6"/>
        <v>2036</v>
      </c>
      <c r="GC3" s="39">
        <f t="shared" si="6"/>
        <v>2036</v>
      </c>
      <c r="GD3" s="39">
        <f t="shared" si="6"/>
        <v>2036</v>
      </c>
      <c r="GE3" s="39">
        <f t="shared" si="6"/>
        <v>2036</v>
      </c>
      <c r="GF3" s="39">
        <f t="shared" si="6"/>
        <v>2036</v>
      </c>
      <c r="GG3" s="39">
        <f t="shared" si="6"/>
        <v>2036</v>
      </c>
      <c r="GH3" s="39">
        <f t="shared" si="6"/>
        <v>2037</v>
      </c>
      <c r="GI3" s="39">
        <f t="shared" si="6"/>
        <v>2037</v>
      </c>
      <c r="GJ3" s="39">
        <f t="shared" si="6"/>
        <v>2037</v>
      </c>
      <c r="GK3" s="39">
        <f t="shared" si="6"/>
        <v>2037</v>
      </c>
      <c r="GL3" s="39">
        <f t="shared" si="6"/>
        <v>2037</v>
      </c>
      <c r="GM3" s="39">
        <f t="shared" si="6"/>
        <v>2037</v>
      </c>
      <c r="GN3" s="39">
        <f t="shared" si="6"/>
        <v>2037</v>
      </c>
      <c r="GO3" s="39">
        <f t="shared" si="6"/>
        <v>2037</v>
      </c>
      <c r="GP3" s="39">
        <f t="shared" si="6"/>
        <v>2037</v>
      </c>
      <c r="GQ3" s="39">
        <f t="shared" si="6"/>
        <v>2037</v>
      </c>
      <c r="GR3" s="39">
        <f t="shared" ref="GR3:IL3" si="7">YEAR(GR2)</f>
        <v>2037</v>
      </c>
      <c r="GS3" s="39">
        <f t="shared" si="7"/>
        <v>2037</v>
      </c>
      <c r="GT3" s="39">
        <f t="shared" si="7"/>
        <v>2038</v>
      </c>
      <c r="GU3" s="39">
        <f t="shared" si="7"/>
        <v>2038</v>
      </c>
      <c r="GV3" s="39">
        <f t="shared" si="7"/>
        <v>2038</v>
      </c>
      <c r="GW3" s="39">
        <f t="shared" si="7"/>
        <v>2038</v>
      </c>
      <c r="GX3" s="39">
        <f t="shared" si="7"/>
        <v>2038</v>
      </c>
      <c r="GY3" s="39">
        <f t="shared" si="7"/>
        <v>2038</v>
      </c>
      <c r="GZ3" s="39">
        <f t="shared" si="7"/>
        <v>2038</v>
      </c>
      <c r="HA3" s="39">
        <f t="shared" si="7"/>
        <v>2038</v>
      </c>
      <c r="HB3" s="39">
        <f t="shared" si="7"/>
        <v>2038</v>
      </c>
      <c r="HC3" s="39">
        <f t="shared" si="7"/>
        <v>2038</v>
      </c>
      <c r="HD3" s="39">
        <f t="shared" si="7"/>
        <v>2038</v>
      </c>
      <c r="HE3" s="39">
        <f t="shared" si="7"/>
        <v>2038</v>
      </c>
      <c r="HF3" s="39">
        <f t="shared" si="7"/>
        <v>2039</v>
      </c>
      <c r="HG3" s="39">
        <f t="shared" si="7"/>
        <v>2039</v>
      </c>
      <c r="HH3" s="39">
        <f t="shared" si="7"/>
        <v>2039</v>
      </c>
      <c r="HI3" s="39">
        <f t="shared" si="7"/>
        <v>2039</v>
      </c>
      <c r="HJ3" s="39">
        <f t="shared" si="7"/>
        <v>2039</v>
      </c>
      <c r="HK3" s="39">
        <f t="shared" si="7"/>
        <v>2039</v>
      </c>
      <c r="HL3" s="39">
        <f t="shared" si="7"/>
        <v>2039</v>
      </c>
      <c r="HM3" s="39">
        <f t="shared" si="7"/>
        <v>2039</v>
      </c>
      <c r="HN3" s="39">
        <f t="shared" si="7"/>
        <v>2039</v>
      </c>
      <c r="HO3" s="39">
        <f t="shared" si="7"/>
        <v>2039</v>
      </c>
      <c r="HP3" s="39">
        <f t="shared" si="7"/>
        <v>2039</v>
      </c>
      <c r="HQ3" s="39">
        <f t="shared" si="7"/>
        <v>2039</v>
      </c>
      <c r="HR3" s="39">
        <f t="shared" si="7"/>
        <v>2040</v>
      </c>
      <c r="HS3" s="39">
        <f t="shared" si="7"/>
        <v>2040</v>
      </c>
      <c r="HT3" s="39">
        <f t="shared" si="7"/>
        <v>2040</v>
      </c>
      <c r="HU3" s="39">
        <f t="shared" si="7"/>
        <v>2040</v>
      </c>
      <c r="HV3" s="39">
        <f t="shared" si="7"/>
        <v>2040</v>
      </c>
      <c r="HW3" s="39">
        <f t="shared" si="7"/>
        <v>2040</v>
      </c>
      <c r="HX3" s="39">
        <f t="shared" si="7"/>
        <v>2040</v>
      </c>
      <c r="HY3" s="39">
        <f t="shared" si="7"/>
        <v>2040</v>
      </c>
      <c r="HZ3" s="39">
        <f t="shared" si="7"/>
        <v>2040</v>
      </c>
      <c r="IA3" s="39">
        <f t="shared" si="7"/>
        <v>2040</v>
      </c>
      <c r="IB3" s="39">
        <f t="shared" si="7"/>
        <v>2040</v>
      </c>
      <c r="IC3" s="39">
        <f t="shared" si="7"/>
        <v>2040</v>
      </c>
      <c r="ID3" s="39">
        <f t="shared" si="7"/>
        <v>2041</v>
      </c>
      <c r="IE3" s="39">
        <f t="shared" si="7"/>
        <v>2041</v>
      </c>
      <c r="IF3" s="39">
        <f t="shared" si="7"/>
        <v>2041</v>
      </c>
      <c r="IG3" s="39">
        <f t="shared" si="7"/>
        <v>2041</v>
      </c>
      <c r="IH3" s="39">
        <f t="shared" si="7"/>
        <v>2041</v>
      </c>
      <c r="II3" s="39">
        <f t="shared" si="7"/>
        <v>2041</v>
      </c>
      <c r="IJ3" s="39">
        <f t="shared" si="7"/>
        <v>2041</v>
      </c>
      <c r="IK3" s="39">
        <f t="shared" si="7"/>
        <v>2041</v>
      </c>
      <c r="IL3" s="39">
        <f t="shared" si="7"/>
        <v>2041</v>
      </c>
    </row>
    <row r="6" spans="2:246" s="2" customFormat="1" ht="10.5" customHeight="1" thickBot="1" x14ac:dyDescent="0.25">
      <c r="B6" s="40" t="s">
        <v>49</v>
      </c>
      <c r="C6" s="40"/>
      <c r="D6" s="40"/>
      <c r="E6" s="49"/>
      <c r="F6" s="49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</row>
    <row r="7" spans="2:246" s="2" customFormat="1" ht="10.5" customHeight="1" x14ac:dyDescent="0.2">
      <c r="B7" s="78"/>
      <c r="C7" s="78"/>
      <c r="D7" s="78"/>
      <c r="E7" s="79"/>
      <c r="F7" s="79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</row>
    <row r="8" spans="2:246" s="48" customFormat="1" ht="10.5" customHeight="1" x14ac:dyDescent="0.2">
      <c r="B8" s="7" t="s">
        <v>322</v>
      </c>
      <c r="C8" s="56" t="s">
        <v>150</v>
      </c>
      <c r="D8" s="104">
        <f>Assump!D152</f>
        <v>0</v>
      </c>
      <c r="G8" s="59">
        <f ca="1">CFM!G16*$D$8</f>
        <v>0</v>
      </c>
      <c r="H8" s="59">
        <f ca="1">CFM!H16*$D$8</f>
        <v>0</v>
      </c>
      <c r="I8" s="59">
        <f ca="1">CFM!I16*$D$8</f>
        <v>0</v>
      </c>
      <c r="J8" s="59">
        <f ca="1">CFM!J16*$D$8</f>
        <v>0</v>
      </c>
      <c r="K8" s="59">
        <f ca="1">CFM!K16*$D$8</f>
        <v>0</v>
      </c>
      <c r="L8" s="59">
        <f ca="1">CFM!L16*$D$8</f>
        <v>0</v>
      </c>
      <c r="M8" s="59">
        <f ca="1">CFM!M16*$D$8</f>
        <v>0</v>
      </c>
      <c r="N8" s="59">
        <f ca="1">CFM!N16*$D$8</f>
        <v>0</v>
      </c>
      <c r="O8" s="59">
        <f ca="1">CFM!O16*$D$8</f>
        <v>0</v>
      </c>
      <c r="P8" s="59">
        <f ca="1">CFM!P16*$D$8</f>
        <v>0</v>
      </c>
      <c r="Q8" s="59">
        <f ca="1">CFM!Q16*$D$8</f>
        <v>0</v>
      </c>
      <c r="R8" s="59">
        <f ca="1">CFM!R16*$D$8</f>
        <v>0</v>
      </c>
      <c r="S8" s="59">
        <f ca="1">CFM!S16*$D$8</f>
        <v>0</v>
      </c>
      <c r="T8" s="59">
        <f ca="1">CFM!T16*$D$8</f>
        <v>0</v>
      </c>
      <c r="U8" s="59">
        <f ca="1">CFM!U16*$D$8</f>
        <v>0</v>
      </c>
      <c r="V8" s="59">
        <f ca="1">CFM!V16*$D$8</f>
        <v>0</v>
      </c>
      <c r="W8" s="59">
        <f ca="1">CFM!W16*$D$8</f>
        <v>0</v>
      </c>
      <c r="X8" s="59">
        <f ca="1">CFM!X16*$D$8</f>
        <v>0</v>
      </c>
      <c r="Y8" s="59">
        <f ca="1">CFM!Y16*$D$8</f>
        <v>0</v>
      </c>
      <c r="Z8" s="59">
        <f ca="1">CFM!Z16*$D$8</f>
        <v>0</v>
      </c>
      <c r="AA8" s="59">
        <f ca="1">CFM!AA16*$D$8</f>
        <v>0</v>
      </c>
      <c r="AB8" s="59">
        <f ca="1">CFM!AB16*$D$8</f>
        <v>0</v>
      </c>
      <c r="AC8" s="59">
        <f ca="1">CFM!AC16*$D$8</f>
        <v>0</v>
      </c>
      <c r="AD8" s="59">
        <f ca="1">CFM!AD16*$D$8</f>
        <v>0</v>
      </c>
      <c r="AE8" s="59">
        <f ca="1">CFM!AE16*$D$8</f>
        <v>0</v>
      </c>
      <c r="AF8" s="59">
        <f ca="1">CFM!AF16*$D$8</f>
        <v>0</v>
      </c>
      <c r="AG8" s="59">
        <f ca="1">CFM!AG16*$D$8</f>
        <v>0</v>
      </c>
      <c r="AH8" s="59">
        <f ca="1">CFM!AH16*$D$8</f>
        <v>0</v>
      </c>
      <c r="AI8" s="59">
        <f ca="1">CFM!AI16*$D$8</f>
        <v>0</v>
      </c>
      <c r="AJ8" s="59">
        <f ca="1">CFM!AJ16*$D$8</f>
        <v>0</v>
      </c>
      <c r="AK8" s="59">
        <f ca="1">CFM!AK16*$D$8</f>
        <v>0</v>
      </c>
      <c r="AL8" s="59">
        <f ca="1">CFM!AL16*$D$8</f>
        <v>0</v>
      </c>
      <c r="AM8" s="59">
        <f ca="1">CFM!AM16*$D$8</f>
        <v>0</v>
      </c>
      <c r="AN8" s="59">
        <f ca="1">CFM!AN16*$D$8</f>
        <v>0</v>
      </c>
      <c r="AO8" s="59">
        <f ca="1">CFM!AO16*$D$8</f>
        <v>0</v>
      </c>
      <c r="AP8" s="59">
        <f ca="1">CFM!AP16*$D$8</f>
        <v>0</v>
      </c>
      <c r="AQ8" s="59">
        <f ca="1">CFM!AQ16*$D$8</f>
        <v>0</v>
      </c>
      <c r="AR8" s="59">
        <f ca="1">CFM!AR16*$D$8</f>
        <v>0</v>
      </c>
      <c r="AS8" s="59">
        <f ca="1">CFM!AS16*$D$8</f>
        <v>0</v>
      </c>
      <c r="AT8" s="59">
        <f ca="1">CFM!AT16*$D$8</f>
        <v>0</v>
      </c>
      <c r="AU8" s="59">
        <f ca="1">CFM!AU16*$D$8</f>
        <v>0</v>
      </c>
      <c r="AV8" s="59">
        <f ca="1">CFM!AV16*$D$8</f>
        <v>0</v>
      </c>
      <c r="AW8" s="59">
        <f ca="1">CFM!AW16*$D$8</f>
        <v>0</v>
      </c>
      <c r="AX8" s="59">
        <f ca="1">CFM!AX16*$D$8</f>
        <v>0</v>
      </c>
      <c r="AY8" s="59">
        <f ca="1">CFM!AY16*$D$8</f>
        <v>0</v>
      </c>
      <c r="AZ8" s="59">
        <f ca="1">CFM!AZ16*$D$8</f>
        <v>0</v>
      </c>
      <c r="BA8" s="59">
        <f ca="1">CFM!BA16*$D$8</f>
        <v>0</v>
      </c>
      <c r="BB8" s="59">
        <f ca="1">CFM!BB16*$D$8</f>
        <v>0</v>
      </c>
      <c r="BC8" s="59">
        <f ca="1">CFM!BC16*$D$8</f>
        <v>0</v>
      </c>
      <c r="BD8" s="59">
        <f ca="1">CFM!BD16*$D$8</f>
        <v>0</v>
      </c>
      <c r="BE8" s="59">
        <f ca="1">CFM!BE16*$D$8</f>
        <v>0</v>
      </c>
      <c r="BF8" s="59">
        <f ca="1">CFM!BF16*$D$8</f>
        <v>0</v>
      </c>
      <c r="BG8" s="59">
        <f ca="1">CFM!BG16*$D$8</f>
        <v>0</v>
      </c>
      <c r="BH8" s="59">
        <f ca="1">CFM!BH16*$D$8</f>
        <v>0</v>
      </c>
      <c r="BI8" s="59">
        <f ca="1">CFM!BI16*$D$8</f>
        <v>0</v>
      </c>
      <c r="BJ8" s="59">
        <f ca="1">CFM!BJ16*$D$8</f>
        <v>0</v>
      </c>
      <c r="BK8" s="59">
        <f ca="1">CFM!BK16*$D$8</f>
        <v>0</v>
      </c>
      <c r="BL8" s="59">
        <f ca="1">CFM!BL16*$D$8</f>
        <v>0</v>
      </c>
      <c r="BM8" s="59">
        <f ca="1">CFM!BM16*$D$8</f>
        <v>0</v>
      </c>
      <c r="BN8" s="59">
        <f ca="1">CFM!BN16*$D$8</f>
        <v>0</v>
      </c>
      <c r="BO8" s="59">
        <f ca="1">CFM!BO16*$D$8</f>
        <v>0</v>
      </c>
      <c r="BP8" s="59">
        <f ca="1">CFM!BP16*$D$8</f>
        <v>0</v>
      </c>
      <c r="BQ8" s="59">
        <f ca="1">CFM!BQ16*$D$8</f>
        <v>0</v>
      </c>
      <c r="BR8" s="59">
        <f ca="1">CFM!BR16*$D$8</f>
        <v>0</v>
      </c>
      <c r="BS8" s="59">
        <f ca="1">CFM!BS16*$D$8</f>
        <v>0</v>
      </c>
      <c r="BT8" s="59">
        <f ca="1">CFM!BT16*$D$8</f>
        <v>0</v>
      </c>
      <c r="BU8" s="59">
        <f ca="1">CFM!BU16*$D$8</f>
        <v>0</v>
      </c>
      <c r="BV8" s="59">
        <f ca="1">CFM!BV16*$D$8</f>
        <v>0</v>
      </c>
      <c r="BW8" s="59">
        <f ca="1">CFM!BW16*$D$8</f>
        <v>0</v>
      </c>
      <c r="BX8" s="59">
        <f ca="1">CFM!BX16*$D$8</f>
        <v>0</v>
      </c>
      <c r="BY8" s="59">
        <f ca="1">CFM!BY16*$D$8</f>
        <v>0</v>
      </c>
      <c r="BZ8" s="59">
        <f ca="1">CFM!BZ16*$D$8</f>
        <v>0</v>
      </c>
      <c r="CA8" s="59">
        <f ca="1">CFM!CA16*$D$8</f>
        <v>0</v>
      </c>
      <c r="CB8" s="59">
        <f ca="1">CFM!CB16*$D$8</f>
        <v>0</v>
      </c>
      <c r="CC8" s="59">
        <f ca="1">CFM!CC16*$D$8</f>
        <v>0</v>
      </c>
      <c r="CD8" s="59">
        <f ca="1">CFM!CD16*$D$8</f>
        <v>0</v>
      </c>
      <c r="CE8" s="59">
        <f ca="1">CFM!CE16*$D$8</f>
        <v>0</v>
      </c>
      <c r="CF8" s="59">
        <f ca="1">CFM!CF16*$D$8</f>
        <v>0</v>
      </c>
      <c r="CG8" s="59">
        <f ca="1">CFM!CG16*$D$8</f>
        <v>0</v>
      </c>
      <c r="CH8" s="59">
        <f ca="1">CFM!CH16*$D$8</f>
        <v>0</v>
      </c>
      <c r="CI8" s="59">
        <f ca="1">CFM!CI16*$D$8</f>
        <v>0</v>
      </c>
      <c r="CJ8" s="59">
        <f ca="1">CFM!CJ16*$D$8</f>
        <v>0</v>
      </c>
      <c r="CK8" s="59">
        <f ca="1">CFM!CK16*$D$8</f>
        <v>0</v>
      </c>
      <c r="CL8" s="59">
        <f ca="1">CFM!CL16*$D$8</f>
        <v>0</v>
      </c>
      <c r="CM8" s="59">
        <f ca="1">CFM!CM16*$D$8</f>
        <v>0</v>
      </c>
      <c r="CN8" s="59">
        <f ca="1">CFM!CN16*$D$8</f>
        <v>0</v>
      </c>
      <c r="CO8" s="59">
        <f ca="1">CFM!CO16*$D$8</f>
        <v>0</v>
      </c>
      <c r="CP8" s="59">
        <f ca="1">CFM!CP16*$D$8</f>
        <v>0</v>
      </c>
      <c r="CQ8" s="59">
        <f ca="1">CFM!CQ16*$D$8</f>
        <v>0</v>
      </c>
      <c r="CR8" s="59">
        <f ca="1">CFM!CR16*$D$8</f>
        <v>0</v>
      </c>
      <c r="CS8" s="59">
        <f ca="1">CFM!CS16*$D$8</f>
        <v>0</v>
      </c>
      <c r="CT8" s="59">
        <f ca="1">CFM!CT16*$D$8</f>
        <v>0</v>
      </c>
      <c r="CU8" s="59">
        <f ca="1">CFM!CU16*$D$8</f>
        <v>0</v>
      </c>
      <c r="CV8" s="59">
        <f ca="1">CFM!CV16*$D$8</f>
        <v>0</v>
      </c>
      <c r="CW8" s="59">
        <f ca="1">CFM!CW16*$D$8</f>
        <v>0</v>
      </c>
      <c r="CX8" s="59">
        <f ca="1">CFM!CX16*$D$8</f>
        <v>0</v>
      </c>
      <c r="CY8" s="59">
        <f ca="1">CFM!CY16*$D$8</f>
        <v>0</v>
      </c>
      <c r="CZ8" s="59">
        <f ca="1">CFM!CZ16*$D$8</f>
        <v>0</v>
      </c>
      <c r="DA8" s="59">
        <f ca="1">CFM!DA16*$D$8</f>
        <v>0</v>
      </c>
      <c r="DB8" s="59">
        <f ca="1">CFM!DB16*$D$8</f>
        <v>0</v>
      </c>
      <c r="DC8" s="59">
        <f ca="1">CFM!DC16*$D$8</f>
        <v>0</v>
      </c>
      <c r="DD8" s="59">
        <f ca="1">CFM!DD16*$D$8</f>
        <v>0</v>
      </c>
      <c r="DE8" s="59">
        <f ca="1">CFM!DE16*$D$8</f>
        <v>0</v>
      </c>
      <c r="DF8" s="59">
        <f ca="1">CFM!DF16*$D$8</f>
        <v>0</v>
      </c>
      <c r="DG8" s="59">
        <f ca="1">CFM!DG16*$D$8</f>
        <v>0</v>
      </c>
      <c r="DH8" s="59">
        <f ca="1">CFM!DH16*$D$8</f>
        <v>0</v>
      </c>
      <c r="DI8" s="59">
        <f ca="1">CFM!DI16*$D$8</f>
        <v>0</v>
      </c>
      <c r="DJ8" s="59">
        <f ca="1">CFM!DJ16*$D$8</f>
        <v>0</v>
      </c>
      <c r="DK8" s="59">
        <f ca="1">CFM!DK16*$D$8</f>
        <v>0</v>
      </c>
      <c r="DL8" s="59">
        <f ca="1">CFM!DL16*$D$8</f>
        <v>0</v>
      </c>
      <c r="DM8" s="59">
        <f ca="1">CFM!DM16*$D$8</f>
        <v>0</v>
      </c>
      <c r="DN8" s="59">
        <f ca="1">CFM!DN16*$D$8</f>
        <v>0</v>
      </c>
      <c r="DO8" s="59">
        <f ca="1">CFM!DO16*$D$8</f>
        <v>0</v>
      </c>
      <c r="DP8" s="59">
        <f ca="1">CFM!DP16*$D$8</f>
        <v>0</v>
      </c>
      <c r="DQ8" s="59">
        <f ca="1">CFM!DQ16*$D$8</f>
        <v>0</v>
      </c>
      <c r="DR8" s="59">
        <f ca="1">CFM!DR16*$D$8</f>
        <v>0</v>
      </c>
      <c r="DS8" s="59">
        <f ca="1">CFM!DS16*$D$8</f>
        <v>0</v>
      </c>
      <c r="DT8" s="59">
        <f ca="1">CFM!DT16*$D$8</f>
        <v>0</v>
      </c>
      <c r="DU8" s="59">
        <f ca="1">CFM!DU16*$D$8</f>
        <v>0</v>
      </c>
      <c r="DV8" s="59">
        <f ca="1">CFM!DV16*$D$8</f>
        <v>0</v>
      </c>
      <c r="DW8" s="59">
        <f ca="1">CFM!DW16*$D$8</f>
        <v>0</v>
      </c>
      <c r="DX8" s="59">
        <f ca="1">CFM!DX16*$D$8</f>
        <v>0</v>
      </c>
      <c r="DY8" s="59">
        <f ca="1">CFM!DY16*$D$8</f>
        <v>0</v>
      </c>
      <c r="DZ8" s="59">
        <f ca="1">CFM!DZ16*$D$8</f>
        <v>0</v>
      </c>
      <c r="EA8" s="59">
        <f ca="1">CFM!EA16*$D$8</f>
        <v>0</v>
      </c>
      <c r="EB8" s="59">
        <f ca="1">CFM!EB16*$D$8</f>
        <v>0</v>
      </c>
      <c r="EC8" s="59">
        <f ca="1">CFM!EC16*$D$8</f>
        <v>0</v>
      </c>
      <c r="ED8" s="59">
        <f ca="1">CFM!ED16*$D$8</f>
        <v>0</v>
      </c>
      <c r="EE8" s="59">
        <f ca="1">CFM!EE16*$D$8</f>
        <v>0</v>
      </c>
      <c r="EF8" s="59">
        <f ca="1">CFM!EF16*$D$8</f>
        <v>0</v>
      </c>
      <c r="EG8" s="59">
        <f ca="1">CFM!EG16*$D$8</f>
        <v>0</v>
      </c>
      <c r="EH8" s="59">
        <f ca="1">CFM!EH16*$D$8</f>
        <v>0</v>
      </c>
      <c r="EI8" s="59">
        <f ca="1">CFM!EI16*$D$8</f>
        <v>0</v>
      </c>
      <c r="EJ8" s="59">
        <f ca="1">CFM!EJ16*$D$8</f>
        <v>0</v>
      </c>
      <c r="EK8" s="59">
        <f ca="1">CFM!EK16*$D$8</f>
        <v>0</v>
      </c>
      <c r="EL8" s="59">
        <f ca="1">CFM!EL16*$D$8</f>
        <v>0</v>
      </c>
      <c r="EM8" s="59">
        <f ca="1">CFM!EM16*$D$8</f>
        <v>0</v>
      </c>
      <c r="EN8" s="59">
        <f ca="1">CFM!EN16*$D$8</f>
        <v>0</v>
      </c>
      <c r="EO8" s="59">
        <f ca="1">CFM!EO16*$D$8</f>
        <v>0</v>
      </c>
      <c r="EP8" s="59">
        <f ca="1">CFM!EP16*$D$8</f>
        <v>0</v>
      </c>
      <c r="EQ8" s="59">
        <f ca="1">CFM!EQ16*$D$8</f>
        <v>0</v>
      </c>
      <c r="ER8" s="59">
        <f ca="1">CFM!ER16*$D$8</f>
        <v>0</v>
      </c>
      <c r="ES8" s="59">
        <f ca="1">CFM!ES16*$D$8</f>
        <v>0</v>
      </c>
      <c r="ET8" s="59">
        <f ca="1">CFM!ET16*$D$8</f>
        <v>0</v>
      </c>
      <c r="EU8" s="59">
        <f ca="1">CFM!EU16*$D$8</f>
        <v>0</v>
      </c>
      <c r="EV8" s="59">
        <f ca="1">CFM!EV16*$D$8</f>
        <v>0</v>
      </c>
      <c r="EW8" s="59">
        <f ca="1">CFM!EW16*$D$8</f>
        <v>0</v>
      </c>
      <c r="EX8" s="59">
        <f ca="1">CFM!EX16*$D$8</f>
        <v>0</v>
      </c>
      <c r="EY8" s="59">
        <f ca="1">CFM!EY16*$D$8</f>
        <v>0</v>
      </c>
      <c r="EZ8" s="59">
        <f ca="1">CFM!EZ16*$D$8</f>
        <v>0</v>
      </c>
      <c r="FA8" s="59">
        <f ca="1">CFM!FA16*$D$8</f>
        <v>0</v>
      </c>
      <c r="FB8" s="59">
        <f ca="1">CFM!FB16*$D$8</f>
        <v>0</v>
      </c>
      <c r="FC8" s="59">
        <f ca="1">CFM!FC16*$D$8</f>
        <v>0</v>
      </c>
      <c r="FD8" s="59">
        <f ca="1">CFM!FD16*$D$8</f>
        <v>0</v>
      </c>
      <c r="FE8" s="59">
        <f ca="1">CFM!FE16*$D$8</f>
        <v>0</v>
      </c>
      <c r="FF8" s="59">
        <f ca="1">CFM!FF16*$D$8</f>
        <v>0</v>
      </c>
      <c r="FG8" s="59">
        <f ca="1">CFM!FG16*$D$8</f>
        <v>0</v>
      </c>
      <c r="FH8" s="59">
        <f ca="1">CFM!FH16*$D$8</f>
        <v>0</v>
      </c>
      <c r="FI8" s="59">
        <f ca="1">CFM!FI16*$D$8</f>
        <v>0</v>
      </c>
      <c r="FJ8" s="59">
        <f ca="1">CFM!FJ16*$D$8</f>
        <v>0</v>
      </c>
      <c r="FK8" s="59">
        <f ca="1">CFM!FK16*$D$8</f>
        <v>0</v>
      </c>
      <c r="FL8" s="59">
        <f ca="1">CFM!FL16*$D$8</f>
        <v>0</v>
      </c>
      <c r="FM8" s="59">
        <f ca="1">CFM!FM16*$D$8</f>
        <v>0</v>
      </c>
      <c r="FN8" s="59">
        <f ca="1">CFM!FN16*$D$8</f>
        <v>0</v>
      </c>
      <c r="FO8" s="59">
        <f ca="1">CFM!FO16*$D$8</f>
        <v>0</v>
      </c>
      <c r="FP8" s="59">
        <f ca="1">CFM!FP16*$D$8</f>
        <v>0</v>
      </c>
      <c r="FQ8" s="59">
        <f ca="1">CFM!FQ16*$D$8</f>
        <v>0</v>
      </c>
      <c r="FR8" s="59">
        <f ca="1">CFM!FR16*$D$8</f>
        <v>0</v>
      </c>
      <c r="FS8" s="59">
        <f ca="1">CFM!FS16*$D$8</f>
        <v>0</v>
      </c>
      <c r="FT8" s="59">
        <f ca="1">CFM!FT16*$D$8</f>
        <v>0</v>
      </c>
      <c r="FU8" s="59">
        <f ca="1">CFM!FU16*$D$8</f>
        <v>0</v>
      </c>
      <c r="FV8" s="59">
        <f ca="1">CFM!FV16*$D$8</f>
        <v>0</v>
      </c>
      <c r="FW8" s="59">
        <f ca="1">CFM!FW16*$D$8</f>
        <v>0</v>
      </c>
      <c r="FX8" s="59">
        <f ca="1">CFM!FX16*$D$8</f>
        <v>0</v>
      </c>
      <c r="FY8" s="59">
        <f ca="1">CFM!FY16*$D$8</f>
        <v>0</v>
      </c>
      <c r="FZ8" s="59">
        <f ca="1">CFM!FZ16*$D$8</f>
        <v>0</v>
      </c>
      <c r="GA8" s="59">
        <f ca="1">CFM!GA16*$D$8</f>
        <v>0</v>
      </c>
      <c r="GB8" s="59">
        <f ca="1">CFM!GB16*$D$8</f>
        <v>0</v>
      </c>
      <c r="GC8" s="59">
        <f ca="1">CFM!GC16*$D$8</f>
        <v>0</v>
      </c>
      <c r="GD8" s="59">
        <f ca="1">CFM!GD16*$D$8</f>
        <v>0</v>
      </c>
      <c r="GE8" s="59">
        <f ca="1">CFM!GE16*$D$8</f>
        <v>0</v>
      </c>
      <c r="GF8" s="59">
        <f ca="1">CFM!GF16*$D$8</f>
        <v>0</v>
      </c>
      <c r="GG8" s="59">
        <f ca="1">CFM!GG16*$D$8</f>
        <v>0</v>
      </c>
      <c r="GH8" s="59">
        <f ca="1">CFM!GH16*$D$8</f>
        <v>0</v>
      </c>
      <c r="GI8" s="59">
        <f ca="1">CFM!GI16*$D$8</f>
        <v>0</v>
      </c>
      <c r="GJ8" s="59">
        <f ca="1">CFM!GJ16*$D$8</f>
        <v>0</v>
      </c>
      <c r="GK8" s="59">
        <f ca="1">CFM!GK16*$D$8</f>
        <v>0</v>
      </c>
      <c r="GL8" s="59">
        <f ca="1">CFM!GL16*$D$8</f>
        <v>0</v>
      </c>
      <c r="GM8" s="59">
        <f ca="1">CFM!GM16*$D$8</f>
        <v>0</v>
      </c>
      <c r="GN8" s="59">
        <f ca="1">CFM!GN16*$D$8</f>
        <v>0</v>
      </c>
      <c r="GO8" s="59">
        <f ca="1">CFM!GO16*$D$8</f>
        <v>0</v>
      </c>
      <c r="GP8" s="59">
        <f ca="1">CFM!GP16*$D$8</f>
        <v>0</v>
      </c>
      <c r="GQ8" s="59">
        <f ca="1">CFM!GQ16*$D$8</f>
        <v>0</v>
      </c>
      <c r="GR8" s="59">
        <f ca="1">CFM!GR16*$D$8</f>
        <v>0</v>
      </c>
      <c r="GS8" s="59">
        <f ca="1">CFM!GS16*$D$8</f>
        <v>0</v>
      </c>
      <c r="GT8" s="59">
        <f ca="1">CFM!GT16*$D$8</f>
        <v>0</v>
      </c>
      <c r="GU8" s="59">
        <f ca="1">CFM!GU16*$D$8</f>
        <v>0</v>
      </c>
      <c r="GV8" s="59">
        <f ca="1">CFM!GV16*$D$8</f>
        <v>0</v>
      </c>
      <c r="GW8" s="59">
        <f ca="1">CFM!GW16*$D$8</f>
        <v>0</v>
      </c>
      <c r="GX8" s="59">
        <f ca="1">CFM!GX16*$D$8</f>
        <v>0</v>
      </c>
      <c r="GY8" s="59">
        <f ca="1">CFM!GY16*$D$8</f>
        <v>0</v>
      </c>
      <c r="GZ8" s="59">
        <f ca="1">CFM!GZ16*$D$8</f>
        <v>0</v>
      </c>
      <c r="HA8" s="59">
        <f ca="1">CFM!HA16*$D$8</f>
        <v>0</v>
      </c>
      <c r="HB8" s="59">
        <f ca="1">CFM!HB16*$D$8</f>
        <v>0</v>
      </c>
      <c r="HC8" s="59">
        <f ca="1">CFM!HC16*$D$8</f>
        <v>0</v>
      </c>
      <c r="HD8" s="59">
        <f ca="1">CFM!HD16*$D$8</f>
        <v>0</v>
      </c>
      <c r="HE8" s="59">
        <f ca="1">CFM!HE16*$D$8</f>
        <v>0</v>
      </c>
      <c r="HF8" s="59">
        <f ca="1">CFM!HF16*$D$8</f>
        <v>0</v>
      </c>
      <c r="HG8" s="59">
        <f ca="1">CFM!HG16*$D$8</f>
        <v>0</v>
      </c>
      <c r="HH8" s="59">
        <f ca="1">CFM!HH16*$D$8</f>
        <v>0</v>
      </c>
      <c r="HI8" s="59">
        <f ca="1">CFM!HI16*$D$8</f>
        <v>0</v>
      </c>
      <c r="HJ8" s="59">
        <f ca="1">CFM!HJ16*$D$8</f>
        <v>0</v>
      </c>
      <c r="HK8" s="59">
        <f ca="1">CFM!HK16*$D$8</f>
        <v>0</v>
      </c>
      <c r="HL8" s="59">
        <f ca="1">CFM!HL16*$D$8</f>
        <v>0</v>
      </c>
      <c r="HM8" s="59">
        <f ca="1">CFM!HM16*$D$8</f>
        <v>0</v>
      </c>
      <c r="HN8" s="59">
        <f ca="1">CFM!HN16*$D$8</f>
        <v>0</v>
      </c>
      <c r="HO8" s="59">
        <f ca="1">CFM!HO16*$D$8</f>
        <v>0</v>
      </c>
      <c r="HP8" s="59">
        <f ca="1">CFM!HP16*$D$8</f>
        <v>0</v>
      </c>
      <c r="HQ8" s="59">
        <f ca="1">CFM!HQ16*$D$8</f>
        <v>0</v>
      </c>
      <c r="HR8" s="59">
        <f ca="1">CFM!HR16*$D$8</f>
        <v>0</v>
      </c>
      <c r="HS8" s="59">
        <f ca="1">CFM!HS16*$D$8</f>
        <v>0</v>
      </c>
      <c r="HT8" s="59">
        <f ca="1">CFM!HT16*$D$8</f>
        <v>0</v>
      </c>
      <c r="HU8" s="59">
        <f ca="1">CFM!HU16*$D$8</f>
        <v>0</v>
      </c>
      <c r="HV8" s="59">
        <f ca="1">CFM!HV16*$D$8</f>
        <v>0</v>
      </c>
      <c r="HW8" s="59">
        <f ca="1">CFM!HW16*$D$8</f>
        <v>0</v>
      </c>
      <c r="HX8" s="59">
        <f ca="1">CFM!HX16*$D$8</f>
        <v>0</v>
      </c>
      <c r="HY8" s="59">
        <f ca="1">CFM!HY16*$D$8</f>
        <v>0</v>
      </c>
      <c r="HZ8" s="59">
        <f ca="1">CFM!HZ16*$D$8</f>
        <v>0</v>
      </c>
      <c r="IA8" s="59">
        <f ca="1">CFM!IA16*$D$8</f>
        <v>0</v>
      </c>
      <c r="IB8" s="59">
        <f ca="1">CFM!IB16*$D$8</f>
        <v>0</v>
      </c>
      <c r="IC8" s="59">
        <f ca="1">CFM!IC16*$D$8</f>
        <v>0</v>
      </c>
      <c r="ID8" s="59">
        <f ca="1">CFM!ID16*$D$8</f>
        <v>0</v>
      </c>
      <c r="IE8" s="59">
        <f ca="1">CFM!IE16*$D$8</f>
        <v>0</v>
      </c>
      <c r="IF8" s="59">
        <f ca="1">CFM!IF16*$D$8</f>
        <v>0</v>
      </c>
      <c r="IG8" s="59">
        <f ca="1">CFM!IG16*$D$8</f>
        <v>0</v>
      </c>
      <c r="IH8" s="59">
        <f ca="1">CFM!IH16*$D$8</f>
        <v>0</v>
      </c>
      <c r="II8" s="59">
        <f ca="1">CFM!II16*$D$8</f>
        <v>0</v>
      </c>
      <c r="IJ8" s="59">
        <f ca="1">CFM!IJ16*$D$8</f>
        <v>0</v>
      </c>
      <c r="IK8" s="59">
        <f ca="1">CFM!IK16*$D$8</f>
        <v>0</v>
      </c>
      <c r="IL8" s="59">
        <f ca="1">CFM!IL16*$D$8</f>
        <v>0</v>
      </c>
    </row>
    <row r="9" spans="2:246" s="48" customFormat="1" ht="10.5" customHeight="1" x14ac:dyDescent="0.2">
      <c r="B9" s="7" t="s">
        <v>259</v>
      </c>
      <c r="C9" s="56" t="s">
        <v>150</v>
      </c>
      <c r="D9" s="44"/>
      <c r="G9" s="59">
        <v>0</v>
      </c>
      <c r="H9" s="59">
        <f ca="1">G12</f>
        <v>0</v>
      </c>
      <c r="I9" s="59">
        <f t="shared" ref="I9:BT9" ca="1" si="8">H12</f>
        <v>0</v>
      </c>
      <c r="J9" s="59">
        <f t="shared" ca="1" si="8"/>
        <v>0</v>
      </c>
      <c r="K9" s="59">
        <f t="shared" ca="1" si="8"/>
        <v>0</v>
      </c>
      <c r="L9" s="59">
        <f t="shared" ca="1" si="8"/>
        <v>0</v>
      </c>
      <c r="M9" s="59">
        <f t="shared" ca="1" si="8"/>
        <v>0</v>
      </c>
      <c r="N9" s="59">
        <f t="shared" ca="1" si="8"/>
        <v>0</v>
      </c>
      <c r="O9" s="59">
        <f t="shared" ca="1" si="8"/>
        <v>0</v>
      </c>
      <c r="P9" s="59">
        <f t="shared" ca="1" si="8"/>
        <v>0</v>
      </c>
      <c r="Q9" s="59">
        <f t="shared" ca="1" si="8"/>
        <v>0</v>
      </c>
      <c r="R9" s="59">
        <f t="shared" ca="1" si="8"/>
        <v>0</v>
      </c>
      <c r="S9" s="59">
        <f t="shared" ca="1" si="8"/>
        <v>0</v>
      </c>
      <c r="T9" s="59">
        <f t="shared" ca="1" si="8"/>
        <v>0</v>
      </c>
      <c r="U9" s="59">
        <f t="shared" ca="1" si="8"/>
        <v>0</v>
      </c>
      <c r="V9" s="59">
        <f t="shared" ca="1" si="8"/>
        <v>0</v>
      </c>
      <c r="W9" s="59">
        <f t="shared" ca="1" si="8"/>
        <v>0</v>
      </c>
      <c r="X9" s="59">
        <f t="shared" ca="1" si="8"/>
        <v>0</v>
      </c>
      <c r="Y9" s="59">
        <f t="shared" ca="1" si="8"/>
        <v>0</v>
      </c>
      <c r="Z9" s="59">
        <f t="shared" ca="1" si="8"/>
        <v>0</v>
      </c>
      <c r="AA9" s="59">
        <f t="shared" ca="1" si="8"/>
        <v>0</v>
      </c>
      <c r="AB9" s="59">
        <f t="shared" ca="1" si="8"/>
        <v>0</v>
      </c>
      <c r="AC9" s="59">
        <f t="shared" ca="1" si="8"/>
        <v>0</v>
      </c>
      <c r="AD9" s="59">
        <f t="shared" ca="1" si="8"/>
        <v>0</v>
      </c>
      <c r="AE9" s="59">
        <f t="shared" ca="1" si="8"/>
        <v>0</v>
      </c>
      <c r="AF9" s="59">
        <f t="shared" ca="1" si="8"/>
        <v>0</v>
      </c>
      <c r="AG9" s="59">
        <f t="shared" ca="1" si="8"/>
        <v>0</v>
      </c>
      <c r="AH9" s="59">
        <f t="shared" ca="1" si="8"/>
        <v>0</v>
      </c>
      <c r="AI9" s="59">
        <f t="shared" ca="1" si="8"/>
        <v>0</v>
      </c>
      <c r="AJ9" s="59">
        <f t="shared" ca="1" si="8"/>
        <v>0</v>
      </c>
      <c r="AK9" s="59">
        <f t="shared" ca="1" si="8"/>
        <v>0</v>
      </c>
      <c r="AL9" s="59">
        <f t="shared" ca="1" si="8"/>
        <v>0</v>
      </c>
      <c r="AM9" s="59">
        <f t="shared" ca="1" si="8"/>
        <v>0</v>
      </c>
      <c r="AN9" s="59">
        <f t="shared" ca="1" si="8"/>
        <v>0</v>
      </c>
      <c r="AO9" s="59">
        <f t="shared" ca="1" si="8"/>
        <v>0</v>
      </c>
      <c r="AP9" s="59">
        <f t="shared" ca="1" si="8"/>
        <v>0</v>
      </c>
      <c r="AQ9" s="59">
        <f t="shared" ca="1" si="8"/>
        <v>0</v>
      </c>
      <c r="AR9" s="59">
        <f t="shared" ca="1" si="8"/>
        <v>0</v>
      </c>
      <c r="AS9" s="59">
        <f t="shared" ca="1" si="8"/>
        <v>0</v>
      </c>
      <c r="AT9" s="59">
        <f t="shared" ca="1" si="8"/>
        <v>0</v>
      </c>
      <c r="AU9" s="59">
        <f t="shared" ca="1" si="8"/>
        <v>0</v>
      </c>
      <c r="AV9" s="59">
        <f t="shared" ca="1" si="8"/>
        <v>0</v>
      </c>
      <c r="AW9" s="59">
        <f t="shared" ca="1" si="8"/>
        <v>0</v>
      </c>
      <c r="AX9" s="59">
        <f t="shared" ca="1" si="8"/>
        <v>0</v>
      </c>
      <c r="AY9" s="59">
        <f t="shared" ca="1" si="8"/>
        <v>0</v>
      </c>
      <c r="AZ9" s="59">
        <f t="shared" ca="1" si="8"/>
        <v>0</v>
      </c>
      <c r="BA9" s="59">
        <f t="shared" ca="1" si="8"/>
        <v>0</v>
      </c>
      <c r="BB9" s="59">
        <f t="shared" ca="1" si="8"/>
        <v>0</v>
      </c>
      <c r="BC9" s="59">
        <f t="shared" ca="1" si="8"/>
        <v>0</v>
      </c>
      <c r="BD9" s="59">
        <f t="shared" ca="1" si="8"/>
        <v>0</v>
      </c>
      <c r="BE9" s="59">
        <f t="shared" ca="1" si="8"/>
        <v>0</v>
      </c>
      <c r="BF9" s="59">
        <f t="shared" ca="1" si="8"/>
        <v>0</v>
      </c>
      <c r="BG9" s="59">
        <f t="shared" ca="1" si="8"/>
        <v>0</v>
      </c>
      <c r="BH9" s="59">
        <f t="shared" ca="1" si="8"/>
        <v>0</v>
      </c>
      <c r="BI9" s="59">
        <f t="shared" ca="1" si="8"/>
        <v>0</v>
      </c>
      <c r="BJ9" s="59">
        <f t="shared" ca="1" si="8"/>
        <v>0</v>
      </c>
      <c r="BK9" s="59">
        <f t="shared" ca="1" si="8"/>
        <v>0</v>
      </c>
      <c r="BL9" s="59">
        <f t="shared" ca="1" si="8"/>
        <v>0</v>
      </c>
      <c r="BM9" s="59">
        <f t="shared" ca="1" si="8"/>
        <v>0</v>
      </c>
      <c r="BN9" s="59">
        <f t="shared" ca="1" si="8"/>
        <v>0</v>
      </c>
      <c r="BO9" s="59">
        <f t="shared" ca="1" si="8"/>
        <v>0</v>
      </c>
      <c r="BP9" s="59">
        <f t="shared" ca="1" si="8"/>
        <v>0</v>
      </c>
      <c r="BQ9" s="59">
        <f t="shared" ca="1" si="8"/>
        <v>0</v>
      </c>
      <c r="BR9" s="59">
        <f t="shared" ca="1" si="8"/>
        <v>0</v>
      </c>
      <c r="BS9" s="59">
        <f t="shared" ca="1" si="8"/>
        <v>0</v>
      </c>
      <c r="BT9" s="59">
        <f t="shared" ca="1" si="8"/>
        <v>0</v>
      </c>
      <c r="BU9" s="59">
        <f t="shared" ref="BU9:EF9" ca="1" si="9">BT12</f>
        <v>0</v>
      </c>
      <c r="BV9" s="59">
        <f t="shared" ca="1" si="9"/>
        <v>0</v>
      </c>
      <c r="BW9" s="59">
        <f t="shared" ca="1" si="9"/>
        <v>0</v>
      </c>
      <c r="BX9" s="59">
        <f t="shared" ca="1" si="9"/>
        <v>0</v>
      </c>
      <c r="BY9" s="59">
        <f t="shared" ca="1" si="9"/>
        <v>0</v>
      </c>
      <c r="BZ9" s="59">
        <f t="shared" ca="1" si="9"/>
        <v>0</v>
      </c>
      <c r="CA9" s="59">
        <f t="shared" ca="1" si="9"/>
        <v>0</v>
      </c>
      <c r="CB9" s="59">
        <f t="shared" ca="1" si="9"/>
        <v>0</v>
      </c>
      <c r="CC9" s="59">
        <f t="shared" ca="1" si="9"/>
        <v>0</v>
      </c>
      <c r="CD9" s="59">
        <f t="shared" ca="1" si="9"/>
        <v>0</v>
      </c>
      <c r="CE9" s="59">
        <f t="shared" ca="1" si="9"/>
        <v>0</v>
      </c>
      <c r="CF9" s="59">
        <f t="shared" ca="1" si="9"/>
        <v>0</v>
      </c>
      <c r="CG9" s="59">
        <f t="shared" ca="1" si="9"/>
        <v>0</v>
      </c>
      <c r="CH9" s="59">
        <f t="shared" ca="1" si="9"/>
        <v>0</v>
      </c>
      <c r="CI9" s="59">
        <f t="shared" ca="1" si="9"/>
        <v>0</v>
      </c>
      <c r="CJ9" s="59">
        <f t="shared" ca="1" si="9"/>
        <v>0</v>
      </c>
      <c r="CK9" s="59">
        <f t="shared" ca="1" si="9"/>
        <v>0</v>
      </c>
      <c r="CL9" s="59">
        <f t="shared" ca="1" si="9"/>
        <v>0</v>
      </c>
      <c r="CM9" s="59">
        <f t="shared" ca="1" si="9"/>
        <v>0</v>
      </c>
      <c r="CN9" s="59">
        <f t="shared" ca="1" si="9"/>
        <v>0</v>
      </c>
      <c r="CO9" s="59">
        <f t="shared" ca="1" si="9"/>
        <v>0</v>
      </c>
      <c r="CP9" s="59">
        <f t="shared" ca="1" si="9"/>
        <v>0</v>
      </c>
      <c r="CQ9" s="59">
        <f t="shared" ca="1" si="9"/>
        <v>0</v>
      </c>
      <c r="CR9" s="59">
        <f t="shared" ca="1" si="9"/>
        <v>0</v>
      </c>
      <c r="CS9" s="59">
        <f t="shared" ca="1" si="9"/>
        <v>0</v>
      </c>
      <c r="CT9" s="59">
        <f t="shared" ca="1" si="9"/>
        <v>0</v>
      </c>
      <c r="CU9" s="59">
        <f t="shared" ca="1" si="9"/>
        <v>0</v>
      </c>
      <c r="CV9" s="59">
        <f t="shared" ca="1" si="9"/>
        <v>0</v>
      </c>
      <c r="CW9" s="59">
        <f t="shared" ca="1" si="9"/>
        <v>0</v>
      </c>
      <c r="CX9" s="59">
        <f t="shared" ca="1" si="9"/>
        <v>0</v>
      </c>
      <c r="CY9" s="59">
        <f t="shared" ca="1" si="9"/>
        <v>0</v>
      </c>
      <c r="CZ9" s="59">
        <f t="shared" ca="1" si="9"/>
        <v>0</v>
      </c>
      <c r="DA9" s="59">
        <f t="shared" ca="1" si="9"/>
        <v>0</v>
      </c>
      <c r="DB9" s="59">
        <f t="shared" ca="1" si="9"/>
        <v>0</v>
      </c>
      <c r="DC9" s="59">
        <f t="shared" ca="1" si="9"/>
        <v>0</v>
      </c>
      <c r="DD9" s="59">
        <f t="shared" ca="1" si="9"/>
        <v>0</v>
      </c>
      <c r="DE9" s="59">
        <f t="shared" ca="1" si="9"/>
        <v>0</v>
      </c>
      <c r="DF9" s="59">
        <f t="shared" ca="1" si="9"/>
        <v>0</v>
      </c>
      <c r="DG9" s="59">
        <f t="shared" ca="1" si="9"/>
        <v>0</v>
      </c>
      <c r="DH9" s="59">
        <f t="shared" ca="1" si="9"/>
        <v>0</v>
      </c>
      <c r="DI9" s="59">
        <f t="shared" ca="1" si="9"/>
        <v>0</v>
      </c>
      <c r="DJ9" s="59">
        <f t="shared" ca="1" si="9"/>
        <v>0</v>
      </c>
      <c r="DK9" s="59">
        <f t="shared" ca="1" si="9"/>
        <v>0</v>
      </c>
      <c r="DL9" s="59">
        <f t="shared" ca="1" si="9"/>
        <v>0</v>
      </c>
      <c r="DM9" s="59">
        <f t="shared" ca="1" si="9"/>
        <v>0</v>
      </c>
      <c r="DN9" s="59">
        <f t="shared" ca="1" si="9"/>
        <v>0</v>
      </c>
      <c r="DO9" s="59">
        <f t="shared" ca="1" si="9"/>
        <v>0</v>
      </c>
      <c r="DP9" s="59">
        <f t="shared" ca="1" si="9"/>
        <v>0</v>
      </c>
      <c r="DQ9" s="59">
        <f t="shared" ca="1" si="9"/>
        <v>0</v>
      </c>
      <c r="DR9" s="59">
        <f t="shared" ca="1" si="9"/>
        <v>0</v>
      </c>
      <c r="DS9" s="59">
        <f t="shared" ca="1" si="9"/>
        <v>0</v>
      </c>
      <c r="DT9" s="59">
        <f t="shared" ca="1" si="9"/>
        <v>0</v>
      </c>
      <c r="DU9" s="59">
        <f t="shared" ca="1" si="9"/>
        <v>0</v>
      </c>
      <c r="DV9" s="59">
        <f t="shared" ca="1" si="9"/>
        <v>0</v>
      </c>
      <c r="DW9" s="59">
        <f t="shared" ca="1" si="9"/>
        <v>0</v>
      </c>
      <c r="DX9" s="59">
        <f t="shared" ca="1" si="9"/>
        <v>0</v>
      </c>
      <c r="DY9" s="59">
        <f t="shared" ca="1" si="9"/>
        <v>0</v>
      </c>
      <c r="DZ9" s="59">
        <f t="shared" ca="1" si="9"/>
        <v>0</v>
      </c>
      <c r="EA9" s="59">
        <f t="shared" ca="1" si="9"/>
        <v>0</v>
      </c>
      <c r="EB9" s="59">
        <f t="shared" ca="1" si="9"/>
        <v>0</v>
      </c>
      <c r="EC9" s="59">
        <f t="shared" ca="1" si="9"/>
        <v>0</v>
      </c>
      <c r="ED9" s="59">
        <f t="shared" ca="1" si="9"/>
        <v>0</v>
      </c>
      <c r="EE9" s="59">
        <f t="shared" ca="1" si="9"/>
        <v>0</v>
      </c>
      <c r="EF9" s="59">
        <f t="shared" ca="1" si="9"/>
        <v>0</v>
      </c>
      <c r="EG9" s="59">
        <f t="shared" ref="EG9:GR9" ca="1" si="10">EF12</f>
        <v>0</v>
      </c>
      <c r="EH9" s="59">
        <f t="shared" ca="1" si="10"/>
        <v>0</v>
      </c>
      <c r="EI9" s="59">
        <f t="shared" ca="1" si="10"/>
        <v>0</v>
      </c>
      <c r="EJ9" s="59">
        <f t="shared" ca="1" si="10"/>
        <v>0</v>
      </c>
      <c r="EK9" s="59">
        <f t="shared" ca="1" si="10"/>
        <v>0</v>
      </c>
      <c r="EL9" s="59">
        <f t="shared" ca="1" si="10"/>
        <v>0</v>
      </c>
      <c r="EM9" s="59">
        <f t="shared" ca="1" si="10"/>
        <v>0</v>
      </c>
      <c r="EN9" s="59">
        <f t="shared" ca="1" si="10"/>
        <v>0</v>
      </c>
      <c r="EO9" s="59">
        <f t="shared" ca="1" si="10"/>
        <v>0</v>
      </c>
      <c r="EP9" s="59">
        <f t="shared" ca="1" si="10"/>
        <v>0</v>
      </c>
      <c r="EQ9" s="59">
        <f t="shared" ca="1" si="10"/>
        <v>0</v>
      </c>
      <c r="ER9" s="59">
        <f t="shared" ca="1" si="10"/>
        <v>0</v>
      </c>
      <c r="ES9" s="59">
        <f t="shared" ca="1" si="10"/>
        <v>0</v>
      </c>
      <c r="ET9" s="59">
        <f t="shared" ca="1" si="10"/>
        <v>0</v>
      </c>
      <c r="EU9" s="59">
        <f t="shared" ca="1" si="10"/>
        <v>0</v>
      </c>
      <c r="EV9" s="59">
        <f t="shared" ca="1" si="10"/>
        <v>0</v>
      </c>
      <c r="EW9" s="59">
        <f t="shared" ca="1" si="10"/>
        <v>0</v>
      </c>
      <c r="EX9" s="59">
        <f t="shared" ca="1" si="10"/>
        <v>0</v>
      </c>
      <c r="EY9" s="59">
        <f t="shared" ca="1" si="10"/>
        <v>0</v>
      </c>
      <c r="EZ9" s="59">
        <f t="shared" ca="1" si="10"/>
        <v>0</v>
      </c>
      <c r="FA9" s="59">
        <f t="shared" ca="1" si="10"/>
        <v>0</v>
      </c>
      <c r="FB9" s="59">
        <f t="shared" ca="1" si="10"/>
        <v>0</v>
      </c>
      <c r="FC9" s="59">
        <f t="shared" ca="1" si="10"/>
        <v>0</v>
      </c>
      <c r="FD9" s="59">
        <f t="shared" ca="1" si="10"/>
        <v>0</v>
      </c>
      <c r="FE9" s="59">
        <f t="shared" ca="1" si="10"/>
        <v>0</v>
      </c>
      <c r="FF9" s="59">
        <f t="shared" ca="1" si="10"/>
        <v>0</v>
      </c>
      <c r="FG9" s="59">
        <f t="shared" ca="1" si="10"/>
        <v>0</v>
      </c>
      <c r="FH9" s="59">
        <f t="shared" ca="1" si="10"/>
        <v>0</v>
      </c>
      <c r="FI9" s="59">
        <f t="shared" ca="1" si="10"/>
        <v>0</v>
      </c>
      <c r="FJ9" s="59">
        <f t="shared" ca="1" si="10"/>
        <v>0</v>
      </c>
      <c r="FK9" s="59">
        <f t="shared" ca="1" si="10"/>
        <v>0</v>
      </c>
      <c r="FL9" s="59">
        <f t="shared" ca="1" si="10"/>
        <v>0</v>
      </c>
      <c r="FM9" s="59">
        <f t="shared" ca="1" si="10"/>
        <v>0</v>
      </c>
      <c r="FN9" s="59">
        <f t="shared" ca="1" si="10"/>
        <v>0</v>
      </c>
      <c r="FO9" s="59">
        <f t="shared" ca="1" si="10"/>
        <v>0</v>
      </c>
      <c r="FP9" s="59">
        <f t="shared" ca="1" si="10"/>
        <v>0</v>
      </c>
      <c r="FQ9" s="59">
        <f t="shared" ca="1" si="10"/>
        <v>0</v>
      </c>
      <c r="FR9" s="59">
        <f t="shared" ca="1" si="10"/>
        <v>0</v>
      </c>
      <c r="FS9" s="59">
        <f t="shared" ca="1" si="10"/>
        <v>0</v>
      </c>
      <c r="FT9" s="59">
        <f t="shared" ca="1" si="10"/>
        <v>0</v>
      </c>
      <c r="FU9" s="59">
        <f t="shared" ca="1" si="10"/>
        <v>0</v>
      </c>
      <c r="FV9" s="59">
        <f t="shared" ca="1" si="10"/>
        <v>0</v>
      </c>
      <c r="FW9" s="59">
        <f t="shared" ca="1" si="10"/>
        <v>0</v>
      </c>
      <c r="FX9" s="59">
        <f t="shared" ca="1" si="10"/>
        <v>0</v>
      </c>
      <c r="FY9" s="59">
        <f t="shared" ca="1" si="10"/>
        <v>0</v>
      </c>
      <c r="FZ9" s="59">
        <f t="shared" ca="1" si="10"/>
        <v>0</v>
      </c>
      <c r="GA9" s="59">
        <f t="shared" ca="1" si="10"/>
        <v>0</v>
      </c>
      <c r="GB9" s="59">
        <f t="shared" ca="1" si="10"/>
        <v>0</v>
      </c>
      <c r="GC9" s="59">
        <f t="shared" ca="1" si="10"/>
        <v>0</v>
      </c>
      <c r="GD9" s="59">
        <f t="shared" ca="1" si="10"/>
        <v>0</v>
      </c>
      <c r="GE9" s="59">
        <f t="shared" ca="1" si="10"/>
        <v>0</v>
      </c>
      <c r="GF9" s="59">
        <f t="shared" ca="1" si="10"/>
        <v>0</v>
      </c>
      <c r="GG9" s="59">
        <f t="shared" ca="1" si="10"/>
        <v>0</v>
      </c>
      <c r="GH9" s="59">
        <f t="shared" ca="1" si="10"/>
        <v>0</v>
      </c>
      <c r="GI9" s="59">
        <f t="shared" ca="1" si="10"/>
        <v>0</v>
      </c>
      <c r="GJ9" s="59">
        <f t="shared" ca="1" si="10"/>
        <v>0</v>
      </c>
      <c r="GK9" s="59">
        <f t="shared" ca="1" si="10"/>
        <v>0</v>
      </c>
      <c r="GL9" s="59">
        <f t="shared" ca="1" si="10"/>
        <v>0</v>
      </c>
      <c r="GM9" s="59">
        <f t="shared" ca="1" si="10"/>
        <v>0</v>
      </c>
      <c r="GN9" s="59">
        <f t="shared" ca="1" si="10"/>
        <v>0</v>
      </c>
      <c r="GO9" s="59">
        <f t="shared" ca="1" si="10"/>
        <v>0</v>
      </c>
      <c r="GP9" s="59">
        <f t="shared" ca="1" si="10"/>
        <v>0</v>
      </c>
      <c r="GQ9" s="59">
        <f t="shared" ca="1" si="10"/>
        <v>0</v>
      </c>
      <c r="GR9" s="59">
        <f t="shared" ca="1" si="10"/>
        <v>0</v>
      </c>
      <c r="GS9" s="59">
        <f t="shared" ref="GS9:IJ9" ca="1" si="11">GR12</f>
        <v>0</v>
      </c>
      <c r="GT9" s="59">
        <f t="shared" ca="1" si="11"/>
        <v>0</v>
      </c>
      <c r="GU9" s="59">
        <f t="shared" ca="1" si="11"/>
        <v>0</v>
      </c>
      <c r="GV9" s="59">
        <f t="shared" ca="1" si="11"/>
        <v>0</v>
      </c>
      <c r="GW9" s="59">
        <f t="shared" ca="1" si="11"/>
        <v>0</v>
      </c>
      <c r="GX9" s="59">
        <f t="shared" ca="1" si="11"/>
        <v>0</v>
      </c>
      <c r="GY9" s="59">
        <f t="shared" ca="1" si="11"/>
        <v>0</v>
      </c>
      <c r="GZ9" s="59">
        <f t="shared" ca="1" si="11"/>
        <v>0</v>
      </c>
      <c r="HA9" s="59">
        <f t="shared" ca="1" si="11"/>
        <v>0</v>
      </c>
      <c r="HB9" s="59">
        <f t="shared" ca="1" si="11"/>
        <v>0</v>
      </c>
      <c r="HC9" s="59">
        <f t="shared" ca="1" si="11"/>
        <v>0</v>
      </c>
      <c r="HD9" s="59">
        <f t="shared" ca="1" si="11"/>
        <v>0</v>
      </c>
      <c r="HE9" s="59">
        <f t="shared" ca="1" si="11"/>
        <v>0</v>
      </c>
      <c r="HF9" s="59">
        <f t="shared" ca="1" si="11"/>
        <v>0</v>
      </c>
      <c r="HG9" s="59">
        <f t="shared" ca="1" si="11"/>
        <v>0</v>
      </c>
      <c r="HH9" s="59">
        <f t="shared" ca="1" si="11"/>
        <v>0</v>
      </c>
      <c r="HI9" s="59">
        <f t="shared" ca="1" si="11"/>
        <v>0</v>
      </c>
      <c r="HJ9" s="59">
        <f t="shared" ca="1" si="11"/>
        <v>0</v>
      </c>
      <c r="HK9" s="59">
        <f t="shared" ca="1" si="11"/>
        <v>0</v>
      </c>
      <c r="HL9" s="59">
        <f t="shared" ca="1" si="11"/>
        <v>0</v>
      </c>
      <c r="HM9" s="59">
        <f t="shared" ca="1" si="11"/>
        <v>0</v>
      </c>
      <c r="HN9" s="59">
        <f t="shared" ca="1" si="11"/>
        <v>0</v>
      </c>
      <c r="HO9" s="59">
        <f t="shared" ca="1" si="11"/>
        <v>0</v>
      </c>
      <c r="HP9" s="59">
        <f t="shared" ca="1" si="11"/>
        <v>0</v>
      </c>
      <c r="HQ9" s="59">
        <f t="shared" ca="1" si="11"/>
        <v>0</v>
      </c>
      <c r="HR9" s="59">
        <f t="shared" ca="1" si="11"/>
        <v>0</v>
      </c>
      <c r="HS9" s="59">
        <f t="shared" ca="1" si="11"/>
        <v>0</v>
      </c>
      <c r="HT9" s="59">
        <f t="shared" ca="1" si="11"/>
        <v>0</v>
      </c>
      <c r="HU9" s="59">
        <f t="shared" ca="1" si="11"/>
        <v>0</v>
      </c>
      <c r="HV9" s="59">
        <f t="shared" ca="1" si="11"/>
        <v>0</v>
      </c>
      <c r="HW9" s="59">
        <f t="shared" ca="1" si="11"/>
        <v>0</v>
      </c>
      <c r="HX9" s="59">
        <f t="shared" ca="1" si="11"/>
        <v>0</v>
      </c>
      <c r="HY9" s="59">
        <f t="shared" ca="1" si="11"/>
        <v>0</v>
      </c>
      <c r="HZ9" s="59">
        <f t="shared" ca="1" si="11"/>
        <v>0</v>
      </c>
      <c r="IA9" s="59">
        <f t="shared" ca="1" si="11"/>
        <v>0</v>
      </c>
      <c r="IB9" s="59">
        <f t="shared" ca="1" si="11"/>
        <v>0</v>
      </c>
      <c r="IC9" s="59">
        <f t="shared" ca="1" si="11"/>
        <v>0</v>
      </c>
      <c r="ID9" s="59">
        <f t="shared" ca="1" si="11"/>
        <v>0</v>
      </c>
      <c r="IE9" s="59">
        <f t="shared" ca="1" si="11"/>
        <v>0</v>
      </c>
      <c r="IF9" s="59">
        <f t="shared" ca="1" si="11"/>
        <v>0</v>
      </c>
      <c r="IG9" s="59">
        <f t="shared" ca="1" si="11"/>
        <v>0</v>
      </c>
      <c r="IH9" s="59">
        <f t="shared" ca="1" si="11"/>
        <v>0</v>
      </c>
      <c r="II9" s="59">
        <f t="shared" ca="1" si="11"/>
        <v>0</v>
      </c>
      <c r="IJ9" s="59">
        <f t="shared" ca="1" si="11"/>
        <v>0</v>
      </c>
      <c r="IK9" s="59">
        <f ca="1">IJ12</f>
        <v>0</v>
      </c>
      <c r="IL9" s="59">
        <f ca="1">IK12</f>
        <v>0</v>
      </c>
    </row>
    <row r="10" spans="2:246" s="48" customFormat="1" ht="10.5" customHeight="1" x14ac:dyDescent="0.2">
      <c r="B10" s="4" t="s">
        <v>260</v>
      </c>
      <c r="C10" s="56" t="s">
        <v>150</v>
      </c>
      <c r="D10" s="44"/>
      <c r="G10" s="59">
        <f ca="1">-G8</f>
        <v>0</v>
      </c>
      <c r="H10" s="59">
        <f t="shared" ref="H10:BS10" ca="1" si="12">-H8</f>
        <v>0</v>
      </c>
      <c r="I10" s="59">
        <f t="shared" ca="1" si="12"/>
        <v>0</v>
      </c>
      <c r="J10" s="59">
        <f t="shared" ca="1" si="12"/>
        <v>0</v>
      </c>
      <c r="K10" s="59">
        <f t="shared" ca="1" si="12"/>
        <v>0</v>
      </c>
      <c r="L10" s="59">
        <f t="shared" ca="1" si="12"/>
        <v>0</v>
      </c>
      <c r="M10" s="59">
        <f t="shared" ca="1" si="12"/>
        <v>0</v>
      </c>
      <c r="N10" s="59">
        <f t="shared" ca="1" si="12"/>
        <v>0</v>
      </c>
      <c r="O10" s="59">
        <f t="shared" ca="1" si="12"/>
        <v>0</v>
      </c>
      <c r="P10" s="59">
        <f t="shared" ca="1" si="12"/>
        <v>0</v>
      </c>
      <c r="Q10" s="59">
        <f t="shared" ca="1" si="12"/>
        <v>0</v>
      </c>
      <c r="R10" s="59">
        <f t="shared" ca="1" si="12"/>
        <v>0</v>
      </c>
      <c r="S10" s="59">
        <f t="shared" ca="1" si="12"/>
        <v>0</v>
      </c>
      <c r="T10" s="59">
        <f t="shared" ca="1" si="12"/>
        <v>0</v>
      </c>
      <c r="U10" s="59">
        <f t="shared" ca="1" si="12"/>
        <v>0</v>
      </c>
      <c r="V10" s="59">
        <f t="shared" ca="1" si="12"/>
        <v>0</v>
      </c>
      <c r="W10" s="59">
        <f t="shared" ca="1" si="12"/>
        <v>0</v>
      </c>
      <c r="X10" s="59">
        <f t="shared" ca="1" si="12"/>
        <v>0</v>
      </c>
      <c r="Y10" s="59">
        <f t="shared" ca="1" si="12"/>
        <v>0</v>
      </c>
      <c r="Z10" s="59">
        <f t="shared" ca="1" si="12"/>
        <v>0</v>
      </c>
      <c r="AA10" s="59">
        <f t="shared" ca="1" si="12"/>
        <v>0</v>
      </c>
      <c r="AB10" s="59">
        <f t="shared" ca="1" si="12"/>
        <v>0</v>
      </c>
      <c r="AC10" s="59">
        <f t="shared" ca="1" si="12"/>
        <v>0</v>
      </c>
      <c r="AD10" s="59">
        <f t="shared" ca="1" si="12"/>
        <v>0</v>
      </c>
      <c r="AE10" s="59">
        <f t="shared" ca="1" si="12"/>
        <v>0</v>
      </c>
      <c r="AF10" s="59">
        <f t="shared" ca="1" si="12"/>
        <v>0</v>
      </c>
      <c r="AG10" s="59">
        <f t="shared" ca="1" si="12"/>
        <v>0</v>
      </c>
      <c r="AH10" s="59">
        <f t="shared" ca="1" si="12"/>
        <v>0</v>
      </c>
      <c r="AI10" s="59">
        <f t="shared" ca="1" si="12"/>
        <v>0</v>
      </c>
      <c r="AJ10" s="59">
        <f t="shared" ca="1" si="12"/>
        <v>0</v>
      </c>
      <c r="AK10" s="59">
        <f t="shared" ca="1" si="12"/>
        <v>0</v>
      </c>
      <c r="AL10" s="59">
        <f t="shared" ca="1" si="12"/>
        <v>0</v>
      </c>
      <c r="AM10" s="59">
        <f t="shared" ca="1" si="12"/>
        <v>0</v>
      </c>
      <c r="AN10" s="59">
        <f t="shared" ca="1" si="12"/>
        <v>0</v>
      </c>
      <c r="AO10" s="59">
        <f t="shared" ca="1" si="12"/>
        <v>0</v>
      </c>
      <c r="AP10" s="59">
        <f t="shared" ca="1" si="12"/>
        <v>0</v>
      </c>
      <c r="AQ10" s="59">
        <f t="shared" ca="1" si="12"/>
        <v>0</v>
      </c>
      <c r="AR10" s="59">
        <f t="shared" ca="1" si="12"/>
        <v>0</v>
      </c>
      <c r="AS10" s="59">
        <f t="shared" ca="1" si="12"/>
        <v>0</v>
      </c>
      <c r="AT10" s="59">
        <f t="shared" ca="1" si="12"/>
        <v>0</v>
      </c>
      <c r="AU10" s="59">
        <f t="shared" ca="1" si="12"/>
        <v>0</v>
      </c>
      <c r="AV10" s="59">
        <f t="shared" ca="1" si="12"/>
        <v>0</v>
      </c>
      <c r="AW10" s="59">
        <f t="shared" ca="1" si="12"/>
        <v>0</v>
      </c>
      <c r="AX10" s="59">
        <f t="shared" ca="1" si="12"/>
        <v>0</v>
      </c>
      <c r="AY10" s="59">
        <f t="shared" ca="1" si="12"/>
        <v>0</v>
      </c>
      <c r="AZ10" s="59">
        <f t="shared" ca="1" si="12"/>
        <v>0</v>
      </c>
      <c r="BA10" s="59">
        <f t="shared" ca="1" si="12"/>
        <v>0</v>
      </c>
      <c r="BB10" s="59">
        <f t="shared" ca="1" si="12"/>
        <v>0</v>
      </c>
      <c r="BC10" s="59">
        <f t="shared" ca="1" si="12"/>
        <v>0</v>
      </c>
      <c r="BD10" s="59">
        <f t="shared" ca="1" si="12"/>
        <v>0</v>
      </c>
      <c r="BE10" s="59">
        <f t="shared" ca="1" si="12"/>
        <v>0</v>
      </c>
      <c r="BF10" s="59">
        <f t="shared" ca="1" si="12"/>
        <v>0</v>
      </c>
      <c r="BG10" s="59">
        <f t="shared" ca="1" si="12"/>
        <v>0</v>
      </c>
      <c r="BH10" s="59">
        <f t="shared" ca="1" si="12"/>
        <v>0</v>
      </c>
      <c r="BI10" s="59">
        <f t="shared" ca="1" si="12"/>
        <v>0</v>
      </c>
      <c r="BJ10" s="59">
        <f t="shared" ca="1" si="12"/>
        <v>0</v>
      </c>
      <c r="BK10" s="59">
        <f t="shared" ca="1" si="12"/>
        <v>0</v>
      </c>
      <c r="BL10" s="59">
        <f t="shared" ca="1" si="12"/>
        <v>0</v>
      </c>
      <c r="BM10" s="59">
        <f t="shared" ca="1" si="12"/>
        <v>0</v>
      </c>
      <c r="BN10" s="59">
        <f t="shared" ca="1" si="12"/>
        <v>0</v>
      </c>
      <c r="BO10" s="59">
        <f t="shared" ca="1" si="12"/>
        <v>0</v>
      </c>
      <c r="BP10" s="59">
        <f t="shared" ca="1" si="12"/>
        <v>0</v>
      </c>
      <c r="BQ10" s="59">
        <f t="shared" ca="1" si="12"/>
        <v>0</v>
      </c>
      <c r="BR10" s="59">
        <f t="shared" ca="1" si="12"/>
        <v>0</v>
      </c>
      <c r="BS10" s="59">
        <f t="shared" ca="1" si="12"/>
        <v>0</v>
      </c>
      <c r="BT10" s="59">
        <f t="shared" ref="BT10:EE10" ca="1" si="13">-BT8</f>
        <v>0</v>
      </c>
      <c r="BU10" s="59">
        <f t="shared" ca="1" si="13"/>
        <v>0</v>
      </c>
      <c r="BV10" s="59">
        <f t="shared" ca="1" si="13"/>
        <v>0</v>
      </c>
      <c r="BW10" s="59">
        <f t="shared" ca="1" si="13"/>
        <v>0</v>
      </c>
      <c r="BX10" s="59">
        <f t="shared" ca="1" si="13"/>
        <v>0</v>
      </c>
      <c r="BY10" s="59">
        <f t="shared" ca="1" si="13"/>
        <v>0</v>
      </c>
      <c r="BZ10" s="59">
        <f t="shared" ca="1" si="13"/>
        <v>0</v>
      </c>
      <c r="CA10" s="59">
        <f t="shared" ca="1" si="13"/>
        <v>0</v>
      </c>
      <c r="CB10" s="59">
        <f t="shared" ca="1" si="13"/>
        <v>0</v>
      </c>
      <c r="CC10" s="59">
        <f t="shared" ca="1" si="13"/>
        <v>0</v>
      </c>
      <c r="CD10" s="59">
        <f t="shared" ca="1" si="13"/>
        <v>0</v>
      </c>
      <c r="CE10" s="59">
        <f t="shared" ca="1" si="13"/>
        <v>0</v>
      </c>
      <c r="CF10" s="59">
        <f t="shared" ca="1" si="13"/>
        <v>0</v>
      </c>
      <c r="CG10" s="59">
        <f t="shared" ca="1" si="13"/>
        <v>0</v>
      </c>
      <c r="CH10" s="59">
        <f t="shared" ca="1" si="13"/>
        <v>0</v>
      </c>
      <c r="CI10" s="59">
        <f t="shared" ca="1" si="13"/>
        <v>0</v>
      </c>
      <c r="CJ10" s="59">
        <f t="shared" ca="1" si="13"/>
        <v>0</v>
      </c>
      <c r="CK10" s="59">
        <f t="shared" ca="1" si="13"/>
        <v>0</v>
      </c>
      <c r="CL10" s="59">
        <f t="shared" ca="1" si="13"/>
        <v>0</v>
      </c>
      <c r="CM10" s="59">
        <f t="shared" ca="1" si="13"/>
        <v>0</v>
      </c>
      <c r="CN10" s="59">
        <f t="shared" ca="1" si="13"/>
        <v>0</v>
      </c>
      <c r="CO10" s="59">
        <f t="shared" ca="1" si="13"/>
        <v>0</v>
      </c>
      <c r="CP10" s="59">
        <f t="shared" ca="1" si="13"/>
        <v>0</v>
      </c>
      <c r="CQ10" s="59">
        <f t="shared" ca="1" si="13"/>
        <v>0</v>
      </c>
      <c r="CR10" s="59">
        <f t="shared" ca="1" si="13"/>
        <v>0</v>
      </c>
      <c r="CS10" s="59">
        <f t="shared" ca="1" si="13"/>
        <v>0</v>
      </c>
      <c r="CT10" s="59">
        <f t="shared" ca="1" si="13"/>
        <v>0</v>
      </c>
      <c r="CU10" s="59">
        <f t="shared" ca="1" si="13"/>
        <v>0</v>
      </c>
      <c r="CV10" s="59">
        <f t="shared" ca="1" si="13"/>
        <v>0</v>
      </c>
      <c r="CW10" s="59">
        <f t="shared" ca="1" si="13"/>
        <v>0</v>
      </c>
      <c r="CX10" s="59">
        <f t="shared" ca="1" si="13"/>
        <v>0</v>
      </c>
      <c r="CY10" s="59">
        <f t="shared" ca="1" si="13"/>
        <v>0</v>
      </c>
      <c r="CZ10" s="59">
        <f t="shared" ca="1" si="13"/>
        <v>0</v>
      </c>
      <c r="DA10" s="59">
        <f t="shared" ca="1" si="13"/>
        <v>0</v>
      </c>
      <c r="DB10" s="59">
        <f t="shared" ca="1" si="13"/>
        <v>0</v>
      </c>
      <c r="DC10" s="59">
        <f t="shared" ca="1" si="13"/>
        <v>0</v>
      </c>
      <c r="DD10" s="59">
        <f t="shared" ca="1" si="13"/>
        <v>0</v>
      </c>
      <c r="DE10" s="59">
        <f t="shared" ca="1" si="13"/>
        <v>0</v>
      </c>
      <c r="DF10" s="59">
        <f t="shared" ca="1" si="13"/>
        <v>0</v>
      </c>
      <c r="DG10" s="59">
        <f t="shared" ca="1" si="13"/>
        <v>0</v>
      </c>
      <c r="DH10" s="59">
        <f t="shared" ca="1" si="13"/>
        <v>0</v>
      </c>
      <c r="DI10" s="59">
        <f t="shared" ca="1" si="13"/>
        <v>0</v>
      </c>
      <c r="DJ10" s="59">
        <f t="shared" ca="1" si="13"/>
        <v>0</v>
      </c>
      <c r="DK10" s="59">
        <f t="shared" ca="1" si="13"/>
        <v>0</v>
      </c>
      <c r="DL10" s="59">
        <f t="shared" ca="1" si="13"/>
        <v>0</v>
      </c>
      <c r="DM10" s="59">
        <f t="shared" ca="1" si="13"/>
        <v>0</v>
      </c>
      <c r="DN10" s="59">
        <f t="shared" ca="1" si="13"/>
        <v>0</v>
      </c>
      <c r="DO10" s="59">
        <f t="shared" ca="1" si="13"/>
        <v>0</v>
      </c>
      <c r="DP10" s="59">
        <f t="shared" ca="1" si="13"/>
        <v>0</v>
      </c>
      <c r="DQ10" s="59">
        <f t="shared" ca="1" si="13"/>
        <v>0</v>
      </c>
      <c r="DR10" s="59">
        <f t="shared" ca="1" si="13"/>
        <v>0</v>
      </c>
      <c r="DS10" s="59">
        <f t="shared" ca="1" si="13"/>
        <v>0</v>
      </c>
      <c r="DT10" s="59">
        <f t="shared" ca="1" si="13"/>
        <v>0</v>
      </c>
      <c r="DU10" s="59">
        <f t="shared" ca="1" si="13"/>
        <v>0</v>
      </c>
      <c r="DV10" s="59">
        <f t="shared" ca="1" si="13"/>
        <v>0</v>
      </c>
      <c r="DW10" s="59">
        <f t="shared" ca="1" si="13"/>
        <v>0</v>
      </c>
      <c r="DX10" s="59">
        <f t="shared" ca="1" si="13"/>
        <v>0</v>
      </c>
      <c r="DY10" s="59">
        <f t="shared" ca="1" si="13"/>
        <v>0</v>
      </c>
      <c r="DZ10" s="59">
        <f t="shared" ca="1" si="13"/>
        <v>0</v>
      </c>
      <c r="EA10" s="59">
        <f t="shared" ca="1" si="13"/>
        <v>0</v>
      </c>
      <c r="EB10" s="59">
        <f t="shared" ca="1" si="13"/>
        <v>0</v>
      </c>
      <c r="EC10" s="59">
        <f t="shared" ca="1" si="13"/>
        <v>0</v>
      </c>
      <c r="ED10" s="59">
        <f t="shared" ca="1" si="13"/>
        <v>0</v>
      </c>
      <c r="EE10" s="59">
        <f t="shared" ca="1" si="13"/>
        <v>0</v>
      </c>
      <c r="EF10" s="59">
        <f t="shared" ref="EF10:GQ10" ca="1" si="14">-EF8</f>
        <v>0</v>
      </c>
      <c r="EG10" s="59">
        <f t="shared" ca="1" si="14"/>
        <v>0</v>
      </c>
      <c r="EH10" s="59">
        <f t="shared" ca="1" si="14"/>
        <v>0</v>
      </c>
      <c r="EI10" s="59">
        <f t="shared" ca="1" si="14"/>
        <v>0</v>
      </c>
      <c r="EJ10" s="59">
        <f t="shared" ca="1" si="14"/>
        <v>0</v>
      </c>
      <c r="EK10" s="59">
        <f t="shared" ca="1" si="14"/>
        <v>0</v>
      </c>
      <c r="EL10" s="59">
        <f t="shared" ca="1" si="14"/>
        <v>0</v>
      </c>
      <c r="EM10" s="59">
        <f t="shared" ca="1" si="14"/>
        <v>0</v>
      </c>
      <c r="EN10" s="59">
        <f t="shared" ca="1" si="14"/>
        <v>0</v>
      </c>
      <c r="EO10" s="59">
        <f t="shared" ca="1" si="14"/>
        <v>0</v>
      </c>
      <c r="EP10" s="59">
        <f t="shared" ca="1" si="14"/>
        <v>0</v>
      </c>
      <c r="EQ10" s="59">
        <f t="shared" ca="1" si="14"/>
        <v>0</v>
      </c>
      <c r="ER10" s="59">
        <f t="shared" ca="1" si="14"/>
        <v>0</v>
      </c>
      <c r="ES10" s="59">
        <f t="shared" ca="1" si="14"/>
        <v>0</v>
      </c>
      <c r="ET10" s="59">
        <f t="shared" ca="1" si="14"/>
        <v>0</v>
      </c>
      <c r="EU10" s="59">
        <f t="shared" ca="1" si="14"/>
        <v>0</v>
      </c>
      <c r="EV10" s="59">
        <f t="shared" ca="1" si="14"/>
        <v>0</v>
      </c>
      <c r="EW10" s="59">
        <f t="shared" ca="1" si="14"/>
        <v>0</v>
      </c>
      <c r="EX10" s="59">
        <f t="shared" ca="1" si="14"/>
        <v>0</v>
      </c>
      <c r="EY10" s="59">
        <f t="shared" ca="1" si="14"/>
        <v>0</v>
      </c>
      <c r="EZ10" s="59">
        <f t="shared" ca="1" si="14"/>
        <v>0</v>
      </c>
      <c r="FA10" s="59">
        <f t="shared" ca="1" si="14"/>
        <v>0</v>
      </c>
      <c r="FB10" s="59">
        <f t="shared" ca="1" si="14"/>
        <v>0</v>
      </c>
      <c r="FC10" s="59">
        <f t="shared" ca="1" si="14"/>
        <v>0</v>
      </c>
      <c r="FD10" s="59">
        <f t="shared" ca="1" si="14"/>
        <v>0</v>
      </c>
      <c r="FE10" s="59">
        <f t="shared" ca="1" si="14"/>
        <v>0</v>
      </c>
      <c r="FF10" s="59">
        <f t="shared" ca="1" si="14"/>
        <v>0</v>
      </c>
      <c r="FG10" s="59">
        <f t="shared" ca="1" si="14"/>
        <v>0</v>
      </c>
      <c r="FH10" s="59">
        <f t="shared" ca="1" si="14"/>
        <v>0</v>
      </c>
      <c r="FI10" s="59">
        <f t="shared" ca="1" si="14"/>
        <v>0</v>
      </c>
      <c r="FJ10" s="59">
        <f t="shared" ca="1" si="14"/>
        <v>0</v>
      </c>
      <c r="FK10" s="59">
        <f t="shared" ca="1" si="14"/>
        <v>0</v>
      </c>
      <c r="FL10" s="59">
        <f t="shared" ca="1" si="14"/>
        <v>0</v>
      </c>
      <c r="FM10" s="59">
        <f t="shared" ca="1" si="14"/>
        <v>0</v>
      </c>
      <c r="FN10" s="59">
        <f t="shared" ca="1" si="14"/>
        <v>0</v>
      </c>
      <c r="FO10" s="59">
        <f t="shared" ca="1" si="14"/>
        <v>0</v>
      </c>
      <c r="FP10" s="59">
        <f t="shared" ca="1" si="14"/>
        <v>0</v>
      </c>
      <c r="FQ10" s="59">
        <f t="shared" ca="1" si="14"/>
        <v>0</v>
      </c>
      <c r="FR10" s="59">
        <f t="shared" ca="1" si="14"/>
        <v>0</v>
      </c>
      <c r="FS10" s="59">
        <f t="shared" ca="1" si="14"/>
        <v>0</v>
      </c>
      <c r="FT10" s="59">
        <f t="shared" ca="1" si="14"/>
        <v>0</v>
      </c>
      <c r="FU10" s="59">
        <f t="shared" ca="1" si="14"/>
        <v>0</v>
      </c>
      <c r="FV10" s="59">
        <f t="shared" ca="1" si="14"/>
        <v>0</v>
      </c>
      <c r="FW10" s="59">
        <f t="shared" ca="1" si="14"/>
        <v>0</v>
      </c>
      <c r="FX10" s="59">
        <f t="shared" ca="1" si="14"/>
        <v>0</v>
      </c>
      <c r="FY10" s="59">
        <f t="shared" ca="1" si="14"/>
        <v>0</v>
      </c>
      <c r="FZ10" s="59">
        <f t="shared" ca="1" si="14"/>
        <v>0</v>
      </c>
      <c r="GA10" s="59">
        <f t="shared" ca="1" si="14"/>
        <v>0</v>
      </c>
      <c r="GB10" s="59">
        <f t="shared" ca="1" si="14"/>
        <v>0</v>
      </c>
      <c r="GC10" s="59">
        <f t="shared" ca="1" si="14"/>
        <v>0</v>
      </c>
      <c r="GD10" s="59">
        <f t="shared" ca="1" si="14"/>
        <v>0</v>
      </c>
      <c r="GE10" s="59">
        <f t="shared" ca="1" si="14"/>
        <v>0</v>
      </c>
      <c r="GF10" s="59">
        <f t="shared" ca="1" si="14"/>
        <v>0</v>
      </c>
      <c r="GG10" s="59">
        <f t="shared" ca="1" si="14"/>
        <v>0</v>
      </c>
      <c r="GH10" s="59">
        <f t="shared" ca="1" si="14"/>
        <v>0</v>
      </c>
      <c r="GI10" s="59">
        <f t="shared" ca="1" si="14"/>
        <v>0</v>
      </c>
      <c r="GJ10" s="59">
        <f t="shared" ca="1" si="14"/>
        <v>0</v>
      </c>
      <c r="GK10" s="59">
        <f t="shared" ca="1" si="14"/>
        <v>0</v>
      </c>
      <c r="GL10" s="59">
        <f t="shared" ca="1" si="14"/>
        <v>0</v>
      </c>
      <c r="GM10" s="59">
        <f t="shared" ca="1" si="14"/>
        <v>0</v>
      </c>
      <c r="GN10" s="59">
        <f t="shared" ca="1" si="14"/>
        <v>0</v>
      </c>
      <c r="GO10" s="59">
        <f t="shared" ca="1" si="14"/>
        <v>0</v>
      </c>
      <c r="GP10" s="59">
        <f t="shared" ca="1" si="14"/>
        <v>0</v>
      </c>
      <c r="GQ10" s="59">
        <f t="shared" ca="1" si="14"/>
        <v>0</v>
      </c>
      <c r="GR10" s="59">
        <f t="shared" ref="GR10:IL10" ca="1" si="15">-GR8</f>
        <v>0</v>
      </c>
      <c r="GS10" s="59">
        <f t="shared" ca="1" si="15"/>
        <v>0</v>
      </c>
      <c r="GT10" s="59">
        <f t="shared" ca="1" si="15"/>
        <v>0</v>
      </c>
      <c r="GU10" s="59">
        <f t="shared" ca="1" si="15"/>
        <v>0</v>
      </c>
      <c r="GV10" s="59">
        <f t="shared" ca="1" si="15"/>
        <v>0</v>
      </c>
      <c r="GW10" s="59">
        <f t="shared" ca="1" si="15"/>
        <v>0</v>
      </c>
      <c r="GX10" s="59">
        <f t="shared" ca="1" si="15"/>
        <v>0</v>
      </c>
      <c r="GY10" s="59">
        <f t="shared" ca="1" si="15"/>
        <v>0</v>
      </c>
      <c r="GZ10" s="59">
        <f t="shared" ca="1" si="15"/>
        <v>0</v>
      </c>
      <c r="HA10" s="59">
        <f t="shared" ca="1" si="15"/>
        <v>0</v>
      </c>
      <c r="HB10" s="59">
        <f t="shared" ca="1" si="15"/>
        <v>0</v>
      </c>
      <c r="HC10" s="59">
        <f t="shared" ca="1" si="15"/>
        <v>0</v>
      </c>
      <c r="HD10" s="59">
        <f t="shared" ca="1" si="15"/>
        <v>0</v>
      </c>
      <c r="HE10" s="59">
        <f t="shared" ca="1" si="15"/>
        <v>0</v>
      </c>
      <c r="HF10" s="59">
        <f t="shared" ca="1" si="15"/>
        <v>0</v>
      </c>
      <c r="HG10" s="59">
        <f t="shared" ca="1" si="15"/>
        <v>0</v>
      </c>
      <c r="HH10" s="59">
        <f t="shared" ca="1" si="15"/>
        <v>0</v>
      </c>
      <c r="HI10" s="59">
        <f t="shared" ca="1" si="15"/>
        <v>0</v>
      </c>
      <c r="HJ10" s="59">
        <f t="shared" ca="1" si="15"/>
        <v>0</v>
      </c>
      <c r="HK10" s="59">
        <f t="shared" ca="1" si="15"/>
        <v>0</v>
      </c>
      <c r="HL10" s="59">
        <f t="shared" ca="1" si="15"/>
        <v>0</v>
      </c>
      <c r="HM10" s="59">
        <f t="shared" ca="1" si="15"/>
        <v>0</v>
      </c>
      <c r="HN10" s="59">
        <f t="shared" ca="1" si="15"/>
        <v>0</v>
      </c>
      <c r="HO10" s="59">
        <f t="shared" ca="1" si="15"/>
        <v>0</v>
      </c>
      <c r="HP10" s="59">
        <f t="shared" ca="1" si="15"/>
        <v>0</v>
      </c>
      <c r="HQ10" s="59">
        <f t="shared" ca="1" si="15"/>
        <v>0</v>
      </c>
      <c r="HR10" s="59">
        <f t="shared" ca="1" si="15"/>
        <v>0</v>
      </c>
      <c r="HS10" s="59">
        <f t="shared" ca="1" si="15"/>
        <v>0</v>
      </c>
      <c r="HT10" s="59">
        <f t="shared" ca="1" si="15"/>
        <v>0</v>
      </c>
      <c r="HU10" s="59">
        <f t="shared" ca="1" si="15"/>
        <v>0</v>
      </c>
      <c r="HV10" s="59">
        <f t="shared" ca="1" si="15"/>
        <v>0</v>
      </c>
      <c r="HW10" s="59">
        <f t="shared" ca="1" si="15"/>
        <v>0</v>
      </c>
      <c r="HX10" s="59">
        <f t="shared" ca="1" si="15"/>
        <v>0</v>
      </c>
      <c r="HY10" s="59">
        <f t="shared" ca="1" si="15"/>
        <v>0</v>
      </c>
      <c r="HZ10" s="59">
        <f t="shared" ca="1" si="15"/>
        <v>0</v>
      </c>
      <c r="IA10" s="59">
        <f t="shared" ca="1" si="15"/>
        <v>0</v>
      </c>
      <c r="IB10" s="59">
        <f t="shared" ca="1" si="15"/>
        <v>0</v>
      </c>
      <c r="IC10" s="59">
        <f t="shared" ca="1" si="15"/>
        <v>0</v>
      </c>
      <c r="ID10" s="59">
        <f t="shared" ca="1" si="15"/>
        <v>0</v>
      </c>
      <c r="IE10" s="59">
        <f t="shared" ca="1" si="15"/>
        <v>0</v>
      </c>
      <c r="IF10" s="59">
        <f t="shared" ca="1" si="15"/>
        <v>0</v>
      </c>
      <c r="IG10" s="59">
        <f t="shared" ca="1" si="15"/>
        <v>0</v>
      </c>
      <c r="IH10" s="59">
        <f t="shared" ca="1" si="15"/>
        <v>0</v>
      </c>
      <c r="II10" s="59">
        <f t="shared" ca="1" si="15"/>
        <v>0</v>
      </c>
      <c r="IJ10" s="59">
        <f t="shared" ca="1" si="15"/>
        <v>0</v>
      </c>
      <c r="IK10" s="59">
        <f t="shared" ca="1" si="15"/>
        <v>0</v>
      </c>
      <c r="IL10" s="59">
        <f t="shared" ca="1" si="15"/>
        <v>0</v>
      </c>
    </row>
    <row r="11" spans="2:246" s="48" customFormat="1" ht="10.5" customHeight="1" x14ac:dyDescent="0.2">
      <c r="B11" s="4" t="s">
        <v>261</v>
      </c>
      <c r="C11" s="56" t="s">
        <v>150</v>
      </c>
      <c r="D11" s="44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</row>
    <row r="12" spans="2:246" s="48" customFormat="1" ht="10.5" customHeight="1" x14ac:dyDescent="0.2">
      <c r="B12" s="7" t="s">
        <v>262</v>
      </c>
      <c r="C12" s="56" t="s">
        <v>150</v>
      </c>
      <c r="D12" s="45"/>
      <c r="G12" s="59">
        <f ca="1">SUM(G9:G11)</f>
        <v>0</v>
      </c>
      <c r="H12" s="59">
        <f ca="1">SUM(H9:H11)</f>
        <v>0</v>
      </c>
      <c r="I12" s="59">
        <f t="shared" ref="I12:BT12" ca="1" si="16">SUM(I9:I11)</f>
        <v>0</v>
      </c>
      <c r="J12" s="59">
        <f t="shared" ca="1" si="16"/>
        <v>0</v>
      </c>
      <c r="K12" s="59">
        <f t="shared" ca="1" si="16"/>
        <v>0</v>
      </c>
      <c r="L12" s="59">
        <f t="shared" ca="1" si="16"/>
        <v>0</v>
      </c>
      <c r="M12" s="59">
        <f t="shared" ca="1" si="16"/>
        <v>0</v>
      </c>
      <c r="N12" s="59">
        <f t="shared" ca="1" si="16"/>
        <v>0</v>
      </c>
      <c r="O12" s="59">
        <f t="shared" ca="1" si="16"/>
        <v>0</v>
      </c>
      <c r="P12" s="59">
        <f t="shared" ca="1" si="16"/>
        <v>0</v>
      </c>
      <c r="Q12" s="59">
        <f t="shared" ca="1" si="16"/>
        <v>0</v>
      </c>
      <c r="R12" s="59">
        <f t="shared" ca="1" si="16"/>
        <v>0</v>
      </c>
      <c r="S12" s="59">
        <f t="shared" ca="1" si="16"/>
        <v>0</v>
      </c>
      <c r="T12" s="59">
        <f t="shared" ca="1" si="16"/>
        <v>0</v>
      </c>
      <c r="U12" s="59">
        <f t="shared" ca="1" si="16"/>
        <v>0</v>
      </c>
      <c r="V12" s="59">
        <f t="shared" ca="1" si="16"/>
        <v>0</v>
      </c>
      <c r="W12" s="59">
        <f t="shared" ca="1" si="16"/>
        <v>0</v>
      </c>
      <c r="X12" s="59">
        <f t="shared" ca="1" si="16"/>
        <v>0</v>
      </c>
      <c r="Y12" s="59">
        <f t="shared" ca="1" si="16"/>
        <v>0</v>
      </c>
      <c r="Z12" s="59">
        <f t="shared" ca="1" si="16"/>
        <v>0</v>
      </c>
      <c r="AA12" s="59">
        <f t="shared" ca="1" si="16"/>
        <v>0</v>
      </c>
      <c r="AB12" s="59">
        <f t="shared" ca="1" si="16"/>
        <v>0</v>
      </c>
      <c r="AC12" s="59">
        <f t="shared" ca="1" si="16"/>
        <v>0</v>
      </c>
      <c r="AD12" s="59">
        <f t="shared" ca="1" si="16"/>
        <v>0</v>
      </c>
      <c r="AE12" s="59">
        <f t="shared" ca="1" si="16"/>
        <v>0</v>
      </c>
      <c r="AF12" s="59">
        <f t="shared" ca="1" si="16"/>
        <v>0</v>
      </c>
      <c r="AG12" s="59">
        <f t="shared" ca="1" si="16"/>
        <v>0</v>
      </c>
      <c r="AH12" s="59">
        <f t="shared" ca="1" si="16"/>
        <v>0</v>
      </c>
      <c r="AI12" s="59">
        <f t="shared" ca="1" si="16"/>
        <v>0</v>
      </c>
      <c r="AJ12" s="59">
        <f t="shared" ca="1" si="16"/>
        <v>0</v>
      </c>
      <c r="AK12" s="59">
        <f t="shared" ca="1" si="16"/>
        <v>0</v>
      </c>
      <c r="AL12" s="59">
        <f t="shared" ca="1" si="16"/>
        <v>0</v>
      </c>
      <c r="AM12" s="59">
        <f t="shared" ca="1" si="16"/>
        <v>0</v>
      </c>
      <c r="AN12" s="59">
        <f t="shared" ca="1" si="16"/>
        <v>0</v>
      </c>
      <c r="AO12" s="59">
        <f t="shared" ca="1" si="16"/>
        <v>0</v>
      </c>
      <c r="AP12" s="59">
        <f t="shared" ca="1" si="16"/>
        <v>0</v>
      </c>
      <c r="AQ12" s="59">
        <f t="shared" ca="1" si="16"/>
        <v>0</v>
      </c>
      <c r="AR12" s="59">
        <f t="shared" ca="1" si="16"/>
        <v>0</v>
      </c>
      <c r="AS12" s="59">
        <f t="shared" ca="1" si="16"/>
        <v>0</v>
      </c>
      <c r="AT12" s="59">
        <f t="shared" ca="1" si="16"/>
        <v>0</v>
      </c>
      <c r="AU12" s="59">
        <f t="shared" ca="1" si="16"/>
        <v>0</v>
      </c>
      <c r="AV12" s="59">
        <f t="shared" ca="1" si="16"/>
        <v>0</v>
      </c>
      <c r="AW12" s="59">
        <f t="shared" ca="1" si="16"/>
        <v>0</v>
      </c>
      <c r="AX12" s="59">
        <f t="shared" ca="1" si="16"/>
        <v>0</v>
      </c>
      <c r="AY12" s="59">
        <f t="shared" ca="1" si="16"/>
        <v>0</v>
      </c>
      <c r="AZ12" s="59">
        <f t="shared" ca="1" si="16"/>
        <v>0</v>
      </c>
      <c r="BA12" s="59">
        <f t="shared" ca="1" si="16"/>
        <v>0</v>
      </c>
      <c r="BB12" s="59">
        <f t="shared" ca="1" si="16"/>
        <v>0</v>
      </c>
      <c r="BC12" s="59">
        <f t="shared" ca="1" si="16"/>
        <v>0</v>
      </c>
      <c r="BD12" s="59">
        <f t="shared" ca="1" si="16"/>
        <v>0</v>
      </c>
      <c r="BE12" s="59">
        <f t="shared" ca="1" si="16"/>
        <v>0</v>
      </c>
      <c r="BF12" s="59">
        <f t="shared" ca="1" si="16"/>
        <v>0</v>
      </c>
      <c r="BG12" s="59">
        <f t="shared" ca="1" si="16"/>
        <v>0</v>
      </c>
      <c r="BH12" s="59">
        <f t="shared" ca="1" si="16"/>
        <v>0</v>
      </c>
      <c r="BI12" s="59">
        <f t="shared" ca="1" si="16"/>
        <v>0</v>
      </c>
      <c r="BJ12" s="59">
        <f t="shared" ca="1" si="16"/>
        <v>0</v>
      </c>
      <c r="BK12" s="59">
        <f t="shared" ca="1" si="16"/>
        <v>0</v>
      </c>
      <c r="BL12" s="59">
        <f t="shared" ca="1" si="16"/>
        <v>0</v>
      </c>
      <c r="BM12" s="59">
        <f t="shared" ca="1" si="16"/>
        <v>0</v>
      </c>
      <c r="BN12" s="59">
        <f t="shared" ca="1" si="16"/>
        <v>0</v>
      </c>
      <c r="BO12" s="59">
        <f t="shared" ca="1" si="16"/>
        <v>0</v>
      </c>
      <c r="BP12" s="59">
        <f t="shared" ca="1" si="16"/>
        <v>0</v>
      </c>
      <c r="BQ12" s="59">
        <f t="shared" ca="1" si="16"/>
        <v>0</v>
      </c>
      <c r="BR12" s="59">
        <f t="shared" ca="1" si="16"/>
        <v>0</v>
      </c>
      <c r="BS12" s="59">
        <f t="shared" ca="1" si="16"/>
        <v>0</v>
      </c>
      <c r="BT12" s="59">
        <f t="shared" ca="1" si="16"/>
        <v>0</v>
      </c>
      <c r="BU12" s="59">
        <f t="shared" ref="BU12:EF12" ca="1" si="17">SUM(BU9:BU11)</f>
        <v>0</v>
      </c>
      <c r="BV12" s="59">
        <f t="shared" ca="1" si="17"/>
        <v>0</v>
      </c>
      <c r="BW12" s="59">
        <f t="shared" ca="1" si="17"/>
        <v>0</v>
      </c>
      <c r="BX12" s="59">
        <f t="shared" ca="1" si="17"/>
        <v>0</v>
      </c>
      <c r="BY12" s="59">
        <f t="shared" ca="1" si="17"/>
        <v>0</v>
      </c>
      <c r="BZ12" s="59">
        <f t="shared" ca="1" si="17"/>
        <v>0</v>
      </c>
      <c r="CA12" s="59">
        <f t="shared" ca="1" si="17"/>
        <v>0</v>
      </c>
      <c r="CB12" s="59">
        <f t="shared" ca="1" si="17"/>
        <v>0</v>
      </c>
      <c r="CC12" s="59">
        <f t="shared" ca="1" si="17"/>
        <v>0</v>
      </c>
      <c r="CD12" s="59">
        <f t="shared" ca="1" si="17"/>
        <v>0</v>
      </c>
      <c r="CE12" s="59">
        <f t="shared" ca="1" si="17"/>
        <v>0</v>
      </c>
      <c r="CF12" s="59">
        <f t="shared" ca="1" si="17"/>
        <v>0</v>
      </c>
      <c r="CG12" s="59">
        <f t="shared" ca="1" si="17"/>
        <v>0</v>
      </c>
      <c r="CH12" s="59">
        <f t="shared" ca="1" si="17"/>
        <v>0</v>
      </c>
      <c r="CI12" s="59">
        <f t="shared" ca="1" si="17"/>
        <v>0</v>
      </c>
      <c r="CJ12" s="59">
        <f t="shared" ca="1" si="17"/>
        <v>0</v>
      </c>
      <c r="CK12" s="59">
        <f t="shared" ca="1" si="17"/>
        <v>0</v>
      </c>
      <c r="CL12" s="59">
        <f t="shared" ca="1" si="17"/>
        <v>0</v>
      </c>
      <c r="CM12" s="59">
        <f t="shared" ca="1" si="17"/>
        <v>0</v>
      </c>
      <c r="CN12" s="59">
        <f t="shared" ca="1" si="17"/>
        <v>0</v>
      </c>
      <c r="CO12" s="59">
        <f t="shared" ca="1" si="17"/>
        <v>0</v>
      </c>
      <c r="CP12" s="59">
        <f t="shared" ca="1" si="17"/>
        <v>0</v>
      </c>
      <c r="CQ12" s="59">
        <f t="shared" ca="1" si="17"/>
        <v>0</v>
      </c>
      <c r="CR12" s="59">
        <f t="shared" ca="1" si="17"/>
        <v>0</v>
      </c>
      <c r="CS12" s="59">
        <f t="shared" ca="1" si="17"/>
        <v>0</v>
      </c>
      <c r="CT12" s="59">
        <f t="shared" ca="1" si="17"/>
        <v>0</v>
      </c>
      <c r="CU12" s="59">
        <f t="shared" ca="1" si="17"/>
        <v>0</v>
      </c>
      <c r="CV12" s="59">
        <f t="shared" ca="1" si="17"/>
        <v>0</v>
      </c>
      <c r="CW12" s="59">
        <f t="shared" ca="1" si="17"/>
        <v>0</v>
      </c>
      <c r="CX12" s="59">
        <f t="shared" ca="1" si="17"/>
        <v>0</v>
      </c>
      <c r="CY12" s="59">
        <f t="shared" ca="1" si="17"/>
        <v>0</v>
      </c>
      <c r="CZ12" s="59">
        <f t="shared" ca="1" si="17"/>
        <v>0</v>
      </c>
      <c r="DA12" s="59">
        <f t="shared" ca="1" si="17"/>
        <v>0</v>
      </c>
      <c r="DB12" s="59">
        <f t="shared" ca="1" si="17"/>
        <v>0</v>
      </c>
      <c r="DC12" s="59">
        <f t="shared" ca="1" si="17"/>
        <v>0</v>
      </c>
      <c r="DD12" s="59">
        <f t="shared" ca="1" si="17"/>
        <v>0</v>
      </c>
      <c r="DE12" s="59">
        <f t="shared" ca="1" si="17"/>
        <v>0</v>
      </c>
      <c r="DF12" s="59">
        <f t="shared" ca="1" si="17"/>
        <v>0</v>
      </c>
      <c r="DG12" s="59">
        <f t="shared" ca="1" si="17"/>
        <v>0</v>
      </c>
      <c r="DH12" s="59">
        <f t="shared" ca="1" si="17"/>
        <v>0</v>
      </c>
      <c r="DI12" s="59">
        <f t="shared" ca="1" si="17"/>
        <v>0</v>
      </c>
      <c r="DJ12" s="59">
        <f t="shared" ca="1" si="17"/>
        <v>0</v>
      </c>
      <c r="DK12" s="59">
        <f t="shared" ca="1" si="17"/>
        <v>0</v>
      </c>
      <c r="DL12" s="59">
        <f t="shared" ca="1" si="17"/>
        <v>0</v>
      </c>
      <c r="DM12" s="59">
        <f t="shared" ca="1" si="17"/>
        <v>0</v>
      </c>
      <c r="DN12" s="59">
        <f t="shared" ca="1" si="17"/>
        <v>0</v>
      </c>
      <c r="DO12" s="59">
        <f t="shared" ca="1" si="17"/>
        <v>0</v>
      </c>
      <c r="DP12" s="59">
        <f t="shared" ca="1" si="17"/>
        <v>0</v>
      </c>
      <c r="DQ12" s="59">
        <f t="shared" ca="1" si="17"/>
        <v>0</v>
      </c>
      <c r="DR12" s="59">
        <f t="shared" ca="1" si="17"/>
        <v>0</v>
      </c>
      <c r="DS12" s="59">
        <f t="shared" ca="1" si="17"/>
        <v>0</v>
      </c>
      <c r="DT12" s="59">
        <f t="shared" ca="1" si="17"/>
        <v>0</v>
      </c>
      <c r="DU12" s="59">
        <f t="shared" ca="1" si="17"/>
        <v>0</v>
      </c>
      <c r="DV12" s="59">
        <f t="shared" ca="1" si="17"/>
        <v>0</v>
      </c>
      <c r="DW12" s="59">
        <f t="shared" ca="1" si="17"/>
        <v>0</v>
      </c>
      <c r="DX12" s="59">
        <f t="shared" ca="1" si="17"/>
        <v>0</v>
      </c>
      <c r="DY12" s="59">
        <f t="shared" ca="1" si="17"/>
        <v>0</v>
      </c>
      <c r="DZ12" s="59">
        <f t="shared" ca="1" si="17"/>
        <v>0</v>
      </c>
      <c r="EA12" s="59">
        <f t="shared" ca="1" si="17"/>
        <v>0</v>
      </c>
      <c r="EB12" s="59">
        <f t="shared" ca="1" si="17"/>
        <v>0</v>
      </c>
      <c r="EC12" s="59">
        <f t="shared" ca="1" si="17"/>
        <v>0</v>
      </c>
      <c r="ED12" s="59">
        <f t="shared" ca="1" si="17"/>
        <v>0</v>
      </c>
      <c r="EE12" s="59">
        <f t="shared" ca="1" si="17"/>
        <v>0</v>
      </c>
      <c r="EF12" s="59">
        <f t="shared" ca="1" si="17"/>
        <v>0</v>
      </c>
      <c r="EG12" s="59">
        <f t="shared" ref="EG12:GR12" ca="1" si="18">SUM(EG9:EG11)</f>
        <v>0</v>
      </c>
      <c r="EH12" s="59">
        <f t="shared" ca="1" si="18"/>
        <v>0</v>
      </c>
      <c r="EI12" s="59">
        <f t="shared" ca="1" si="18"/>
        <v>0</v>
      </c>
      <c r="EJ12" s="59">
        <f t="shared" ca="1" si="18"/>
        <v>0</v>
      </c>
      <c r="EK12" s="59">
        <f t="shared" ca="1" si="18"/>
        <v>0</v>
      </c>
      <c r="EL12" s="59">
        <f t="shared" ca="1" si="18"/>
        <v>0</v>
      </c>
      <c r="EM12" s="59">
        <f t="shared" ca="1" si="18"/>
        <v>0</v>
      </c>
      <c r="EN12" s="59">
        <f t="shared" ca="1" si="18"/>
        <v>0</v>
      </c>
      <c r="EO12" s="59">
        <f t="shared" ca="1" si="18"/>
        <v>0</v>
      </c>
      <c r="EP12" s="59">
        <f t="shared" ca="1" si="18"/>
        <v>0</v>
      </c>
      <c r="EQ12" s="59">
        <f t="shared" ca="1" si="18"/>
        <v>0</v>
      </c>
      <c r="ER12" s="59">
        <f t="shared" ca="1" si="18"/>
        <v>0</v>
      </c>
      <c r="ES12" s="59">
        <f t="shared" ca="1" si="18"/>
        <v>0</v>
      </c>
      <c r="ET12" s="59">
        <f t="shared" ca="1" si="18"/>
        <v>0</v>
      </c>
      <c r="EU12" s="59">
        <f t="shared" ca="1" si="18"/>
        <v>0</v>
      </c>
      <c r="EV12" s="59">
        <f t="shared" ca="1" si="18"/>
        <v>0</v>
      </c>
      <c r="EW12" s="59">
        <f t="shared" ca="1" si="18"/>
        <v>0</v>
      </c>
      <c r="EX12" s="59">
        <f t="shared" ca="1" si="18"/>
        <v>0</v>
      </c>
      <c r="EY12" s="59">
        <f t="shared" ca="1" si="18"/>
        <v>0</v>
      </c>
      <c r="EZ12" s="59">
        <f t="shared" ca="1" si="18"/>
        <v>0</v>
      </c>
      <c r="FA12" s="59">
        <f t="shared" ca="1" si="18"/>
        <v>0</v>
      </c>
      <c r="FB12" s="59">
        <f t="shared" ca="1" si="18"/>
        <v>0</v>
      </c>
      <c r="FC12" s="59">
        <f t="shared" ca="1" si="18"/>
        <v>0</v>
      </c>
      <c r="FD12" s="59">
        <f t="shared" ca="1" si="18"/>
        <v>0</v>
      </c>
      <c r="FE12" s="59">
        <f t="shared" ca="1" si="18"/>
        <v>0</v>
      </c>
      <c r="FF12" s="59">
        <f t="shared" ca="1" si="18"/>
        <v>0</v>
      </c>
      <c r="FG12" s="59">
        <f t="shared" ca="1" si="18"/>
        <v>0</v>
      </c>
      <c r="FH12" s="59">
        <f t="shared" ca="1" si="18"/>
        <v>0</v>
      </c>
      <c r="FI12" s="59">
        <f t="shared" ca="1" si="18"/>
        <v>0</v>
      </c>
      <c r="FJ12" s="59">
        <f t="shared" ca="1" si="18"/>
        <v>0</v>
      </c>
      <c r="FK12" s="59">
        <f t="shared" ca="1" si="18"/>
        <v>0</v>
      </c>
      <c r="FL12" s="59">
        <f t="shared" ca="1" si="18"/>
        <v>0</v>
      </c>
      <c r="FM12" s="59">
        <f t="shared" ca="1" si="18"/>
        <v>0</v>
      </c>
      <c r="FN12" s="59">
        <f t="shared" ca="1" si="18"/>
        <v>0</v>
      </c>
      <c r="FO12" s="59">
        <f t="shared" ca="1" si="18"/>
        <v>0</v>
      </c>
      <c r="FP12" s="59">
        <f t="shared" ca="1" si="18"/>
        <v>0</v>
      </c>
      <c r="FQ12" s="59">
        <f t="shared" ca="1" si="18"/>
        <v>0</v>
      </c>
      <c r="FR12" s="59">
        <f t="shared" ca="1" si="18"/>
        <v>0</v>
      </c>
      <c r="FS12" s="59">
        <f t="shared" ca="1" si="18"/>
        <v>0</v>
      </c>
      <c r="FT12" s="59">
        <f t="shared" ca="1" si="18"/>
        <v>0</v>
      </c>
      <c r="FU12" s="59">
        <f t="shared" ca="1" si="18"/>
        <v>0</v>
      </c>
      <c r="FV12" s="59">
        <f t="shared" ca="1" si="18"/>
        <v>0</v>
      </c>
      <c r="FW12" s="59">
        <f t="shared" ca="1" si="18"/>
        <v>0</v>
      </c>
      <c r="FX12" s="59">
        <f t="shared" ca="1" si="18"/>
        <v>0</v>
      </c>
      <c r="FY12" s="59">
        <f t="shared" ca="1" si="18"/>
        <v>0</v>
      </c>
      <c r="FZ12" s="59">
        <f t="shared" ca="1" si="18"/>
        <v>0</v>
      </c>
      <c r="GA12" s="59">
        <f t="shared" ca="1" si="18"/>
        <v>0</v>
      </c>
      <c r="GB12" s="59">
        <f t="shared" ca="1" si="18"/>
        <v>0</v>
      </c>
      <c r="GC12" s="59">
        <f t="shared" ca="1" si="18"/>
        <v>0</v>
      </c>
      <c r="GD12" s="59">
        <f t="shared" ca="1" si="18"/>
        <v>0</v>
      </c>
      <c r="GE12" s="59">
        <f t="shared" ca="1" si="18"/>
        <v>0</v>
      </c>
      <c r="GF12" s="59">
        <f t="shared" ca="1" si="18"/>
        <v>0</v>
      </c>
      <c r="GG12" s="59">
        <f t="shared" ca="1" si="18"/>
        <v>0</v>
      </c>
      <c r="GH12" s="59">
        <f t="shared" ca="1" si="18"/>
        <v>0</v>
      </c>
      <c r="GI12" s="59">
        <f t="shared" ca="1" si="18"/>
        <v>0</v>
      </c>
      <c r="GJ12" s="59">
        <f t="shared" ca="1" si="18"/>
        <v>0</v>
      </c>
      <c r="GK12" s="59">
        <f t="shared" ca="1" si="18"/>
        <v>0</v>
      </c>
      <c r="GL12" s="59">
        <f t="shared" ca="1" si="18"/>
        <v>0</v>
      </c>
      <c r="GM12" s="59">
        <f t="shared" ca="1" si="18"/>
        <v>0</v>
      </c>
      <c r="GN12" s="59">
        <f t="shared" ca="1" si="18"/>
        <v>0</v>
      </c>
      <c r="GO12" s="59">
        <f t="shared" ca="1" si="18"/>
        <v>0</v>
      </c>
      <c r="GP12" s="59">
        <f t="shared" ca="1" si="18"/>
        <v>0</v>
      </c>
      <c r="GQ12" s="59">
        <f t="shared" ca="1" si="18"/>
        <v>0</v>
      </c>
      <c r="GR12" s="59">
        <f t="shared" ca="1" si="18"/>
        <v>0</v>
      </c>
      <c r="GS12" s="59">
        <f t="shared" ref="GS12:IJ12" ca="1" si="19">SUM(GS9:GS11)</f>
        <v>0</v>
      </c>
      <c r="GT12" s="59">
        <f t="shared" ca="1" si="19"/>
        <v>0</v>
      </c>
      <c r="GU12" s="59">
        <f t="shared" ca="1" si="19"/>
        <v>0</v>
      </c>
      <c r="GV12" s="59">
        <f t="shared" ca="1" si="19"/>
        <v>0</v>
      </c>
      <c r="GW12" s="59">
        <f t="shared" ca="1" si="19"/>
        <v>0</v>
      </c>
      <c r="GX12" s="59">
        <f t="shared" ca="1" si="19"/>
        <v>0</v>
      </c>
      <c r="GY12" s="59">
        <f t="shared" ca="1" si="19"/>
        <v>0</v>
      </c>
      <c r="GZ12" s="59">
        <f t="shared" ca="1" si="19"/>
        <v>0</v>
      </c>
      <c r="HA12" s="59">
        <f t="shared" ca="1" si="19"/>
        <v>0</v>
      </c>
      <c r="HB12" s="59">
        <f t="shared" ca="1" si="19"/>
        <v>0</v>
      </c>
      <c r="HC12" s="59">
        <f t="shared" ca="1" si="19"/>
        <v>0</v>
      </c>
      <c r="HD12" s="59">
        <f t="shared" ca="1" si="19"/>
        <v>0</v>
      </c>
      <c r="HE12" s="59">
        <f t="shared" ca="1" si="19"/>
        <v>0</v>
      </c>
      <c r="HF12" s="59">
        <f t="shared" ca="1" si="19"/>
        <v>0</v>
      </c>
      <c r="HG12" s="59">
        <f t="shared" ca="1" si="19"/>
        <v>0</v>
      </c>
      <c r="HH12" s="59">
        <f t="shared" ca="1" si="19"/>
        <v>0</v>
      </c>
      <c r="HI12" s="59">
        <f t="shared" ca="1" si="19"/>
        <v>0</v>
      </c>
      <c r="HJ12" s="59">
        <f t="shared" ca="1" si="19"/>
        <v>0</v>
      </c>
      <c r="HK12" s="59">
        <f t="shared" ca="1" si="19"/>
        <v>0</v>
      </c>
      <c r="HL12" s="59">
        <f t="shared" ca="1" si="19"/>
        <v>0</v>
      </c>
      <c r="HM12" s="59">
        <f t="shared" ca="1" si="19"/>
        <v>0</v>
      </c>
      <c r="HN12" s="59">
        <f t="shared" ca="1" si="19"/>
        <v>0</v>
      </c>
      <c r="HO12" s="59">
        <f t="shared" ca="1" si="19"/>
        <v>0</v>
      </c>
      <c r="HP12" s="59">
        <f t="shared" ca="1" si="19"/>
        <v>0</v>
      </c>
      <c r="HQ12" s="59">
        <f t="shared" ca="1" si="19"/>
        <v>0</v>
      </c>
      <c r="HR12" s="59">
        <f t="shared" ca="1" si="19"/>
        <v>0</v>
      </c>
      <c r="HS12" s="59">
        <f t="shared" ca="1" si="19"/>
        <v>0</v>
      </c>
      <c r="HT12" s="59">
        <f t="shared" ca="1" si="19"/>
        <v>0</v>
      </c>
      <c r="HU12" s="59">
        <f t="shared" ca="1" si="19"/>
        <v>0</v>
      </c>
      <c r="HV12" s="59">
        <f t="shared" ca="1" si="19"/>
        <v>0</v>
      </c>
      <c r="HW12" s="59">
        <f t="shared" ca="1" si="19"/>
        <v>0</v>
      </c>
      <c r="HX12" s="59">
        <f t="shared" ca="1" si="19"/>
        <v>0</v>
      </c>
      <c r="HY12" s="59">
        <f t="shared" ca="1" si="19"/>
        <v>0</v>
      </c>
      <c r="HZ12" s="59">
        <f t="shared" ca="1" si="19"/>
        <v>0</v>
      </c>
      <c r="IA12" s="59">
        <f t="shared" ca="1" si="19"/>
        <v>0</v>
      </c>
      <c r="IB12" s="59">
        <f t="shared" ca="1" si="19"/>
        <v>0</v>
      </c>
      <c r="IC12" s="59">
        <f t="shared" ca="1" si="19"/>
        <v>0</v>
      </c>
      <c r="ID12" s="59">
        <f t="shared" ca="1" si="19"/>
        <v>0</v>
      </c>
      <c r="IE12" s="59">
        <f t="shared" ca="1" si="19"/>
        <v>0</v>
      </c>
      <c r="IF12" s="59">
        <f t="shared" ca="1" si="19"/>
        <v>0</v>
      </c>
      <c r="IG12" s="59">
        <f t="shared" ca="1" si="19"/>
        <v>0</v>
      </c>
      <c r="IH12" s="59">
        <f t="shared" ca="1" si="19"/>
        <v>0</v>
      </c>
      <c r="II12" s="59">
        <f t="shared" ca="1" si="19"/>
        <v>0</v>
      </c>
      <c r="IJ12" s="59">
        <f t="shared" ca="1" si="19"/>
        <v>0</v>
      </c>
      <c r="IK12" s="59">
        <f ca="1">SUM(IK9:IK11)</f>
        <v>0</v>
      </c>
      <c r="IL12" s="59">
        <f ca="1">SUM(IL9:IL11)</f>
        <v>0</v>
      </c>
    </row>
    <row r="13" spans="2:246" s="48" customFormat="1" ht="10.5" customHeight="1" x14ac:dyDescent="0.2">
      <c r="B13" s="7"/>
      <c r="C13" s="56"/>
      <c r="D13" s="45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  <c r="BX13" s="59"/>
      <c r="BY13" s="59"/>
      <c r="BZ13" s="59"/>
      <c r="CA13" s="59"/>
      <c r="CB13" s="59"/>
      <c r="CC13" s="59"/>
      <c r="CD13" s="59"/>
      <c r="CE13" s="59"/>
      <c r="CF13" s="59"/>
      <c r="CG13" s="59"/>
      <c r="CH13" s="59"/>
      <c r="CI13" s="59"/>
      <c r="CJ13" s="59"/>
      <c r="CK13" s="59"/>
      <c r="CL13" s="59"/>
      <c r="CM13" s="59"/>
      <c r="CN13" s="59"/>
      <c r="CO13" s="59"/>
      <c r="CP13" s="59"/>
      <c r="CQ13" s="59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59"/>
      <c r="DC13" s="59"/>
      <c r="DD13" s="59"/>
      <c r="DE13" s="59"/>
      <c r="DF13" s="59"/>
      <c r="DG13" s="59"/>
      <c r="DH13" s="59"/>
      <c r="DI13" s="59"/>
      <c r="DJ13" s="59"/>
      <c r="DK13" s="59"/>
      <c r="DL13" s="59"/>
      <c r="DM13" s="59"/>
      <c r="DN13" s="59"/>
      <c r="DO13" s="59"/>
      <c r="DP13" s="59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  <c r="HB13" s="59"/>
      <c r="HC13" s="59"/>
      <c r="HD13" s="59"/>
      <c r="HE13" s="59"/>
      <c r="HF13" s="59"/>
      <c r="HG13" s="59"/>
      <c r="HH13" s="59"/>
      <c r="HI13" s="59"/>
      <c r="HJ13" s="59"/>
      <c r="HK13" s="59"/>
      <c r="HL13" s="59"/>
      <c r="HM13" s="59"/>
      <c r="HN13" s="59"/>
      <c r="HO13" s="59"/>
      <c r="HP13" s="59"/>
      <c r="HQ13" s="59"/>
      <c r="HR13" s="59"/>
      <c r="HS13" s="59"/>
      <c r="HT13" s="59"/>
      <c r="HU13" s="59"/>
      <c r="HV13" s="59"/>
      <c r="HW13" s="59"/>
      <c r="HX13" s="59"/>
      <c r="HY13" s="59"/>
      <c r="HZ13" s="59"/>
      <c r="IA13" s="59"/>
      <c r="IB13" s="59"/>
      <c r="IC13" s="59"/>
      <c r="ID13" s="59"/>
      <c r="IE13" s="59"/>
      <c r="IF13" s="59"/>
      <c r="IG13" s="59"/>
      <c r="IH13" s="59"/>
      <c r="II13" s="59"/>
      <c r="IJ13" s="59"/>
      <c r="IK13" s="59"/>
      <c r="IL13" s="59"/>
    </row>
    <row r="14" spans="2:246" s="48" customFormat="1" ht="10.5" customHeight="1" x14ac:dyDescent="0.2">
      <c r="B14" s="7" t="s">
        <v>263</v>
      </c>
      <c r="C14" s="56" t="s">
        <v>150</v>
      </c>
      <c r="D14" s="44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</row>
    <row r="15" spans="2:246" s="48" customFormat="1" ht="10.5" customHeight="1" x14ac:dyDescent="0.2">
      <c r="B15" s="4" t="s">
        <v>55</v>
      </c>
      <c r="C15" s="56" t="s">
        <v>150</v>
      </c>
      <c r="D15" s="104">
        <f>Assump!D157</f>
        <v>0</v>
      </c>
      <c r="G15" s="59">
        <f>-IFERROR(IF(EOMONTH(Assump!$D$153,-1)+1=G2,$D$15*SUM($G$10:$IL$10),0),0)</f>
        <v>0</v>
      </c>
      <c r="H15" s="59">
        <f>-IFERROR(IF(EOMONTH(Assump!$D$153,-1)+1=H2,$D$15*SUM($G$10:$IL$10),0),0)</f>
        <v>0</v>
      </c>
      <c r="I15" s="59">
        <f>-IFERROR(IF(EOMONTH(Assump!$D$153,-1)+1=I2,$D$15*SUM($G$10:$IL$10),0),0)</f>
        <v>0</v>
      </c>
      <c r="J15" s="59">
        <f>-IFERROR(IF(EOMONTH(Assump!$D$153,-1)+1=J2,$D$15*SUM($G$10:$IL$10),0),0)</f>
        <v>0</v>
      </c>
      <c r="K15" s="59">
        <f>-IFERROR(IF(EOMONTH(Assump!$D$153,-1)+1=K2,$D$15*SUM($G$10:$IL$10),0),0)</f>
        <v>0</v>
      </c>
      <c r="L15" s="59">
        <f>-IFERROR(IF(EOMONTH(Assump!$D$153,-1)+1=L2,$D$15*SUM($G$10:$IL$10),0),0)</f>
        <v>0</v>
      </c>
      <c r="M15" s="59">
        <f>-IFERROR(IF(EOMONTH(Assump!$D$153,-1)+1=M2,$D$15*SUM($G$10:$IL$10),0),0)</f>
        <v>0</v>
      </c>
      <c r="N15" s="59">
        <f>-IFERROR(IF(EOMONTH(Assump!$D$153,-1)+1=N2,$D$15*SUM($G$10:$IL$10),0),0)</f>
        <v>0</v>
      </c>
      <c r="O15" s="59">
        <f>-IFERROR(IF(EOMONTH(Assump!$D$153,-1)+1=O2,$D$15*SUM($G$10:$IL$10),0),0)</f>
        <v>0</v>
      </c>
      <c r="P15" s="59">
        <f>-IFERROR(IF(EOMONTH(Assump!$D$153,-1)+1=P2,$D$15*SUM($G$10:$IL$10),0),0)</f>
        <v>0</v>
      </c>
      <c r="Q15" s="59">
        <f>-IFERROR(IF(EOMONTH(Assump!$D$153,-1)+1=Q2,$D$15*SUM($G$10:$IL$10),0),0)</f>
        <v>0</v>
      </c>
      <c r="R15" s="59">
        <f>-IFERROR(IF(EOMONTH(Assump!$D$153,-1)+1=R2,$D$15*SUM($G$10:$IL$10),0),0)</f>
        <v>0</v>
      </c>
      <c r="S15" s="59">
        <f>-IFERROR(IF(EOMONTH(Assump!$D$153,-1)+1=S2,$D$15*SUM($G$10:$IL$10),0),0)</f>
        <v>0</v>
      </c>
      <c r="T15" s="59">
        <f>-IFERROR(IF(EOMONTH(Assump!$D$153,-1)+1=T2,$D$15*SUM($G$10:$IL$10),0),0)</f>
        <v>0</v>
      </c>
      <c r="U15" s="59">
        <f>-IFERROR(IF(EOMONTH(Assump!$D$153,-1)+1=U2,$D$15*SUM($G$10:$IL$10),0),0)</f>
        <v>0</v>
      </c>
      <c r="V15" s="59">
        <f>-IFERROR(IF(EOMONTH(Assump!$D$153,-1)+1=V2,$D$15*SUM($G$10:$IL$10),0),0)</f>
        <v>0</v>
      </c>
      <c r="W15" s="59">
        <f>-IFERROR(IF(EOMONTH(Assump!$D$153,-1)+1=W2,$D$15*SUM($G$10:$IL$10),0),0)</f>
        <v>0</v>
      </c>
      <c r="X15" s="59">
        <f>-IFERROR(IF(EOMONTH(Assump!$D$153,-1)+1=X2,$D$15*SUM($G$10:$IL$10),0),0)</f>
        <v>0</v>
      </c>
      <c r="Y15" s="59">
        <f>-IFERROR(IF(EOMONTH(Assump!$D$153,-1)+1=Y2,$D$15*SUM($G$10:$IL$10),0),0)</f>
        <v>0</v>
      </c>
      <c r="Z15" s="59">
        <f>-IFERROR(IF(EOMONTH(Assump!$D$153,-1)+1=Z2,$D$15*SUM($G$10:$IL$10),0),0)</f>
        <v>0</v>
      </c>
      <c r="AA15" s="59">
        <f>-IFERROR(IF(EOMONTH(Assump!$D$153,-1)+1=AA2,$D$15*SUM($G$10:$IL$10),0),0)</f>
        <v>0</v>
      </c>
      <c r="AB15" s="59">
        <f>-IFERROR(IF(EOMONTH(Assump!$D$153,-1)+1=AB2,$D$15*SUM($G$10:$IL$10),0),0)</f>
        <v>0</v>
      </c>
      <c r="AC15" s="59">
        <f>-IFERROR(IF(EOMONTH(Assump!$D$153,-1)+1=AC2,$D$15*SUM($G$10:$IL$10),0),0)</f>
        <v>0</v>
      </c>
      <c r="AD15" s="59">
        <f>-IFERROR(IF(EOMONTH(Assump!$D$153,-1)+1=AD2,$D$15*SUM($G$10:$IL$10),0),0)</f>
        <v>0</v>
      </c>
      <c r="AE15" s="59">
        <f>-IFERROR(IF(EOMONTH(Assump!$D$153,-1)+1=AE2,$D$15*SUM($G$10:$IL$10),0),0)</f>
        <v>0</v>
      </c>
      <c r="AF15" s="59">
        <f>-IFERROR(IF(EOMONTH(Assump!$D$153,-1)+1=AF2,$D$15*SUM($G$10:$IL$10),0),0)</f>
        <v>0</v>
      </c>
      <c r="AG15" s="59">
        <f>-IFERROR(IF(EOMONTH(Assump!$D$153,-1)+1=AG2,$D$15*SUM($G$10:$IL$10),0),0)</f>
        <v>0</v>
      </c>
      <c r="AH15" s="59">
        <f>-IFERROR(IF(EOMONTH(Assump!$D$153,-1)+1=AH2,$D$15*SUM($G$10:$IL$10),0),0)</f>
        <v>0</v>
      </c>
      <c r="AI15" s="59">
        <f>-IFERROR(IF(EOMONTH(Assump!$D$153,-1)+1=AI2,$D$15*SUM($G$10:$IL$10),0),0)</f>
        <v>0</v>
      </c>
      <c r="AJ15" s="59">
        <f>-IFERROR(IF(EOMONTH(Assump!$D$153,-1)+1=AJ2,$D$15*SUM($G$10:$IL$10),0),0)</f>
        <v>0</v>
      </c>
      <c r="AK15" s="59">
        <f>-IFERROR(IF(EOMONTH(Assump!$D$153,-1)+1=AK2,$D$15*SUM($G$10:$IL$10),0),0)</f>
        <v>0</v>
      </c>
      <c r="AL15" s="59">
        <f>-IFERROR(IF(EOMONTH(Assump!$D$153,-1)+1=AL2,$D$15*SUM($G$10:$IL$10),0),0)</f>
        <v>0</v>
      </c>
      <c r="AM15" s="59">
        <f>-IFERROR(IF(EOMONTH(Assump!$D$153,-1)+1=AM2,$D$15*SUM($G$10:$IL$10),0),0)</f>
        <v>0</v>
      </c>
      <c r="AN15" s="59">
        <f>-IFERROR(IF(EOMONTH(Assump!$D$153,-1)+1=AN2,$D$15*SUM($G$10:$IL$10),0),0)</f>
        <v>0</v>
      </c>
      <c r="AO15" s="59">
        <f>-IFERROR(IF(EOMONTH(Assump!$D$153,-1)+1=AO2,$D$15*SUM($G$10:$IL$10),0),0)</f>
        <v>0</v>
      </c>
      <c r="AP15" s="59">
        <f>-IFERROR(IF(EOMONTH(Assump!$D$153,-1)+1=AP2,$D$15*SUM($G$10:$IL$10),0),0)</f>
        <v>0</v>
      </c>
      <c r="AQ15" s="59">
        <f>-IFERROR(IF(EOMONTH(Assump!$D$153,-1)+1=AQ2,$D$15*SUM($G$10:$IL$10),0),0)</f>
        <v>0</v>
      </c>
      <c r="AR15" s="59">
        <f>-IFERROR(IF(EOMONTH(Assump!$D$153,-1)+1=AR2,$D$15*SUM($G$10:$IL$10),0),0)</f>
        <v>0</v>
      </c>
      <c r="AS15" s="59">
        <f>-IFERROR(IF(EOMONTH(Assump!$D$153,-1)+1=AS2,$D$15*SUM($G$10:$IL$10),0),0)</f>
        <v>0</v>
      </c>
      <c r="AT15" s="59">
        <f>-IFERROR(IF(EOMONTH(Assump!$D$153,-1)+1=AT2,$D$15*SUM($G$10:$IL$10),0),0)</f>
        <v>0</v>
      </c>
      <c r="AU15" s="59">
        <f>-IFERROR(IF(EOMONTH(Assump!$D$153,-1)+1=AU2,$D$15*SUM($G$10:$IL$10),0),0)</f>
        <v>0</v>
      </c>
      <c r="AV15" s="59">
        <f>-IFERROR(IF(EOMONTH(Assump!$D$153,-1)+1=AV2,$D$15*SUM($G$10:$IL$10),0),0)</f>
        <v>0</v>
      </c>
      <c r="AW15" s="59">
        <f>-IFERROR(IF(EOMONTH(Assump!$D$153,-1)+1=AW2,$D$15*SUM($G$10:$IL$10),0),0)</f>
        <v>0</v>
      </c>
      <c r="AX15" s="59">
        <f>-IFERROR(IF(EOMONTH(Assump!$D$153,-1)+1=AX2,$D$15*SUM($G$10:$IL$10),0),0)</f>
        <v>0</v>
      </c>
      <c r="AY15" s="59">
        <f>-IFERROR(IF(EOMONTH(Assump!$D$153,-1)+1=AY2,$D$15*SUM($G$10:$IL$10),0),0)</f>
        <v>0</v>
      </c>
      <c r="AZ15" s="59">
        <f>-IFERROR(IF(EOMONTH(Assump!$D$153,-1)+1=AZ2,$D$15*SUM($G$10:$IL$10),0),0)</f>
        <v>0</v>
      </c>
      <c r="BA15" s="59">
        <f>-IFERROR(IF(EOMONTH(Assump!$D$153,-1)+1=BA2,$D$15*SUM($G$10:$IL$10),0),0)</f>
        <v>0</v>
      </c>
      <c r="BB15" s="59">
        <f>-IFERROR(IF(EOMONTH(Assump!$D$153,-1)+1=BB2,$D$15*SUM($G$10:$IL$10),0),0)</f>
        <v>0</v>
      </c>
      <c r="BC15" s="59">
        <f>-IFERROR(IF(EOMONTH(Assump!$D$153,-1)+1=BC2,$D$15*SUM($G$10:$IL$10),0),0)</f>
        <v>0</v>
      </c>
      <c r="BD15" s="59">
        <f>-IFERROR(IF(EOMONTH(Assump!$D$153,-1)+1=BD2,$D$15*SUM($G$10:$IL$10),0),0)</f>
        <v>0</v>
      </c>
      <c r="BE15" s="59">
        <f>-IFERROR(IF(EOMONTH(Assump!$D$153,-1)+1=BE2,$D$15*SUM($G$10:$IL$10),0),0)</f>
        <v>0</v>
      </c>
      <c r="BF15" s="59">
        <f>-IFERROR(IF(EOMONTH(Assump!$D$153,-1)+1=BF2,$D$15*SUM($G$10:$IL$10),0),0)</f>
        <v>0</v>
      </c>
      <c r="BG15" s="59">
        <f>-IFERROR(IF(EOMONTH(Assump!$D$153,-1)+1=BG2,$D$15*SUM($G$10:$IL$10),0),0)</f>
        <v>0</v>
      </c>
      <c r="BH15" s="59">
        <f>-IFERROR(IF(EOMONTH(Assump!$D$153,-1)+1=BH2,$D$15*SUM($G$10:$IL$10),0),0)</f>
        <v>0</v>
      </c>
      <c r="BI15" s="59">
        <f>-IFERROR(IF(EOMONTH(Assump!$D$153,-1)+1=BI2,$D$15*SUM($G$10:$IL$10),0),0)</f>
        <v>0</v>
      </c>
      <c r="BJ15" s="59">
        <f>-IFERROR(IF(EOMONTH(Assump!$D$153,-1)+1=BJ2,$D$15*SUM($G$10:$IL$10),0),0)</f>
        <v>0</v>
      </c>
      <c r="BK15" s="59">
        <f>-IFERROR(IF(EOMONTH(Assump!$D$153,-1)+1=BK2,$D$15*SUM($G$10:$IL$10),0),0)</f>
        <v>0</v>
      </c>
      <c r="BL15" s="59">
        <f>-IFERROR(IF(EOMONTH(Assump!$D$153,-1)+1=BL2,$D$15*SUM($G$10:$IL$10),0),0)</f>
        <v>0</v>
      </c>
      <c r="BM15" s="59">
        <f>-IFERROR(IF(EOMONTH(Assump!$D$153,-1)+1=BM2,$D$15*SUM($G$10:$IL$10),0),0)</f>
        <v>0</v>
      </c>
      <c r="BN15" s="59">
        <f>-IFERROR(IF(EOMONTH(Assump!$D$153,-1)+1=BN2,$D$15*SUM($G$10:$IL$10),0),0)</f>
        <v>0</v>
      </c>
      <c r="BO15" s="59">
        <f>-IFERROR(IF(EOMONTH(Assump!$D$153,-1)+1=BO2,$D$15*SUM($G$10:$IL$10),0),0)</f>
        <v>0</v>
      </c>
      <c r="BP15" s="59">
        <f>-IFERROR(IF(EOMONTH(Assump!$D$153,-1)+1=BP2,$D$15*SUM($G$10:$IL$10),0),0)</f>
        <v>0</v>
      </c>
      <c r="BQ15" s="59">
        <f>-IFERROR(IF(EOMONTH(Assump!$D$153,-1)+1=BQ2,$D$15*SUM($G$10:$IL$10),0),0)</f>
        <v>0</v>
      </c>
      <c r="BR15" s="59">
        <f>-IFERROR(IF(EOMONTH(Assump!$D$153,-1)+1=BR2,$D$15*SUM($G$10:$IL$10),0),0)</f>
        <v>0</v>
      </c>
      <c r="BS15" s="59">
        <f>-IFERROR(IF(EOMONTH(Assump!$D$153,-1)+1=BS2,$D$15*SUM($G$10:$IL$10),0),0)</f>
        <v>0</v>
      </c>
      <c r="BT15" s="59">
        <f>-IFERROR(IF(EOMONTH(Assump!$D$153,-1)+1=BT2,$D$15*SUM($G$10:$IL$10),0),0)</f>
        <v>0</v>
      </c>
      <c r="BU15" s="59">
        <f>-IFERROR(IF(EOMONTH(Assump!$D$153,-1)+1=BU2,$D$15*SUM($G$10:$IL$10),0),0)</f>
        <v>0</v>
      </c>
      <c r="BV15" s="59">
        <f>-IFERROR(IF(EOMONTH(Assump!$D$153,-1)+1=BV2,$D$15*SUM($G$10:$IL$10),0),0)</f>
        <v>0</v>
      </c>
      <c r="BW15" s="59">
        <f>-IFERROR(IF(EOMONTH(Assump!$D$153,-1)+1=BW2,$D$15*SUM($G$10:$IL$10),0),0)</f>
        <v>0</v>
      </c>
      <c r="BX15" s="59">
        <f>-IFERROR(IF(EOMONTH(Assump!$D$153,-1)+1=BX2,$D$15*SUM($G$10:$IL$10),0),0)</f>
        <v>0</v>
      </c>
      <c r="BY15" s="59">
        <f>-IFERROR(IF(EOMONTH(Assump!$D$153,-1)+1=BY2,$D$15*SUM($G$10:$IL$10),0),0)</f>
        <v>0</v>
      </c>
      <c r="BZ15" s="59">
        <f>-IFERROR(IF(EOMONTH(Assump!$D$153,-1)+1=BZ2,$D$15*SUM($G$10:$IL$10),0),0)</f>
        <v>0</v>
      </c>
      <c r="CA15" s="59">
        <f>-IFERROR(IF(EOMONTH(Assump!$D$153,-1)+1=CA2,$D$15*SUM($G$10:$IL$10),0),0)</f>
        <v>0</v>
      </c>
      <c r="CB15" s="59">
        <f>-IFERROR(IF(EOMONTH(Assump!$D$153,-1)+1=CB2,$D$15*SUM($G$10:$IL$10),0),0)</f>
        <v>0</v>
      </c>
      <c r="CC15" s="59">
        <f>-IFERROR(IF(EOMONTH(Assump!$D$153,-1)+1=CC2,$D$15*SUM($G$10:$IL$10),0),0)</f>
        <v>0</v>
      </c>
      <c r="CD15" s="59">
        <f>-IFERROR(IF(EOMONTH(Assump!$D$153,-1)+1=CD2,$D$15*SUM($G$10:$IL$10),0),0)</f>
        <v>0</v>
      </c>
      <c r="CE15" s="59">
        <f>-IFERROR(IF(EOMONTH(Assump!$D$153,-1)+1=CE2,$D$15*SUM($G$10:$IL$10),0),0)</f>
        <v>0</v>
      </c>
      <c r="CF15" s="59">
        <f>-IFERROR(IF(EOMONTH(Assump!$D$153,-1)+1=CF2,$D$15*SUM($G$10:$IL$10),0),0)</f>
        <v>0</v>
      </c>
      <c r="CG15" s="59">
        <f>-IFERROR(IF(EOMONTH(Assump!$D$153,-1)+1=CG2,$D$15*SUM($G$10:$IL$10),0),0)</f>
        <v>0</v>
      </c>
      <c r="CH15" s="59">
        <f>-IFERROR(IF(EOMONTH(Assump!$D$153,-1)+1=CH2,$D$15*SUM($G$10:$IL$10),0),0)</f>
        <v>0</v>
      </c>
      <c r="CI15" s="59">
        <f>-IFERROR(IF(EOMONTH(Assump!$D$153,-1)+1=CI2,$D$15*SUM($G$10:$IL$10),0),0)</f>
        <v>0</v>
      </c>
      <c r="CJ15" s="59">
        <f>-IFERROR(IF(EOMONTH(Assump!$D$153,-1)+1=CJ2,$D$15*SUM($G$10:$IL$10),0),0)</f>
        <v>0</v>
      </c>
      <c r="CK15" s="59">
        <f>-IFERROR(IF(EOMONTH(Assump!$D$153,-1)+1=CK2,$D$15*SUM($G$10:$IL$10),0),0)</f>
        <v>0</v>
      </c>
      <c r="CL15" s="59">
        <f>-IFERROR(IF(EOMONTH(Assump!$D$153,-1)+1=CL2,$D$15*SUM($G$10:$IL$10),0),0)</f>
        <v>0</v>
      </c>
      <c r="CM15" s="59">
        <f>-IFERROR(IF(EOMONTH(Assump!$D$153,-1)+1=CM2,$D$15*SUM($G$10:$IL$10),0),0)</f>
        <v>0</v>
      </c>
      <c r="CN15" s="59">
        <f>-IFERROR(IF(EOMONTH(Assump!$D$153,-1)+1=CN2,$D$15*SUM($G$10:$IL$10),0),0)</f>
        <v>0</v>
      </c>
      <c r="CO15" s="59">
        <f>-IFERROR(IF(EOMONTH(Assump!$D$153,-1)+1=CO2,$D$15*SUM($G$10:$IL$10),0),0)</f>
        <v>0</v>
      </c>
      <c r="CP15" s="59">
        <f>-IFERROR(IF(EOMONTH(Assump!$D$153,-1)+1=CP2,$D$15*SUM($G$10:$IL$10),0),0)</f>
        <v>0</v>
      </c>
      <c r="CQ15" s="59">
        <f>-IFERROR(IF(EOMONTH(Assump!$D$153,-1)+1=CQ2,$D$15*SUM($G$10:$IL$10),0),0)</f>
        <v>0</v>
      </c>
      <c r="CR15" s="59">
        <f>-IFERROR(IF(EOMONTH(Assump!$D$153,-1)+1=CR2,$D$15*SUM($G$10:$IL$10),0),0)</f>
        <v>0</v>
      </c>
      <c r="CS15" s="59">
        <f>-IFERROR(IF(EOMONTH(Assump!$D$153,-1)+1=CS2,$D$15*SUM($G$10:$IL$10),0),0)</f>
        <v>0</v>
      </c>
      <c r="CT15" s="59">
        <f>-IFERROR(IF(EOMONTH(Assump!$D$153,-1)+1=CT2,$D$15*SUM($G$10:$IL$10),0),0)</f>
        <v>0</v>
      </c>
      <c r="CU15" s="59">
        <f>-IFERROR(IF(EOMONTH(Assump!$D$153,-1)+1=CU2,$D$15*SUM($G$10:$IL$10),0),0)</f>
        <v>0</v>
      </c>
      <c r="CV15" s="59">
        <f>-IFERROR(IF(EOMONTH(Assump!$D$153,-1)+1=CV2,$D$15*SUM($G$10:$IL$10),0),0)</f>
        <v>0</v>
      </c>
      <c r="CW15" s="59">
        <f>-IFERROR(IF(EOMONTH(Assump!$D$153,-1)+1=CW2,$D$15*SUM($G$10:$IL$10),0),0)</f>
        <v>0</v>
      </c>
      <c r="CX15" s="59">
        <f>-IFERROR(IF(EOMONTH(Assump!$D$153,-1)+1=CX2,$D$15*SUM($G$10:$IL$10),0),0)</f>
        <v>0</v>
      </c>
      <c r="CY15" s="59">
        <f>-IFERROR(IF(EOMONTH(Assump!$D$153,-1)+1=CY2,$D$15*SUM($G$10:$IL$10),0),0)</f>
        <v>0</v>
      </c>
      <c r="CZ15" s="59">
        <f>-IFERROR(IF(EOMONTH(Assump!$D$153,-1)+1=CZ2,$D$15*SUM($G$10:$IL$10),0),0)</f>
        <v>0</v>
      </c>
      <c r="DA15" s="59">
        <f>-IFERROR(IF(EOMONTH(Assump!$D$153,-1)+1=DA2,$D$15*SUM($G$10:$IL$10),0),0)</f>
        <v>0</v>
      </c>
      <c r="DB15" s="59">
        <f>-IFERROR(IF(EOMONTH(Assump!$D$153,-1)+1=DB2,$D$15*SUM($G$10:$IL$10),0),0)</f>
        <v>0</v>
      </c>
      <c r="DC15" s="59">
        <f>-IFERROR(IF(EOMONTH(Assump!$D$153,-1)+1=DC2,$D$15*SUM($G$10:$IL$10),0),0)</f>
        <v>0</v>
      </c>
      <c r="DD15" s="59">
        <f>-IFERROR(IF(EOMONTH(Assump!$D$153,-1)+1=DD2,$D$15*SUM($G$10:$IL$10),0),0)</f>
        <v>0</v>
      </c>
      <c r="DE15" s="59">
        <f>-IFERROR(IF(EOMONTH(Assump!$D$153,-1)+1=DE2,$D$15*SUM($G$10:$IL$10),0),0)</f>
        <v>0</v>
      </c>
      <c r="DF15" s="59">
        <f>-IFERROR(IF(EOMONTH(Assump!$D$153,-1)+1=DF2,$D$15*SUM($G$10:$IL$10),0),0)</f>
        <v>0</v>
      </c>
      <c r="DG15" s="59">
        <f>-IFERROR(IF(EOMONTH(Assump!$D$153,-1)+1=DG2,$D$15*SUM($G$10:$IL$10),0),0)</f>
        <v>0</v>
      </c>
      <c r="DH15" s="59">
        <f>-IFERROR(IF(EOMONTH(Assump!$D$153,-1)+1=DH2,$D$15*SUM($G$10:$IL$10),0),0)</f>
        <v>0</v>
      </c>
      <c r="DI15" s="59">
        <f>-IFERROR(IF(EOMONTH(Assump!$D$153,-1)+1=DI2,$D$15*SUM($G$10:$IL$10),0),0)</f>
        <v>0</v>
      </c>
      <c r="DJ15" s="59">
        <f>-IFERROR(IF(EOMONTH(Assump!$D$153,-1)+1=DJ2,$D$15*SUM($G$10:$IL$10),0),0)</f>
        <v>0</v>
      </c>
      <c r="DK15" s="59">
        <f>-IFERROR(IF(EOMONTH(Assump!$D$153,-1)+1=DK2,$D$15*SUM($G$10:$IL$10),0),0)</f>
        <v>0</v>
      </c>
      <c r="DL15" s="59">
        <f>-IFERROR(IF(EOMONTH(Assump!$D$153,-1)+1=DL2,$D$15*SUM($G$10:$IL$10),0),0)</f>
        <v>0</v>
      </c>
      <c r="DM15" s="59">
        <f>-IFERROR(IF(EOMONTH(Assump!$D$153,-1)+1=DM2,$D$15*SUM($G$10:$IL$10),0),0)</f>
        <v>0</v>
      </c>
      <c r="DN15" s="59">
        <f>-IFERROR(IF(EOMONTH(Assump!$D$153,-1)+1=DN2,$D$15*SUM($G$10:$IL$10),0),0)</f>
        <v>0</v>
      </c>
      <c r="DO15" s="59">
        <f>-IFERROR(IF(EOMONTH(Assump!$D$153,-1)+1=DO2,$D$15*SUM($G$10:$IL$10),0),0)</f>
        <v>0</v>
      </c>
      <c r="DP15" s="59">
        <f>-IFERROR(IF(EOMONTH(Assump!$D$153,-1)+1=DP2,$D$15*SUM($G$10:$IL$10),0),0)</f>
        <v>0</v>
      </c>
      <c r="DQ15" s="59">
        <f>-IFERROR(IF(EOMONTH(Assump!$D$153,-1)+1=DQ2,$D$15*SUM($G$10:$IL$10),0),0)</f>
        <v>0</v>
      </c>
      <c r="DR15" s="59">
        <f>-IFERROR(IF(EOMONTH(Assump!$D$153,-1)+1=DR2,$D$15*SUM($G$10:$IL$10),0),0)</f>
        <v>0</v>
      </c>
      <c r="DS15" s="59">
        <f>-IFERROR(IF(EOMONTH(Assump!$D$153,-1)+1=DS2,$D$15*SUM($G$10:$IL$10),0),0)</f>
        <v>0</v>
      </c>
      <c r="DT15" s="59">
        <f>-IFERROR(IF(EOMONTH(Assump!$D$153,-1)+1=DT2,$D$15*SUM($G$10:$IL$10),0),0)</f>
        <v>0</v>
      </c>
      <c r="DU15" s="59">
        <f>-IFERROR(IF(EOMONTH(Assump!$D$153,-1)+1=DU2,$D$15*SUM($G$10:$IL$10),0),0)</f>
        <v>0</v>
      </c>
      <c r="DV15" s="59">
        <f>-IFERROR(IF(EOMONTH(Assump!$D$153,-1)+1=DV2,$D$15*SUM($G$10:$IL$10),0),0)</f>
        <v>0</v>
      </c>
      <c r="DW15" s="59">
        <f>-IFERROR(IF(EOMONTH(Assump!$D$153,-1)+1=DW2,$D$15*SUM($G$10:$IL$10),0),0)</f>
        <v>0</v>
      </c>
      <c r="DX15" s="59">
        <f>-IFERROR(IF(EOMONTH(Assump!$D$153,-1)+1=DX2,$D$15*SUM($G$10:$IL$10),0),0)</f>
        <v>0</v>
      </c>
      <c r="DY15" s="59">
        <f>-IFERROR(IF(EOMONTH(Assump!$D$153,-1)+1=DY2,$D$15*SUM($G$10:$IL$10),0),0)</f>
        <v>0</v>
      </c>
      <c r="DZ15" s="59">
        <f>-IFERROR(IF(EOMONTH(Assump!$D$153,-1)+1=DZ2,$D$15*SUM($G$10:$IL$10),0),0)</f>
        <v>0</v>
      </c>
      <c r="EA15" s="59">
        <f>-IFERROR(IF(EOMONTH(Assump!$D$153,-1)+1=EA2,$D$15*SUM($G$10:$IL$10),0),0)</f>
        <v>0</v>
      </c>
      <c r="EB15" s="59">
        <f>-IFERROR(IF(EOMONTH(Assump!$D$153,-1)+1=EB2,$D$15*SUM($G$10:$IL$10),0),0)</f>
        <v>0</v>
      </c>
      <c r="EC15" s="59">
        <f>-IFERROR(IF(EOMONTH(Assump!$D$153,-1)+1=EC2,$D$15*SUM($G$10:$IL$10),0),0)</f>
        <v>0</v>
      </c>
      <c r="ED15" s="59">
        <f>-IFERROR(IF(EOMONTH(Assump!$D$153,-1)+1=ED2,$D$15*SUM($G$10:$IL$10),0),0)</f>
        <v>0</v>
      </c>
      <c r="EE15" s="59">
        <f>-IFERROR(IF(EOMONTH(Assump!$D$153,-1)+1=EE2,$D$15*SUM($G$10:$IL$10),0),0)</f>
        <v>0</v>
      </c>
      <c r="EF15" s="59">
        <f>-IFERROR(IF(EOMONTH(Assump!$D$153,-1)+1=EF2,$D$15*SUM($G$10:$IL$10),0),0)</f>
        <v>0</v>
      </c>
      <c r="EG15" s="59">
        <f>-IFERROR(IF(EOMONTH(Assump!$D$153,-1)+1=EG2,$D$15*SUM($G$10:$IL$10),0),0)</f>
        <v>0</v>
      </c>
      <c r="EH15" s="59">
        <f>-IFERROR(IF(EOMONTH(Assump!$D$153,-1)+1=EH2,$D$15*SUM($G$10:$IL$10),0),0)</f>
        <v>0</v>
      </c>
      <c r="EI15" s="59">
        <f>-IFERROR(IF(EOMONTH(Assump!$D$153,-1)+1=EI2,$D$15*SUM($G$10:$IL$10),0),0)</f>
        <v>0</v>
      </c>
      <c r="EJ15" s="59">
        <f>-IFERROR(IF(EOMONTH(Assump!$D$153,-1)+1=EJ2,$D$15*SUM($G$10:$IL$10),0),0)</f>
        <v>0</v>
      </c>
      <c r="EK15" s="59">
        <f>-IFERROR(IF(EOMONTH(Assump!$D$153,-1)+1=EK2,$D$15*SUM($G$10:$IL$10),0),0)</f>
        <v>0</v>
      </c>
      <c r="EL15" s="59">
        <f>-IFERROR(IF(EOMONTH(Assump!$D$153,-1)+1=EL2,$D$15*SUM($G$10:$IL$10),0),0)</f>
        <v>0</v>
      </c>
      <c r="EM15" s="59">
        <f>-IFERROR(IF(EOMONTH(Assump!$D$153,-1)+1=EM2,$D$15*SUM($G$10:$IL$10),0),0)</f>
        <v>0</v>
      </c>
      <c r="EN15" s="59">
        <f>-IFERROR(IF(EOMONTH(Assump!$D$153,-1)+1=EN2,$D$15*SUM($G$10:$IL$10),0),0)</f>
        <v>0</v>
      </c>
      <c r="EO15" s="59">
        <f>-IFERROR(IF(EOMONTH(Assump!$D$153,-1)+1=EO2,$D$15*SUM($G$10:$IL$10),0),0)</f>
        <v>0</v>
      </c>
      <c r="EP15" s="59">
        <f>-IFERROR(IF(EOMONTH(Assump!$D$153,-1)+1=EP2,$D$15*SUM($G$10:$IL$10),0),0)</f>
        <v>0</v>
      </c>
      <c r="EQ15" s="59">
        <f>-IFERROR(IF(EOMONTH(Assump!$D$153,-1)+1=EQ2,$D$15*SUM($G$10:$IL$10),0),0)</f>
        <v>0</v>
      </c>
      <c r="ER15" s="59">
        <f>-IFERROR(IF(EOMONTH(Assump!$D$153,-1)+1=ER2,$D$15*SUM($G$10:$IL$10),0),0)</f>
        <v>0</v>
      </c>
      <c r="ES15" s="59">
        <f>-IFERROR(IF(EOMONTH(Assump!$D$153,-1)+1=ES2,$D$15*SUM($G$10:$IL$10),0),0)</f>
        <v>0</v>
      </c>
      <c r="ET15" s="59">
        <f>-IFERROR(IF(EOMONTH(Assump!$D$153,-1)+1=ET2,$D$15*SUM($G$10:$IL$10),0),0)</f>
        <v>0</v>
      </c>
      <c r="EU15" s="59">
        <f>-IFERROR(IF(EOMONTH(Assump!$D$153,-1)+1=EU2,$D$15*SUM($G$10:$IL$10),0),0)</f>
        <v>0</v>
      </c>
      <c r="EV15" s="59">
        <f>-IFERROR(IF(EOMONTH(Assump!$D$153,-1)+1=EV2,$D$15*SUM($G$10:$IL$10),0),0)</f>
        <v>0</v>
      </c>
      <c r="EW15" s="59">
        <f>-IFERROR(IF(EOMONTH(Assump!$D$153,-1)+1=EW2,$D$15*SUM($G$10:$IL$10),0),0)</f>
        <v>0</v>
      </c>
      <c r="EX15" s="59">
        <f>-IFERROR(IF(EOMONTH(Assump!$D$153,-1)+1=EX2,$D$15*SUM($G$10:$IL$10),0),0)</f>
        <v>0</v>
      </c>
      <c r="EY15" s="59">
        <f>-IFERROR(IF(EOMONTH(Assump!$D$153,-1)+1=EY2,$D$15*SUM($G$10:$IL$10),0),0)</f>
        <v>0</v>
      </c>
      <c r="EZ15" s="59">
        <f>-IFERROR(IF(EOMONTH(Assump!$D$153,-1)+1=EZ2,$D$15*SUM($G$10:$IL$10),0),0)</f>
        <v>0</v>
      </c>
      <c r="FA15" s="59">
        <f>-IFERROR(IF(EOMONTH(Assump!$D$153,-1)+1=FA2,$D$15*SUM($G$10:$IL$10),0),0)</f>
        <v>0</v>
      </c>
      <c r="FB15" s="59">
        <f>-IFERROR(IF(EOMONTH(Assump!$D$153,-1)+1=FB2,$D$15*SUM($G$10:$IL$10),0),0)</f>
        <v>0</v>
      </c>
      <c r="FC15" s="59">
        <f>-IFERROR(IF(EOMONTH(Assump!$D$153,-1)+1=FC2,$D$15*SUM($G$10:$IL$10),0),0)</f>
        <v>0</v>
      </c>
      <c r="FD15" s="59">
        <f>-IFERROR(IF(EOMONTH(Assump!$D$153,-1)+1=FD2,$D$15*SUM($G$10:$IL$10),0),0)</f>
        <v>0</v>
      </c>
      <c r="FE15" s="59">
        <f>-IFERROR(IF(EOMONTH(Assump!$D$153,-1)+1=FE2,$D$15*SUM($G$10:$IL$10),0),0)</f>
        <v>0</v>
      </c>
      <c r="FF15" s="59">
        <f>-IFERROR(IF(EOMONTH(Assump!$D$153,-1)+1=FF2,$D$15*SUM($G$10:$IL$10),0),0)</f>
        <v>0</v>
      </c>
      <c r="FG15" s="59">
        <f>-IFERROR(IF(EOMONTH(Assump!$D$153,-1)+1=FG2,$D$15*SUM($G$10:$IL$10),0),0)</f>
        <v>0</v>
      </c>
      <c r="FH15" s="59">
        <f>-IFERROR(IF(EOMONTH(Assump!$D$153,-1)+1=FH2,$D$15*SUM($G$10:$IL$10),0),0)</f>
        <v>0</v>
      </c>
      <c r="FI15" s="59">
        <f>-IFERROR(IF(EOMONTH(Assump!$D$153,-1)+1=FI2,$D$15*SUM($G$10:$IL$10),0),0)</f>
        <v>0</v>
      </c>
      <c r="FJ15" s="59">
        <f>-IFERROR(IF(EOMONTH(Assump!$D$153,-1)+1=FJ2,$D$15*SUM($G$10:$IL$10),0),0)</f>
        <v>0</v>
      </c>
      <c r="FK15" s="59">
        <f>-IFERROR(IF(EOMONTH(Assump!$D$153,-1)+1=FK2,$D$15*SUM($G$10:$IL$10),0),0)</f>
        <v>0</v>
      </c>
      <c r="FL15" s="59">
        <f>-IFERROR(IF(EOMONTH(Assump!$D$153,-1)+1=FL2,$D$15*SUM($G$10:$IL$10),0),0)</f>
        <v>0</v>
      </c>
      <c r="FM15" s="59">
        <f>-IFERROR(IF(EOMONTH(Assump!$D$153,-1)+1=FM2,$D$15*SUM($G$10:$IL$10),0),0)</f>
        <v>0</v>
      </c>
      <c r="FN15" s="59">
        <f>-IFERROR(IF(EOMONTH(Assump!$D$153,-1)+1=FN2,$D$15*SUM($G$10:$IL$10),0),0)</f>
        <v>0</v>
      </c>
      <c r="FO15" s="59">
        <f>-IFERROR(IF(EOMONTH(Assump!$D$153,-1)+1=FO2,$D$15*SUM($G$10:$IL$10),0),0)</f>
        <v>0</v>
      </c>
      <c r="FP15" s="59">
        <f>-IFERROR(IF(EOMONTH(Assump!$D$153,-1)+1=FP2,$D$15*SUM($G$10:$IL$10),0),0)</f>
        <v>0</v>
      </c>
      <c r="FQ15" s="59">
        <f>-IFERROR(IF(EOMONTH(Assump!$D$153,-1)+1=FQ2,$D$15*SUM($G$10:$IL$10),0),0)</f>
        <v>0</v>
      </c>
      <c r="FR15" s="59">
        <f>-IFERROR(IF(EOMONTH(Assump!$D$153,-1)+1=FR2,$D$15*SUM($G$10:$IL$10),0),0)</f>
        <v>0</v>
      </c>
      <c r="FS15" s="59">
        <f>-IFERROR(IF(EOMONTH(Assump!$D$153,-1)+1=FS2,$D$15*SUM($G$10:$IL$10),0),0)</f>
        <v>0</v>
      </c>
      <c r="FT15" s="59">
        <f>-IFERROR(IF(EOMONTH(Assump!$D$153,-1)+1=FT2,$D$15*SUM($G$10:$IL$10),0),0)</f>
        <v>0</v>
      </c>
      <c r="FU15" s="59">
        <f>-IFERROR(IF(EOMONTH(Assump!$D$153,-1)+1=FU2,$D$15*SUM($G$10:$IL$10),0),0)</f>
        <v>0</v>
      </c>
      <c r="FV15" s="59">
        <f>-IFERROR(IF(EOMONTH(Assump!$D$153,-1)+1=FV2,$D$15*SUM($G$10:$IL$10),0),0)</f>
        <v>0</v>
      </c>
      <c r="FW15" s="59">
        <f>-IFERROR(IF(EOMONTH(Assump!$D$153,-1)+1=FW2,$D$15*SUM($G$10:$IL$10),0),0)</f>
        <v>0</v>
      </c>
      <c r="FX15" s="59">
        <f>-IFERROR(IF(EOMONTH(Assump!$D$153,-1)+1=FX2,$D$15*SUM($G$10:$IL$10),0),0)</f>
        <v>0</v>
      </c>
      <c r="FY15" s="59">
        <f>-IFERROR(IF(EOMONTH(Assump!$D$153,-1)+1=FY2,$D$15*SUM($G$10:$IL$10),0),0)</f>
        <v>0</v>
      </c>
      <c r="FZ15" s="59">
        <f>-IFERROR(IF(EOMONTH(Assump!$D$153,-1)+1=FZ2,$D$15*SUM($G$10:$IL$10),0),0)</f>
        <v>0</v>
      </c>
      <c r="GA15" s="59">
        <f>-IFERROR(IF(EOMONTH(Assump!$D$153,-1)+1=GA2,$D$15*SUM($G$10:$IL$10),0),0)</f>
        <v>0</v>
      </c>
      <c r="GB15" s="59">
        <f>-IFERROR(IF(EOMONTH(Assump!$D$153,-1)+1=GB2,$D$15*SUM($G$10:$IL$10),0),0)</f>
        <v>0</v>
      </c>
      <c r="GC15" s="59">
        <f>-IFERROR(IF(EOMONTH(Assump!$D$153,-1)+1=GC2,$D$15*SUM($G$10:$IL$10),0),0)</f>
        <v>0</v>
      </c>
      <c r="GD15" s="59">
        <f>-IFERROR(IF(EOMONTH(Assump!$D$153,-1)+1=GD2,$D$15*SUM($G$10:$IL$10),0),0)</f>
        <v>0</v>
      </c>
      <c r="GE15" s="59">
        <f>-IFERROR(IF(EOMONTH(Assump!$D$153,-1)+1=GE2,$D$15*SUM($G$10:$IL$10),0),0)</f>
        <v>0</v>
      </c>
      <c r="GF15" s="59">
        <f>-IFERROR(IF(EOMONTH(Assump!$D$153,-1)+1=GF2,$D$15*SUM($G$10:$IL$10),0),0)</f>
        <v>0</v>
      </c>
      <c r="GG15" s="59">
        <f>-IFERROR(IF(EOMONTH(Assump!$D$153,-1)+1=GG2,$D$15*SUM($G$10:$IL$10),0),0)</f>
        <v>0</v>
      </c>
      <c r="GH15" s="59">
        <f>-IFERROR(IF(EOMONTH(Assump!$D$153,-1)+1=GH2,$D$15*SUM($G$10:$IL$10),0),0)</f>
        <v>0</v>
      </c>
      <c r="GI15" s="59">
        <f>-IFERROR(IF(EOMONTH(Assump!$D$153,-1)+1=GI2,$D$15*SUM($G$10:$IL$10),0),0)</f>
        <v>0</v>
      </c>
      <c r="GJ15" s="59">
        <f>-IFERROR(IF(EOMONTH(Assump!$D$153,-1)+1=GJ2,$D$15*SUM($G$10:$IL$10),0),0)</f>
        <v>0</v>
      </c>
      <c r="GK15" s="59">
        <f>-IFERROR(IF(EOMONTH(Assump!$D$153,-1)+1=GK2,$D$15*SUM($G$10:$IL$10),0),0)</f>
        <v>0</v>
      </c>
      <c r="GL15" s="59">
        <f>-IFERROR(IF(EOMONTH(Assump!$D$153,-1)+1=GL2,$D$15*SUM($G$10:$IL$10),0),0)</f>
        <v>0</v>
      </c>
      <c r="GM15" s="59">
        <f>-IFERROR(IF(EOMONTH(Assump!$D$153,-1)+1=GM2,$D$15*SUM($G$10:$IL$10),0),0)</f>
        <v>0</v>
      </c>
      <c r="GN15" s="59">
        <f>-IFERROR(IF(EOMONTH(Assump!$D$153,-1)+1=GN2,$D$15*SUM($G$10:$IL$10),0),0)</f>
        <v>0</v>
      </c>
      <c r="GO15" s="59">
        <f>-IFERROR(IF(EOMONTH(Assump!$D$153,-1)+1=GO2,$D$15*SUM($G$10:$IL$10),0),0)</f>
        <v>0</v>
      </c>
      <c r="GP15" s="59">
        <f>-IFERROR(IF(EOMONTH(Assump!$D$153,-1)+1=GP2,$D$15*SUM($G$10:$IL$10),0),0)</f>
        <v>0</v>
      </c>
      <c r="GQ15" s="59">
        <f>-IFERROR(IF(EOMONTH(Assump!$D$153,-1)+1=GQ2,$D$15*SUM($G$10:$IL$10),0),0)</f>
        <v>0</v>
      </c>
      <c r="GR15" s="59">
        <f>-IFERROR(IF(EOMONTH(Assump!$D$153,-1)+1=GR2,$D$15*SUM($G$10:$IL$10),0),0)</f>
        <v>0</v>
      </c>
      <c r="GS15" s="59">
        <f>-IFERROR(IF(EOMONTH(Assump!$D$153,-1)+1=GS2,$D$15*SUM($G$10:$IL$10),0),0)</f>
        <v>0</v>
      </c>
      <c r="GT15" s="59">
        <f>-IFERROR(IF(EOMONTH(Assump!$D$153,-1)+1=GT2,$D$15*SUM($G$10:$IL$10),0),0)</f>
        <v>0</v>
      </c>
      <c r="GU15" s="59">
        <f>-IFERROR(IF(EOMONTH(Assump!$D$153,-1)+1=GU2,$D$15*SUM($G$10:$IL$10),0),0)</f>
        <v>0</v>
      </c>
      <c r="GV15" s="59">
        <f>-IFERROR(IF(EOMONTH(Assump!$D$153,-1)+1=GV2,$D$15*SUM($G$10:$IL$10),0),0)</f>
        <v>0</v>
      </c>
      <c r="GW15" s="59">
        <f>-IFERROR(IF(EOMONTH(Assump!$D$153,-1)+1=GW2,$D$15*SUM($G$10:$IL$10),0),0)</f>
        <v>0</v>
      </c>
      <c r="GX15" s="59">
        <f>-IFERROR(IF(EOMONTH(Assump!$D$153,-1)+1=GX2,$D$15*SUM($G$10:$IL$10),0),0)</f>
        <v>0</v>
      </c>
      <c r="GY15" s="59">
        <f>-IFERROR(IF(EOMONTH(Assump!$D$153,-1)+1=GY2,$D$15*SUM($G$10:$IL$10),0),0)</f>
        <v>0</v>
      </c>
      <c r="GZ15" s="59">
        <f>-IFERROR(IF(EOMONTH(Assump!$D$153,-1)+1=GZ2,$D$15*SUM($G$10:$IL$10),0),0)</f>
        <v>0</v>
      </c>
      <c r="HA15" s="59">
        <f>-IFERROR(IF(EOMONTH(Assump!$D$153,-1)+1=HA2,$D$15*SUM($G$10:$IL$10),0),0)</f>
        <v>0</v>
      </c>
      <c r="HB15" s="59">
        <f>-IFERROR(IF(EOMONTH(Assump!$D$153,-1)+1=HB2,$D$15*SUM($G$10:$IL$10),0),0)</f>
        <v>0</v>
      </c>
      <c r="HC15" s="59">
        <f>-IFERROR(IF(EOMONTH(Assump!$D$153,-1)+1=HC2,$D$15*SUM($G$10:$IL$10),0),0)</f>
        <v>0</v>
      </c>
      <c r="HD15" s="59">
        <f>-IFERROR(IF(EOMONTH(Assump!$D$153,-1)+1=HD2,$D$15*SUM($G$10:$IL$10),0),0)</f>
        <v>0</v>
      </c>
      <c r="HE15" s="59">
        <f>-IFERROR(IF(EOMONTH(Assump!$D$153,-1)+1=HE2,$D$15*SUM($G$10:$IL$10),0),0)</f>
        <v>0</v>
      </c>
      <c r="HF15" s="59">
        <f>-IFERROR(IF(EOMONTH(Assump!$D$153,-1)+1=HF2,$D$15*SUM($G$10:$IL$10),0),0)</f>
        <v>0</v>
      </c>
      <c r="HG15" s="59">
        <f>-IFERROR(IF(EOMONTH(Assump!$D$153,-1)+1=HG2,$D$15*SUM($G$10:$IL$10),0),0)</f>
        <v>0</v>
      </c>
      <c r="HH15" s="59">
        <f>-IFERROR(IF(EOMONTH(Assump!$D$153,-1)+1=HH2,$D$15*SUM($G$10:$IL$10),0),0)</f>
        <v>0</v>
      </c>
      <c r="HI15" s="59">
        <f>-IFERROR(IF(EOMONTH(Assump!$D$153,-1)+1=HI2,$D$15*SUM($G$10:$IL$10),0),0)</f>
        <v>0</v>
      </c>
      <c r="HJ15" s="59">
        <f>-IFERROR(IF(EOMONTH(Assump!$D$153,-1)+1=HJ2,$D$15*SUM($G$10:$IL$10),0),0)</f>
        <v>0</v>
      </c>
      <c r="HK15" s="59">
        <f>-IFERROR(IF(EOMONTH(Assump!$D$153,-1)+1=HK2,$D$15*SUM($G$10:$IL$10),0),0)</f>
        <v>0</v>
      </c>
      <c r="HL15" s="59">
        <f>-IFERROR(IF(EOMONTH(Assump!$D$153,-1)+1=HL2,$D$15*SUM($G$10:$IL$10),0),0)</f>
        <v>0</v>
      </c>
      <c r="HM15" s="59">
        <f>-IFERROR(IF(EOMONTH(Assump!$D$153,-1)+1=HM2,$D$15*SUM($G$10:$IL$10),0),0)</f>
        <v>0</v>
      </c>
      <c r="HN15" s="59">
        <f>-IFERROR(IF(EOMONTH(Assump!$D$153,-1)+1=HN2,$D$15*SUM($G$10:$IL$10),0),0)</f>
        <v>0</v>
      </c>
      <c r="HO15" s="59">
        <f>-IFERROR(IF(EOMONTH(Assump!$D$153,-1)+1=HO2,$D$15*SUM($G$10:$IL$10),0),0)</f>
        <v>0</v>
      </c>
      <c r="HP15" s="59">
        <f>-IFERROR(IF(EOMONTH(Assump!$D$153,-1)+1=HP2,$D$15*SUM($G$10:$IL$10),0),0)</f>
        <v>0</v>
      </c>
      <c r="HQ15" s="59">
        <f>-IFERROR(IF(EOMONTH(Assump!$D$153,-1)+1=HQ2,$D$15*SUM($G$10:$IL$10),0),0)</f>
        <v>0</v>
      </c>
      <c r="HR15" s="59">
        <f>-IFERROR(IF(EOMONTH(Assump!$D$153,-1)+1=HR2,$D$15*SUM($G$10:$IL$10),0),0)</f>
        <v>0</v>
      </c>
      <c r="HS15" s="59">
        <f>-IFERROR(IF(EOMONTH(Assump!$D$153,-1)+1=HS2,$D$15*SUM($G$10:$IL$10),0),0)</f>
        <v>0</v>
      </c>
      <c r="HT15" s="59">
        <f>-IFERROR(IF(EOMONTH(Assump!$D$153,-1)+1=HT2,$D$15*SUM($G$10:$IL$10),0),0)</f>
        <v>0</v>
      </c>
      <c r="HU15" s="59">
        <f>-IFERROR(IF(EOMONTH(Assump!$D$153,-1)+1=HU2,$D$15*SUM($G$10:$IL$10),0),0)</f>
        <v>0</v>
      </c>
      <c r="HV15" s="59">
        <f>-IFERROR(IF(EOMONTH(Assump!$D$153,-1)+1=HV2,$D$15*SUM($G$10:$IL$10),0),0)</f>
        <v>0</v>
      </c>
      <c r="HW15" s="59">
        <f>-IFERROR(IF(EOMONTH(Assump!$D$153,-1)+1=HW2,$D$15*SUM($G$10:$IL$10),0),0)</f>
        <v>0</v>
      </c>
      <c r="HX15" s="59">
        <f>-IFERROR(IF(EOMONTH(Assump!$D$153,-1)+1=HX2,$D$15*SUM($G$10:$IL$10),0),0)</f>
        <v>0</v>
      </c>
      <c r="HY15" s="59">
        <f>-IFERROR(IF(EOMONTH(Assump!$D$153,-1)+1=HY2,$D$15*SUM($G$10:$IL$10),0),0)</f>
        <v>0</v>
      </c>
      <c r="HZ15" s="59">
        <f>-IFERROR(IF(EOMONTH(Assump!$D$153,-1)+1=HZ2,$D$15*SUM($G$10:$IL$10),0),0)</f>
        <v>0</v>
      </c>
      <c r="IA15" s="59">
        <f>-IFERROR(IF(EOMONTH(Assump!$D$153,-1)+1=IA2,$D$15*SUM($G$10:$IL$10),0),0)</f>
        <v>0</v>
      </c>
      <c r="IB15" s="59">
        <f>-IFERROR(IF(EOMONTH(Assump!$D$153,-1)+1=IB2,$D$15*SUM($G$10:$IL$10),0),0)</f>
        <v>0</v>
      </c>
      <c r="IC15" s="59">
        <f>-IFERROR(IF(EOMONTH(Assump!$D$153,-1)+1=IC2,$D$15*SUM($G$10:$IL$10),0),0)</f>
        <v>0</v>
      </c>
      <c r="ID15" s="59">
        <f>-IFERROR(IF(EOMONTH(Assump!$D$153,-1)+1=ID2,$D$15*SUM($G$10:$IL$10),0),0)</f>
        <v>0</v>
      </c>
      <c r="IE15" s="59">
        <f>-IFERROR(IF(EOMONTH(Assump!$D$153,-1)+1=IE2,$D$15*SUM($G$10:$IL$10),0),0)</f>
        <v>0</v>
      </c>
      <c r="IF15" s="59">
        <f>-IFERROR(IF(EOMONTH(Assump!$D$153,-1)+1=IF2,$D$15*SUM($G$10:$IL$10),0),0)</f>
        <v>0</v>
      </c>
      <c r="IG15" s="59">
        <f>-IFERROR(IF(EOMONTH(Assump!$D$153,-1)+1=IG2,$D$15*SUM($G$10:$IL$10),0),0)</f>
        <v>0</v>
      </c>
      <c r="IH15" s="59">
        <f>-IFERROR(IF(EOMONTH(Assump!$D$153,-1)+1=IH2,$D$15*SUM($G$10:$IL$10),0),0)</f>
        <v>0</v>
      </c>
      <c r="II15" s="59">
        <f>-IFERROR(IF(EOMONTH(Assump!$D$153,-1)+1=II2,$D$15*SUM($G$10:$IL$10),0),0)</f>
        <v>0</v>
      </c>
      <c r="IJ15" s="59">
        <f>-IFERROR(IF(EOMONTH(Assump!$D$153,-1)+1=IJ2,$D$15*SUM($G$10:$IL$10),0),0)</f>
        <v>0</v>
      </c>
      <c r="IK15" s="59">
        <f>-IFERROR(IF(EOMONTH(Assump!$D$153,-1)+1=IK2,$D$15*SUM($G$10:$IL$10),0),0)</f>
        <v>0</v>
      </c>
      <c r="IL15" s="59">
        <f>-IFERROR(IF(EOMONTH(Assump!$D$153,-1)+1=IL2,$D$15*SUM($G$10:$IL$10),0),0)</f>
        <v>0</v>
      </c>
    </row>
    <row r="16" spans="2:246" s="48" customFormat="1" ht="10.5" customHeight="1" x14ac:dyDescent="0.2">
      <c r="B16" s="4" t="s">
        <v>264</v>
      </c>
      <c r="C16" s="56" t="s">
        <v>150</v>
      </c>
      <c r="D16" s="104">
        <f>Assump!D156</f>
        <v>0</v>
      </c>
      <c r="G16" s="59">
        <f ca="1">-G12*$D$16*DAY(EOMONTH(G2,0))/(DAY(DATE(YEAR(G2),3,0))+337)</f>
        <v>0</v>
      </c>
      <c r="H16" s="59">
        <f t="shared" ref="H16:BS16" ca="1" si="20">-H12*$D$16*DAY(EOMONTH(H2,0))/(DAY(DATE(YEAR(H2),3,0))+337)</f>
        <v>0</v>
      </c>
      <c r="I16" s="59">
        <f t="shared" ca="1" si="20"/>
        <v>0</v>
      </c>
      <c r="J16" s="59">
        <f t="shared" ca="1" si="20"/>
        <v>0</v>
      </c>
      <c r="K16" s="59">
        <f t="shared" ca="1" si="20"/>
        <v>0</v>
      </c>
      <c r="L16" s="59">
        <f t="shared" ca="1" si="20"/>
        <v>0</v>
      </c>
      <c r="M16" s="59">
        <f t="shared" ca="1" si="20"/>
        <v>0</v>
      </c>
      <c r="N16" s="59">
        <f t="shared" ca="1" si="20"/>
        <v>0</v>
      </c>
      <c r="O16" s="59">
        <f t="shared" ca="1" si="20"/>
        <v>0</v>
      </c>
      <c r="P16" s="59">
        <f t="shared" ca="1" si="20"/>
        <v>0</v>
      </c>
      <c r="Q16" s="59">
        <f t="shared" ca="1" si="20"/>
        <v>0</v>
      </c>
      <c r="R16" s="59">
        <f t="shared" ca="1" si="20"/>
        <v>0</v>
      </c>
      <c r="S16" s="59">
        <f t="shared" ca="1" si="20"/>
        <v>0</v>
      </c>
      <c r="T16" s="59">
        <f t="shared" ca="1" si="20"/>
        <v>0</v>
      </c>
      <c r="U16" s="59">
        <f t="shared" ca="1" si="20"/>
        <v>0</v>
      </c>
      <c r="V16" s="59">
        <f t="shared" ca="1" si="20"/>
        <v>0</v>
      </c>
      <c r="W16" s="59">
        <f t="shared" ca="1" si="20"/>
        <v>0</v>
      </c>
      <c r="X16" s="59">
        <f t="shared" ca="1" si="20"/>
        <v>0</v>
      </c>
      <c r="Y16" s="59">
        <f t="shared" ca="1" si="20"/>
        <v>0</v>
      </c>
      <c r="Z16" s="59">
        <f t="shared" ca="1" si="20"/>
        <v>0</v>
      </c>
      <c r="AA16" s="59">
        <f t="shared" ca="1" si="20"/>
        <v>0</v>
      </c>
      <c r="AB16" s="59">
        <f t="shared" ca="1" si="20"/>
        <v>0</v>
      </c>
      <c r="AC16" s="59">
        <f t="shared" ca="1" si="20"/>
        <v>0</v>
      </c>
      <c r="AD16" s="59">
        <f t="shared" ca="1" si="20"/>
        <v>0</v>
      </c>
      <c r="AE16" s="59">
        <f t="shared" ca="1" si="20"/>
        <v>0</v>
      </c>
      <c r="AF16" s="59">
        <f t="shared" ca="1" si="20"/>
        <v>0</v>
      </c>
      <c r="AG16" s="59">
        <f t="shared" ca="1" si="20"/>
        <v>0</v>
      </c>
      <c r="AH16" s="59">
        <f t="shared" ca="1" si="20"/>
        <v>0</v>
      </c>
      <c r="AI16" s="59">
        <f t="shared" ca="1" si="20"/>
        <v>0</v>
      </c>
      <c r="AJ16" s="59">
        <f t="shared" ca="1" si="20"/>
        <v>0</v>
      </c>
      <c r="AK16" s="59">
        <f t="shared" ca="1" si="20"/>
        <v>0</v>
      </c>
      <c r="AL16" s="59">
        <f t="shared" ca="1" si="20"/>
        <v>0</v>
      </c>
      <c r="AM16" s="59">
        <f t="shared" ca="1" si="20"/>
        <v>0</v>
      </c>
      <c r="AN16" s="59">
        <f t="shared" ca="1" si="20"/>
        <v>0</v>
      </c>
      <c r="AO16" s="59">
        <f t="shared" ca="1" si="20"/>
        <v>0</v>
      </c>
      <c r="AP16" s="59">
        <f t="shared" ca="1" si="20"/>
        <v>0</v>
      </c>
      <c r="AQ16" s="59">
        <f t="shared" ca="1" si="20"/>
        <v>0</v>
      </c>
      <c r="AR16" s="59">
        <f t="shared" ca="1" si="20"/>
        <v>0</v>
      </c>
      <c r="AS16" s="59">
        <f t="shared" ca="1" si="20"/>
        <v>0</v>
      </c>
      <c r="AT16" s="59">
        <f t="shared" ca="1" si="20"/>
        <v>0</v>
      </c>
      <c r="AU16" s="59">
        <f t="shared" ca="1" si="20"/>
        <v>0</v>
      </c>
      <c r="AV16" s="59">
        <f t="shared" ca="1" si="20"/>
        <v>0</v>
      </c>
      <c r="AW16" s="59">
        <f t="shared" ca="1" si="20"/>
        <v>0</v>
      </c>
      <c r="AX16" s="59">
        <f t="shared" ca="1" si="20"/>
        <v>0</v>
      </c>
      <c r="AY16" s="59">
        <f t="shared" ca="1" si="20"/>
        <v>0</v>
      </c>
      <c r="AZ16" s="59">
        <f t="shared" ca="1" si="20"/>
        <v>0</v>
      </c>
      <c r="BA16" s="59">
        <f t="shared" ca="1" si="20"/>
        <v>0</v>
      </c>
      <c r="BB16" s="59">
        <f t="shared" ca="1" si="20"/>
        <v>0</v>
      </c>
      <c r="BC16" s="59">
        <f t="shared" ca="1" si="20"/>
        <v>0</v>
      </c>
      <c r="BD16" s="59">
        <f t="shared" ca="1" si="20"/>
        <v>0</v>
      </c>
      <c r="BE16" s="59">
        <f t="shared" ca="1" si="20"/>
        <v>0</v>
      </c>
      <c r="BF16" s="59">
        <f t="shared" ca="1" si="20"/>
        <v>0</v>
      </c>
      <c r="BG16" s="59">
        <f t="shared" ca="1" si="20"/>
        <v>0</v>
      </c>
      <c r="BH16" s="59">
        <f t="shared" ca="1" si="20"/>
        <v>0</v>
      </c>
      <c r="BI16" s="59">
        <f t="shared" ca="1" si="20"/>
        <v>0</v>
      </c>
      <c r="BJ16" s="59">
        <f t="shared" ca="1" si="20"/>
        <v>0</v>
      </c>
      <c r="BK16" s="59">
        <f t="shared" ca="1" si="20"/>
        <v>0</v>
      </c>
      <c r="BL16" s="59">
        <f t="shared" ca="1" si="20"/>
        <v>0</v>
      </c>
      <c r="BM16" s="59">
        <f t="shared" ca="1" si="20"/>
        <v>0</v>
      </c>
      <c r="BN16" s="59">
        <f t="shared" ca="1" si="20"/>
        <v>0</v>
      </c>
      <c r="BO16" s="59">
        <f t="shared" ca="1" si="20"/>
        <v>0</v>
      </c>
      <c r="BP16" s="59">
        <f t="shared" ca="1" si="20"/>
        <v>0</v>
      </c>
      <c r="BQ16" s="59">
        <f t="shared" ca="1" si="20"/>
        <v>0</v>
      </c>
      <c r="BR16" s="59">
        <f t="shared" ca="1" si="20"/>
        <v>0</v>
      </c>
      <c r="BS16" s="59">
        <f t="shared" ca="1" si="20"/>
        <v>0</v>
      </c>
      <c r="BT16" s="59">
        <f t="shared" ref="BT16:EE16" ca="1" si="21">-BT12*$D$16*DAY(EOMONTH(BT2,0))/(DAY(DATE(YEAR(BT2),3,0))+337)</f>
        <v>0</v>
      </c>
      <c r="BU16" s="59">
        <f t="shared" ca="1" si="21"/>
        <v>0</v>
      </c>
      <c r="BV16" s="59">
        <f t="shared" ca="1" si="21"/>
        <v>0</v>
      </c>
      <c r="BW16" s="59">
        <f t="shared" ca="1" si="21"/>
        <v>0</v>
      </c>
      <c r="BX16" s="59">
        <f t="shared" ca="1" si="21"/>
        <v>0</v>
      </c>
      <c r="BY16" s="59">
        <f t="shared" ca="1" si="21"/>
        <v>0</v>
      </c>
      <c r="BZ16" s="59">
        <f t="shared" ca="1" si="21"/>
        <v>0</v>
      </c>
      <c r="CA16" s="59">
        <f t="shared" ca="1" si="21"/>
        <v>0</v>
      </c>
      <c r="CB16" s="59">
        <f t="shared" ca="1" si="21"/>
        <v>0</v>
      </c>
      <c r="CC16" s="59">
        <f t="shared" ca="1" si="21"/>
        <v>0</v>
      </c>
      <c r="CD16" s="59">
        <f t="shared" ca="1" si="21"/>
        <v>0</v>
      </c>
      <c r="CE16" s="59">
        <f t="shared" ca="1" si="21"/>
        <v>0</v>
      </c>
      <c r="CF16" s="59">
        <f t="shared" ca="1" si="21"/>
        <v>0</v>
      </c>
      <c r="CG16" s="59">
        <f t="shared" ca="1" si="21"/>
        <v>0</v>
      </c>
      <c r="CH16" s="59">
        <f t="shared" ca="1" si="21"/>
        <v>0</v>
      </c>
      <c r="CI16" s="59">
        <f t="shared" ca="1" si="21"/>
        <v>0</v>
      </c>
      <c r="CJ16" s="59">
        <f t="shared" ca="1" si="21"/>
        <v>0</v>
      </c>
      <c r="CK16" s="59">
        <f t="shared" ca="1" si="21"/>
        <v>0</v>
      </c>
      <c r="CL16" s="59">
        <f t="shared" ca="1" si="21"/>
        <v>0</v>
      </c>
      <c r="CM16" s="59">
        <f t="shared" ca="1" si="21"/>
        <v>0</v>
      </c>
      <c r="CN16" s="59">
        <f t="shared" ca="1" si="21"/>
        <v>0</v>
      </c>
      <c r="CO16" s="59">
        <f t="shared" ca="1" si="21"/>
        <v>0</v>
      </c>
      <c r="CP16" s="59">
        <f t="shared" ca="1" si="21"/>
        <v>0</v>
      </c>
      <c r="CQ16" s="59">
        <f t="shared" ca="1" si="21"/>
        <v>0</v>
      </c>
      <c r="CR16" s="59">
        <f t="shared" ca="1" si="21"/>
        <v>0</v>
      </c>
      <c r="CS16" s="59">
        <f t="shared" ca="1" si="21"/>
        <v>0</v>
      </c>
      <c r="CT16" s="59">
        <f t="shared" ca="1" si="21"/>
        <v>0</v>
      </c>
      <c r="CU16" s="59">
        <f t="shared" ca="1" si="21"/>
        <v>0</v>
      </c>
      <c r="CV16" s="59">
        <f t="shared" ca="1" si="21"/>
        <v>0</v>
      </c>
      <c r="CW16" s="59">
        <f t="shared" ca="1" si="21"/>
        <v>0</v>
      </c>
      <c r="CX16" s="59">
        <f t="shared" ca="1" si="21"/>
        <v>0</v>
      </c>
      <c r="CY16" s="59">
        <f t="shared" ca="1" si="21"/>
        <v>0</v>
      </c>
      <c r="CZ16" s="59">
        <f t="shared" ca="1" si="21"/>
        <v>0</v>
      </c>
      <c r="DA16" s="59">
        <f t="shared" ca="1" si="21"/>
        <v>0</v>
      </c>
      <c r="DB16" s="59">
        <f t="shared" ca="1" si="21"/>
        <v>0</v>
      </c>
      <c r="DC16" s="59">
        <f t="shared" ca="1" si="21"/>
        <v>0</v>
      </c>
      <c r="DD16" s="59">
        <f t="shared" ca="1" si="21"/>
        <v>0</v>
      </c>
      <c r="DE16" s="59">
        <f t="shared" ca="1" si="21"/>
        <v>0</v>
      </c>
      <c r="DF16" s="59">
        <f t="shared" ca="1" si="21"/>
        <v>0</v>
      </c>
      <c r="DG16" s="59">
        <f t="shared" ca="1" si="21"/>
        <v>0</v>
      </c>
      <c r="DH16" s="59">
        <f t="shared" ca="1" si="21"/>
        <v>0</v>
      </c>
      <c r="DI16" s="59">
        <f t="shared" ca="1" si="21"/>
        <v>0</v>
      </c>
      <c r="DJ16" s="59">
        <f t="shared" ca="1" si="21"/>
        <v>0</v>
      </c>
      <c r="DK16" s="59">
        <f t="shared" ca="1" si="21"/>
        <v>0</v>
      </c>
      <c r="DL16" s="59">
        <f t="shared" ca="1" si="21"/>
        <v>0</v>
      </c>
      <c r="DM16" s="59">
        <f t="shared" ca="1" si="21"/>
        <v>0</v>
      </c>
      <c r="DN16" s="59">
        <f t="shared" ca="1" si="21"/>
        <v>0</v>
      </c>
      <c r="DO16" s="59">
        <f t="shared" ca="1" si="21"/>
        <v>0</v>
      </c>
      <c r="DP16" s="59">
        <f t="shared" ca="1" si="21"/>
        <v>0</v>
      </c>
      <c r="DQ16" s="59">
        <f t="shared" ca="1" si="21"/>
        <v>0</v>
      </c>
      <c r="DR16" s="59">
        <f t="shared" ca="1" si="21"/>
        <v>0</v>
      </c>
      <c r="DS16" s="59">
        <f t="shared" ca="1" si="21"/>
        <v>0</v>
      </c>
      <c r="DT16" s="59">
        <f t="shared" ca="1" si="21"/>
        <v>0</v>
      </c>
      <c r="DU16" s="59">
        <f t="shared" ca="1" si="21"/>
        <v>0</v>
      </c>
      <c r="DV16" s="59">
        <f t="shared" ca="1" si="21"/>
        <v>0</v>
      </c>
      <c r="DW16" s="59">
        <f t="shared" ca="1" si="21"/>
        <v>0</v>
      </c>
      <c r="DX16" s="59">
        <f t="shared" ca="1" si="21"/>
        <v>0</v>
      </c>
      <c r="DY16" s="59">
        <f t="shared" ca="1" si="21"/>
        <v>0</v>
      </c>
      <c r="DZ16" s="59">
        <f t="shared" ca="1" si="21"/>
        <v>0</v>
      </c>
      <c r="EA16" s="59">
        <f t="shared" ca="1" si="21"/>
        <v>0</v>
      </c>
      <c r="EB16" s="59">
        <f t="shared" ca="1" si="21"/>
        <v>0</v>
      </c>
      <c r="EC16" s="59">
        <f t="shared" ca="1" si="21"/>
        <v>0</v>
      </c>
      <c r="ED16" s="59">
        <f t="shared" ca="1" si="21"/>
        <v>0</v>
      </c>
      <c r="EE16" s="59">
        <f t="shared" ca="1" si="21"/>
        <v>0</v>
      </c>
      <c r="EF16" s="59">
        <f t="shared" ref="EF16:GQ16" ca="1" si="22">-EF12*$D$16*DAY(EOMONTH(EF2,0))/(DAY(DATE(YEAR(EF2),3,0))+337)</f>
        <v>0</v>
      </c>
      <c r="EG16" s="59">
        <f t="shared" ca="1" si="22"/>
        <v>0</v>
      </c>
      <c r="EH16" s="59">
        <f t="shared" ca="1" si="22"/>
        <v>0</v>
      </c>
      <c r="EI16" s="59">
        <f t="shared" ca="1" si="22"/>
        <v>0</v>
      </c>
      <c r="EJ16" s="59">
        <f t="shared" ca="1" si="22"/>
        <v>0</v>
      </c>
      <c r="EK16" s="59">
        <f t="shared" ca="1" si="22"/>
        <v>0</v>
      </c>
      <c r="EL16" s="59">
        <f t="shared" ca="1" si="22"/>
        <v>0</v>
      </c>
      <c r="EM16" s="59">
        <f t="shared" ca="1" si="22"/>
        <v>0</v>
      </c>
      <c r="EN16" s="59">
        <f t="shared" ca="1" si="22"/>
        <v>0</v>
      </c>
      <c r="EO16" s="59">
        <f t="shared" ca="1" si="22"/>
        <v>0</v>
      </c>
      <c r="EP16" s="59">
        <f t="shared" ca="1" si="22"/>
        <v>0</v>
      </c>
      <c r="EQ16" s="59">
        <f t="shared" ca="1" si="22"/>
        <v>0</v>
      </c>
      <c r="ER16" s="59">
        <f t="shared" ca="1" si="22"/>
        <v>0</v>
      </c>
      <c r="ES16" s="59">
        <f t="shared" ca="1" si="22"/>
        <v>0</v>
      </c>
      <c r="ET16" s="59">
        <f t="shared" ca="1" si="22"/>
        <v>0</v>
      </c>
      <c r="EU16" s="59">
        <f t="shared" ca="1" si="22"/>
        <v>0</v>
      </c>
      <c r="EV16" s="59">
        <f t="shared" ca="1" si="22"/>
        <v>0</v>
      </c>
      <c r="EW16" s="59">
        <f t="shared" ca="1" si="22"/>
        <v>0</v>
      </c>
      <c r="EX16" s="59">
        <f t="shared" ca="1" si="22"/>
        <v>0</v>
      </c>
      <c r="EY16" s="59">
        <f t="shared" ca="1" si="22"/>
        <v>0</v>
      </c>
      <c r="EZ16" s="59">
        <f t="shared" ca="1" si="22"/>
        <v>0</v>
      </c>
      <c r="FA16" s="59">
        <f t="shared" ca="1" si="22"/>
        <v>0</v>
      </c>
      <c r="FB16" s="59">
        <f t="shared" ca="1" si="22"/>
        <v>0</v>
      </c>
      <c r="FC16" s="59">
        <f t="shared" ca="1" si="22"/>
        <v>0</v>
      </c>
      <c r="FD16" s="59">
        <f t="shared" ca="1" si="22"/>
        <v>0</v>
      </c>
      <c r="FE16" s="59">
        <f t="shared" ca="1" si="22"/>
        <v>0</v>
      </c>
      <c r="FF16" s="59">
        <f t="shared" ca="1" si="22"/>
        <v>0</v>
      </c>
      <c r="FG16" s="59">
        <f t="shared" ca="1" si="22"/>
        <v>0</v>
      </c>
      <c r="FH16" s="59">
        <f t="shared" ca="1" si="22"/>
        <v>0</v>
      </c>
      <c r="FI16" s="59">
        <f t="shared" ca="1" si="22"/>
        <v>0</v>
      </c>
      <c r="FJ16" s="59">
        <f t="shared" ca="1" si="22"/>
        <v>0</v>
      </c>
      <c r="FK16" s="59">
        <f t="shared" ca="1" si="22"/>
        <v>0</v>
      </c>
      <c r="FL16" s="59">
        <f t="shared" ca="1" si="22"/>
        <v>0</v>
      </c>
      <c r="FM16" s="59">
        <f t="shared" ca="1" si="22"/>
        <v>0</v>
      </c>
      <c r="FN16" s="59">
        <f t="shared" ca="1" si="22"/>
        <v>0</v>
      </c>
      <c r="FO16" s="59">
        <f t="shared" ca="1" si="22"/>
        <v>0</v>
      </c>
      <c r="FP16" s="59">
        <f t="shared" ca="1" si="22"/>
        <v>0</v>
      </c>
      <c r="FQ16" s="59">
        <f t="shared" ca="1" si="22"/>
        <v>0</v>
      </c>
      <c r="FR16" s="59">
        <f t="shared" ca="1" si="22"/>
        <v>0</v>
      </c>
      <c r="FS16" s="59">
        <f t="shared" ca="1" si="22"/>
        <v>0</v>
      </c>
      <c r="FT16" s="59">
        <f t="shared" ca="1" si="22"/>
        <v>0</v>
      </c>
      <c r="FU16" s="59">
        <f t="shared" ca="1" si="22"/>
        <v>0</v>
      </c>
      <c r="FV16" s="59">
        <f t="shared" ca="1" si="22"/>
        <v>0</v>
      </c>
      <c r="FW16" s="59">
        <f t="shared" ca="1" si="22"/>
        <v>0</v>
      </c>
      <c r="FX16" s="59">
        <f t="shared" ca="1" si="22"/>
        <v>0</v>
      </c>
      <c r="FY16" s="59">
        <f t="shared" ca="1" si="22"/>
        <v>0</v>
      </c>
      <c r="FZ16" s="59">
        <f t="shared" ca="1" si="22"/>
        <v>0</v>
      </c>
      <c r="GA16" s="59">
        <f t="shared" ca="1" si="22"/>
        <v>0</v>
      </c>
      <c r="GB16" s="59">
        <f t="shared" ca="1" si="22"/>
        <v>0</v>
      </c>
      <c r="GC16" s="59">
        <f t="shared" ca="1" si="22"/>
        <v>0</v>
      </c>
      <c r="GD16" s="59">
        <f t="shared" ca="1" si="22"/>
        <v>0</v>
      </c>
      <c r="GE16" s="59">
        <f t="shared" ca="1" si="22"/>
        <v>0</v>
      </c>
      <c r="GF16" s="59">
        <f t="shared" ca="1" si="22"/>
        <v>0</v>
      </c>
      <c r="GG16" s="59">
        <f t="shared" ca="1" si="22"/>
        <v>0</v>
      </c>
      <c r="GH16" s="59">
        <f t="shared" ca="1" si="22"/>
        <v>0</v>
      </c>
      <c r="GI16" s="59">
        <f t="shared" ca="1" si="22"/>
        <v>0</v>
      </c>
      <c r="GJ16" s="59">
        <f t="shared" ca="1" si="22"/>
        <v>0</v>
      </c>
      <c r="GK16" s="59">
        <f t="shared" ca="1" si="22"/>
        <v>0</v>
      </c>
      <c r="GL16" s="59">
        <f t="shared" ca="1" si="22"/>
        <v>0</v>
      </c>
      <c r="GM16" s="59">
        <f t="shared" ca="1" si="22"/>
        <v>0</v>
      </c>
      <c r="GN16" s="59">
        <f t="shared" ca="1" si="22"/>
        <v>0</v>
      </c>
      <c r="GO16" s="59">
        <f t="shared" ca="1" si="22"/>
        <v>0</v>
      </c>
      <c r="GP16" s="59">
        <f t="shared" ca="1" si="22"/>
        <v>0</v>
      </c>
      <c r="GQ16" s="59">
        <f t="shared" ca="1" si="22"/>
        <v>0</v>
      </c>
      <c r="GR16" s="59">
        <f t="shared" ref="GR16:IL16" ca="1" si="23">-GR12*$D$16*DAY(EOMONTH(GR2,0))/(DAY(DATE(YEAR(GR2),3,0))+337)</f>
        <v>0</v>
      </c>
      <c r="GS16" s="59">
        <f t="shared" ca="1" si="23"/>
        <v>0</v>
      </c>
      <c r="GT16" s="59">
        <f t="shared" ca="1" si="23"/>
        <v>0</v>
      </c>
      <c r="GU16" s="59">
        <f t="shared" ca="1" si="23"/>
        <v>0</v>
      </c>
      <c r="GV16" s="59">
        <f t="shared" ca="1" si="23"/>
        <v>0</v>
      </c>
      <c r="GW16" s="59">
        <f t="shared" ca="1" si="23"/>
        <v>0</v>
      </c>
      <c r="GX16" s="59">
        <f t="shared" ca="1" si="23"/>
        <v>0</v>
      </c>
      <c r="GY16" s="59">
        <f t="shared" ca="1" si="23"/>
        <v>0</v>
      </c>
      <c r="GZ16" s="59">
        <f t="shared" ca="1" si="23"/>
        <v>0</v>
      </c>
      <c r="HA16" s="59">
        <f t="shared" ca="1" si="23"/>
        <v>0</v>
      </c>
      <c r="HB16" s="59">
        <f t="shared" ca="1" si="23"/>
        <v>0</v>
      </c>
      <c r="HC16" s="59">
        <f t="shared" ca="1" si="23"/>
        <v>0</v>
      </c>
      <c r="HD16" s="59">
        <f t="shared" ca="1" si="23"/>
        <v>0</v>
      </c>
      <c r="HE16" s="59">
        <f t="shared" ca="1" si="23"/>
        <v>0</v>
      </c>
      <c r="HF16" s="59">
        <f t="shared" ca="1" si="23"/>
        <v>0</v>
      </c>
      <c r="HG16" s="59">
        <f t="shared" ca="1" si="23"/>
        <v>0</v>
      </c>
      <c r="HH16" s="59">
        <f t="shared" ca="1" si="23"/>
        <v>0</v>
      </c>
      <c r="HI16" s="59">
        <f t="shared" ca="1" si="23"/>
        <v>0</v>
      </c>
      <c r="HJ16" s="59">
        <f t="shared" ca="1" si="23"/>
        <v>0</v>
      </c>
      <c r="HK16" s="59">
        <f t="shared" ca="1" si="23"/>
        <v>0</v>
      </c>
      <c r="HL16" s="59">
        <f t="shared" ca="1" si="23"/>
        <v>0</v>
      </c>
      <c r="HM16" s="59">
        <f t="shared" ca="1" si="23"/>
        <v>0</v>
      </c>
      <c r="HN16" s="59">
        <f t="shared" ca="1" si="23"/>
        <v>0</v>
      </c>
      <c r="HO16" s="59">
        <f t="shared" ca="1" si="23"/>
        <v>0</v>
      </c>
      <c r="HP16" s="59">
        <f t="shared" ca="1" si="23"/>
        <v>0</v>
      </c>
      <c r="HQ16" s="59">
        <f t="shared" ca="1" si="23"/>
        <v>0</v>
      </c>
      <c r="HR16" s="59">
        <f t="shared" ca="1" si="23"/>
        <v>0</v>
      </c>
      <c r="HS16" s="59">
        <f t="shared" ca="1" si="23"/>
        <v>0</v>
      </c>
      <c r="HT16" s="59">
        <f t="shared" ca="1" si="23"/>
        <v>0</v>
      </c>
      <c r="HU16" s="59">
        <f t="shared" ca="1" si="23"/>
        <v>0</v>
      </c>
      <c r="HV16" s="59">
        <f t="shared" ca="1" si="23"/>
        <v>0</v>
      </c>
      <c r="HW16" s="59">
        <f t="shared" ca="1" si="23"/>
        <v>0</v>
      </c>
      <c r="HX16" s="59">
        <f t="shared" ca="1" si="23"/>
        <v>0</v>
      </c>
      <c r="HY16" s="59">
        <f t="shared" ca="1" si="23"/>
        <v>0</v>
      </c>
      <c r="HZ16" s="59">
        <f t="shared" ca="1" si="23"/>
        <v>0</v>
      </c>
      <c r="IA16" s="59">
        <f t="shared" ca="1" si="23"/>
        <v>0</v>
      </c>
      <c r="IB16" s="59">
        <f t="shared" ca="1" si="23"/>
        <v>0</v>
      </c>
      <c r="IC16" s="59">
        <f t="shared" ca="1" si="23"/>
        <v>0</v>
      </c>
      <c r="ID16" s="59">
        <f t="shared" ca="1" si="23"/>
        <v>0</v>
      </c>
      <c r="IE16" s="59">
        <f t="shared" ca="1" si="23"/>
        <v>0</v>
      </c>
      <c r="IF16" s="59">
        <f t="shared" ca="1" si="23"/>
        <v>0</v>
      </c>
      <c r="IG16" s="59">
        <f t="shared" ca="1" si="23"/>
        <v>0</v>
      </c>
      <c r="IH16" s="59">
        <f t="shared" ca="1" si="23"/>
        <v>0</v>
      </c>
      <c r="II16" s="59">
        <f t="shared" ca="1" si="23"/>
        <v>0</v>
      </c>
      <c r="IJ16" s="59">
        <f t="shared" ca="1" si="23"/>
        <v>0</v>
      </c>
      <c r="IK16" s="59">
        <f t="shared" ca="1" si="23"/>
        <v>0</v>
      </c>
      <c r="IL16" s="59">
        <f t="shared" ca="1" si="23"/>
        <v>0</v>
      </c>
    </row>
    <row r="17" spans="2:246" s="48" customFormat="1" ht="10.5" customHeight="1" x14ac:dyDescent="0.2">
      <c r="B17" s="4" t="s">
        <v>265</v>
      </c>
      <c r="C17" s="56" t="s">
        <v>150</v>
      </c>
      <c r="D17" s="44"/>
      <c r="G17" s="59">
        <f ca="1">G16</f>
        <v>0</v>
      </c>
      <c r="H17" s="59">
        <f t="shared" ref="H17:BS17" ca="1" si="24">H16</f>
        <v>0</v>
      </c>
      <c r="I17" s="59">
        <f t="shared" ca="1" si="24"/>
        <v>0</v>
      </c>
      <c r="J17" s="59">
        <f t="shared" ca="1" si="24"/>
        <v>0</v>
      </c>
      <c r="K17" s="59">
        <f t="shared" ca="1" si="24"/>
        <v>0</v>
      </c>
      <c r="L17" s="59">
        <f t="shared" ca="1" si="24"/>
        <v>0</v>
      </c>
      <c r="M17" s="59">
        <f t="shared" ca="1" si="24"/>
        <v>0</v>
      </c>
      <c r="N17" s="59">
        <f t="shared" ca="1" si="24"/>
        <v>0</v>
      </c>
      <c r="O17" s="59">
        <f t="shared" ca="1" si="24"/>
        <v>0</v>
      </c>
      <c r="P17" s="59">
        <f t="shared" ca="1" si="24"/>
        <v>0</v>
      </c>
      <c r="Q17" s="59">
        <f t="shared" ca="1" si="24"/>
        <v>0</v>
      </c>
      <c r="R17" s="59">
        <f t="shared" ca="1" si="24"/>
        <v>0</v>
      </c>
      <c r="S17" s="59">
        <f t="shared" ca="1" si="24"/>
        <v>0</v>
      </c>
      <c r="T17" s="59">
        <f t="shared" ca="1" si="24"/>
        <v>0</v>
      </c>
      <c r="U17" s="59">
        <f t="shared" ca="1" si="24"/>
        <v>0</v>
      </c>
      <c r="V17" s="59">
        <f t="shared" ca="1" si="24"/>
        <v>0</v>
      </c>
      <c r="W17" s="59">
        <f t="shared" ca="1" si="24"/>
        <v>0</v>
      </c>
      <c r="X17" s="59">
        <f t="shared" ca="1" si="24"/>
        <v>0</v>
      </c>
      <c r="Y17" s="59">
        <f t="shared" ca="1" si="24"/>
        <v>0</v>
      </c>
      <c r="Z17" s="59">
        <f t="shared" ca="1" si="24"/>
        <v>0</v>
      </c>
      <c r="AA17" s="59">
        <f t="shared" ca="1" si="24"/>
        <v>0</v>
      </c>
      <c r="AB17" s="59">
        <f t="shared" ca="1" si="24"/>
        <v>0</v>
      </c>
      <c r="AC17" s="59">
        <f t="shared" ca="1" si="24"/>
        <v>0</v>
      </c>
      <c r="AD17" s="59">
        <f t="shared" ca="1" si="24"/>
        <v>0</v>
      </c>
      <c r="AE17" s="59">
        <f t="shared" ca="1" si="24"/>
        <v>0</v>
      </c>
      <c r="AF17" s="59">
        <f t="shared" ca="1" si="24"/>
        <v>0</v>
      </c>
      <c r="AG17" s="59">
        <f t="shared" ca="1" si="24"/>
        <v>0</v>
      </c>
      <c r="AH17" s="59">
        <f t="shared" ca="1" si="24"/>
        <v>0</v>
      </c>
      <c r="AI17" s="59">
        <f t="shared" ca="1" si="24"/>
        <v>0</v>
      </c>
      <c r="AJ17" s="59">
        <f t="shared" ca="1" si="24"/>
        <v>0</v>
      </c>
      <c r="AK17" s="59">
        <f t="shared" ca="1" si="24"/>
        <v>0</v>
      </c>
      <c r="AL17" s="59">
        <f t="shared" ca="1" si="24"/>
        <v>0</v>
      </c>
      <c r="AM17" s="59">
        <f t="shared" ca="1" si="24"/>
        <v>0</v>
      </c>
      <c r="AN17" s="59">
        <f t="shared" ca="1" si="24"/>
        <v>0</v>
      </c>
      <c r="AO17" s="59">
        <f t="shared" ca="1" si="24"/>
        <v>0</v>
      </c>
      <c r="AP17" s="59">
        <f t="shared" ca="1" si="24"/>
        <v>0</v>
      </c>
      <c r="AQ17" s="59">
        <f t="shared" ca="1" si="24"/>
        <v>0</v>
      </c>
      <c r="AR17" s="59">
        <f t="shared" ca="1" si="24"/>
        <v>0</v>
      </c>
      <c r="AS17" s="59">
        <f t="shared" ca="1" si="24"/>
        <v>0</v>
      </c>
      <c r="AT17" s="59">
        <f t="shared" ca="1" si="24"/>
        <v>0</v>
      </c>
      <c r="AU17" s="59">
        <f t="shared" ca="1" si="24"/>
        <v>0</v>
      </c>
      <c r="AV17" s="59">
        <f t="shared" ca="1" si="24"/>
        <v>0</v>
      </c>
      <c r="AW17" s="59">
        <f t="shared" ca="1" si="24"/>
        <v>0</v>
      </c>
      <c r="AX17" s="59">
        <f t="shared" ca="1" si="24"/>
        <v>0</v>
      </c>
      <c r="AY17" s="59">
        <f t="shared" ca="1" si="24"/>
        <v>0</v>
      </c>
      <c r="AZ17" s="59">
        <f t="shared" ca="1" si="24"/>
        <v>0</v>
      </c>
      <c r="BA17" s="59">
        <f t="shared" ca="1" si="24"/>
        <v>0</v>
      </c>
      <c r="BB17" s="59">
        <f t="shared" ca="1" si="24"/>
        <v>0</v>
      </c>
      <c r="BC17" s="59">
        <f t="shared" ca="1" si="24"/>
        <v>0</v>
      </c>
      <c r="BD17" s="59">
        <f t="shared" ca="1" si="24"/>
        <v>0</v>
      </c>
      <c r="BE17" s="59">
        <f t="shared" ca="1" si="24"/>
        <v>0</v>
      </c>
      <c r="BF17" s="59">
        <f t="shared" ca="1" si="24"/>
        <v>0</v>
      </c>
      <c r="BG17" s="59">
        <f t="shared" ca="1" si="24"/>
        <v>0</v>
      </c>
      <c r="BH17" s="59">
        <f t="shared" ca="1" si="24"/>
        <v>0</v>
      </c>
      <c r="BI17" s="59">
        <f t="shared" ca="1" si="24"/>
        <v>0</v>
      </c>
      <c r="BJ17" s="59">
        <f t="shared" ca="1" si="24"/>
        <v>0</v>
      </c>
      <c r="BK17" s="59">
        <f t="shared" ca="1" si="24"/>
        <v>0</v>
      </c>
      <c r="BL17" s="59">
        <f t="shared" ca="1" si="24"/>
        <v>0</v>
      </c>
      <c r="BM17" s="59">
        <f t="shared" ca="1" si="24"/>
        <v>0</v>
      </c>
      <c r="BN17" s="59">
        <f t="shared" ca="1" si="24"/>
        <v>0</v>
      </c>
      <c r="BO17" s="59">
        <f t="shared" ca="1" si="24"/>
        <v>0</v>
      </c>
      <c r="BP17" s="59">
        <f t="shared" ca="1" si="24"/>
        <v>0</v>
      </c>
      <c r="BQ17" s="59">
        <f t="shared" ca="1" si="24"/>
        <v>0</v>
      </c>
      <c r="BR17" s="59">
        <f t="shared" ca="1" si="24"/>
        <v>0</v>
      </c>
      <c r="BS17" s="59">
        <f t="shared" ca="1" si="24"/>
        <v>0</v>
      </c>
      <c r="BT17" s="59">
        <f t="shared" ref="BT17:EE17" ca="1" si="25">BT16</f>
        <v>0</v>
      </c>
      <c r="BU17" s="59">
        <f t="shared" ca="1" si="25"/>
        <v>0</v>
      </c>
      <c r="BV17" s="59">
        <f t="shared" ca="1" si="25"/>
        <v>0</v>
      </c>
      <c r="BW17" s="59">
        <f t="shared" ca="1" si="25"/>
        <v>0</v>
      </c>
      <c r="BX17" s="59">
        <f t="shared" ca="1" si="25"/>
        <v>0</v>
      </c>
      <c r="BY17" s="59">
        <f t="shared" ca="1" si="25"/>
        <v>0</v>
      </c>
      <c r="BZ17" s="59">
        <f t="shared" ca="1" si="25"/>
        <v>0</v>
      </c>
      <c r="CA17" s="59">
        <f t="shared" ca="1" si="25"/>
        <v>0</v>
      </c>
      <c r="CB17" s="59">
        <f t="shared" ca="1" si="25"/>
        <v>0</v>
      </c>
      <c r="CC17" s="59">
        <f t="shared" ca="1" si="25"/>
        <v>0</v>
      </c>
      <c r="CD17" s="59">
        <f t="shared" ca="1" si="25"/>
        <v>0</v>
      </c>
      <c r="CE17" s="59">
        <f t="shared" ca="1" si="25"/>
        <v>0</v>
      </c>
      <c r="CF17" s="59">
        <f t="shared" ca="1" si="25"/>
        <v>0</v>
      </c>
      <c r="CG17" s="59">
        <f t="shared" ca="1" si="25"/>
        <v>0</v>
      </c>
      <c r="CH17" s="59">
        <f t="shared" ca="1" si="25"/>
        <v>0</v>
      </c>
      <c r="CI17" s="59">
        <f t="shared" ca="1" si="25"/>
        <v>0</v>
      </c>
      <c r="CJ17" s="59">
        <f t="shared" ca="1" si="25"/>
        <v>0</v>
      </c>
      <c r="CK17" s="59">
        <f t="shared" ca="1" si="25"/>
        <v>0</v>
      </c>
      <c r="CL17" s="59">
        <f t="shared" ca="1" si="25"/>
        <v>0</v>
      </c>
      <c r="CM17" s="59">
        <f t="shared" ca="1" si="25"/>
        <v>0</v>
      </c>
      <c r="CN17" s="59">
        <f t="shared" ca="1" si="25"/>
        <v>0</v>
      </c>
      <c r="CO17" s="59">
        <f t="shared" ca="1" si="25"/>
        <v>0</v>
      </c>
      <c r="CP17" s="59">
        <f t="shared" ca="1" si="25"/>
        <v>0</v>
      </c>
      <c r="CQ17" s="59">
        <f t="shared" ca="1" si="25"/>
        <v>0</v>
      </c>
      <c r="CR17" s="59">
        <f t="shared" ca="1" si="25"/>
        <v>0</v>
      </c>
      <c r="CS17" s="59">
        <f t="shared" ca="1" si="25"/>
        <v>0</v>
      </c>
      <c r="CT17" s="59">
        <f t="shared" ca="1" si="25"/>
        <v>0</v>
      </c>
      <c r="CU17" s="59">
        <f t="shared" ca="1" si="25"/>
        <v>0</v>
      </c>
      <c r="CV17" s="59">
        <f t="shared" ca="1" si="25"/>
        <v>0</v>
      </c>
      <c r="CW17" s="59">
        <f t="shared" ca="1" si="25"/>
        <v>0</v>
      </c>
      <c r="CX17" s="59">
        <f t="shared" ca="1" si="25"/>
        <v>0</v>
      </c>
      <c r="CY17" s="59">
        <f t="shared" ca="1" si="25"/>
        <v>0</v>
      </c>
      <c r="CZ17" s="59">
        <f t="shared" ca="1" si="25"/>
        <v>0</v>
      </c>
      <c r="DA17" s="59">
        <f t="shared" ca="1" si="25"/>
        <v>0</v>
      </c>
      <c r="DB17" s="59">
        <f t="shared" ca="1" si="25"/>
        <v>0</v>
      </c>
      <c r="DC17" s="59">
        <f t="shared" ca="1" si="25"/>
        <v>0</v>
      </c>
      <c r="DD17" s="59">
        <f t="shared" ca="1" si="25"/>
        <v>0</v>
      </c>
      <c r="DE17" s="59">
        <f t="shared" ca="1" si="25"/>
        <v>0</v>
      </c>
      <c r="DF17" s="59">
        <f t="shared" ca="1" si="25"/>
        <v>0</v>
      </c>
      <c r="DG17" s="59">
        <f t="shared" ca="1" si="25"/>
        <v>0</v>
      </c>
      <c r="DH17" s="59">
        <f t="shared" ca="1" si="25"/>
        <v>0</v>
      </c>
      <c r="DI17" s="59">
        <f t="shared" ca="1" si="25"/>
        <v>0</v>
      </c>
      <c r="DJ17" s="59">
        <f t="shared" ca="1" si="25"/>
        <v>0</v>
      </c>
      <c r="DK17" s="59">
        <f t="shared" ca="1" si="25"/>
        <v>0</v>
      </c>
      <c r="DL17" s="59">
        <f t="shared" ca="1" si="25"/>
        <v>0</v>
      </c>
      <c r="DM17" s="59">
        <f t="shared" ca="1" si="25"/>
        <v>0</v>
      </c>
      <c r="DN17" s="59">
        <f t="shared" ca="1" si="25"/>
        <v>0</v>
      </c>
      <c r="DO17" s="59">
        <f t="shared" ca="1" si="25"/>
        <v>0</v>
      </c>
      <c r="DP17" s="59">
        <f t="shared" ca="1" si="25"/>
        <v>0</v>
      </c>
      <c r="DQ17" s="59">
        <f t="shared" ca="1" si="25"/>
        <v>0</v>
      </c>
      <c r="DR17" s="59">
        <f t="shared" ca="1" si="25"/>
        <v>0</v>
      </c>
      <c r="DS17" s="59">
        <f t="shared" ca="1" si="25"/>
        <v>0</v>
      </c>
      <c r="DT17" s="59">
        <f t="shared" ca="1" si="25"/>
        <v>0</v>
      </c>
      <c r="DU17" s="59">
        <f t="shared" ca="1" si="25"/>
        <v>0</v>
      </c>
      <c r="DV17" s="59">
        <f t="shared" ca="1" si="25"/>
        <v>0</v>
      </c>
      <c r="DW17" s="59">
        <f t="shared" ca="1" si="25"/>
        <v>0</v>
      </c>
      <c r="DX17" s="59">
        <f t="shared" ca="1" si="25"/>
        <v>0</v>
      </c>
      <c r="DY17" s="59">
        <f t="shared" ca="1" si="25"/>
        <v>0</v>
      </c>
      <c r="DZ17" s="59">
        <f t="shared" ca="1" si="25"/>
        <v>0</v>
      </c>
      <c r="EA17" s="59">
        <f t="shared" ca="1" si="25"/>
        <v>0</v>
      </c>
      <c r="EB17" s="59">
        <f t="shared" ca="1" si="25"/>
        <v>0</v>
      </c>
      <c r="EC17" s="59">
        <f t="shared" ca="1" si="25"/>
        <v>0</v>
      </c>
      <c r="ED17" s="59">
        <f t="shared" ca="1" si="25"/>
        <v>0</v>
      </c>
      <c r="EE17" s="59">
        <f t="shared" ca="1" si="25"/>
        <v>0</v>
      </c>
      <c r="EF17" s="59">
        <f t="shared" ref="EF17:GQ17" ca="1" si="26">EF16</f>
        <v>0</v>
      </c>
      <c r="EG17" s="59">
        <f t="shared" ca="1" si="26"/>
        <v>0</v>
      </c>
      <c r="EH17" s="59">
        <f t="shared" ca="1" si="26"/>
        <v>0</v>
      </c>
      <c r="EI17" s="59">
        <f t="shared" ca="1" si="26"/>
        <v>0</v>
      </c>
      <c r="EJ17" s="59">
        <f t="shared" ca="1" si="26"/>
        <v>0</v>
      </c>
      <c r="EK17" s="59">
        <f t="shared" ca="1" si="26"/>
        <v>0</v>
      </c>
      <c r="EL17" s="59">
        <f t="shared" ca="1" si="26"/>
        <v>0</v>
      </c>
      <c r="EM17" s="59">
        <f t="shared" ca="1" si="26"/>
        <v>0</v>
      </c>
      <c r="EN17" s="59">
        <f t="shared" ca="1" si="26"/>
        <v>0</v>
      </c>
      <c r="EO17" s="59">
        <f t="shared" ca="1" si="26"/>
        <v>0</v>
      </c>
      <c r="EP17" s="59">
        <f t="shared" ca="1" si="26"/>
        <v>0</v>
      </c>
      <c r="EQ17" s="59">
        <f t="shared" ca="1" si="26"/>
        <v>0</v>
      </c>
      <c r="ER17" s="59">
        <f t="shared" ca="1" si="26"/>
        <v>0</v>
      </c>
      <c r="ES17" s="59">
        <f t="shared" ca="1" si="26"/>
        <v>0</v>
      </c>
      <c r="ET17" s="59">
        <f t="shared" ca="1" si="26"/>
        <v>0</v>
      </c>
      <c r="EU17" s="59">
        <f t="shared" ca="1" si="26"/>
        <v>0</v>
      </c>
      <c r="EV17" s="59">
        <f t="shared" ca="1" si="26"/>
        <v>0</v>
      </c>
      <c r="EW17" s="59">
        <f t="shared" ca="1" si="26"/>
        <v>0</v>
      </c>
      <c r="EX17" s="59">
        <f t="shared" ca="1" si="26"/>
        <v>0</v>
      </c>
      <c r="EY17" s="59">
        <f t="shared" ca="1" si="26"/>
        <v>0</v>
      </c>
      <c r="EZ17" s="59">
        <f t="shared" ca="1" si="26"/>
        <v>0</v>
      </c>
      <c r="FA17" s="59">
        <f t="shared" ca="1" si="26"/>
        <v>0</v>
      </c>
      <c r="FB17" s="59">
        <f t="shared" ca="1" si="26"/>
        <v>0</v>
      </c>
      <c r="FC17" s="59">
        <f t="shared" ca="1" si="26"/>
        <v>0</v>
      </c>
      <c r="FD17" s="59">
        <f t="shared" ca="1" si="26"/>
        <v>0</v>
      </c>
      <c r="FE17" s="59">
        <f t="shared" ca="1" si="26"/>
        <v>0</v>
      </c>
      <c r="FF17" s="59">
        <f t="shared" ca="1" si="26"/>
        <v>0</v>
      </c>
      <c r="FG17" s="59">
        <f t="shared" ca="1" si="26"/>
        <v>0</v>
      </c>
      <c r="FH17" s="59">
        <f t="shared" ca="1" si="26"/>
        <v>0</v>
      </c>
      <c r="FI17" s="59">
        <f t="shared" ca="1" si="26"/>
        <v>0</v>
      </c>
      <c r="FJ17" s="59">
        <f t="shared" ca="1" si="26"/>
        <v>0</v>
      </c>
      <c r="FK17" s="59">
        <f t="shared" ca="1" si="26"/>
        <v>0</v>
      </c>
      <c r="FL17" s="59">
        <f t="shared" ca="1" si="26"/>
        <v>0</v>
      </c>
      <c r="FM17" s="59">
        <f t="shared" ca="1" si="26"/>
        <v>0</v>
      </c>
      <c r="FN17" s="59">
        <f t="shared" ca="1" si="26"/>
        <v>0</v>
      </c>
      <c r="FO17" s="59">
        <f t="shared" ca="1" si="26"/>
        <v>0</v>
      </c>
      <c r="FP17" s="59">
        <f t="shared" ca="1" si="26"/>
        <v>0</v>
      </c>
      <c r="FQ17" s="59">
        <f t="shared" ca="1" si="26"/>
        <v>0</v>
      </c>
      <c r="FR17" s="59">
        <f t="shared" ca="1" si="26"/>
        <v>0</v>
      </c>
      <c r="FS17" s="59">
        <f t="shared" ca="1" si="26"/>
        <v>0</v>
      </c>
      <c r="FT17" s="59">
        <f t="shared" ca="1" si="26"/>
        <v>0</v>
      </c>
      <c r="FU17" s="59">
        <f t="shared" ca="1" si="26"/>
        <v>0</v>
      </c>
      <c r="FV17" s="59">
        <f t="shared" ca="1" si="26"/>
        <v>0</v>
      </c>
      <c r="FW17" s="59">
        <f t="shared" ca="1" si="26"/>
        <v>0</v>
      </c>
      <c r="FX17" s="59">
        <f t="shared" ca="1" si="26"/>
        <v>0</v>
      </c>
      <c r="FY17" s="59">
        <f t="shared" ca="1" si="26"/>
        <v>0</v>
      </c>
      <c r="FZ17" s="59">
        <f t="shared" ca="1" si="26"/>
        <v>0</v>
      </c>
      <c r="GA17" s="59">
        <f t="shared" ca="1" si="26"/>
        <v>0</v>
      </c>
      <c r="GB17" s="59">
        <f t="shared" ca="1" si="26"/>
        <v>0</v>
      </c>
      <c r="GC17" s="59">
        <f t="shared" ca="1" si="26"/>
        <v>0</v>
      </c>
      <c r="GD17" s="59">
        <f t="shared" ca="1" si="26"/>
        <v>0</v>
      </c>
      <c r="GE17" s="59">
        <f t="shared" ca="1" si="26"/>
        <v>0</v>
      </c>
      <c r="GF17" s="59">
        <f t="shared" ca="1" si="26"/>
        <v>0</v>
      </c>
      <c r="GG17" s="59">
        <f t="shared" ca="1" si="26"/>
        <v>0</v>
      </c>
      <c r="GH17" s="59">
        <f t="shared" ca="1" si="26"/>
        <v>0</v>
      </c>
      <c r="GI17" s="59">
        <f t="shared" ca="1" si="26"/>
        <v>0</v>
      </c>
      <c r="GJ17" s="59">
        <f t="shared" ca="1" si="26"/>
        <v>0</v>
      </c>
      <c r="GK17" s="59">
        <f t="shared" ca="1" si="26"/>
        <v>0</v>
      </c>
      <c r="GL17" s="59">
        <f t="shared" ca="1" si="26"/>
        <v>0</v>
      </c>
      <c r="GM17" s="59">
        <f t="shared" ca="1" si="26"/>
        <v>0</v>
      </c>
      <c r="GN17" s="59">
        <f t="shared" ca="1" si="26"/>
        <v>0</v>
      </c>
      <c r="GO17" s="59">
        <f t="shared" ca="1" si="26"/>
        <v>0</v>
      </c>
      <c r="GP17" s="59">
        <f t="shared" ca="1" si="26"/>
        <v>0</v>
      </c>
      <c r="GQ17" s="59">
        <f t="shared" ca="1" si="26"/>
        <v>0</v>
      </c>
      <c r="GR17" s="59">
        <f t="shared" ref="GR17:IL17" ca="1" si="27">GR16</f>
        <v>0</v>
      </c>
      <c r="GS17" s="59">
        <f t="shared" ca="1" si="27"/>
        <v>0</v>
      </c>
      <c r="GT17" s="59">
        <f t="shared" ca="1" si="27"/>
        <v>0</v>
      </c>
      <c r="GU17" s="59">
        <f t="shared" ca="1" si="27"/>
        <v>0</v>
      </c>
      <c r="GV17" s="59">
        <f t="shared" ca="1" si="27"/>
        <v>0</v>
      </c>
      <c r="GW17" s="59">
        <f t="shared" ca="1" si="27"/>
        <v>0</v>
      </c>
      <c r="GX17" s="59">
        <f t="shared" ca="1" si="27"/>
        <v>0</v>
      </c>
      <c r="GY17" s="59">
        <f t="shared" ca="1" si="27"/>
        <v>0</v>
      </c>
      <c r="GZ17" s="59">
        <f t="shared" ca="1" si="27"/>
        <v>0</v>
      </c>
      <c r="HA17" s="59">
        <f t="shared" ca="1" si="27"/>
        <v>0</v>
      </c>
      <c r="HB17" s="59">
        <f t="shared" ca="1" si="27"/>
        <v>0</v>
      </c>
      <c r="HC17" s="59">
        <f t="shared" ca="1" si="27"/>
        <v>0</v>
      </c>
      <c r="HD17" s="59">
        <f t="shared" ca="1" si="27"/>
        <v>0</v>
      </c>
      <c r="HE17" s="59">
        <f t="shared" ca="1" si="27"/>
        <v>0</v>
      </c>
      <c r="HF17" s="59">
        <f t="shared" ca="1" si="27"/>
        <v>0</v>
      </c>
      <c r="HG17" s="59">
        <f t="shared" ca="1" si="27"/>
        <v>0</v>
      </c>
      <c r="HH17" s="59">
        <f t="shared" ca="1" si="27"/>
        <v>0</v>
      </c>
      <c r="HI17" s="59">
        <f t="shared" ca="1" si="27"/>
        <v>0</v>
      </c>
      <c r="HJ17" s="59">
        <f t="shared" ca="1" si="27"/>
        <v>0</v>
      </c>
      <c r="HK17" s="59">
        <f t="shared" ca="1" si="27"/>
        <v>0</v>
      </c>
      <c r="HL17" s="59">
        <f t="shared" ca="1" si="27"/>
        <v>0</v>
      </c>
      <c r="HM17" s="59">
        <f t="shared" ca="1" si="27"/>
        <v>0</v>
      </c>
      <c r="HN17" s="59">
        <f t="shared" ca="1" si="27"/>
        <v>0</v>
      </c>
      <c r="HO17" s="59">
        <f t="shared" ca="1" si="27"/>
        <v>0</v>
      </c>
      <c r="HP17" s="59">
        <f t="shared" ca="1" si="27"/>
        <v>0</v>
      </c>
      <c r="HQ17" s="59">
        <f t="shared" ca="1" si="27"/>
        <v>0</v>
      </c>
      <c r="HR17" s="59">
        <f t="shared" ca="1" si="27"/>
        <v>0</v>
      </c>
      <c r="HS17" s="59">
        <f t="shared" ca="1" si="27"/>
        <v>0</v>
      </c>
      <c r="HT17" s="59">
        <f t="shared" ca="1" si="27"/>
        <v>0</v>
      </c>
      <c r="HU17" s="59">
        <f t="shared" ca="1" si="27"/>
        <v>0</v>
      </c>
      <c r="HV17" s="59">
        <f t="shared" ca="1" si="27"/>
        <v>0</v>
      </c>
      <c r="HW17" s="59">
        <f t="shared" ca="1" si="27"/>
        <v>0</v>
      </c>
      <c r="HX17" s="59">
        <f t="shared" ca="1" si="27"/>
        <v>0</v>
      </c>
      <c r="HY17" s="59">
        <f t="shared" ca="1" si="27"/>
        <v>0</v>
      </c>
      <c r="HZ17" s="59">
        <f t="shared" ca="1" si="27"/>
        <v>0</v>
      </c>
      <c r="IA17" s="59">
        <f t="shared" ca="1" si="27"/>
        <v>0</v>
      </c>
      <c r="IB17" s="59">
        <f t="shared" ca="1" si="27"/>
        <v>0</v>
      </c>
      <c r="IC17" s="59">
        <f t="shared" ca="1" si="27"/>
        <v>0</v>
      </c>
      <c r="ID17" s="59">
        <f t="shared" ca="1" si="27"/>
        <v>0</v>
      </c>
      <c r="IE17" s="59">
        <f t="shared" ca="1" si="27"/>
        <v>0</v>
      </c>
      <c r="IF17" s="59">
        <f t="shared" ca="1" si="27"/>
        <v>0</v>
      </c>
      <c r="IG17" s="59">
        <f t="shared" ca="1" si="27"/>
        <v>0</v>
      </c>
      <c r="IH17" s="59">
        <f t="shared" ca="1" si="27"/>
        <v>0</v>
      </c>
      <c r="II17" s="59">
        <f t="shared" ca="1" si="27"/>
        <v>0</v>
      </c>
      <c r="IJ17" s="59">
        <f t="shared" ca="1" si="27"/>
        <v>0</v>
      </c>
      <c r="IK17" s="59">
        <f t="shared" ca="1" si="27"/>
        <v>0</v>
      </c>
      <c r="IL17" s="59">
        <f t="shared" ca="1" si="27"/>
        <v>0</v>
      </c>
    </row>
    <row r="18" spans="2:246" s="48" customFormat="1" ht="10.5" customHeight="1" x14ac:dyDescent="0.2">
      <c r="B18" s="4" t="s">
        <v>261</v>
      </c>
      <c r="C18" s="56" t="s">
        <v>150</v>
      </c>
      <c r="D18" s="44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9"/>
      <c r="BJ18" s="59"/>
      <c r="BK18" s="59"/>
      <c r="BL18" s="59"/>
      <c r="BM18" s="59"/>
      <c r="BN18" s="59"/>
      <c r="BO18" s="59"/>
      <c r="BP18" s="59"/>
      <c r="BQ18" s="59"/>
      <c r="BR18" s="59"/>
      <c r="BS18" s="59"/>
      <c r="BT18" s="59"/>
      <c r="BU18" s="59"/>
      <c r="BV18" s="59"/>
      <c r="BW18" s="59"/>
      <c r="BX18" s="59"/>
      <c r="BY18" s="59"/>
      <c r="BZ18" s="59"/>
      <c r="CA18" s="59"/>
      <c r="CB18" s="59"/>
      <c r="CC18" s="59"/>
      <c r="CD18" s="59"/>
      <c r="CE18" s="59"/>
      <c r="CF18" s="59"/>
      <c r="CG18" s="59"/>
      <c r="CH18" s="59"/>
      <c r="CI18" s="59"/>
      <c r="CJ18" s="59"/>
      <c r="CK18" s="59"/>
      <c r="CL18" s="59"/>
      <c r="CM18" s="59"/>
      <c r="CN18" s="59"/>
      <c r="CO18" s="59"/>
      <c r="CP18" s="59"/>
      <c r="CQ18" s="59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59"/>
      <c r="DC18" s="59"/>
      <c r="DD18" s="59"/>
      <c r="DE18" s="59"/>
      <c r="DF18" s="59"/>
      <c r="DG18" s="59"/>
      <c r="DH18" s="59"/>
      <c r="DI18" s="59"/>
      <c r="DJ18" s="59"/>
      <c r="DK18" s="59"/>
      <c r="DL18" s="59"/>
      <c r="DM18" s="59"/>
      <c r="DN18" s="59"/>
      <c r="DO18" s="59"/>
      <c r="DP18" s="59"/>
      <c r="DQ18" s="59"/>
      <c r="DR18" s="59"/>
      <c r="DS18" s="59"/>
      <c r="DT18" s="59"/>
      <c r="DU18" s="59"/>
      <c r="DV18" s="59"/>
      <c r="DW18" s="59"/>
      <c r="DX18" s="59"/>
      <c r="DY18" s="59"/>
      <c r="DZ18" s="59"/>
      <c r="EA18" s="59"/>
      <c r="EB18" s="59"/>
      <c r="EC18" s="59"/>
      <c r="ED18" s="59"/>
      <c r="EE18" s="59"/>
      <c r="EF18" s="59"/>
      <c r="EG18" s="59"/>
      <c r="EH18" s="59"/>
      <c r="EI18" s="59"/>
      <c r="EJ18" s="59"/>
      <c r="EK18" s="59"/>
      <c r="EL18" s="59"/>
      <c r="EM18" s="59"/>
      <c r="EN18" s="59"/>
      <c r="EO18" s="59"/>
      <c r="EP18" s="59"/>
      <c r="EQ18" s="59"/>
      <c r="ER18" s="59"/>
      <c r="ES18" s="59"/>
      <c r="ET18" s="59"/>
      <c r="EU18" s="59"/>
      <c r="EV18" s="59"/>
      <c r="EW18" s="59"/>
      <c r="EX18" s="59"/>
      <c r="EY18" s="59"/>
      <c r="EZ18" s="59"/>
      <c r="FA18" s="59"/>
      <c r="FB18" s="59"/>
      <c r="FC18" s="59"/>
      <c r="FD18" s="59"/>
      <c r="FE18" s="59"/>
      <c r="FF18" s="59"/>
      <c r="FG18" s="59"/>
      <c r="FH18" s="59"/>
      <c r="FI18" s="59"/>
      <c r="FJ18" s="59"/>
      <c r="FK18" s="59"/>
      <c r="FL18" s="59"/>
      <c r="FM18" s="59"/>
      <c r="FN18" s="59"/>
      <c r="FO18" s="59"/>
      <c r="FP18" s="59"/>
      <c r="FQ18" s="59"/>
      <c r="FR18" s="59"/>
      <c r="FS18" s="59"/>
      <c r="FT18" s="59"/>
      <c r="FU18" s="59"/>
      <c r="FV18" s="59"/>
      <c r="FW18" s="59"/>
      <c r="FX18" s="59"/>
      <c r="FY18" s="59"/>
      <c r="FZ18" s="59"/>
      <c r="GA18" s="59"/>
      <c r="GB18" s="59"/>
      <c r="GC18" s="59"/>
      <c r="GD18" s="59"/>
      <c r="GE18" s="59"/>
      <c r="GF18" s="59"/>
      <c r="GG18" s="59"/>
      <c r="GH18" s="59"/>
      <c r="GI18" s="59"/>
      <c r="GJ18" s="59"/>
      <c r="GK18" s="59"/>
      <c r="GL18" s="59"/>
      <c r="GM18" s="59"/>
      <c r="GN18" s="59"/>
      <c r="GO18" s="59"/>
      <c r="GP18" s="59"/>
      <c r="GQ18" s="59"/>
      <c r="GR18" s="59"/>
      <c r="GS18" s="59"/>
      <c r="GT18" s="59"/>
      <c r="GU18" s="59"/>
      <c r="GV18" s="59"/>
      <c r="GW18" s="59"/>
      <c r="GX18" s="59"/>
      <c r="GY18" s="59"/>
      <c r="GZ18" s="59"/>
      <c r="HA18" s="59"/>
      <c r="HB18" s="59"/>
      <c r="HC18" s="59"/>
      <c r="HD18" s="59"/>
      <c r="HE18" s="59"/>
      <c r="HF18" s="59"/>
      <c r="HG18" s="59"/>
      <c r="HH18" s="59"/>
      <c r="HI18" s="59"/>
      <c r="HJ18" s="59"/>
      <c r="HK18" s="59"/>
      <c r="HL18" s="59"/>
      <c r="HM18" s="59"/>
      <c r="HN18" s="59"/>
      <c r="HO18" s="59"/>
      <c r="HP18" s="59"/>
      <c r="HQ18" s="59"/>
      <c r="HR18" s="59"/>
      <c r="HS18" s="59"/>
      <c r="HT18" s="59"/>
      <c r="HU18" s="59"/>
      <c r="HV18" s="59"/>
      <c r="HW18" s="59"/>
      <c r="HX18" s="59"/>
      <c r="HY18" s="59"/>
      <c r="HZ18" s="59"/>
      <c r="IA18" s="59"/>
      <c r="IB18" s="59"/>
      <c r="IC18" s="59"/>
      <c r="ID18" s="59"/>
      <c r="IE18" s="59"/>
      <c r="IF18" s="59"/>
      <c r="IG18" s="59"/>
      <c r="IH18" s="59"/>
      <c r="II18" s="59"/>
      <c r="IJ18" s="59"/>
      <c r="IK18" s="59"/>
      <c r="IL18" s="59"/>
    </row>
    <row r="19" spans="2:246" ht="10.5" customHeight="1" x14ac:dyDescent="0.3"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</row>
    <row r="20" spans="2:246" s="2" customFormat="1" ht="10.5" customHeight="1" thickBot="1" x14ac:dyDescent="0.25">
      <c r="B20" s="40" t="s">
        <v>266</v>
      </c>
      <c r="C20" s="40"/>
      <c r="D20" s="40"/>
      <c r="E20" s="49"/>
      <c r="F20" s="49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</row>
    <row r="21" spans="2:246" s="2" customFormat="1" ht="10.5" customHeight="1" x14ac:dyDescent="0.2">
      <c r="B21" s="78"/>
      <c r="C21" s="78"/>
      <c r="D21" s="78"/>
      <c r="E21" s="79"/>
      <c r="F21" s="79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</row>
    <row r="22" spans="2:246" s="48" customFormat="1" ht="10.5" customHeight="1" x14ac:dyDescent="0.2">
      <c r="B22" s="7" t="s">
        <v>356</v>
      </c>
      <c r="C22" s="56" t="s">
        <v>150</v>
      </c>
      <c r="D22" s="104">
        <f>Assump!D166</f>
        <v>0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</row>
    <row r="23" spans="2:246" s="48" customFormat="1" ht="10.5" customHeight="1" x14ac:dyDescent="0.2">
      <c r="B23" s="7" t="s">
        <v>259</v>
      </c>
      <c r="C23" s="56" t="s">
        <v>150</v>
      </c>
      <c r="D23" s="44"/>
      <c r="G23" s="59">
        <v>0</v>
      </c>
      <c r="H23" s="59">
        <f>G27</f>
        <v>0</v>
      </c>
      <c r="I23" s="59">
        <f t="shared" ref="I23:BT23" si="28">H27</f>
        <v>0</v>
      </c>
      <c r="J23" s="59">
        <f t="shared" si="28"/>
        <v>0</v>
      </c>
      <c r="K23" s="59">
        <f t="shared" si="28"/>
        <v>0</v>
      </c>
      <c r="L23" s="59">
        <f t="shared" si="28"/>
        <v>0</v>
      </c>
      <c r="M23" s="59">
        <f t="shared" si="28"/>
        <v>0</v>
      </c>
      <c r="N23" s="59">
        <f t="shared" si="28"/>
        <v>0</v>
      </c>
      <c r="O23" s="59">
        <f t="shared" si="28"/>
        <v>0</v>
      </c>
      <c r="P23" s="59">
        <f t="shared" si="28"/>
        <v>0</v>
      </c>
      <c r="Q23" s="59">
        <f t="shared" si="28"/>
        <v>0</v>
      </c>
      <c r="R23" s="59">
        <f t="shared" si="28"/>
        <v>0</v>
      </c>
      <c r="S23" s="59">
        <f t="shared" si="28"/>
        <v>0</v>
      </c>
      <c r="T23" s="59">
        <f t="shared" si="28"/>
        <v>0</v>
      </c>
      <c r="U23" s="59">
        <f t="shared" si="28"/>
        <v>0</v>
      </c>
      <c r="V23" s="59">
        <f t="shared" si="28"/>
        <v>0</v>
      </c>
      <c r="W23" s="59">
        <f t="shared" si="28"/>
        <v>0</v>
      </c>
      <c r="X23" s="59">
        <f t="shared" si="28"/>
        <v>0</v>
      </c>
      <c r="Y23" s="59">
        <f t="shared" si="28"/>
        <v>0</v>
      </c>
      <c r="Z23" s="59">
        <f t="shared" si="28"/>
        <v>0</v>
      </c>
      <c r="AA23" s="59">
        <f t="shared" si="28"/>
        <v>0</v>
      </c>
      <c r="AB23" s="59">
        <f t="shared" si="28"/>
        <v>0</v>
      </c>
      <c r="AC23" s="59">
        <f t="shared" si="28"/>
        <v>0</v>
      </c>
      <c r="AD23" s="59">
        <f t="shared" si="28"/>
        <v>0</v>
      </c>
      <c r="AE23" s="59">
        <f t="shared" si="28"/>
        <v>0</v>
      </c>
      <c r="AF23" s="59">
        <f t="shared" si="28"/>
        <v>0</v>
      </c>
      <c r="AG23" s="59">
        <f t="shared" si="28"/>
        <v>0</v>
      </c>
      <c r="AH23" s="59">
        <f t="shared" si="28"/>
        <v>0</v>
      </c>
      <c r="AI23" s="59">
        <f t="shared" si="28"/>
        <v>0</v>
      </c>
      <c r="AJ23" s="59">
        <f t="shared" si="28"/>
        <v>0</v>
      </c>
      <c r="AK23" s="59">
        <f t="shared" si="28"/>
        <v>0</v>
      </c>
      <c r="AL23" s="59">
        <f t="shared" si="28"/>
        <v>0</v>
      </c>
      <c r="AM23" s="59">
        <f t="shared" si="28"/>
        <v>0</v>
      </c>
      <c r="AN23" s="59">
        <f t="shared" si="28"/>
        <v>0</v>
      </c>
      <c r="AO23" s="59">
        <f t="shared" si="28"/>
        <v>0</v>
      </c>
      <c r="AP23" s="59">
        <f t="shared" si="28"/>
        <v>0</v>
      </c>
      <c r="AQ23" s="59">
        <f t="shared" si="28"/>
        <v>0</v>
      </c>
      <c r="AR23" s="59">
        <f t="shared" si="28"/>
        <v>0</v>
      </c>
      <c r="AS23" s="59">
        <f t="shared" si="28"/>
        <v>0</v>
      </c>
      <c r="AT23" s="59">
        <f t="shared" si="28"/>
        <v>0</v>
      </c>
      <c r="AU23" s="59">
        <f t="shared" si="28"/>
        <v>0</v>
      </c>
      <c r="AV23" s="59">
        <f t="shared" si="28"/>
        <v>0</v>
      </c>
      <c r="AW23" s="59">
        <f t="shared" si="28"/>
        <v>0</v>
      </c>
      <c r="AX23" s="59">
        <f t="shared" si="28"/>
        <v>0</v>
      </c>
      <c r="AY23" s="59">
        <f t="shared" si="28"/>
        <v>0</v>
      </c>
      <c r="AZ23" s="59">
        <f t="shared" si="28"/>
        <v>0</v>
      </c>
      <c r="BA23" s="59">
        <f t="shared" si="28"/>
        <v>0</v>
      </c>
      <c r="BB23" s="59">
        <f t="shared" si="28"/>
        <v>0</v>
      </c>
      <c r="BC23" s="59">
        <f t="shared" si="28"/>
        <v>0</v>
      </c>
      <c r="BD23" s="59">
        <f t="shared" si="28"/>
        <v>0</v>
      </c>
      <c r="BE23" s="59">
        <f t="shared" si="28"/>
        <v>0</v>
      </c>
      <c r="BF23" s="59">
        <f t="shared" si="28"/>
        <v>0</v>
      </c>
      <c r="BG23" s="59">
        <f t="shared" si="28"/>
        <v>0</v>
      </c>
      <c r="BH23" s="59">
        <f t="shared" si="28"/>
        <v>0</v>
      </c>
      <c r="BI23" s="59">
        <f t="shared" si="28"/>
        <v>0</v>
      </c>
      <c r="BJ23" s="59">
        <f t="shared" si="28"/>
        <v>0</v>
      </c>
      <c r="BK23" s="59">
        <f t="shared" si="28"/>
        <v>0</v>
      </c>
      <c r="BL23" s="59">
        <f t="shared" si="28"/>
        <v>0</v>
      </c>
      <c r="BM23" s="59">
        <f t="shared" si="28"/>
        <v>0</v>
      </c>
      <c r="BN23" s="59">
        <f t="shared" si="28"/>
        <v>0</v>
      </c>
      <c r="BO23" s="59">
        <f t="shared" si="28"/>
        <v>0</v>
      </c>
      <c r="BP23" s="59">
        <f t="shared" si="28"/>
        <v>0</v>
      </c>
      <c r="BQ23" s="59">
        <f t="shared" si="28"/>
        <v>0</v>
      </c>
      <c r="BR23" s="59">
        <f t="shared" si="28"/>
        <v>0</v>
      </c>
      <c r="BS23" s="59">
        <f t="shared" si="28"/>
        <v>0</v>
      </c>
      <c r="BT23" s="59">
        <f t="shared" si="28"/>
        <v>0</v>
      </c>
      <c r="BU23" s="59">
        <f t="shared" ref="BU23:EF23" si="29">BT27</f>
        <v>0</v>
      </c>
      <c r="BV23" s="59">
        <f t="shared" si="29"/>
        <v>0</v>
      </c>
      <c r="BW23" s="59">
        <f t="shared" si="29"/>
        <v>0</v>
      </c>
      <c r="BX23" s="59">
        <f t="shared" si="29"/>
        <v>0</v>
      </c>
      <c r="BY23" s="59">
        <f t="shared" si="29"/>
        <v>0</v>
      </c>
      <c r="BZ23" s="59">
        <f t="shared" si="29"/>
        <v>0</v>
      </c>
      <c r="CA23" s="59">
        <f t="shared" si="29"/>
        <v>0</v>
      </c>
      <c r="CB23" s="59">
        <f t="shared" si="29"/>
        <v>0</v>
      </c>
      <c r="CC23" s="59">
        <f t="shared" si="29"/>
        <v>0</v>
      </c>
      <c r="CD23" s="59">
        <f t="shared" si="29"/>
        <v>0</v>
      </c>
      <c r="CE23" s="59">
        <f t="shared" si="29"/>
        <v>0</v>
      </c>
      <c r="CF23" s="59">
        <f t="shared" si="29"/>
        <v>0</v>
      </c>
      <c r="CG23" s="59">
        <f t="shared" si="29"/>
        <v>0</v>
      </c>
      <c r="CH23" s="59">
        <f t="shared" si="29"/>
        <v>0</v>
      </c>
      <c r="CI23" s="59">
        <f t="shared" si="29"/>
        <v>0</v>
      </c>
      <c r="CJ23" s="59">
        <f t="shared" si="29"/>
        <v>0</v>
      </c>
      <c r="CK23" s="59">
        <f t="shared" si="29"/>
        <v>0</v>
      </c>
      <c r="CL23" s="59">
        <f t="shared" si="29"/>
        <v>0</v>
      </c>
      <c r="CM23" s="59">
        <f t="shared" si="29"/>
        <v>0</v>
      </c>
      <c r="CN23" s="59">
        <f t="shared" si="29"/>
        <v>0</v>
      </c>
      <c r="CO23" s="59">
        <f t="shared" si="29"/>
        <v>0</v>
      </c>
      <c r="CP23" s="59">
        <f t="shared" si="29"/>
        <v>0</v>
      </c>
      <c r="CQ23" s="59">
        <f t="shared" si="29"/>
        <v>0</v>
      </c>
      <c r="CR23" s="59">
        <f t="shared" si="29"/>
        <v>0</v>
      </c>
      <c r="CS23" s="59">
        <f t="shared" si="29"/>
        <v>0</v>
      </c>
      <c r="CT23" s="59">
        <f t="shared" si="29"/>
        <v>0</v>
      </c>
      <c r="CU23" s="59">
        <f t="shared" si="29"/>
        <v>0</v>
      </c>
      <c r="CV23" s="59">
        <f t="shared" si="29"/>
        <v>0</v>
      </c>
      <c r="CW23" s="59">
        <f t="shared" si="29"/>
        <v>0</v>
      </c>
      <c r="CX23" s="59">
        <f t="shared" si="29"/>
        <v>0</v>
      </c>
      <c r="CY23" s="59">
        <f t="shared" si="29"/>
        <v>0</v>
      </c>
      <c r="CZ23" s="59">
        <f t="shared" si="29"/>
        <v>0</v>
      </c>
      <c r="DA23" s="59">
        <f t="shared" si="29"/>
        <v>0</v>
      </c>
      <c r="DB23" s="59">
        <f t="shared" si="29"/>
        <v>0</v>
      </c>
      <c r="DC23" s="59">
        <f t="shared" si="29"/>
        <v>0</v>
      </c>
      <c r="DD23" s="59">
        <f t="shared" si="29"/>
        <v>0</v>
      </c>
      <c r="DE23" s="59">
        <f t="shared" si="29"/>
        <v>0</v>
      </c>
      <c r="DF23" s="59">
        <f t="shared" si="29"/>
        <v>0</v>
      </c>
      <c r="DG23" s="59">
        <f t="shared" si="29"/>
        <v>0</v>
      </c>
      <c r="DH23" s="59">
        <f t="shared" si="29"/>
        <v>0</v>
      </c>
      <c r="DI23" s="59">
        <f t="shared" si="29"/>
        <v>0</v>
      </c>
      <c r="DJ23" s="59">
        <f t="shared" si="29"/>
        <v>0</v>
      </c>
      <c r="DK23" s="59">
        <f t="shared" si="29"/>
        <v>0</v>
      </c>
      <c r="DL23" s="59">
        <f t="shared" si="29"/>
        <v>0</v>
      </c>
      <c r="DM23" s="59">
        <f t="shared" si="29"/>
        <v>0</v>
      </c>
      <c r="DN23" s="59">
        <f t="shared" si="29"/>
        <v>0</v>
      </c>
      <c r="DO23" s="59">
        <f t="shared" si="29"/>
        <v>0</v>
      </c>
      <c r="DP23" s="59">
        <f t="shared" si="29"/>
        <v>0</v>
      </c>
      <c r="DQ23" s="59">
        <f t="shared" si="29"/>
        <v>0</v>
      </c>
      <c r="DR23" s="59">
        <f t="shared" si="29"/>
        <v>0</v>
      </c>
      <c r="DS23" s="59">
        <f t="shared" si="29"/>
        <v>0</v>
      </c>
      <c r="DT23" s="59">
        <f t="shared" si="29"/>
        <v>0</v>
      </c>
      <c r="DU23" s="59">
        <f t="shared" si="29"/>
        <v>0</v>
      </c>
      <c r="DV23" s="59">
        <f t="shared" si="29"/>
        <v>0</v>
      </c>
      <c r="DW23" s="59">
        <f t="shared" si="29"/>
        <v>0</v>
      </c>
      <c r="DX23" s="59">
        <f t="shared" si="29"/>
        <v>0</v>
      </c>
      <c r="DY23" s="59">
        <f t="shared" si="29"/>
        <v>0</v>
      </c>
      <c r="DZ23" s="59">
        <f t="shared" si="29"/>
        <v>0</v>
      </c>
      <c r="EA23" s="59">
        <f t="shared" si="29"/>
        <v>0</v>
      </c>
      <c r="EB23" s="59">
        <f t="shared" si="29"/>
        <v>0</v>
      </c>
      <c r="EC23" s="59">
        <f t="shared" si="29"/>
        <v>0</v>
      </c>
      <c r="ED23" s="59">
        <f t="shared" si="29"/>
        <v>0</v>
      </c>
      <c r="EE23" s="59">
        <f t="shared" si="29"/>
        <v>0</v>
      </c>
      <c r="EF23" s="59">
        <f t="shared" si="29"/>
        <v>0</v>
      </c>
      <c r="EG23" s="59">
        <f t="shared" ref="EG23:GR23" si="30">EF27</f>
        <v>0</v>
      </c>
      <c r="EH23" s="59">
        <f t="shared" si="30"/>
        <v>0</v>
      </c>
      <c r="EI23" s="59">
        <f t="shared" si="30"/>
        <v>0</v>
      </c>
      <c r="EJ23" s="59">
        <f t="shared" si="30"/>
        <v>0</v>
      </c>
      <c r="EK23" s="59">
        <f t="shared" si="30"/>
        <v>0</v>
      </c>
      <c r="EL23" s="59">
        <f t="shared" si="30"/>
        <v>0</v>
      </c>
      <c r="EM23" s="59">
        <f t="shared" si="30"/>
        <v>0</v>
      </c>
      <c r="EN23" s="59">
        <f t="shared" si="30"/>
        <v>0</v>
      </c>
      <c r="EO23" s="59">
        <f t="shared" si="30"/>
        <v>0</v>
      </c>
      <c r="EP23" s="59">
        <f t="shared" si="30"/>
        <v>0</v>
      </c>
      <c r="EQ23" s="59">
        <f t="shared" si="30"/>
        <v>0</v>
      </c>
      <c r="ER23" s="59">
        <f t="shared" si="30"/>
        <v>0</v>
      </c>
      <c r="ES23" s="59">
        <f t="shared" si="30"/>
        <v>0</v>
      </c>
      <c r="ET23" s="59">
        <f t="shared" si="30"/>
        <v>0</v>
      </c>
      <c r="EU23" s="59">
        <f t="shared" si="30"/>
        <v>0</v>
      </c>
      <c r="EV23" s="59">
        <f t="shared" si="30"/>
        <v>0</v>
      </c>
      <c r="EW23" s="59">
        <f t="shared" si="30"/>
        <v>0</v>
      </c>
      <c r="EX23" s="59">
        <f t="shared" si="30"/>
        <v>0</v>
      </c>
      <c r="EY23" s="59">
        <f t="shared" si="30"/>
        <v>0</v>
      </c>
      <c r="EZ23" s="59">
        <f t="shared" si="30"/>
        <v>0</v>
      </c>
      <c r="FA23" s="59">
        <f t="shared" si="30"/>
        <v>0</v>
      </c>
      <c r="FB23" s="59">
        <f t="shared" si="30"/>
        <v>0</v>
      </c>
      <c r="FC23" s="59">
        <f t="shared" si="30"/>
        <v>0</v>
      </c>
      <c r="FD23" s="59">
        <f t="shared" si="30"/>
        <v>0</v>
      </c>
      <c r="FE23" s="59">
        <f t="shared" si="30"/>
        <v>0</v>
      </c>
      <c r="FF23" s="59">
        <f t="shared" si="30"/>
        <v>0</v>
      </c>
      <c r="FG23" s="59">
        <f t="shared" si="30"/>
        <v>0</v>
      </c>
      <c r="FH23" s="59">
        <f t="shared" si="30"/>
        <v>0</v>
      </c>
      <c r="FI23" s="59">
        <f t="shared" si="30"/>
        <v>0</v>
      </c>
      <c r="FJ23" s="59">
        <f t="shared" si="30"/>
        <v>0</v>
      </c>
      <c r="FK23" s="59">
        <f t="shared" si="30"/>
        <v>0</v>
      </c>
      <c r="FL23" s="59">
        <f t="shared" si="30"/>
        <v>0</v>
      </c>
      <c r="FM23" s="59">
        <f t="shared" si="30"/>
        <v>0</v>
      </c>
      <c r="FN23" s="59">
        <f t="shared" si="30"/>
        <v>0</v>
      </c>
      <c r="FO23" s="59">
        <f t="shared" si="30"/>
        <v>0</v>
      </c>
      <c r="FP23" s="59">
        <f t="shared" si="30"/>
        <v>0</v>
      </c>
      <c r="FQ23" s="59">
        <f t="shared" si="30"/>
        <v>0</v>
      </c>
      <c r="FR23" s="59">
        <f t="shared" si="30"/>
        <v>0</v>
      </c>
      <c r="FS23" s="59">
        <f t="shared" si="30"/>
        <v>0</v>
      </c>
      <c r="FT23" s="59">
        <f t="shared" si="30"/>
        <v>0</v>
      </c>
      <c r="FU23" s="59">
        <f t="shared" si="30"/>
        <v>0</v>
      </c>
      <c r="FV23" s="59">
        <f t="shared" si="30"/>
        <v>0</v>
      </c>
      <c r="FW23" s="59">
        <f t="shared" si="30"/>
        <v>0</v>
      </c>
      <c r="FX23" s="59">
        <f t="shared" si="30"/>
        <v>0</v>
      </c>
      <c r="FY23" s="59">
        <f t="shared" si="30"/>
        <v>0</v>
      </c>
      <c r="FZ23" s="59">
        <f t="shared" si="30"/>
        <v>0</v>
      </c>
      <c r="GA23" s="59">
        <f t="shared" si="30"/>
        <v>0</v>
      </c>
      <c r="GB23" s="59">
        <f t="shared" si="30"/>
        <v>0</v>
      </c>
      <c r="GC23" s="59">
        <f t="shared" si="30"/>
        <v>0</v>
      </c>
      <c r="GD23" s="59">
        <f t="shared" si="30"/>
        <v>0</v>
      </c>
      <c r="GE23" s="59">
        <f t="shared" si="30"/>
        <v>0</v>
      </c>
      <c r="GF23" s="59">
        <f t="shared" si="30"/>
        <v>0</v>
      </c>
      <c r="GG23" s="59">
        <f t="shared" si="30"/>
        <v>0</v>
      </c>
      <c r="GH23" s="59">
        <f t="shared" si="30"/>
        <v>0</v>
      </c>
      <c r="GI23" s="59">
        <f t="shared" si="30"/>
        <v>0</v>
      </c>
      <c r="GJ23" s="59">
        <f t="shared" si="30"/>
        <v>0</v>
      </c>
      <c r="GK23" s="59">
        <f t="shared" si="30"/>
        <v>0</v>
      </c>
      <c r="GL23" s="59">
        <f t="shared" si="30"/>
        <v>0</v>
      </c>
      <c r="GM23" s="59">
        <f t="shared" si="30"/>
        <v>0</v>
      </c>
      <c r="GN23" s="59">
        <f t="shared" si="30"/>
        <v>0</v>
      </c>
      <c r="GO23" s="59">
        <f t="shared" si="30"/>
        <v>0</v>
      </c>
      <c r="GP23" s="59">
        <f t="shared" si="30"/>
        <v>0</v>
      </c>
      <c r="GQ23" s="59">
        <f t="shared" si="30"/>
        <v>0</v>
      </c>
      <c r="GR23" s="59">
        <f t="shared" si="30"/>
        <v>0</v>
      </c>
      <c r="GS23" s="59">
        <f t="shared" ref="GS23:IL23" si="31">GR27</f>
        <v>0</v>
      </c>
      <c r="GT23" s="59">
        <f t="shared" si="31"/>
        <v>0</v>
      </c>
      <c r="GU23" s="59">
        <f t="shared" si="31"/>
        <v>0</v>
      </c>
      <c r="GV23" s="59">
        <f t="shared" si="31"/>
        <v>0</v>
      </c>
      <c r="GW23" s="59">
        <f t="shared" si="31"/>
        <v>0</v>
      </c>
      <c r="GX23" s="59">
        <f t="shared" si="31"/>
        <v>0</v>
      </c>
      <c r="GY23" s="59">
        <f t="shared" si="31"/>
        <v>0</v>
      </c>
      <c r="GZ23" s="59">
        <f t="shared" si="31"/>
        <v>0</v>
      </c>
      <c r="HA23" s="59">
        <f t="shared" si="31"/>
        <v>0</v>
      </c>
      <c r="HB23" s="59">
        <f t="shared" si="31"/>
        <v>0</v>
      </c>
      <c r="HC23" s="59">
        <f t="shared" si="31"/>
        <v>0</v>
      </c>
      <c r="HD23" s="59">
        <f t="shared" si="31"/>
        <v>0</v>
      </c>
      <c r="HE23" s="59">
        <f t="shared" si="31"/>
        <v>0</v>
      </c>
      <c r="HF23" s="59">
        <f t="shared" si="31"/>
        <v>0</v>
      </c>
      <c r="HG23" s="59">
        <f t="shared" si="31"/>
        <v>0</v>
      </c>
      <c r="HH23" s="59">
        <f t="shared" si="31"/>
        <v>0</v>
      </c>
      <c r="HI23" s="59">
        <f t="shared" si="31"/>
        <v>0</v>
      </c>
      <c r="HJ23" s="59">
        <f t="shared" si="31"/>
        <v>0</v>
      </c>
      <c r="HK23" s="59">
        <f t="shared" si="31"/>
        <v>0</v>
      </c>
      <c r="HL23" s="59">
        <f t="shared" si="31"/>
        <v>0</v>
      </c>
      <c r="HM23" s="59">
        <f t="shared" si="31"/>
        <v>0</v>
      </c>
      <c r="HN23" s="59">
        <f t="shared" si="31"/>
        <v>0</v>
      </c>
      <c r="HO23" s="59">
        <f t="shared" si="31"/>
        <v>0</v>
      </c>
      <c r="HP23" s="59">
        <f t="shared" si="31"/>
        <v>0</v>
      </c>
      <c r="HQ23" s="59">
        <f t="shared" si="31"/>
        <v>0</v>
      </c>
      <c r="HR23" s="59">
        <f t="shared" si="31"/>
        <v>0</v>
      </c>
      <c r="HS23" s="59">
        <f t="shared" si="31"/>
        <v>0</v>
      </c>
      <c r="HT23" s="59">
        <f t="shared" si="31"/>
        <v>0</v>
      </c>
      <c r="HU23" s="59">
        <f t="shared" si="31"/>
        <v>0</v>
      </c>
      <c r="HV23" s="59">
        <f t="shared" si="31"/>
        <v>0</v>
      </c>
      <c r="HW23" s="59">
        <f t="shared" si="31"/>
        <v>0</v>
      </c>
      <c r="HX23" s="59">
        <f t="shared" si="31"/>
        <v>0</v>
      </c>
      <c r="HY23" s="59">
        <f t="shared" si="31"/>
        <v>0</v>
      </c>
      <c r="HZ23" s="59">
        <f t="shared" si="31"/>
        <v>0</v>
      </c>
      <c r="IA23" s="59">
        <f t="shared" si="31"/>
        <v>0</v>
      </c>
      <c r="IB23" s="59">
        <f t="shared" si="31"/>
        <v>0</v>
      </c>
      <c r="IC23" s="59">
        <f t="shared" si="31"/>
        <v>0</v>
      </c>
      <c r="ID23" s="59">
        <f t="shared" si="31"/>
        <v>0</v>
      </c>
      <c r="IE23" s="59">
        <f t="shared" si="31"/>
        <v>0</v>
      </c>
      <c r="IF23" s="59">
        <f t="shared" si="31"/>
        <v>0</v>
      </c>
      <c r="IG23" s="59">
        <f t="shared" si="31"/>
        <v>0</v>
      </c>
      <c r="IH23" s="59">
        <f t="shared" si="31"/>
        <v>0</v>
      </c>
      <c r="II23" s="59">
        <f t="shared" si="31"/>
        <v>0</v>
      </c>
      <c r="IJ23" s="59">
        <f t="shared" si="31"/>
        <v>0</v>
      </c>
      <c r="IK23" s="59">
        <f t="shared" si="31"/>
        <v>0</v>
      </c>
      <c r="IL23" s="59">
        <f t="shared" si="31"/>
        <v>0</v>
      </c>
    </row>
    <row r="24" spans="2:246" s="48" customFormat="1" ht="10.5" customHeight="1" x14ac:dyDescent="0.2">
      <c r="B24" s="4" t="s">
        <v>260</v>
      </c>
      <c r="C24" s="56" t="s">
        <v>150</v>
      </c>
      <c r="D24" s="44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</row>
    <row r="25" spans="2:246" s="48" customFormat="1" ht="10.5" customHeight="1" x14ac:dyDescent="0.2">
      <c r="B25" s="4" t="s">
        <v>261</v>
      </c>
      <c r="C25" s="56" t="s">
        <v>150</v>
      </c>
      <c r="D25" s="44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59"/>
      <c r="BD25" s="59"/>
      <c r="BE25" s="59"/>
      <c r="BF25" s="59"/>
      <c r="BG25" s="59"/>
      <c r="BH25" s="59"/>
      <c r="BI25" s="59"/>
      <c r="BJ25" s="59"/>
      <c r="BK25" s="59"/>
      <c r="BL25" s="59"/>
      <c r="BM25" s="59"/>
      <c r="BN25" s="59"/>
      <c r="BO25" s="59"/>
      <c r="BP25" s="59"/>
      <c r="BQ25" s="5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59"/>
      <c r="ER25" s="59"/>
      <c r="ES25" s="59"/>
      <c r="ET25" s="59"/>
      <c r="EU25" s="59"/>
      <c r="EV25" s="59"/>
      <c r="EW25" s="59"/>
      <c r="EX25" s="59"/>
      <c r="EY25" s="59"/>
      <c r="EZ25" s="59"/>
      <c r="FA25" s="59"/>
      <c r="FB25" s="59"/>
      <c r="FC25" s="59"/>
      <c r="FD25" s="59"/>
      <c r="FE25" s="59"/>
      <c r="FF25" s="59"/>
      <c r="FG25" s="59"/>
      <c r="FH25" s="59"/>
      <c r="FI25" s="59"/>
      <c r="FJ25" s="59"/>
      <c r="FK25" s="59"/>
      <c r="FL25" s="59"/>
      <c r="FM25" s="59"/>
      <c r="FN25" s="59"/>
      <c r="FO25" s="59"/>
      <c r="FP25" s="59"/>
      <c r="FQ25" s="59"/>
      <c r="FR25" s="59"/>
      <c r="FS25" s="59"/>
      <c r="FT25" s="59"/>
      <c r="FU25" s="59"/>
      <c r="FV25" s="59"/>
      <c r="FW25" s="59"/>
      <c r="FX25" s="59"/>
      <c r="FY25" s="59"/>
      <c r="FZ25" s="59"/>
      <c r="GA25" s="59"/>
      <c r="GB25" s="59"/>
      <c r="GC25" s="59"/>
      <c r="GD25" s="59"/>
      <c r="GE25" s="59"/>
      <c r="GF25" s="59"/>
      <c r="GG25" s="59"/>
      <c r="GH25" s="59"/>
      <c r="GI25" s="59"/>
      <c r="GJ25" s="59"/>
      <c r="GK25" s="59"/>
      <c r="GL25" s="59"/>
      <c r="GM25" s="59"/>
      <c r="GN25" s="59"/>
      <c r="GO25" s="59"/>
      <c r="GP25" s="59"/>
      <c r="GQ25" s="59"/>
      <c r="GR25" s="59"/>
      <c r="GS25" s="59"/>
      <c r="GT25" s="59"/>
      <c r="GU25" s="59"/>
      <c r="GV25" s="59"/>
      <c r="GW25" s="59"/>
      <c r="GX25" s="59"/>
      <c r="GY25" s="59"/>
      <c r="GZ25" s="59"/>
      <c r="HA25" s="59"/>
      <c r="HB25" s="59"/>
      <c r="HC25" s="59"/>
      <c r="HD25" s="59"/>
      <c r="HE25" s="59"/>
      <c r="HF25" s="59"/>
      <c r="HG25" s="59"/>
      <c r="HH25" s="59"/>
      <c r="HI25" s="59"/>
      <c r="HJ25" s="59"/>
      <c r="HK25" s="59"/>
      <c r="HL25" s="59"/>
      <c r="HM25" s="59"/>
      <c r="HN25" s="59"/>
      <c r="HO25" s="59"/>
      <c r="HP25" s="59"/>
      <c r="HQ25" s="59"/>
      <c r="HR25" s="59"/>
      <c r="HS25" s="59"/>
      <c r="HT25" s="59"/>
      <c r="HU25" s="59"/>
      <c r="HV25" s="59"/>
      <c r="HW25" s="59"/>
      <c r="HX25" s="59"/>
      <c r="HY25" s="59"/>
      <c r="HZ25" s="59"/>
      <c r="IA25" s="59"/>
      <c r="IB25" s="59"/>
      <c r="IC25" s="59"/>
      <c r="ID25" s="59"/>
      <c r="IE25" s="59"/>
      <c r="IF25" s="59"/>
      <c r="IG25" s="59"/>
      <c r="IH25" s="59"/>
      <c r="II25" s="59"/>
      <c r="IJ25" s="59"/>
      <c r="IK25" s="59"/>
      <c r="IL25" s="59"/>
    </row>
    <row r="26" spans="2:246" s="48" customFormat="1" ht="10.5" customHeight="1" x14ac:dyDescent="0.2">
      <c r="B26" s="4" t="s">
        <v>349</v>
      </c>
      <c r="C26" s="56" t="s">
        <v>150</v>
      </c>
      <c r="D26" s="44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59"/>
      <c r="AZ26" s="59"/>
      <c r="BA26" s="59"/>
      <c r="BB26" s="59"/>
      <c r="BC26" s="59"/>
      <c r="BD26" s="59"/>
      <c r="BE26" s="59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59"/>
      <c r="CD26" s="59"/>
      <c r="CE26" s="59"/>
      <c r="CF26" s="59"/>
      <c r="CG26" s="59"/>
      <c r="CH26" s="59"/>
      <c r="CI26" s="59"/>
      <c r="CJ26" s="59"/>
      <c r="CK26" s="59"/>
      <c r="CL26" s="59"/>
      <c r="CM26" s="59"/>
      <c r="CN26" s="59"/>
      <c r="CO26" s="59"/>
      <c r="CP26" s="59"/>
      <c r="CQ26" s="59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59"/>
      <c r="DC26" s="59"/>
      <c r="DD26" s="59"/>
      <c r="DE26" s="59"/>
      <c r="DF26" s="59"/>
      <c r="DG26" s="59"/>
      <c r="DH26" s="59"/>
      <c r="DI26" s="59"/>
      <c r="DJ26" s="59"/>
      <c r="DK26" s="59"/>
      <c r="DL26" s="59"/>
      <c r="DM26" s="59"/>
      <c r="DN26" s="59"/>
      <c r="DO26" s="59"/>
      <c r="DP26" s="59"/>
      <c r="DQ26" s="59"/>
      <c r="DR26" s="59"/>
      <c r="DS26" s="59"/>
      <c r="DT26" s="59"/>
      <c r="DU26" s="59"/>
      <c r="DV26" s="59"/>
      <c r="DW26" s="59"/>
      <c r="DX26" s="59"/>
      <c r="DY26" s="59"/>
      <c r="DZ26" s="59"/>
      <c r="EA26" s="59"/>
      <c r="EB26" s="59"/>
      <c r="EC26" s="59"/>
      <c r="ED26" s="59"/>
      <c r="EE26" s="59"/>
      <c r="EF26" s="59"/>
      <c r="EG26" s="59"/>
      <c r="EH26" s="59"/>
      <c r="EI26" s="59"/>
      <c r="EJ26" s="59"/>
      <c r="EK26" s="59"/>
      <c r="EL26" s="59"/>
      <c r="EM26" s="59"/>
      <c r="EN26" s="59"/>
      <c r="EO26" s="59"/>
      <c r="EP26" s="59"/>
      <c r="EQ26" s="59"/>
      <c r="ER26" s="59"/>
      <c r="ES26" s="59"/>
      <c r="ET26" s="59"/>
      <c r="EU26" s="59"/>
      <c r="EV26" s="59"/>
      <c r="EW26" s="59"/>
      <c r="EX26" s="59"/>
      <c r="EY26" s="59"/>
      <c r="EZ26" s="59"/>
      <c r="FA26" s="59"/>
      <c r="FB26" s="59"/>
      <c r="FC26" s="59"/>
      <c r="FD26" s="59"/>
      <c r="FE26" s="59"/>
      <c r="FF26" s="59"/>
      <c r="FG26" s="59"/>
      <c r="FH26" s="59"/>
      <c r="FI26" s="59"/>
      <c r="FJ26" s="59"/>
      <c r="FK26" s="59"/>
      <c r="FL26" s="59"/>
      <c r="FM26" s="59"/>
      <c r="FN26" s="59"/>
      <c r="FO26" s="59"/>
      <c r="FP26" s="59"/>
      <c r="FQ26" s="59"/>
      <c r="FR26" s="59"/>
      <c r="FS26" s="59"/>
      <c r="FT26" s="59"/>
      <c r="FU26" s="59"/>
      <c r="FV26" s="59"/>
      <c r="FW26" s="59"/>
      <c r="FX26" s="59"/>
      <c r="FY26" s="59"/>
      <c r="FZ26" s="59"/>
      <c r="GA26" s="59"/>
      <c r="GB26" s="59"/>
      <c r="GC26" s="59"/>
      <c r="GD26" s="59"/>
      <c r="GE26" s="59"/>
      <c r="GF26" s="59"/>
      <c r="GG26" s="59"/>
      <c r="GH26" s="59"/>
      <c r="GI26" s="59"/>
      <c r="GJ26" s="59"/>
      <c r="GK26" s="59"/>
      <c r="GL26" s="59"/>
      <c r="GM26" s="59"/>
      <c r="GN26" s="59"/>
      <c r="GO26" s="59"/>
      <c r="GP26" s="59"/>
      <c r="GQ26" s="59"/>
      <c r="GR26" s="59"/>
      <c r="GS26" s="59"/>
      <c r="GT26" s="59"/>
      <c r="GU26" s="59"/>
      <c r="GV26" s="59"/>
      <c r="GW26" s="59"/>
      <c r="GX26" s="59"/>
      <c r="GY26" s="59"/>
      <c r="GZ26" s="59"/>
      <c r="HA26" s="59"/>
      <c r="HB26" s="59"/>
      <c r="HC26" s="59"/>
      <c r="HD26" s="59"/>
      <c r="HE26" s="59"/>
      <c r="HF26" s="59"/>
      <c r="HG26" s="59"/>
      <c r="HH26" s="59"/>
      <c r="HI26" s="59"/>
      <c r="HJ26" s="59"/>
      <c r="HK26" s="59"/>
      <c r="HL26" s="59"/>
      <c r="HM26" s="59"/>
      <c r="HN26" s="59"/>
      <c r="HO26" s="59"/>
      <c r="HP26" s="59"/>
      <c r="HQ26" s="59"/>
      <c r="HR26" s="59"/>
      <c r="HS26" s="59"/>
      <c r="HT26" s="59"/>
      <c r="HU26" s="59"/>
      <c r="HV26" s="59"/>
      <c r="HW26" s="59"/>
      <c r="HX26" s="59"/>
      <c r="HY26" s="59"/>
      <c r="HZ26" s="59"/>
      <c r="IA26" s="59"/>
      <c r="IB26" s="59"/>
      <c r="IC26" s="59"/>
      <c r="ID26" s="59"/>
      <c r="IE26" s="59"/>
      <c r="IF26" s="59"/>
      <c r="IG26" s="59"/>
      <c r="IH26" s="59"/>
      <c r="II26" s="59"/>
      <c r="IJ26" s="59"/>
      <c r="IK26" s="59"/>
      <c r="IL26" s="59"/>
    </row>
    <row r="27" spans="2:246" s="48" customFormat="1" ht="10.5" customHeight="1" x14ac:dyDescent="0.2">
      <c r="B27" s="7" t="s">
        <v>262</v>
      </c>
      <c r="C27" s="56" t="s">
        <v>150</v>
      </c>
      <c r="D27" s="45"/>
      <c r="G27" s="59">
        <f>SUM(G23:G26)</f>
        <v>0</v>
      </c>
      <c r="H27" s="59">
        <f>SUM(H23:H26)</f>
        <v>0</v>
      </c>
      <c r="I27" s="59">
        <f t="shared" ref="I27:BT27" si="32">SUM(I23:I26)</f>
        <v>0</v>
      </c>
      <c r="J27" s="59">
        <f t="shared" si="32"/>
        <v>0</v>
      </c>
      <c r="K27" s="59">
        <f t="shared" si="32"/>
        <v>0</v>
      </c>
      <c r="L27" s="59">
        <f t="shared" si="32"/>
        <v>0</v>
      </c>
      <c r="M27" s="59">
        <f t="shared" si="32"/>
        <v>0</v>
      </c>
      <c r="N27" s="59">
        <f t="shared" si="32"/>
        <v>0</v>
      </c>
      <c r="O27" s="59">
        <f t="shared" si="32"/>
        <v>0</v>
      </c>
      <c r="P27" s="59">
        <f t="shared" si="32"/>
        <v>0</v>
      </c>
      <c r="Q27" s="59">
        <f t="shared" si="32"/>
        <v>0</v>
      </c>
      <c r="R27" s="59">
        <f t="shared" si="32"/>
        <v>0</v>
      </c>
      <c r="S27" s="59">
        <f t="shared" si="32"/>
        <v>0</v>
      </c>
      <c r="T27" s="59">
        <f t="shared" si="32"/>
        <v>0</v>
      </c>
      <c r="U27" s="59">
        <f t="shared" si="32"/>
        <v>0</v>
      </c>
      <c r="V27" s="59">
        <f t="shared" si="32"/>
        <v>0</v>
      </c>
      <c r="W27" s="59">
        <f t="shared" si="32"/>
        <v>0</v>
      </c>
      <c r="X27" s="59">
        <f t="shared" si="32"/>
        <v>0</v>
      </c>
      <c r="Y27" s="59">
        <f t="shared" si="32"/>
        <v>0</v>
      </c>
      <c r="Z27" s="59">
        <f t="shared" si="32"/>
        <v>0</v>
      </c>
      <c r="AA27" s="59">
        <f t="shared" si="32"/>
        <v>0</v>
      </c>
      <c r="AB27" s="59">
        <f t="shared" si="32"/>
        <v>0</v>
      </c>
      <c r="AC27" s="59">
        <f t="shared" si="32"/>
        <v>0</v>
      </c>
      <c r="AD27" s="59">
        <f t="shared" si="32"/>
        <v>0</v>
      </c>
      <c r="AE27" s="59">
        <f t="shared" si="32"/>
        <v>0</v>
      </c>
      <c r="AF27" s="59">
        <f t="shared" si="32"/>
        <v>0</v>
      </c>
      <c r="AG27" s="59">
        <f t="shared" si="32"/>
        <v>0</v>
      </c>
      <c r="AH27" s="59">
        <f t="shared" si="32"/>
        <v>0</v>
      </c>
      <c r="AI27" s="59">
        <f t="shared" si="32"/>
        <v>0</v>
      </c>
      <c r="AJ27" s="59">
        <f t="shared" si="32"/>
        <v>0</v>
      </c>
      <c r="AK27" s="59">
        <f t="shared" si="32"/>
        <v>0</v>
      </c>
      <c r="AL27" s="59">
        <f t="shared" si="32"/>
        <v>0</v>
      </c>
      <c r="AM27" s="59">
        <f t="shared" si="32"/>
        <v>0</v>
      </c>
      <c r="AN27" s="59">
        <f t="shared" si="32"/>
        <v>0</v>
      </c>
      <c r="AO27" s="59">
        <f t="shared" si="32"/>
        <v>0</v>
      </c>
      <c r="AP27" s="59">
        <f t="shared" si="32"/>
        <v>0</v>
      </c>
      <c r="AQ27" s="59">
        <f t="shared" si="32"/>
        <v>0</v>
      </c>
      <c r="AR27" s="59">
        <f t="shared" si="32"/>
        <v>0</v>
      </c>
      <c r="AS27" s="59">
        <f t="shared" si="32"/>
        <v>0</v>
      </c>
      <c r="AT27" s="59">
        <f t="shared" si="32"/>
        <v>0</v>
      </c>
      <c r="AU27" s="59">
        <f t="shared" si="32"/>
        <v>0</v>
      </c>
      <c r="AV27" s="59">
        <f t="shared" si="32"/>
        <v>0</v>
      </c>
      <c r="AW27" s="59">
        <f t="shared" si="32"/>
        <v>0</v>
      </c>
      <c r="AX27" s="59">
        <f t="shared" si="32"/>
        <v>0</v>
      </c>
      <c r="AY27" s="59">
        <f t="shared" si="32"/>
        <v>0</v>
      </c>
      <c r="AZ27" s="59">
        <f t="shared" si="32"/>
        <v>0</v>
      </c>
      <c r="BA27" s="59">
        <f t="shared" si="32"/>
        <v>0</v>
      </c>
      <c r="BB27" s="59">
        <f t="shared" si="32"/>
        <v>0</v>
      </c>
      <c r="BC27" s="59">
        <f t="shared" si="32"/>
        <v>0</v>
      </c>
      <c r="BD27" s="59">
        <f t="shared" si="32"/>
        <v>0</v>
      </c>
      <c r="BE27" s="59">
        <f t="shared" si="32"/>
        <v>0</v>
      </c>
      <c r="BF27" s="59">
        <f t="shared" si="32"/>
        <v>0</v>
      </c>
      <c r="BG27" s="59">
        <f t="shared" si="32"/>
        <v>0</v>
      </c>
      <c r="BH27" s="59">
        <f t="shared" si="32"/>
        <v>0</v>
      </c>
      <c r="BI27" s="59">
        <f t="shared" si="32"/>
        <v>0</v>
      </c>
      <c r="BJ27" s="59">
        <f t="shared" si="32"/>
        <v>0</v>
      </c>
      <c r="BK27" s="59">
        <f t="shared" si="32"/>
        <v>0</v>
      </c>
      <c r="BL27" s="59">
        <f t="shared" si="32"/>
        <v>0</v>
      </c>
      <c r="BM27" s="59">
        <f t="shared" si="32"/>
        <v>0</v>
      </c>
      <c r="BN27" s="59">
        <f t="shared" si="32"/>
        <v>0</v>
      </c>
      <c r="BO27" s="59">
        <f t="shared" si="32"/>
        <v>0</v>
      </c>
      <c r="BP27" s="59">
        <f t="shared" si="32"/>
        <v>0</v>
      </c>
      <c r="BQ27" s="59">
        <f t="shared" si="32"/>
        <v>0</v>
      </c>
      <c r="BR27" s="59">
        <f t="shared" si="32"/>
        <v>0</v>
      </c>
      <c r="BS27" s="59">
        <f t="shared" si="32"/>
        <v>0</v>
      </c>
      <c r="BT27" s="59">
        <f t="shared" si="32"/>
        <v>0</v>
      </c>
      <c r="BU27" s="59">
        <f t="shared" ref="BU27:EF27" si="33">SUM(BU23:BU26)</f>
        <v>0</v>
      </c>
      <c r="BV27" s="59">
        <f t="shared" si="33"/>
        <v>0</v>
      </c>
      <c r="BW27" s="59">
        <f t="shared" si="33"/>
        <v>0</v>
      </c>
      <c r="BX27" s="59">
        <f t="shared" si="33"/>
        <v>0</v>
      </c>
      <c r="BY27" s="59">
        <f t="shared" si="33"/>
        <v>0</v>
      </c>
      <c r="BZ27" s="59">
        <f t="shared" si="33"/>
        <v>0</v>
      </c>
      <c r="CA27" s="59">
        <f t="shared" si="33"/>
        <v>0</v>
      </c>
      <c r="CB27" s="59">
        <f t="shared" si="33"/>
        <v>0</v>
      </c>
      <c r="CC27" s="59">
        <f t="shared" si="33"/>
        <v>0</v>
      </c>
      <c r="CD27" s="59">
        <f t="shared" si="33"/>
        <v>0</v>
      </c>
      <c r="CE27" s="59">
        <f t="shared" si="33"/>
        <v>0</v>
      </c>
      <c r="CF27" s="59">
        <f t="shared" si="33"/>
        <v>0</v>
      </c>
      <c r="CG27" s="59">
        <f t="shared" si="33"/>
        <v>0</v>
      </c>
      <c r="CH27" s="59">
        <f t="shared" si="33"/>
        <v>0</v>
      </c>
      <c r="CI27" s="59">
        <f t="shared" si="33"/>
        <v>0</v>
      </c>
      <c r="CJ27" s="59">
        <f t="shared" si="33"/>
        <v>0</v>
      </c>
      <c r="CK27" s="59">
        <f t="shared" si="33"/>
        <v>0</v>
      </c>
      <c r="CL27" s="59">
        <f t="shared" si="33"/>
        <v>0</v>
      </c>
      <c r="CM27" s="59">
        <f t="shared" si="33"/>
        <v>0</v>
      </c>
      <c r="CN27" s="59">
        <f t="shared" si="33"/>
        <v>0</v>
      </c>
      <c r="CO27" s="59">
        <f t="shared" si="33"/>
        <v>0</v>
      </c>
      <c r="CP27" s="59">
        <f t="shared" si="33"/>
        <v>0</v>
      </c>
      <c r="CQ27" s="59">
        <f t="shared" si="33"/>
        <v>0</v>
      </c>
      <c r="CR27" s="59">
        <f t="shared" si="33"/>
        <v>0</v>
      </c>
      <c r="CS27" s="59">
        <f t="shared" si="33"/>
        <v>0</v>
      </c>
      <c r="CT27" s="59">
        <f t="shared" si="33"/>
        <v>0</v>
      </c>
      <c r="CU27" s="59">
        <f t="shared" si="33"/>
        <v>0</v>
      </c>
      <c r="CV27" s="59">
        <f t="shared" si="33"/>
        <v>0</v>
      </c>
      <c r="CW27" s="59">
        <f t="shared" si="33"/>
        <v>0</v>
      </c>
      <c r="CX27" s="59">
        <f t="shared" si="33"/>
        <v>0</v>
      </c>
      <c r="CY27" s="59">
        <f t="shared" si="33"/>
        <v>0</v>
      </c>
      <c r="CZ27" s="59">
        <f t="shared" si="33"/>
        <v>0</v>
      </c>
      <c r="DA27" s="59">
        <f t="shared" si="33"/>
        <v>0</v>
      </c>
      <c r="DB27" s="59">
        <f t="shared" si="33"/>
        <v>0</v>
      </c>
      <c r="DC27" s="59">
        <f t="shared" si="33"/>
        <v>0</v>
      </c>
      <c r="DD27" s="59">
        <f t="shared" si="33"/>
        <v>0</v>
      </c>
      <c r="DE27" s="59">
        <f t="shared" si="33"/>
        <v>0</v>
      </c>
      <c r="DF27" s="59">
        <f t="shared" si="33"/>
        <v>0</v>
      </c>
      <c r="DG27" s="59">
        <f t="shared" si="33"/>
        <v>0</v>
      </c>
      <c r="DH27" s="59">
        <f t="shared" si="33"/>
        <v>0</v>
      </c>
      <c r="DI27" s="59">
        <f t="shared" si="33"/>
        <v>0</v>
      </c>
      <c r="DJ27" s="59">
        <f t="shared" si="33"/>
        <v>0</v>
      </c>
      <c r="DK27" s="59">
        <f t="shared" si="33"/>
        <v>0</v>
      </c>
      <c r="DL27" s="59">
        <f t="shared" si="33"/>
        <v>0</v>
      </c>
      <c r="DM27" s="59">
        <f t="shared" si="33"/>
        <v>0</v>
      </c>
      <c r="DN27" s="59">
        <f t="shared" si="33"/>
        <v>0</v>
      </c>
      <c r="DO27" s="59">
        <f t="shared" si="33"/>
        <v>0</v>
      </c>
      <c r="DP27" s="59">
        <f t="shared" si="33"/>
        <v>0</v>
      </c>
      <c r="DQ27" s="59">
        <f t="shared" si="33"/>
        <v>0</v>
      </c>
      <c r="DR27" s="59">
        <f t="shared" si="33"/>
        <v>0</v>
      </c>
      <c r="DS27" s="59">
        <f t="shared" si="33"/>
        <v>0</v>
      </c>
      <c r="DT27" s="59">
        <f t="shared" si="33"/>
        <v>0</v>
      </c>
      <c r="DU27" s="59">
        <f t="shared" si="33"/>
        <v>0</v>
      </c>
      <c r="DV27" s="59">
        <f t="shared" si="33"/>
        <v>0</v>
      </c>
      <c r="DW27" s="59">
        <f t="shared" si="33"/>
        <v>0</v>
      </c>
      <c r="DX27" s="59">
        <f t="shared" si="33"/>
        <v>0</v>
      </c>
      <c r="DY27" s="59">
        <f t="shared" si="33"/>
        <v>0</v>
      </c>
      <c r="DZ27" s="59">
        <f t="shared" si="33"/>
        <v>0</v>
      </c>
      <c r="EA27" s="59">
        <f t="shared" si="33"/>
        <v>0</v>
      </c>
      <c r="EB27" s="59">
        <f t="shared" si="33"/>
        <v>0</v>
      </c>
      <c r="EC27" s="59">
        <f t="shared" si="33"/>
        <v>0</v>
      </c>
      <c r="ED27" s="59">
        <f t="shared" si="33"/>
        <v>0</v>
      </c>
      <c r="EE27" s="59">
        <f t="shared" si="33"/>
        <v>0</v>
      </c>
      <c r="EF27" s="59">
        <f t="shared" si="33"/>
        <v>0</v>
      </c>
      <c r="EG27" s="59">
        <f t="shared" ref="EG27:GR27" si="34">SUM(EG23:EG26)</f>
        <v>0</v>
      </c>
      <c r="EH27" s="59">
        <f t="shared" si="34"/>
        <v>0</v>
      </c>
      <c r="EI27" s="59">
        <f t="shared" si="34"/>
        <v>0</v>
      </c>
      <c r="EJ27" s="59">
        <f t="shared" si="34"/>
        <v>0</v>
      </c>
      <c r="EK27" s="59">
        <f t="shared" si="34"/>
        <v>0</v>
      </c>
      <c r="EL27" s="59">
        <f t="shared" si="34"/>
        <v>0</v>
      </c>
      <c r="EM27" s="59">
        <f t="shared" si="34"/>
        <v>0</v>
      </c>
      <c r="EN27" s="59">
        <f t="shared" si="34"/>
        <v>0</v>
      </c>
      <c r="EO27" s="59">
        <f t="shared" si="34"/>
        <v>0</v>
      </c>
      <c r="EP27" s="59">
        <f t="shared" si="34"/>
        <v>0</v>
      </c>
      <c r="EQ27" s="59">
        <f t="shared" si="34"/>
        <v>0</v>
      </c>
      <c r="ER27" s="59">
        <f t="shared" si="34"/>
        <v>0</v>
      </c>
      <c r="ES27" s="59">
        <f t="shared" si="34"/>
        <v>0</v>
      </c>
      <c r="ET27" s="59">
        <f t="shared" si="34"/>
        <v>0</v>
      </c>
      <c r="EU27" s="59">
        <f t="shared" si="34"/>
        <v>0</v>
      </c>
      <c r="EV27" s="59">
        <f t="shared" si="34"/>
        <v>0</v>
      </c>
      <c r="EW27" s="59">
        <f t="shared" si="34"/>
        <v>0</v>
      </c>
      <c r="EX27" s="59">
        <f t="shared" si="34"/>
        <v>0</v>
      </c>
      <c r="EY27" s="59">
        <f t="shared" si="34"/>
        <v>0</v>
      </c>
      <c r="EZ27" s="59">
        <f t="shared" si="34"/>
        <v>0</v>
      </c>
      <c r="FA27" s="59">
        <f t="shared" si="34"/>
        <v>0</v>
      </c>
      <c r="FB27" s="59">
        <f t="shared" si="34"/>
        <v>0</v>
      </c>
      <c r="FC27" s="59">
        <f t="shared" si="34"/>
        <v>0</v>
      </c>
      <c r="FD27" s="59">
        <f t="shared" si="34"/>
        <v>0</v>
      </c>
      <c r="FE27" s="59">
        <f t="shared" si="34"/>
        <v>0</v>
      </c>
      <c r="FF27" s="59">
        <f t="shared" si="34"/>
        <v>0</v>
      </c>
      <c r="FG27" s="59">
        <f t="shared" si="34"/>
        <v>0</v>
      </c>
      <c r="FH27" s="59">
        <f t="shared" si="34"/>
        <v>0</v>
      </c>
      <c r="FI27" s="59">
        <f t="shared" si="34"/>
        <v>0</v>
      </c>
      <c r="FJ27" s="59">
        <f t="shared" si="34"/>
        <v>0</v>
      </c>
      <c r="FK27" s="59">
        <f t="shared" si="34"/>
        <v>0</v>
      </c>
      <c r="FL27" s="59">
        <f t="shared" si="34"/>
        <v>0</v>
      </c>
      <c r="FM27" s="59">
        <f t="shared" si="34"/>
        <v>0</v>
      </c>
      <c r="FN27" s="59">
        <f t="shared" si="34"/>
        <v>0</v>
      </c>
      <c r="FO27" s="59">
        <f t="shared" si="34"/>
        <v>0</v>
      </c>
      <c r="FP27" s="59">
        <f t="shared" si="34"/>
        <v>0</v>
      </c>
      <c r="FQ27" s="59">
        <f t="shared" si="34"/>
        <v>0</v>
      </c>
      <c r="FR27" s="59">
        <f t="shared" si="34"/>
        <v>0</v>
      </c>
      <c r="FS27" s="59">
        <f t="shared" si="34"/>
        <v>0</v>
      </c>
      <c r="FT27" s="59">
        <f t="shared" si="34"/>
        <v>0</v>
      </c>
      <c r="FU27" s="59">
        <f t="shared" si="34"/>
        <v>0</v>
      </c>
      <c r="FV27" s="59">
        <f t="shared" si="34"/>
        <v>0</v>
      </c>
      <c r="FW27" s="59">
        <f t="shared" si="34"/>
        <v>0</v>
      </c>
      <c r="FX27" s="59">
        <f t="shared" si="34"/>
        <v>0</v>
      </c>
      <c r="FY27" s="59">
        <f t="shared" si="34"/>
        <v>0</v>
      </c>
      <c r="FZ27" s="59">
        <f t="shared" si="34"/>
        <v>0</v>
      </c>
      <c r="GA27" s="59">
        <f t="shared" si="34"/>
        <v>0</v>
      </c>
      <c r="GB27" s="59">
        <f t="shared" si="34"/>
        <v>0</v>
      </c>
      <c r="GC27" s="59">
        <f t="shared" si="34"/>
        <v>0</v>
      </c>
      <c r="GD27" s="59">
        <f t="shared" si="34"/>
        <v>0</v>
      </c>
      <c r="GE27" s="59">
        <f t="shared" si="34"/>
        <v>0</v>
      </c>
      <c r="GF27" s="59">
        <f t="shared" si="34"/>
        <v>0</v>
      </c>
      <c r="GG27" s="59">
        <f t="shared" si="34"/>
        <v>0</v>
      </c>
      <c r="GH27" s="59">
        <f t="shared" si="34"/>
        <v>0</v>
      </c>
      <c r="GI27" s="59">
        <f t="shared" si="34"/>
        <v>0</v>
      </c>
      <c r="GJ27" s="59">
        <f t="shared" si="34"/>
        <v>0</v>
      </c>
      <c r="GK27" s="59">
        <f t="shared" si="34"/>
        <v>0</v>
      </c>
      <c r="GL27" s="59">
        <f t="shared" si="34"/>
        <v>0</v>
      </c>
      <c r="GM27" s="59">
        <f t="shared" si="34"/>
        <v>0</v>
      </c>
      <c r="GN27" s="59">
        <f t="shared" si="34"/>
        <v>0</v>
      </c>
      <c r="GO27" s="59">
        <f t="shared" si="34"/>
        <v>0</v>
      </c>
      <c r="GP27" s="59">
        <f t="shared" si="34"/>
        <v>0</v>
      </c>
      <c r="GQ27" s="59">
        <f t="shared" si="34"/>
        <v>0</v>
      </c>
      <c r="GR27" s="59">
        <f t="shared" si="34"/>
        <v>0</v>
      </c>
      <c r="GS27" s="59">
        <f t="shared" ref="GS27:IL27" si="35">SUM(GS23:GS26)</f>
        <v>0</v>
      </c>
      <c r="GT27" s="59">
        <f t="shared" si="35"/>
        <v>0</v>
      </c>
      <c r="GU27" s="59">
        <f t="shared" si="35"/>
        <v>0</v>
      </c>
      <c r="GV27" s="59">
        <f t="shared" si="35"/>
        <v>0</v>
      </c>
      <c r="GW27" s="59">
        <f t="shared" si="35"/>
        <v>0</v>
      </c>
      <c r="GX27" s="59">
        <f t="shared" si="35"/>
        <v>0</v>
      </c>
      <c r="GY27" s="59">
        <f t="shared" si="35"/>
        <v>0</v>
      </c>
      <c r="GZ27" s="59">
        <f t="shared" si="35"/>
        <v>0</v>
      </c>
      <c r="HA27" s="59">
        <f t="shared" si="35"/>
        <v>0</v>
      </c>
      <c r="HB27" s="59">
        <f t="shared" si="35"/>
        <v>0</v>
      </c>
      <c r="HC27" s="59">
        <f t="shared" si="35"/>
        <v>0</v>
      </c>
      <c r="HD27" s="59">
        <f t="shared" si="35"/>
        <v>0</v>
      </c>
      <c r="HE27" s="59">
        <f t="shared" si="35"/>
        <v>0</v>
      </c>
      <c r="HF27" s="59">
        <f t="shared" si="35"/>
        <v>0</v>
      </c>
      <c r="HG27" s="59">
        <f t="shared" si="35"/>
        <v>0</v>
      </c>
      <c r="HH27" s="59">
        <f t="shared" si="35"/>
        <v>0</v>
      </c>
      <c r="HI27" s="59">
        <f t="shared" si="35"/>
        <v>0</v>
      </c>
      <c r="HJ27" s="59">
        <f t="shared" si="35"/>
        <v>0</v>
      </c>
      <c r="HK27" s="59">
        <f t="shared" si="35"/>
        <v>0</v>
      </c>
      <c r="HL27" s="59">
        <f t="shared" si="35"/>
        <v>0</v>
      </c>
      <c r="HM27" s="59">
        <f t="shared" si="35"/>
        <v>0</v>
      </c>
      <c r="HN27" s="59">
        <f t="shared" si="35"/>
        <v>0</v>
      </c>
      <c r="HO27" s="59">
        <f t="shared" si="35"/>
        <v>0</v>
      </c>
      <c r="HP27" s="59">
        <f t="shared" si="35"/>
        <v>0</v>
      </c>
      <c r="HQ27" s="59">
        <f t="shared" si="35"/>
        <v>0</v>
      </c>
      <c r="HR27" s="59">
        <f t="shared" si="35"/>
        <v>0</v>
      </c>
      <c r="HS27" s="59">
        <f t="shared" si="35"/>
        <v>0</v>
      </c>
      <c r="HT27" s="59">
        <f t="shared" si="35"/>
        <v>0</v>
      </c>
      <c r="HU27" s="59">
        <f t="shared" si="35"/>
        <v>0</v>
      </c>
      <c r="HV27" s="59">
        <f t="shared" si="35"/>
        <v>0</v>
      </c>
      <c r="HW27" s="59">
        <f t="shared" si="35"/>
        <v>0</v>
      </c>
      <c r="HX27" s="59">
        <f t="shared" si="35"/>
        <v>0</v>
      </c>
      <c r="HY27" s="59">
        <f t="shared" si="35"/>
        <v>0</v>
      </c>
      <c r="HZ27" s="59">
        <f t="shared" si="35"/>
        <v>0</v>
      </c>
      <c r="IA27" s="59">
        <f t="shared" si="35"/>
        <v>0</v>
      </c>
      <c r="IB27" s="59">
        <f t="shared" si="35"/>
        <v>0</v>
      </c>
      <c r="IC27" s="59">
        <f t="shared" si="35"/>
        <v>0</v>
      </c>
      <c r="ID27" s="59">
        <f t="shared" si="35"/>
        <v>0</v>
      </c>
      <c r="IE27" s="59">
        <f t="shared" si="35"/>
        <v>0</v>
      </c>
      <c r="IF27" s="59">
        <f t="shared" si="35"/>
        <v>0</v>
      </c>
      <c r="IG27" s="59">
        <f t="shared" si="35"/>
        <v>0</v>
      </c>
      <c r="IH27" s="59">
        <f t="shared" si="35"/>
        <v>0</v>
      </c>
      <c r="II27" s="59">
        <f t="shared" si="35"/>
        <v>0</v>
      </c>
      <c r="IJ27" s="59">
        <f t="shared" si="35"/>
        <v>0</v>
      </c>
      <c r="IK27" s="59">
        <f t="shared" si="35"/>
        <v>0</v>
      </c>
      <c r="IL27" s="59">
        <f t="shared" si="35"/>
        <v>0</v>
      </c>
    </row>
    <row r="28" spans="2:246" s="48" customFormat="1" ht="10.5" customHeight="1" x14ac:dyDescent="0.2">
      <c r="B28" s="7"/>
      <c r="C28" s="56"/>
      <c r="D28" s="45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  <c r="CH28" s="59"/>
      <c r="CI28" s="59"/>
      <c r="CJ28" s="59"/>
      <c r="CK28" s="59"/>
      <c r="CL28" s="59"/>
      <c r="CM28" s="59"/>
      <c r="CN28" s="59"/>
      <c r="CO28" s="59"/>
      <c r="CP28" s="59"/>
      <c r="CQ28" s="59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59"/>
      <c r="DC28" s="59"/>
      <c r="DD28" s="59"/>
      <c r="DE28" s="59"/>
      <c r="DF28" s="59"/>
      <c r="DG28" s="59"/>
      <c r="DH28" s="59"/>
      <c r="DI28" s="59"/>
      <c r="DJ28" s="59"/>
      <c r="DK28" s="59"/>
      <c r="DL28" s="59"/>
      <c r="DM28" s="59"/>
      <c r="DN28" s="59"/>
      <c r="DO28" s="59"/>
      <c r="DP28" s="59"/>
      <c r="DQ28" s="59"/>
      <c r="DR28" s="59"/>
      <c r="DS28" s="59"/>
      <c r="DT28" s="59"/>
      <c r="DU28" s="59"/>
      <c r="DV28" s="59"/>
      <c r="DW28" s="59"/>
      <c r="DX28" s="59"/>
      <c r="DY28" s="59"/>
      <c r="DZ28" s="59"/>
      <c r="EA28" s="59"/>
      <c r="EB28" s="59"/>
      <c r="EC28" s="59"/>
      <c r="ED28" s="59"/>
      <c r="EE28" s="59"/>
      <c r="EF28" s="59"/>
      <c r="EG28" s="59"/>
      <c r="EH28" s="59"/>
      <c r="EI28" s="59"/>
      <c r="EJ28" s="59"/>
      <c r="EK28" s="59"/>
      <c r="EL28" s="59"/>
      <c r="EM28" s="59"/>
      <c r="EN28" s="59"/>
      <c r="EO28" s="59"/>
      <c r="EP28" s="59"/>
      <c r="EQ28" s="59"/>
      <c r="ER28" s="59"/>
      <c r="ES28" s="59"/>
      <c r="ET28" s="59"/>
      <c r="EU28" s="59"/>
      <c r="EV28" s="59"/>
      <c r="EW28" s="59"/>
      <c r="EX28" s="59"/>
      <c r="EY28" s="59"/>
      <c r="EZ28" s="59"/>
      <c r="FA28" s="59"/>
      <c r="FB28" s="59"/>
      <c r="FC28" s="59"/>
      <c r="FD28" s="59"/>
      <c r="FE28" s="59"/>
      <c r="FF28" s="59"/>
      <c r="FG28" s="59"/>
      <c r="FH28" s="59"/>
      <c r="FI28" s="59"/>
      <c r="FJ28" s="59"/>
      <c r="FK28" s="59"/>
      <c r="FL28" s="59"/>
      <c r="FM28" s="59"/>
      <c r="FN28" s="59"/>
      <c r="FO28" s="59"/>
      <c r="FP28" s="59"/>
      <c r="FQ28" s="59"/>
      <c r="FR28" s="59"/>
      <c r="FS28" s="59"/>
      <c r="FT28" s="59"/>
      <c r="FU28" s="59"/>
      <c r="FV28" s="59"/>
      <c r="FW28" s="59"/>
      <c r="FX28" s="59"/>
      <c r="FY28" s="59"/>
      <c r="FZ28" s="59"/>
      <c r="GA28" s="59"/>
      <c r="GB28" s="59"/>
      <c r="GC28" s="59"/>
      <c r="GD28" s="59"/>
      <c r="GE28" s="59"/>
      <c r="GF28" s="59"/>
      <c r="GG28" s="59"/>
      <c r="GH28" s="59"/>
      <c r="GI28" s="59"/>
      <c r="GJ28" s="59"/>
      <c r="GK28" s="59"/>
      <c r="GL28" s="59"/>
      <c r="GM28" s="59"/>
      <c r="GN28" s="59"/>
      <c r="GO28" s="59"/>
      <c r="GP28" s="59"/>
      <c r="GQ28" s="59"/>
      <c r="GR28" s="59"/>
      <c r="GS28" s="59"/>
      <c r="GT28" s="59"/>
      <c r="GU28" s="59"/>
      <c r="GV28" s="59"/>
      <c r="GW28" s="59"/>
      <c r="GX28" s="59"/>
      <c r="GY28" s="59"/>
      <c r="GZ28" s="59"/>
      <c r="HA28" s="59"/>
      <c r="HB28" s="59"/>
      <c r="HC28" s="59"/>
      <c r="HD28" s="59"/>
      <c r="HE28" s="59"/>
      <c r="HF28" s="59"/>
      <c r="HG28" s="59"/>
      <c r="HH28" s="59"/>
      <c r="HI28" s="59"/>
      <c r="HJ28" s="59"/>
      <c r="HK28" s="59"/>
      <c r="HL28" s="59"/>
      <c r="HM28" s="59"/>
      <c r="HN28" s="59"/>
      <c r="HO28" s="59"/>
      <c r="HP28" s="59"/>
      <c r="HQ28" s="59"/>
      <c r="HR28" s="59"/>
      <c r="HS28" s="59"/>
      <c r="HT28" s="59"/>
      <c r="HU28" s="59"/>
      <c r="HV28" s="59"/>
      <c r="HW28" s="59"/>
      <c r="HX28" s="59"/>
      <c r="HY28" s="59"/>
      <c r="HZ28" s="59"/>
      <c r="IA28" s="59"/>
      <c r="IB28" s="59"/>
      <c r="IC28" s="59"/>
      <c r="ID28" s="59"/>
      <c r="IE28" s="59"/>
      <c r="IF28" s="59"/>
      <c r="IG28" s="59"/>
      <c r="IH28" s="59"/>
      <c r="II28" s="59"/>
      <c r="IJ28" s="59"/>
      <c r="IK28" s="59"/>
      <c r="IL28" s="59"/>
    </row>
    <row r="29" spans="2:246" s="48" customFormat="1" ht="10.5" customHeight="1" x14ac:dyDescent="0.2">
      <c r="B29" s="7" t="s">
        <v>263</v>
      </c>
      <c r="C29" s="56" t="s">
        <v>150</v>
      </c>
      <c r="D29" s="44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</row>
    <row r="30" spans="2:246" s="48" customFormat="1" ht="10.5" customHeight="1" x14ac:dyDescent="0.2">
      <c r="B30" s="4" t="s">
        <v>264</v>
      </c>
      <c r="C30" s="56" t="s">
        <v>150</v>
      </c>
      <c r="D30" s="104">
        <f>Assump!D170</f>
        <v>0</v>
      </c>
      <c r="G30" s="59">
        <f>G27*$D$30*DAY(EOMONTH(G2,0))/(DAY(DATE(YEAR(G2),3,0))+337)</f>
        <v>0</v>
      </c>
      <c r="H30" s="59">
        <f t="shared" ref="H30:BS30" si="36">H27*$D$30*DAY(EOMONTH(H2,0))/(DAY(DATE(YEAR(H2),3,0))+337)</f>
        <v>0</v>
      </c>
      <c r="I30" s="59">
        <f t="shared" si="36"/>
        <v>0</v>
      </c>
      <c r="J30" s="59">
        <f t="shared" si="36"/>
        <v>0</v>
      </c>
      <c r="K30" s="59">
        <f t="shared" si="36"/>
        <v>0</v>
      </c>
      <c r="L30" s="59">
        <f t="shared" si="36"/>
        <v>0</v>
      </c>
      <c r="M30" s="59">
        <f t="shared" si="36"/>
        <v>0</v>
      </c>
      <c r="N30" s="59">
        <f t="shared" si="36"/>
        <v>0</v>
      </c>
      <c r="O30" s="59">
        <f t="shared" si="36"/>
        <v>0</v>
      </c>
      <c r="P30" s="59">
        <f t="shared" si="36"/>
        <v>0</v>
      </c>
      <c r="Q30" s="59">
        <f t="shared" si="36"/>
        <v>0</v>
      </c>
      <c r="R30" s="59">
        <f t="shared" si="36"/>
        <v>0</v>
      </c>
      <c r="S30" s="59">
        <f t="shared" si="36"/>
        <v>0</v>
      </c>
      <c r="T30" s="59">
        <f t="shared" si="36"/>
        <v>0</v>
      </c>
      <c r="U30" s="59">
        <f t="shared" si="36"/>
        <v>0</v>
      </c>
      <c r="V30" s="59">
        <f t="shared" si="36"/>
        <v>0</v>
      </c>
      <c r="W30" s="59">
        <f t="shared" si="36"/>
        <v>0</v>
      </c>
      <c r="X30" s="59">
        <f t="shared" si="36"/>
        <v>0</v>
      </c>
      <c r="Y30" s="59">
        <f t="shared" si="36"/>
        <v>0</v>
      </c>
      <c r="Z30" s="59">
        <f t="shared" si="36"/>
        <v>0</v>
      </c>
      <c r="AA30" s="59">
        <f t="shared" si="36"/>
        <v>0</v>
      </c>
      <c r="AB30" s="59">
        <f t="shared" si="36"/>
        <v>0</v>
      </c>
      <c r="AC30" s="59">
        <f t="shared" si="36"/>
        <v>0</v>
      </c>
      <c r="AD30" s="59">
        <f t="shared" si="36"/>
        <v>0</v>
      </c>
      <c r="AE30" s="59">
        <f t="shared" si="36"/>
        <v>0</v>
      </c>
      <c r="AF30" s="59">
        <f t="shared" si="36"/>
        <v>0</v>
      </c>
      <c r="AG30" s="59">
        <f t="shared" si="36"/>
        <v>0</v>
      </c>
      <c r="AH30" s="59">
        <f t="shared" si="36"/>
        <v>0</v>
      </c>
      <c r="AI30" s="59">
        <f t="shared" si="36"/>
        <v>0</v>
      </c>
      <c r="AJ30" s="59">
        <f t="shared" si="36"/>
        <v>0</v>
      </c>
      <c r="AK30" s="59">
        <f t="shared" si="36"/>
        <v>0</v>
      </c>
      <c r="AL30" s="59">
        <f t="shared" si="36"/>
        <v>0</v>
      </c>
      <c r="AM30" s="59">
        <f t="shared" si="36"/>
        <v>0</v>
      </c>
      <c r="AN30" s="59">
        <f t="shared" si="36"/>
        <v>0</v>
      </c>
      <c r="AO30" s="59">
        <f t="shared" si="36"/>
        <v>0</v>
      </c>
      <c r="AP30" s="59">
        <f t="shared" si="36"/>
        <v>0</v>
      </c>
      <c r="AQ30" s="59">
        <f t="shared" si="36"/>
        <v>0</v>
      </c>
      <c r="AR30" s="59">
        <f t="shared" si="36"/>
        <v>0</v>
      </c>
      <c r="AS30" s="59">
        <f t="shared" si="36"/>
        <v>0</v>
      </c>
      <c r="AT30" s="59">
        <f t="shared" si="36"/>
        <v>0</v>
      </c>
      <c r="AU30" s="59">
        <f t="shared" si="36"/>
        <v>0</v>
      </c>
      <c r="AV30" s="59">
        <f t="shared" si="36"/>
        <v>0</v>
      </c>
      <c r="AW30" s="59">
        <f t="shared" si="36"/>
        <v>0</v>
      </c>
      <c r="AX30" s="59">
        <f t="shared" si="36"/>
        <v>0</v>
      </c>
      <c r="AY30" s="59">
        <f t="shared" si="36"/>
        <v>0</v>
      </c>
      <c r="AZ30" s="59">
        <f t="shared" si="36"/>
        <v>0</v>
      </c>
      <c r="BA30" s="59">
        <f t="shared" si="36"/>
        <v>0</v>
      </c>
      <c r="BB30" s="59">
        <f t="shared" si="36"/>
        <v>0</v>
      </c>
      <c r="BC30" s="59">
        <f t="shared" si="36"/>
        <v>0</v>
      </c>
      <c r="BD30" s="59">
        <f t="shared" si="36"/>
        <v>0</v>
      </c>
      <c r="BE30" s="59">
        <f t="shared" si="36"/>
        <v>0</v>
      </c>
      <c r="BF30" s="59">
        <f t="shared" si="36"/>
        <v>0</v>
      </c>
      <c r="BG30" s="59">
        <f t="shared" si="36"/>
        <v>0</v>
      </c>
      <c r="BH30" s="59">
        <f t="shared" si="36"/>
        <v>0</v>
      </c>
      <c r="BI30" s="59">
        <f t="shared" si="36"/>
        <v>0</v>
      </c>
      <c r="BJ30" s="59">
        <f t="shared" si="36"/>
        <v>0</v>
      </c>
      <c r="BK30" s="59">
        <f t="shared" si="36"/>
        <v>0</v>
      </c>
      <c r="BL30" s="59">
        <f t="shared" si="36"/>
        <v>0</v>
      </c>
      <c r="BM30" s="59">
        <f t="shared" si="36"/>
        <v>0</v>
      </c>
      <c r="BN30" s="59">
        <f t="shared" si="36"/>
        <v>0</v>
      </c>
      <c r="BO30" s="59">
        <f t="shared" si="36"/>
        <v>0</v>
      </c>
      <c r="BP30" s="59">
        <f t="shared" si="36"/>
        <v>0</v>
      </c>
      <c r="BQ30" s="59">
        <f t="shared" si="36"/>
        <v>0</v>
      </c>
      <c r="BR30" s="59">
        <f t="shared" si="36"/>
        <v>0</v>
      </c>
      <c r="BS30" s="59">
        <f t="shared" si="36"/>
        <v>0</v>
      </c>
      <c r="BT30" s="59">
        <f t="shared" ref="BT30:EE30" si="37">BT27*$D$30*DAY(EOMONTH(BT2,0))/(DAY(DATE(YEAR(BT2),3,0))+337)</f>
        <v>0</v>
      </c>
      <c r="BU30" s="59">
        <f t="shared" si="37"/>
        <v>0</v>
      </c>
      <c r="BV30" s="59">
        <f t="shared" si="37"/>
        <v>0</v>
      </c>
      <c r="BW30" s="59">
        <f t="shared" si="37"/>
        <v>0</v>
      </c>
      <c r="BX30" s="59">
        <f t="shared" si="37"/>
        <v>0</v>
      </c>
      <c r="BY30" s="59">
        <f t="shared" si="37"/>
        <v>0</v>
      </c>
      <c r="BZ30" s="59">
        <f t="shared" si="37"/>
        <v>0</v>
      </c>
      <c r="CA30" s="59">
        <f t="shared" si="37"/>
        <v>0</v>
      </c>
      <c r="CB30" s="59">
        <f t="shared" si="37"/>
        <v>0</v>
      </c>
      <c r="CC30" s="59">
        <f t="shared" si="37"/>
        <v>0</v>
      </c>
      <c r="CD30" s="59">
        <f t="shared" si="37"/>
        <v>0</v>
      </c>
      <c r="CE30" s="59">
        <f t="shared" si="37"/>
        <v>0</v>
      </c>
      <c r="CF30" s="59">
        <f t="shared" si="37"/>
        <v>0</v>
      </c>
      <c r="CG30" s="59">
        <f t="shared" si="37"/>
        <v>0</v>
      </c>
      <c r="CH30" s="59">
        <f t="shared" si="37"/>
        <v>0</v>
      </c>
      <c r="CI30" s="59">
        <f t="shared" si="37"/>
        <v>0</v>
      </c>
      <c r="CJ30" s="59">
        <f t="shared" si="37"/>
        <v>0</v>
      </c>
      <c r="CK30" s="59">
        <f t="shared" si="37"/>
        <v>0</v>
      </c>
      <c r="CL30" s="59">
        <f t="shared" si="37"/>
        <v>0</v>
      </c>
      <c r="CM30" s="59">
        <f t="shared" si="37"/>
        <v>0</v>
      </c>
      <c r="CN30" s="59">
        <f t="shared" si="37"/>
        <v>0</v>
      </c>
      <c r="CO30" s="59">
        <f t="shared" si="37"/>
        <v>0</v>
      </c>
      <c r="CP30" s="59">
        <f t="shared" si="37"/>
        <v>0</v>
      </c>
      <c r="CQ30" s="59">
        <f t="shared" si="37"/>
        <v>0</v>
      </c>
      <c r="CR30" s="59">
        <f t="shared" si="37"/>
        <v>0</v>
      </c>
      <c r="CS30" s="59">
        <f t="shared" si="37"/>
        <v>0</v>
      </c>
      <c r="CT30" s="59">
        <f t="shared" si="37"/>
        <v>0</v>
      </c>
      <c r="CU30" s="59">
        <f t="shared" si="37"/>
        <v>0</v>
      </c>
      <c r="CV30" s="59">
        <f t="shared" si="37"/>
        <v>0</v>
      </c>
      <c r="CW30" s="59">
        <f t="shared" si="37"/>
        <v>0</v>
      </c>
      <c r="CX30" s="59">
        <f t="shared" si="37"/>
        <v>0</v>
      </c>
      <c r="CY30" s="59">
        <f t="shared" si="37"/>
        <v>0</v>
      </c>
      <c r="CZ30" s="59">
        <f t="shared" si="37"/>
        <v>0</v>
      </c>
      <c r="DA30" s="59">
        <f t="shared" si="37"/>
        <v>0</v>
      </c>
      <c r="DB30" s="59">
        <f t="shared" si="37"/>
        <v>0</v>
      </c>
      <c r="DC30" s="59">
        <f t="shared" si="37"/>
        <v>0</v>
      </c>
      <c r="DD30" s="59">
        <f t="shared" si="37"/>
        <v>0</v>
      </c>
      <c r="DE30" s="59">
        <f t="shared" si="37"/>
        <v>0</v>
      </c>
      <c r="DF30" s="59">
        <f t="shared" si="37"/>
        <v>0</v>
      </c>
      <c r="DG30" s="59">
        <f t="shared" si="37"/>
        <v>0</v>
      </c>
      <c r="DH30" s="59">
        <f t="shared" si="37"/>
        <v>0</v>
      </c>
      <c r="DI30" s="59">
        <f t="shared" si="37"/>
        <v>0</v>
      </c>
      <c r="DJ30" s="59">
        <f t="shared" si="37"/>
        <v>0</v>
      </c>
      <c r="DK30" s="59">
        <f t="shared" si="37"/>
        <v>0</v>
      </c>
      <c r="DL30" s="59">
        <f t="shared" si="37"/>
        <v>0</v>
      </c>
      <c r="DM30" s="59">
        <f t="shared" si="37"/>
        <v>0</v>
      </c>
      <c r="DN30" s="59">
        <f t="shared" si="37"/>
        <v>0</v>
      </c>
      <c r="DO30" s="59">
        <f t="shared" si="37"/>
        <v>0</v>
      </c>
      <c r="DP30" s="59">
        <f t="shared" si="37"/>
        <v>0</v>
      </c>
      <c r="DQ30" s="59">
        <f t="shared" si="37"/>
        <v>0</v>
      </c>
      <c r="DR30" s="59">
        <f t="shared" si="37"/>
        <v>0</v>
      </c>
      <c r="DS30" s="59">
        <f t="shared" si="37"/>
        <v>0</v>
      </c>
      <c r="DT30" s="59">
        <f t="shared" si="37"/>
        <v>0</v>
      </c>
      <c r="DU30" s="59">
        <f t="shared" si="37"/>
        <v>0</v>
      </c>
      <c r="DV30" s="59">
        <f t="shared" si="37"/>
        <v>0</v>
      </c>
      <c r="DW30" s="59">
        <f t="shared" si="37"/>
        <v>0</v>
      </c>
      <c r="DX30" s="59">
        <f t="shared" si="37"/>
        <v>0</v>
      </c>
      <c r="DY30" s="59">
        <f t="shared" si="37"/>
        <v>0</v>
      </c>
      <c r="DZ30" s="59">
        <f t="shared" si="37"/>
        <v>0</v>
      </c>
      <c r="EA30" s="59">
        <f t="shared" si="37"/>
        <v>0</v>
      </c>
      <c r="EB30" s="59">
        <f t="shared" si="37"/>
        <v>0</v>
      </c>
      <c r="EC30" s="59">
        <f t="shared" si="37"/>
        <v>0</v>
      </c>
      <c r="ED30" s="59">
        <f t="shared" si="37"/>
        <v>0</v>
      </c>
      <c r="EE30" s="59">
        <f t="shared" si="37"/>
        <v>0</v>
      </c>
      <c r="EF30" s="59">
        <f t="shared" ref="EF30:GQ30" si="38">EF27*$D$30*DAY(EOMONTH(EF2,0))/(DAY(DATE(YEAR(EF2),3,0))+337)</f>
        <v>0</v>
      </c>
      <c r="EG30" s="59">
        <f t="shared" si="38"/>
        <v>0</v>
      </c>
      <c r="EH30" s="59">
        <f t="shared" si="38"/>
        <v>0</v>
      </c>
      <c r="EI30" s="59">
        <f t="shared" si="38"/>
        <v>0</v>
      </c>
      <c r="EJ30" s="59">
        <f t="shared" si="38"/>
        <v>0</v>
      </c>
      <c r="EK30" s="59">
        <f t="shared" si="38"/>
        <v>0</v>
      </c>
      <c r="EL30" s="59">
        <f t="shared" si="38"/>
        <v>0</v>
      </c>
      <c r="EM30" s="59">
        <f t="shared" si="38"/>
        <v>0</v>
      </c>
      <c r="EN30" s="59">
        <f t="shared" si="38"/>
        <v>0</v>
      </c>
      <c r="EO30" s="59">
        <f t="shared" si="38"/>
        <v>0</v>
      </c>
      <c r="EP30" s="59">
        <f t="shared" si="38"/>
        <v>0</v>
      </c>
      <c r="EQ30" s="59">
        <f t="shared" si="38"/>
        <v>0</v>
      </c>
      <c r="ER30" s="59">
        <f t="shared" si="38"/>
        <v>0</v>
      </c>
      <c r="ES30" s="59">
        <f t="shared" si="38"/>
        <v>0</v>
      </c>
      <c r="ET30" s="59">
        <f t="shared" si="38"/>
        <v>0</v>
      </c>
      <c r="EU30" s="59">
        <f t="shared" si="38"/>
        <v>0</v>
      </c>
      <c r="EV30" s="59">
        <f t="shared" si="38"/>
        <v>0</v>
      </c>
      <c r="EW30" s="59">
        <f t="shared" si="38"/>
        <v>0</v>
      </c>
      <c r="EX30" s="59">
        <f t="shared" si="38"/>
        <v>0</v>
      </c>
      <c r="EY30" s="59">
        <f t="shared" si="38"/>
        <v>0</v>
      </c>
      <c r="EZ30" s="59">
        <f t="shared" si="38"/>
        <v>0</v>
      </c>
      <c r="FA30" s="59">
        <f t="shared" si="38"/>
        <v>0</v>
      </c>
      <c r="FB30" s="59">
        <f t="shared" si="38"/>
        <v>0</v>
      </c>
      <c r="FC30" s="59">
        <f t="shared" si="38"/>
        <v>0</v>
      </c>
      <c r="FD30" s="59">
        <f t="shared" si="38"/>
        <v>0</v>
      </c>
      <c r="FE30" s="59">
        <f t="shared" si="38"/>
        <v>0</v>
      </c>
      <c r="FF30" s="59">
        <f t="shared" si="38"/>
        <v>0</v>
      </c>
      <c r="FG30" s="59">
        <f t="shared" si="38"/>
        <v>0</v>
      </c>
      <c r="FH30" s="59">
        <f t="shared" si="38"/>
        <v>0</v>
      </c>
      <c r="FI30" s="59">
        <f t="shared" si="38"/>
        <v>0</v>
      </c>
      <c r="FJ30" s="59">
        <f t="shared" si="38"/>
        <v>0</v>
      </c>
      <c r="FK30" s="59">
        <f t="shared" si="38"/>
        <v>0</v>
      </c>
      <c r="FL30" s="59">
        <f t="shared" si="38"/>
        <v>0</v>
      </c>
      <c r="FM30" s="59">
        <f t="shared" si="38"/>
        <v>0</v>
      </c>
      <c r="FN30" s="59">
        <f t="shared" si="38"/>
        <v>0</v>
      </c>
      <c r="FO30" s="59">
        <f t="shared" si="38"/>
        <v>0</v>
      </c>
      <c r="FP30" s="59">
        <f t="shared" si="38"/>
        <v>0</v>
      </c>
      <c r="FQ30" s="59">
        <f t="shared" si="38"/>
        <v>0</v>
      </c>
      <c r="FR30" s="59">
        <f t="shared" si="38"/>
        <v>0</v>
      </c>
      <c r="FS30" s="59">
        <f t="shared" si="38"/>
        <v>0</v>
      </c>
      <c r="FT30" s="59">
        <f t="shared" si="38"/>
        <v>0</v>
      </c>
      <c r="FU30" s="59">
        <f t="shared" si="38"/>
        <v>0</v>
      </c>
      <c r="FV30" s="59">
        <f t="shared" si="38"/>
        <v>0</v>
      </c>
      <c r="FW30" s="59">
        <f t="shared" si="38"/>
        <v>0</v>
      </c>
      <c r="FX30" s="59">
        <f t="shared" si="38"/>
        <v>0</v>
      </c>
      <c r="FY30" s="59">
        <f t="shared" si="38"/>
        <v>0</v>
      </c>
      <c r="FZ30" s="59">
        <f t="shared" si="38"/>
        <v>0</v>
      </c>
      <c r="GA30" s="59">
        <f t="shared" si="38"/>
        <v>0</v>
      </c>
      <c r="GB30" s="59">
        <f t="shared" si="38"/>
        <v>0</v>
      </c>
      <c r="GC30" s="59">
        <f t="shared" si="38"/>
        <v>0</v>
      </c>
      <c r="GD30" s="59">
        <f t="shared" si="38"/>
        <v>0</v>
      </c>
      <c r="GE30" s="59">
        <f t="shared" si="38"/>
        <v>0</v>
      </c>
      <c r="GF30" s="59">
        <f t="shared" si="38"/>
        <v>0</v>
      </c>
      <c r="GG30" s="59">
        <f t="shared" si="38"/>
        <v>0</v>
      </c>
      <c r="GH30" s="59">
        <f t="shared" si="38"/>
        <v>0</v>
      </c>
      <c r="GI30" s="59">
        <f t="shared" si="38"/>
        <v>0</v>
      </c>
      <c r="GJ30" s="59">
        <f t="shared" si="38"/>
        <v>0</v>
      </c>
      <c r="GK30" s="59">
        <f t="shared" si="38"/>
        <v>0</v>
      </c>
      <c r="GL30" s="59">
        <f t="shared" si="38"/>
        <v>0</v>
      </c>
      <c r="GM30" s="59">
        <f t="shared" si="38"/>
        <v>0</v>
      </c>
      <c r="GN30" s="59">
        <f t="shared" si="38"/>
        <v>0</v>
      </c>
      <c r="GO30" s="59">
        <f t="shared" si="38"/>
        <v>0</v>
      </c>
      <c r="GP30" s="59">
        <f t="shared" si="38"/>
        <v>0</v>
      </c>
      <c r="GQ30" s="59">
        <f t="shared" si="38"/>
        <v>0</v>
      </c>
      <c r="GR30" s="59">
        <f t="shared" ref="GR30:IL30" si="39">GR27*$D$30*DAY(EOMONTH(GR2,0))/(DAY(DATE(YEAR(GR2),3,0))+337)</f>
        <v>0</v>
      </c>
      <c r="GS30" s="59">
        <f t="shared" si="39"/>
        <v>0</v>
      </c>
      <c r="GT30" s="59">
        <f t="shared" si="39"/>
        <v>0</v>
      </c>
      <c r="GU30" s="59">
        <f t="shared" si="39"/>
        <v>0</v>
      </c>
      <c r="GV30" s="59">
        <f t="shared" si="39"/>
        <v>0</v>
      </c>
      <c r="GW30" s="59">
        <f t="shared" si="39"/>
        <v>0</v>
      </c>
      <c r="GX30" s="59">
        <f t="shared" si="39"/>
        <v>0</v>
      </c>
      <c r="GY30" s="59">
        <f t="shared" si="39"/>
        <v>0</v>
      </c>
      <c r="GZ30" s="59">
        <f t="shared" si="39"/>
        <v>0</v>
      </c>
      <c r="HA30" s="59">
        <f t="shared" si="39"/>
        <v>0</v>
      </c>
      <c r="HB30" s="59">
        <f t="shared" si="39"/>
        <v>0</v>
      </c>
      <c r="HC30" s="59">
        <f t="shared" si="39"/>
        <v>0</v>
      </c>
      <c r="HD30" s="59">
        <f t="shared" si="39"/>
        <v>0</v>
      </c>
      <c r="HE30" s="59">
        <f t="shared" si="39"/>
        <v>0</v>
      </c>
      <c r="HF30" s="59">
        <f t="shared" si="39"/>
        <v>0</v>
      </c>
      <c r="HG30" s="59">
        <f t="shared" si="39"/>
        <v>0</v>
      </c>
      <c r="HH30" s="59">
        <f t="shared" si="39"/>
        <v>0</v>
      </c>
      <c r="HI30" s="59">
        <f t="shared" si="39"/>
        <v>0</v>
      </c>
      <c r="HJ30" s="59">
        <f t="shared" si="39"/>
        <v>0</v>
      </c>
      <c r="HK30" s="59">
        <f t="shared" si="39"/>
        <v>0</v>
      </c>
      <c r="HL30" s="59">
        <f t="shared" si="39"/>
        <v>0</v>
      </c>
      <c r="HM30" s="59">
        <f t="shared" si="39"/>
        <v>0</v>
      </c>
      <c r="HN30" s="59">
        <f t="shared" si="39"/>
        <v>0</v>
      </c>
      <c r="HO30" s="59">
        <f t="shared" si="39"/>
        <v>0</v>
      </c>
      <c r="HP30" s="59">
        <f t="shared" si="39"/>
        <v>0</v>
      </c>
      <c r="HQ30" s="59">
        <f t="shared" si="39"/>
        <v>0</v>
      </c>
      <c r="HR30" s="59">
        <f t="shared" si="39"/>
        <v>0</v>
      </c>
      <c r="HS30" s="59">
        <f t="shared" si="39"/>
        <v>0</v>
      </c>
      <c r="HT30" s="59">
        <f t="shared" si="39"/>
        <v>0</v>
      </c>
      <c r="HU30" s="59">
        <f t="shared" si="39"/>
        <v>0</v>
      </c>
      <c r="HV30" s="59">
        <f t="shared" si="39"/>
        <v>0</v>
      </c>
      <c r="HW30" s="59">
        <f t="shared" si="39"/>
        <v>0</v>
      </c>
      <c r="HX30" s="59">
        <f t="shared" si="39"/>
        <v>0</v>
      </c>
      <c r="HY30" s="59">
        <f t="shared" si="39"/>
        <v>0</v>
      </c>
      <c r="HZ30" s="59">
        <f t="shared" si="39"/>
        <v>0</v>
      </c>
      <c r="IA30" s="59">
        <f t="shared" si="39"/>
        <v>0</v>
      </c>
      <c r="IB30" s="59">
        <f t="shared" si="39"/>
        <v>0</v>
      </c>
      <c r="IC30" s="59">
        <f t="shared" si="39"/>
        <v>0</v>
      </c>
      <c r="ID30" s="59">
        <f t="shared" si="39"/>
        <v>0</v>
      </c>
      <c r="IE30" s="59">
        <f t="shared" si="39"/>
        <v>0</v>
      </c>
      <c r="IF30" s="59">
        <f t="shared" si="39"/>
        <v>0</v>
      </c>
      <c r="IG30" s="59">
        <f t="shared" si="39"/>
        <v>0</v>
      </c>
      <c r="IH30" s="59">
        <f t="shared" si="39"/>
        <v>0</v>
      </c>
      <c r="II30" s="59">
        <f t="shared" si="39"/>
        <v>0</v>
      </c>
      <c r="IJ30" s="59">
        <f t="shared" si="39"/>
        <v>0</v>
      </c>
      <c r="IK30" s="59">
        <f t="shared" si="39"/>
        <v>0</v>
      </c>
      <c r="IL30" s="59">
        <f t="shared" si="39"/>
        <v>0</v>
      </c>
    </row>
    <row r="31" spans="2:246" s="48" customFormat="1" ht="10.5" customHeight="1" x14ac:dyDescent="0.2">
      <c r="B31" s="4" t="s">
        <v>265</v>
      </c>
      <c r="C31" s="56" t="s">
        <v>150</v>
      </c>
      <c r="D31" s="44"/>
      <c r="G31" s="59">
        <f>G30</f>
        <v>0</v>
      </c>
      <c r="H31" s="59">
        <f t="shared" ref="H31:BS31" si="40">H30</f>
        <v>0</v>
      </c>
      <c r="I31" s="59">
        <f t="shared" si="40"/>
        <v>0</v>
      </c>
      <c r="J31" s="59">
        <f t="shared" si="40"/>
        <v>0</v>
      </c>
      <c r="K31" s="59">
        <f t="shared" si="40"/>
        <v>0</v>
      </c>
      <c r="L31" s="59">
        <f t="shared" si="40"/>
        <v>0</v>
      </c>
      <c r="M31" s="59">
        <f t="shared" si="40"/>
        <v>0</v>
      </c>
      <c r="N31" s="59">
        <f t="shared" si="40"/>
        <v>0</v>
      </c>
      <c r="O31" s="59">
        <f t="shared" si="40"/>
        <v>0</v>
      </c>
      <c r="P31" s="59">
        <f t="shared" si="40"/>
        <v>0</v>
      </c>
      <c r="Q31" s="59">
        <f t="shared" si="40"/>
        <v>0</v>
      </c>
      <c r="R31" s="59">
        <f t="shared" si="40"/>
        <v>0</v>
      </c>
      <c r="S31" s="59">
        <f t="shared" si="40"/>
        <v>0</v>
      </c>
      <c r="T31" s="59">
        <f t="shared" si="40"/>
        <v>0</v>
      </c>
      <c r="U31" s="59">
        <f t="shared" si="40"/>
        <v>0</v>
      </c>
      <c r="V31" s="59">
        <f t="shared" si="40"/>
        <v>0</v>
      </c>
      <c r="W31" s="59">
        <f t="shared" si="40"/>
        <v>0</v>
      </c>
      <c r="X31" s="59">
        <f t="shared" si="40"/>
        <v>0</v>
      </c>
      <c r="Y31" s="59">
        <f t="shared" si="40"/>
        <v>0</v>
      </c>
      <c r="Z31" s="59">
        <f t="shared" si="40"/>
        <v>0</v>
      </c>
      <c r="AA31" s="59">
        <f t="shared" si="40"/>
        <v>0</v>
      </c>
      <c r="AB31" s="59">
        <f t="shared" si="40"/>
        <v>0</v>
      </c>
      <c r="AC31" s="59">
        <f t="shared" si="40"/>
        <v>0</v>
      </c>
      <c r="AD31" s="59">
        <f t="shared" si="40"/>
        <v>0</v>
      </c>
      <c r="AE31" s="59">
        <f t="shared" si="40"/>
        <v>0</v>
      </c>
      <c r="AF31" s="59">
        <f t="shared" si="40"/>
        <v>0</v>
      </c>
      <c r="AG31" s="59">
        <f t="shared" si="40"/>
        <v>0</v>
      </c>
      <c r="AH31" s="59">
        <f t="shared" si="40"/>
        <v>0</v>
      </c>
      <c r="AI31" s="59">
        <f t="shared" si="40"/>
        <v>0</v>
      </c>
      <c r="AJ31" s="59">
        <f t="shared" si="40"/>
        <v>0</v>
      </c>
      <c r="AK31" s="59">
        <f t="shared" si="40"/>
        <v>0</v>
      </c>
      <c r="AL31" s="59">
        <f t="shared" si="40"/>
        <v>0</v>
      </c>
      <c r="AM31" s="59">
        <f t="shared" si="40"/>
        <v>0</v>
      </c>
      <c r="AN31" s="59">
        <f t="shared" si="40"/>
        <v>0</v>
      </c>
      <c r="AO31" s="59">
        <f t="shared" si="40"/>
        <v>0</v>
      </c>
      <c r="AP31" s="59">
        <f t="shared" si="40"/>
        <v>0</v>
      </c>
      <c r="AQ31" s="59">
        <f t="shared" si="40"/>
        <v>0</v>
      </c>
      <c r="AR31" s="59">
        <f t="shared" si="40"/>
        <v>0</v>
      </c>
      <c r="AS31" s="59">
        <f t="shared" si="40"/>
        <v>0</v>
      </c>
      <c r="AT31" s="59">
        <f t="shared" si="40"/>
        <v>0</v>
      </c>
      <c r="AU31" s="59">
        <f t="shared" si="40"/>
        <v>0</v>
      </c>
      <c r="AV31" s="59">
        <f t="shared" si="40"/>
        <v>0</v>
      </c>
      <c r="AW31" s="59">
        <f t="shared" si="40"/>
        <v>0</v>
      </c>
      <c r="AX31" s="59">
        <f t="shared" si="40"/>
        <v>0</v>
      </c>
      <c r="AY31" s="59">
        <f t="shared" si="40"/>
        <v>0</v>
      </c>
      <c r="AZ31" s="59">
        <f t="shared" si="40"/>
        <v>0</v>
      </c>
      <c r="BA31" s="59">
        <f t="shared" si="40"/>
        <v>0</v>
      </c>
      <c r="BB31" s="59">
        <f t="shared" si="40"/>
        <v>0</v>
      </c>
      <c r="BC31" s="59">
        <f t="shared" si="40"/>
        <v>0</v>
      </c>
      <c r="BD31" s="59">
        <f t="shared" si="40"/>
        <v>0</v>
      </c>
      <c r="BE31" s="59">
        <f t="shared" si="40"/>
        <v>0</v>
      </c>
      <c r="BF31" s="59">
        <f t="shared" si="40"/>
        <v>0</v>
      </c>
      <c r="BG31" s="59">
        <f t="shared" si="40"/>
        <v>0</v>
      </c>
      <c r="BH31" s="59">
        <f t="shared" si="40"/>
        <v>0</v>
      </c>
      <c r="BI31" s="59">
        <f t="shared" si="40"/>
        <v>0</v>
      </c>
      <c r="BJ31" s="59">
        <f t="shared" si="40"/>
        <v>0</v>
      </c>
      <c r="BK31" s="59">
        <f t="shared" si="40"/>
        <v>0</v>
      </c>
      <c r="BL31" s="59">
        <f t="shared" si="40"/>
        <v>0</v>
      </c>
      <c r="BM31" s="59">
        <f t="shared" si="40"/>
        <v>0</v>
      </c>
      <c r="BN31" s="59">
        <f t="shared" si="40"/>
        <v>0</v>
      </c>
      <c r="BO31" s="59">
        <f t="shared" si="40"/>
        <v>0</v>
      </c>
      <c r="BP31" s="59">
        <f t="shared" si="40"/>
        <v>0</v>
      </c>
      <c r="BQ31" s="59">
        <f t="shared" si="40"/>
        <v>0</v>
      </c>
      <c r="BR31" s="59">
        <f t="shared" si="40"/>
        <v>0</v>
      </c>
      <c r="BS31" s="59">
        <f t="shared" si="40"/>
        <v>0</v>
      </c>
      <c r="BT31" s="59">
        <f t="shared" ref="BT31:EE31" si="41">BT30</f>
        <v>0</v>
      </c>
      <c r="BU31" s="59">
        <f t="shared" si="41"/>
        <v>0</v>
      </c>
      <c r="BV31" s="59">
        <f t="shared" si="41"/>
        <v>0</v>
      </c>
      <c r="BW31" s="59">
        <f t="shared" si="41"/>
        <v>0</v>
      </c>
      <c r="BX31" s="59">
        <f t="shared" si="41"/>
        <v>0</v>
      </c>
      <c r="BY31" s="59">
        <f t="shared" si="41"/>
        <v>0</v>
      </c>
      <c r="BZ31" s="59">
        <f t="shared" si="41"/>
        <v>0</v>
      </c>
      <c r="CA31" s="59">
        <f t="shared" si="41"/>
        <v>0</v>
      </c>
      <c r="CB31" s="59">
        <f t="shared" si="41"/>
        <v>0</v>
      </c>
      <c r="CC31" s="59">
        <f t="shared" si="41"/>
        <v>0</v>
      </c>
      <c r="CD31" s="59">
        <f t="shared" si="41"/>
        <v>0</v>
      </c>
      <c r="CE31" s="59">
        <f t="shared" si="41"/>
        <v>0</v>
      </c>
      <c r="CF31" s="59">
        <f t="shared" si="41"/>
        <v>0</v>
      </c>
      <c r="CG31" s="59">
        <f t="shared" si="41"/>
        <v>0</v>
      </c>
      <c r="CH31" s="59">
        <f t="shared" si="41"/>
        <v>0</v>
      </c>
      <c r="CI31" s="59">
        <f t="shared" si="41"/>
        <v>0</v>
      </c>
      <c r="CJ31" s="59">
        <f t="shared" si="41"/>
        <v>0</v>
      </c>
      <c r="CK31" s="59">
        <f t="shared" si="41"/>
        <v>0</v>
      </c>
      <c r="CL31" s="59">
        <f t="shared" si="41"/>
        <v>0</v>
      </c>
      <c r="CM31" s="59">
        <f t="shared" si="41"/>
        <v>0</v>
      </c>
      <c r="CN31" s="59">
        <f t="shared" si="41"/>
        <v>0</v>
      </c>
      <c r="CO31" s="59">
        <f t="shared" si="41"/>
        <v>0</v>
      </c>
      <c r="CP31" s="59">
        <f t="shared" si="41"/>
        <v>0</v>
      </c>
      <c r="CQ31" s="59">
        <f t="shared" si="41"/>
        <v>0</v>
      </c>
      <c r="CR31" s="59">
        <f t="shared" si="41"/>
        <v>0</v>
      </c>
      <c r="CS31" s="59">
        <f t="shared" si="41"/>
        <v>0</v>
      </c>
      <c r="CT31" s="59">
        <f t="shared" si="41"/>
        <v>0</v>
      </c>
      <c r="CU31" s="59">
        <f t="shared" si="41"/>
        <v>0</v>
      </c>
      <c r="CV31" s="59">
        <f t="shared" si="41"/>
        <v>0</v>
      </c>
      <c r="CW31" s="59">
        <f t="shared" si="41"/>
        <v>0</v>
      </c>
      <c r="CX31" s="59">
        <f t="shared" si="41"/>
        <v>0</v>
      </c>
      <c r="CY31" s="59">
        <f t="shared" si="41"/>
        <v>0</v>
      </c>
      <c r="CZ31" s="59">
        <f t="shared" si="41"/>
        <v>0</v>
      </c>
      <c r="DA31" s="59">
        <f t="shared" si="41"/>
        <v>0</v>
      </c>
      <c r="DB31" s="59">
        <f t="shared" si="41"/>
        <v>0</v>
      </c>
      <c r="DC31" s="59">
        <f t="shared" si="41"/>
        <v>0</v>
      </c>
      <c r="DD31" s="59">
        <f t="shared" si="41"/>
        <v>0</v>
      </c>
      <c r="DE31" s="59">
        <f t="shared" si="41"/>
        <v>0</v>
      </c>
      <c r="DF31" s="59">
        <f t="shared" si="41"/>
        <v>0</v>
      </c>
      <c r="DG31" s="59">
        <f t="shared" si="41"/>
        <v>0</v>
      </c>
      <c r="DH31" s="59">
        <f t="shared" si="41"/>
        <v>0</v>
      </c>
      <c r="DI31" s="59">
        <f t="shared" si="41"/>
        <v>0</v>
      </c>
      <c r="DJ31" s="59">
        <f t="shared" si="41"/>
        <v>0</v>
      </c>
      <c r="DK31" s="59">
        <f t="shared" si="41"/>
        <v>0</v>
      </c>
      <c r="DL31" s="59">
        <f t="shared" si="41"/>
        <v>0</v>
      </c>
      <c r="DM31" s="59">
        <f t="shared" si="41"/>
        <v>0</v>
      </c>
      <c r="DN31" s="59">
        <f t="shared" si="41"/>
        <v>0</v>
      </c>
      <c r="DO31" s="59">
        <f t="shared" si="41"/>
        <v>0</v>
      </c>
      <c r="DP31" s="59">
        <f t="shared" si="41"/>
        <v>0</v>
      </c>
      <c r="DQ31" s="59">
        <f t="shared" si="41"/>
        <v>0</v>
      </c>
      <c r="DR31" s="59">
        <f t="shared" si="41"/>
        <v>0</v>
      </c>
      <c r="DS31" s="59">
        <f t="shared" si="41"/>
        <v>0</v>
      </c>
      <c r="DT31" s="59">
        <f t="shared" si="41"/>
        <v>0</v>
      </c>
      <c r="DU31" s="59">
        <f t="shared" si="41"/>
        <v>0</v>
      </c>
      <c r="DV31" s="59">
        <f t="shared" si="41"/>
        <v>0</v>
      </c>
      <c r="DW31" s="59">
        <f t="shared" si="41"/>
        <v>0</v>
      </c>
      <c r="DX31" s="59">
        <f t="shared" si="41"/>
        <v>0</v>
      </c>
      <c r="DY31" s="59">
        <f t="shared" si="41"/>
        <v>0</v>
      </c>
      <c r="DZ31" s="59">
        <f t="shared" si="41"/>
        <v>0</v>
      </c>
      <c r="EA31" s="59">
        <f t="shared" si="41"/>
        <v>0</v>
      </c>
      <c r="EB31" s="59">
        <f t="shared" si="41"/>
        <v>0</v>
      </c>
      <c r="EC31" s="59">
        <f t="shared" si="41"/>
        <v>0</v>
      </c>
      <c r="ED31" s="59">
        <f t="shared" si="41"/>
        <v>0</v>
      </c>
      <c r="EE31" s="59">
        <f t="shared" si="41"/>
        <v>0</v>
      </c>
      <c r="EF31" s="59">
        <f t="shared" ref="EF31:GQ31" si="42">EF30</f>
        <v>0</v>
      </c>
      <c r="EG31" s="59">
        <f t="shared" si="42"/>
        <v>0</v>
      </c>
      <c r="EH31" s="59">
        <f t="shared" si="42"/>
        <v>0</v>
      </c>
      <c r="EI31" s="59">
        <f t="shared" si="42"/>
        <v>0</v>
      </c>
      <c r="EJ31" s="59">
        <f t="shared" si="42"/>
        <v>0</v>
      </c>
      <c r="EK31" s="59">
        <f t="shared" si="42"/>
        <v>0</v>
      </c>
      <c r="EL31" s="59">
        <f t="shared" si="42"/>
        <v>0</v>
      </c>
      <c r="EM31" s="59">
        <f t="shared" si="42"/>
        <v>0</v>
      </c>
      <c r="EN31" s="59">
        <f t="shared" si="42"/>
        <v>0</v>
      </c>
      <c r="EO31" s="59">
        <f t="shared" si="42"/>
        <v>0</v>
      </c>
      <c r="EP31" s="59">
        <f t="shared" si="42"/>
        <v>0</v>
      </c>
      <c r="EQ31" s="59">
        <f t="shared" si="42"/>
        <v>0</v>
      </c>
      <c r="ER31" s="59">
        <f t="shared" si="42"/>
        <v>0</v>
      </c>
      <c r="ES31" s="59">
        <f t="shared" si="42"/>
        <v>0</v>
      </c>
      <c r="ET31" s="59">
        <f t="shared" si="42"/>
        <v>0</v>
      </c>
      <c r="EU31" s="59">
        <f t="shared" si="42"/>
        <v>0</v>
      </c>
      <c r="EV31" s="59">
        <f t="shared" si="42"/>
        <v>0</v>
      </c>
      <c r="EW31" s="59">
        <f t="shared" si="42"/>
        <v>0</v>
      </c>
      <c r="EX31" s="59">
        <f t="shared" si="42"/>
        <v>0</v>
      </c>
      <c r="EY31" s="59">
        <f t="shared" si="42"/>
        <v>0</v>
      </c>
      <c r="EZ31" s="59">
        <f t="shared" si="42"/>
        <v>0</v>
      </c>
      <c r="FA31" s="59">
        <f t="shared" si="42"/>
        <v>0</v>
      </c>
      <c r="FB31" s="59">
        <f t="shared" si="42"/>
        <v>0</v>
      </c>
      <c r="FC31" s="59">
        <f t="shared" si="42"/>
        <v>0</v>
      </c>
      <c r="FD31" s="59">
        <f t="shared" si="42"/>
        <v>0</v>
      </c>
      <c r="FE31" s="59">
        <f t="shared" si="42"/>
        <v>0</v>
      </c>
      <c r="FF31" s="59">
        <f t="shared" si="42"/>
        <v>0</v>
      </c>
      <c r="FG31" s="59">
        <f t="shared" si="42"/>
        <v>0</v>
      </c>
      <c r="FH31" s="59">
        <f t="shared" si="42"/>
        <v>0</v>
      </c>
      <c r="FI31" s="59">
        <f t="shared" si="42"/>
        <v>0</v>
      </c>
      <c r="FJ31" s="59">
        <f t="shared" si="42"/>
        <v>0</v>
      </c>
      <c r="FK31" s="59">
        <f t="shared" si="42"/>
        <v>0</v>
      </c>
      <c r="FL31" s="59">
        <f t="shared" si="42"/>
        <v>0</v>
      </c>
      <c r="FM31" s="59">
        <f t="shared" si="42"/>
        <v>0</v>
      </c>
      <c r="FN31" s="59">
        <f t="shared" si="42"/>
        <v>0</v>
      </c>
      <c r="FO31" s="59">
        <f t="shared" si="42"/>
        <v>0</v>
      </c>
      <c r="FP31" s="59">
        <f t="shared" si="42"/>
        <v>0</v>
      </c>
      <c r="FQ31" s="59">
        <f t="shared" si="42"/>
        <v>0</v>
      </c>
      <c r="FR31" s="59">
        <f t="shared" si="42"/>
        <v>0</v>
      </c>
      <c r="FS31" s="59">
        <f t="shared" si="42"/>
        <v>0</v>
      </c>
      <c r="FT31" s="59">
        <f t="shared" si="42"/>
        <v>0</v>
      </c>
      <c r="FU31" s="59">
        <f t="shared" si="42"/>
        <v>0</v>
      </c>
      <c r="FV31" s="59">
        <f t="shared" si="42"/>
        <v>0</v>
      </c>
      <c r="FW31" s="59">
        <f t="shared" si="42"/>
        <v>0</v>
      </c>
      <c r="FX31" s="59">
        <f t="shared" si="42"/>
        <v>0</v>
      </c>
      <c r="FY31" s="59">
        <f t="shared" si="42"/>
        <v>0</v>
      </c>
      <c r="FZ31" s="59">
        <f t="shared" si="42"/>
        <v>0</v>
      </c>
      <c r="GA31" s="59">
        <f t="shared" si="42"/>
        <v>0</v>
      </c>
      <c r="GB31" s="59">
        <f t="shared" si="42"/>
        <v>0</v>
      </c>
      <c r="GC31" s="59">
        <f t="shared" si="42"/>
        <v>0</v>
      </c>
      <c r="GD31" s="59">
        <f t="shared" si="42"/>
        <v>0</v>
      </c>
      <c r="GE31" s="59">
        <f t="shared" si="42"/>
        <v>0</v>
      </c>
      <c r="GF31" s="59">
        <f t="shared" si="42"/>
        <v>0</v>
      </c>
      <c r="GG31" s="59">
        <f t="shared" si="42"/>
        <v>0</v>
      </c>
      <c r="GH31" s="59">
        <f t="shared" si="42"/>
        <v>0</v>
      </c>
      <c r="GI31" s="59">
        <f t="shared" si="42"/>
        <v>0</v>
      </c>
      <c r="GJ31" s="59">
        <f t="shared" si="42"/>
        <v>0</v>
      </c>
      <c r="GK31" s="59">
        <f t="shared" si="42"/>
        <v>0</v>
      </c>
      <c r="GL31" s="59">
        <f t="shared" si="42"/>
        <v>0</v>
      </c>
      <c r="GM31" s="59">
        <f t="shared" si="42"/>
        <v>0</v>
      </c>
      <c r="GN31" s="59">
        <f t="shared" si="42"/>
        <v>0</v>
      </c>
      <c r="GO31" s="59">
        <f t="shared" si="42"/>
        <v>0</v>
      </c>
      <c r="GP31" s="59">
        <f t="shared" si="42"/>
        <v>0</v>
      </c>
      <c r="GQ31" s="59">
        <f t="shared" si="42"/>
        <v>0</v>
      </c>
      <c r="GR31" s="59">
        <f t="shared" ref="GR31:IL31" si="43">GR30</f>
        <v>0</v>
      </c>
      <c r="GS31" s="59">
        <f t="shared" si="43"/>
        <v>0</v>
      </c>
      <c r="GT31" s="59">
        <f t="shared" si="43"/>
        <v>0</v>
      </c>
      <c r="GU31" s="59">
        <f t="shared" si="43"/>
        <v>0</v>
      </c>
      <c r="GV31" s="59">
        <f t="shared" si="43"/>
        <v>0</v>
      </c>
      <c r="GW31" s="59">
        <f t="shared" si="43"/>
        <v>0</v>
      </c>
      <c r="GX31" s="59">
        <f t="shared" si="43"/>
        <v>0</v>
      </c>
      <c r="GY31" s="59">
        <f t="shared" si="43"/>
        <v>0</v>
      </c>
      <c r="GZ31" s="59">
        <f t="shared" si="43"/>
        <v>0</v>
      </c>
      <c r="HA31" s="59">
        <f t="shared" si="43"/>
        <v>0</v>
      </c>
      <c r="HB31" s="59">
        <f t="shared" si="43"/>
        <v>0</v>
      </c>
      <c r="HC31" s="59">
        <f t="shared" si="43"/>
        <v>0</v>
      </c>
      <c r="HD31" s="59">
        <f t="shared" si="43"/>
        <v>0</v>
      </c>
      <c r="HE31" s="59">
        <f t="shared" si="43"/>
        <v>0</v>
      </c>
      <c r="HF31" s="59">
        <f t="shared" si="43"/>
        <v>0</v>
      </c>
      <c r="HG31" s="59">
        <f t="shared" si="43"/>
        <v>0</v>
      </c>
      <c r="HH31" s="59">
        <f t="shared" si="43"/>
        <v>0</v>
      </c>
      <c r="HI31" s="59">
        <f t="shared" si="43"/>
        <v>0</v>
      </c>
      <c r="HJ31" s="59">
        <f t="shared" si="43"/>
        <v>0</v>
      </c>
      <c r="HK31" s="59">
        <f t="shared" si="43"/>
        <v>0</v>
      </c>
      <c r="HL31" s="59">
        <f t="shared" si="43"/>
        <v>0</v>
      </c>
      <c r="HM31" s="59">
        <f t="shared" si="43"/>
        <v>0</v>
      </c>
      <c r="HN31" s="59">
        <f t="shared" si="43"/>
        <v>0</v>
      </c>
      <c r="HO31" s="59">
        <f t="shared" si="43"/>
        <v>0</v>
      </c>
      <c r="HP31" s="59">
        <f t="shared" si="43"/>
        <v>0</v>
      </c>
      <c r="HQ31" s="59">
        <f t="shared" si="43"/>
        <v>0</v>
      </c>
      <c r="HR31" s="59">
        <f t="shared" si="43"/>
        <v>0</v>
      </c>
      <c r="HS31" s="59">
        <f t="shared" si="43"/>
        <v>0</v>
      </c>
      <c r="HT31" s="59">
        <f t="shared" si="43"/>
        <v>0</v>
      </c>
      <c r="HU31" s="59">
        <f t="shared" si="43"/>
        <v>0</v>
      </c>
      <c r="HV31" s="59">
        <f t="shared" si="43"/>
        <v>0</v>
      </c>
      <c r="HW31" s="59">
        <f t="shared" si="43"/>
        <v>0</v>
      </c>
      <c r="HX31" s="59">
        <f t="shared" si="43"/>
        <v>0</v>
      </c>
      <c r="HY31" s="59">
        <f t="shared" si="43"/>
        <v>0</v>
      </c>
      <c r="HZ31" s="59">
        <f t="shared" si="43"/>
        <v>0</v>
      </c>
      <c r="IA31" s="59">
        <f t="shared" si="43"/>
        <v>0</v>
      </c>
      <c r="IB31" s="59">
        <f t="shared" si="43"/>
        <v>0</v>
      </c>
      <c r="IC31" s="59">
        <f t="shared" si="43"/>
        <v>0</v>
      </c>
      <c r="ID31" s="59">
        <f t="shared" si="43"/>
        <v>0</v>
      </c>
      <c r="IE31" s="59">
        <f t="shared" si="43"/>
        <v>0</v>
      </c>
      <c r="IF31" s="59">
        <f t="shared" si="43"/>
        <v>0</v>
      </c>
      <c r="IG31" s="59">
        <f t="shared" si="43"/>
        <v>0</v>
      </c>
      <c r="IH31" s="59">
        <f t="shared" si="43"/>
        <v>0</v>
      </c>
      <c r="II31" s="59">
        <f t="shared" si="43"/>
        <v>0</v>
      </c>
      <c r="IJ31" s="59">
        <f t="shared" si="43"/>
        <v>0</v>
      </c>
      <c r="IK31" s="59">
        <f t="shared" si="43"/>
        <v>0</v>
      </c>
      <c r="IL31" s="59">
        <f t="shared" si="43"/>
        <v>0</v>
      </c>
    </row>
    <row r="32" spans="2:246" s="48" customFormat="1" ht="10.5" customHeight="1" x14ac:dyDescent="0.2">
      <c r="B32" s="4" t="s">
        <v>349</v>
      </c>
      <c r="C32" s="56" t="s">
        <v>150</v>
      </c>
      <c r="D32" s="44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</row>
    <row r="33" spans="2:246" s="48" customFormat="1" ht="10.5" customHeight="1" x14ac:dyDescent="0.2">
      <c r="B33" s="4" t="s">
        <v>261</v>
      </c>
      <c r="C33" s="56" t="s">
        <v>150</v>
      </c>
      <c r="D33" s="44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</row>
    <row r="34" spans="2:246" ht="10.5" customHeight="1" x14ac:dyDescent="0.3"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0"/>
      <c r="ID34" s="70"/>
      <c r="IE34" s="70"/>
      <c r="IF34" s="70"/>
      <c r="IG34" s="70"/>
      <c r="IH34" s="70"/>
      <c r="II34" s="70"/>
      <c r="IJ34" s="70"/>
      <c r="IK34" s="70"/>
      <c r="IL34" s="70"/>
    </row>
  </sheetData>
  <hyperlinks>
    <hyperlink ref="B1" location="Title!B17" display="Оглавление" xr:uid="{8504502E-E728-4418-8EAA-D476187EFA21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65EBE-294F-403F-9D09-670AF5B8DAF4}">
  <sheetPr>
    <outlinePr summaryBelow="0"/>
  </sheetPr>
  <dimension ref="B1:IL40"/>
  <sheetViews>
    <sheetView topLeftCell="HE1" workbookViewId="0">
      <selection activeCell="G36" sqref="G36:IC36"/>
    </sheetView>
  </sheetViews>
  <sheetFormatPr defaultRowHeight="10.5" customHeight="1" outlineLevelRow="2" outlineLevelCol="1" x14ac:dyDescent="0.3"/>
  <cols>
    <col min="1" max="1" width="3.109375" customWidth="1"/>
    <col min="2" max="2" width="37.88671875" customWidth="1"/>
    <col min="3" max="3" width="0" hidden="1" customWidth="1" outlineLevel="1"/>
    <col min="4" max="6" width="8.88671875" hidden="1" customWidth="1" outlineLevel="1"/>
    <col min="7" max="7" width="9.109375" collapsed="1"/>
  </cols>
  <sheetData>
    <row r="1" spans="2:246" ht="10.5" customHeight="1" x14ac:dyDescent="0.3">
      <c r="B1" s="179" t="s">
        <v>5</v>
      </c>
      <c r="G1" s="39">
        <v>1</v>
      </c>
      <c r="H1" s="39">
        <v>2</v>
      </c>
      <c r="I1" s="39">
        <v>3</v>
      </c>
      <c r="J1" s="39">
        <v>4</v>
      </c>
      <c r="K1" s="39">
        <v>5</v>
      </c>
      <c r="L1" s="39">
        <v>6</v>
      </c>
      <c r="M1" s="39">
        <v>7</v>
      </c>
      <c r="N1" s="39">
        <v>8</v>
      </c>
      <c r="O1" s="39">
        <v>9</v>
      </c>
      <c r="P1" s="39">
        <v>10</v>
      </c>
      <c r="Q1" s="39">
        <v>11</v>
      </c>
      <c r="R1" s="39">
        <v>12</v>
      </c>
      <c r="S1" s="39">
        <v>13</v>
      </c>
      <c r="T1" s="39">
        <v>14</v>
      </c>
      <c r="U1" s="39">
        <v>15</v>
      </c>
      <c r="V1" s="39">
        <v>16</v>
      </c>
      <c r="W1" s="39">
        <v>17</v>
      </c>
      <c r="X1" s="39">
        <v>18</v>
      </c>
      <c r="Y1" s="39">
        <v>19</v>
      </c>
      <c r="Z1" s="39">
        <v>20</v>
      </c>
      <c r="AA1" s="39">
        <v>21</v>
      </c>
      <c r="AB1" s="39">
        <v>22</v>
      </c>
      <c r="AC1" s="39">
        <v>23</v>
      </c>
      <c r="AD1" s="39">
        <v>24</v>
      </c>
      <c r="AE1" s="39">
        <v>25</v>
      </c>
      <c r="AF1" s="39">
        <v>26</v>
      </c>
      <c r="AG1" s="39">
        <v>27</v>
      </c>
      <c r="AH1" s="39">
        <v>28</v>
      </c>
      <c r="AI1" s="39">
        <v>29</v>
      </c>
      <c r="AJ1" s="39">
        <v>30</v>
      </c>
      <c r="AK1" s="39">
        <v>31</v>
      </c>
      <c r="AL1" s="39">
        <v>32</v>
      </c>
      <c r="AM1" s="39">
        <v>33</v>
      </c>
      <c r="AN1" s="39">
        <v>34</v>
      </c>
      <c r="AO1" s="39">
        <v>35</v>
      </c>
      <c r="AP1" s="39">
        <v>36</v>
      </c>
      <c r="AQ1" s="39">
        <v>37</v>
      </c>
      <c r="AR1" s="39">
        <v>38</v>
      </c>
      <c r="AS1" s="39">
        <v>39</v>
      </c>
      <c r="AT1" s="39">
        <v>40</v>
      </c>
      <c r="AU1" s="39">
        <v>41</v>
      </c>
      <c r="AV1" s="39">
        <v>42</v>
      </c>
      <c r="AW1" s="39">
        <v>43</v>
      </c>
      <c r="AX1" s="39">
        <v>44</v>
      </c>
      <c r="AY1" s="39">
        <v>45</v>
      </c>
      <c r="AZ1" s="39">
        <v>46</v>
      </c>
      <c r="BA1" s="39">
        <v>47</v>
      </c>
      <c r="BB1" s="39">
        <v>48</v>
      </c>
      <c r="BC1" s="39">
        <v>49</v>
      </c>
      <c r="BD1" s="39">
        <v>50</v>
      </c>
      <c r="BE1" s="39">
        <v>51</v>
      </c>
      <c r="BF1" s="39">
        <v>52</v>
      </c>
      <c r="BG1" s="39">
        <v>53</v>
      </c>
      <c r="BH1" s="39">
        <v>54</v>
      </c>
      <c r="BI1" s="39">
        <v>55</v>
      </c>
      <c r="BJ1" s="39">
        <v>56</v>
      </c>
      <c r="BK1" s="39">
        <v>57</v>
      </c>
      <c r="BL1" s="39">
        <v>58</v>
      </c>
      <c r="BM1" s="39">
        <v>59</v>
      </c>
      <c r="BN1" s="39">
        <v>60</v>
      </c>
      <c r="BO1" s="39">
        <v>61</v>
      </c>
      <c r="BP1" s="39">
        <v>62</v>
      </c>
      <c r="BQ1" s="39">
        <v>63</v>
      </c>
      <c r="BR1" s="39">
        <v>64</v>
      </c>
      <c r="BS1" s="39">
        <v>65</v>
      </c>
      <c r="BT1" s="39">
        <v>66</v>
      </c>
      <c r="BU1" s="39">
        <v>67</v>
      </c>
      <c r="BV1" s="39">
        <v>68</v>
      </c>
      <c r="BW1" s="39">
        <v>69</v>
      </c>
      <c r="BX1" s="39">
        <v>70</v>
      </c>
      <c r="BY1" s="39">
        <v>71</v>
      </c>
      <c r="BZ1" s="39">
        <v>72</v>
      </c>
      <c r="CA1" s="39">
        <v>73</v>
      </c>
      <c r="CB1" s="39">
        <v>74</v>
      </c>
      <c r="CC1" s="39">
        <v>75</v>
      </c>
      <c r="CD1" s="39">
        <v>76</v>
      </c>
      <c r="CE1" s="39">
        <v>77</v>
      </c>
      <c r="CF1" s="39">
        <v>78</v>
      </c>
      <c r="CG1" s="39">
        <v>79</v>
      </c>
      <c r="CH1" s="39">
        <v>80</v>
      </c>
      <c r="CI1" s="39">
        <v>81</v>
      </c>
      <c r="CJ1" s="39">
        <v>82</v>
      </c>
      <c r="CK1" s="39">
        <v>83</v>
      </c>
      <c r="CL1" s="39">
        <v>84</v>
      </c>
      <c r="CM1" s="39">
        <v>85</v>
      </c>
      <c r="CN1" s="39">
        <v>86</v>
      </c>
      <c r="CO1" s="39">
        <v>87</v>
      </c>
      <c r="CP1" s="39">
        <v>88</v>
      </c>
      <c r="CQ1" s="39">
        <v>89</v>
      </c>
      <c r="CR1" s="39">
        <v>90</v>
      </c>
      <c r="CS1" s="39">
        <v>91</v>
      </c>
      <c r="CT1" s="39">
        <v>92</v>
      </c>
      <c r="CU1" s="39">
        <v>93</v>
      </c>
      <c r="CV1" s="39">
        <v>94</v>
      </c>
      <c r="CW1" s="39">
        <v>95</v>
      </c>
      <c r="CX1" s="39">
        <v>96</v>
      </c>
      <c r="CY1" s="39">
        <v>97</v>
      </c>
      <c r="CZ1" s="39">
        <v>98</v>
      </c>
      <c r="DA1" s="39">
        <v>99</v>
      </c>
      <c r="DB1" s="39">
        <v>100</v>
      </c>
      <c r="DC1" s="39">
        <v>101</v>
      </c>
      <c r="DD1" s="39">
        <v>102</v>
      </c>
      <c r="DE1" s="39">
        <v>103</v>
      </c>
      <c r="DF1" s="39">
        <v>104</v>
      </c>
      <c r="DG1" s="39">
        <v>105</v>
      </c>
      <c r="DH1" s="39">
        <v>106</v>
      </c>
      <c r="DI1" s="39">
        <v>107</v>
      </c>
      <c r="DJ1" s="39">
        <v>108</v>
      </c>
      <c r="DK1" s="39">
        <v>109</v>
      </c>
      <c r="DL1" s="39">
        <v>110</v>
      </c>
      <c r="DM1" s="39">
        <v>111</v>
      </c>
      <c r="DN1" s="39">
        <v>112</v>
      </c>
      <c r="DO1" s="39">
        <v>113</v>
      </c>
      <c r="DP1" s="39">
        <v>114</v>
      </c>
      <c r="DQ1" s="39">
        <v>115</v>
      </c>
      <c r="DR1" s="39">
        <v>116</v>
      </c>
      <c r="DS1" s="39">
        <v>117</v>
      </c>
      <c r="DT1" s="39">
        <v>118</v>
      </c>
      <c r="DU1" s="39">
        <v>119</v>
      </c>
      <c r="DV1" s="39">
        <v>120</v>
      </c>
      <c r="DW1" s="39">
        <v>121</v>
      </c>
      <c r="DX1" s="39">
        <v>122</v>
      </c>
      <c r="DY1" s="39">
        <v>123</v>
      </c>
      <c r="DZ1" s="39">
        <v>124</v>
      </c>
      <c r="EA1" s="39">
        <v>125</v>
      </c>
      <c r="EB1" s="39">
        <v>126</v>
      </c>
      <c r="EC1" s="39">
        <v>127</v>
      </c>
      <c r="ED1" s="39">
        <v>128</v>
      </c>
      <c r="EE1" s="39">
        <v>129</v>
      </c>
      <c r="EF1" s="39">
        <v>130</v>
      </c>
      <c r="EG1" s="39">
        <v>131</v>
      </c>
      <c r="EH1" s="39">
        <v>132</v>
      </c>
      <c r="EI1" s="39">
        <v>133</v>
      </c>
      <c r="EJ1" s="39">
        <v>134</v>
      </c>
      <c r="EK1" s="39">
        <v>135</v>
      </c>
      <c r="EL1" s="39">
        <v>136</v>
      </c>
      <c r="EM1" s="39">
        <v>137</v>
      </c>
      <c r="EN1" s="39">
        <v>138</v>
      </c>
      <c r="EO1" s="39">
        <v>139</v>
      </c>
      <c r="EP1" s="39">
        <v>140</v>
      </c>
      <c r="EQ1" s="39">
        <v>141</v>
      </c>
      <c r="ER1" s="39">
        <v>142</v>
      </c>
      <c r="ES1" s="39">
        <v>143</v>
      </c>
      <c r="ET1" s="39">
        <v>144</v>
      </c>
      <c r="EU1" s="39">
        <v>145</v>
      </c>
      <c r="EV1" s="39">
        <v>146</v>
      </c>
      <c r="EW1" s="39">
        <v>147</v>
      </c>
      <c r="EX1" s="39">
        <v>148</v>
      </c>
      <c r="EY1" s="39">
        <v>149</v>
      </c>
      <c r="EZ1" s="39">
        <v>150</v>
      </c>
      <c r="FA1" s="39">
        <v>151</v>
      </c>
      <c r="FB1" s="39">
        <v>152</v>
      </c>
      <c r="FC1" s="39">
        <v>153</v>
      </c>
      <c r="FD1" s="39">
        <v>154</v>
      </c>
      <c r="FE1" s="39">
        <v>155</v>
      </c>
      <c r="FF1" s="39">
        <v>156</v>
      </c>
      <c r="FG1" s="39">
        <v>157</v>
      </c>
      <c r="FH1" s="39">
        <v>158</v>
      </c>
      <c r="FI1" s="39">
        <v>159</v>
      </c>
      <c r="FJ1" s="39">
        <v>160</v>
      </c>
      <c r="FK1" s="39">
        <v>161</v>
      </c>
      <c r="FL1" s="39">
        <v>162</v>
      </c>
      <c r="FM1" s="39">
        <v>163</v>
      </c>
      <c r="FN1" s="39">
        <v>164</v>
      </c>
      <c r="FO1" s="39">
        <v>165</v>
      </c>
      <c r="FP1" s="39">
        <v>166</v>
      </c>
      <c r="FQ1" s="39">
        <v>167</v>
      </c>
      <c r="FR1" s="39">
        <v>168</v>
      </c>
      <c r="FS1" s="39">
        <v>169</v>
      </c>
      <c r="FT1" s="39">
        <v>170</v>
      </c>
      <c r="FU1" s="39">
        <v>171</v>
      </c>
      <c r="FV1" s="39">
        <v>172</v>
      </c>
      <c r="FW1" s="39">
        <v>173</v>
      </c>
      <c r="FX1" s="39">
        <v>174</v>
      </c>
      <c r="FY1" s="39">
        <v>175</v>
      </c>
      <c r="FZ1" s="39">
        <v>176</v>
      </c>
      <c r="GA1" s="39">
        <v>177</v>
      </c>
      <c r="GB1" s="39">
        <v>178</v>
      </c>
      <c r="GC1" s="39">
        <v>179</v>
      </c>
      <c r="GD1" s="39">
        <v>180</v>
      </c>
      <c r="GE1" s="39">
        <v>181</v>
      </c>
      <c r="GF1" s="39">
        <v>182</v>
      </c>
      <c r="GG1" s="39">
        <v>183</v>
      </c>
      <c r="GH1" s="39">
        <v>184</v>
      </c>
      <c r="GI1" s="39">
        <v>185</v>
      </c>
      <c r="GJ1" s="39">
        <v>186</v>
      </c>
      <c r="GK1" s="39">
        <v>187</v>
      </c>
      <c r="GL1" s="39">
        <v>188</v>
      </c>
      <c r="GM1" s="39">
        <v>189</v>
      </c>
      <c r="GN1" s="39">
        <v>190</v>
      </c>
      <c r="GO1" s="39">
        <v>191</v>
      </c>
      <c r="GP1" s="39">
        <v>192</v>
      </c>
      <c r="GQ1" s="39">
        <v>193</v>
      </c>
      <c r="GR1" s="39">
        <v>194</v>
      </c>
      <c r="GS1" s="39">
        <v>195</v>
      </c>
      <c r="GT1" s="39">
        <v>196</v>
      </c>
      <c r="GU1" s="39">
        <v>197</v>
      </c>
      <c r="GV1" s="39">
        <v>198</v>
      </c>
      <c r="GW1" s="39">
        <v>199</v>
      </c>
      <c r="GX1" s="39">
        <v>200</v>
      </c>
      <c r="GY1" s="39">
        <v>201</v>
      </c>
      <c r="GZ1" s="39">
        <v>202</v>
      </c>
      <c r="HA1" s="39">
        <v>203</v>
      </c>
      <c r="HB1" s="39">
        <v>204</v>
      </c>
      <c r="HC1" s="39">
        <v>205</v>
      </c>
      <c r="HD1" s="39">
        <v>206</v>
      </c>
      <c r="HE1" s="39">
        <v>207</v>
      </c>
      <c r="HF1" s="39">
        <v>208</v>
      </c>
      <c r="HG1" s="39">
        <v>209</v>
      </c>
      <c r="HH1" s="39">
        <v>210</v>
      </c>
      <c r="HI1" s="39">
        <v>211</v>
      </c>
      <c r="HJ1" s="39">
        <v>212</v>
      </c>
      <c r="HK1" s="39">
        <v>213</v>
      </c>
      <c r="HL1" s="39">
        <v>214</v>
      </c>
      <c r="HM1" s="39">
        <v>215</v>
      </c>
      <c r="HN1" s="39">
        <v>216</v>
      </c>
      <c r="HO1" s="39">
        <v>217</v>
      </c>
      <c r="HP1" s="39">
        <v>218</v>
      </c>
      <c r="HQ1" s="39">
        <v>219</v>
      </c>
      <c r="HR1" s="39">
        <v>220</v>
      </c>
      <c r="HS1" s="39">
        <v>221</v>
      </c>
      <c r="HT1" s="39">
        <v>222</v>
      </c>
      <c r="HU1" s="39">
        <v>223</v>
      </c>
      <c r="HV1" s="39">
        <v>224</v>
      </c>
      <c r="HW1" s="39">
        <v>225</v>
      </c>
      <c r="HX1" s="39">
        <v>226</v>
      </c>
      <c r="HY1" s="39">
        <v>227</v>
      </c>
      <c r="HZ1" s="39">
        <v>228</v>
      </c>
      <c r="IA1" s="39">
        <v>229</v>
      </c>
      <c r="IB1" s="39">
        <v>230</v>
      </c>
      <c r="IC1" s="39">
        <v>231</v>
      </c>
      <c r="ID1" s="39">
        <v>232</v>
      </c>
      <c r="IE1" s="39">
        <v>233</v>
      </c>
      <c r="IF1" s="39">
        <v>234</v>
      </c>
      <c r="IG1" s="39">
        <v>235</v>
      </c>
      <c r="IH1" s="39">
        <v>236</v>
      </c>
      <c r="II1" s="39">
        <v>237</v>
      </c>
      <c r="IJ1" s="39">
        <v>238</v>
      </c>
      <c r="IK1" s="39">
        <v>239</v>
      </c>
      <c r="IL1" s="39">
        <v>240</v>
      </c>
    </row>
    <row r="2" spans="2:246" s="2" customFormat="1" ht="10.5" customHeight="1" x14ac:dyDescent="0.2">
      <c r="B2" s="3" t="s">
        <v>359</v>
      </c>
      <c r="C2" s="13" t="s">
        <v>127</v>
      </c>
      <c r="D2" s="13" t="s">
        <v>89</v>
      </c>
      <c r="E2" s="13" t="s">
        <v>90</v>
      </c>
      <c r="F2" s="13" t="s">
        <v>91</v>
      </c>
      <c r="G2" s="38">
        <f>Assump!D10</f>
        <v>44470</v>
      </c>
      <c r="H2" s="38">
        <f>EDATE(G2,1)</f>
        <v>44501</v>
      </c>
      <c r="I2" s="38">
        <f t="shared" ref="I2:BT2" si="0">EDATE(H2,1)</f>
        <v>44531</v>
      </c>
      <c r="J2" s="38">
        <f t="shared" si="0"/>
        <v>44562</v>
      </c>
      <c r="K2" s="38">
        <f t="shared" si="0"/>
        <v>44593</v>
      </c>
      <c r="L2" s="38">
        <f t="shared" si="0"/>
        <v>44621</v>
      </c>
      <c r="M2" s="38">
        <f t="shared" si="0"/>
        <v>44652</v>
      </c>
      <c r="N2" s="38">
        <f t="shared" si="0"/>
        <v>44682</v>
      </c>
      <c r="O2" s="38">
        <f t="shared" si="0"/>
        <v>44713</v>
      </c>
      <c r="P2" s="38">
        <f t="shared" si="0"/>
        <v>44743</v>
      </c>
      <c r="Q2" s="38">
        <f t="shared" si="0"/>
        <v>44774</v>
      </c>
      <c r="R2" s="38">
        <f t="shared" si="0"/>
        <v>44805</v>
      </c>
      <c r="S2" s="38">
        <f t="shared" si="0"/>
        <v>44835</v>
      </c>
      <c r="T2" s="38">
        <f t="shared" si="0"/>
        <v>44866</v>
      </c>
      <c r="U2" s="38">
        <f t="shared" si="0"/>
        <v>44896</v>
      </c>
      <c r="V2" s="38">
        <f t="shared" si="0"/>
        <v>44927</v>
      </c>
      <c r="W2" s="38">
        <f t="shared" si="0"/>
        <v>44958</v>
      </c>
      <c r="X2" s="38">
        <f t="shared" si="0"/>
        <v>44986</v>
      </c>
      <c r="Y2" s="38">
        <f t="shared" si="0"/>
        <v>45017</v>
      </c>
      <c r="Z2" s="38">
        <f t="shared" si="0"/>
        <v>45047</v>
      </c>
      <c r="AA2" s="38">
        <f t="shared" si="0"/>
        <v>45078</v>
      </c>
      <c r="AB2" s="38">
        <f t="shared" si="0"/>
        <v>45108</v>
      </c>
      <c r="AC2" s="38">
        <f t="shared" si="0"/>
        <v>45139</v>
      </c>
      <c r="AD2" s="38">
        <f t="shared" si="0"/>
        <v>45170</v>
      </c>
      <c r="AE2" s="38">
        <f t="shared" si="0"/>
        <v>45200</v>
      </c>
      <c r="AF2" s="38">
        <f t="shared" si="0"/>
        <v>45231</v>
      </c>
      <c r="AG2" s="38">
        <f t="shared" si="0"/>
        <v>45261</v>
      </c>
      <c r="AH2" s="38">
        <f t="shared" si="0"/>
        <v>45292</v>
      </c>
      <c r="AI2" s="38">
        <f t="shared" si="0"/>
        <v>45323</v>
      </c>
      <c r="AJ2" s="38">
        <f t="shared" si="0"/>
        <v>45352</v>
      </c>
      <c r="AK2" s="38">
        <f t="shared" si="0"/>
        <v>45383</v>
      </c>
      <c r="AL2" s="38">
        <f t="shared" si="0"/>
        <v>45413</v>
      </c>
      <c r="AM2" s="38">
        <f t="shared" si="0"/>
        <v>45444</v>
      </c>
      <c r="AN2" s="38">
        <f t="shared" si="0"/>
        <v>45474</v>
      </c>
      <c r="AO2" s="38">
        <f t="shared" si="0"/>
        <v>45505</v>
      </c>
      <c r="AP2" s="38">
        <f t="shared" si="0"/>
        <v>45536</v>
      </c>
      <c r="AQ2" s="38">
        <f t="shared" si="0"/>
        <v>45566</v>
      </c>
      <c r="AR2" s="38">
        <f t="shared" si="0"/>
        <v>45597</v>
      </c>
      <c r="AS2" s="38">
        <f t="shared" si="0"/>
        <v>45627</v>
      </c>
      <c r="AT2" s="38">
        <f t="shared" si="0"/>
        <v>45658</v>
      </c>
      <c r="AU2" s="38">
        <f t="shared" si="0"/>
        <v>45689</v>
      </c>
      <c r="AV2" s="38">
        <f t="shared" si="0"/>
        <v>45717</v>
      </c>
      <c r="AW2" s="38">
        <f t="shared" si="0"/>
        <v>45748</v>
      </c>
      <c r="AX2" s="38">
        <f t="shared" si="0"/>
        <v>45778</v>
      </c>
      <c r="AY2" s="38">
        <f t="shared" si="0"/>
        <v>45809</v>
      </c>
      <c r="AZ2" s="38">
        <f t="shared" si="0"/>
        <v>45839</v>
      </c>
      <c r="BA2" s="38">
        <f t="shared" si="0"/>
        <v>45870</v>
      </c>
      <c r="BB2" s="38">
        <f t="shared" si="0"/>
        <v>45901</v>
      </c>
      <c r="BC2" s="38">
        <f t="shared" si="0"/>
        <v>45931</v>
      </c>
      <c r="BD2" s="38">
        <f t="shared" si="0"/>
        <v>45962</v>
      </c>
      <c r="BE2" s="38">
        <f t="shared" si="0"/>
        <v>45992</v>
      </c>
      <c r="BF2" s="38">
        <f t="shared" si="0"/>
        <v>46023</v>
      </c>
      <c r="BG2" s="38">
        <f t="shared" si="0"/>
        <v>46054</v>
      </c>
      <c r="BH2" s="38">
        <f t="shared" si="0"/>
        <v>46082</v>
      </c>
      <c r="BI2" s="38">
        <f t="shared" si="0"/>
        <v>46113</v>
      </c>
      <c r="BJ2" s="38">
        <f t="shared" si="0"/>
        <v>46143</v>
      </c>
      <c r="BK2" s="38">
        <f t="shared" si="0"/>
        <v>46174</v>
      </c>
      <c r="BL2" s="38">
        <f t="shared" si="0"/>
        <v>46204</v>
      </c>
      <c r="BM2" s="38">
        <f t="shared" si="0"/>
        <v>46235</v>
      </c>
      <c r="BN2" s="38">
        <f t="shared" si="0"/>
        <v>46266</v>
      </c>
      <c r="BO2" s="38">
        <f t="shared" si="0"/>
        <v>46296</v>
      </c>
      <c r="BP2" s="38">
        <f t="shared" si="0"/>
        <v>46327</v>
      </c>
      <c r="BQ2" s="38">
        <f t="shared" si="0"/>
        <v>46357</v>
      </c>
      <c r="BR2" s="38">
        <f t="shared" si="0"/>
        <v>46388</v>
      </c>
      <c r="BS2" s="38">
        <f t="shared" si="0"/>
        <v>46419</v>
      </c>
      <c r="BT2" s="38">
        <f t="shared" si="0"/>
        <v>46447</v>
      </c>
      <c r="BU2" s="38">
        <f t="shared" ref="BU2:EF2" si="1">EDATE(BT2,1)</f>
        <v>46478</v>
      </c>
      <c r="BV2" s="38">
        <f t="shared" si="1"/>
        <v>46508</v>
      </c>
      <c r="BW2" s="38">
        <f t="shared" si="1"/>
        <v>46539</v>
      </c>
      <c r="BX2" s="38">
        <f t="shared" si="1"/>
        <v>46569</v>
      </c>
      <c r="BY2" s="38">
        <f t="shared" si="1"/>
        <v>46600</v>
      </c>
      <c r="BZ2" s="38">
        <f t="shared" si="1"/>
        <v>46631</v>
      </c>
      <c r="CA2" s="38">
        <f t="shared" si="1"/>
        <v>46661</v>
      </c>
      <c r="CB2" s="38">
        <f t="shared" si="1"/>
        <v>46692</v>
      </c>
      <c r="CC2" s="38">
        <f t="shared" si="1"/>
        <v>46722</v>
      </c>
      <c r="CD2" s="38">
        <f t="shared" si="1"/>
        <v>46753</v>
      </c>
      <c r="CE2" s="38">
        <f t="shared" si="1"/>
        <v>46784</v>
      </c>
      <c r="CF2" s="38">
        <f t="shared" si="1"/>
        <v>46813</v>
      </c>
      <c r="CG2" s="38">
        <f t="shared" si="1"/>
        <v>46844</v>
      </c>
      <c r="CH2" s="38">
        <f t="shared" si="1"/>
        <v>46874</v>
      </c>
      <c r="CI2" s="38">
        <f t="shared" si="1"/>
        <v>46905</v>
      </c>
      <c r="CJ2" s="38">
        <f t="shared" si="1"/>
        <v>46935</v>
      </c>
      <c r="CK2" s="38">
        <f t="shared" si="1"/>
        <v>46966</v>
      </c>
      <c r="CL2" s="38">
        <f t="shared" si="1"/>
        <v>46997</v>
      </c>
      <c r="CM2" s="38">
        <f t="shared" si="1"/>
        <v>47027</v>
      </c>
      <c r="CN2" s="38">
        <f t="shared" si="1"/>
        <v>47058</v>
      </c>
      <c r="CO2" s="38">
        <f t="shared" si="1"/>
        <v>47088</v>
      </c>
      <c r="CP2" s="38">
        <f t="shared" si="1"/>
        <v>47119</v>
      </c>
      <c r="CQ2" s="38">
        <f t="shared" si="1"/>
        <v>47150</v>
      </c>
      <c r="CR2" s="38">
        <f t="shared" si="1"/>
        <v>47178</v>
      </c>
      <c r="CS2" s="38">
        <f t="shared" si="1"/>
        <v>47209</v>
      </c>
      <c r="CT2" s="38">
        <f t="shared" si="1"/>
        <v>47239</v>
      </c>
      <c r="CU2" s="38">
        <f t="shared" si="1"/>
        <v>47270</v>
      </c>
      <c r="CV2" s="38">
        <f t="shared" si="1"/>
        <v>47300</v>
      </c>
      <c r="CW2" s="38">
        <f t="shared" si="1"/>
        <v>47331</v>
      </c>
      <c r="CX2" s="38">
        <f t="shared" si="1"/>
        <v>47362</v>
      </c>
      <c r="CY2" s="38">
        <f t="shared" si="1"/>
        <v>47392</v>
      </c>
      <c r="CZ2" s="38">
        <f t="shared" si="1"/>
        <v>47423</v>
      </c>
      <c r="DA2" s="38">
        <f t="shared" si="1"/>
        <v>47453</v>
      </c>
      <c r="DB2" s="38">
        <f t="shared" si="1"/>
        <v>47484</v>
      </c>
      <c r="DC2" s="38">
        <f t="shared" si="1"/>
        <v>47515</v>
      </c>
      <c r="DD2" s="38">
        <f t="shared" si="1"/>
        <v>47543</v>
      </c>
      <c r="DE2" s="38">
        <f t="shared" si="1"/>
        <v>47574</v>
      </c>
      <c r="DF2" s="38">
        <f t="shared" si="1"/>
        <v>47604</v>
      </c>
      <c r="DG2" s="38">
        <f t="shared" si="1"/>
        <v>47635</v>
      </c>
      <c r="DH2" s="38">
        <f t="shared" si="1"/>
        <v>47665</v>
      </c>
      <c r="DI2" s="38">
        <f t="shared" si="1"/>
        <v>47696</v>
      </c>
      <c r="DJ2" s="38">
        <f t="shared" si="1"/>
        <v>47727</v>
      </c>
      <c r="DK2" s="38">
        <f t="shared" si="1"/>
        <v>47757</v>
      </c>
      <c r="DL2" s="38">
        <f t="shared" si="1"/>
        <v>47788</v>
      </c>
      <c r="DM2" s="38">
        <f t="shared" si="1"/>
        <v>47818</v>
      </c>
      <c r="DN2" s="38">
        <f t="shared" si="1"/>
        <v>47849</v>
      </c>
      <c r="DO2" s="38">
        <f t="shared" si="1"/>
        <v>47880</v>
      </c>
      <c r="DP2" s="38">
        <f t="shared" si="1"/>
        <v>47908</v>
      </c>
      <c r="DQ2" s="38">
        <f t="shared" si="1"/>
        <v>47939</v>
      </c>
      <c r="DR2" s="38">
        <f t="shared" si="1"/>
        <v>47969</v>
      </c>
      <c r="DS2" s="38">
        <f t="shared" si="1"/>
        <v>48000</v>
      </c>
      <c r="DT2" s="38">
        <f t="shared" si="1"/>
        <v>48030</v>
      </c>
      <c r="DU2" s="38">
        <f t="shared" si="1"/>
        <v>48061</v>
      </c>
      <c r="DV2" s="38">
        <f t="shared" si="1"/>
        <v>48092</v>
      </c>
      <c r="DW2" s="38">
        <f t="shared" si="1"/>
        <v>48122</v>
      </c>
      <c r="DX2" s="38">
        <f t="shared" si="1"/>
        <v>48153</v>
      </c>
      <c r="DY2" s="38">
        <f t="shared" si="1"/>
        <v>48183</v>
      </c>
      <c r="DZ2" s="38">
        <f t="shared" si="1"/>
        <v>48214</v>
      </c>
      <c r="EA2" s="38">
        <f t="shared" si="1"/>
        <v>48245</v>
      </c>
      <c r="EB2" s="38">
        <f t="shared" si="1"/>
        <v>48274</v>
      </c>
      <c r="EC2" s="38">
        <f t="shared" si="1"/>
        <v>48305</v>
      </c>
      <c r="ED2" s="38">
        <f t="shared" si="1"/>
        <v>48335</v>
      </c>
      <c r="EE2" s="38">
        <f t="shared" si="1"/>
        <v>48366</v>
      </c>
      <c r="EF2" s="38">
        <f t="shared" si="1"/>
        <v>48396</v>
      </c>
      <c r="EG2" s="38">
        <f t="shared" ref="EG2:GR2" si="2">EDATE(EF2,1)</f>
        <v>48427</v>
      </c>
      <c r="EH2" s="38">
        <f t="shared" si="2"/>
        <v>48458</v>
      </c>
      <c r="EI2" s="38">
        <f t="shared" si="2"/>
        <v>48488</v>
      </c>
      <c r="EJ2" s="38">
        <f t="shared" si="2"/>
        <v>48519</v>
      </c>
      <c r="EK2" s="38">
        <f t="shared" si="2"/>
        <v>48549</v>
      </c>
      <c r="EL2" s="38">
        <f t="shared" si="2"/>
        <v>48580</v>
      </c>
      <c r="EM2" s="38">
        <f t="shared" si="2"/>
        <v>48611</v>
      </c>
      <c r="EN2" s="38">
        <f t="shared" si="2"/>
        <v>48639</v>
      </c>
      <c r="EO2" s="38">
        <f t="shared" si="2"/>
        <v>48670</v>
      </c>
      <c r="EP2" s="38">
        <f t="shared" si="2"/>
        <v>48700</v>
      </c>
      <c r="EQ2" s="38">
        <f t="shared" si="2"/>
        <v>48731</v>
      </c>
      <c r="ER2" s="38">
        <f t="shared" si="2"/>
        <v>48761</v>
      </c>
      <c r="ES2" s="38">
        <f t="shared" si="2"/>
        <v>48792</v>
      </c>
      <c r="ET2" s="38">
        <f t="shared" si="2"/>
        <v>48823</v>
      </c>
      <c r="EU2" s="38">
        <f t="shared" si="2"/>
        <v>48853</v>
      </c>
      <c r="EV2" s="38">
        <f t="shared" si="2"/>
        <v>48884</v>
      </c>
      <c r="EW2" s="38">
        <f t="shared" si="2"/>
        <v>48914</v>
      </c>
      <c r="EX2" s="38">
        <f t="shared" si="2"/>
        <v>48945</v>
      </c>
      <c r="EY2" s="38">
        <f t="shared" si="2"/>
        <v>48976</v>
      </c>
      <c r="EZ2" s="38">
        <f t="shared" si="2"/>
        <v>49004</v>
      </c>
      <c r="FA2" s="38">
        <f t="shared" si="2"/>
        <v>49035</v>
      </c>
      <c r="FB2" s="38">
        <f t="shared" si="2"/>
        <v>49065</v>
      </c>
      <c r="FC2" s="38">
        <f t="shared" si="2"/>
        <v>49096</v>
      </c>
      <c r="FD2" s="38">
        <f t="shared" si="2"/>
        <v>49126</v>
      </c>
      <c r="FE2" s="38">
        <f t="shared" si="2"/>
        <v>49157</v>
      </c>
      <c r="FF2" s="38">
        <f t="shared" si="2"/>
        <v>49188</v>
      </c>
      <c r="FG2" s="38">
        <f t="shared" si="2"/>
        <v>49218</v>
      </c>
      <c r="FH2" s="38">
        <f t="shared" si="2"/>
        <v>49249</v>
      </c>
      <c r="FI2" s="38">
        <f t="shared" si="2"/>
        <v>49279</v>
      </c>
      <c r="FJ2" s="38">
        <f t="shared" si="2"/>
        <v>49310</v>
      </c>
      <c r="FK2" s="38">
        <f t="shared" si="2"/>
        <v>49341</v>
      </c>
      <c r="FL2" s="38">
        <f t="shared" si="2"/>
        <v>49369</v>
      </c>
      <c r="FM2" s="38">
        <f t="shared" si="2"/>
        <v>49400</v>
      </c>
      <c r="FN2" s="38">
        <f t="shared" si="2"/>
        <v>49430</v>
      </c>
      <c r="FO2" s="38">
        <f t="shared" si="2"/>
        <v>49461</v>
      </c>
      <c r="FP2" s="38">
        <f t="shared" si="2"/>
        <v>49491</v>
      </c>
      <c r="FQ2" s="38">
        <f t="shared" si="2"/>
        <v>49522</v>
      </c>
      <c r="FR2" s="38">
        <f t="shared" si="2"/>
        <v>49553</v>
      </c>
      <c r="FS2" s="38">
        <f t="shared" si="2"/>
        <v>49583</v>
      </c>
      <c r="FT2" s="38">
        <f t="shared" si="2"/>
        <v>49614</v>
      </c>
      <c r="FU2" s="38">
        <f t="shared" si="2"/>
        <v>49644</v>
      </c>
      <c r="FV2" s="38">
        <f t="shared" si="2"/>
        <v>49675</v>
      </c>
      <c r="FW2" s="38">
        <f t="shared" si="2"/>
        <v>49706</v>
      </c>
      <c r="FX2" s="38">
        <f t="shared" si="2"/>
        <v>49735</v>
      </c>
      <c r="FY2" s="38">
        <f t="shared" si="2"/>
        <v>49766</v>
      </c>
      <c r="FZ2" s="38">
        <f t="shared" si="2"/>
        <v>49796</v>
      </c>
      <c r="GA2" s="38">
        <f t="shared" si="2"/>
        <v>49827</v>
      </c>
      <c r="GB2" s="38">
        <f t="shared" si="2"/>
        <v>49857</v>
      </c>
      <c r="GC2" s="38">
        <f t="shared" si="2"/>
        <v>49888</v>
      </c>
      <c r="GD2" s="38">
        <f t="shared" si="2"/>
        <v>49919</v>
      </c>
      <c r="GE2" s="38">
        <f t="shared" si="2"/>
        <v>49949</v>
      </c>
      <c r="GF2" s="38">
        <f t="shared" si="2"/>
        <v>49980</v>
      </c>
      <c r="GG2" s="38">
        <f t="shared" si="2"/>
        <v>50010</v>
      </c>
      <c r="GH2" s="38">
        <f t="shared" si="2"/>
        <v>50041</v>
      </c>
      <c r="GI2" s="38">
        <f t="shared" si="2"/>
        <v>50072</v>
      </c>
      <c r="GJ2" s="38">
        <f t="shared" si="2"/>
        <v>50100</v>
      </c>
      <c r="GK2" s="38">
        <f t="shared" si="2"/>
        <v>50131</v>
      </c>
      <c r="GL2" s="38">
        <f t="shared" si="2"/>
        <v>50161</v>
      </c>
      <c r="GM2" s="38">
        <f t="shared" si="2"/>
        <v>50192</v>
      </c>
      <c r="GN2" s="38">
        <f t="shared" si="2"/>
        <v>50222</v>
      </c>
      <c r="GO2" s="38">
        <f t="shared" si="2"/>
        <v>50253</v>
      </c>
      <c r="GP2" s="38">
        <f t="shared" si="2"/>
        <v>50284</v>
      </c>
      <c r="GQ2" s="38">
        <f t="shared" si="2"/>
        <v>50314</v>
      </c>
      <c r="GR2" s="38">
        <f t="shared" si="2"/>
        <v>50345</v>
      </c>
      <c r="GS2" s="38">
        <f t="shared" ref="GS2:IL2" si="3">EDATE(GR2,1)</f>
        <v>50375</v>
      </c>
      <c r="GT2" s="38">
        <f t="shared" si="3"/>
        <v>50406</v>
      </c>
      <c r="GU2" s="38">
        <f t="shared" si="3"/>
        <v>50437</v>
      </c>
      <c r="GV2" s="38">
        <f t="shared" si="3"/>
        <v>50465</v>
      </c>
      <c r="GW2" s="38">
        <f t="shared" si="3"/>
        <v>50496</v>
      </c>
      <c r="GX2" s="38">
        <f t="shared" si="3"/>
        <v>50526</v>
      </c>
      <c r="GY2" s="38">
        <f t="shared" si="3"/>
        <v>50557</v>
      </c>
      <c r="GZ2" s="38">
        <f t="shared" si="3"/>
        <v>50587</v>
      </c>
      <c r="HA2" s="38">
        <f t="shared" si="3"/>
        <v>50618</v>
      </c>
      <c r="HB2" s="38">
        <f t="shared" si="3"/>
        <v>50649</v>
      </c>
      <c r="HC2" s="38">
        <f t="shared" si="3"/>
        <v>50679</v>
      </c>
      <c r="HD2" s="38">
        <f t="shared" si="3"/>
        <v>50710</v>
      </c>
      <c r="HE2" s="38">
        <f t="shared" si="3"/>
        <v>50740</v>
      </c>
      <c r="HF2" s="38">
        <f t="shared" si="3"/>
        <v>50771</v>
      </c>
      <c r="HG2" s="38">
        <f t="shared" si="3"/>
        <v>50802</v>
      </c>
      <c r="HH2" s="38">
        <f t="shared" si="3"/>
        <v>50830</v>
      </c>
      <c r="HI2" s="38">
        <f t="shared" si="3"/>
        <v>50861</v>
      </c>
      <c r="HJ2" s="38">
        <f t="shared" si="3"/>
        <v>50891</v>
      </c>
      <c r="HK2" s="38">
        <f t="shared" si="3"/>
        <v>50922</v>
      </c>
      <c r="HL2" s="38">
        <f t="shared" si="3"/>
        <v>50952</v>
      </c>
      <c r="HM2" s="38">
        <f t="shared" si="3"/>
        <v>50983</v>
      </c>
      <c r="HN2" s="38">
        <f t="shared" si="3"/>
        <v>51014</v>
      </c>
      <c r="HO2" s="38">
        <f t="shared" si="3"/>
        <v>51044</v>
      </c>
      <c r="HP2" s="38">
        <f t="shared" si="3"/>
        <v>51075</v>
      </c>
      <c r="HQ2" s="38">
        <f t="shared" si="3"/>
        <v>51105</v>
      </c>
      <c r="HR2" s="38">
        <f t="shared" si="3"/>
        <v>51136</v>
      </c>
      <c r="HS2" s="38">
        <f t="shared" si="3"/>
        <v>51167</v>
      </c>
      <c r="HT2" s="38">
        <f t="shared" si="3"/>
        <v>51196</v>
      </c>
      <c r="HU2" s="38">
        <f t="shared" si="3"/>
        <v>51227</v>
      </c>
      <c r="HV2" s="38">
        <f t="shared" si="3"/>
        <v>51257</v>
      </c>
      <c r="HW2" s="38">
        <f t="shared" si="3"/>
        <v>51288</v>
      </c>
      <c r="HX2" s="38">
        <f t="shared" si="3"/>
        <v>51318</v>
      </c>
      <c r="HY2" s="38">
        <f t="shared" si="3"/>
        <v>51349</v>
      </c>
      <c r="HZ2" s="38">
        <f t="shared" si="3"/>
        <v>51380</v>
      </c>
      <c r="IA2" s="38">
        <f t="shared" si="3"/>
        <v>51410</v>
      </c>
      <c r="IB2" s="38">
        <f t="shared" si="3"/>
        <v>51441</v>
      </c>
      <c r="IC2" s="38">
        <f t="shared" si="3"/>
        <v>51471</v>
      </c>
      <c r="ID2" s="38">
        <f t="shared" si="3"/>
        <v>51502</v>
      </c>
      <c r="IE2" s="38">
        <f t="shared" si="3"/>
        <v>51533</v>
      </c>
      <c r="IF2" s="38">
        <f t="shared" si="3"/>
        <v>51561</v>
      </c>
      <c r="IG2" s="38">
        <f t="shared" si="3"/>
        <v>51592</v>
      </c>
      <c r="IH2" s="38">
        <f t="shared" si="3"/>
        <v>51622</v>
      </c>
      <c r="II2" s="38">
        <f t="shared" si="3"/>
        <v>51653</v>
      </c>
      <c r="IJ2" s="38">
        <f t="shared" si="3"/>
        <v>51683</v>
      </c>
      <c r="IK2" s="38">
        <f t="shared" si="3"/>
        <v>51714</v>
      </c>
      <c r="IL2" s="38">
        <f t="shared" si="3"/>
        <v>51745</v>
      </c>
    </row>
    <row r="3" spans="2:246" s="2" customFormat="1" ht="10.5" customHeight="1" x14ac:dyDescent="0.2">
      <c r="B3" s="3" t="s">
        <v>179</v>
      </c>
      <c r="C3" s="13"/>
      <c r="D3" s="13"/>
      <c r="E3" s="13"/>
      <c r="F3" s="13"/>
      <c r="G3" s="39">
        <f>YEAR(G2)</f>
        <v>2021</v>
      </c>
      <c r="H3" s="39">
        <f t="shared" ref="H3:BS3" si="4">YEAR(H2)</f>
        <v>2021</v>
      </c>
      <c r="I3" s="39">
        <f t="shared" si="4"/>
        <v>2021</v>
      </c>
      <c r="J3" s="39">
        <f t="shared" si="4"/>
        <v>2022</v>
      </c>
      <c r="K3" s="39">
        <f t="shared" si="4"/>
        <v>2022</v>
      </c>
      <c r="L3" s="39">
        <f t="shared" si="4"/>
        <v>2022</v>
      </c>
      <c r="M3" s="39">
        <f t="shared" si="4"/>
        <v>2022</v>
      </c>
      <c r="N3" s="39">
        <f t="shared" si="4"/>
        <v>2022</v>
      </c>
      <c r="O3" s="39">
        <f t="shared" si="4"/>
        <v>2022</v>
      </c>
      <c r="P3" s="39">
        <f t="shared" si="4"/>
        <v>2022</v>
      </c>
      <c r="Q3" s="39">
        <f t="shared" si="4"/>
        <v>2022</v>
      </c>
      <c r="R3" s="39">
        <f t="shared" si="4"/>
        <v>2022</v>
      </c>
      <c r="S3" s="39">
        <f t="shared" si="4"/>
        <v>2022</v>
      </c>
      <c r="T3" s="39">
        <f t="shared" si="4"/>
        <v>2022</v>
      </c>
      <c r="U3" s="39">
        <f t="shared" si="4"/>
        <v>2022</v>
      </c>
      <c r="V3" s="39">
        <f t="shared" si="4"/>
        <v>2023</v>
      </c>
      <c r="W3" s="39">
        <f t="shared" si="4"/>
        <v>2023</v>
      </c>
      <c r="X3" s="39">
        <f t="shared" si="4"/>
        <v>2023</v>
      </c>
      <c r="Y3" s="39">
        <f t="shared" si="4"/>
        <v>2023</v>
      </c>
      <c r="Z3" s="39">
        <f t="shared" si="4"/>
        <v>2023</v>
      </c>
      <c r="AA3" s="39">
        <f t="shared" si="4"/>
        <v>2023</v>
      </c>
      <c r="AB3" s="39">
        <f t="shared" si="4"/>
        <v>2023</v>
      </c>
      <c r="AC3" s="39">
        <f t="shared" si="4"/>
        <v>2023</v>
      </c>
      <c r="AD3" s="39">
        <f t="shared" si="4"/>
        <v>2023</v>
      </c>
      <c r="AE3" s="39">
        <f t="shared" si="4"/>
        <v>2023</v>
      </c>
      <c r="AF3" s="39">
        <f t="shared" si="4"/>
        <v>2023</v>
      </c>
      <c r="AG3" s="39">
        <f t="shared" si="4"/>
        <v>2023</v>
      </c>
      <c r="AH3" s="39">
        <f t="shared" si="4"/>
        <v>2024</v>
      </c>
      <c r="AI3" s="39">
        <f t="shared" si="4"/>
        <v>2024</v>
      </c>
      <c r="AJ3" s="39">
        <f t="shared" si="4"/>
        <v>2024</v>
      </c>
      <c r="AK3" s="39">
        <f t="shared" si="4"/>
        <v>2024</v>
      </c>
      <c r="AL3" s="39">
        <f t="shared" si="4"/>
        <v>2024</v>
      </c>
      <c r="AM3" s="39">
        <f t="shared" si="4"/>
        <v>2024</v>
      </c>
      <c r="AN3" s="39">
        <f t="shared" si="4"/>
        <v>2024</v>
      </c>
      <c r="AO3" s="39">
        <f t="shared" si="4"/>
        <v>2024</v>
      </c>
      <c r="AP3" s="39">
        <f t="shared" si="4"/>
        <v>2024</v>
      </c>
      <c r="AQ3" s="39">
        <f t="shared" si="4"/>
        <v>2024</v>
      </c>
      <c r="AR3" s="39">
        <f t="shared" si="4"/>
        <v>2024</v>
      </c>
      <c r="AS3" s="39">
        <f t="shared" si="4"/>
        <v>2024</v>
      </c>
      <c r="AT3" s="39">
        <f t="shared" si="4"/>
        <v>2025</v>
      </c>
      <c r="AU3" s="39">
        <f t="shared" si="4"/>
        <v>2025</v>
      </c>
      <c r="AV3" s="39">
        <f t="shared" si="4"/>
        <v>2025</v>
      </c>
      <c r="AW3" s="39">
        <f t="shared" si="4"/>
        <v>2025</v>
      </c>
      <c r="AX3" s="39">
        <f t="shared" si="4"/>
        <v>2025</v>
      </c>
      <c r="AY3" s="39">
        <f t="shared" si="4"/>
        <v>2025</v>
      </c>
      <c r="AZ3" s="39">
        <f t="shared" si="4"/>
        <v>2025</v>
      </c>
      <c r="BA3" s="39">
        <f t="shared" si="4"/>
        <v>2025</v>
      </c>
      <c r="BB3" s="39">
        <f t="shared" si="4"/>
        <v>2025</v>
      </c>
      <c r="BC3" s="39">
        <f t="shared" si="4"/>
        <v>2025</v>
      </c>
      <c r="BD3" s="39">
        <f t="shared" si="4"/>
        <v>2025</v>
      </c>
      <c r="BE3" s="39">
        <f t="shared" si="4"/>
        <v>2025</v>
      </c>
      <c r="BF3" s="39">
        <f t="shared" si="4"/>
        <v>2026</v>
      </c>
      <c r="BG3" s="39">
        <f t="shared" si="4"/>
        <v>2026</v>
      </c>
      <c r="BH3" s="39">
        <f t="shared" si="4"/>
        <v>2026</v>
      </c>
      <c r="BI3" s="39">
        <f t="shared" si="4"/>
        <v>2026</v>
      </c>
      <c r="BJ3" s="39">
        <f t="shared" si="4"/>
        <v>2026</v>
      </c>
      <c r="BK3" s="39">
        <f t="shared" si="4"/>
        <v>2026</v>
      </c>
      <c r="BL3" s="39">
        <f t="shared" si="4"/>
        <v>2026</v>
      </c>
      <c r="BM3" s="39">
        <f t="shared" si="4"/>
        <v>2026</v>
      </c>
      <c r="BN3" s="39">
        <f t="shared" si="4"/>
        <v>2026</v>
      </c>
      <c r="BO3" s="39">
        <f t="shared" si="4"/>
        <v>2026</v>
      </c>
      <c r="BP3" s="39">
        <f t="shared" si="4"/>
        <v>2026</v>
      </c>
      <c r="BQ3" s="39">
        <f t="shared" si="4"/>
        <v>2026</v>
      </c>
      <c r="BR3" s="39">
        <f t="shared" si="4"/>
        <v>2027</v>
      </c>
      <c r="BS3" s="39">
        <f t="shared" si="4"/>
        <v>2027</v>
      </c>
      <c r="BT3" s="39">
        <f t="shared" ref="BT3:EE3" si="5">YEAR(BT2)</f>
        <v>2027</v>
      </c>
      <c r="BU3" s="39">
        <f t="shared" si="5"/>
        <v>2027</v>
      </c>
      <c r="BV3" s="39">
        <f t="shared" si="5"/>
        <v>2027</v>
      </c>
      <c r="BW3" s="39">
        <f t="shared" si="5"/>
        <v>2027</v>
      </c>
      <c r="BX3" s="39">
        <f t="shared" si="5"/>
        <v>2027</v>
      </c>
      <c r="BY3" s="39">
        <f t="shared" si="5"/>
        <v>2027</v>
      </c>
      <c r="BZ3" s="39">
        <f t="shared" si="5"/>
        <v>2027</v>
      </c>
      <c r="CA3" s="39">
        <f t="shared" si="5"/>
        <v>2027</v>
      </c>
      <c r="CB3" s="39">
        <f t="shared" si="5"/>
        <v>2027</v>
      </c>
      <c r="CC3" s="39">
        <f t="shared" si="5"/>
        <v>2027</v>
      </c>
      <c r="CD3" s="39">
        <f t="shared" si="5"/>
        <v>2028</v>
      </c>
      <c r="CE3" s="39">
        <f t="shared" si="5"/>
        <v>2028</v>
      </c>
      <c r="CF3" s="39">
        <f t="shared" si="5"/>
        <v>2028</v>
      </c>
      <c r="CG3" s="39">
        <f t="shared" si="5"/>
        <v>2028</v>
      </c>
      <c r="CH3" s="39">
        <f t="shared" si="5"/>
        <v>2028</v>
      </c>
      <c r="CI3" s="39">
        <f t="shared" si="5"/>
        <v>2028</v>
      </c>
      <c r="CJ3" s="39">
        <f t="shared" si="5"/>
        <v>2028</v>
      </c>
      <c r="CK3" s="39">
        <f t="shared" si="5"/>
        <v>2028</v>
      </c>
      <c r="CL3" s="39">
        <f t="shared" si="5"/>
        <v>2028</v>
      </c>
      <c r="CM3" s="39">
        <f t="shared" si="5"/>
        <v>2028</v>
      </c>
      <c r="CN3" s="39">
        <f t="shared" si="5"/>
        <v>2028</v>
      </c>
      <c r="CO3" s="39">
        <f t="shared" si="5"/>
        <v>2028</v>
      </c>
      <c r="CP3" s="39">
        <f t="shared" si="5"/>
        <v>2029</v>
      </c>
      <c r="CQ3" s="39">
        <f t="shared" si="5"/>
        <v>2029</v>
      </c>
      <c r="CR3" s="39">
        <f t="shared" si="5"/>
        <v>2029</v>
      </c>
      <c r="CS3" s="39">
        <f t="shared" si="5"/>
        <v>2029</v>
      </c>
      <c r="CT3" s="39">
        <f t="shared" si="5"/>
        <v>2029</v>
      </c>
      <c r="CU3" s="39">
        <f t="shared" si="5"/>
        <v>2029</v>
      </c>
      <c r="CV3" s="39">
        <f t="shared" si="5"/>
        <v>2029</v>
      </c>
      <c r="CW3" s="39">
        <f t="shared" si="5"/>
        <v>2029</v>
      </c>
      <c r="CX3" s="39">
        <f t="shared" si="5"/>
        <v>2029</v>
      </c>
      <c r="CY3" s="39">
        <f t="shared" si="5"/>
        <v>2029</v>
      </c>
      <c r="CZ3" s="39">
        <f t="shared" si="5"/>
        <v>2029</v>
      </c>
      <c r="DA3" s="39">
        <f t="shared" si="5"/>
        <v>2029</v>
      </c>
      <c r="DB3" s="39">
        <f t="shared" si="5"/>
        <v>2030</v>
      </c>
      <c r="DC3" s="39">
        <f t="shared" si="5"/>
        <v>2030</v>
      </c>
      <c r="DD3" s="39">
        <f t="shared" si="5"/>
        <v>2030</v>
      </c>
      <c r="DE3" s="39">
        <f t="shared" si="5"/>
        <v>2030</v>
      </c>
      <c r="DF3" s="39">
        <f t="shared" si="5"/>
        <v>2030</v>
      </c>
      <c r="DG3" s="39">
        <f t="shared" si="5"/>
        <v>2030</v>
      </c>
      <c r="DH3" s="39">
        <f t="shared" si="5"/>
        <v>2030</v>
      </c>
      <c r="DI3" s="39">
        <f t="shared" si="5"/>
        <v>2030</v>
      </c>
      <c r="DJ3" s="39">
        <f t="shared" si="5"/>
        <v>2030</v>
      </c>
      <c r="DK3" s="39">
        <f t="shared" si="5"/>
        <v>2030</v>
      </c>
      <c r="DL3" s="39">
        <f t="shared" si="5"/>
        <v>2030</v>
      </c>
      <c r="DM3" s="39">
        <f t="shared" si="5"/>
        <v>2030</v>
      </c>
      <c r="DN3" s="39">
        <f t="shared" si="5"/>
        <v>2031</v>
      </c>
      <c r="DO3" s="39">
        <f t="shared" si="5"/>
        <v>2031</v>
      </c>
      <c r="DP3" s="39">
        <f t="shared" si="5"/>
        <v>2031</v>
      </c>
      <c r="DQ3" s="39">
        <f t="shared" si="5"/>
        <v>2031</v>
      </c>
      <c r="DR3" s="39">
        <f t="shared" si="5"/>
        <v>2031</v>
      </c>
      <c r="DS3" s="39">
        <f t="shared" si="5"/>
        <v>2031</v>
      </c>
      <c r="DT3" s="39">
        <f t="shared" si="5"/>
        <v>2031</v>
      </c>
      <c r="DU3" s="39">
        <f t="shared" si="5"/>
        <v>2031</v>
      </c>
      <c r="DV3" s="39">
        <f t="shared" si="5"/>
        <v>2031</v>
      </c>
      <c r="DW3" s="39">
        <f t="shared" si="5"/>
        <v>2031</v>
      </c>
      <c r="DX3" s="39">
        <f t="shared" si="5"/>
        <v>2031</v>
      </c>
      <c r="DY3" s="39">
        <f t="shared" si="5"/>
        <v>2031</v>
      </c>
      <c r="DZ3" s="39">
        <f t="shared" si="5"/>
        <v>2032</v>
      </c>
      <c r="EA3" s="39">
        <f t="shared" si="5"/>
        <v>2032</v>
      </c>
      <c r="EB3" s="39">
        <f t="shared" si="5"/>
        <v>2032</v>
      </c>
      <c r="EC3" s="39">
        <f t="shared" si="5"/>
        <v>2032</v>
      </c>
      <c r="ED3" s="39">
        <f t="shared" si="5"/>
        <v>2032</v>
      </c>
      <c r="EE3" s="39">
        <f t="shared" si="5"/>
        <v>2032</v>
      </c>
      <c r="EF3" s="39">
        <f t="shared" ref="EF3:GQ3" si="6">YEAR(EF2)</f>
        <v>2032</v>
      </c>
      <c r="EG3" s="39">
        <f t="shared" si="6"/>
        <v>2032</v>
      </c>
      <c r="EH3" s="39">
        <f t="shared" si="6"/>
        <v>2032</v>
      </c>
      <c r="EI3" s="39">
        <f t="shared" si="6"/>
        <v>2032</v>
      </c>
      <c r="EJ3" s="39">
        <f t="shared" si="6"/>
        <v>2032</v>
      </c>
      <c r="EK3" s="39">
        <f t="shared" si="6"/>
        <v>2032</v>
      </c>
      <c r="EL3" s="39">
        <f t="shared" si="6"/>
        <v>2033</v>
      </c>
      <c r="EM3" s="39">
        <f t="shared" si="6"/>
        <v>2033</v>
      </c>
      <c r="EN3" s="39">
        <f t="shared" si="6"/>
        <v>2033</v>
      </c>
      <c r="EO3" s="39">
        <f t="shared" si="6"/>
        <v>2033</v>
      </c>
      <c r="EP3" s="39">
        <f t="shared" si="6"/>
        <v>2033</v>
      </c>
      <c r="EQ3" s="39">
        <f t="shared" si="6"/>
        <v>2033</v>
      </c>
      <c r="ER3" s="39">
        <f t="shared" si="6"/>
        <v>2033</v>
      </c>
      <c r="ES3" s="39">
        <f t="shared" si="6"/>
        <v>2033</v>
      </c>
      <c r="ET3" s="39">
        <f t="shared" si="6"/>
        <v>2033</v>
      </c>
      <c r="EU3" s="39">
        <f t="shared" si="6"/>
        <v>2033</v>
      </c>
      <c r="EV3" s="39">
        <f t="shared" si="6"/>
        <v>2033</v>
      </c>
      <c r="EW3" s="39">
        <f t="shared" si="6"/>
        <v>2033</v>
      </c>
      <c r="EX3" s="39">
        <f t="shared" si="6"/>
        <v>2034</v>
      </c>
      <c r="EY3" s="39">
        <f t="shared" si="6"/>
        <v>2034</v>
      </c>
      <c r="EZ3" s="39">
        <f t="shared" si="6"/>
        <v>2034</v>
      </c>
      <c r="FA3" s="39">
        <f t="shared" si="6"/>
        <v>2034</v>
      </c>
      <c r="FB3" s="39">
        <f t="shared" si="6"/>
        <v>2034</v>
      </c>
      <c r="FC3" s="39">
        <f t="shared" si="6"/>
        <v>2034</v>
      </c>
      <c r="FD3" s="39">
        <f t="shared" si="6"/>
        <v>2034</v>
      </c>
      <c r="FE3" s="39">
        <f t="shared" si="6"/>
        <v>2034</v>
      </c>
      <c r="FF3" s="39">
        <f t="shared" si="6"/>
        <v>2034</v>
      </c>
      <c r="FG3" s="39">
        <f t="shared" si="6"/>
        <v>2034</v>
      </c>
      <c r="FH3" s="39">
        <f t="shared" si="6"/>
        <v>2034</v>
      </c>
      <c r="FI3" s="39">
        <f t="shared" si="6"/>
        <v>2034</v>
      </c>
      <c r="FJ3" s="39">
        <f t="shared" si="6"/>
        <v>2035</v>
      </c>
      <c r="FK3" s="39">
        <f t="shared" si="6"/>
        <v>2035</v>
      </c>
      <c r="FL3" s="39">
        <f t="shared" si="6"/>
        <v>2035</v>
      </c>
      <c r="FM3" s="39">
        <f t="shared" si="6"/>
        <v>2035</v>
      </c>
      <c r="FN3" s="39">
        <f t="shared" si="6"/>
        <v>2035</v>
      </c>
      <c r="FO3" s="39">
        <f t="shared" si="6"/>
        <v>2035</v>
      </c>
      <c r="FP3" s="39">
        <f t="shared" si="6"/>
        <v>2035</v>
      </c>
      <c r="FQ3" s="39">
        <f t="shared" si="6"/>
        <v>2035</v>
      </c>
      <c r="FR3" s="39">
        <f t="shared" si="6"/>
        <v>2035</v>
      </c>
      <c r="FS3" s="39">
        <f t="shared" si="6"/>
        <v>2035</v>
      </c>
      <c r="FT3" s="39">
        <f t="shared" si="6"/>
        <v>2035</v>
      </c>
      <c r="FU3" s="39">
        <f t="shared" si="6"/>
        <v>2035</v>
      </c>
      <c r="FV3" s="39">
        <f t="shared" si="6"/>
        <v>2036</v>
      </c>
      <c r="FW3" s="39">
        <f t="shared" si="6"/>
        <v>2036</v>
      </c>
      <c r="FX3" s="39">
        <f t="shared" si="6"/>
        <v>2036</v>
      </c>
      <c r="FY3" s="39">
        <f t="shared" si="6"/>
        <v>2036</v>
      </c>
      <c r="FZ3" s="39">
        <f t="shared" si="6"/>
        <v>2036</v>
      </c>
      <c r="GA3" s="39">
        <f t="shared" si="6"/>
        <v>2036</v>
      </c>
      <c r="GB3" s="39">
        <f t="shared" si="6"/>
        <v>2036</v>
      </c>
      <c r="GC3" s="39">
        <f t="shared" si="6"/>
        <v>2036</v>
      </c>
      <c r="GD3" s="39">
        <f t="shared" si="6"/>
        <v>2036</v>
      </c>
      <c r="GE3" s="39">
        <f t="shared" si="6"/>
        <v>2036</v>
      </c>
      <c r="GF3" s="39">
        <f t="shared" si="6"/>
        <v>2036</v>
      </c>
      <c r="GG3" s="39">
        <f t="shared" si="6"/>
        <v>2036</v>
      </c>
      <c r="GH3" s="39">
        <f t="shared" si="6"/>
        <v>2037</v>
      </c>
      <c r="GI3" s="39">
        <f t="shared" si="6"/>
        <v>2037</v>
      </c>
      <c r="GJ3" s="39">
        <f t="shared" si="6"/>
        <v>2037</v>
      </c>
      <c r="GK3" s="39">
        <f t="shared" si="6"/>
        <v>2037</v>
      </c>
      <c r="GL3" s="39">
        <f t="shared" si="6"/>
        <v>2037</v>
      </c>
      <c r="GM3" s="39">
        <f t="shared" si="6"/>
        <v>2037</v>
      </c>
      <c r="GN3" s="39">
        <f t="shared" si="6"/>
        <v>2037</v>
      </c>
      <c r="GO3" s="39">
        <f t="shared" si="6"/>
        <v>2037</v>
      </c>
      <c r="GP3" s="39">
        <f t="shared" si="6"/>
        <v>2037</v>
      </c>
      <c r="GQ3" s="39">
        <f t="shared" si="6"/>
        <v>2037</v>
      </c>
      <c r="GR3" s="39">
        <f t="shared" ref="GR3:IL3" si="7">YEAR(GR2)</f>
        <v>2037</v>
      </c>
      <c r="GS3" s="39">
        <f t="shared" si="7"/>
        <v>2037</v>
      </c>
      <c r="GT3" s="39">
        <f t="shared" si="7"/>
        <v>2038</v>
      </c>
      <c r="GU3" s="39">
        <f t="shared" si="7"/>
        <v>2038</v>
      </c>
      <c r="GV3" s="39">
        <f t="shared" si="7"/>
        <v>2038</v>
      </c>
      <c r="GW3" s="39">
        <f t="shared" si="7"/>
        <v>2038</v>
      </c>
      <c r="GX3" s="39">
        <f t="shared" si="7"/>
        <v>2038</v>
      </c>
      <c r="GY3" s="39">
        <f t="shared" si="7"/>
        <v>2038</v>
      </c>
      <c r="GZ3" s="39">
        <f t="shared" si="7"/>
        <v>2038</v>
      </c>
      <c r="HA3" s="39">
        <f t="shared" si="7"/>
        <v>2038</v>
      </c>
      <c r="HB3" s="39">
        <f t="shared" si="7"/>
        <v>2038</v>
      </c>
      <c r="HC3" s="39">
        <f t="shared" si="7"/>
        <v>2038</v>
      </c>
      <c r="HD3" s="39">
        <f t="shared" si="7"/>
        <v>2038</v>
      </c>
      <c r="HE3" s="39">
        <f t="shared" si="7"/>
        <v>2038</v>
      </c>
      <c r="HF3" s="39">
        <f t="shared" si="7"/>
        <v>2039</v>
      </c>
      <c r="HG3" s="39">
        <f t="shared" si="7"/>
        <v>2039</v>
      </c>
      <c r="HH3" s="39">
        <f t="shared" si="7"/>
        <v>2039</v>
      </c>
      <c r="HI3" s="39">
        <f t="shared" si="7"/>
        <v>2039</v>
      </c>
      <c r="HJ3" s="39">
        <f t="shared" si="7"/>
        <v>2039</v>
      </c>
      <c r="HK3" s="39">
        <f t="shared" si="7"/>
        <v>2039</v>
      </c>
      <c r="HL3" s="39">
        <f t="shared" si="7"/>
        <v>2039</v>
      </c>
      <c r="HM3" s="39">
        <f t="shared" si="7"/>
        <v>2039</v>
      </c>
      <c r="HN3" s="39">
        <f t="shared" si="7"/>
        <v>2039</v>
      </c>
      <c r="HO3" s="39">
        <f t="shared" si="7"/>
        <v>2039</v>
      </c>
      <c r="HP3" s="39">
        <f t="shared" si="7"/>
        <v>2039</v>
      </c>
      <c r="HQ3" s="39">
        <f t="shared" si="7"/>
        <v>2039</v>
      </c>
      <c r="HR3" s="39">
        <f t="shared" si="7"/>
        <v>2040</v>
      </c>
      <c r="HS3" s="39">
        <f t="shared" si="7"/>
        <v>2040</v>
      </c>
      <c r="HT3" s="39">
        <f t="shared" si="7"/>
        <v>2040</v>
      </c>
      <c r="HU3" s="39">
        <f t="shared" si="7"/>
        <v>2040</v>
      </c>
      <c r="HV3" s="39">
        <f t="shared" si="7"/>
        <v>2040</v>
      </c>
      <c r="HW3" s="39">
        <f t="shared" si="7"/>
        <v>2040</v>
      </c>
      <c r="HX3" s="39">
        <f t="shared" si="7"/>
        <v>2040</v>
      </c>
      <c r="HY3" s="39">
        <f t="shared" si="7"/>
        <v>2040</v>
      </c>
      <c r="HZ3" s="39">
        <f t="shared" si="7"/>
        <v>2040</v>
      </c>
      <c r="IA3" s="39">
        <f t="shared" si="7"/>
        <v>2040</v>
      </c>
      <c r="IB3" s="39">
        <f t="shared" si="7"/>
        <v>2040</v>
      </c>
      <c r="IC3" s="39">
        <f t="shared" si="7"/>
        <v>2040</v>
      </c>
      <c r="ID3" s="39">
        <f t="shared" si="7"/>
        <v>2041</v>
      </c>
      <c r="IE3" s="39">
        <f t="shared" si="7"/>
        <v>2041</v>
      </c>
      <c r="IF3" s="39">
        <f t="shared" si="7"/>
        <v>2041</v>
      </c>
      <c r="IG3" s="39">
        <f t="shared" si="7"/>
        <v>2041</v>
      </c>
      <c r="IH3" s="39">
        <f t="shared" si="7"/>
        <v>2041</v>
      </c>
      <c r="II3" s="39">
        <f t="shared" si="7"/>
        <v>2041</v>
      </c>
      <c r="IJ3" s="39">
        <f t="shared" si="7"/>
        <v>2041</v>
      </c>
      <c r="IK3" s="39">
        <f t="shared" si="7"/>
        <v>2041</v>
      </c>
      <c r="IL3" s="39">
        <f t="shared" si="7"/>
        <v>2041</v>
      </c>
    </row>
    <row r="5" spans="2:246" s="2" customFormat="1" ht="10.5" customHeight="1" thickBot="1" x14ac:dyDescent="0.25">
      <c r="B5" s="40" t="s">
        <v>65</v>
      </c>
      <c r="C5" s="40"/>
      <c r="D5" s="40"/>
      <c r="E5" s="49"/>
      <c r="F5" s="49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</row>
    <row r="6" spans="2:246" s="48" customFormat="1" ht="10.5" customHeight="1" outlineLevel="1" x14ac:dyDescent="0.2">
      <c r="B6" s="7" t="s">
        <v>288</v>
      </c>
      <c r="C6" s="56" t="s">
        <v>150</v>
      </c>
      <c r="D6" s="43"/>
      <c r="G6" s="59">
        <f ca="1">SUM(Objects!G86,Objects!G167 )</f>
        <v>0</v>
      </c>
      <c r="H6" s="59">
        <f ca="1">SUM(Objects!H86,Objects!H167 )</f>
        <v>0</v>
      </c>
      <c r="I6" s="59">
        <f ca="1">SUM(Objects!I86,Objects!I167 )</f>
        <v>0</v>
      </c>
      <c r="J6" s="59">
        <f ca="1">SUM(Objects!J86,Objects!J167 )</f>
        <v>0</v>
      </c>
      <c r="K6" s="59">
        <f ca="1">SUM(Objects!K86,Objects!K167 )</f>
        <v>0</v>
      </c>
      <c r="L6" s="59">
        <f ca="1">SUM(Objects!L86,Objects!L167 )</f>
        <v>0</v>
      </c>
      <c r="M6" s="59">
        <f ca="1">SUM(Objects!M86,Objects!M167 )</f>
        <v>0</v>
      </c>
      <c r="N6" s="59">
        <f ca="1">SUM(Objects!N86,Objects!N167 )</f>
        <v>0</v>
      </c>
      <c r="O6" s="59">
        <f ca="1">SUM(Objects!O86,Objects!O167 )</f>
        <v>0</v>
      </c>
      <c r="P6" s="59">
        <f ca="1">SUM(Objects!P86,Objects!P167 )</f>
        <v>0</v>
      </c>
      <c r="Q6" s="59">
        <f ca="1">SUM(Objects!Q86,Objects!Q167 )</f>
        <v>0</v>
      </c>
      <c r="R6" s="59">
        <f ca="1">SUM(Objects!R86,Objects!R167 )</f>
        <v>0</v>
      </c>
      <c r="S6" s="59">
        <f ca="1">SUM(Objects!S86,Objects!S167 )</f>
        <v>4712.2251410037388</v>
      </c>
      <c r="T6" s="59">
        <f ca="1">SUM(Objects!T86,Objects!T167 )</f>
        <v>4727.2727546123569</v>
      </c>
      <c r="U6" s="59">
        <f ca="1">SUM(Objects!U86,Objects!U167 )</f>
        <v>4742.3684199732797</v>
      </c>
      <c r="V6" s="59">
        <f ca="1">SUM(Objects!V86,Objects!V167 )</f>
        <v>4757.8937001315971</v>
      </c>
      <c r="W6" s="59">
        <f ca="1">SUM(Objects!W86,Objects!W167 )</f>
        <v>4773.4698060171904</v>
      </c>
      <c r="X6" s="59">
        <f ca="1">SUM(Objects!X86,Objects!X167 )</f>
        <v>4789.0969040202708</v>
      </c>
      <c r="Y6" s="59">
        <f ca="1">SUM(Objects!Y86,Objects!Y167 )</f>
        <v>4804.7751610757714</v>
      </c>
      <c r="Z6" s="59">
        <f ca="1">SUM(Objects!Z86,Objects!Z167 )</f>
        <v>4820.5047446651042</v>
      </c>
      <c r="AA6" s="59">
        <f ca="1">SUM(Objects!AA86,Objects!AA167 )</f>
        <v>4836.2858228179903</v>
      </c>
      <c r="AB6" s="59">
        <f ca="1">SUM(Objects!AB86,Objects!AB167 )</f>
        <v>4852.1185641142347</v>
      </c>
      <c r="AC6" s="59">
        <f ca="1">SUM(Objects!AC86,Objects!AC167 )</f>
        <v>4868.0031376855222</v>
      </c>
      <c r="AD6" s="59">
        <f ca="1">SUM(Objects!AD86,Objects!AD167 )</f>
        <v>4883.9397132172326</v>
      </c>
      <c r="AE6" s="59">
        <f ca="1">SUM(Objects!AE86,Objects!AE167 )</f>
        <v>4899.9284609502538</v>
      </c>
      <c r="AF6" s="59">
        <f ca="1">SUM(Objects!AF86,Objects!AF167 )</f>
        <v>4915.969551682796</v>
      </c>
      <c r="AG6" s="59">
        <f ca="1">SUM(Objects!AG86,Objects!AG167 )</f>
        <v>4932.0631567722176</v>
      </c>
      <c r="AH6" s="59">
        <f ca="1">SUM(Objects!AH86,Objects!AH167 )</f>
        <v>4948.2094481368549</v>
      </c>
      <c r="AI6" s="59">
        <f ca="1">SUM(Objects!AI86,Objects!AI167 )</f>
        <v>4964.4085982578763</v>
      </c>
      <c r="AJ6" s="59">
        <f ca="1">SUM(Objects!AJ86,Objects!AJ167 )</f>
        <v>4980.6607801810824</v>
      </c>
      <c r="AK6" s="59">
        <f ca="1">SUM(Objects!AK86,Objects!AK167 )</f>
        <v>4996.9661675187999</v>
      </c>
      <c r="AL6" s="59">
        <f ca="1">SUM(Objects!AL86,Objects!AL167 )</f>
        <v>5013.3249344517117</v>
      </c>
      <c r="AM6" s="59">
        <f ca="1">SUM(Objects!AM86,Objects!AM167 )</f>
        <v>5029.7372557307135</v>
      </c>
      <c r="AN6" s="59">
        <f ca="1">SUM(Objects!AN86,Objects!AN167 )</f>
        <v>5046.2033066788063</v>
      </c>
      <c r="AO6" s="59">
        <f ca="1">SUM(Objects!AO86,Objects!AO167 )</f>
        <v>5062.7232631929455</v>
      </c>
      <c r="AP6" s="59">
        <f ca="1">SUM(Objects!AP86,Objects!AP167 )</f>
        <v>5079.2973017459262</v>
      </c>
      <c r="AQ6" s="59">
        <f ca="1">SUM(Objects!AQ86,Objects!AQ167 )</f>
        <v>5095.9255993882671</v>
      </c>
      <c r="AR6" s="59">
        <f ca="1">SUM(Objects!AR86,Objects!AR167 )</f>
        <v>5112.6083337501077</v>
      </c>
      <c r="AS6" s="59">
        <f ca="1">SUM(Objects!AS86,Objects!AS167 )</f>
        <v>5129.3456830431078</v>
      </c>
      <c r="AT6" s="59">
        <f ca="1">SUM(Objects!AT86,Objects!AT167 )</f>
        <v>5146.1378260623387</v>
      </c>
      <c r="AU6" s="59">
        <f ca="1">SUM(Objects!AU86,Objects!AU167 )</f>
        <v>5162.9849421881991</v>
      </c>
      <c r="AV6" s="59">
        <f ca="1">SUM(Objects!AV86,Objects!AV167 )</f>
        <v>5179.8872113883281</v>
      </c>
      <c r="AW6" s="59">
        <f ca="1">SUM(Objects!AW86,Objects!AW167 )</f>
        <v>5196.8448142195593</v>
      </c>
      <c r="AX6" s="59">
        <f ca="1">SUM(Objects!AX86,Objects!AX167 )</f>
        <v>5213.8579318297834</v>
      </c>
      <c r="AY6" s="59">
        <f ca="1">SUM(Objects!AY86,Objects!AY167 )</f>
        <v>5230.9267459599487</v>
      </c>
      <c r="AZ6" s="59">
        <f ca="1">SUM(Objects!AZ86,Objects!AZ167 )</f>
        <v>5248.0514389459677</v>
      </c>
      <c r="BA6" s="59">
        <f ca="1">SUM(Objects!BA86,Objects!BA167 )</f>
        <v>5265.2321937206689</v>
      </c>
      <c r="BB6" s="59">
        <f ca="1">SUM(Objects!BB86,Objects!BB167 )</f>
        <v>5282.4691938157703</v>
      </c>
      <c r="BC6" s="59">
        <f ca="1">SUM(Objects!BC86,Objects!BC167 )</f>
        <v>5299.7626233638075</v>
      </c>
      <c r="BD6" s="59">
        <f ca="1">SUM(Objects!BD86,Objects!BD167 )</f>
        <v>5317.1126671001202</v>
      </c>
      <c r="BE6" s="59">
        <f ca="1">SUM(Objects!BE86,Objects!BE167 )</f>
        <v>5334.5195103648384</v>
      </c>
      <c r="BF6" s="59">
        <f ca="1">SUM(Objects!BF86,Objects!BF167 )</f>
        <v>5351.9833391048378</v>
      </c>
      <c r="BG6" s="59">
        <f ca="1">SUM(Objects!BG86,Objects!BG167 )</f>
        <v>5369.5043398757316</v>
      </c>
      <c r="BH6" s="59">
        <f ca="1">SUM(Objects!BH86,Objects!BH167 )</f>
        <v>5387.0826998438697</v>
      </c>
      <c r="BI6" s="59">
        <f ca="1">SUM(Objects!BI86,Objects!BI167 )</f>
        <v>5404.7186067883504</v>
      </c>
      <c r="BJ6" s="59">
        <f ca="1">SUM(Objects!BJ86,Objects!BJ167 )</f>
        <v>5422.4122491029775</v>
      </c>
      <c r="BK6" s="59">
        <f ca="1">SUM(Objects!BK86,Objects!BK167 )</f>
        <v>5440.1638157983507</v>
      </c>
      <c r="BL6" s="59">
        <f ca="1">SUM(Objects!BL86,Objects!BL167 )</f>
        <v>5457.9734965038115</v>
      </c>
      <c r="BM6" s="59">
        <f ca="1">SUM(Objects!BM86,Objects!BM167 )</f>
        <v>5475.8414814695043</v>
      </c>
      <c r="BN6" s="59">
        <f ca="1">SUM(Objects!BN86,Objects!BN167 )</f>
        <v>5493.7679615684028</v>
      </c>
      <c r="BO6" s="59">
        <f ca="1">SUM(Objects!BO86,Objects!BO167 )</f>
        <v>5511.7531282983564</v>
      </c>
      <c r="BP6" s="59">
        <f ca="1">SUM(Objects!BP86,Objects!BP167 )</f>
        <v>5529.7971737841326</v>
      </c>
      <c r="BQ6" s="59">
        <f ca="1">SUM(Objects!BQ86,Objects!BQ167 )</f>
        <v>5547.9002907794365</v>
      </c>
      <c r="BR6" s="59">
        <f ca="1">SUM(Objects!BR86,Objects!BR167 )</f>
        <v>5566.0626726690316</v>
      </c>
      <c r="BS6" s="59">
        <f ca="1">SUM(Objects!BS86,Objects!BS167 )</f>
        <v>5584.2845134707604</v>
      </c>
      <c r="BT6" s="59">
        <f ca="1">SUM(Objects!BT86,Objects!BT167 )</f>
        <v>5602.5660078376277</v>
      </c>
      <c r="BU6" s="59">
        <f ca="1">SUM(Objects!BU86,Objects!BU167 )</f>
        <v>5620.907351059881</v>
      </c>
      <c r="BV6" s="59">
        <f ca="1">SUM(Objects!BV86,Objects!BV167 )</f>
        <v>5639.3087390670971</v>
      </c>
      <c r="BW6" s="59">
        <f ca="1">SUM(Objects!BW86,Objects!BW167 )</f>
        <v>5657.7703684302869</v>
      </c>
      <c r="BX6" s="59">
        <f ca="1">SUM(Objects!BX86,Objects!BX167 )</f>
        <v>5676.2924363639631</v>
      </c>
      <c r="BY6" s="59">
        <f ca="1">SUM(Objects!BY86,Objects!BY167 )</f>
        <v>5694.8751407282798</v>
      </c>
      <c r="BZ6" s="59">
        <f ca="1">SUM(Objects!BZ86,Objects!BZ167 )</f>
        <v>5713.5186800311421</v>
      </c>
      <c r="CA6" s="59">
        <f ca="1">SUM(Objects!CA86,Objects!CA167 )</f>
        <v>5732.223253430293</v>
      </c>
      <c r="CB6" s="59">
        <f ca="1">SUM(Objects!CB86,Objects!CB167 )</f>
        <v>5750.9890607354919</v>
      </c>
      <c r="CC6" s="59">
        <f ca="1">SUM(Objects!CC86,Objects!CC167 )</f>
        <v>5769.8163024106179</v>
      </c>
      <c r="CD6" s="59">
        <f ca="1">SUM(Objects!CD86,Objects!CD167 )</f>
        <v>5788.705179575798</v>
      </c>
      <c r="CE6" s="59">
        <f ca="1">SUM(Objects!CE86,Objects!CE167 )</f>
        <v>5807.6558940095874</v>
      </c>
      <c r="CF6" s="59">
        <f ca="1">SUM(Objects!CF86,Objects!CF167 )</f>
        <v>5826.6686481511333</v>
      </c>
      <c r="CG6" s="59">
        <f ca="1">SUM(Objects!CG86,Objects!CG167 )</f>
        <v>5845.7436451022786</v>
      </c>
      <c r="CH6" s="59">
        <f ca="1">SUM(Objects!CH86,Objects!CH167 )</f>
        <v>5864.8810886297888</v>
      </c>
      <c r="CI6" s="59">
        <f ca="1">SUM(Objects!CI86,Objects!CI167 )</f>
        <v>5884.0811831675001</v>
      </c>
      <c r="CJ6" s="59">
        <f ca="1">SUM(Objects!CJ86,Objects!CJ167 )</f>
        <v>5903.3441338185203</v>
      </c>
      <c r="CK6" s="59">
        <f ca="1">SUM(Objects!CK86,Objects!CK167 )</f>
        <v>5922.6701463574154</v>
      </c>
      <c r="CL6" s="59">
        <f ca="1">SUM(Objects!CL86,Objects!CL167 )</f>
        <v>5942.0594272323833</v>
      </c>
      <c r="CM6" s="59">
        <f ca="1">SUM(Objects!CM86,Objects!CM167 )</f>
        <v>5961.5121835675091</v>
      </c>
      <c r="CN6" s="59">
        <f ca="1">SUM(Objects!CN86,Objects!CN167 )</f>
        <v>5981.028623164917</v>
      </c>
      <c r="CO6" s="59">
        <f ca="1">SUM(Objects!CO86,Objects!CO167 )</f>
        <v>6000.608954507039</v>
      </c>
      <c r="CP6" s="59">
        <f ca="1">SUM(Objects!CP86,Objects!CP167 )</f>
        <v>6020.2533867588281</v>
      </c>
      <c r="CQ6" s="59">
        <f ca="1">SUM(Objects!CQ86,Objects!CQ167 )</f>
        <v>6039.962129769985</v>
      </c>
      <c r="CR6" s="59">
        <f ca="1">SUM(Objects!CR86,Objects!CR167 )</f>
        <v>6059.7353940771827</v>
      </c>
      <c r="CS6" s="59">
        <f ca="1">SUM(Objects!CS86,Objects!CS167 )</f>
        <v>6079.5733909063783</v>
      </c>
      <c r="CT6" s="59">
        <f ca="1">SUM(Objects!CT86,Objects!CT167 )</f>
        <v>6099.4763321749851</v>
      </c>
      <c r="CU6" s="59">
        <f ca="1">SUM(Objects!CU86,Objects!CU167 )</f>
        <v>6119.4444304942026</v>
      </c>
      <c r="CV6" s="59">
        <f ca="1">SUM(Objects!CV86,Objects!CV167 )</f>
        <v>6139.4778991712701</v>
      </c>
      <c r="CW6" s="59">
        <f ca="1">SUM(Objects!CW86,Objects!CW167 )</f>
        <v>6159.5769522117134</v>
      </c>
      <c r="CX6" s="59">
        <f ca="1">SUM(Objects!CX86,Objects!CX167 )</f>
        <v>6179.7418043216876</v>
      </c>
      <c r="CY6" s="59">
        <f ca="1">SUM(Objects!CY86,Objects!CY167 )</f>
        <v>6199.9726709102106</v>
      </c>
      <c r="CZ6" s="59">
        <f ca="1">SUM(Objects!CZ86,Objects!CZ167 )</f>
        <v>6220.2697680915207</v>
      </c>
      <c r="DA6" s="59">
        <f ca="1">SUM(Objects!DA86,Objects!DA167 )</f>
        <v>6240.6333126873251</v>
      </c>
      <c r="DB6" s="59">
        <f ca="1">SUM(Objects!DB86,Objects!DB167 )</f>
        <v>6261.0635222291949</v>
      </c>
      <c r="DC6" s="59">
        <f ca="1">SUM(Objects!DC86,Objects!DC167 )</f>
        <v>6281.5606149607866</v>
      </c>
      <c r="DD6" s="59">
        <f ca="1">SUM(Objects!DD86,Objects!DD167 )</f>
        <v>6302.1248098402793</v>
      </c>
      <c r="DE6" s="59">
        <f ca="1">SUM(Objects!DE86,Objects!DE167 )</f>
        <v>6322.7563265426306</v>
      </c>
      <c r="DF6" s="59">
        <f ca="1">SUM(Objects!DF86,Objects!DF167 )</f>
        <v>6343.4553854619899</v>
      </c>
      <c r="DG6" s="59">
        <f ca="1">SUM(Objects!DG86,Objects!DG167 )</f>
        <v>6364.2222077139759</v>
      </c>
      <c r="DH6" s="59">
        <f ca="1">SUM(Objects!DH86,Objects!DH167 )</f>
        <v>6385.0570151381235</v>
      </c>
      <c r="DI6" s="59">
        <f ca="1">SUM(Objects!DI86,Objects!DI167 )</f>
        <v>6405.9600303001898</v>
      </c>
      <c r="DJ6" s="59">
        <f ca="1">SUM(Objects!DJ86,Objects!DJ167 )</f>
        <v>6426.9314764945575</v>
      </c>
      <c r="DK6" s="59">
        <f ca="1">SUM(Objects!DK86,Objects!DK167 )</f>
        <v>6447.9715777466299</v>
      </c>
      <c r="DL6" s="59">
        <f ca="1">SUM(Objects!DL86,Objects!DL167 )</f>
        <v>6469.0805588151834</v>
      </c>
      <c r="DM6" s="59">
        <f ca="1">SUM(Objects!DM86,Objects!DM167 )</f>
        <v>6490.2586451948282</v>
      </c>
      <c r="DN6" s="59">
        <f ca="1">SUM(Objects!DN86,Objects!DN167 )</f>
        <v>6511.5060631183587</v>
      </c>
      <c r="DO6" s="59">
        <f ca="1">SUM(Objects!DO86,Objects!DO167 )</f>
        <v>6532.8230395592236</v>
      </c>
      <c r="DP6" s="59">
        <f ca="1">SUM(Objects!DP86,Objects!DP167 )</f>
        <v>6554.2098022338887</v>
      </c>
      <c r="DQ6" s="59">
        <f ca="1">SUM(Objects!DQ86,Objects!DQ167 )</f>
        <v>6575.6665796043471</v>
      </c>
      <c r="DR6" s="59">
        <f ca="1">SUM(Objects!DR86,Objects!DR167 )</f>
        <v>6597.1936008804678</v>
      </c>
      <c r="DS6" s="59">
        <f ca="1">SUM(Objects!DS86,Objects!DS167 )</f>
        <v>6618.7910960225418</v>
      </c>
      <c r="DT6" s="59">
        <f ca="1">SUM(Objects!DT86,Objects!DT167 )</f>
        <v>6640.459295743658</v>
      </c>
      <c r="DU6" s="59">
        <f ca="1">SUM(Objects!DU86,Objects!DU167 )</f>
        <v>6662.1984315122045</v>
      </c>
      <c r="DV6" s="59">
        <f ca="1">SUM(Objects!DV86,Objects!DV167 )</f>
        <v>6684.0087355543474</v>
      </c>
      <c r="DW6" s="59">
        <f ca="1">SUM(Objects!DW86,Objects!DW167 )</f>
        <v>6705.8904408564958</v>
      </c>
      <c r="DX6" s="59">
        <f ca="1">SUM(Objects!DX86,Objects!DX167 )</f>
        <v>6727.8437811677959</v>
      </c>
      <c r="DY6" s="59">
        <f ca="1">SUM(Objects!DY86,Objects!DY167 )</f>
        <v>6749.8689910026205</v>
      </c>
      <c r="DZ6" s="59">
        <f ca="1">SUM(Objects!DZ86,Objects!DZ167 )</f>
        <v>6771.9663056431018</v>
      </c>
      <c r="EA6" s="59">
        <f ca="1">SUM(Objects!EA86,Objects!EA167 )</f>
        <v>6794.1359611415937</v>
      </c>
      <c r="EB6" s="59">
        <f ca="1">SUM(Objects!EB86,Objects!EB167 )</f>
        <v>6816.3781943232498</v>
      </c>
      <c r="EC6" s="59">
        <f ca="1">SUM(Objects!EC86,Objects!EC167 )</f>
        <v>6838.6932427885185</v>
      </c>
      <c r="ED6" s="59">
        <f ca="1">SUM(Objects!ED86,Objects!ED167 )</f>
        <v>6861.0813449156885</v>
      </c>
      <c r="EE6" s="59">
        <f ca="1">SUM(Objects!EE86,Objects!EE167 )</f>
        <v>6883.5427398634474</v>
      </c>
      <c r="EF6" s="59">
        <f ca="1">SUM(Objects!EF86,Objects!EF167 )</f>
        <v>6906.0776675734014</v>
      </c>
      <c r="EG6" s="59">
        <f ca="1">SUM(Objects!EG86,Objects!EG167 )</f>
        <v>6928.6863687726945</v>
      </c>
      <c r="EH6" s="59">
        <f ca="1">SUM(Objects!EH86,Objects!EH167 )</f>
        <v>6951.3690849765244</v>
      </c>
      <c r="EI6" s="59">
        <f ca="1">SUM(Objects!EI86,Objects!EI167 )</f>
        <v>6974.1260584907632</v>
      </c>
      <c r="EJ6" s="59">
        <f ca="1">SUM(Objects!EJ86,Objects!EJ167 )</f>
        <v>6996.9575324145153</v>
      </c>
      <c r="EK6" s="59">
        <f ca="1">SUM(Objects!EK86,Objects!EK167 )</f>
        <v>7019.8637506427294</v>
      </c>
      <c r="EL6" s="59">
        <f ca="1">SUM(Objects!EL86,Objects!EL167 )</f>
        <v>7042.8449578688305</v>
      </c>
      <c r="EM6" s="59">
        <f ca="1">SUM(Objects!EM86,Objects!EM167 )</f>
        <v>7065.9013995872629</v>
      </c>
      <c r="EN6" s="59">
        <f ca="1">SUM(Objects!EN86,Objects!EN167 )</f>
        <v>7089.0333220961911</v>
      </c>
      <c r="EO6" s="59">
        <f ca="1">SUM(Objects!EO86,Objects!EO167 )</f>
        <v>7112.2409725000671</v>
      </c>
      <c r="EP6" s="59">
        <f ca="1">SUM(Objects!EP86,Objects!EP167 )</f>
        <v>7135.5245987123308</v>
      </c>
      <c r="EQ6" s="59">
        <f ca="1">SUM(Objects!EQ86,Objects!EQ167 )</f>
        <v>7158.884449457988</v>
      </c>
      <c r="ER6" s="59">
        <f ca="1">SUM(Objects!ER86,Objects!ER167 )</f>
        <v>7182.3207742763479</v>
      </c>
      <c r="ES6" s="59">
        <f ca="1">SUM(Objects!ES86,Objects!ES167 )</f>
        <v>7205.8338235236042</v>
      </c>
      <c r="ET6" s="59">
        <f ca="1">SUM(Objects!ET86,Objects!ET167 )</f>
        <v>7229.4238483755871</v>
      </c>
      <c r="EU6" s="59">
        <f ca="1">SUM(Objects!EU86,Objects!EU167 )</f>
        <v>7253.0911008303938</v>
      </c>
      <c r="EV6" s="59">
        <f ca="1">SUM(Objects!EV86,Objects!EV167 )</f>
        <v>7276.8358337110913</v>
      </c>
      <c r="EW6" s="59">
        <f ca="1">SUM(Objects!EW86,Objects!EW167 )</f>
        <v>7300.6583006684505</v>
      </c>
      <c r="EX6" s="59">
        <f ca="1">SUM(Objects!EX86,Objects!EX167 )</f>
        <v>7324.5587561835891</v>
      </c>
      <c r="EY6" s="59">
        <f ca="1">SUM(Objects!EY86,Objects!EY167 )</f>
        <v>7348.5374555707567</v>
      </c>
      <c r="EZ6" s="59">
        <f ca="1">SUM(Objects!EZ86,Objects!EZ167 )</f>
        <v>7372.5946549800374</v>
      </c>
      <c r="FA6" s="59">
        <f ca="1">SUM(Objects!FA86,Objects!FA167 )</f>
        <v>7396.7306114000767</v>
      </c>
      <c r="FB6" s="59">
        <f ca="1">SUM(Objects!FB86,Objects!FB167 )</f>
        <v>7420.9455826608246</v>
      </c>
      <c r="FC6" s="59">
        <f ca="1">SUM(Objects!FC86,Objects!FC167 )</f>
        <v>7445.2398274363186</v>
      </c>
      <c r="FD6" s="59">
        <f ca="1">SUM(Objects!FD86,Objects!FD167 )</f>
        <v>7469.613605247403</v>
      </c>
      <c r="FE6" s="59">
        <f ca="1">SUM(Objects!FE86,Objects!FE167 )</f>
        <v>7494.0671764645576</v>
      </c>
      <c r="FF6" s="59">
        <f ca="1">SUM(Objects!FF86,Objects!FF167 )</f>
        <v>7518.6008023106169</v>
      </c>
      <c r="FG6" s="59">
        <f ca="1">SUM(Objects!FG86,Objects!FG167 )</f>
        <v>7543.2147448636151</v>
      </c>
      <c r="FH6" s="59">
        <f ca="1">SUM(Objects!FH86,Objects!FH167 )</f>
        <v>7567.9092670595455</v>
      </c>
      <c r="FI6" s="59">
        <f ca="1">SUM(Objects!FI86,Objects!FI167 )</f>
        <v>7592.6846326951891</v>
      </c>
      <c r="FJ6" s="59">
        <f ca="1">SUM(Objects!FJ86,Objects!FJ167 )</f>
        <v>7617.541106430941</v>
      </c>
      <c r="FK6" s="59">
        <f ca="1">SUM(Objects!FK86,Objects!FK167 )</f>
        <v>7642.4789537935922</v>
      </c>
      <c r="FL6" s="59">
        <f ca="1">SUM(Objects!FL86,Objects!FL167 )</f>
        <v>7667.4984411792466</v>
      </c>
      <c r="FM6" s="59">
        <f ca="1">SUM(Objects!FM86,Objects!FM167 )</f>
        <v>7692.5998358560882</v>
      </c>
      <c r="FN6" s="59">
        <f ca="1">SUM(Objects!FN86,Objects!FN167 )</f>
        <v>7717.7834059672659</v>
      </c>
      <c r="FO6" s="59">
        <f ca="1">SUM(Objects!FO86,Objects!FO167 )</f>
        <v>7743.0494205337654</v>
      </c>
      <c r="FP6" s="59">
        <f ca="1">SUM(Objects!FP86,Objects!FP167 )</f>
        <v>7768.3981494573109</v>
      </c>
      <c r="FQ6" s="59">
        <f ca="1">SUM(Objects!FQ86,Objects!FQ167 )</f>
        <v>7793.8298635231367</v>
      </c>
      <c r="FR6" s="59">
        <f ca="1">SUM(Objects!FR86,Objects!FR167 )</f>
        <v>7819.3448344030403</v>
      </c>
      <c r="FS6" s="59">
        <f ca="1">SUM(Objects!FS86,Objects!FS167 )</f>
        <v>7844.9433346581627</v>
      </c>
      <c r="FT6" s="59">
        <f ca="1">SUM(Objects!FT86,Objects!FT167 )</f>
        <v>7870.625637741934</v>
      </c>
      <c r="FU6" s="59">
        <f ca="1">SUM(Objects!FU86,Objects!FU167 )</f>
        <v>7896.3920180030091</v>
      </c>
      <c r="FV6" s="59">
        <f ca="1">SUM(Objects!FV86,Objects!FV167 )</f>
        <v>7922.2427506881795</v>
      </c>
      <c r="FW6" s="59">
        <f ca="1">SUM(Objects!FW86,Objects!FW167 )</f>
        <v>7948.1781119453353</v>
      </c>
      <c r="FX6" s="59">
        <f ca="1">SUM(Objects!FX86,Objects!FX167 )</f>
        <v>7974.1983788264242</v>
      </c>
      <c r="FY6" s="59">
        <f ca="1">SUM(Objects!FY86,Objects!FY167 )</f>
        <v>8000.3038292903275</v>
      </c>
      <c r="FZ6" s="59">
        <f ca="1">SUM(Objects!FZ86,Objects!FZ167 )</f>
        <v>8026.4947422059631</v>
      </c>
      <c r="GA6" s="59">
        <f ca="1">SUM(Objects!GA86,Objects!GA167 )</f>
        <v>8052.7713973551217</v>
      </c>
      <c r="GB6" s="59">
        <f ca="1">SUM(Objects!GB86,Objects!GB167 )</f>
        <v>8079.1340754356042</v>
      </c>
      <c r="GC6" s="59">
        <f ca="1">SUM(Objects!GC86,Objects!GC167 )</f>
        <v>8105.5830580640777</v>
      </c>
      <c r="GD6" s="59">
        <f ca="1">SUM(Objects!GD86,Objects!GD167 )</f>
        <v>8132.118627779173</v>
      </c>
      <c r="GE6" s="59">
        <f ca="1">SUM(Objects!GE86,Objects!GE167 )</f>
        <v>8158.7410680444955</v>
      </c>
      <c r="GF6" s="59">
        <f ca="1">SUM(Objects!GF86,Objects!GF167 )</f>
        <v>8185.4506632516186</v>
      </c>
      <c r="GG6" s="59">
        <f ca="1">SUM(Objects!GG86,Objects!GG167 )</f>
        <v>8212.2476987231275</v>
      </c>
      <c r="GH6" s="59">
        <f ca="1">SUM(Objects!GH86,Objects!GH167 )</f>
        <v>8239.1324607157039</v>
      </c>
      <c r="GI6" s="59">
        <f ca="1">SUM(Objects!GI86,Objects!GI167 )</f>
        <v>8266.1052364231618</v>
      </c>
      <c r="GJ6" s="59">
        <f ca="1">SUM(Objects!GJ86,Objects!GJ167 )</f>
        <v>8293.1663139794819</v>
      </c>
      <c r="GK6" s="59">
        <f ca="1">SUM(Objects!GK86,Objects!GK167 )</f>
        <v>8320.3159824619506</v>
      </c>
      <c r="GL6" s="59">
        <f ca="1">SUM(Objects!GL86,Objects!GL167 )</f>
        <v>8347.554531894195</v>
      </c>
      <c r="GM6" s="59">
        <f ca="1">SUM(Objects!GM86,Objects!GM167 )</f>
        <v>8374.8822532493359</v>
      </c>
      <c r="GN6" s="59">
        <f ca="1">SUM(Objects!GN86,Objects!GN167 )</f>
        <v>8402.2994384530248</v>
      </c>
      <c r="GO6" s="59">
        <f ca="1">SUM(Objects!GO86,Objects!GO167 )</f>
        <v>8429.8063803866462</v>
      </c>
      <c r="GP6" s="59">
        <f ca="1">SUM(Objects!GP86,Objects!GP167 )</f>
        <v>8457.403372890356</v>
      </c>
      <c r="GQ6" s="59">
        <f ca="1">SUM(Objects!GQ86,Objects!GQ167 )</f>
        <v>8485.0907107662897</v>
      </c>
      <c r="GR6" s="59">
        <f ca="1">SUM(Objects!GR86,Objects!GR167 )</f>
        <v>8512.8686897816915</v>
      </c>
      <c r="GS6" s="59">
        <f ca="1">SUM(Objects!GS86,Objects!GS167 )</f>
        <v>8540.7376066720572</v>
      </c>
      <c r="GT6" s="59">
        <f ca="1">SUM(Objects!GT86,Objects!GT167 )</f>
        <v>8568.6977591443392</v>
      </c>
      <c r="GU6" s="59">
        <f ca="1">SUM(Objects!GU86,Objects!GU167 )</f>
        <v>8596.7494458800938</v>
      </c>
      <c r="GV6" s="59">
        <f ca="1">SUM(Objects!GV86,Objects!GV167 )</f>
        <v>8624.8929665386604</v>
      </c>
      <c r="GW6" s="59">
        <f ca="1">SUM(Objects!GW86,Objects!GW167 )</f>
        <v>8653.128621760432</v>
      </c>
      <c r="GX6" s="59">
        <f ca="1">SUM(Objects!GX86,Objects!GX167 )</f>
        <v>8681.4567131699769</v>
      </c>
      <c r="GY6" s="59">
        <f ca="1">SUM(Objects!GY86,Objects!GY167 )</f>
        <v>8709.8775433793162</v>
      </c>
      <c r="GZ6" s="59">
        <f ca="1">SUM(Objects!GZ86,Objects!GZ167 )</f>
        <v>8738.3914159911546</v>
      </c>
      <c r="HA6" s="59">
        <f ca="1">SUM(Objects!HA86,Objects!HA167 )</f>
        <v>8766.9986356021145</v>
      </c>
      <c r="HB6" s="59">
        <f ca="1">SUM(Objects!HB86,Objects!HB167 )</f>
        <v>8795.6995078059736</v>
      </c>
      <c r="HC6" s="59">
        <f ca="1">SUM(Objects!HC86,Objects!HC167 )</f>
        <v>8824.4943391969427</v>
      </c>
      <c r="HD6" s="59">
        <f ca="1">SUM(Objects!HD86,Objects!HD167 )</f>
        <v>8853.3834373729551</v>
      </c>
      <c r="HE6" s="59">
        <f ca="1">SUM(Objects!HE86,Objects!HE167 )</f>
        <v>8882.3671109389506</v>
      </c>
      <c r="HF6" s="59">
        <f ca="1">SUM(Objects!HF86,Objects!HF167 )</f>
        <v>8911.4456695101253</v>
      </c>
      <c r="HG6" s="59">
        <f ca="1">SUM(Objects!HG86,Objects!HG167 )</f>
        <v>8940.6194237153031</v>
      </c>
      <c r="HH6" s="59">
        <f ca="1">SUM(Objects!HH86,Objects!HH167 )</f>
        <v>8969.8886852002215</v>
      </c>
      <c r="HI6" s="59">
        <f ca="1">SUM(Objects!HI86,Objects!HI167 )</f>
        <v>8999.253766630849</v>
      </c>
      <c r="HJ6" s="59">
        <f ca="1">SUM(Objects!HJ86,Objects!HJ167 )</f>
        <v>9028.7149816967722</v>
      </c>
      <c r="HK6" s="59">
        <f ca="1">SUM(Objects!HK86,Objects!HK167 )</f>
        <v>9058.272645114499</v>
      </c>
      <c r="HL6" s="59">
        <f ca="1">SUM(Objects!HL86,Objects!HL167 )</f>
        <v>9087.9270726308023</v>
      </c>
      <c r="HM6" s="59">
        <f ca="1">SUM(Objects!HM86,Objects!HM167 )</f>
        <v>9117.6785810262081</v>
      </c>
      <c r="HN6" s="59">
        <f ca="1">SUM(Objects!HN86,Objects!HN167 )</f>
        <v>9147.5274881182086</v>
      </c>
      <c r="HO6" s="59">
        <f ca="1">SUM(Objects!HO86,Objects!HO167 )</f>
        <v>9177.4741127648267</v>
      </c>
      <c r="HP6" s="59">
        <f ca="1">SUM(Objects!HP86,Objects!HP167 )</f>
        <v>9207.51877486788</v>
      </c>
      <c r="HQ6" s="59">
        <f ca="1">SUM(Objects!HQ86,Objects!HQ167 )</f>
        <v>9237.6617953765017</v>
      </c>
      <c r="HR6" s="59">
        <f ca="1">SUM(Objects!HR86,Objects!HR167 )</f>
        <v>9267.9034962905353</v>
      </c>
      <c r="HS6" s="59">
        <f ca="1">SUM(Objects!HS86,Objects!HS167 )</f>
        <v>9298.2442006639212</v>
      </c>
      <c r="HT6" s="59">
        <f ca="1">SUM(Objects!HT86,Objects!HT167 )</f>
        <v>9328.6842326082369</v>
      </c>
      <c r="HU6" s="59">
        <f ca="1">SUM(Objects!HU86,Objects!HU167 )</f>
        <v>9359.223917296109</v>
      </c>
      <c r="HV6" s="59">
        <f ca="1">SUM(Objects!HV86,Objects!HV167 )</f>
        <v>9389.8635809646621</v>
      </c>
      <c r="HW6" s="59">
        <f ca="1">SUM(Objects!HW86,Objects!HW167 )</f>
        <v>9420.603550919077</v>
      </c>
      <c r="HX6" s="59">
        <f ca="1">SUM(Objects!HX86,Objects!HX167 )</f>
        <v>9451.4441555360536</v>
      </c>
      <c r="HY6" s="59">
        <f ca="1">SUM(Objects!HY86,Objects!HY167 )</f>
        <v>9482.3857242672602</v>
      </c>
      <c r="HZ6" s="59">
        <f ca="1">SUM(Objects!HZ86,Objects!HZ167 )</f>
        <v>9513.4285876429421</v>
      </c>
      <c r="IA6" s="59">
        <f ca="1">SUM(Objects!IA86,Objects!IA167 )</f>
        <v>9544.5730772754214</v>
      </c>
      <c r="IB6" s="59">
        <f ca="1">SUM(Objects!IB86,Objects!IB167 )</f>
        <v>9575.8195258626001</v>
      </c>
      <c r="IC6" s="59">
        <f ca="1">SUM(Objects!IC86,Objects!IC167 )</f>
        <v>9607.1682671915732</v>
      </c>
      <c r="ID6" s="59">
        <f ca="1">SUM(Objects!ID86,Objects!ID167 )</f>
        <v>9607.1682671915732</v>
      </c>
      <c r="IE6" s="59">
        <f ca="1">SUM(Objects!IE86,Objects!IE167 )</f>
        <v>9607.1682671915732</v>
      </c>
      <c r="IF6" s="59">
        <f ca="1">SUM(Objects!IF86,Objects!IF167 )</f>
        <v>9607.1682671915732</v>
      </c>
      <c r="IG6" s="59">
        <f ca="1">SUM(Objects!IG86,Objects!IG167 )</f>
        <v>9607.1682671915732</v>
      </c>
      <c r="IH6" s="59">
        <f ca="1">SUM(Objects!IH86,Objects!IH167 )</f>
        <v>9607.1682671915732</v>
      </c>
      <c r="II6" s="59">
        <f ca="1">SUM(Objects!II86,Objects!II167 )</f>
        <v>9607.1682671915732</v>
      </c>
      <c r="IJ6" s="59">
        <f ca="1">SUM(Objects!IJ86,Objects!IJ167 )</f>
        <v>9607.1682671915732</v>
      </c>
      <c r="IK6" s="59">
        <f ca="1">SUM(Objects!IK86,Objects!IK167 )</f>
        <v>9607.1682671915732</v>
      </c>
      <c r="IL6" s="59">
        <f ca="1">SUM(Objects!IL86,Objects!IL167 )</f>
        <v>9607.1682671915732</v>
      </c>
    </row>
    <row r="7" spans="2:246" s="48" customFormat="1" ht="10.5" customHeight="1" outlineLevel="1" x14ac:dyDescent="0.2">
      <c r="B7" s="7" t="s">
        <v>289</v>
      </c>
      <c r="C7" s="56" t="s">
        <v>150</v>
      </c>
      <c r="D7" s="44"/>
      <c r="G7" s="59">
        <f ca="1">SUM(Objects!G87,Objects!G168 )</f>
        <v>126.0430092205151</v>
      </c>
      <c r="H7" s="59">
        <f ca="1">SUM(Objects!H87,Objects!H168 )</f>
        <v>384.37634255384813</v>
      </c>
      <c r="I7" s="59">
        <f ca="1">SUM(Objects!I87,Objects!I168 )</f>
        <v>251.0430092205151</v>
      </c>
      <c r="J7" s="59">
        <f ca="1">SUM(Objects!J87,Objects!J168 )</f>
        <v>209.37634255384836</v>
      </c>
      <c r="K7" s="59">
        <f ca="1">SUM(Objects!K87,Objects!K168 )</f>
        <v>209.37634255384836</v>
      </c>
      <c r="L7" s="59">
        <f ca="1">SUM(Objects!L87,Objects!L168 )</f>
        <v>459.37634255384813</v>
      </c>
      <c r="M7" s="59">
        <f ca="1">SUM(Objects!M87,Objects!M168 )</f>
        <v>126.0430092205151</v>
      </c>
      <c r="N7" s="59">
        <f ca="1">SUM(Objects!N87,Objects!N168 )</f>
        <v>483.70967588718116</v>
      </c>
      <c r="O7" s="59">
        <f ca="1">SUM(Objects!O87,Objects!O168 )</f>
        <v>483.70967588718116</v>
      </c>
      <c r="P7" s="59">
        <f ca="1">SUM(Objects!P87,Objects!P168 )</f>
        <v>658.70967588718122</v>
      </c>
      <c r="Q7" s="59">
        <f ca="1">SUM(Objects!Q87,Objects!Q168 )</f>
        <v>1311.2096758871808</v>
      </c>
      <c r="R7" s="59">
        <f ca="1">SUM(Objects!R87,Objects!R168 )</f>
        <v>1469.5430092205138</v>
      </c>
      <c r="S7" s="59">
        <f ca="1">SUM(Objects!S87,Objects!S168 )</f>
        <v>4412.7375585780992</v>
      </c>
      <c r="T7" s="59">
        <f ca="1">SUM(Objects!T87,Objects!T168 )</f>
        <v>4426.8288143544614</v>
      </c>
      <c r="U7" s="59">
        <f ca="1">SUM(Objects!U87,Objects!U168 )</f>
        <v>4440.9650679324732</v>
      </c>
      <c r="V7" s="59">
        <f ca="1">SUM(Objects!V87,Objects!V168 )</f>
        <v>4455.5036319467217</v>
      </c>
      <c r="W7" s="59">
        <f ca="1">SUM(Objects!W87,Objects!W168 )</f>
        <v>4470.0897914363504</v>
      </c>
      <c r="X7" s="59">
        <f ca="1">SUM(Objects!X87,Objects!X168 )</f>
        <v>4484.7237022165828</v>
      </c>
      <c r="Y7" s="59">
        <f ca="1">SUM(Objects!Y87,Objects!Y168 )</f>
        <v>4499.4055206127014</v>
      </c>
      <c r="Z7" s="59">
        <f ca="1">SUM(Objects!Z87,Objects!Z168 )</f>
        <v>4514.1354034617761</v>
      </c>
      <c r="AA7" s="59">
        <f ca="1">SUM(Objects!AA87,Objects!AA168 )</f>
        <v>4528.9135081143177</v>
      </c>
      <c r="AB7" s="59">
        <f ca="1">SUM(Objects!AB87,Objects!AB168 )</f>
        <v>4543.7399924359652</v>
      </c>
      <c r="AC7" s="59">
        <f ca="1">SUM(Objects!AC87,Objects!AC168 )</f>
        <v>4558.6150148091765</v>
      </c>
      <c r="AD7" s="59">
        <f ca="1">SUM(Objects!AD87,Objects!AD168 )</f>
        <v>4573.5387341348905</v>
      </c>
      <c r="AE7" s="59">
        <f ca="1">SUM(Objects!AE87,Objects!AE168 )</f>
        <v>4588.5113098342481</v>
      </c>
      <c r="AF7" s="59">
        <f ca="1">SUM(Objects!AF87,Objects!AF168 )</f>
        <v>4603.5329018503235</v>
      </c>
      <c r="AG7" s="59">
        <f ca="1">SUM(Objects!AG87,Objects!AG168 )</f>
        <v>4618.6036706497725</v>
      </c>
      <c r="AH7" s="59">
        <f ca="1">SUM(Objects!AH87,Objects!AH168 )</f>
        <v>4633.7237772245935</v>
      </c>
      <c r="AI7" s="59">
        <f ca="1">SUM(Objects!AI87,Objects!AI168 )</f>
        <v>4648.8933830938113</v>
      </c>
      <c r="AJ7" s="59">
        <f ca="1">SUM(Objects!AJ87,Objects!AJ168 )</f>
        <v>4664.112650305251</v>
      </c>
      <c r="AK7" s="59">
        <f ca="1">SUM(Objects!AK87,Objects!AK168 )</f>
        <v>4679.3817414372079</v>
      </c>
      <c r="AL7" s="59">
        <f ca="1">SUM(Objects!AL87,Objects!AL168 )</f>
        <v>4694.7008196002498</v>
      </c>
      <c r="AM7" s="59">
        <f ca="1">SUM(Objects!AM87,Objects!AM168 )</f>
        <v>4710.0700484388926</v>
      </c>
      <c r="AN7" s="59">
        <f ca="1">SUM(Objects!AN87,Objects!AN168 )</f>
        <v>4725.4895921334064</v>
      </c>
      <c r="AO7" s="59">
        <f ca="1">SUM(Objects!AO87,Objects!AO168 )</f>
        <v>4740.9596154015489</v>
      </c>
      <c r="AP7" s="59">
        <f ca="1">SUM(Objects!AP87,Objects!AP168 )</f>
        <v>4756.4802835002829</v>
      </c>
      <c r="AQ7" s="59">
        <f ca="1">SUM(Objects!AQ87,Objects!AQ168 )</f>
        <v>4772.0517622276238</v>
      </c>
      <c r="AR7" s="59">
        <f ca="1">SUM(Objects!AR87,Objects!AR168 )</f>
        <v>4787.6742179243429</v>
      </c>
      <c r="AS7" s="59">
        <f ca="1">SUM(Objects!AS87,Objects!AS168 )</f>
        <v>4803.3478174757693</v>
      </c>
      <c r="AT7" s="59">
        <f ca="1">SUM(Objects!AT87,Objects!AT168 )</f>
        <v>4819.0727283135748</v>
      </c>
      <c r="AU7" s="59">
        <f ca="1">SUM(Objects!AU87,Objects!AU168 )</f>
        <v>4834.8491184175691</v>
      </c>
      <c r="AV7" s="59">
        <f ca="1">SUM(Objects!AV87,Objects!AV168 )</f>
        <v>4850.6771563174643</v>
      </c>
      <c r="AW7" s="59">
        <f ca="1">SUM(Objects!AW87,Objects!AW168 )</f>
        <v>4866.5570110947083</v>
      </c>
      <c r="AX7" s="59">
        <f ca="1">SUM(Objects!AX87,Objects!AX168 )</f>
        <v>4882.4888523842619</v>
      </c>
      <c r="AY7" s="59">
        <f ca="1">SUM(Objects!AY87,Objects!AY168 )</f>
        <v>4898.47285037646</v>
      </c>
      <c r="AZ7" s="59">
        <f ca="1">SUM(Objects!AZ87,Objects!AZ168 )</f>
        <v>4914.5091758187536</v>
      </c>
      <c r="BA7" s="59">
        <f ca="1">SUM(Objects!BA87,Objects!BA168 )</f>
        <v>4930.5980000176114</v>
      </c>
      <c r="BB7" s="59">
        <f ca="1">SUM(Objects!BB87,Objects!BB168 )</f>
        <v>4946.739494840298</v>
      </c>
      <c r="BC7" s="59">
        <f ca="1">SUM(Objects!BC87,Objects!BC168 )</f>
        <v>4962.933832716737</v>
      </c>
      <c r="BD7" s="59">
        <f ca="1">SUM(Objects!BD87,Objects!BD168 )</f>
        <v>4979.1811866413227</v>
      </c>
      <c r="BE7" s="59">
        <f ca="1">SUM(Objects!BE87,Objects!BE168 )</f>
        <v>4995.481730174808</v>
      </c>
      <c r="BF7" s="59">
        <f ca="1">SUM(Objects!BF87,Objects!BF168 )</f>
        <v>5011.8356374461273</v>
      </c>
      <c r="BG7" s="59">
        <f ca="1">SUM(Objects!BG87,Objects!BG168 )</f>
        <v>5028.2430831542824</v>
      </c>
      <c r="BH7" s="59">
        <f ca="1">SUM(Objects!BH87,Objects!BH168 )</f>
        <v>5044.704242570162</v>
      </c>
      <c r="BI7" s="59">
        <f ca="1">SUM(Objects!BI87,Objects!BI168 )</f>
        <v>5061.2192915384931</v>
      </c>
      <c r="BJ7" s="59">
        <f ca="1">SUM(Objects!BJ87,Objects!BJ168 )</f>
        <v>5077.7884064796344</v>
      </c>
      <c r="BK7" s="59">
        <f ca="1">SUM(Objects!BK87,Objects!BK168 )</f>
        <v>5094.4117643915142</v>
      </c>
      <c r="BL7" s="59">
        <f ca="1">SUM(Objects!BL87,Objects!BL168 )</f>
        <v>5111.0895428515141</v>
      </c>
      <c r="BM7" s="59">
        <f ca="1">SUM(Objects!BM87,Objects!BM168 )</f>
        <v>5127.8219200183212</v>
      </c>
      <c r="BN7" s="59">
        <f ca="1">SUM(Objects!BN87,Objects!BN168 )</f>
        <v>5144.6090746339196</v>
      </c>
      <c r="BO7" s="59">
        <f ca="1">SUM(Objects!BO87,Objects!BO168 )</f>
        <v>5161.4511860254061</v>
      </c>
      <c r="BP7" s="59">
        <f ca="1">SUM(Objects!BP87,Objects!BP168 )</f>
        <v>5178.3484341069707</v>
      </c>
      <c r="BQ7" s="59">
        <f ca="1">SUM(Objects!BQ87,Objects!BQ168 )</f>
        <v>5195.3009993818068</v>
      </c>
      <c r="BR7" s="59">
        <f ca="1">SUM(Objects!BR87,Objects!BR168 )</f>
        <v>5212.3090629439812</v>
      </c>
      <c r="BS7" s="59">
        <f ca="1">SUM(Objects!BS87,Objects!BS168 )</f>
        <v>5229.3728064804509</v>
      </c>
      <c r="BT7" s="59">
        <f ca="1">SUM(Objects!BT87,Objects!BT168 )</f>
        <v>5246.4924122729753</v>
      </c>
      <c r="BU7" s="59">
        <f ca="1">SUM(Objects!BU87,Objects!BU168 )</f>
        <v>5263.6680632000407</v>
      </c>
      <c r="BV7" s="59">
        <f ca="1">SUM(Objects!BV87,Objects!BV168 )</f>
        <v>5280.8999427388244</v>
      </c>
      <c r="BW7" s="59">
        <f ca="1">SUM(Objects!BW87,Objects!BW168 )</f>
        <v>5298.1882349671814</v>
      </c>
      <c r="BX7" s="59">
        <f ca="1">SUM(Objects!BX87,Objects!BX168 )</f>
        <v>5315.5331245655725</v>
      </c>
      <c r="BY7" s="59">
        <f ca="1">SUM(Objects!BY87,Objects!BY168 )</f>
        <v>5332.9347968190559</v>
      </c>
      <c r="BZ7" s="59">
        <f ca="1">SUM(Objects!BZ87,Objects!BZ168 )</f>
        <v>5350.3934376192865</v>
      </c>
      <c r="CA7" s="59">
        <f ca="1">SUM(Objects!CA87,Objects!CA168 )</f>
        <v>5367.9092334664256</v>
      </c>
      <c r="CB7" s="59">
        <f ca="1">SUM(Objects!CB87,Objects!CB168 )</f>
        <v>5385.4823714712602</v>
      </c>
      <c r="CC7" s="59">
        <f ca="1">SUM(Objects!CC87,Objects!CC168 )</f>
        <v>5403.1130393570729</v>
      </c>
      <c r="CD7" s="59">
        <f ca="1">SUM(Objects!CD87,Objects!CD168 )</f>
        <v>5420.8014254617337</v>
      </c>
      <c r="CE7" s="59">
        <f ca="1">SUM(Objects!CE87,Objects!CE168 )</f>
        <v>5438.54771873967</v>
      </c>
      <c r="CF7" s="59">
        <f ca="1">SUM(Objects!CF87,Objects!CF168 )</f>
        <v>5456.3521087638965</v>
      </c>
      <c r="CG7" s="59">
        <f ca="1">SUM(Objects!CG87,Objects!CG168 )</f>
        <v>5474.2147857280415</v>
      </c>
      <c r="CH7" s="59">
        <f ca="1">SUM(Objects!CH87,Objects!CH168 )</f>
        <v>5492.1359404483792</v>
      </c>
      <c r="CI7" s="59">
        <f ca="1">SUM(Objects!CI87,Objects!CI168 )</f>
        <v>5510.1157643658717</v>
      </c>
      <c r="CJ7" s="59">
        <f ca="1">SUM(Objects!CJ87,Objects!CJ168 )</f>
        <v>5528.1544495481976</v>
      </c>
      <c r="CK7" s="59">
        <f ca="1">SUM(Objects!CK87,Objects!CK168 )</f>
        <v>5546.2521886918221</v>
      </c>
      <c r="CL7" s="59">
        <f ca="1">SUM(Objects!CL87,Objects!CL168 )</f>
        <v>5564.4091751240503</v>
      </c>
      <c r="CM7" s="59">
        <f ca="1">SUM(Objects!CM87,Objects!CM168 )</f>
        <v>5582.6256028050848</v>
      </c>
      <c r="CN7" s="59">
        <f ca="1">SUM(Objects!CN87,Objects!CN168 )</f>
        <v>5600.9016663301118</v>
      </c>
      <c r="CO7" s="59">
        <f ca="1">SUM(Objects!CO87,Objects!CO168 )</f>
        <v>5619.2375609313567</v>
      </c>
      <c r="CP7" s="59">
        <f ca="1">SUM(Objects!CP87,Objects!CP168 )</f>
        <v>5637.6334824802088</v>
      </c>
      <c r="CQ7" s="59">
        <f ca="1">SUM(Objects!CQ87,Objects!CQ168 )</f>
        <v>5656.0896274892639</v>
      </c>
      <c r="CR7" s="59">
        <f ca="1">SUM(Objects!CR87,Objects!CR168 )</f>
        <v>5674.6061931144595</v>
      </c>
      <c r="CS7" s="59">
        <f ca="1">SUM(Objects!CS87,Objects!CS168 )</f>
        <v>5693.1833771571619</v>
      </c>
      <c r="CT7" s="59">
        <f ca="1">SUM(Objects!CT87,Objects!CT168 )</f>
        <v>5711.8213780663227</v>
      </c>
      <c r="CU7" s="59">
        <f ca="1">SUM(Objects!CU87,Objects!CU168 )</f>
        <v>5730.520394940515</v>
      </c>
      <c r="CV7" s="59">
        <f ca="1">SUM(Objects!CV87,Objects!CV168 )</f>
        <v>5749.2806275301318</v>
      </c>
      <c r="CW7" s="59">
        <f ca="1">SUM(Objects!CW87,Objects!CW168 )</f>
        <v>5768.1022762395005</v>
      </c>
      <c r="CX7" s="59">
        <f ca="1">SUM(Objects!CX87,Objects!CX168 )</f>
        <v>5786.9855421290158</v>
      </c>
      <c r="CY7" s="59">
        <f ca="1">SUM(Objects!CY87,Objects!CY168 )</f>
        <v>5805.9306269172994</v>
      </c>
      <c r="CZ7" s="59">
        <f ca="1">SUM(Objects!CZ87,Objects!CZ168 )</f>
        <v>5824.9377329833187</v>
      </c>
      <c r="DA7" s="59">
        <f ca="1">SUM(Objects!DA87,Objects!DA168 )</f>
        <v>5844.0070633686282</v>
      </c>
      <c r="DB7" s="59">
        <f ca="1">SUM(Objects!DB87,Objects!DB168 )</f>
        <v>5863.1388217794174</v>
      </c>
      <c r="DC7" s="59">
        <f ca="1">SUM(Objects!DC87,Objects!DC168 )</f>
        <v>5882.3332125888355</v>
      </c>
      <c r="DD7" s="59">
        <f ca="1">SUM(Objects!DD87,Objects!DD168 )</f>
        <v>5901.5904408390397</v>
      </c>
      <c r="DE7" s="59">
        <f ca="1">SUM(Objects!DE87,Objects!DE168 )</f>
        <v>5920.9107122434525</v>
      </c>
      <c r="DF7" s="59">
        <f ca="1">SUM(Objects!DF87,Objects!DF168 )</f>
        <v>5940.2942331889772</v>
      </c>
      <c r="DG7" s="59">
        <f ca="1">SUM(Objects!DG87,Objects!DG168 )</f>
        <v>5959.7412107381315</v>
      </c>
      <c r="DH7" s="59">
        <f ca="1">SUM(Objects!DH87,Objects!DH168 )</f>
        <v>5979.2518526313397</v>
      </c>
      <c r="DI7" s="59">
        <f ca="1">SUM(Objects!DI87,Objects!DI168 )</f>
        <v>5998.8263672890789</v>
      </c>
      <c r="DJ7" s="59">
        <f ca="1">SUM(Objects!DJ87,Objects!DJ168 )</f>
        <v>6018.4649638141836</v>
      </c>
      <c r="DK7" s="59">
        <f ca="1">SUM(Objects!DK87,Objects!DK168 )</f>
        <v>6038.1678519939978</v>
      </c>
      <c r="DL7" s="59">
        <f ca="1">SUM(Objects!DL87,Objects!DL168 )</f>
        <v>6057.9352423026539</v>
      </c>
      <c r="DM7" s="59">
        <f ca="1">SUM(Objects!DM87,Objects!DM168 )</f>
        <v>6077.7673459033722</v>
      </c>
      <c r="DN7" s="59">
        <f ca="1">SUM(Objects!DN87,Objects!DN168 )</f>
        <v>6097.6643746506033</v>
      </c>
      <c r="DO7" s="59">
        <f ca="1">SUM(Objects!DO87,Objects!DO168 )</f>
        <v>6117.6265410923934</v>
      </c>
      <c r="DP7" s="59">
        <f ca="1">SUM(Objects!DP87,Objects!DP168 )</f>
        <v>6137.6540584726026</v>
      </c>
      <c r="DQ7" s="59">
        <f ca="1">SUM(Objects!DQ87,Objects!DQ168 )</f>
        <v>6157.7471407331996</v>
      </c>
      <c r="DR7" s="59">
        <f ca="1">SUM(Objects!DR87,Objects!DR168 )</f>
        <v>6177.9060025165472</v>
      </c>
      <c r="DS7" s="59">
        <f ca="1">SUM(Objects!DS87,Objects!DS168 )</f>
        <v>6198.1308591676625</v>
      </c>
      <c r="DT7" s="59">
        <f ca="1">SUM(Objects!DT87,Objects!DT168 )</f>
        <v>6218.4219267366007</v>
      </c>
      <c r="DU7" s="59">
        <f ca="1">SUM(Objects!DU87,Objects!DU168 )</f>
        <v>6238.7794219806474</v>
      </c>
      <c r="DV7" s="59">
        <f ca="1">SUM(Objects!DV87,Objects!DV168 )</f>
        <v>6259.2035623667525</v>
      </c>
      <c r="DW7" s="59">
        <f ca="1">SUM(Objects!DW87,Objects!DW168 )</f>
        <v>6279.6945660737583</v>
      </c>
      <c r="DX7" s="59">
        <f ca="1">SUM(Objects!DX87,Objects!DX168 )</f>
        <v>6300.2526519947751</v>
      </c>
      <c r="DY7" s="59">
        <f ca="1">SUM(Objects!DY87,Objects!DY168 )</f>
        <v>6320.8780397395094</v>
      </c>
      <c r="DZ7" s="59">
        <f ca="1">SUM(Objects!DZ87,Objects!DZ168 )</f>
        <v>6341.5709496366362</v>
      </c>
      <c r="EA7" s="59">
        <f ca="1">SUM(Objects!EA87,Objects!EA168 )</f>
        <v>6362.3316027360906</v>
      </c>
      <c r="EB7" s="59">
        <f ca="1">SUM(Objects!EB87,Objects!EB168 )</f>
        <v>6383.1602208115146</v>
      </c>
      <c r="EC7" s="59">
        <f ca="1">SUM(Objects!EC87,Objects!EC168 )</f>
        <v>6404.0570263625286</v>
      </c>
      <c r="ED7" s="59">
        <f ca="1">SUM(Objects!ED87,Objects!ED168 )</f>
        <v>6425.022242617204</v>
      </c>
      <c r="EE7" s="59">
        <f ca="1">SUM(Objects!EE87,Objects!EE168 )</f>
        <v>6446.0560935343783</v>
      </c>
      <c r="EF7" s="59">
        <f ca="1">SUM(Objects!EF87,Objects!EF168 )</f>
        <v>6467.1588038060509</v>
      </c>
      <c r="EG7" s="59">
        <f ca="1">SUM(Objects!EG87,Objects!EG168 )</f>
        <v>6488.3305988598822</v>
      </c>
      <c r="EH7" s="59">
        <f ca="1">SUM(Objects!EH87,Objects!EH168 )</f>
        <v>6509.571704861426</v>
      </c>
      <c r="EI7" s="59">
        <f ca="1">SUM(Objects!EI87,Objects!EI168 )</f>
        <v>6530.8823487167101</v>
      </c>
      <c r="EJ7" s="59">
        <f ca="1">SUM(Objects!EJ87,Objects!EJ168 )</f>
        <v>6552.2627580745648</v>
      </c>
      <c r="EK7" s="59">
        <f ca="1">SUM(Objects!EK87,Objects!EK168 )</f>
        <v>6573.7131613290931</v>
      </c>
      <c r="EL7" s="59">
        <f ca="1">SUM(Objects!EL87,Objects!EL168 )</f>
        <v>6595.2337876220954</v>
      </c>
      <c r="EM7" s="59">
        <f ca="1">SUM(Objects!EM87,Objects!EM168 )</f>
        <v>6616.8248668455453</v>
      </c>
      <c r="EN7" s="59">
        <f ca="1">SUM(Objects!EN87,Objects!EN168 )</f>
        <v>6638.4866296439777</v>
      </c>
      <c r="EO7" s="59">
        <f ca="1">SUM(Objects!EO87,Objects!EO168 )</f>
        <v>6660.2193074170427</v>
      </c>
      <c r="EP7" s="59">
        <f ca="1">SUM(Objects!EP87,Objects!EP168 )</f>
        <v>6682.0231323219032</v>
      </c>
      <c r="EQ7" s="59">
        <f ca="1">SUM(Objects!EQ87,Objects!EQ168 )</f>
        <v>6703.8983372757593</v>
      </c>
      <c r="ER7" s="59">
        <f ca="1">SUM(Objects!ER87,Objects!ER168 )</f>
        <v>6725.8451559583136</v>
      </c>
      <c r="ES7" s="59">
        <f ca="1">SUM(Objects!ES87,Objects!ES168 )</f>
        <v>6747.8638228142827</v>
      </c>
      <c r="ET7" s="59">
        <f ca="1">SUM(Objects!ET87,Objects!ET168 )</f>
        <v>6769.9545730558893</v>
      </c>
      <c r="EU7" s="59">
        <f ca="1">SUM(Objects!EU87,Objects!EU168 )</f>
        <v>6792.1176426653856</v>
      </c>
      <c r="EV7" s="59">
        <f ca="1">SUM(Objects!EV87,Objects!EV168 )</f>
        <v>6814.3532683975518</v>
      </c>
      <c r="EW7" s="59">
        <f ca="1">SUM(Objects!EW87,Objects!EW168 )</f>
        <v>6836.6616877822562</v>
      </c>
      <c r="EX7" s="59">
        <f ca="1">SUM(Objects!EX87,Objects!EX168 )</f>
        <v>6859.0431391269922</v>
      </c>
      <c r="EY7" s="59">
        <f ca="1">SUM(Objects!EY87,Objects!EY168 )</f>
        <v>6881.4978615193722</v>
      </c>
      <c r="EZ7" s="59">
        <f ca="1">SUM(Objects!EZ87,Objects!EZ168 )</f>
        <v>6904.0260948297437</v>
      </c>
      <c r="FA7" s="59">
        <f ca="1">SUM(Objects!FA87,Objects!FA168 )</f>
        <v>6926.6280797137242</v>
      </c>
      <c r="FB7" s="59">
        <f ca="1">SUM(Objects!FB87,Objects!FB168 )</f>
        <v>6949.3040576147814</v>
      </c>
      <c r="FC7" s="59">
        <f ca="1">SUM(Objects!FC87,Objects!FC168 )</f>
        <v>6972.0542707667901</v>
      </c>
      <c r="FD7" s="59">
        <f ca="1">SUM(Objects!FD87,Objects!FD168 )</f>
        <v>6994.8789621966444</v>
      </c>
      <c r="FE7" s="59">
        <f ca="1">SUM(Objects!FE87,Objects!FE168 )</f>
        <v>7017.778375726868</v>
      </c>
      <c r="FF7" s="59">
        <f ca="1">SUM(Objects!FF87,Objects!FF168 )</f>
        <v>7040.7527559781247</v>
      </c>
      <c r="FG7" s="59">
        <f ca="1">SUM(Objects!FG87,Objects!FG168 )</f>
        <v>7063.8023483720008</v>
      </c>
      <c r="FH7" s="59">
        <f ca="1">SUM(Objects!FH87,Objects!FH168 )</f>
        <v>7086.9273991334558</v>
      </c>
      <c r="FI7" s="59">
        <f ca="1">SUM(Objects!FI87,Objects!FI168 )</f>
        <v>7110.1281552935561</v>
      </c>
      <c r="FJ7" s="59">
        <f ca="1">SUM(Objects!FJ87,Objects!FJ168 )</f>
        <v>7133.4048646920746</v>
      </c>
      <c r="FK7" s="59">
        <f ca="1">SUM(Objects!FK87,Objects!FK168 )</f>
        <v>7156.7577759801479</v>
      </c>
      <c r="FL7" s="59">
        <f ca="1">SUM(Objects!FL87,Objects!FL168 )</f>
        <v>7180.1871386229304</v>
      </c>
      <c r="FM7" s="59">
        <f ca="1">SUM(Objects!FM87,Objects!FM168 )</f>
        <v>7203.6932029022864</v>
      </c>
      <c r="FN7" s="59">
        <f ca="1">SUM(Objects!FN87,Objects!FN168 )</f>
        <v>7227.2762199193694</v>
      </c>
      <c r="FO7" s="59">
        <f ca="1">SUM(Objects!FO87,Objects!FO168 )</f>
        <v>7250.9364415974687</v>
      </c>
      <c r="FP7" s="59">
        <f ca="1">SUM(Objects!FP87,Objects!FP168 )</f>
        <v>7274.6741206845218</v>
      </c>
      <c r="FQ7" s="59">
        <f ca="1">SUM(Objects!FQ87,Objects!FQ168 )</f>
        <v>7298.489510755935</v>
      </c>
      <c r="FR7" s="59">
        <f ca="1">SUM(Objects!FR87,Objects!FR168 )</f>
        <v>7322.3828662172655</v>
      </c>
      <c r="FS7" s="59">
        <f ca="1">SUM(Objects!FS87,Objects!FS168 )</f>
        <v>7346.3544423068925</v>
      </c>
      <c r="FT7" s="59">
        <f ca="1">SUM(Objects!FT87,Objects!FT168 )</f>
        <v>7370.4044950988009</v>
      </c>
      <c r="FU7" s="59">
        <f ca="1">SUM(Objects!FU87,Objects!FU168 )</f>
        <v>7394.5332815053007</v>
      </c>
      <c r="FV7" s="59">
        <f ca="1">SUM(Objects!FV87,Objects!FV168 )</f>
        <v>7418.741059279766</v>
      </c>
      <c r="FW7" s="59">
        <f ca="1">SUM(Objects!FW87,Objects!FW168 )</f>
        <v>7443.0280870193656</v>
      </c>
      <c r="FX7" s="59">
        <f ca="1">SUM(Objects!FX87,Objects!FX168 )</f>
        <v>7467.3946241678677</v>
      </c>
      <c r="FY7" s="59">
        <f ca="1">SUM(Objects!FY87,Objects!FY168 )</f>
        <v>7491.8409310183724</v>
      </c>
      <c r="FZ7" s="59">
        <f ca="1">SUM(Objects!FZ87,Objects!FZ168 )</f>
        <v>7516.3672687161579</v>
      </c>
      <c r="GA7" s="59">
        <f ca="1">SUM(Objects!GA87,Objects!GA168 )</f>
        <v>7540.9738992613657</v>
      </c>
      <c r="GB7" s="59">
        <f ca="1">SUM(Objects!GB87,Objects!GB168 )</f>
        <v>7565.6610855119052</v>
      </c>
      <c r="GC7" s="59">
        <f ca="1">SUM(Objects!GC87,Objects!GC168 )</f>
        <v>7590.4290911861863</v>
      </c>
      <c r="GD7" s="59">
        <f ca="1">SUM(Objects!GD87,Objects!GD168 )</f>
        <v>7615.2781808659547</v>
      </c>
      <c r="GE7" s="59">
        <f ca="1">SUM(Objects!GE87,Objects!GE168 )</f>
        <v>7640.2086199991645</v>
      </c>
      <c r="GF7" s="59">
        <f ca="1">SUM(Objects!GF87,Objects!GF168 )</f>
        <v>7665.2206749027719</v>
      </c>
      <c r="GG7" s="59">
        <f ca="1">SUM(Objects!GG87,Objects!GG168 )</f>
        <v>7690.3146127655273</v>
      </c>
      <c r="GH7" s="59">
        <f ca="1">SUM(Objects!GH87,Objects!GH168 )</f>
        <v>7715.4907016509642</v>
      </c>
      <c r="GI7" s="59">
        <f ca="1">SUM(Objects!GI87,Objects!GI168 )</f>
        <v>7740.7492105001438</v>
      </c>
      <c r="GJ7" s="59">
        <f ca="1">SUM(Objects!GJ87,Objects!GJ168 )</f>
        <v>7766.0904091345819</v>
      </c>
      <c r="GK7" s="59">
        <f ca="1">SUM(Objects!GK87,Objects!GK168 )</f>
        <v>7791.514568259121</v>
      </c>
      <c r="GL7" s="59">
        <f ca="1">SUM(Objects!GL87,Objects!GL168 )</f>
        <v>7817.021959464817</v>
      </c>
      <c r="GM7" s="59">
        <f ca="1">SUM(Objects!GM87,Objects!GM168 )</f>
        <v>7842.6128552318223</v>
      </c>
      <c r="GN7" s="59">
        <f ca="1">SUM(Objects!GN87,Objects!GN168 )</f>
        <v>7868.2875289323893</v>
      </c>
      <c r="GO7" s="59">
        <f ca="1">SUM(Objects!GO87,Objects!GO168 )</f>
        <v>7894.0462548336327</v>
      </c>
      <c r="GP7" s="59">
        <f ca="1">SUM(Objects!GP87,Objects!GP168 )</f>
        <v>7919.8893081005972</v>
      </c>
      <c r="GQ7" s="59">
        <f ca="1">SUM(Objects!GQ87,Objects!GQ168 )</f>
        <v>7945.8169647991308</v>
      </c>
      <c r="GR7" s="59">
        <f ca="1">SUM(Objects!GR87,Objects!GR168 )</f>
        <v>7971.8295018988756</v>
      </c>
      <c r="GS7" s="59">
        <f ca="1">SUM(Objects!GS87,Objects!GS168 )</f>
        <v>7997.9271972761453</v>
      </c>
      <c r="GT7" s="59">
        <f ca="1">SUM(Objects!GT87,Objects!GT168 )</f>
        <v>8024.1103297170012</v>
      </c>
      <c r="GU7" s="59">
        <f ca="1">SUM(Objects!GU87,Objects!GU168 )</f>
        <v>8050.3791789201568</v>
      </c>
      <c r="GV7" s="59">
        <f ca="1">SUM(Objects!GV87,Objects!GV168 )</f>
        <v>8076.7340254999617</v>
      </c>
      <c r="GW7" s="59">
        <f ca="1">SUM(Objects!GW87,Objects!GW168 )</f>
        <v>8103.1751509894821</v>
      </c>
      <c r="GX7" s="59">
        <f ca="1">SUM(Objects!GX87,Objects!GX168 )</f>
        <v>8129.7028378434043</v>
      </c>
      <c r="GY7" s="59">
        <f ca="1">SUM(Objects!GY87,Objects!GY168 )</f>
        <v>8156.3173694411053</v>
      </c>
      <c r="GZ7" s="59">
        <f ca="1">SUM(Objects!GZ87,Objects!GZ168 )</f>
        <v>8183.0190300896938</v>
      </c>
      <c r="HA7" s="59">
        <f ca="1">SUM(Objects!HA87,Objects!HA168 )</f>
        <v>8209.8081050269793</v>
      </c>
      <c r="HB7" s="59">
        <f ca="1">SUM(Objects!HB87,Objects!HB168 )</f>
        <v>8236.6848804246401</v>
      </c>
      <c r="HC7" s="59">
        <f ca="1">SUM(Objects!HC87,Objects!HC168 )</f>
        <v>8263.6496433911088</v>
      </c>
      <c r="HD7" s="59">
        <f ca="1">SUM(Objects!HD87,Objects!HD168 )</f>
        <v>8290.702681974828</v>
      </c>
      <c r="HE7" s="59">
        <f ca="1">SUM(Objects!HE87,Objects!HE168 )</f>
        <v>8317.8442851672007</v>
      </c>
      <c r="HF7" s="59">
        <f ca="1">SUM(Objects!HF87,Objects!HF168 )</f>
        <v>8345.0747429056937</v>
      </c>
      <c r="HG7" s="59">
        <f ca="1">SUM(Objects!HG87,Objects!HG168 )</f>
        <v>8372.3943460769478</v>
      </c>
      <c r="HH7" s="59">
        <f ca="1">SUM(Objects!HH87,Objects!HH168 )</f>
        <v>8399.803386519965</v>
      </c>
      <c r="HI7" s="59">
        <f ca="1">SUM(Objects!HI87,Objects!HI168 )</f>
        <v>8427.3021570290621</v>
      </c>
      <c r="HJ7" s="59">
        <f ca="1">SUM(Objects!HJ87,Objects!HJ168 )</f>
        <v>8454.8909513571489</v>
      </c>
      <c r="HK7" s="59">
        <f ca="1">SUM(Objects!HK87,Objects!HK168 )</f>
        <v>8482.5700642187512</v>
      </c>
      <c r="HL7" s="59">
        <f ca="1">SUM(Objects!HL87,Objects!HL168 )</f>
        <v>8510.3397912932815</v>
      </c>
      <c r="HM7" s="59">
        <f ca="1">SUM(Objects!HM87,Objects!HM168 )</f>
        <v>8538.2004292280726</v>
      </c>
      <c r="HN7" s="59">
        <f ca="1">SUM(Objects!HN87,Objects!HN168 )</f>
        <v>8566.1522756416052</v>
      </c>
      <c r="HO7" s="59">
        <f ca="1">SUM(Objects!HO87,Objects!HO168 )</f>
        <v>8594.195629126767</v>
      </c>
      <c r="HP7" s="59">
        <f ca="1">SUM(Objects!HP87,Objects!HP168 )</f>
        <v>8622.3307892538287</v>
      </c>
      <c r="HQ7" s="59">
        <f ca="1">SUM(Objects!HQ87,Objects!HQ168 )</f>
        <v>8650.5580565738965</v>
      </c>
      <c r="HR7" s="59">
        <f ca="1">SUM(Objects!HR87,Objects!HR168 )</f>
        <v>8678.8777326219279</v>
      </c>
      <c r="HS7" s="59">
        <f ca="1">SUM(Objects!HS87,Objects!HS168 )</f>
        <v>8707.2901199200423</v>
      </c>
      <c r="HT7" s="59">
        <f ca="1">SUM(Objects!HT87,Objects!HT168 )</f>
        <v>8735.7955219807627</v>
      </c>
      <c r="HU7" s="59">
        <f ca="1">SUM(Objects!HU87,Objects!HU168 )</f>
        <v>8764.3942433102347</v>
      </c>
      <c r="HV7" s="59">
        <f ca="1">SUM(Objects!HV87,Objects!HV168 )</f>
        <v>8793.0865894114249</v>
      </c>
      <c r="HW7" s="59">
        <f ca="1">SUM(Objects!HW87,Objects!HW168 )</f>
        <v>8821.8728667875184</v>
      </c>
      <c r="HX7" s="59">
        <f ca="1">SUM(Objects!HX87,Objects!HX168 )</f>
        <v>8850.7533829450113</v>
      </c>
      <c r="HY7" s="59">
        <f ca="1">SUM(Objects!HY87,Objects!HY168 )</f>
        <v>8879.7284463971846</v>
      </c>
      <c r="HZ7" s="59">
        <f ca="1">SUM(Objects!HZ87,Objects!HZ168 )</f>
        <v>8908.7983666672808</v>
      </c>
      <c r="IA7" s="59">
        <f ca="1">SUM(Objects!IA87,Objects!IA168 )</f>
        <v>8937.9634542918393</v>
      </c>
      <c r="IB7" s="59">
        <f ca="1">SUM(Objects!IB87,Objects!IB168 )</f>
        <v>8967.2240208239928</v>
      </c>
      <c r="IC7" s="59">
        <f ca="1">SUM(Objects!IC87,Objects!IC168 )</f>
        <v>8996.5803788368466</v>
      </c>
      <c r="ID7" s="59">
        <f ca="1">SUM(Objects!ID87,Objects!ID168 )</f>
        <v>8996.5803788368466</v>
      </c>
      <c r="IE7" s="59">
        <f ca="1">SUM(Objects!IE87,Objects!IE168 )</f>
        <v>8996.5803788368466</v>
      </c>
      <c r="IF7" s="59">
        <f ca="1">SUM(Objects!IF87,Objects!IF168 )</f>
        <v>8996.5803788368466</v>
      </c>
      <c r="IG7" s="59">
        <f ca="1">SUM(Objects!IG87,Objects!IG168 )</f>
        <v>8996.5803788368466</v>
      </c>
      <c r="IH7" s="59">
        <f ca="1">SUM(Objects!IH87,Objects!IH168 )</f>
        <v>8996.5803788368466</v>
      </c>
      <c r="II7" s="59">
        <f ca="1">SUM(Objects!II87,Objects!II168 )</f>
        <v>8996.5803788368466</v>
      </c>
      <c r="IJ7" s="59">
        <f ca="1">SUM(Objects!IJ87,Objects!IJ168 )</f>
        <v>8996.5803788368466</v>
      </c>
      <c r="IK7" s="59">
        <f ca="1">SUM(Objects!IK87,Objects!IK168 )</f>
        <v>8996.5803788368466</v>
      </c>
      <c r="IL7" s="59">
        <f ca="1">SUM(Objects!IL87,Objects!IL168 )</f>
        <v>8996.5803788368466</v>
      </c>
    </row>
    <row r="8" spans="2:246" s="48" customFormat="1" ht="10.5" customHeight="1" outlineLevel="1" x14ac:dyDescent="0.2">
      <c r="B8" s="7" t="s">
        <v>290</v>
      </c>
      <c r="C8" s="56" t="s">
        <v>150</v>
      </c>
      <c r="D8" s="45"/>
      <c r="G8" s="59">
        <f ca="1">MAX(G7-G6+F8,0)</f>
        <v>126.0430092205151</v>
      </c>
      <c r="H8" s="59">
        <f ca="1">MAX(H7-H6+G8,0)</f>
        <v>510.41935177436324</v>
      </c>
      <c r="I8" s="59">
        <f t="shared" ref="I8:BT8" ca="1" si="8">MAX(I7-I6+H8,0)</f>
        <v>761.46236099487828</v>
      </c>
      <c r="J8" s="59">
        <f t="shared" ca="1" si="8"/>
        <v>970.8387035487267</v>
      </c>
      <c r="K8" s="59">
        <f t="shared" ca="1" si="8"/>
        <v>1180.2150461025751</v>
      </c>
      <c r="L8" s="59">
        <f t="shared" ca="1" si="8"/>
        <v>1639.5913886564233</v>
      </c>
      <c r="M8" s="59">
        <f t="shared" ca="1" si="8"/>
        <v>1765.6343978769385</v>
      </c>
      <c r="N8" s="59">
        <f t="shared" ca="1" si="8"/>
        <v>2249.3440737641195</v>
      </c>
      <c r="O8" s="59">
        <f t="shared" ca="1" si="8"/>
        <v>2733.0537496513007</v>
      </c>
      <c r="P8" s="59">
        <f t="shared" ca="1" si="8"/>
        <v>3391.7634255384819</v>
      </c>
      <c r="Q8" s="59">
        <f t="shared" ca="1" si="8"/>
        <v>4702.9731014256631</v>
      </c>
      <c r="R8" s="59">
        <f t="shared" ca="1" si="8"/>
        <v>6172.5161106461765</v>
      </c>
      <c r="S8" s="59">
        <f t="shared" ca="1" si="8"/>
        <v>5873.0285282205368</v>
      </c>
      <c r="T8" s="59">
        <f t="shared" ca="1" si="8"/>
        <v>5572.5845879626413</v>
      </c>
      <c r="U8" s="59">
        <f t="shared" ca="1" si="8"/>
        <v>5271.1812359218347</v>
      </c>
      <c r="V8" s="59">
        <f t="shared" ca="1" si="8"/>
        <v>4968.7911677369593</v>
      </c>
      <c r="W8" s="59">
        <f t="shared" ca="1" si="8"/>
        <v>4665.4111531561193</v>
      </c>
      <c r="X8" s="59">
        <f t="shared" ca="1" si="8"/>
        <v>4361.0379513524313</v>
      </c>
      <c r="Y8" s="59">
        <f t="shared" ca="1" si="8"/>
        <v>4055.6683108893612</v>
      </c>
      <c r="Z8" s="59">
        <f t="shared" ca="1" si="8"/>
        <v>3749.2989696860332</v>
      </c>
      <c r="AA8" s="59">
        <f t="shared" ca="1" si="8"/>
        <v>3441.9266549823606</v>
      </c>
      <c r="AB8" s="59">
        <f t="shared" ca="1" si="8"/>
        <v>3133.5480833040911</v>
      </c>
      <c r="AC8" s="59">
        <f t="shared" ca="1" si="8"/>
        <v>2824.1599604277453</v>
      </c>
      <c r="AD8" s="59">
        <f t="shared" ca="1" si="8"/>
        <v>2513.7589813454033</v>
      </c>
      <c r="AE8" s="59">
        <f t="shared" ca="1" si="8"/>
        <v>2202.3418302293976</v>
      </c>
      <c r="AF8" s="59">
        <f t="shared" ca="1" si="8"/>
        <v>1889.9051803969251</v>
      </c>
      <c r="AG8" s="59">
        <f t="shared" ca="1" si="8"/>
        <v>1576.44569427448</v>
      </c>
      <c r="AH8" s="59">
        <f t="shared" ca="1" si="8"/>
        <v>1261.9600233622186</v>
      </c>
      <c r="AI8" s="59">
        <f t="shared" ca="1" si="8"/>
        <v>946.44480819815362</v>
      </c>
      <c r="AJ8" s="59">
        <f t="shared" ca="1" si="8"/>
        <v>629.89667832232226</v>
      </c>
      <c r="AK8" s="59">
        <f t="shared" ca="1" si="8"/>
        <v>312.31225224073023</v>
      </c>
      <c r="AL8" s="59">
        <f t="shared" ca="1" si="8"/>
        <v>0</v>
      </c>
      <c r="AM8" s="59">
        <f t="shared" ca="1" si="8"/>
        <v>0</v>
      </c>
      <c r="AN8" s="59">
        <f t="shared" ca="1" si="8"/>
        <v>0</v>
      </c>
      <c r="AO8" s="59">
        <f t="shared" ca="1" si="8"/>
        <v>0</v>
      </c>
      <c r="AP8" s="59">
        <f t="shared" ca="1" si="8"/>
        <v>0</v>
      </c>
      <c r="AQ8" s="59">
        <f t="shared" ca="1" si="8"/>
        <v>0</v>
      </c>
      <c r="AR8" s="59">
        <f t="shared" ca="1" si="8"/>
        <v>0</v>
      </c>
      <c r="AS8" s="59">
        <f t="shared" ca="1" si="8"/>
        <v>0</v>
      </c>
      <c r="AT8" s="59">
        <f t="shared" ca="1" si="8"/>
        <v>0</v>
      </c>
      <c r="AU8" s="59">
        <f t="shared" ca="1" si="8"/>
        <v>0</v>
      </c>
      <c r="AV8" s="59">
        <f t="shared" ca="1" si="8"/>
        <v>0</v>
      </c>
      <c r="AW8" s="59">
        <f t="shared" ca="1" si="8"/>
        <v>0</v>
      </c>
      <c r="AX8" s="59">
        <f t="shared" ca="1" si="8"/>
        <v>0</v>
      </c>
      <c r="AY8" s="59">
        <f t="shared" ca="1" si="8"/>
        <v>0</v>
      </c>
      <c r="AZ8" s="59">
        <f t="shared" ca="1" si="8"/>
        <v>0</v>
      </c>
      <c r="BA8" s="59">
        <f t="shared" ca="1" si="8"/>
        <v>0</v>
      </c>
      <c r="BB8" s="59">
        <f t="shared" ca="1" si="8"/>
        <v>0</v>
      </c>
      <c r="BC8" s="59">
        <f t="shared" ca="1" si="8"/>
        <v>0</v>
      </c>
      <c r="BD8" s="59">
        <f t="shared" ca="1" si="8"/>
        <v>0</v>
      </c>
      <c r="BE8" s="59">
        <f t="shared" ca="1" si="8"/>
        <v>0</v>
      </c>
      <c r="BF8" s="59">
        <f t="shared" ca="1" si="8"/>
        <v>0</v>
      </c>
      <c r="BG8" s="59">
        <f t="shared" ca="1" si="8"/>
        <v>0</v>
      </c>
      <c r="BH8" s="59">
        <f t="shared" ca="1" si="8"/>
        <v>0</v>
      </c>
      <c r="BI8" s="59">
        <f t="shared" ca="1" si="8"/>
        <v>0</v>
      </c>
      <c r="BJ8" s="59">
        <f t="shared" ca="1" si="8"/>
        <v>0</v>
      </c>
      <c r="BK8" s="59">
        <f t="shared" ca="1" si="8"/>
        <v>0</v>
      </c>
      <c r="BL8" s="59">
        <f t="shared" ca="1" si="8"/>
        <v>0</v>
      </c>
      <c r="BM8" s="59">
        <f t="shared" ca="1" si="8"/>
        <v>0</v>
      </c>
      <c r="BN8" s="59">
        <f t="shared" ca="1" si="8"/>
        <v>0</v>
      </c>
      <c r="BO8" s="59">
        <f t="shared" ca="1" si="8"/>
        <v>0</v>
      </c>
      <c r="BP8" s="59">
        <f t="shared" ca="1" si="8"/>
        <v>0</v>
      </c>
      <c r="BQ8" s="59">
        <f t="shared" ca="1" si="8"/>
        <v>0</v>
      </c>
      <c r="BR8" s="59">
        <f t="shared" ca="1" si="8"/>
        <v>0</v>
      </c>
      <c r="BS8" s="59">
        <f t="shared" ca="1" si="8"/>
        <v>0</v>
      </c>
      <c r="BT8" s="59">
        <f t="shared" ca="1" si="8"/>
        <v>0</v>
      </c>
      <c r="BU8" s="59">
        <f t="shared" ref="BU8:EF8" ca="1" si="9">MAX(BU7-BU6+BT8,0)</f>
        <v>0</v>
      </c>
      <c r="BV8" s="59">
        <f t="shared" ca="1" si="9"/>
        <v>0</v>
      </c>
      <c r="BW8" s="59">
        <f t="shared" ca="1" si="9"/>
        <v>0</v>
      </c>
      <c r="BX8" s="59">
        <f t="shared" ca="1" si="9"/>
        <v>0</v>
      </c>
      <c r="BY8" s="59">
        <f t="shared" ca="1" si="9"/>
        <v>0</v>
      </c>
      <c r="BZ8" s="59">
        <f t="shared" ca="1" si="9"/>
        <v>0</v>
      </c>
      <c r="CA8" s="59">
        <f t="shared" ca="1" si="9"/>
        <v>0</v>
      </c>
      <c r="CB8" s="59">
        <f t="shared" ca="1" si="9"/>
        <v>0</v>
      </c>
      <c r="CC8" s="59">
        <f t="shared" ca="1" si="9"/>
        <v>0</v>
      </c>
      <c r="CD8" s="59">
        <f t="shared" ca="1" si="9"/>
        <v>0</v>
      </c>
      <c r="CE8" s="59">
        <f t="shared" ca="1" si="9"/>
        <v>0</v>
      </c>
      <c r="CF8" s="59">
        <f t="shared" ca="1" si="9"/>
        <v>0</v>
      </c>
      <c r="CG8" s="59">
        <f t="shared" ca="1" si="9"/>
        <v>0</v>
      </c>
      <c r="CH8" s="59">
        <f t="shared" ca="1" si="9"/>
        <v>0</v>
      </c>
      <c r="CI8" s="59">
        <f t="shared" ca="1" si="9"/>
        <v>0</v>
      </c>
      <c r="CJ8" s="59">
        <f t="shared" ca="1" si="9"/>
        <v>0</v>
      </c>
      <c r="CK8" s="59">
        <f t="shared" ca="1" si="9"/>
        <v>0</v>
      </c>
      <c r="CL8" s="59">
        <f t="shared" ca="1" si="9"/>
        <v>0</v>
      </c>
      <c r="CM8" s="59">
        <f t="shared" ca="1" si="9"/>
        <v>0</v>
      </c>
      <c r="CN8" s="59">
        <f t="shared" ca="1" si="9"/>
        <v>0</v>
      </c>
      <c r="CO8" s="59">
        <f t="shared" ca="1" si="9"/>
        <v>0</v>
      </c>
      <c r="CP8" s="59">
        <f t="shared" ca="1" si="9"/>
        <v>0</v>
      </c>
      <c r="CQ8" s="59">
        <f t="shared" ca="1" si="9"/>
        <v>0</v>
      </c>
      <c r="CR8" s="59">
        <f t="shared" ca="1" si="9"/>
        <v>0</v>
      </c>
      <c r="CS8" s="59">
        <f t="shared" ca="1" si="9"/>
        <v>0</v>
      </c>
      <c r="CT8" s="59">
        <f t="shared" ca="1" si="9"/>
        <v>0</v>
      </c>
      <c r="CU8" s="59">
        <f t="shared" ca="1" si="9"/>
        <v>0</v>
      </c>
      <c r="CV8" s="59">
        <f t="shared" ca="1" si="9"/>
        <v>0</v>
      </c>
      <c r="CW8" s="59">
        <f t="shared" ca="1" si="9"/>
        <v>0</v>
      </c>
      <c r="CX8" s="59">
        <f t="shared" ca="1" si="9"/>
        <v>0</v>
      </c>
      <c r="CY8" s="59">
        <f t="shared" ca="1" si="9"/>
        <v>0</v>
      </c>
      <c r="CZ8" s="59">
        <f t="shared" ca="1" si="9"/>
        <v>0</v>
      </c>
      <c r="DA8" s="59">
        <f t="shared" ca="1" si="9"/>
        <v>0</v>
      </c>
      <c r="DB8" s="59">
        <f t="shared" ca="1" si="9"/>
        <v>0</v>
      </c>
      <c r="DC8" s="59">
        <f t="shared" ca="1" si="9"/>
        <v>0</v>
      </c>
      <c r="DD8" s="59">
        <f t="shared" ca="1" si="9"/>
        <v>0</v>
      </c>
      <c r="DE8" s="59">
        <f t="shared" ca="1" si="9"/>
        <v>0</v>
      </c>
      <c r="DF8" s="59">
        <f t="shared" ca="1" si="9"/>
        <v>0</v>
      </c>
      <c r="DG8" s="59">
        <f t="shared" ca="1" si="9"/>
        <v>0</v>
      </c>
      <c r="DH8" s="59">
        <f t="shared" ca="1" si="9"/>
        <v>0</v>
      </c>
      <c r="DI8" s="59">
        <f t="shared" ca="1" si="9"/>
        <v>0</v>
      </c>
      <c r="DJ8" s="59">
        <f t="shared" ca="1" si="9"/>
        <v>0</v>
      </c>
      <c r="DK8" s="59">
        <f t="shared" ca="1" si="9"/>
        <v>0</v>
      </c>
      <c r="DL8" s="59">
        <f t="shared" ca="1" si="9"/>
        <v>0</v>
      </c>
      <c r="DM8" s="59">
        <f t="shared" ca="1" si="9"/>
        <v>0</v>
      </c>
      <c r="DN8" s="59">
        <f t="shared" ca="1" si="9"/>
        <v>0</v>
      </c>
      <c r="DO8" s="59">
        <f t="shared" ca="1" si="9"/>
        <v>0</v>
      </c>
      <c r="DP8" s="59">
        <f t="shared" ca="1" si="9"/>
        <v>0</v>
      </c>
      <c r="DQ8" s="59">
        <f t="shared" ca="1" si="9"/>
        <v>0</v>
      </c>
      <c r="DR8" s="59">
        <f t="shared" ca="1" si="9"/>
        <v>0</v>
      </c>
      <c r="DS8" s="59">
        <f t="shared" ca="1" si="9"/>
        <v>0</v>
      </c>
      <c r="DT8" s="59">
        <f t="shared" ca="1" si="9"/>
        <v>0</v>
      </c>
      <c r="DU8" s="59">
        <f t="shared" ca="1" si="9"/>
        <v>0</v>
      </c>
      <c r="DV8" s="59">
        <f t="shared" ca="1" si="9"/>
        <v>0</v>
      </c>
      <c r="DW8" s="59">
        <f t="shared" ca="1" si="9"/>
        <v>0</v>
      </c>
      <c r="DX8" s="59">
        <f t="shared" ca="1" si="9"/>
        <v>0</v>
      </c>
      <c r="DY8" s="59">
        <f t="shared" ca="1" si="9"/>
        <v>0</v>
      </c>
      <c r="DZ8" s="59">
        <f t="shared" ca="1" si="9"/>
        <v>0</v>
      </c>
      <c r="EA8" s="59">
        <f t="shared" ca="1" si="9"/>
        <v>0</v>
      </c>
      <c r="EB8" s="59">
        <f t="shared" ca="1" si="9"/>
        <v>0</v>
      </c>
      <c r="EC8" s="59">
        <f t="shared" ca="1" si="9"/>
        <v>0</v>
      </c>
      <c r="ED8" s="59">
        <f t="shared" ca="1" si="9"/>
        <v>0</v>
      </c>
      <c r="EE8" s="59">
        <f t="shared" ca="1" si="9"/>
        <v>0</v>
      </c>
      <c r="EF8" s="59">
        <f t="shared" ca="1" si="9"/>
        <v>0</v>
      </c>
      <c r="EG8" s="59">
        <f t="shared" ref="EG8:GR8" ca="1" si="10">MAX(EG7-EG6+EF8,0)</f>
        <v>0</v>
      </c>
      <c r="EH8" s="59">
        <f t="shared" ca="1" si="10"/>
        <v>0</v>
      </c>
      <c r="EI8" s="59">
        <f t="shared" ca="1" si="10"/>
        <v>0</v>
      </c>
      <c r="EJ8" s="59">
        <f t="shared" ca="1" si="10"/>
        <v>0</v>
      </c>
      <c r="EK8" s="59">
        <f t="shared" ca="1" si="10"/>
        <v>0</v>
      </c>
      <c r="EL8" s="59">
        <f t="shared" ca="1" si="10"/>
        <v>0</v>
      </c>
      <c r="EM8" s="59">
        <f t="shared" ca="1" si="10"/>
        <v>0</v>
      </c>
      <c r="EN8" s="59">
        <f t="shared" ca="1" si="10"/>
        <v>0</v>
      </c>
      <c r="EO8" s="59">
        <f t="shared" ca="1" si="10"/>
        <v>0</v>
      </c>
      <c r="EP8" s="59">
        <f t="shared" ca="1" si="10"/>
        <v>0</v>
      </c>
      <c r="EQ8" s="59">
        <f t="shared" ca="1" si="10"/>
        <v>0</v>
      </c>
      <c r="ER8" s="59">
        <f t="shared" ca="1" si="10"/>
        <v>0</v>
      </c>
      <c r="ES8" s="59">
        <f t="shared" ca="1" si="10"/>
        <v>0</v>
      </c>
      <c r="ET8" s="59">
        <f t="shared" ca="1" si="10"/>
        <v>0</v>
      </c>
      <c r="EU8" s="59">
        <f t="shared" ca="1" si="10"/>
        <v>0</v>
      </c>
      <c r="EV8" s="59">
        <f t="shared" ca="1" si="10"/>
        <v>0</v>
      </c>
      <c r="EW8" s="59">
        <f t="shared" ca="1" si="10"/>
        <v>0</v>
      </c>
      <c r="EX8" s="59">
        <f t="shared" ca="1" si="10"/>
        <v>0</v>
      </c>
      <c r="EY8" s="59">
        <f t="shared" ca="1" si="10"/>
        <v>0</v>
      </c>
      <c r="EZ8" s="59">
        <f t="shared" ca="1" si="10"/>
        <v>0</v>
      </c>
      <c r="FA8" s="59">
        <f t="shared" ca="1" si="10"/>
        <v>0</v>
      </c>
      <c r="FB8" s="59">
        <f t="shared" ca="1" si="10"/>
        <v>0</v>
      </c>
      <c r="FC8" s="59">
        <f t="shared" ca="1" si="10"/>
        <v>0</v>
      </c>
      <c r="FD8" s="59">
        <f t="shared" ca="1" si="10"/>
        <v>0</v>
      </c>
      <c r="FE8" s="59">
        <f t="shared" ca="1" si="10"/>
        <v>0</v>
      </c>
      <c r="FF8" s="59">
        <f t="shared" ca="1" si="10"/>
        <v>0</v>
      </c>
      <c r="FG8" s="59">
        <f t="shared" ca="1" si="10"/>
        <v>0</v>
      </c>
      <c r="FH8" s="59">
        <f t="shared" ca="1" si="10"/>
        <v>0</v>
      </c>
      <c r="FI8" s="59">
        <f t="shared" ca="1" si="10"/>
        <v>0</v>
      </c>
      <c r="FJ8" s="59">
        <f t="shared" ca="1" si="10"/>
        <v>0</v>
      </c>
      <c r="FK8" s="59">
        <f t="shared" ca="1" si="10"/>
        <v>0</v>
      </c>
      <c r="FL8" s="59">
        <f t="shared" ca="1" si="10"/>
        <v>0</v>
      </c>
      <c r="FM8" s="59">
        <f t="shared" ca="1" si="10"/>
        <v>0</v>
      </c>
      <c r="FN8" s="59">
        <f t="shared" ca="1" si="10"/>
        <v>0</v>
      </c>
      <c r="FO8" s="59">
        <f t="shared" ca="1" si="10"/>
        <v>0</v>
      </c>
      <c r="FP8" s="59">
        <f t="shared" ca="1" si="10"/>
        <v>0</v>
      </c>
      <c r="FQ8" s="59">
        <f t="shared" ca="1" si="10"/>
        <v>0</v>
      </c>
      <c r="FR8" s="59">
        <f t="shared" ca="1" si="10"/>
        <v>0</v>
      </c>
      <c r="FS8" s="59">
        <f t="shared" ca="1" si="10"/>
        <v>0</v>
      </c>
      <c r="FT8" s="59">
        <f t="shared" ca="1" si="10"/>
        <v>0</v>
      </c>
      <c r="FU8" s="59">
        <f t="shared" ca="1" si="10"/>
        <v>0</v>
      </c>
      <c r="FV8" s="59">
        <f t="shared" ca="1" si="10"/>
        <v>0</v>
      </c>
      <c r="FW8" s="59">
        <f t="shared" ca="1" si="10"/>
        <v>0</v>
      </c>
      <c r="FX8" s="59">
        <f t="shared" ca="1" si="10"/>
        <v>0</v>
      </c>
      <c r="FY8" s="59">
        <f t="shared" ca="1" si="10"/>
        <v>0</v>
      </c>
      <c r="FZ8" s="59">
        <f t="shared" ca="1" si="10"/>
        <v>0</v>
      </c>
      <c r="GA8" s="59">
        <f t="shared" ca="1" si="10"/>
        <v>0</v>
      </c>
      <c r="GB8" s="59">
        <f t="shared" ca="1" si="10"/>
        <v>0</v>
      </c>
      <c r="GC8" s="59">
        <f t="shared" ca="1" si="10"/>
        <v>0</v>
      </c>
      <c r="GD8" s="59">
        <f t="shared" ca="1" si="10"/>
        <v>0</v>
      </c>
      <c r="GE8" s="59">
        <f t="shared" ca="1" si="10"/>
        <v>0</v>
      </c>
      <c r="GF8" s="59">
        <f t="shared" ca="1" si="10"/>
        <v>0</v>
      </c>
      <c r="GG8" s="59">
        <f t="shared" ca="1" si="10"/>
        <v>0</v>
      </c>
      <c r="GH8" s="59">
        <f t="shared" ca="1" si="10"/>
        <v>0</v>
      </c>
      <c r="GI8" s="59">
        <f t="shared" ca="1" si="10"/>
        <v>0</v>
      </c>
      <c r="GJ8" s="59">
        <f t="shared" ca="1" si="10"/>
        <v>0</v>
      </c>
      <c r="GK8" s="59">
        <f t="shared" ca="1" si="10"/>
        <v>0</v>
      </c>
      <c r="GL8" s="59">
        <f t="shared" ca="1" si="10"/>
        <v>0</v>
      </c>
      <c r="GM8" s="59">
        <f t="shared" ca="1" si="10"/>
        <v>0</v>
      </c>
      <c r="GN8" s="59">
        <f t="shared" ca="1" si="10"/>
        <v>0</v>
      </c>
      <c r="GO8" s="59">
        <f t="shared" ca="1" si="10"/>
        <v>0</v>
      </c>
      <c r="GP8" s="59">
        <f t="shared" ca="1" si="10"/>
        <v>0</v>
      </c>
      <c r="GQ8" s="59">
        <f t="shared" ca="1" si="10"/>
        <v>0</v>
      </c>
      <c r="GR8" s="59">
        <f t="shared" ca="1" si="10"/>
        <v>0</v>
      </c>
      <c r="GS8" s="59">
        <f t="shared" ref="GS8:IL8" ca="1" si="11">MAX(GS7-GS6+GR8,0)</f>
        <v>0</v>
      </c>
      <c r="GT8" s="59">
        <f t="shared" ca="1" si="11"/>
        <v>0</v>
      </c>
      <c r="GU8" s="59">
        <f t="shared" ca="1" si="11"/>
        <v>0</v>
      </c>
      <c r="GV8" s="59">
        <f t="shared" ca="1" si="11"/>
        <v>0</v>
      </c>
      <c r="GW8" s="59">
        <f t="shared" ca="1" si="11"/>
        <v>0</v>
      </c>
      <c r="GX8" s="59">
        <f t="shared" ca="1" si="11"/>
        <v>0</v>
      </c>
      <c r="GY8" s="59">
        <f t="shared" ca="1" si="11"/>
        <v>0</v>
      </c>
      <c r="GZ8" s="59">
        <f t="shared" ca="1" si="11"/>
        <v>0</v>
      </c>
      <c r="HA8" s="59">
        <f t="shared" ca="1" si="11"/>
        <v>0</v>
      </c>
      <c r="HB8" s="59">
        <f t="shared" ca="1" si="11"/>
        <v>0</v>
      </c>
      <c r="HC8" s="59">
        <f t="shared" ca="1" si="11"/>
        <v>0</v>
      </c>
      <c r="HD8" s="59">
        <f t="shared" ca="1" si="11"/>
        <v>0</v>
      </c>
      <c r="HE8" s="59">
        <f t="shared" ca="1" si="11"/>
        <v>0</v>
      </c>
      <c r="HF8" s="59">
        <f t="shared" ca="1" si="11"/>
        <v>0</v>
      </c>
      <c r="HG8" s="59">
        <f t="shared" ca="1" si="11"/>
        <v>0</v>
      </c>
      <c r="HH8" s="59">
        <f t="shared" ca="1" si="11"/>
        <v>0</v>
      </c>
      <c r="HI8" s="59">
        <f t="shared" ca="1" si="11"/>
        <v>0</v>
      </c>
      <c r="HJ8" s="59">
        <f t="shared" ca="1" si="11"/>
        <v>0</v>
      </c>
      <c r="HK8" s="59">
        <f t="shared" ca="1" si="11"/>
        <v>0</v>
      </c>
      <c r="HL8" s="59">
        <f t="shared" ca="1" si="11"/>
        <v>0</v>
      </c>
      <c r="HM8" s="59">
        <f t="shared" ca="1" si="11"/>
        <v>0</v>
      </c>
      <c r="HN8" s="59">
        <f t="shared" ca="1" si="11"/>
        <v>0</v>
      </c>
      <c r="HO8" s="59">
        <f t="shared" ca="1" si="11"/>
        <v>0</v>
      </c>
      <c r="HP8" s="59">
        <f t="shared" ca="1" si="11"/>
        <v>0</v>
      </c>
      <c r="HQ8" s="59">
        <f t="shared" ca="1" si="11"/>
        <v>0</v>
      </c>
      <c r="HR8" s="59">
        <f t="shared" ca="1" si="11"/>
        <v>0</v>
      </c>
      <c r="HS8" s="59">
        <f t="shared" ca="1" si="11"/>
        <v>0</v>
      </c>
      <c r="HT8" s="59">
        <f t="shared" ca="1" si="11"/>
        <v>0</v>
      </c>
      <c r="HU8" s="59">
        <f t="shared" ca="1" si="11"/>
        <v>0</v>
      </c>
      <c r="HV8" s="59">
        <f t="shared" ca="1" si="11"/>
        <v>0</v>
      </c>
      <c r="HW8" s="59">
        <f t="shared" ca="1" si="11"/>
        <v>0</v>
      </c>
      <c r="HX8" s="59">
        <f t="shared" ca="1" si="11"/>
        <v>0</v>
      </c>
      <c r="HY8" s="59">
        <f t="shared" ca="1" si="11"/>
        <v>0</v>
      </c>
      <c r="HZ8" s="59">
        <f t="shared" ca="1" si="11"/>
        <v>0</v>
      </c>
      <c r="IA8" s="59">
        <f t="shared" ca="1" si="11"/>
        <v>0</v>
      </c>
      <c r="IB8" s="59">
        <f t="shared" ca="1" si="11"/>
        <v>0</v>
      </c>
      <c r="IC8" s="59">
        <f t="shared" ca="1" si="11"/>
        <v>0</v>
      </c>
      <c r="ID8" s="59">
        <f t="shared" ca="1" si="11"/>
        <v>0</v>
      </c>
      <c r="IE8" s="59">
        <f t="shared" ca="1" si="11"/>
        <v>0</v>
      </c>
      <c r="IF8" s="59">
        <f t="shared" ca="1" si="11"/>
        <v>0</v>
      </c>
      <c r="IG8" s="59">
        <f t="shared" ca="1" si="11"/>
        <v>0</v>
      </c>
      <c r="IH8" s="59">
        <f t="shared" ca="1" si="11"/>
        <v>0</v>
      </c>
      <c r="II8" s="59">
        <f t="shared" ca="1" si="11"/>
        <v>0</v>
      </c>
      <c r="IJ8" s="59">
        <f t="shared" ca="1" si="11"/>
        <v>0</v>
      </c>
      <c r="IK8" s="59">
        <f t="shared" ca="1" si="11"/>
        <v>0</v>
      </c>
      <c r="IL8" s="59">
        <f t="shared" ca="1" si="11"/>
        <v>0</v>
      </c>
    </row>
    <row r="9" spans="2:246" s="48" customFormat="1" ht="10.5" customHeight="1" x14ac:dyDescent="0.2">
      <c r="B9" s="51" t="s">
        <v>252</v>
      </c>
      <c r="C9" s="57"/>
      <c r="D9" s="52"/>
      <c r="E9" s="53"/>
      <c r="F9" s="60"/>
      <c r="G9" s="60">
        <f ca="1">MIN(F8+G7-G6,0)*-1</f>
        <v>0</v>
      </c>
      <c r="H9" s="60">
        <f ca="1">MIN(G8+H7-H6,0)*-1</f>
        <v>0</v>
      </c>
      <c r="I9" s="60">
        <f t="shared" ref="I9:BT9" ca="1" si="12">MIN(H8+I7-I6,0)*-1</f>
        <v>0</v>
      </c>
      <c r="J9" s="60">
        <f t="shared" ca="1" si="12"/>
        <v>0</v>
      </c>
      <c r="K9" s="60">
        <f t="shared" ca="1" si="12"/>
        <v>0</v>
      </c>
      <c r="L9" s="60">
        <f t="shared" ca="1" si="12"/>
        <v>0</v>
      </c>
      <c r="M9" s="60">
        <f t="shared" ca="1" si="12"/>
        <v>0</v>
      </c>
      <c r="N9" s="60">
        <f t="shared" ca="1" si="12"/>
        <v>0</v>
      </c>
      <c r="O9" s="60">
        <f t="shared" ca="1" si="12"/>
        <v>0</v>
      </c>
      <c r="P9" s="60">
        <f t="shared" ca="1" si="12"/>
        <v>0</v>
      </c>
      <c r="Q9" s="60">
        <f t="shared" ca="1" si="12"/>
        <v>0</v>
      </c>
      <c r="R9" s="60">
        <f t="shared" ca="1" si="12"/>
        <v>0</v>
      </c>
      <c r="S9" s="60">
        <f t="shared" ca="1" si="12"/>
        <v>0</v>
      </c>
      <c r="T9" s="60">
        <f t="shared" ca="1" si="12"/>
        <v>0</v>
      </c>
      <c r="U9" s="60">
        <f t="shared" ca="1" si="12"/>
        <v>0</v>
      </c>
      <c r="V9" s="60">
        <f t="shared" ca="1" si="12"/>
        <v>0</v>
      </c>
      <c r="W9" s="60">
        <f t="shared" ca="1" si="12"/>
        <v>0</v>
      </c>
      <c r="X9" s="60">
        <f t="shared" ca="1" si="12"/>
        <v>0</v>
      </c>
      <c r="Y9" s="60">
        <f t="shared" ca="1" si="12"/>
        <v>0</v>
      </c>
      <c r="Z9" s="60">
        <f t="shared" ca="1" si="12"/>
        <v>0</v>
      </c>
      <c r="AA9" s="60">
        <f t="shared" ca="1" si="12"/>
        <v>0</v>
      </c>
      <c r="AB9" s="60">
        <f t="shared" ca="1" si="12"/>
        <v>0</v>
      </c>
      <c r="AC9" s="60">
        <f t="shared" ca="1" si="12"/>
        <v>0</v>
      </c>
      <c r="AD9" s="60">
        <f t="shared" ca="1" si="12"/>
        <v>0</v>
      </c>
      <c r="AE9" s="60">
        <f t="shared" ca="1" si="12"/>
        <v>0</v>
      </c>
      <c r="AF9" s="60">
        <f t="shared" ca="1" si="12"/>
        <v>0</v>
      </c>
      <c r="AG9" s="60">
        <f t="shared" ca="1" si="12"/>
        <v>0</v>
      </c>
      <c r="AH9" s="60">
        <f t="shared" ca="1" si="12"/>
        <v>0</v>
      </c>
      <c r="AI9" s="60">
        <f t="shared" ca="1" si="12"/>
        <v>0</v>
      </c>
      <c r="AJ9" s="60">
        <f t="shared" ca="1" si="12"/>
        <v>0</v>
      </c>
      <c r="AK9" s="60">
        <f t="shared" ca="1" si="12"/>
        <v>0</v>
      </c>
      <c r="AL9" s="60">
        <f t="shared" ca="1" si="12"/>
        <v>6.3118626107316231</v>
      </c>
      <c r="AM9" s="60">
        <f t="shared" ca="1" si="12"/>
        <v>319.66720729182089</v>
      </c>
      <c r="AN9" s="60">
        <f t="shared" ca="1" si="12"/>
        <v>320.71371454539985</v>
      </c>
      <c r="AO9" s="60">
        <f t="shared" ca="1" si="12"/>
        <v>321.76364779139658</v>
      </c>
      <c r="AP9" s="60">
        <f t="shared" ca="1" si="12"/>
        <v>322.81701824564334</v>
      </c>
      <c r="AQ9" s="60">
        <f t="shared" ca="1" si="12"/>
        <v>323.87383716064323</v>
      </c>
      <c r="AR9" s="60">
        <f t="shared" ca="1" si="12"/>
        <v>324.93411582576482</v>
      </c>
      <c r="AS9" s="60">
        <f t="shared" ca="1" si="12"/>
        <v>325.99786556733852</v>
      </c>
      <c r="AT9" s="60">
        <f t="shared" ca="1" si="12"/>
        <v>327.06509774876395</v>
      </c>
      <c r="AU9" s="60">
        <f t="shared" ca="1" si="12"/>
        <v>328.13582377062994</v>
      </c>
      <c r="AV9" s="60">
        <f t="shared" ca="1" si="12"/>
        <v>329.21005507086375</v>
      </c>
      <c r="AW9" s="60">
        <f t="shared" ca="1" si="12"/>
        <v>330.28780312485105</v>
      </c>
      <c r="AX9" s="60">
        <f t="shared" ca="1" si="12"/>
        <v>331.36907944552149</v>
      </c>
      <c r="AY9" s="60">
        <f t="shared" ca="1" si="12"/>
        <v>332.4538955834887</v>
      </c>
      <c r="AZ9" s="60">
        <f t="shared" ca="1" si="12"/>
        <v>333.54226312721403</v>
      </c>
      <c r="BA9" s="60">
        <f t="shared" ca="1" si="12"/>
        <v>334.63419370305746</v>
      </c>
      <c r="BB9" s="60">
        <f t="shared" ca="1" si="12"/>
        <v>335.72969897547227</v>
      </c>
      <c r="BC9" s="60">
        <f t="shared" ca="1" si="12"/>
        <v>336.82879064707049</v>
      </c>
      <c r="BD9" s="60">
        <f t="shared" ca="1" si="12"/>
        <v>337.93148045879752</v>
      </c>
      <c r="BE9" s="60">
        <f t="shared" ca="1" si="12"/>
        <v>339.03778019003039</v>
      </c>
      <c r="BF9" s="60">
        <f t="shared" ca="1" si="12"/>
        <v>340.1477016587105</v>
      </c>
      <c r="BG9" s="60">
        <f t="shared" ca="1" si="12"/>
        <v>341.26125672144917</v>
      </c>
      <c r="BH9" s="60">
        <f t="shared" ca="1" si="12"/>
        <v>342.37845727370768</v>
      </c>
      <c r="BI9" s="60">
        <f t="shared" ca="1" si="12"/>
        <v>343.49931524985732</v>
      </c>
      <c r="BJ9" s="60">
        <f t="shared" ca="1" si="12"/>
        <v>344.62384262334308</v>
      </c>
      <c r="BK9" s="60">
        <f t="shared" ca="1" si="12"/>
        <v>345.75205140683647</v>
      </c>
      <c r="BL9" s="60">
        <f t="shared" ca="1" si="12"/>
        <v>346.88395365229735</v>
      </c>
      <c r="BM9" s="60">
        <f t="shared" ca="1" si="12"/>
        <v>348.01956145118311</v>
      </c>
      <c r="BN9" s="60">
        <f t="shared" ca="1" si="12"/>
        <v>349.15888693448323</v>
      </c>
      <c r="BO9" s="60">
        <f t="shared" ca="1" si="12"/>
        <v>350.30194227295033</v>
      </c>
      <c r="BP9" s="60">
        <f t="shared" ca="1" si="12"/>
        <v>351.44873967716194</v>
      </c>
      <c r="BQ9" s="60">
        <f t="shared" ca="1" si="12"/>
        <v>352.59929139762971</v>
      </c>
      <c r="BR9" s="60">
        <f t="shared" ca="1" si="12"/>
        <v>353.75360972505041</v>
      </c>
      <c r="BS9" s="60">
        <f t="shared" ca="1" si="12"/>
        <v>354.91170699030954</v>
      </c>
      <c r="BT9" s="60">
        <f t="shared" ca="1" si="12"/>
        <v>356.07359556465235</v>
      </c>
      <c r="BU9" s="60">
        <f t="shared" ref="BU9:EF9" ca="1" si="13">MIN(BT8+BU7-BU6,0)*-1</f>
        <v>357.23928785984026</v>
      </c>
      <c r="BV9" s="60">
        <f t="shared" ca="1" si="13"/>
        <v>358.40879632827273</v>
      </c>
      <c r="BW9" s="60">
        <f t="shared" ca="1" si="13"/>
        <v>359.58213346310549</v>
      </c>
      <c r="BX9" s="60">
        <f t="shared" ca="1" si="13"/>
        <v>360.75931179839063</v>
      </c>
      <c r="BY9" s="60">
        <f t="shared" ca="1" si="13"/>
        <v>361.94034390922388</v>
      </c>
      <c r="BZ9" s="60">
        <f t="shared" ca="1" si="13"/>
        <v>363.12524241185565</v>
      </c>
      <c r="CA9" s="60">
        <f t="shared" ca="1" si="13"/>
        <v>364.31401996386739</v>
      </c>
      <c r="CB9" s="60">
        <f t="shared" ca="1" si="13"/>
        <v>365.50668926423168</v>
      </c>
      <c r="CC9" s="60">
        <f t="shared" ca="1" si="13"/>
        <v>366.70326305354502</v>
      </c>
      <c r="CD9" s="60">
        <f t="shared" ca="1" si="13"/>
        <v>367.90375411406421</v>
      </c>
      <c r="CE9" s="60">
        <f t="shared" ca="1" si="13"/>
        <v>369.10817526991741</v>
      </c>
      <c r="CF9" s="60">
        <f t="shared" ca="1" si="13"/>
        <v>370.31653938723684</v>
      </c>
      <c r="CG9" s="60">
        <f t="shared" ca="1" si="13"/>
        <v>371.52885937423707</v>
      </c>
      <c r="CH9" s="60">
        <f t="shared" ca="1" si="13"/>
        <v>372.7451481814096</v>
      </c>
      <c r="CI9" s="60">
        <f t="shared" ca="1" si="13"/>
        <v>373.9654188016284</v>
      </c>
      <c r="CJ9" s="60">
        <f t="shared" ca="1" si="13"/>
        <v>375.18968427032269</v>
      </c>
      <c r="CK9" s="60">
        <f t="shared" ca="1" si="13"/>
        <v>376.41795766559335</v>
      </c>
      <c r="CL9" s="60">
        <f t="shared" ca="1" si="13"/>
        <v>377.65025210833301</v>
      </c>
      <c r="CM9" s="60">
        <f t="shared" ca="1" si="13"/>
        <v>378.88658076242427</v>
      </c>
      <c r="CN9" s="60">
        <f t="shared" ca="1" si="13"/>
        <v>380.12695683480524</v>
      </c>
      <c r="CO9" s="60">
        <f t="shared" ca="1" si="13"/>
        <v>381.3713935756823</v>
      </c>
      <c r="CP9" s="60">
        <f t="shared" ca="1" si="13"/>
        <v>382.61990427861929</v>
      </c>
      <c r="CQ9" s="60">
        <f t="shared" ca="1" si="13"/>
        <v>383.87250228072116</v>
      </c>
      <c r="CR9" s="60">
        <f t="shared" ca="1" si="13"/>
        <v>385.12920096272319</v>
      </c>
      <c r="CS9" s="60">
        <f t="shared" ca="1" si="13"/>
        <v>386.39001374921645</v>
      </c>
      <c r="CT9" s="60">
        <f t="shared" ca="1" si="13"/>
        <v>387.65495410866242</v>
      </c>
      <c r="CU9" s="60">
        <f t="shared" ca="1" si="13"/>
        <v>388.92403555368765</v>
      </c>
      <c r="CV9" s="60">
        <f t="shared" ca="1" si="13"/>
        <v>390.19727164113829</v>
      </c>
      <c r="CW9" s="60">
        <f t="shared" ca="1" si="13"/>
        <v>391.47467597221294</v>
      </c>
      <c r="CX9" s="60">
        <f t="shared" ca="1" si="13"/>
        <v>392.75626219267178</v>
      </c>
      <c r="CY9" s="60">
        <f t="shared" ca="1" si="13"/>
        <v>394.0420439929112</v>
      </c>
      <c r="CZ9" s="60">
        <f t="shared" ca="1" si="13"/>
        <v>395.33203510820204</v>
      </c>
      <c r="DA9" s="60">
        <f t="shared" ca="1" si="13"/>
        <v>396.62624931869686</v>
      </c>
      <c r="DB9" s="60">
        <f t="shared" ca="1" si="13"/>
        <v>397.92470044977745</v>
      </c>
      <c r="DC9" s="60">
        <f t="shared" ca="1" si="13"/>
        <v>399.22740237195103</v>
      </c>
      <c r="DD9" s="60">
        <f t="shared" ca="1" si="13"/>
        <v>400.53436900123961</v>
      </c>
      <c r="DE9" s="60">
        <f t="shared" ca="1" si="13"/>
        <v>401.84561429917812</v>
      </c>
      <c r="DF9" s="60">
        <f t="shared" ca="1" si="13"/>
        <v>403.1611522730127</v>
      </c>
      <c r="DG9" s="60">
        <f t="shared" ca="1" si="13"/>
        <v>404.48099697584439</v>
      </c>
      <c r="DH9" s="60">
        <f t="shared" ca="1" si="13"/>
        <v>405.80516250678374</v>
      </c>
      <c r="DI9" s="60">
        <f t="shared" ca="1" si="13"/>
        <v>407.13366301111091</v>
      </c>
      <c r="DJ9" s="60">
        <f t="shared" ca="1" si="13"/>
        <v>408.46651268037385</v>
      </c>
      <c r="DK9" s="60">
        <f t="shared" ca="1" si="13"/>
        <v>409.80372575263209</v>
      </c>
      <c r="DL9" s="60">
        <f t="shared" ca="1" si="13"/>
        <v>411.14531651252946</v>
      </c>
      <c r="DM9" s="60">
        <f t="shared" ca="1" si="13"/>
        <v>412.49129929145602</v>
      </c>
      <c r="DN9" s="60">
        <f t="shared" ca="1" si="13"/>
        <v>413.84168846775538</v>
      </c>
      <c r="DO9" s="60">
        <f t="shared" ca="1" si="13"/>
        <v>415.19649846683023</v>
      </c>
      <c r="DP9" s="60">
        <f t="shared" ca="1" si="13"/>
        <v>416.55574376128607</v>
      </c>
      <c r="DQ9" s="60">
        <f t="shared" ca="1" si="13"/>
        <v>417.91943887114758</v>
      </c>
      <c r="DR9" s="60">
        <f t="shared" ca="1" si="13"/>
        <v>419.28759836392055</v>
      </c>
      <c r="DS9" s="60">
        <f t="shared" ca="1" si="13"/>
        <v>420.66023685487926</v>
      </c>
      <c r="DT9" s="60">
        <f t="shared" ca="1" si="13"/>
        <v>422.03736900705735</v>
      </c>
      <c r="DU9" s="60">
        <f t="shared" ca="1" si="13"/>
        <v>423.41900953155709</v>
      </c>
      <c r="DV9" s="60">
        <f t="shared" ca="1" si="13"/>
        <v>424.80517318759485</v>
      </c>
      <c r="DW9" s="60">
        <f t="shared" ca="1" si="13"/>
        <v>426.19587478273752</v>
      </c>
      <c r="DX9" s="60">
        <f t="shared" ca="1" si="13"/>
        <v>427.59112917302082</v>
      </c>
      <c r="DY9" s="60">
        <f t="shared" ca="1" si="13"/>
        <v>428.99095126311113</v>
      </c>
      <c r="DZ9" s="60">
        <f t="shared" ca="1" si="13"/>
        <v>430.39535600646559</v>
      </c>
      <c r="EA9" s="60">
        <f t="shared" ca="1" si="13"/>
        <v>431.80435840550308</v>
      </c>
      <c r="EB9" s="60">
        <f t="shared" ca="1" si="13"/>
        <v>433.21797351173518</v>
      </c>
      <c r="EC9" s="60">
        <f t="shared" ca="1" si="13"/>
        <v>434.63621642598991</v>
      </c>
      <c r="ED9" s="60">
        <f t="shared" ca="1" si="13"/>
        <v>436.0591022984845</v>
      </c>
      <c r="EE9" s="60">
        <f t="shared" ca="1" si="13"/>
        <v>437.48664632906912</v>
      </c>
      <c r="EF9" s="60">
        <f t="shared" ca="1" si="13"/>
        <v>438.91886376735056</v>
      </c>
      <c r="EG9" s="60">
        <f t="shared" ref="EG9:GR9" ca="1" si="14">MIN(EF8+EG7-EG6,0)*-1</f>
        <v>440.35576991281232</v>
      </c>
      <c r="EH9" s="60">
        <f t="shared" ca="1" si="14"/>
        <v>441.79738011509835</v>
      </c>
      <c r="EI9" s="60">
        <f t="shared" ca="1" si="14"/>
        <v>443.24370977405306</v>
      </c>
      <c r="EJ9" s="60">
        <f t="shared" ca="1" si="14"/>
        <v>444.69477433995053</v>
      </c>
      <c r="EK9" s="60">
        <f t="shared" ca="1" si="14"/>
        <v>446.15058931363637</v>
      </c>
      <c r="EL9" s="60">
        <f t="shared" ca="1" si="14"/>
        <v>447.61117024673513</v>
      </c>
      <c r="EM9" s="60">
        <f t="shared" ca="1" si="14"/>
        <v>449.07653274171753</v>
      </c>
      <c r="EN9" s="60">
        <f t="shared" ca="1" si="14"/>
        <v>450.54669245221339</v>
      </c>
      <c r="EO9" s="60">
        <f t="shared" ca="1" si="14"/>
        <v>452.02166508302435</v>
      </c>
      <c r="EP9" s="60">
        <f t="shared" ca="1" si="14"/>
        <v>453.50146639042759</v>
      </c>
      <c r="EQ9" s="60">
        <f t="shared" ca="1" si="14"/>
        <v>454.98611218222868</v>
      </c>
      <c r="ER9" s="60">
        <f t="shared" ca="1" si="14"/>
        <v>456.47561831803432</v>
      </c>
      <c r="ES9" s="60">
        <f t="shared" ca="1" si="14"/>
        <v>457.97000070932154</v>
      </c>
      <c r="ET9" s="60">
        <f t="shared" ca="1" si="14"/>
        <v>459.46927531969777</v>
      </c>
      <c r="EU9" s="60">
        <f t="shared" ca="1" si="14"/>
        <v>460.9734581650082</v>
      </c>
      <c r="EV9" s="60">
        <f t="shared" ca="1" si="14"/>
        <v>462.48256531353945</v>
      </c>
      <c r="EW9" s="60">
        <f t="shared" ca="1" si="14"/>
        <v>463.99661288619427</v>
      </c>
      <c r="EX9" s="60">
        <f t="shared" ca="1" si="14"/>
        <v>465.51561705659697</v>
      </c>
      <c r="EY9" s="60">
        <f t="shared" ca="1" si="14"/>
        <v>467.03959405138448</v>
      </c>
      <c r="EZ9" s="60">
        <f t="shared" ca="1" si="14"/>
        <v>468.56856015029371</v>
      </c>
      <c r="FA9" s="60">
        <f t="shared" ca="1" si="14"/>
        <v>470.10253168635245</v>
      </c>
      <c r="FB9" s="60">
        <f t="shared" ca="1" si="14"/>
        <v>471.64152504604317</v>
      </c>
      <c r="FC9" s="60">
        <f t="shared" ca="1" si="14"/>
        <v>473.18555666952852</v>
      </c>
      <c r="FD9" s="60">
        <f t="shared" ca="1" si="14"/>
        <v>474.73464305075868</v>
      </c>
      <c r="FE9" s="60">
        <f t="shared" ca="1" si="14"/>
        <v>476.2888007376896</v>
      </c>
      <c r="FF9" s="60">
        <f t="shared" ca="1" si="14"/>
        <v>477.84804633249223</v>
      </c>
      <c r="FG9" s="60">
        <f t="shared" ca="1" si="14"/>
        <v>479.41239649161434</v>
      </c>
      <c r="FH9" s="60">
        <f t="shared" ca="1" si="14"/>
        <v>480.98186792608976</v>
      </c>
      <c r="FI9" s="60">
        <f t="shared" ca="1" si="14"/>
        <v>482.55647740163295</v>
      </c>
      <c r="FJ9" s="60">
        <f t="shared" ca="1" si="14"/>
        <v>484.13624173886637</v>
      </c>
      <c r="FK9" s="60">
        <f t="shared" ca="1" si="14"/>
        <v>485.72117781344423</v>
      </c>
      <c r="FL9" s="60">
        <f t="shared" ca="1" si="14"/>
        <v>487.31130255631615</v>
      </c>
      <c r="FM9" s="60">
        <f t="shared" ca="1" si="14"/>
        <v>488.90663295380182</v>
      </c>
      <c r="FN9" s="60">
        <f t="shared" ca="1" si="14"/>
        <v>490.50718604789654</v>
      </c>
      <c r="FO9" s="60">
        <f t="shared" ca="1" si="14"/>
        <v>492.11297893629671</v>
      </c>
      <c r="FP9" s="60">
        <f t="shared" ca="1" si="14"/>
        <v>493.7240287727891</v>
      </c>
      <c r="FQ9" s="60">
        <f t="shared" ca="1" si="14"/>
        <v>495.34035276720169</v>
      </c>
      <c r="FR9" s="60">
        <f t="shared" ca="1" si="14"/>
        <v>496.96196818577482</v>
      </c>
      <c r="FS9" s="60">
        <f t="shared" ca="1" si="14"/>
        <v>498.58889235127026</v>
      </c>
      <c r="FT9" s="60">
        <f t="shared" ca="1" si="14"/>
        <v>500.22114264313313</v>
      </c>
      <c r="FU9" s="60">
        <f t="shared" ca="1" si="14"/>
        <v>501.85873649770838</v>
      </c>
      <c r="FV9" s="60">
        <f t="shared" ca="1" si="14"/>
        <v>503.50169140841354</v>
      </c>
      <c r="FW9" s="60">
        <f t="shared" ca="1" si="14"/>
        <v>505.15002492596977</v>
      </c>
      <c r="FX9" s="60">
        <f t="shared" ca="1" si="14"/>
        <v>506.8037546585565</v>
      </c>
      <c r="FY9" s="60">
        <f t="shared" ca="1" si="14"/>
        <v>508.46289827195505</v>
      </c>
      <c r="FZ9" s="60">
        <f t="shared" ca="1" si="14"/>
        <v>510.1274734898052</v>
      </c>
      <c r="GA9" s="60">
        <f t="shared" ca="1" si="14"/>
        <v>511.79749809375608</v>
      </c>
      <c r="GB9" s="60">
        <f t="shared" ca="1" si="14"/>
        <v>513.47298992369906</v>
      </c>
      <c r="GC9" s="60">
        <f t="shared" ca="1" si="14"/>
        <v>515.15396687789143</v>
      </c>
      <c r="GD9" s="60">
        <f t="shared" ca="1" si="14"/>
        <v>516.84044691321833</v>
      </c>
      <c r="GE9" s="60">
        <f t="shared" ca="1" si="14"/>
        <v>518.53244804533097</v>
      </c>
      <c r="GF9" s="60">
        <f t="shared" ca="1" si="14"/>
        <v>520.22998834884675</v>
      </c>
      <c r="GG9" s="60">
        <f t="shared" ca="1" si="14"/>
        <v>521.93308595760027</v>
      </c>
      <c r="GH9" s="60">
        <f t="shared" ca="1" si="14"/>
        <v>523.64175906473974</v>
      </c>
      <c r="GI9" s="60">
        <f t="shared" ca="1" si="14"/>
        <v>525.35602592301802</v>
      </c>
      <c r="GJ9" s="60">
        <f t="shared" ca="1" si="14"/>
        <v>527.07590484489992</v>
      </c>
      <c r="GK9" s="60">
        <f t="shared" ca="1" si="14"/>
        <v>528.80141420282962</v>
      </c>
      <c r="GL9" s="60">
        <f t="shared" ca="1" si="14"/>
        <v>530.53257242937798</v>
      </c>
      <c r="GM9" s="60">
        <f t="shared" ca="1" si="14"/>
        <v>532.26939801751359</v>
      </c>
      <c r="GN9" s="60">
        <f t="shared" ca="1" si="14"/>
        <v>534.01190952063553</v>
      </c>
      <c r="GO9" s="60">
        <f t="shared" ca="1" si="14"/>
        <v>535.76012555301349</v>
      </c>
      <c r="GP9" s="60">
        <f t="shared" ca="1" si="14"/>
        <v>537.51406478975878</v>
      </c>
      <c r="GQ9" s="60">
        <f t="shared" ca="1" si="14"/>
        <v>539.2737459671589</v>
      </c>
      <c r="GR9" s="60">
        <f t="shared" ca="1" si="14"/>
        <v>541.0391878828159</v>
      </c>
      <c r="GS9" s="60">
        <f t="shared" ref="GS9:IL9" ca="1" si="15">MIN(GR8+GS7-GS6,0)*-1</f>
        <v>542.81040939591185</v>
      </c>
      <c r="GT9" s="60">
        <f t="shared" ca="1" si="15"/>
        <v>544.58742942733807</v>
      </c>
      <c r="GU9" s="60">
        <f t="shared" ca="1" si="15"/>
        <v>546.370266959937</v>
      </c>
      <c r="GV9" s="60">
        <f t="shared" ca="1" si="15"/>
        <v>548.15894103869869</v>
      </c>
      <c r="GW9" s="60">
        <f t="shared" ca="1" si="15"/>
        <v>549.95347077094993</v>
      </c>
      <c r="GX9" s="60">
        <f t="shared" ca="1" si="15"/>
        <v>551.7538753265726</v>
      </c>
      <c r="GY9" s="60">
        <f t="shared" ca="1" si="15"/>
        <v>553.56017393821094</v>
      </c>
      <c r="GZ9" s="60">
        <f t="shared" ca="1" si="15"/>
        <v>555.3723859014608</v>
      </c>
      <c r="HA9" s="60">
        <f t="shared" ca="1" si="15"/>
        <v>557.1905305751352</v>
      </c>
      <c r="HB9" s="60">
        <f t="shared" ca="1" si="15"/>
        <v>559.01462738133341</v>
      </c>
      <c r="HC9" s="60">
        <f t="shared" ca="1" si="15"/>
        <v>560.84469580583391</v>
      </c>
      <c r="HD9" s="60">
        <f t="shared" ca="1" si="15"/>
        <v>562.68075539812708</v>
      </c>
      <c r="HE9" s="60">
        <f t="shared" ca="1" si="15"/>
        <v>564.52282577174992</v>
      </c>
      <c r="HF9" s="60">
        <f t="shared" ca="1" si="15"/>
        <v>566.37092660443159</v>
      </c>
      <c r="HG9" s="60">
        <f t="shared" ca="1" si="15"/>
        <v>568.22507763835529</v>
      </c>
      <c r="HH9" s="60">
        <f t="shared" ca="1" si="15"/>
        <v>570.08529868025653</v>
      </c>
      <c r="HI9" s="60">
        <f t="shared" ca="1" si="15"/>
        <v>571.95160960178691</v>
      </c>
      <c r="HJ9" s="60">
        <f t="shared" ca="1" si="15"/>
        <v>573.82403033962328</v>
      </c>
      <c r="HK9" s="60">
        <f t="shared" ca="1" si="15"/>
        <v>575.70258089574781</v>
      </c>
      <c r="HL9" s="60">
        <f t="shared" ca="1" si="15"/>
        <v>577.58728133752084</v>
      </c>
      <c r="HM9" s="60">
        <f t="shared" ca="1" si="15"/>
        <v>579.47815179813551</v>
      </c>
      <c r="HN9" s="60">
        <f t="shared" ca="1" si="15"/>
        <v>581.37521247660334</v>
      </c>
      <c r="HO9" s="60">
        <f t="shared" ca="1" si="15"/>
        <v>583.2784836380597</v>
      </c>
      <c r="HP9" s="60">
        <f t="shared" ca="1" si="15"/>
        <v>585.18798561405129</v>
      </c>
      <c r="HQ9" s="60">
        <f t="shared" ca="1" si="15"/>
        <v>587.10373880260522</v>
      </c>
      <c r="HR9" s="60">
        <f t="shared" ca="1" si="15"/>
        <v>589.0257636686074</v>
      </c>
      <c r="HS9" s="60">
        <f t="shared" ca="1" si="15"/>
        <v>590.95408074387888</v>
      </c>
      <c r="HT9" s="60">
        <f t="shared" ca="1" si="15"/>
        <v>592.88871062747421</v>
      </c>
      <c r="HU9" s="60">
        <f t="shared" ca="1" si="15"/>
        <v>594.82967398587425</v>
      </c>
      <c r="HV9" s="60">
        <f t="shared" ca="1" si="15"/>
        <v>596.77699155323717</v>
      </c>
      <c r="HW9" s="60">
        <f t="shared" ca="1" si="15"/>
        <v>598.73068413155852</v>
      </c>
      <c r="HX9" s="60">
        <f t="shared" ca="1" si="15"/>
        <v>600.69077259104233</v>
      </c>
      <c r="HY9" s="60">
        <f t="shared" ca="1" si="15"/>
        <v>602.65727787007563</v>
      </c>
      <c r="HZ9" s="60">
        <f t="shared" ca="1" si="15"/>
        <v>604.63022097566136</v>
      </c>
      <c r="IA9" s="60">
        <f t="shared" ca="1" si="15"/>
        <v>606.60962298358208</v>
      </c>
      <c r="IB9" s="60">
        <f t="shared" ca="1" si="15"/>
        <v>608.59550503860737</v>
      </c>
      <c r="IC9" s="60">
        <f t="shared" ca="1" si="15"/>
        <v>610.5878883547266</v>
      </c>
      <c r="ID9" s="60">
        <f t="shared" ca="1" si="15"/>
        <v>610.5878883547266</v>
      </c>
      <c r="IE9" s="60">
        <f t="shared" ca="1" si="15"/>
        <v>610.5878883547266</v>
      </c>
      <c r="IF9" s="60">
        <f t="shared" ca="1" si="15"/>
        <v>610.5878883547266</v>
      </c>
      <c r="IG9" s="60">
        <f t="shared" ca="1" si="15"/>
        <v>610.5878883547266</v>
      </c>
      <c r="IH9" s="60">
        <f t="shared" ca="1" si="15"/>
        <v>610.5878883547266</v>
      </c>
      <c r="II9" s="60">
        <f t="shared" ca="1" si="15"/>
        <v>610.5878883547266</v>
      </c>
      <c r="IJ9" s="60">
        <f t="shared" ca="1" si="15"/>
        <v>610.5878883547266</v>
      </c>
      <c r="IK9" s="60">
        <f t="shared" ca="1" si="15"/>
        <v>610.5878883547266</v>
      </c>
      <c r="IL9" s="60">
        <f t="shared" ca="1" si="15"/>
        <v>610.5878883547266</v>
      </c>
    </row>
    <row r="11" spans="2:246" s="2" customFormat="1" ht="10.5" customHeight="1" thickBot="1" x14ac:dyDescent="0.25">
      <c r="B11" s="40" t="s">
        <v>67</v>
      </c>
      <c r="C11" s="40"/>
      <c r="D11" s="40"/>
      <c r="E11" s="49"/>
      <c r="F11" s="49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</row>
    <row r="12" spans="2:246" s="2" customFormat="1" ht="10.5" customHeight="1" outlineLevel="1" x14ac:dyDescent="0.2">
      <c r="B12" s="110" t="s">
        <v>332</v>
      </c>
      <c r="C12" s="122"/>
      <c r="D12" s="124"/>
      <c r="E12" s="79"/>
      <c r="F12" s="79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</row>
    <row r="13" spans="2:246" s="48" customFormat="1" ht="10.5" customHeight="1" outlineLevel="2" x14ac:dyDescent="0.2">
      <c r="B13" s="7" t="s">
        <v>154</v>
      </c>
      <c r="C13" s="56" t="s">
        <v>150</v>
      </c>
      <c r="D13" s="43"/>
      <c r="G13" s="85">
        <f>SUMPRODUCT(Assump!$D$33:$D$34,Assump!$D$4:$D$5)</f>
        <v>99686.895779999992</v>
      </c>
      <c r="H13" s="85">
        <f>SUMPRODUCT(Assump!$D$33:$D$34,Assump!$D$4:$D$5)</f>
        <v>99686.895779999992</v>
      </c>
      <c r="I13" s="85">
        <f>SUMPRODUCT(Assump!$D$33:$D$34,Assump!$D$4:$D$5)</f>
        <v>99686.895779999992</v>
      </c>
      <c r="J13" s="85">
        <f>SUMPRODUCT(Assump!$D$33:$D$34,Assump!$D$4:$D$5)</f>
        <v>99686.895779999992</v>
      </c>
      <c r="K13" s="85">
        <f>SUMPRODUCT(Assump!$D$33:$D$34,Assump!$D$4:$D$5)</f>
        <v>99686.895779999992</v>
      </c>
      <c r="L13" s="85">
        <f>SUMPRODUCT(Assump!$D$33:$D$34,Assump!$D$4:$D$5)</f>
        <v>99686.895779999992</v>
      </c>
      <c r="M13" s="85">
        <f>SUMPRODUCT(Assump!$D$33:$D$34,Assump!$D$4:$D$5)</f>
        <v>99686.895779999992</v>
      </c>
      <c r="N13" s="85">
        <f>SUMPRODUCT(Assump!$D$33:$D$34,Assump!$D$4:$D$5)</f>
        <v>99686.895779999992</v>
      </c>
      <c r="O13" s="85">
        <f>SUMPRODUCT(Assump!$D$33:$D$34,Assump!$D$4:$D$5)</f>
        <v>99686.895779999992</v>
      </c>
      <c r="P13" s="85">
        <f>SUMPRODUCT(Assump!$D$33:$D$34,Assump!$D$4:$D$5)</f>
        <v>99686.895779999992</v>
      </c>
      <c r="Q13" s="85">
        <f>SUMPRODUCT(Assump!$D$33:$D$34,Assump!$D$4:$D$5)</f>
        <v>99686.895779999992</v>
      </c>
      <c r="R13" s="85">
        <f>SUMPRODUCT(Assump!$D$33:$D$34,Assump!$D$4:$D$5)</f>
        <v>99686.895779999992</v>
      </c>
      <c r="S13" s="85">
        <f>SUMPRODUCT(Assump!$D$33:$D$34,Assump!$D$4:$D$5)</f>
        <v>99686.895779999992</v>
      </c>
      <c r="T13" s="85">
        <f>SUMPRODUCT(Assump!$D$33:$D$34,Assump!$D$4:$D$5)</f>
        <v>99686.895779999992</v>
      </c>
      <c r="U13" s="85">
        <f>SUMPRODUCT(Assump!$D$33:$D$34,Assump!$D$4:$D$5)</f>
        <v>99686.895779999992</v>
      </c>
      <c r="V13" s="85">
        <f>SUMPRODUCT(Assump!$D$33:$D$34,Assump!$D$4:$D$5)</f>
        <v>99686.895779999992</v>
      </c>
      <c r="W13" s="85">
        <f>SUMPRODUCT(Assump!$D$33:$D$34,Assump!$D$4:$D$5)</f>
        <v>99686.895779999992</v>
      </c>
      <c r="X13" s="85">
        <f>SUMPRODUCT(Assump!$D$33:$D$34,Assump!$D$4:$D$5)</f>
        <v>99686.895779999992</v>
      </c>
      <c r="Y13" s="85">
        <f>SUMPRODUCT(Assump!$D$33:$D$34,Assump!$D$4:$D$5)</f>
        <v>99686.895779999992</v>
      </c>
      <c r="Z13" s="85">
        <f>SUMPRODUCT(Assump!$D$33:$D$34,Assump!$D$4:$D$5)</f>
        <v>99686.895779999992</v>
      </c>
      <c r="AA13" s="85">
        <f>SUMPRODUCT(Assump!$D$33:$D$34,Assump!$D$4:$D$5)</f>
        <v>99686.895779999992</v>
      </c>
      <c r="AB13" s="85">
        <f>SUMPRODUCT(Assump!$D$33:$D$34,Assump!$D$4:$D$5)</f>
        <v>99686.895779999992</v>
      </c>
      <c r="AC13" s="85">
        <f>SUMPRODUCT(Assump!$D$33:$D$34,Assump!$D$4:$D$5)</f>
        <v>99686.895779999992</v>
      </c>
      <c r="AD13" s="85">
        <f>SUMPRODUCT(Assump!$D$33:$D$34,Assump!$D$4:$D$5)</f>
        <v>99686.895779999992</v>
      </c>
      <c r="AE13" s="85">
        <f>SUMPRODUCT(Assump!$D$33:$D$34,Assump!$D$4:$D$5)</f>
        <v>99686.895779999992</v>
      </c>
      <c r="AF13" s="85">
        <f>SUMPRODUCT(Assump!$D$33:$D$34,Assump!$D$4:$D$5)</f>
        <v>99686.895779999992</v>
      </c>
      <c r="AG13" s="85">
        <f>SUMPRODUCT(Assump!$D$33:$D$34,Assump!$D$4:$D$5)</f>
        <v>99686.895779999992</v>
      </c>
      <c r="AH13" s="85">
        <f>SUMPRODUCT(Assump!$D$33:$D$34,Assump!$D$4:$D$5)</f>
        <v>99686.895779999992</v>
      </c>
      <c r="AI13" s="85">
        <f>SUMPRODUCT(Assump!$D$33:$D$34,Assump!$D$4:$D$5)</f>
        <v>99686.895779999992</v>
      </c>
      <c r="AJ13" s="85">
        <f>SUMPRODUCT(Assump!$D$33:$D$34,Assump!$D$4:$D$5)</f>
        <v>99686.895779999992</v>
      </c>
      <c r="AK13" s="85">
        <f>SUMPRODUCT(Assump!$D$33:$D$34,Assump!$D$4:$D$5)</f>
        <v>99686.895779999992</v>
      </c>
      <c r="AL13" s="85">
        <f>SUMPRODUCT(Assump!$D$33:$D$34,Assump!$D$4:$D$5)</f>
        <v>99686.895779999992</v>
      </c>
      <c r="AM13" s="85">
        <f>SUMPRODUCT(Assump!$D$33:$D$34,Assump!$D$4:$D$5)</f>
        <v>99686.895779999992</v>
      </c>
      <c r="AN13" s="85">
        <f>SUMPRODUCT(Assump!$D$33:$D$34,Assump!$D$4:$D$5)</f>
        <v>99686.895779999992</v>
      </c>
      <c r="AO13" s="85">
        <f>SUMPRODUCT(Assump!$D$33:$D$34,Assump!$D$4:$D$5)</f>
        <v>99686.895779999992</v>
      </c>
      <c r="AP13" s="85">
        <f>SUMPRODUCT(Assump!$D$33:$D$34,Assump!$D$4:$D$5)</f>
        <v>99686.895779999992</v>
      </c>
      <c r="AQ13" s="85">
        <f>SUMPRODUCT(Assump!$D$33:$D$34,Assump!$D$4:$D$5)</f>
        <v>99686.895779999992</v>
      </c>
      <c r="AR13" s="85">
        <f>SUMPRODUCT(Assump!$D$33:$D$34,Assump!$D$4:$D$5)</f>
        <v>99686.895779999992</v>
      </c>
      <c r="AS13" s="85">
        <f>SUMPRODUCT(Assump!$D$33:$D$34,Assump!$D$4:$D$5)</f>
        <v>99686.895779999992</v>
      </c>
      <c r="AT13" s="85">
        <f>SUMPRODUCT(Assump!$D$33:$D$34,Assump!$D$4:$D$5)</f>
        <v>99686.895779999992</v>
      </c>
      <c r="AU13" s="85">
        <f>SUMPRODUCT(Assump!$D$33:$D$34,Assump!$D$4:$D$5)</f>
        <v>99686.895779999992</v>
      </c>
      <c r="AV13" s="85">
        <f>SUMPRODUCT(Assump!$D$33:$D$34,Assump!$D$4:$D$5)</f>
        <v>99686.895779999992</v>
      </c>
      <c r="AW13" s="85">
        <f>SUMPRODUCT(Assump!$D$33:$D$34,Assump!$D$4:$D$5)</f>
        <v>99686.895779999992</v>
      </c>
      <c r="AX13" s="85">
        <f>SUMPRODUCT(Assump!$D$33:$D$34,Assump!$D$4:$D$5)</f>
        <v>99686.895779999992</v>
      </c>
      <c r="AY13" s="85">
        <f>SUMPRODUCT(Assump!$D$33:$D$34,Assump!$D$4:$D$5)</f>
        <v>99686.895779999992</v>
      </c>
      <c r="AZ13" s="85">
        <f>SUMPRODUCT(Assump!$D$33:$D$34,Assump!$D$4:$D$5)</f>
        <v>99686.895779999992</v>
      </c>
      <c r="BA13" s="85">
        <f>SUMPRODUCT(Assump!$D$33:$D$34,Assump!$D$4:$D$5)</f>
        <v>99686.895779999992</v>
      </c>
      <c r="BB13" s="85">
        <f>SUMPRODUCT(Assump!$D$33:$D$34,Assump!$D$4:$D$5)</f>
        <v>99686.895779999992</v>
      </c>
      <c r="BC13" s="85">
        <f>SUMPRODUCT(Assump!$D$33:$D$34,Assump!$D$4:$D$5)</f>
        <v>99686.895779999992</v>
      </c>
      <c r="BD13" s="85">
        <f>SUMPRODUCT(Assump!$D$33:$D$34,Assump!$D$4:$D$5)</f>
        <v>99686.895779999992</v>
      </c>
      <c r="BE13" s="85">
        <f>SUMPRODUCT(Assump!$D$33:$D$34,Assump!$D$4:$D$5)</f>
        <v>99686.895779999992</v>
      </c>
      <c r="BF13" s="85">
        <f>SUMPRODUCT(Assump!$D$33:$D$34,Assump!$D$4:$D$5)</f>
        <v>99686.895779999992</v>
      </c>
      <c r="BG13" s="85">
        <f>SUMPRODUCT(Assump!$D$33:$D$34,Assump!$D$4:$D$5)</f>
        <v>99686.895779999992</v>
      </c>
      <c r="BH13" s="85">
        <f>SUMPRODUCT(Assump!$D$33:$D$34,Assump!$D$4:$D$5)</f>
        <v>99686.895779999992</v>
      </c>
      <c r="BI13" s="85">
        <f>SUMPRODUCT(Assump!$D$33:$D$34,Assump!$D$4:$D$5)</f>
        <v>99686.895779999992</v>
      </c>
      <c r="BJ13" s="85">
        <f>SUMPRODUCT(Assump!$D$33:$D$34,Assump!$D$4:$D$5)</f>
        <v>99686.895779999992</v>
      </c>
      <c r="BK13" s="85">
        <f>SUMPRODUCT(Assump!$D$33:$D$34,Assump!$D$4:$D$5)</f>
        <v>99686.895779999992</v>
      </c>
      <c r="BL13" s="85">
        <f>SUMPRODUCT(Assump!$D$33:$D$34,Assump!$D$4:$D$5)</f>
        <v>99686.895779999992</v>
      </c>
      <c r="BM13" s="85">
        <f>SUMPRODUCT(Assump!$D$33:$D$34,Assump!$D$4:$D$5)</f>
        <v>99686.895779999992</v>
      </c>
      <c r="BN13" s="85">
        <f>SUMPRODUCT(Assump!$D$33:$D$34,Assump!$D$4:$D$5)</f>
        <v>99686.895779999992</v>
      </c>
      <c r="BO13" s="85">
        <f>SUMPRODUCT(Assump!$D$33:$D$34,Assump!$D$4:$D$5)</f>
        <v>99686.895779999992</v>
      </c>
      <c r="BP13" s="85">
        <f>SUMPRODUCT(Assump!$D$33:$D$34,Assump!$D$4:$D$5)</f>
        <v>99686.895779999992</v>
      </c>
      <c r="BQ13" s="85">
        <f>SUMPRODUCT(Assump!$D$33:$D$34,Assump!$D$4:$D$5)</f>
        <v>99686.895779999992</v>
      </c>
      <c r="BR13" s="85">
        <f>SUMPRODUCT(Assump!$D$33:$D$34,Assump!$D$4:$D$5)</f>
        <v>99686.895779999992</v>
      </c>
      <c r="BS13" s="85">
        <f>SUMPRODUCT(Assump!$D$33:$D$34,Assump!$D$4:$D$5)</f>
        <v>99686.895779999992</v>
      </c>
      <c r="BT13" s="85">
        <f>SUMPRODUCT(Assump!$D$33:$D$34,Assump!$D$4:$D$5)</f>
        <v>99686.895779999992</v>
      </c>
      <c r="BU13" s="85">
        <f>SUMPRODUCT(Assump!$D$33:$D$34,Assump!$D$4:$D$5)</f>
        <v>99686.895779999992</v>
      </c>
      <c r="BV13" s="85">
        <f>SUMPRODUCT(Assump!$D$33:$D$34,Assump!$D$4:$D$5)</f>
        <v>99686.895779999992</v>
      </c>
      <c r="BW13" s="85">
        <f>SUMPRODUCT(Assump!$D$33:$D$34,Assump!$D$4:$D$5)</f>
        <v>99686.895779999992</v>
      </c>
      <c r="BX13" s="85">
        <f>SUMPRODUCT(Assump!$D$33:$D$34,Assump!$D$4:$D$5)</f>
        <v>99686.895779999992</v>
      </c>
      <c r="BY13" s="85">
        <f>SUMPRODUCT(Assump!$D$33:$D$34,Assump!$D$4:$D$5)</f>
        <v>99686.895779999992</v>
      </c>
      <c r="BZ13" s="85">
        <f>SUMPRODUCT(Assump!$D$33:$D$34,Assump!$D$4:$D$5)</f>
        <v>99686.895779999992</v>
      </c>
      <c r="CA13" s="85">
        <f>SUMPRODUCT(Assump!$D$33:$D$34,Assump!$D$4:$D$5)</f>
        <v>99686.895779999992</v>
      </c>
      <c r="CB13" s="85">
        <f>SUMPRODUCT(Assump!$D$33:$D$34,Assump!$D$4:$D$5)</f>
        <v>99686.895779999992</v>
      </c>
      <c r="CC13" s="85">
        <f>SUMPRODUCT(Assump!$D$33:$D$34,Assump!$D$4:$D$5)</f>
        <v>99686.895779999992</v>
      </c>
      <c r="CD13" s="85">
        <f>SUMPRODUCT(Assump!$D$33:$D$34,Assump!$D$4:$D$5)</f>
        <v>99686.895779999992</v>
      </c>
      <c r="CE13" s="85">
        <f>SUMPRODUCT(Assump!$D$33:$D$34,Assump!$D$4:$D$5)</f>
        <v>99686.895779999992</v>
      </c>
      <c r="CF13" s="85">
        <f>SUMPRODUCT(Assump!$D$33:$D$34,Assump!$D$4:$D$5)</f>
        <v>99686.895779999992</v>
      </c>
      <c r="CG13" s="85">
        <f>SUMPRODUCT(Assump!$D$33:$D$34,Assump!$D$4:$D$5)</f>
        <v>99686.895779999992</v>
      </c>
      <c r="CH13" s="85">
        <f>SUMPRODUCT(Assump!$D$33:$D$34,Assump!$D$4:$D$5)</f>
        <v>99686.895779999992</v>
      </c>
      <c r="CI13" s="85">
        <f>SUMPRODUCT(Assump!$D$33:$D$34,Assump!$D$4:$D$5)</f>
        <v>99686.895779999992</v>
      </c>
      <c r="CJ13" s="85">
        <f>SUMPRODUCT(Assump!$D$33:$D$34,Assump!$D$4:$D$5)</f>
        <v>99686.895779999992</v>
      </c>
      <c r="CK13" s="85">
        <f>SUMPRODUCT(Assump!$D$33:$D$34,Assump!$D$4:$D$5)</f>
        <v>99686.895779999992</v>
      </c>
      <c r="CL13" s="85">
        <f>SUMPRODUCT(Assump!$D$33:$D$34,Assump!$D$4:$D$5)</f>
        <v>99686.895779999992</v>
      </c>
      <c r="CM13" s="85">
        <f>SUMPRODUCT(Assump!$D$33:$D$34,Assump!$D$4:$D$5)</f>
        <v>99686.895779999992</v>
      </c>
      <c r="CN13" s="85">
        <f>SUMPRODUCT(Assump!$D$33:$D$34,Assump!$D$4:$D$5)</f>
        <v>99686.895779999992</v>
      </c>
      <c r="CO13" s="85">
        <f>SUMPRODUCT(Assump!$D$33:$D$34,Assump!$D$4:$D$5)</f>
        <v>99686.895779999992</v>
      </c>
      <c r="CP13" s="85">
        <f>SUMPRODUCT(Assump!$D$33:$D$34,Assump!$D$4:$D$5)</f>
        <v>99686.895779999992</v>
      </c>
      <c r="CQ13" s="85">
        <f>SUMPRODUCT(Assump!$D$33:$D$34,Assump!$D$4:$D$5)</f>
        <v>99686.895779999992</v>
      </c>
      <c r="CR13" s="85">
        <f>SUMPRODUCT(Assump!$D$33:$D$34,Assump!$D$4:$D$5)</f>
        <v>99686.895779999992</v>
      </c>
      <c r="CS13" s="85">
        <f>SUMPRODUCT(Assump!$D$33:$D$34,Assump!$D$4:$D$5)</f>
        <v>99686.895779999992</v>
      </c>
      <c r="CT13" s="85">
        <f>SUMPRODUCT(Assump!$D$33:$D$34,Assump!$D$4:$D$5)</f>
        <v>99686.895779999992</v>
      </c>
      <c r="CU13" s="85">
        <f>SUMPRODUCT(Assump!$D$33:$D$34,Assump!$D$4:$D$5)</f>
        <v>99686.895779999992</v>
      </c>
      <c r="CV13" s="85">
        <f>SUMPRODUCT(Assump!$D$33:$D$34,Assump!$D$4:$D$5)</f>
        <v>99686.895779999992</v>
      </c>
      <c r="CW13" s="85">
        <f>SUMPRODUCT(Assump!$D$33:$D$34,Assump!$D$4:$D$5)</f>
        <v>99686.895779999992</v>
      </c>
      <c r="CX13" s="85">
        <f>SUMPRODUCT(Assump!$D$33:$D$34,Assump!$D$4:$D$5)</f>
        <v>99686.895779999992</v>
      </c>
      <c r="CY13" s="85">
        <f>SUMPRODUCT(Assump!$D$33:$D$34,Assump!$D$4:$D$5)</f>
        <v>99686.895779999992</v>
      </c>
      <c r="CZ13" s="85">
        <f>SUMPRODUCT(Assump!$D$33:$D$34,Assump!$D$4:$D$5)</f>
        <v>99686.895779999992</v>
      </c>
      <c r="DA13" s="85">
        <f>SUMPRODUCT(Assump!$D$33:$D$34,Assump!$D$4:$D$5)</f>
        <v>99686.895779999992</v>
      </c>
      <c r="DB13" s="85">
        <f>SUMPRODUCT(Assump!$D$33:$D$34,Assump!$D$4:$D$5)</f>
        <v>99686.895779999992</v>
      </c>
      <c r="DC13" s="85">
        <f>SUMPRODUCT(Assump!$D$33:$D$34,Assump!$D$4:$D$5)</f>
        <v>99686.895779999992</v>
      </c>
      <c r="DD13" s="85">
        <f>SUMPRODUCT(Assump!$D$33:$D$34,Assump!$D$4:$D$5)</f>
        <v>99686.895779999992</v>
      </c>
      <c r="DE13" s="85">
        <f>SUMPRODUCT(Assump!$D$33:$D$34,Assump!$D$4:$D$5)</f>
        <v>99686.895779999992</v>
      </c>
      <c r="DF13" s="85">
        <f>SUMPRODUCT(Assump!$D$33:$D$34,Assump!$D$4:$D$5)</f>
        <v>99686.895779999992</v>
      </c>
      <c r="DG13" s="85">
        <f>SUMPRODUCT(Assump!$D$33:$D$34,Assump!$D$4:$D$5)</f>
        <v>99686.895779999992</v>
      </c>
      <c r="DH13" s="85">
        <f>SUMPRODUCT(Assump!$D$33:$D$34,Assump!$D$4:$D$5)</f>
        <v>99686.895779999992</v>
      </c>
      <c r="DI13" s="85">
        <f>SUMPRODUCT(Assump!$D$33:$D$34,Assump!$D$4:$D$5)</f>
        <v>99686.895779999992</v>
      </c>
      <c r="DJ13" s="85">
        <f>SUMPRODUCT(Assump!$D$33:$D$34,Assump!$D$4:$D$5)</f>
        <v>99686.895779999992</v>
      </c>
      <c r="DK13" s="85">
        <f>SUMPRODUCT(Assump!$D$33:$D$34,Assump!$D$4:$D$5)</f>
        <v>99686.895779999992</v>
      </c>
      <c r="DL13" s="85">
        <f>SUMPRODUCT(Assump!$D$33:$D$34,Assump!$D$4:$D$5)</f>
        <v>99686.895779999992</v>
      </c>
      <c r="DM13" s="85">
        <f>SUMPRODUCT(Assump!$D$33:$D$34,Assump!$D$4:$D$5)</f>
        <v>99686.895779999992</v>
      </c>
      <c r="DN13" s="85">
        <f>SUMPRODUCT(Assump!$D$33:$D$34,Assump!$D$4:$D$5)</f>
        <v>99686.895779999992</v>
      </c>
      <c r="DO13" s="85">
        <f>SUMPRODUCT(Assump!$D$33:$D$34,Assump!$D$4:$D$5)</f>
        <v>99686.895779999992</v>
      </c>
      <c r="DP13" s="85">
        <f>SUMPRODUCT(Assump!$D$33:$D$34,Assump!$D$4:$D$5)</f>
        <v>99686.895779999992</v>
      </c>
      <c r="DQ13" s="85">
        <f>SUMPRODUCT(Assump!$D$33:$D$34,Assump!$D$4:$D$5)</f>
        <v>99686.895779999992</v>
      </c>
      <c r="DR13" s="85">
        <f>SUMPRODUCT(Assump!$D$33:$D$34,Assump!$D$4:$D$5)</f>
        <v>99686.895779999992</v>
      </c>
      <c r="DS13" s="85">
        <f>SUMPRODUCT(Assump!$D$33:$D$34,Assump!$D$4:$D$5)</f>
        <v>99686.895779999992</v>
      </c>
      <c r="DT13" s="85">
        <f>SUMPRODUCT(Assump!$D$33:$D$34,Assump!$D$4:$D$5)</f>
        <v>99686.895779999992</v>
      </c>
      <c r="DU13" s="85">
        <f>SUMPRODUCT(Assump!$D$33:$D$34,Assump!$D$4:$D$5)</f>
        <v>99686.895779999992</v>
      </c>
      <c r="DV13" s="85">
        <f>SUMPRODUCT(Assump!$D$33:$D$34,Assump!$D$4:$D$5)</f>
        <v>99686.895779999992</v>
      </c>
      <c r="DW13" s="85">
        <f>SUMPRODUCT(Assump!$D$33:$D$34,Assump!$D$4:$D$5)</f>
        <v>99686.895779999992</v>
      </c>
      <c r="DX13" s="85">
        <f>SUMPRODUCT(Assump!$D$33:$D$34,Assump!$D$4:$D$5)</f>
        <v>99686.895779999992</v>
      </c>
      <c r="DY13" s="85">
        <f>SUMPRODUCT(Assump!$D$33:$D$34,Assump!$D$4:$D$5)</f>
        <v>99686.895779999992</v>
      </c>
      <c r="DZ13" s="85">
        <f>SUMPRODUCT(Assump!$D$33:$D$34,Assump!$D$4:$D$5)</f>
        <v>99686.895779999992</v>
      </c>
      <c r="EA13" s="85">
        <f>SUMPRODUCT(Assump!$D$33:$D$34,Assump!$D$4:$D$5)</f>
        <v>99686.895779999992</v>
      </c>
      <c r="EB13" s="85">
        <f>SUMPRODUCT(Assump!$D$33:$D$34,Assump!$D$4:$D$5)</f>
        <v>99686.895779999992</v>
      </c>
      <c r="EC13" s="85">
        <f>SUMPRODUCT(Assump!$D$33:$D$34,Assump!$D$4:$D$5)</f>
        <v>99686.895779999992</v>
      </c>
      <c r="ED13" s="85">
        <f>SUMPRODUCT(Assump!$D$33:$D$34,Assump!$D$4:$D$5)</f>
        <v>99686.895779999992</v>
      </c>
      <c r="EE13" s="85">
        <f>SUMPRODUCT(Assump!$D$33:$D$34,Assump!$D$4:$D$5)</f>
        <v>99686.895779999992</v>
      </c>
      <c r="EF13" s="85">
        <f>SUMPRODUCT(Assump!$D$33:$D$34,Assump!$D$4:$D$5)</f>
        <v>99686.895779999992</v>
      </c>
      <c r="EG13" s="85">
        <f>SUMPRODUCT(Assump!$D$33:$D$34,Assump!$D$4:$D$5)</f>
        <v>99686.895779999992</v>
      </c>
      <c r="EH13" s="85">
        <f>SUMPRODUCT(Assump!$D$33:$D$34,Assump!$D$4:$D$5)</f>
        <v>99686.895779999992</v>
      </c>
      <c r="EI13" s="85">
        <f>SUMPRODUCT(Assump!$D$33:$D$34,Assump!$D$4:$D$5)</f>
        <v>99686.895779999992</v>
      </c>
      <c r="EJ13" s="85">
        <f>SUMPRODUCT(Assump!$D$33:$D$34,Assump!$D$4:$D$5)</f>
        <v>99686.895779999992</v>
      </c>
      <c r="EK13" s="85">
        <f>SUMPRODUCT(Assump!$D$33:$D$34,Assump!$D$4:$D$5)</f>
        <v>99686.895779999992</v>
      </c>
      <c r="EL13" s="85">
        <f>SUMPRODUCT(Assump!$D$33:$D$34,Assump!$D$4:$D$5)</f>
        <v>99686.895779999992</v>
      </c>
      <c r="EM13" s="85">
        <f>SUMPRODUCT(Assump!$D$33:$D$34,Assump!$D$4:$D$5)</f>
        <v>99686.895779999992</v>
      </c>
      <c r="EN13" s="85">
        <f>SUMPRODUCT(Assump!$D$33:$D$34,Assump!$D$4:$D$5)</f>
        <v>99686.895779999992</v>
      </c>
      <c r="EO13" s="85">
        <f>SUMPRODUCT(Assump!$D$33:$D$34,Assump!$D$4:$D$5)</f>
        <v>99686.895779999992</v>
      </c>
      <c r="EP13" s="85">
        <f>SUMPRODUCT(Assump!$D$33:$D$34,Assump!$D$4:$D$5)</f>
        <v>99686.895779999992</v>
      </c>
      <c r="EQ13" s="85">
        <f>SUMPRODUCT(Assump!$D$33:$D$34,Assump!$D$4:$D$5)</f>
        <v>99686.895779999992</v>
      </c>
      <c r="ER13" s="85">
        <f>SUMPRODUCT(Assump!$D$33:$D$34,Assump!$D$4:$D$5)</f>
        <v>99686.895779999992</v>
      </c>
      <c r="ES13" s="85">
        <f>SUMPRODUCT(Assump!$D$33:$D$34,Assump!$D$4:$D$5)</f>
        <v>99686.895779999992</v>
      </c>
      <c r="ET13" s="85">
        <f>SUMPRODUCT(Assump!$D$33:$D$34,Assump!$D$4:$D$5)</f>
        <v>99686.895779999992</v>
      </c>
      <c r="EU13" s="85">
        <f>SUMPRODUCT(Assump!$D$33:$D$34,Assump!$D$4:$D$5)</f>
        <v>99686.895779999992</v>
      </c>
      <c r="EV13" s="85">
        <f>SUMPRODUCT(Assump!$D$33:$D$34,Assump!$D$4:$D$5)</f>
        <v>99686.895779999992</v>
      </c>
      <c r="EW13" s="85">
        <f>SUMPRODUCT(Assump!$D$33:$D$34,Assump!$D$4:$D$5)</f>
        <v>99686.895779999992</v>
      </c>
      <c r="EX13" s="85">
        <f>SUMPRODUCT(Assump!$D$33:$D$34,Assump!$D$4:$D$5)</f>
        <v>99686.895779999992</v>
      </c>
      <c r="EY13" s="85">
        <f>SUMPRODUCT(Assump!$D$33:$D$34,Assump!$D$4:$D$5)</f>
        <v>99686.895779999992</v>
      </c>
      <c r="EZ13" s="85">
        <f>SUMPRODUCT(Assump!$D$33:$D$34,Assump!$D$4:$D$5)</f>
        <v>99686.895779999992</v>
      </c>
      <c r="FA13" s="85">
        <f>SUMPRODUCT(Assump!$D$33:$D$34,Assump!$D$4:$D$5)</f>
        <v>99686.895779999992</v>
      </c>
      <c r="FB13" s="85">
        <f>SUMPRODUCT(Assump!$D$33:$D$34,Assump!$D$4:$D$5)</f>
        <v>99686.895779999992</v>
      </c>
      <c r="FC13" s="85">
        <f>SUMPRODUCT(Assump!$D$33:$D$34,Assump!$D$4:$D$5)</f>
        <v>99686.895779999992</v>
      </c>
      <c r="FD13" s="85">
        <f>SUMPRODUCT(Assump!$D$33:$D$34,Assump!$D$4:$D$5)</f>
        <v>99686.895779999992</v>
      </c>
      <c r="FE13" s="85">
        <f>SUMPRODUCT(Assump!$D$33:$D$34,Assump!$D$4:$D$5)</f>
        <v>99686.895779999992</v>
      </c>
      <c r="FF13" s="85">
        <f>SUMPRODUCT(Assump!$D$33:$D$34,Assump!$D$4:$D$5)</f>
        <v>99686.895779999992</v>
      </c>
      <c r="FG13" s="85">
        <f>SUMPRODUCT(Assump!$D$33:$D$34,Assump!$D$4:$D$5)</f>
        <v>99686.895779999992</v>
      </c>
      <c r="FH13" s="85">
        <f>SUMPRODUCT(Assump!$D$33:$D$34,Assump!$D$4:$D$5)</f>
        <v>99686.895779999992</v>
      </c>
      <c r="FI13" s="85">
        <f>SUMPRODUCT(Assump!$D$33:$D$34,Assump!$D$4:$D$5)</f>
        <v>99686.895779999992</v>
      </c>
      <c r="FJ13" s="85">
        <f>SUMPRODUCT(Assump!$D$33:$D$34,Assump!$D$4:$D$5)</f>
        <v>99686.895779999992</v>
      </c>
      <c r="FK13" s="85">
        <f>SUMPRODUCT(Assump!$D$33:$D$34,Assump!$D$4:$D$5)</f>
        <v>99686.895779999992</v>
      </c>
      <c r="FL13" s="85">
        <f>SUMPRODUCT(Assump!$D$33:$D$34,Assump!$D$4:$D$5)</f>
        <v>99686.895779999992</v>
      </c>
      <c r="FM13" s="85">
        <f>SUMPRODUCT(Assump!$D$33:$D$34,Assump!$D$4:$D$5)</f>
        <v>99686.895779999992</v>
      </c>
      <c r="FN13" s="85">
        <f>SUMPRODUCT(Assump!$D$33:$D$34,Assump!$D$4:$D$5)</f>
        <v>99686.895779999992</v>
      </c>
      <c r="FO13" s="85">
        <f>SUMPRODUCT(Assump!$D$33:$D$34,Assump!$D$4:$D$5)</f>
        <v>99686.895779999992</v>
      </c>
      <c r="FP13" s="85">
        <f>SUMPRODUCT(Assump!$D$33:$D$34,Assump!$D$4:$D$5)</f>
        <v>99686.895779999992</v>
      </c>
      <c r="FQ13" s="85">
        <f>SUMPRODUCT(Assump!$D$33:$D$34,Assump!$D$4:$D$5)</f>
        <v>99686.895779999992</v>
      </c>
      <c r="FR13" s="85">
        <f>SUMPRODUCT(Assump!$D$33:$D$34,Assump!$D$4:$D$5)</f>
        <v>99686.895779999992</v>
      </c>
      <c r="FS13" s="85">
        <f>SUMPRODUCT(Assump!$D$33:$D$34,Assump!$D$4:$D$5)</f>
        <v>99686.895779999992</v>
      </c>
      <c r="FT13" s="85">
        <f>SUMPRODUCT(Assump!$D$33:$D$34,Assump!$D$4:$D$5)</f>
        <v>99686.895779999992</v>
      </c>
      <c r="FU13" s="85">
        <f>SUMPRODUCT(Assump!$D$33:$D$34,Assump!$D$4:$D$5)</f>
        <v>99686.895779999992</v>
      </c>
      <c r="FV13" s="85">
        <f>SUMPRODUCT(Assump!$D$33:$D$34,Assump!$D$4:$D$5)</f>
        <v>99686.895779999992</v>
      </c>
      <c r="FW13" s="85">
        <f>SUMPRODUCT(Assump!$D$33:$D$34,Assump!$D$4:$D$5)</f>
        <v>99686.895779999992</v>
      </c>
      <c r="FX13" s="85">
        <f>SUMPRODUCT(Assump!$D$33:$D$34,Assump!$D$4:$D$5)</f>
        <v>99686.895779999992</v>
      </c>
      <c r="FY13" s="85">
        <f>SUMPRODUCT(Assump!$D$33:$D$34,Assump!$D$4:$D$5)</f>
        <v>99686.895779999992</v>
      </c>
      <c r="FZ13" s="85">
        <f>SUMPRODUCT(Assump!$D$33:$D$34,Assump!$D$4:$D$5)</f>
        <v>99686.895779999992</v>
      </c>
      <c r="GA13" s="85">
        <f>SUMPRODUCT(Assump!$D$33:$D$34,Assump!$D$4:$D$5)</f>
        <v>99686.895779999992</v>
      </c>
      <c r="GB13" s="85">
        <f>SUMPRODUCT(Assump!$D$33:$D$34,Assump!$D$4:$D$5)</f>
        <v>99686.895779999992</v>
      </c>
      <c r="GC13" s="85">
        <f>SUMPRODUCT(Assump!$D$33:$D$34,Assump!$D$4:$D$5)</f>
        <v>99686.895779999992</v>
      </c>
      <c r="GD13" s="85">
        <f>SUMPRODUCT(Assump!$D$33:$D$34,Assump!$D$4:$D$5)</f>
        <v>99686.895779999992</v>
      </c>
      <c r="GE13" s="85">
        <f>SUMPRODUCT(Assump!$D$33:$D$34,Assump!$D$4:$D$5)</f>
        <v>99686.895779999992</v>
      </c>
      <c r="GF13" s="85">
        <f>SUMPRODUCT(Assump!$D$33:$D$34,Assump!$D$4:$D$5)</f>
        <v>99686.895779999992</v>
      </c>
      <c r="GG13" s="85">
        <f>SUMPRODUCT(Assump!$D$33:$D$34,Assump!$D$4:$D$5)</f>
        <v>99686.895779999992</v>
      </c>
      <c r="GH13" s="85">
        <f>SUMPRODUCT(Assump!$D$33:$D$34,Assump!$D$4:$D$5)</f>
        <v>99686.895779999992</v>
      </c>
      <c r="GI13" s="85">
        <f>SUMPRODUCT(Assump!$D$33:$D$34,Assump!$D$4:$D$5)</f>
        <v>99686.895779999992</v>
      </c>
      <c r="GJ13" s="85">
        <f>SUMPRODUCT(Assump!$D$33:$D$34,Assump!$D$4:$D$5)</f>
        <v>99686.895779999992</v>
      </c>
      <c r="GK13" s="85">
        <f>SUMPRODUCT(Assump!$D$33:$D$34,Assump!$D$4:$D$5)</f>
        <v>99686.895779999992</v>
      </c>
      <c r="GL13" s="85">
        <f>SUMPRODUCT(Assump!$D$33:$D$34,Assump!$D$4:$D$5)</f>
        <v>99686.895779999992</v>
      </c>
      <c r="GM13" s="85">
        <f>SUMPRODUCT(Assump!$D$33:$D$34,Assump!$D$4:$D$5)</f>
        <v>99686.895779999992</v>
      </c>
      <c r="GN13" s="85">
        <f>SUMPRODUCT(Assump!$D$33:$D$34,Assump!$D$4:$D$5)</f>
        <v>99686.895779999992</v>
      </c>
      <c r="GO13" s="85">
        <f>SUMPRODUCT(Assump!$D$33:$D$34,Assump!$D$4:$D$5)</f>
        <v>99686.895779999992</v>
      </c>
      <c r="GP13" s="85">
        <f>SUMPRODUCT(Assump!$D$33:$D$34,Assump!$D$4:$D$5)</f>
        <v>99686.895779999992</v>
      </c>
      <c r="GQ13" s="85">
        <f>SUMPRODUCT(Assump!$D$33:$D$34,Assump!$D$4:$D$5)</f>
        <v>99686.895779999992</v>
      </c>
      <c r="GR13" s="85">
        <f>SUMPRODUCT(Assump!$D$33:$D$34,Assump!$D$4:$D$5)</f>
        <v>99686.895779999992</v>
      </c>
      <c r="GS13" s="85">
        <f>SUMPRODUCT(Assump!$D$33:$D$34,Assump!$D$4:$D$5)</f>
        <v>99686.895779999992</v>
      </c>
      <c r="GT13" s="85">
        <f>SUMPRODUCT(Assump!$D$33:$D$34,Assump!$D$4:$D$5)</f>
        <v>99686.895779999992</v>
      </c>
      <c r="GU13" s="85">
        <f>SUMPRODUCT(Assump!$D$33:$D$34,Assump!$D$4:$D$5)</f>
        <v>99686.895779999992</v>
      </c>
      <c r="GV13" s="85">
        <f>SUMPRODUCT(Assump!$D$33:$D$34,Assump!$D$4:$D$5)</f>
        <v>99686.895779999992</v>
      </c>
      <c r="GW13" s="85">
        <f>SUMPRODUCT(Assump!$D$33:$D$34,Assump!$D$4:$D$5)</f>
        <v>99686.895779999992</v>
      </c>
      <c r="GX13" s="85">
        <f>SUMPRODUCT(Assump!$D$33:$D$34,Assump!$D$4:$D$5)</f>
        <v>99686.895779999992</v>
      </c>
      <c r="GY13" s="85">
        <f>SUMPRODUCT(Assump!$D$33:$D$34,Assump!$D$4:$D$5)</f>
        <v>99686.895779999992</v>
      </c>
      <c r="GZ13" s="85">
        <f>SUMPRODUCT(Assump!$D$33:$D$34,Assump!$D$4:$D$5)</f>
        <v>99686.895779999992</v>
      </c>
      <c r="HA13" s="85">
        <f>SUMPRODUCT(Assump!$D$33:$D$34,Assump!$D$4:$D$5)</f>
        <v>99686.895779999992</v>
      </c>
      <c r="HB13" s="85">
        <f>SUMPRODUCT(Assump!$D$33:$D$34,Assump!$D$4:$D$5)</f>
        <v>99686.895779999992</v>
      </c>
      <c r="HC13" s="85">
        <f>SUMPRODUCT(Assump!$D$33:$D$34,Assump!$D$4:$D$5)</f>
        <v>99686.895779999992</v>
      </c>
      <c r="HD13" s="85">
        <f>SUMPRODUCT(Assump!$D$33:$D$34,Assump!$D$4:$D$5)</f>
        <v>99686.895779999992</v>
      </c>
      <c r="HE13" s="85">
        <f>SUMPRODUCT(Assump!$D$33:$D$34,Assump!$D$4:$D$5)</f>
        <v>99686.895779999992</v>
      </c>
      <c r="HF13" s="85">
        <f>SUMPRODUCT(Assump!$D$33:$D$34,Assump!$D$4:$D$5)</f>
        <v>99686.895779999992</v>
      </c>
      <c r="HG13" s="85">
        <f>SUMPRODUCT(Assump!$D$33:$D$34,Assump!$D$4:$D$5)</f>
        <v>99686.895779999992</v>
      </c>
      <c r="HH13" s="85">
        <f>SUMPRODUCT(Assump!$D$33:$D$34,Assump!$D$4:$D$5)</f>
        <v>99686.895779999992</v>
      </c>
      <c r="HI13" s="85">
        <f>SUMPRODUCT(Assump!$D$33:$D$34,Assump!$D$4:$D$5)</f>
        <v>99686.895779999992</v>
      </c>
      <c r="HJ13" s="85">
        <f>SUMPRODUCT(Assump!$D$33:$D$34,Assump!$D$4:$D$5)</f>
        <v>99686.895779999992</v>
      </c>
      <c r="HK13" s="85">
        <f>SUMPRODUCT(Assump!$D$33:$D$34,Assump!$D$4:$D$5)</f>
        <v>99686.895779999992</v>
      </c>
      <c r="HL13" s="85">
        <f>SUMPRODUCT(Assump!$D$33:$D$34,Assump!$D$4:$D$5)</f>
        <v>99686.895779999992</v>
      </c>
      <c r="HM13" s="85">
        <f>SUMPRODUCT(Assump!$D$33:$D$34,Assump!$D$4:$D$5)</f>
        <v>99686.895779999992</v>
      </c>
      <c r="HN13" s="85">
        <f>SUMPRODUCT(Assump!$D$33:$D$34,Assump!$D$4:$D$5)</f>
        <v>99686.895779999992</v>
      </c>
      <c r="HO13" s="85">
        <f>SUMPRODUCT(Assump!$D$33:$D$34,Assump!$D$4:$D$5)</f>
        <v>99686.895779999992</v>
      </c>
      <c r="HP13" s="85">
        <f>SUMPRODUCT(Assump!$D$33:$D$34,Assump!$D$4:$D$5)</f>
        <v>99686.895779999992</v>
      </c>
      <c r="HQ13" s="85">
        <f>SUMPRODUCT(Assump!$D$33:$D$34,Assump!$D$4:$D$5)</f>
        <v>99686.895779999992</v>
      </c>
      <c r="HR13" s="85">
        <f>SUMPRODUCT(Assump!$D$33:$D$34,Assump!$D$4:$D$5)</f>
        <v>99686.895779999992</v>
      </c>
      <c r="HS13" s="85">
        <f>SUMPRODUCT(Assump!$D$33:$D$34,Assump!$D$4:$D$5)</f>
        <v>99686.895779999992</v>
      </c>
      <c r="HT13" s="85">
        <f>SUMPRODUCT(Assump!$D$33:$D$34,Assump!$D$4:$D$5)</f>
        <v>99686.895779999992</v>
      </c>
      <c r="HU13" s="85">
        <f>SUMPRODUCT(Assump!$D$33:$D$34,Assump!$D$4:$D$5)</f>
        <v>99686.895779999992</v>
      </c>
      <c r="HV13" s="85">
        <f>SUMPRODUCT(Assump!$D$33:$D$34,Assump!$D$4:$D$5)</f>
        <v>99686.895779999992</v>
      </c>
      <c r="HW13" s="85">
        <f>SUMPRODUCT(Assump!$D$33:$D$34,Assump!$D$4:$D$5)</f>
        <v>99686.895779999992</v>
      </c>
      <c r="HX13" s="85">
        <f>SUMPRODUCT(Assump!$D$33:$D$34,Assump!$D$4:$D$5)</f>
        <v>99686.895779999992</v>
      </c>
      <c r="HY13" s="85">
        <f>SUMPRODUCT(Assump!$D$33:$D$34,Assump!$D$4:$D$5)</f>
        <v>99686.895779999992</v>
      </c>
      <c r="HZ13" s="85">
        <f>SUMPRODUCT(Assump!$D$33:$D$34,Assump!$D$4:$D$5)</f>
        <v>99686.895779999992</v>
      </c>
      <c r="IA13" s="85">
        <f>SUMPRODUCT(Assump!$D$33:$D$34,Assump!$D$4:$D$5)</f>
        <v>99686.895779999992</v>
      </c>
      <c r="IB13" s="85">
        <f>SUMPRODUCT(Assump!$D$33:$D$34,Assump!$D$4:$D$5)</f>
        <v>99686.895779999992</v>
      </c>
      <c r="IC13" s="85">
        <f>SUMPRODUCT(Assump!$D$33:$D$34,Assump!$D$4:$D$5)</f>
        <v>99686.895779999992</v>
      </c>
      <c r="ID13" s="85">
        <f>SUMPRODUCT(Assump!$D$33:$D$34,Assump!$D$4:$D$5)</f>
        <v>99686.895779999992</v>
      </c>
      <c r="IE13" s="85">
        <f>SUMPRODUCT(Assump!$D$33:$D$34,Assump!$D$4:$D$5)</f>
        <v>99686.895779999992</v>
      </c>
      <c r="IF13" s="85">
        <f>SUMPRODUCT(Assump!$D$33:$D$34,Assump!$D$4:$D$5)</f>
        <v>99686.895779999992</v>
      </c>
      <c r="IG13" s="85">
        <f>SUMPRODUCT(Assump!$D$33:$D$34,Assump!$D$4:$D$5)</f>
        <v>99686.895779999992</v>
      </c>
      <c r="IH13" s="85">
        <f>SUMPRODUCT(Assump!$D$33:$D$34,Assump!$D$4:$D$5)</f>
        <v>99686.895779999992</v>
      </c>
      <c r="II13" s="85">
        <f>SUMPRODUCT(Assump!$D$33:$D$34,Assump!$D$4:$D$5)</f>
        <v>99686.895779999992</v>
      </c>
      <c r="IJ13" s="85">
        <f>SUMPRODUCT(Assump!$D$33:$D$34,Assump!$D$4:$D$5)</f>
        <v>99686.895779999992</v>
      </c>
      <c r="IK13" s="85">
        <f>SUMPRODUCT(Assump!$D$33:$D$34,Assump!$D$4:$D$5)</f>
        <v>99686.895779999992</v>
      </c>
      <c r="IL13" s="85">
        <f>SUMPRODUCT(Assump!$D$33:$D$34,Assump!$D$4:$D$5)</f>
        <v>99686.895779999992</v>
      </c>
    </row>
    <row r="14" spans="2:246" s="48" customFormat="1" ht="10.5" customHeight="1" outlineLevel="2" x14ac:dyDescent="0.2">
      <c r="B14" s="7" t="s">
        <v>256</v>
      </c>
      <c r="C14" s="56" t="s">
        <v>36</v>
      </c>
      <c r="D14" s="45"/>
      <c r="G14" s="109">
        <f>Assump!$D$181/12</f>
        <v>1.4999999999999998E-3</v>
      </c>
      <c r="H14" s="109">
        <f>Assump!$D$181/12</f>
        <v>1.4999999999999998E-3</v>
      </c>
      <c r="I14" s="109">
        <f>Assump!$D$181/12</f>
        <v>1.4999999999999998E-3</v>
      </c>
      <c r="J14" s="109">
        <f>Assump!$D$181/12</f>
        <v>1.4999999999999998E-3</v>
      </c>
      <c r="K14" s="109">
        <f>Assump!$D$181/12</f>
        <v>1.4999999999999998E-3</v>
      </c>
      <c r="L14" s="109">
        <f>Assump!$D$181/12</f>
        <v>1.4999999999999998E-3</v>
      </c>
      <c r="M14" s="109">
        <f>Assump!$D$181/12</f>
        <v>1.4999999999999998E-3</v>
      </c>
      <c r="N14" s="109">
        <f>Assump!$D$181/12</f>
        <v>1.4999999999999998E-3</v>
      </c>
      <c r="O14" s="109">
        <f>Assump!$D$181/12</f>
        <v>1.4999999999999998E-3</v>
      </c>
      <c r="P14" s="109">
        <f>Assump!$D$181/12</f>
        <v>1.4999999999999998E-3</v>
      </c>
      <c r="Q14" s="109">
        <f>Assump!$D$181/12</f>
        <v>1.4999999999999998E-3</v>
      </c>
      <c r="R14" s="109">
        <f>Assump!$D$181/12</f>
        <v>1.4999999999999998E-3</v>
      </c>
      <c r="S14" s="109">
        <f>Assump!$D$181/12</f>
        <v>1.4999999999999998E-3</v>
      </c>
      <c r="T14" s="109">
        <f>Assump!$D$181/12</f>
        <v>1.4999999999999998E-3</v>
      </c>
      <c r="U14" s="109">
        <f>Assump!$D$181/12</f>
        <v>1.4999999999999998E-3</v>
      </c>
      <c r="V14" s="109">
        <f>Assump!$D$181/12</f>
        <v>1.4999999999999998E-3</v>
      </c>
      <c r="W14" s="109">
        <f>Assump!$D$181/12</f>
        <v>1.4999999999999998E-3</v>
      </c>
      <c r="X14" s="109">
        <f>Assump!$D$181/12</f>
        <v>1.4999999999999998E-3</v>
      </c>
      <c r="Y14" s="109">
        <f>Assump!$D$181/12</f>
        <v>1.4999999999999998E-3</v>
      </c>
      <c r="Z14" s="109">
        <f>Assump!$D$181/12</f>
        <v>1.4999999999999998E-3</v>
      </c>
      <c r="AA14" s="109">
        <f>Assump!$D$181/12</f>
        <v>1.4999999999999998E-3</v>
      </c>
      <c r="AB14" s="109">
        <f>Assump!$D$181/12</f>
        <v>1.4999999999999998E-3</v>
      </c>
      <c r="AC14" s="109">
        <f>Assump!$D$181/12</f>
        <v>1.4999999999999998E-3</v>
      </c>
      <c r="AD14" s="109">
        <f>Assump!$D$181/12</f>
        <v>1.4999999999999998E-3</v>
      </c>
      <c r="AE14" s="109">
        <f>Assump!$D$181/12</f>
        <v>1.4999999999999998E-3</v>
      </c>
      <c r="AF14" s="109">
        <f>Assump!$D$181/12</f>
        <v>1.4999999999999998E-3</v>
      </c>
      <c r="AG14" s="109">
        <f>Assump!$D$181/12</f>
        <v>1.4999999999999998E-3</v>
      </c>
      <c r="AH14" s="109">
        <f>Assump!$D$181/12</f>
        <v>1.4999999999999998E-3</v>
      </c>
      <c r="AI14" s="109">
        <f>Assump!$D$181/12</f>
        <v>1.4999999999999998E-3</v>
      </c>
      <c r="AJ14" s="109">
        <f>Assump!$D$181/12</f>
        <v>1.4999999999999998E-3</v>
      </c>
      <c r="AK14" s="109">
        <f>Assump!$D$181/12</f>
        <v>1.4999999999999998E-3</v>
      </c>
      <c r="AL14" s="109">
        <f>Assump!$D$181/12</f>
        <v>1.4999999999999998E-3</v>
      </c>
      <c r="AM14" s="109">
        <f>Assump!$D$181/12</f>
        <v>1.4999999999999998E-3</v>
      </c>
      <c r="AN14" s="109">
        <f>Assump!$D$181/12</f>
        <v>1.4999999999999998E-3</v>
      </c>
      <c r="AO14" s="109">
        <f>Assump!$D$181/12</f>
        <v>1.4999999999999998E-3</v>
      </c>
      <c r="AP14" s="109">
        <f>Assump!$D$181/12</f>
        <v>1.4999999999999998E-3</v>
      </c>
      <c r="AQ14" s="109">
        <f>Assump!$D$181/12</f>
        <v>1.4999999999999998E-3</v>
      </c>
      <c r="AR14" s="109">
        <f>Assump!$D$181/12</f>
        <v>1.4999999999999998E-3</v>
      </c>
      <c r="AS14" s="109">
        <f>Assump!$D$181/12</f>
        <v>1.4999999999999998E-3</v>
      </c>
      <c r="AT14" s="109">
        <f>Assump!$D$181/12</f>
        <v>1.4999999999999998E-3</v>
      </c>
      <c r="AU14" s="109">
        <f>Assump!$D$181/12</f>
        <v>1.4999999999999998E-3</v>
      </c>
      <c r="AV14" s="109">
        <f>Assump!$D$181/12</f>
        <v>1.4999999999999998E-3</v>
      </c>
      <c r="AW14" s="109">
        <f>Assump!$D$181/12</f>
        <v>1.4999999999999998E-3</v>
      </c>
      <c r="AX14" s="109">
        <f>Assump!$D$181/12</f>
        <v>1.4999999999999998E-3</v>
      </c>
      <c r="AY14" s="109">
        <f>Assump!$D$181/12</f>
        <v>1.4999999999999998E-3</v>
      </c>
      <c r="AZ14" s="109">
        <f>Assump!$D$181/12</f>
        <v>1.4999999999999998E-3</v>
      </c>
      <c r="BA14" s="109">
        <f>Assump!$D$181/12</f>
        <v>1.4999999999999998E-3</v>
      </c>
      <c r="BB14" s="109">
        <f>Assump!$D$181/12</f>
        <v>1.4999999999999998E-3</v>
      </c>
      <c r="BC14" s="109">
        <f>Assump!$D$181/12</f>
        <v>1.4999999999999998E-3</v>
      </c>
      <c r="BD14" s="109">
        <f>Assump!$D$181/12</f>
        <v>1.4999999999999998E-3</v>
      </c>
      <c r="BE14" s="109">
        <f>Assump!$D$181/12</f>
        <v>1.4999999999999998E-3</v>
      </c>
      <c r="BF14" s="109">
        <f>Assump!$D$181/12</f>
        <v>1.4999999999999998E-3</v>
      </c>
      <c r="BG14" s="109">
        <f>Assump!$D$181/12</f>
        <v>1.4999999999999998E-3</v>
      </c>
      <c r="BH14" s="109">
        <f>Assump!$D$181/12</f>
        <v>1.4999999999999998E-3</v>
      </c>
      <c r="BI14" s="109">
        <f>Assump!$D$181/12</f>
        <v>1.4999999999999998E-3</v>
      </c>
      <c r="BJ14" s="109">
        <f>Assump!$D$181/12</f>
        <v>1.4999999999999998E-3</v>
      </c>
      <c r="BK14" s="109">
        <f>Assump!$D$181/12</f>
        <v>1.4999999999999998E-3</v>
      </c>
      <c r="BL14" s="109">
        <f>Assump!$D$181/12</f>
        <v>1.4999999999999998E-3</v>
      </c>
      <c r="BM14" s="109">
        <f>Assump!$D$181/12</f>
        <v>1.4999999999999998E-3</v>
      </c>
      <c r="BN14" s="109">
        <f>Assump!$D$181/12</f>
        <v>1.4999999999999998E-3</v>
      </c>
      <c r="BO14" s="109">
        <f>Assump!$D$181/12</f>
        <v>1.4999999999999998E-3</v>
      </c>
      <c r="BP14" s="109">
        <f>Assump!$D$181/12</f>
        <v>1.4999999999999998E-3</v>
      </c>
      <c r="BQ14" s="109">
        <f>Assump!$D$181/12</f>
        <v>1.4999999999999998E-3</v>
      </c>
      <c r="BR14" s="109">
        <f>Assump!$D$181/12</f>
        <v>1.4999999999999998E-3</v>
      </c>
      <c r="BS14" s="109">
        <f>Assump!$D$181/12</f>
        <v>1.4999999999999998E-3</v>
      </c>
      <c r="BT14" s="109">
        <f>Assump!$D$181/12</f>
        <v>1.4999999999999998E-3</v>
      </c>
      <c r="BU14" s="109">
        <f>Assump!$D$181/12</f>
        <v>1.4999999999999998E-3</v>
      </c>
      <c r="BV14" s="109">
        <f>Assump!$D$181/12</f>
        <v>1.4999999999999998E-3</v>
      </c>
      <c r="BW14" s="109">
        <f>Assump!$D$181/12</f>
        <v>1.4999999999999998E-3</v>
      </c>
      <c r="BX14" s="109">
        <f>Assump!$D$181/12</f>
        <v>1.4999999999999998E-3</v>
      </c>
      <c r="BY14" s="109">
        <f>Assump!$D$181/12</f>
        <v>1.4999999999999998E-3</v>
      </c>
      <c r="BZ14" s="109">
        <f>Assump!$D$181/12</f>
        <v>1.4999999999999998E-3</v>
      </c>
      <c r="CA14" s="109">
        <f>Assump!$D$181/12</f>
        <v>1.4999999999999998E-3</v>
      </c>
      <c r="CB14" s="109">
        <f>Assump!$D$181/12</f>
        <v>1.4999999999999998E-3</v>
      </c>
      <c r="CC14" s="109">
        <f>Assump!$D$181/12</f>
        <v>1.4999999999999998E-3</v>
      </c>
      <c r="CD14" s="109">
        <f>Assump!$D$181/12</f>
        <v>1.4999999999999998E-3</v>
      </c>
      <c r="CE14" s="109">
        <f>Assump!$D$181/12</f>
        <v>1.4999999999999998E-3</v>
      </c>
      <c r="CF14" s="109">
        <f>Assump!$D$181/12</f>
        <v>1.4999999999999998E-3</v>
      </c>
      <c r="CG14" s="109">
        <f>Assump!$D$181/12</f>
        <v>1.4999999999999998E-3</v>
      </c>
      <c r="CH14" s="109">
        <f>Assump!$D$181/12</f>
        <v>1.4999999999999998E-3</v>
      </c>
      <c r="CI14" s="109">
        <f>Assump!$D$181/12</f>
        <v>1.4999999999999998E-3</v>
      </c>
      <c r="CJ14" s="109">
        <f>Assump!$D$181/12</f>
        <v>1.4999999999999998E-3</v>
      </c>
      <c r="CK14" s="109">
        <f>Assump!$D$181/12</f>
        <v>1.4999999999999998E-3</v>
      </c>
      <c r="CL14" s="109">
        <f>Assump!$D$181/12</f>
        <v>1.4999999999999998E-3</v>
      </c>
      <c r="CM14" s="109">
        <f>Assump!$D$181/12</f>
        <v>1.4999999999999998E-3</v>
      </c>
      <c r="CN14" s="109">
        <f>Assump!$D$181/12</f>
        <v>1.4999999999999998E-3</v>
      </c>
      <c r="CO14" s="109">
        <f>Assump!$D$181/12</f>
        <v>1.4999999999999998E-3</v>
      </c>
      <c r="CP14" s="109">
        <f>Assump!$D$181/12</f>
        <v>1.4999999999999998E-3</v>
      </c>
      <c r="CQ14" s="109">
        <f>Assump!$D$181/12</f>
        <v>1.4999999999999998E-3</v>
      </c>
      <c r="CR14" s="109">
        <f>Assump!$D$181/12</f>
        <v>1.4999999999999998E-3</v>
      </c>
      <c r="CS14" s="109">
        <f>Assump!$D$181/12</f>
        <v>1.4999999999999998E-3</v>
      </c>
      <c r="CT14" s="109">
        <f>Assump!$D$181/12</f>
        <v>1.4999999999999998E-3</v>
      </c>
      <c r="CU14" s="109">
        <f>Assump!$D$181/12</f>
        <v>1.4999999999999998E-3</v>
      </c>
      <c r="CV14" s="109">
        <f>Assump!$D$181/12</f>
        <v>1.4999999999999998E-3</v>
      </c>
      <c r="CW14" s="109">
        <f>Assump!$D$181/12</f>
        <v>1.4999999999999998E-3</v>
      </c>
      <c r="CX14" s="109">
        <f>Assump!$D$181/12</f>
        <v>1.4999999999999998E-3</v>
      </c>
      <c r="CY14" s="109">
        <f>Assump!$D$181/12</f>
        <v>1.4999999999999998E-3</v>
      </c>
      <c r="CZ14" s="109">
        <f>Assump!$D$181/12</f>
        <v>1.4999999999999998E-3</v>
      </c>
      <c r="DA14" s="109">
        <f>Assump!$D$181/12</f>
        <v>1.4999999999999998E-3</v>
      </c>
      <c r="DB14" s="109">
        <f>Assump!$D$181/12</f>
        <v>1.4999999999999998E-3</v>
      </c>
      <c r="DC14" s="109">
        <f>Assump!$D$181/12</f>
        <v>1.4999999999999998E-3</v>
      </c>
      <c r="DD14" s="109">
        <f>Assump!$D$181/12</f>
        <v>1.4999999999999998E-3</v>
      </c>
      <c r="DE14" s="109">
        <f>Assump!$D$181/12</f>
        <v>1.4999999999999998E-3</v>
      </c>
      <c r="DF14" s="109">
        <f>Assump!$D$181/12</f>
        <v>1.4999999999999998E-3</v>
      </c>
      <c r="DG14" s="109">
        <f>Assump!$D$181/12</f>
        <v>1.4999999999999998E-3</v>
      </c>
      <c r="DH14" s="109">
        <f>Assump!$D$181/12</f>
        <v>1.4999999999999998E-3</v>
      </c>
      <c r="DI14" s="109">
        <f>Assump!$D$181/12</f>
        <v>1.4999999999999998E-3</v>
      </c>
      <c r="DJ14" s="109">
        <f>Assump!$D$181/12</f>
        <v>1.4999999999999998E-3</v>
      </c>
      <c r="DK14" s="109">
        <f>Assump!$D$181/12</f>
        <v>1.4999999999999998E-3</v>
      </c>
      <c r="DL14" s="109">
        <f>Assump!$D$181/12</f>
        <v>1.4999999999999998E-3</v>
      </c>
      <c r="DM14" s="109">
        <f>Assump!$D$181/12</f>
        <v>1.4999999999999998E-3</v>
      </c>
      <c r="DN14" s="109">
        <f>Assump!$D$181/12</f>
        <v>1.4999999999999998E-3</v>
      </c>
      <c r="DO14" s="109">
        <f>Assump!$D$181/12</f>
        <v>1.4999999999999998E-3</v>
      </c>
      <c r="DP14" s="109">
        <f>Assump!$D$181/12</f>
        <v>1.4999999999999998E-3</v>
      </c>
      <c r="DQ14" s="109">
        <f>Assump!$D$181/12</f>
        <v>1.4999999999999998E-3</v>
      </c>
      <c r="DR14" s="109">
        <f>Assump!$D$181/12</f>
        <v>1.4999999999999998E-3</v>
      </c>
      <c r="DS14" s="109">
        <f>Assump!$D$181/12</f>
        <v>1.4999999999999998E-3</v>
      </c>
      <c r="DT14" s="109">
        <f>Assump!$D$181/12</f>
        <v>1.4999999999999998E-3</v>
      </c>
      <c r="DU14" s="109">
        <f>Assump!$D$181/12</f>
        <v>1.4999999999999998E-3</v>
      </c>
      <c r="DV14" s="109">
        <f>Assump!$D$181/12</f>
        <v>1.4999999999999998E-3</v>
      </c>
      <c r="DW14" s="109">
        <f>Assump!$D$181/12</f>
        <v>1.4999999999999998E-3</v>
      </c>
      <c r="DX14" s="109">
        <f>Assump!$D$181/12</f>
        <v>1.4999999999999998E-3</v>
      </c>
      <c r="DY14" s="109">
        <f>Assump!$D$181/12</f>
        <v>1.4999999999999998E-3</v>
      </c>
      <c r="DZ14" s="109">
        <f>Assump!$D$181/12</f>
        <v>1.4999999999999998E-3</v>
      </c>
      <c r="EA14" s="109">
        <f>Assump!$D$181/12</f>
        <v>1.4999999999999998E-3</v>
      </c>
      <c r="EB14" s="109">
        <f>Assump!$D$181/12</f>
        <v>1.4999999999999998E-3</v>
      </c>
      <c r="EC14" s="109">
        <f>Assump!$D$181/12</f>
        <v>1.4999999999999998E-3</v>
      </c>
      <c r="ED14" s="109">
        <f>Assump!$D$181/12</f>
        <v>1.4999999999999998E-3</v>
      </c>
      <c r="EE14" s="109">
        <f>Assump!$D$181/12</f>
        <v>1.4999999999999998E-3</v>
      </c>
      <c r="EF14" s="109">
        <f>Assump!$D$181/12</f>
        <v>1.4999999999999998E-3</v>
      </c>
      <c r="EG14" s="109">
        <f>Assump!$D$181/12</f>
        <v>1.4999999999999998E-3</v>
      </c>
      <c r="EH14" s="109">
        <f>Assump!$D$181/12</f>
        <v>1.4999999999999998E-3</v>
      </c>
      <c r="EI14" s="109">
        <f>Assump!$D$181/12</f>
        <v>1.4999999999999998E-3</v>
      </c>
      <c r="EJ14" s="109">
        <f>Assump!$D$181/12</f>
        <v>1.4999999999999998E-3</v>
      </c>
      <c r="EK14" s="109">
        <f>Assump!$D$181/12</f>
        <v>1.4999999999999998E-3</v>
      </c>
      <c r="EL14" s="109">
        <f>Assump!$D$181/12</f>
        <v>1.4999999999999998E-3</v>
      </c>
      <c r="EM14" s="109">
        <f>Assump!$D$181/12</f>
        <v>1.4999999999999998E-3</v>
      </c>
      <c r="EN14" s="109">
        <f>Assump!$D$181/12</f>
        <v>1.4999999999999998E-3</v>
      </c>
      <c r="EO14" s="109">
        <f>Assump!$D$181/12</f>
        <v>1.4999999999999998E-3</v>
      </c>
      <c r="EP14" s="109">
        <f>Assump!$D$181/12</f>
        <v>1.4999999999999998E-3</v>
      </c>
      <c r="EQ14" s="109">
        <f>Assump!$D$181/12</f>
        <v>1.4999999999999998E-3</v>
      </c>
      <c r="ER14" s="109">
        <f>Assump!$D$181/12</f>
        <v>1.4999999999999998E-3</v>
      </c>
      <c r="ES14" s="109">
        <f>Assump!$D$181/12</f>
        <v>1.4999999999999998E-3</v>
      </c>
      <c r="ET14" s="109">
        <f>Assump!$D$181/12</f>
        <v>1.4999999999999998E-3</v>
      </c>
      <c r="EU14" s="109">
        <f>Assump!$D$181/12</f>
        <v>1.4999999999999998E-3</v>
      </c>
      <c r="EV14" s="109">
        <f>Assump!$D$181/12</f>
        <v>1.4999999999999998E-3</v>
      </c>
      <c r="EW14" s="109">
        <f>Assump!$D$181/12</f>
        <v>1.4999999999999998E-3</v>
      </c>
      <c r="EX14" s="109">
        <f>Assump!$D$181/12</f>
        <v>1.4999999999999998E-3</v>
      </c>
      <c r="EY14" s="109">
        <f>Assump!$D$181/12</f>
        <v>1.4999999999999998E-3</v>
      </c>
      <c r="EZ14" s="109">
        <f>Assump!$D$181/12</f>
        <v>1.4999999999999998E-3</v>
      </c>
      <c r="FA14" s="109">
        <f>Assump!$D$181/12</f>
        <v>1.4999999999999998E-3</v>
      </c>
      <c r="FB14" s="109">
        <f>Assump!$D$181/12</f>
        <v>1.4999999999999998E-3</v>
      </c>
      <c r="FC14" s="109">
        <f>Assump!$D$181/12</f>
        <v>1.4999999999999998E-3</v>
      </c>
      <c r="FD14" s="109">
        <f>Assump!$D$181/12</f>
        <v>1.4999999999999998E-3</v>
      </c>
      <c r="FE14" s="109">
        <f>Assump!$D$181/12</f>
        <v>1.4999999999999998E-3</v>
      </c>
      <c r="FF14" s="109">
        <f>Assump!$D$181/12</f>
        <v>1.4999999999999998E-3</v>
      </c>
      <c r="FG14" s="109">
        <f>Assump!$D$181/12</f>
        <v>1.4999999999999998E-3</v>
      </c>
      <c r="FH14" s="109">
        <f>Assump!$D$181/12</f>
        <v>1.4999999999999998E-3</v>
      </c>
      <c r="FI14" s="109">
        <f>Assump!$D$181/12</f>
        <v>1.4999999999999998E-3</v>
      </c>
      <c r="FJ14" s="109">
        <f>Assump!$D$181/12</f>
        <v>1.4999999999999998E-3</v>
      </c>
      <c r="FK14" s="109">
        <f>Assump!$D$181/12</f>
        <v>1.4999999999999998E-3</v>
      </c>
      <c r="FL14" s="109">
        <f>Assump!$D$181/12</f>
        <v>1.4999999999999998E-3</v>
      </c>
      <c r="FM14" s="109">
        <f>Assump!$D$181/12</f>
        <v>1.4999999999999998E-3</v>
      </c>
      <c r="FN14" s="109">
        <f>Assump!$D$181/12</f>
        <v>1.4999999999999998E-3</v>
      </c>
      <c r="FO14" s="109">
        <f>Assump!$D$181/12</f>
        <v>1.4999999999999998E-3</v>
      </c>
      <c r="FP14" s="109">
        <f>Assump!$D$181/12</f>
        <v>1.4999999999999998E-3</v>
      </c>
      <c r="FQ14" s="109">
        <f>Assump!$D$181/12</f>
        <v>1.4999999999999998E-3</v>
      </c>
      <c r="FR14" s="109">
        <f>Assump!$D$181/12</f>
        <v>1.4999999999999998E-3</v>
      </c>
      <c r="FS14" s="109">
        <f>Assump!$D$181/12</f>
        <v>1.4999999999999998E-3</v>
      </c>
      <c r="FT14" s="109">
        <f>Assump!$D$181/12</f>
        <v>1.4999999999999998E-3</v>
      </c>
      <c r="FU14" s="109">
        <f>Assump!$D$181/12</f>
        <v>1.4999999999999998E-3</v>
      </c>
      <c r="FV14" s="109">
        <f>Assump!$D$181/12</f>
        <v>1.4999999999999998E-3</v>
      </c>
      <c r="FW14" s="109">
        <f>Assump!$D$181/12</f>
        <v>1.4999999999999998E-3</v>
      </c>
      <c r="FX14" s="109">
        <f>Assump!$D$181/12</f>
        <v>1.4999999999999998E-3</v>
      </c>
      <c r="FY14" s="109">
        <f>Assump!$D$181/12</f>
        <v>1.4999999999999998E-3</v>
      </c>
      <c r="FZ14" s="109">
        <f>Assump!$D$181/12</f>
        <v>1.4999999999999998E-3</v>
      </c>
      <c r="GA14" s="109">
        <f>Assump!$D$181/12</f>
        <v>1.4999999999999998E-3</v>
      </c>
      <c r="GB14" s="109">
        <f>Assump!$D$181/12</f>
        <v>1.4999999999999998E-3</v>
      </c>
      <c r="GC14" s="109">
        <f>Assump!$D$181/12</f>
        <v>1.4999999999999998E-3</v>
      </c>
      <c r="GD14" s="109">
        <f>Assump!$D$181/12</f>
        <v>1.4999999999999998E-3</v>
      </c>
      <c r="GE14" s="109">
        <f>Assump!$D$181/12</f>
        <v>1.4999999999999998E-3</v>
      </c>
      <c r="GF14" s="109">
        <f>Assump!$D$181/12</f>
        <v>1.4999999999999998E-3</v>
      </c>
      <c r="GG14" s="109">
        <f>Assump!$D$181/12</f>
        <v>1.4999999999999998E-3</v>
      </c>
      <c r="GH14" s="109">
        <f>Assump!$D$181/12</f>
        <v>1.4999999999999998E-3</v>
      </c>
      <c r="GI14" s="109">
        <f>Assump!$D$181/12</f>
        <v>1.4999999999999998E-3</v>
      </c>
      <c r="GJ14" s="109">
        <f>Assump!$D$181/12</f>
        <v>1.4999999999999998E-3</v>
      </c>
      <c r="GK14" s="109">
        <f>Assump!$D$181/12</f>
        <v>1.4999999999999998E-3</v>
      </c>
      <c r="GL14" s="109">
        <f>Assump!$D$181/12</f>
        <v>1.4999999999999998E-3</v>
      </c>
      <c r="GM14" s="109">
        <f>Assump!$D$181/12</f>
        <v>1.4999999999999998E-3</v>
      </c>
      <c r="GN14" s="109">
        <f>Assump!$D$181/12</f>
        <v>1.4999999999999998E-3</v>
      </c>
      <c r="GO14" s="109">
        <f>Assump!$D$181/12</f>
        <v>1.4999999999999998E-3</v>
      </c>
      <c r="GP14" s="109">
        <f>Assump!$D$181/12</f>
        <v>1.4999999999999998E-3</v>
      </c>
      <c r="GQ14" s="109">
        <f>Assump!$D$181/12</f>
        <v>1.4999999999999998E-3</v>
      </c>
      <c r="GR14" s="109">
        <f>Assump!$D$181/12</f>
        <v>1.4999999999999998E-3</v>
      </c>
      <c r="GS14" s="109">
        <f>Assump!$D$181/12</f>
        <v>1.4999999999999998E-3</v>
      </c>
      <c r="GT14" s="109">
        <f>Assump!$D$181/12</f>
        <v>1.4999999999999998E-3</v>
      </c>
      <c r="GU14" s="109">
        <f>Assump!$D$181/12</f>
        <v>1.4999999999999998E-3</v>
      </c>
      <c r="GV14" s="109">
        <f>Assump!$D$181/12</f>
        <v>1.4999999999999998E-3</v>
      </c>
      <c r="GW14" s="109">
        <f>Assump!$D$181/12</f>
        <v>1.4999999999999998E-3</v>
      </c>
      <c r="GX14" s="109">
        <f>Assump!$D$181/12</f>
        <v>1.4999999999999998E-3</v>
      </c>
      <c r="GY14" s="109">
        <f>Assump!$D$181/12</f>
        <v>1.4999999999999998E-3</v>
      </c>
      <c r="GZ14" s="109">
        <f>Assump!$D$181/12</f>
        <v>1.4999999999999998E-3</v>
      </c>
      <c r="HA14" s="109">
        <f>Assump!$D$181/12</f>
        <v>1.4999999999999998E-3</v>
      </c>
      <c r="HB14" s="109">
        <f>Assump!$D$181/12</f>
        <v>1.4999999999999998E-3</v>
      </c>
      <c r="HC14" s="109">
        <f>Assump!$D$181/12</f>
        <v>1.4999999999999998E-3</v>
      </c>
      <c r="HD14" s="109">
        <f>Assump!$D$181/12</f>
        <v>1.4999999999999998E-3</v>
      </c>
      <c r="HE14" s="109">
        <f>Assump!$D$181/12</f>
        <v>1.4999999999999998E-3</v>
      </c>
      <c r="HF14" s="109">
        <f>Assump!$D$181/12</f>
        <v>1.4999999999999998E-3</v>
      </c>
      <c r="HG14" s="109">
        <f>Assump!$D$181/12</f>
        <v>1.4999999999999998E-3</v>
      </c>
      <c r="HH14" s="109">
        <f>Assump!$D$181/12</f>
        <v>1.4999999999999998E-3</v>
      </c>
      <c r="HI14" s="109">
        <f>Assump!$D$181/12</f>
        <v>1.4999999999999998E-3</v>
      </c>
      <c r="HJ14" s="109">
        <f>Assump!$D$181/12</f>
        <v>1.4999999999999998E-3</v>
      </c>
      <c r="HK14" s="109">
        <f>Assump!$D$181/12</f>
        <v>1.4999999999999998E-3</v>
      </c>
      <c r="HL14" s="109">
        <f>Assump!$D$181/12</f>
        <v>1.4999999999999998E-3</v>
      </c>
      <c r="HM14" s="109">
        <f>Assump!$D$181/12</f>
        <v>1.4999999999999998E-3</v>
      </c>
      <c r="HN14" s="109">
        <f>Assump!$D$181/12</f>
        <v>1.4999999999999998E-3</v>
      </c>
      <c r="HO14" s="109">
        <f>Assump!$D$181/12</f>
        <v>1.4999999999999998E-3</v>
      </c>
      <c r="HP14" s="109">
        <f>Assump!$D$181/12</f>
        <v>1.4999999999999998E-3</v>
      </c>
      <c r="HQ14" s="109">
        <f>Assump!$D$181/12</f>
        <v>1.4999999999999998E-3</v>
      </c>
      <c r="HR14" s="109">
        <f>Assump!$D$181/12</f>
        <v>1.4999999999999998E-3</v>
      </c>
      <c r="HS14" s="109">
        <f>Assump!$D$181/12</f>
        <v>1.4999999999999998E-3</v>
      </c>
      <c r="HT14" s="109">
        <f>Assump!$D$181/12</f>
        <v>1.4999999999999998E-3</v>
      </c>
      <c r="HU14" s="109">
        <f>Assump!$D$181/12</f>
        <v>1.4999999999999998E-3</v>
      </c>
      <c r="HV14" s="109">
        <f>Assump!$D$181/12</f>
        <v>1.4999999999999998E-3</v>
      </c>
      <c r="HW14" s="109">
        <f>Assump!$D$181/12</f>
        <v>1.4999999999999998E-3</v>
      </c>
      <c r="HX14" s="109">
        <f>Assump!$D$181/12</f>
        <v>1.4999999999999998E-3</v>
      </c>
      <c r="HY14" s="109">
        <f>Assump!$D$181/12</f>
        <v>1.4999999999999998E-3</v>
      </c>
      <c r="HZ14" s="109">
        <f>Assump!$D$181/12</f>
        <v>1.4999999999999998E-3</v>
      </c>
      <c r="IA14" s="109">
        <f>Assump!$D$181/12</f>
        <v>1.4999999999999998E-3</v>
      </c>
      <c r="IB14" s="109">
        <f>Assump!$D$181/12</f>
        <v>1.4999999999999998E-3</v>
      </c>
      <c r="IC14" s="109">
        <f>Assump!$D$181/12</f>
        <v>1.4999999999999998E-3</v>
      </c>
      <c r="ID14" s="109">
        <f>Assump!$D$181/12</f>
        <v>1.4999999999999998E-3</v>
      </c>
      <c r="IE14" s="109">
        <f>Assump!$D$181/12</f>
        <v>1.4999999999999998E-3</v>
      </c>
      <c r="IF14" s="109">
        <f>Assump!$D$181/12</f>
        <v>1.4999999999999998E-3</v>
      </c>
      <c r="IG14" s="109">
        <f>Assump!$D$181/12</f>
        <v>1.4999999999999998E-3</v>
      </c>
      <c r="IH14" s="109">
        <f>Assump!$D$181/12</f>
        <v>1.4999999999999998E-3</v>
      </c>
      <c r="II14" s="109">
        <f>Assump!$D$181/12</f>
        <v>1.4999999999999998E-3</v>
      </c>
      <c r="IJ14" s="109">
        <f>Assump!$D$181/12</f>
        <v>1.4999999999999998E-3</v>
      </c>
      <c r="IK14" s="109">
        <f>Assump!$D$181/12</f>
        <v>1.4999999999999998E-3</v>
      </c>
      <c r="IL14" s="109">
        <f>Assump!$D$181/12</f>
        <v>1.4999999999999998E-3</v>
      </c>
    </row>
    <row r="15" spans="2:246" s="48" customFormat="1" ht="10.5" customHeight="1" outlineLevel="1" x14ac:dyDescent="0.2">
      <c r="B15" s="110" t="s">
        <v>333</v>
      </c>
      <c r="C15" s="122"/>
      <c r="D15" s="125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  <c r="DC15" s="109"/>
      <c r="DD15" s="109"/>
      <c r="DE15" s="109"/>
      <c r="DF15" s="109"/>
      <c r="DG15" s="109"/>
      <c r="DH15" s="109"/>
      <c r="DI15" s="109"/>
      <c r="DJ15" s="109"/>
      <c r="DK15" s="109"/>
      <c r="DL15" s="109"/>
      <c r="DM15" s="109"/>
      <c r="DN15" s="109"/>
      <c r="DO15" s="109"/>
      <c r="DP15" s="109"/>
      <c r="DQ15" s="109"/>
      <c r="DR15" s="109"/>
      <c r="DS15" s="109"/>
      <c r="DT15" s="109"/>
      <c r="DU15" s="109"/>
      <c r="DV15" s="109"/>
      <c r="DW15" s="109"/>
      <c r="DX15" s="109"/>
      <c r="DY15" s="109"/>
      <c r="DZ15" s="109"/>
      <c r="EA15" s="109"/>
      <c r="EB15" s="109"/>
      <c r="EC15" s="109"/>
      <c r="ED15" s="109"/>
      <c r="EE15" s="109"/>
      <c r="EF15" s="109"/>
      <c r="EG15" s="109"/>
      <c r="EH15" s="109"/>
      <c r="EI15" s="109"/>
      <c r="EJ15" s="109"/>
      <c r="EK15" s="109"/>
      <c r="EL15" s="109"/>
      <c r="EM15" s="109"/>
      <c r="EN15" s="109"/>
      <c r="EO15" s="109"/>
      <c r="EP15" s="109"/>
      <c r="EQ15" s="109"/>
      <c r="ER15" s="109"/>
      <c r="ES15" s="109"/>
      <c r="ET15" s="109"/>
      <c r="EU15" s="109"/>
      <c r="EV15" s="109"/>
      <c r="EW15" s="109"/>
      <c r="EX15" s="109"/>
      <c r="EY15" s="109"/>
      <c r="EZ15" s="109"/>
      <c r="FA15" s="109"/>
      <c r="FB15" s="109"/>
      <c r="FC15" s="109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</row>
    <row r="16" spans="2:246" s="48" customFormat="1" ht="10.5" customHeight="1" outlineLevel="2" x14ac:dyDescent="0.2">
      <c r="B16" s="7" t="s">
        <v>253</v>
      </c>
      <c r="C16" s="56" t="s">
        <v>150</v>
      </c>
      <c r="D16" s="43"/>
      <c r="G16" s="85">
        <f>SUM(DA!G55,DA!G108, )</f>
        <v>19400</v>
      </c>
      <c r="H16" s="85">
        <f>SUM(DA!H55,DA!H108, )</f>
        <v>19319.166666666668</v>
      </c>
      <c r="I16" s="85">
        <f>SUM(DA!I55,DA!I108, )</f>
        <v>19238.333333333336</v>
      </c>
      <c r="J16" s="85">
        <f>SUM(DA!J55,DA!J108, )</f>
        <v>19157.500000000004</v>
      </c>
      <c r="K16" s="85">
        <f>SUM(DA!K55,DA!K108, )</f>
        <v>19076.666666666672</v>
      </c>
      <c r="L16" s="85">
        <f>SUM(DA!L55,DA!L108, )</f>
        <v>18995.833333333339</v>
      </c>
      <c r="M16" s="85">
        <f>SUM(DA!M55,DA!M108, )</f>
        <v>18915.000000000007</v>
      </c>
      <c r="N16" s="85">
        <f>SUM(DA!N55,DA!N108, )</f>
        <v>18834.166666666675</v>
      </c>
      <c r="O16" s="85">
        <f>SUM(DA!O55,DA!O108, )</f>
        <v>18753.333333333343</v>
      </c>
      <c r="P16" s="85">
        <f>SUM(DA!P55,DA!P108, )</f>
        <v>18672.500000000011</v>
      </c>
      <c r="Q16" s="85">
        <f>SUM(DA!Q55,DA!Q108, )</f>
        <v>18591.666666666679</v>
      </c>
      <c r="R16" s="85">
        <f>SUM(DA!R55,DA!R108, )</f>
        <v>18510.833333333347</v>
      </c>
      <c r="S16" s="85">
        <f>SUM(DA!S55,DA!S108, )</f>
        <v>18430.000000000015</v>
      </c>
      <c r="T16" s="85">
        <f>SUM(DA!T55,DA!T108, )</f>
        <v>18349.166666666682</v>
      </c>
      <c r="U16" s="85">
        <f>SUM(DA!U55,DA!U108, )</f>
        <v>18268.33333333335</v>
      </c>
      <c r="V16" s="85">
        <f>SUM(DA!V55,DA!V108, )</f>
        <v>18187.500000000018</v>
      </c>
      <c r="W16" s="85">
        <f>SUM(DA!W55,DA!W108, )</f>
        <v>18106.666666666686</v>
      </c>
      <c r="X16" s="85">
        <f>SUM(DA!X55,DA!X108, )</f>
        <v>18025.833333333354</v>
      </c>
      <c r="Y16" s="85">
        <f>SUM(DA!Y55,DA!Y108, )</f>
        <v>17945.000000000022</v>
      </c>
      <c r="Z16" s="85">
        <f>SUM(DA!Z55,DA!Z108, )</f>
        <v>17864.16666666669</v>
      </c>
      <c r="AA16" s="85">
        <f>SUM(DA!AA55,DA!AA108, )</f>
        <v>17783.333333333358</v>
      </c>
      <c r="AB16" s="85">
        <f>SUM(DA!AB55,DA!AB108, )</f>
        <v>17702.500000000025</v>
      </c>
      <c r="AC16" s="85">
        <f>SUM(DA!AC55,DA!AC108, )</f>
        <v>17621.666666666693</v>
      </c>
      <c r="AD16" s="85">
        <f>SUM(DA!AD55,DA!AD108, )</f>
        <v>17540.833333333361</v>
      </c>
      <c r="AE16" s="85">
        <f>SUM(DA!AE55,DA!AE108, )</f>
        <v>17460.000000000029</v>
      </c>
      <c r="AF16" s="85">
        <f>SUM(DA!AF55,DA!AF108, )</f>
        <v>17379.166666666697</v>
      </c>
      <c r="AG16" s="85">
        <f>SUM(DA!AG55,DA!AG108, )</f>
        <v>17298.333333333365</v>
      </c>
      <c r="AH16" s="85">
        <f>SUM(DA!AH55,DA!AH108, )</f>
        <v>17217.500000000033</v>
      </c>
      <c r="AI16" s="85">
        <f>SUM(DA!AI55,DA!AI108, )</f>
        <v>17136.666666666701</v>
      </c>
      <c r="AJ16" s="85">
        <f>SUM(DA!AJ55,DA!AJ108, )</f>
        <v>17055.833333333369</v>
      </c>
      <c r="AK16" s="85">
        <f>SUM(DA!AK55,DA!AK108, )</f>
        <v>16975.000000000036</v>
      </c>
      <c r="AL16" s="85">
        <f>SUM(DA!AL55,DA!AL108, )</f>
        <v>16894.166666666704</v>
      </c>
      <c r="AM16" s="85">
        <f>SUM(DA!AM55,DA!AM108, )</f>
        <v>16813.333333333372</v>
      </c>
      <c r="AN16" s="85">
        <f>SUM(DA!AN55,DA!AN108, )</f>
        <v>16732.50000000004</v>
      </c>
      <c r="AO16" s="85">
        <f>SUM(DA!AO55,DA!AO108, )</f>
        <v>16651.666666666708</v>
      </c>
      <c r="AP16" s="85">
        <f>SUM(DA!AP55,DA!AP108, )</f>
        <v>16570.833333333376</v>
      </c>
      <c r="AQ16" s="85">
        <f>SUM(DA!AQ55,DA!AQ108, )</f>
        <v>16490.000000000044</v>
      </c>
      <c r="AR16" s="85">
        <f>SUM(DA!AR55,DA!AR108, )</f>
        <v>16409.166666666712</v>
      </c>
      <c r="AS16" s="85">
        <f>SUM(DA!AS55,DA!AS108, )</f>
        <v>16328.333333333378</v>
      </c>
      <c r="AT16" s="85">
        <f>SUM(DA!AT55,DA!AT108, )</f>
        <v>16247.500000000044</v>
      </c>
      <c r="AU16" s="85">
        <f>SUM(DA!AU55,DA!AU108, )</f>
        <v>16166.66666666671</v>
      </c>
      <c r="AV16" s="85">
        <f>SUM(DA!AV55,DA!AV108, )</f>
        <v>16085.833333333376</v>
      </c>
      <c r="AW16" s="85">
        <f>SUM(DA!AW55,DA!AW108, )</f>
        <v>16005.000000000042</v>
      </c>
      <c r="AX16" s="85">
        <f>SUM(DA!AX55,DA!AX108, )</f>
        <v>15924.166666666708</v>
      </c>
      <c r="AY16" s="85">
        <f>SUM(DA!AY55,DA!AY108, )</f>
        <v>15843.333333333374</v>
      </c>
      <c r="AZ16" s="85">
        <f>SUM(DA!AZ55,DA!AZ108, )</f>
        <v>15762.50000000004</v>
      </c>
      <c r="BA16" s="85">
        <f>SUM(DA!BA55,DA!BA108, )</f>
        <v>15681.666666666706</v>
      </c>
      <c r="BB16" s="85">
        <f>SUM(DA!BB55,DA!BB108, )</f>
        <v>15600.833333333372</v>
      </c>
      <c r="BC16" s="85">
        <f>SUM(DA!BC55,DA!BC108, )</f>
        <v>15520.000000000038</v>
      </c>
      <c r="BD16" s="85">
        <f>SUM(DA!BD55,DA!BD108, )</f>
        <v>15439.166666666704</v>
      </c>
      <c r="BE16" s="85">
        <f>SUM(DA!BE55,DA!BE108, )</f>
        <v>15358.33333333337</v>
      </c>
      <c r="BF16" s="85">
        <f>SUM(DA!BF55,DA!BF108, )</f>
        <v>15277.500000000036</v>
      </c>
      <c r="BG16" s="85">
        <f>SUM(DA!BG55,DA!BG108, )</f>
        <v>15196.666666666702</v>
      </c>
      <c r="BH16" s="85">
        <f>SUM(DA!BH55,DA!BH108, )</f>
        <v>15115.833333333369</v>
      </c>
      <c r="BI16" s="85">
        <f>SUM(DA!BI55,DA!BI108, )</f>
        <v>15035.000000000035</v>
      </c>
      <c r="BJ16" s="85">
        <f>SUM(DA!BJ55,DA!BJ108, )</f>
        <v>14954.166666666701</v>
      </c>
      <c r="BK16" s="85">
        <f>SUM(DA!BK55,DA!BK108, )</f>
        <v>14873.333333333367</v>
      </c>
      <c r="BL16" s="85">
        <f>SUM(DA!BL55,DA!BL108, )</f>
        <v>14792.500000000033</v>
      </c>
      <c r="BM16" s="85">
        <f>SUM(DA!BM55,DA!BM108, )</f>
        <v>14711.666666666699</v>
      </c>
      <c r="BN16" s="85">
        <f>SUM(DA!BN55,DA!BN108, )</f>
        <v>14630.833333333365</v>
      </c>
      <c r="BO16" s="85">
        <f>SUM(DA!BO55,DA!BO108, )</f>
        <v>14550.000000000031</v>
      </c>
      <c r="BP16" s="85">
        <f>SUM(DA!BP55,DA!BP108, )</f>
        <v>14469.166666666697</v>
      </c>
      <c r="BQ16" s="85">
        <f>SUM(DA!BQ55,DA!BQ108, )</f>
        <v>14388.333333333363</v>
      </c>
      <c r="BR16" s="85">
        <f>SUM(DA!BR55,DA!BR108, )</f>
        <v>14307.500000000029</v>
      </c>
      <c r="BS16" s="85">
        <f>SUM(DA!BS55,DA!BS108, )</f>
        <v>14226.666666666695</v>
      </c>
      <c r="BT16" s="85">
        <f>SUM(DA!BT55,DA!BT108, )</f>
        <v>14145.833333333361</v>
      </c>
      <c r="BU16" s="85">
        <f>SUM(DA!BU55,DA!BU108, )</f>
        <v>14065.000000000027</v>
      </c>
      <c r="BV16" s="85">
        <f>SUM(DA!BV55,DA!BV108, )</f>
        <v>13984.166666666693</v>
      </c>
      <c r="BW16" s="85">
        <f>SUM(DA!BW55,DA!BW108, )</f>
        <v>13903.333333333359</v>
      </c>
      <c r="BX16" s="85">
        <f>SUM(DA!BX55,DA!BX108, )</f>
        <v>13822.500000000025</v>
      </c>
      <c r="BY16" s="85">
        <f>SUM(DA!BY55,DA!BY108, )</f>
        <v>13741.666666666692</v>
      </c>
      <c r="BZ16" s="85">
        <f>SUM(DA!BZ55,DA!BZ108, )</f>
        <v>13660.833333333358</v>
      </c>
      <c r="CA16" s="85">
        <f>SUM(DA!CA55,DA!CA108, )</f>
        <v>13580.000000000024</v>
      </c>
      <c r="CB16" s="85">
        <f>SUM(DA!CB55,DA!CB108, )</f>
        <v>13499.16666666669</v>
      </c>
      <c r="CC16" s="85">
        <f>SUM(DA!CC55,DA!CC108, )</f>
        <v>13418.333333333356</v>
      </c>
      <c r="CD16" s="85">
        <f>SUM(DA!CD55,DA!CD108, )</f>
        <v>13337.500000000022</v>
      </c>
      <c r="CE16" s="85">
        <f>SUM(DA!CE55,DA!CE108, )</f>
        <v>13256.666666666688</v>
      </c>
      <c r="CF16" s="85">
        <f>SUM(DA!CF55,DA!CF108, )</f>
        <v>13175.833333333354</v>
      </c>
      <c r="CG16" s="85">
        <f>SUM(DA!CG55,DA!CG108, )</f>
        <v>13095.00000000002</v>
      </c>
      <c r="CH16" s="85">
        <f>SUM(DA!CH55,DA!CH108, )</f>
        <v>13014.166666666686</v>
      </c>
      <c r="CI16" s="85">
        <f>SUM(DA!CI55,DA!CI108, )</f>
        <v>12933.333333333352</v>
      </c>
      <c r="CJ16" s="85">
        <f>SUM(DA!CJ55,DA!CJ108, )</f>
        <v>12852.500000000018</v>
      </c>
      <c r="CK16" s="85">
        <f>SUM(DA!CK55,DA!CK108, )</f>
        <v>12771.666666666684</v>
      </c>
      <c r="CL16" s="85">
        <f>SUM(DA!CL55,DA!CL108, )</f>
        <v>12690.83333333335</v>
      </c>
      <c r="CM16" s="85">
        <f>SUM(DA!CM55,DA!CM108, )</f>
        <v>12610.000000000016</v>
      </c>
      <c r="CN16" s="85">
        <f>SUM(DA!CN55,DA!CN108, )</f>
        <v>12529.166666666682</v>
      </c>
      <c r="CO16" s="85">
        <f>SUM(DA!CO55,DA!CO108, )</f>
        <v>12448.333333333348</v>
      </c>
      <c r="CP16" s="85">
        <f>SUM(DA!CP55,DA!CP108, )</f>
        <v>12367.500000000015</v>
      </c>
      <c r="CQ16" s="85">
        <f>SUM(DA!CQ55,DA!CQ108, )</f>
        <v>12286.666666666681</v>
      </c>
      <c r="CR16" s="85">
        <f>SUM(DA!CR55,DA!CR108, )</f>
        <v>12205.833333333347</v>
      </c>
      <c r="CS16" s="85">
        <f>SUM(DA!CS55,DA!CS108, )</f>
        <v>12125.000000000013</v>
      </c>
      <c r="CT16" s="85">
        <f>SUM(DA!CT55,DA!CT108, )</f>
        <v>12044.166666666679</v>
      </c>
      <c r="CU16" s="85">
        <f>SUM(DA!CU55,DA!CU108, )</f>
        <v>11963.333333333345</v>
      </c>
      <c r="CV16" s="85">
        <f>SUM(DA!CV55,DA!CV108, )</f>
        <v>11882.500000000011</v>
      </c>
      <c r="CW16" s="85">
        <f>SUM(DA!CW55,DA!CW108, )</f>
        <v>11801.666666666677</v>
      </c>
      <c r="CX16" s="85">
        <f>SUM(DA!CX55,DA!CX108, )</f>
        <v>11720.833333333343</v>
      </c>
      <c r="CY16" s="85">
        <f>SUM(DA!CY55,DA!CY108, )</f>
        <v>11640.000000000009</v>
      </c>
      <c r="CZ16" s="85">
        <f>SUM(DA!CZ55,DA!CZ108, )</f>
        <v>11559.166666666675</v>
      </c>
      <c r="DA16" s="85">
        <f>SUM(DA!DA55,DA!DA108, )</f>
        <v>11478.333333333341</v>
      </c>
      <c r="DB16" s="85">
        <f>SUM(DA!DB55,DA!DB108, )</f>
        <v>11397.500000000007</v>
      </c>
      <c r="DC16" s="85">
        <f>SUM(DA!DC55,DA!DC108, )</f>
        <v>11316.666666666673</v>
      </c>
      <c r="DD16" s="85">
        <f>SUM(DA!DD55,DA!DD108, )</f>
        <v>11235.833333333339</v>
      </c>
      <c r="DE16" s="85">
        <f>SUM(DA!DE55,DA!DE108, )</f>
        <v>11155.000000000005</v>
      </c>
      <c r="DF16" s="85">
        <f>SUM(DA!DF55,DA!DF108, )</f>
        <v>11074.166666666672</v>
      </c>
      <c r="DG16" s="85">
        <f>SUM(DA!DG55,DA!DG108, )</f>
        <v>10993.333333333338</v>
      </c>
      <c r="DH16" s="85">
        <f>SUM(DA!DH55,DA!DH108, )</f>
        <v>10912.500000000004</v>
      </c>
      <c r="DI16" s="85">
        <f>SUM(DA!DI55,DA!DI108, )</f>
        <v>10831.66666666667</v>
      </c>
      <c r="DJ16" s="85">
        <f>SUM(DA!DJ55,DA!DJ108, )</f>
        <v>10750.833333333336</v>
      </c>
      <c r="DK16" s="85">
        <f>SUM(DA!DK55,DA!DK108, )</f>
        <v>10670.000000000002</v>
      </c>
      <c r="DL16" s="85">
        <f>SUM(DA!DL55,DA!DL108, )</f>
        <v>10589.166666666668</v>
      </c>
      <c r="DM16" s="85">
        <f>SUM(DA!DM55,DA!DM108, )</f>
        <v>10508.333333333334</v>
      </c>
      <c r="DN16" s="85">
        <f>SUM(DA!DN55,DA!DN108, )</f>
        <v>10427.5</v>
      </c>
      <c r="DO16" s="85">
        <f>SUM(DA!DO55,DA!DO108, )</f>
        <v>10346.666666666666</v>
      </c>
      <c r="DP16" s="85">
        <f>SUM(DA!DP55,DA!DP108, )</f>
        <v>10265.833333333332</v>
      </c>
      <c r="DQ16" s="85">
        <f>SUM(DA!DQ55,DA!DQ108, )</f>
        <v>10184.999999999998</v>
      </c>
      <c r="DR16" s="85">
        <f>SUM(DA!DR55,DA!DR108, )</f>
        <v>10104.166666666664</v>
      </c>
      <c r="DS16" s="85">
        <f>SUM(DA!DS55,DA!DS108, )</f>
        <v>10023.33333333333</v>
      </c>
      <c r="DT16" s="85">
        <f>SUM(DA!DT55,DA!DT108, )</f>
        <v>9942.4999999999964</v>
      </c>
      <c r="DU16" s="85">
        <f>SUM(DA!DU55,DA!DU108, )</f>
        <v>9861.6666666666624</v>
      </c>
      <c r="DV16" s="85">
        <f>SUM(DA!DV55,DA!DV108, )</f>
        <v>9780.8333333333285</v>
      </c>
      <c r="DW16" s="85">
        <f>SUM(DA!DW55,DA!DW108, )</f>
        <v>9699.9999999999945</v>
      </c>
      <c r="DX16" s="85">
        <f>SUM(DA!DX55,DA!DX108, )</f>
        <v>9619.1666666666606</v>
      </c>
      <c r="DY16" s="85">
        <f>SUM(DA!DY55,DA!DY108, )</f>
        <v>9538.3333333333267</v>
      </c>
      <c r="DZ16" s="85">
        <f>SUM(DA!DZ55,DA!DZ108, )</f>
        <v>9457.4999999999927</v>
      </c>
      <c r="EA16" s="85">
        <f>SUM(DA!EA55,DA!EA108, )</f>
        <v>9376.6666666666588</v>
      </c>
      <c r="EB16" s="85">
        <f>SUM(DA!EB55,DA!EB108, )</f>
        <v>9295.8333333333248</v>
      </c>
      <c r="EC16" s="85">
        <f>SUM(DA!EC55,DA!EC108, )</f>
        <v>9214.9999999999909</v>
      </c>
      <c r="ED16" s="85">
        <f>SUM(DA!ED55,DA!ED108, )</f>
        <v>9134.166666666657</v>
      </c>
      <c r="EE16" s="85">
        <f>SUM(DA!EE55,DA!EE108, )</f>
        <v>9053.333333333323</v>
      </c>
      <c r="EF16" s="85">
        <f>SUM(DA!EF55,DA!EF108, )</f>
        <v>8972.4999999999891</v>
      </c>
      <c r="EG16" s="85">
        <f>SUM(DA!EG55,DA!EG108, )</f>
        <v>8891.6666666666551</v>
      </c>
      <c r="EH16" s="85">
        <f>SUM(DA!EH55,DA!EH108, )</f>
        <v>8810.8333333333212</v>
      </c>
      <c r="EI16" s="85">
        <f>SUM(DA!EI55,DA!EI108, )</f>
        <v>8729.9999999999873</v>
      </c>
      <c r="EJ16" s="85">
        <f>SUM(DA!EJ55,DA!EJ108, )</f>
        <v>8649.1666666666533</v>
      </c>
      <c r="EK16" s="85">
        <f>SUM(DA!EK55,DA!EK108, )</f>
        <v>8568.3333333333194</v>
      </c>
      <c r="EL16" s="85">
        <f>SUM(DA!EL55,DA!EL108, )</f>
        <v>8487.4999999999854</v>
      </c>
      <c r="EM16" s="85">
        <f>SUM(DA!EM55,DA!EM108, )</f>
        <v>8406.6666666666515</v>
      </c>
      <c r="EN16" s="85">
        <f>SUM(DA!EN55,DA!EN108, )</f>
        <v>8325.8333333333176</v>
      </c>
      <c r="EO16" s="85">
        <f>SUM(DA!EO55,DA!EO108, )</f>
        <v>8244.9999999999836</v>
      </c>
      <c r="EP16" s="85">
        <f>SUM(DA!EP55,DA!EP108, )</f>
        <v>8164.1666666666506</v>
      </c>
      <c r="EQ16" s="85">
        <f>SUM(DA!EQ55,DA!EQ108, )</f>
        <v>8083.3333333333176</v>
      </c>
      <c r="ER16" s="85">
        <f>SUM(DA!ER55,DA!ER108, )</f>
        <v>8002.4999999999845</v>
      </c>
      <c r="ES16" s="85">
        <f>SUM(DA!ES55,DA!ES108, )</f>
        <v>7921.6666666666515</v>
      </c>
      <c r="ET16" s="85">
        <f>SUM(DA!ET55,DA!ET108, )</f>
        <v>7840.8333333333185</v>
      </c>
      <c r="EU16" s="85">
        <f>SUM(DA!EU55,DA!EU108, )</f>
        <v>7759.9999999999854</v>
      </c>
      <c r="EV16" s="85">
        <f>SUM(DA!EV55,DA!EV108, )</f>
        <v>7679.1666666666524</v>
      </c>
      <c r="EW16" s="85">
        <f>SUM(DA!EW55,DA!EW108, )</f>
        <v>7598.3333333333194</v>
      </c>
      <c r="EX16" s="85">
        <f>SUM(DA!EX55,DA!EX108, )</f>
        <v>7517.4999999999864</v>
      </c>
      <c r="EY16" s="85">
        <f>SUM(DA!EY55,DA!EY108, )</f>
        <v>7436.6666666666533</v>
      </c>
      <c r="EZ16" s="85">
        <f>SUM(DA!EZ55,DA!EZ108, )</f>
        <v>7355.8333333333203</v>
      </c>
      <c r="FA16" s="85">
        <f>SUM(DA!FA55,DA!FA108, )</f>
        <v>7274.9999999999873</v>
      </c>
      <c r="FB16" s="85">
        <f>SUM(DA!FB55,DA!FB108, )</f>
        <v>7194.1666666666542</v>
      </c>
      <c r="FC16" s="85">
        <f>SUM(DA!FC55,DA!FC108, )</f>
        <v>7113.3333333333212</v>
      </c>
      <c r="FD16" s="85">
        <f>SUM(DA!FD55,DA!FD108, )</f>
        <v>7032.4999999999882</v>
      </c>
      <c r="FE16" s="85">
        <f>SUM(DA!FE55,DA!FE108, )</f>
        <v>6951.6666666666551</v>
      </c>
      <c r="FF16" s="85">
        <f>SUM(DA!FF55,DA!FF108, )</f>
        <v>6870.8333333333221</v>
      </c>
      <c r="FG16" s="85">
        <f>SUM(DA!FG55,DA!FG108, )</f>
        <v>6789.9999999999891</v>
      </c>
      <c r="FH16" s="85">
        <f>SUM(DA!FH55,DA!FH108, )</f>
        <v>6709.1666666666561</v>
      </c>
      <c r="FI16" s="85">
        <f>SUM(DA!FI55,DA!FI108, )</f>
        <v>6628.333333333323</v>
      </c>
      <c r="FJ16" s="85">
        <f>SUM(DA!FJ55,DA!FJ108, )</f>
        <v>6547.49999999999</v>
      </c>
      <c r="FK16" s="85">
        <f>SUM(DA!FK55,DA!FK108, )</f>
        <v>6466.666666666657</v>
      </c>
      <c r="FL16" s="85">
        <f>SUM(DA!FL55,DA!FL108, )</f>
        <v>6385.8333333333239</v>
      </c>
      <c r="FM16" s="85">
        <f>SUM(DA!FM55,DA!FM108, )</f>
        <v>6304.9999999999909</v>
      </c>
      <c r="FN16" s="85">
        <f>SUM(DA!FN55,DA!FN108, )</f>
        <v>6224.1666666666579</v>
      </c>
      <c r="FO16" s="85">
        <f>SUM(DA!FO55,DA!FO108, )</f>
        <v>6143.3333333333248</v>
      </c>
      <c r="FP16" s="85">
        <f>SUM(DA!FP55,DA!FP108, )</f>
        <v>6062.4999999999918</v>
      </c>
      <c r="FQ16" s="85">
        <f>SUM(DA!FQ55,DA!FQ108, )</f>
        <v>5981.6666666666588</v>
      </c>
      <c r="FR16" s="85">
        <f>SUM(DA!FR55,DA!FR108, )</f>
        <v>5900.8333333333258</v>
      </c>
      <c r="FS16" s="85">
        <f>SUM(DA!FS55,DA!FS108, )</f>
        <v>5819.9999999999927</v>
      </c>
      <c r="FT16" s="85">
        <f>SUM(DA!FT55,DA!FT108, )</f>
        <v>5739.1666666666597</v>
      </c>
      <c r="FU16" s="85">
        <f>SUM(DA!FU55,DA!FU108, )</f>
        <v>5658.3333333333267</v>
      </c>
      <c r="FV16" s="85">
        <f>SUM(DA!FV55,DA!FV108, )</f>
        <v>5577.4999999999936</v>
      </c>
      <c r="FW16" s="85">
        <f>SUM(DA!FW55,DA!FW108, )</f>
        <v>5496.6666666666606</v>
      </c>
      <c r="FX16" s="85">
        <f>SUM(DA!FX55,DA!FX108, )</f>
        <v>5415.8333333333276</v>
      </c>
      <c r="FY16" s="85">
        <f>SUM(DA!FY55,DA!FY108, )</f>
        <v>5334.9999999999945</v>
      </c>
      <c r="FZ16" s="85">
        <f>SUM(DA!FZ55,DA!FZ108, )</f>
        <v>5254.1666666666615</v>
      </c>
      <c r="GA16" s="85">
        <f>SUM(DA!GA55,DA!GA108, )</f>
        <v>5173.3333333333285</v>
      </c>
      <c r="GB16" s="85">
        <f>SUM(DA!GB55,DA!GB108, )</f>
        <v>5092.4999999999955</v>
      </c>
      <c r="GC16" s="85">
        <f>SUM(DA!GC55,DA!GC108, )</f>
        <v>5011.6666666666624</v>
      </c>
      <c r="GD16" s="85">
        <f>SUM(DA!GD55,DA!GD108, )</f>
        <v>4930.8333333333294</v>
      </c>
      <c r="GE16" s="85">
        <f>SUM(DA!GE55,DA!GE108, )</f>
        <v>4849.9999999999964</v>
      </c>
      <c r="GF16" s="85">
        <f>SUM(DA!GF55,DA!GF108, )</f>
        <v>4769.1666666666633</v>
      </c>
      <c r="GG16" s="85">
        <f>SUM(DA!GG55,DA!GG108, )</f>
        <v>4688.3333333333303</v>
      </c>
      <c r="GH16" s="85">
        <f>SUM(DA!GH55,DA!GH108, )</f>
        <v>4607.4999999999973</v>
      </c>
      <c r="GI16" s="85">
        <f>SUM(DA!GI55,DA!GI108, )</f>
        <v>4526.6666666666642</v>
      </c>
      <c r="GJ16" s="85">
        <f>SUM(DA!GJ55,DA!GJ108, )</f>
        <v>4445.8333333333312</v>
      </c>
      <c r="GK16" s="85">
        <f>SUM(DA!GK55,DA!GK108, )</f>
        <v>4364.9999999999982</v>
      </c>
      <c r="GL16" s="85">
        <f>SUM(DA!GL55,DA!GL108, )</f>
        <v>4284.1666666666652</v>
      </c>
      <c r="GM16" s="85">
        <f>SUM(DA!GM55,DA!GM108, )</f>
        <v>4203.3333333333321</v>
      </c>
      <c r="GN16" s="85">
        <f>SUM(DA!GN55,DA!GN108, )</f>
        <v>4122.4999999999991</v>
      </c>
      <c r="GO16" s="85">
        <f>SUM(DA!GO55,DA!GO108, )</f>
        <v>4041.6666666666656</v>
      </c>
      <c r="GP16" s="85">
        <f>SUM(DA!GP55,DA!GP108, )</f>
        <v>3960.8333333333321</v>
      </c>
      <c r="GQ16" s="85">
        <f>SUM(DA!GQ55,DA!GQ108, )</f>
        <v>3879.9999999999986</v>
      </c>
      <c r="GR16" s="85">
        <f>SUM(DA!GR55,DA!GR108, )</f>
        <v>3799.1666666666652</v>
      </c>
      <c r="GS16" s="85">
        <f>SUM(DA!GS55,DA!GS108, )</f>
        <v>3718.3333333333317</v>
      </c>
      <c r="GT16" s="85">
        <f>SUM(DA!GT55,DA!GT108, )</f>
        <v>3637.4999999999982</v>
      </c>
      <c r="GU16" s="85">
        <f>SUM(DA!GU55,DA!GU108, )</f>
        <v>3556.6666666666647</v>
      </c>
      <c r="GV16" s="85">
        <f>SUM(DA!GV55,DA!GV108, )</f>
        <v>3475.8333333333312</v>
      </c>
      <c r="GW16" s="85">
        <f>SUM(DA!GW55,DA!GW108, )</f>
        <v>3394.9999999999977</v>
      </c>
      <c r="GX16" s="85">
        <f>SUM(DA!GX55,DA!GX108, )</f>
        <v>3314.1666666666642</v>
      </c>
      <c r="GY16" s="85">
        <f>SUM(DA!GY55,DA!GY108, )</f>
        <v>3233.3333333333308</v>
      </c>
      <c r="GZ16" s="85">
        <f>SUM(DA!GZ55,DA!GZ108, )</f>
        <v>3152.4999999999973</v>
      </c>
      <c r="HA16" s="85">
        <f>SUM(DA!HA55,DA!HA108, )</f>
        <v>3071.6666666666638</v>
      </c>
      <c r="HB16" s="85">
        <f>SUM(DA!HB55,DA!HB108, )</f>
        <v>2990.8333333333303</v>
      </c>
      <c r="HC16" s="85">
        <f>SUM(DA!HC55,DA!HC108, )</f>
        <v>2909.9999999999968</v>
      </c>
      <c r="HD16" s="85">
        <f>SUM(DA!HD55,DA!HD108, )</f>
        <v>2829.1666666666633</v>
      </c>
      <c r="HE16" s="85">
        <f>SUM(DA!HE55,DA!HE108, )</f>
        <v>2748.3333333333298</v>
      </c>
      <c r="HF16" s="85">
        <f>SUM(DA!HF55,DA!HF108, )</f>
        <v>2667.4999999999964</v>
      </c>
      <c r="HG16" s="85">
        <f>SUM(DA!HG55,DA!HG108, )</f>
        <v>2586.6666666666629</v>
      </c>
      <c r="HH16" s="85">
        <f>SUM(DA!HH55,DA!HH108, )</f>
        <v>2505.8333333333294</v>
      </c>
      <c r="HI16" s="85">
        <f>SUM(DA!HI55,DA!HI108, )</f>
        <v>2424.9999999999959</v>
      </c>
      <c r="HJ16" s="85">
        <f>SUM(DA!HJ55,DA!HJ108, )</f>
        <v>2344.1666666666624</v>
      </c>
      <c r="HK16" s="85">
        <f>SUM(DA!HK55,DA!HK108, )</f>
        <v>2263.3333333333289</v>
      </c>
      <c r="HL16" s="85">
        <f>SUM(DA!HL55,DA!HL108, )</f>
        <v>2182.4999999999955</v>
      </c>
      <c r="HM16" s="85">
        <f>SUM(DA!HM55,DA!HM108, )</f>
        <v>2101.666666666662</v>
      </c>
      <c r="HN16" s="85">
        <f>SUM(DA!HN55,DA!HN108, )</f>
        <v>2020.8333333333287</v>
      </c>
      <c r="HO16" s="85">
        <f>SUM(DA!HO55,DA!HO108, )</f>
        <v>1939.9999999999955</v>
      </c>
      <c r="HP16" s="85">
        <f>SUM(DA!HP55,DA!HP108, )</f>
        <v>1859.1666666666622</v>
      </c>
      <c r="HQ16" s="85">
        <f>SUM(DA!HQ55,DA!HQ108, )</f>
        <v>1778.3333333333289</v>
      </c>
      <c r="HR16" s="85">
        <f>SUM(DA!HR55,DA!HR108, )</f>
        <v>1697.4999999999957</v>
      </c>
      <c r="HS16" s="85">
        <f>SUM(DA!HS55,DA!HS108, )</f>
        <v>1616.6666666666624</v>
      </c>
      <c r="HT16" s="85">
        <f>SUM(DA!HT55,DA!HT108, )</f>
        <v>1535.8333333333292</v>
      </c>
      <c r="HU16" s="85">
        <f>SUM(DA!HU55,DA!HU108, )</f>
        <v>1454.9999999999959</v>
      </c>
      <c r="HV16" s="85">
        <f>SUM(DA!HV55,DA!HV108, )</f>
        <v>1374.1666666666626</v>
      </c>
      <c r="HW16" s="85">
        <f>SUM(DA!HW55,DA!HW108, )</f>
        <v>1293.3333333333294</v>
      </c>
      <c r="HX16" s="85">
        <f>SUM(DA!HX55,DA!HX108, )</f>
        <v>1212.4999999999961</v>
      </c>
      <c r="HY16" s="85">
        <f>SUM(DA!HY55,DA!HY108, )</f>
        <v>1131.6666666666629</v>
      </c>
      <c r="HZ16" s="85">
        <f>SUM(DA!HZ55,DA!HZ108, )</f>
        <v>1050.8333333333296</v>
      </c>
      <c r="IA16" s="85">
        <f>SUM(DA!IA55,DA!IA108, )</f>
        <v>969.99999999999625</v>
      </c>
      <c r="IB16" s="85">
        <f>SUM(DA!IB55,DA!IB108, )</f>
        <v>889.16666666666288</v>
      </c>
      <c r="IC16" s="85">
        <f>SUM(DA!IC55,DA!IC108, )</f>
        <v>808.33333333332951</v>
      </c>
      <c r="ID16" s="85">
        <f>SUM(DA!ID55,DA!ID108, )</f>
        <v>727.49999999999613</v>
      </c>
      <c r="IE16" s="85">
        <f>SUM(DA!IE55,DA!IE108, )</f>
        <v>646.66666666666276</v>
      </c>
      <c r="IF16" s="85">
        <f>SUM(DA!IF55,DA!IF108, )</f>
        <v>565.83333333332939</v>
      </c>
      <c r="IG16" s="85">
        <f>SUM(DA!IG55,DA!IG108, )</f>
        <v>484.99999999999608</v>
      </c>
      <c r="IH16" s="85">
        <f>SUM(DA!IH55,DA!IH108, )</f>
        <v>404.16666666666276</v>
      </c>
      <c r="II16" s="85">
        <f>SUM(DA!II55,DA!II108, )</f>
        <v>323.33333333332945</v>
      </c>
      <c r="IJ16" s="85">
        <f>SUM(DA!IJ55,DA!IJ108, )</f>
        <v>242.49999999999613</v>
      </c>
      <c r="IK16" s="85">
        <f>SUM(DA!IK55,DA!IK108, )</f>
        <v>161.66666666666282</v>
      </c>
      <c r="IL16" s="85">
        <f>SUM(DA!IL55,DA!IL108, )</f>
        <v>80.833333333329492</v>
      </c>
    </row>
    <row r="17" spans="2:246" s="48" customFormat="1" ht="10.5" customHeight="1" outlineLevel="2" x14ac:dyDescent="0.2">
      <c r="B17" s="7" t="s">
        <v>254</v>
      </c>
      <c r="C17" s="56" t="s">
        <v>150</v>
      </c>
      <c r="D17" s="44"/>
      <c r="G17" s="85">
        <f>SUM(DA!G57,DA!G110, )</f>
        <v>19319.166666666668</v>
      </c>
      <c r="H17" s="85">
        <f>SUM(DA!H57,DA!H110, )</f>
        <v>19238.333333333336</v>
      </c>
      <c r="I17" s="85">
        <f>SUM(DA!I57,DA!I110, )</f>
        <v>19157.500000000004</v>
      </c>
      <c r="J17" s="85">
        <f>SUM(DA!J57,DA!J110, )</f>
        <v>19076.666666666672</v>
      </c>
      <c r="K17" s="85">
        <f>SUM(DA!K57,DA!K110, )</f>
        <v>18995.833333333339</v>
      </c>
      <c r="L17" s="85">
        <f>SUM(DA!L57,DA!L110, )</f>
        <v>18915.000000000007</v>
      </c>
      <c r="M17" s="85">
        <f>SUM(DA!M57,DA!M110, )</f>
        <v>18834.166666666675</v>
      </c>
      <c r="N17" s="85">
        <f>SUM(DA!N57,DA!N110, )</f>
        <v>18753.333333333343</v>
      </c>
      <c r="O17" s="85">
        <f>SUM(DA!O57,DA!O110, )</f>
        <v>18672.500000000011</v>
      </c>
      <c r="P17" s="85">
        <f>SUM(DA!P57,DA!P110, )</f>
        <v>18591.666666666679</v>
      </c>
      <c r="Q17" s="85">
        <f>SUM(DA!Q57,DA!Q110, )</f>
        <v>18510.833333333347</v>
      </c>
      <c r="R17" s="85">
        <f>SUM(DA!R57,DA!R110, )</f>
        <v>18430.000000000015</v>
      </c>
      <c r="S17" s="85">
        <f>SUM(DA!S57,DA!S110, )</f>
        <v>18349.166666666682</v>
      </c>
      <c r="T17" s="85">
        <f>SUM(DA!T57,DA!T110, )</f>
        <v>18268.33333333335</v>
      </c>
      <c r="U17" s="85">
        <f>SUM(DA!U57,DA!U110, )</f>
        <v>18187.500000000018</v>
      </c>
      <c r="V17" s="85">
        <f>SUM(DA!V57,DA!V110, )</f>
        <v>18106.666666666686</v>
      </c>
      <c r="W17" s="85">
        <f>SUM(DA!W57,DA!W110, )</f>
        <v>18025.833333333354</v>
      </c>
      <c r="X17" s="85">
        <f>SUM(DA!X57,DA!X110, )</f>
        <v>17945.000000000022</v>
      </c>
      <c r="Y17" s="85">
        <f>SUM(DA!Y57,DA!Y110, )</f>
        <v>17864.16666666669</v>
      </c>
      <c r="Z17" s="85">
        <f>SUM(DA!Z57,DA!Z110, )</f>
        <v>17783.333333333358</v>
      </c>
      <c r="AA17" s="85">
        <f>SUM(DA!AA57,DA!AA110, )</f>
        <v>17702.500000000025</v>
      </c>
      <c r="AB17" s="85">
        <f>SUM(DA!AB57,DA!AB110, )</f>
        <v>17621.666666666693</v>
      </c>
      <c r="AC17" s="85">
        <f>SUM(DA!AC57,DA!AC110, )</f>
        <v>17540.833333333361</v>
      </c>
      <c r="AD17" s="85">
        <f>SUM(DA!AD57,DA!AD110, )</f>
        <v>17460.000000000029</v>
      </c>
      <c r="AE17" s="85">
        <f>SUM(DA!AE57,DA!AE110, )</f>
        <v>17379.166666666697</v>
      </c>
      <c r="AF17" s="85">
        <f>SUM(DA!AF57,DA!AF110, )</f>
        <v>17298.333333333365</v>
      </c>
      <c r="AG17" s="85">
        <f>SUM(DA!AG57,DA!AG110, )</f>
        <v>17217.500000000033</v>
      </c>
      <c r="AH17" s="85">
        <f>SUM(DA!AH57,DA!AH110, )</f>
        <v>17136.666666666701</v>
      </c>
      <c r="AI17" s="85">
        <f>SUM(DA!AI57,DA!AI110, )</f>
        <v>17055.833333333369</v>
      </c>
      <c r="AJ17" s="85">
        <f>SUM(DA!AJ57,DA!AJ110, )</f>
        <v>16975.000000000036</v>
      </c>
      <c r="AK17" s="85">
        <f>SUM(DA!AK57,DA!AK110, )</f>
        <v>16894.166666666704</v>
      </c>
      <c r="AL17" s="85">
        <f>SUM(DA!AL57,DA!AL110, )</f>
        <v>16813.333333333372</v>
      </c>
      <c r="AM17" s="85">
        <f>SUM(DA!AM57,DA!AM110, )</f>
        <v>16732.50000000004</v>
      </c>
      <c r="AN17" s="85">
        <f>SUM(DA!AN57,DA!AN110, )</f>
        <v>16651.666666666708</v>
      </c>
      <c r="AO17" s="85">
        <f>SUM(DA!AO57,DA!AO110, )</f>
        <v>16570.833333333376</v>
      </c>
      <c r="AP17" s="85">
        <f>SUM(DA!AP57,DA!AP110, )</f>
        <v>16490.000000000044</v>
      </c>
      <c r="AQ17" s="85">
        <f>SUM(DA!AQ57,DA!AQ110, )</f>
        <v>16409.166666666712</v>
      </c>
      <c r="AR17" s="85">
        <f>SUM(DA!AR57,DA!AR110, )</f>
        <v>16328.333333333378</v>
      </c>
      <c r="AS17" s="85">
        <f>SUM(DA!AS57,DA!AS110, )</f>
        <v>16247.500000000044</v>
      </c>
      <c r="AT17" s="85">
        <f>SUM(DA!AT57,DA!AT110, )</f>
        <v>16166.66666666671</v>
      </c>
      <c r="AU17" s="85">
        <f>SUM(DA!AU57,DA!AU110, )</f>
        <v>16085.833333333376</v>
      </c>
      <c r="AV17" s="85">
        <f>SUM(DA!AV57,DA!AV110, )</f>
        <v>16005.000000000042</v>
      </c>
      <c r="AW17" s="85">
        <f>SUM(DA!AW57,DA!AW110, )</f>
        <v>15924.166666666708</v>
      </c>
      <c r="AX17" s="85">
        <f>SUM(DA!AX57,DA!AX110, )</f>
        <v>15843.333333333374</v>
      </c>
      <c r="AY17" s="85">
        <f>SUM(DA!AY57,DA!AY110, )</f>
        <v>15762.50000000004</v>
      </c>
      <c r="AZ17" s="85">
        <f>SUM(DA!AZ57,DA!AZ110, )</f>
        <v>15681.666666666706</v>
      </c>
      <c r="BA17" s="85">
        <f>SUM(DA!BA57,DA!BA110, )</f>
        <v>15600.833333333372</v>
      </c>
      <c r="BB17" s="85">
        <f>SUM(DA!BB57,DA!BB110, )</f>
        <v>15520.000000000038</v>
      </c>
      <c r="BC17" s="85">
        <f>SUM(DA!BC57,DA!BC110, )</f>
        <v>15439.166666666704</v>
      </c>
      <c r="BD17" s="85">
        <f>SUM(DA!BD57,DA!BD110, )</f>
        <v>15358.33333333337</v>
      </c>
      <c r="BE17" s="85">
        <f>SUM(DA!BE57,DA!BE110, )</f>
        <v>15277.500000000036</v>
      </c>
      <c r="BF17" s="85">
        <f>SUM(DA!BF57,DA!BF110, )</f>
        <v>15196.666666666702</v>
      </c>
      <c r="BG17" s="85">
        <f>SUM(DA!BG57,DA!BG110, )</f>
        <v>15115.833333333369</v>
      </c>
      <c r="BH17" s="85">
        <f>SUM(DA!BH57,DA!BH110, )</f>
        <v>15035.000000000035</v>
      </c>
      <c r="BI17" s="85">
        <f>SUM(DA!BI57,DA!BI110, )</f>
        <v>14954.166666666701</v>
      </c>
      <c r="BJ17" s="85">
        <f>SUM(DA!BJ57,DA!BJ110, )</f>
        <v>14873.333333333367</v>
      </c>
      <c r="BK17" s="85">
        <f>SUM(DA!BK57,DA!BK110, )</f>
        <v>14792.500000000033</v>
      </c>
      <c r="BL17" s="85">
        <f>SUM(DA!BL57,DA!BL110, )</f>
        <v>14711.666666666699</v>
      </c>
      <c r="BM17" s="85">
        <f>SUM(DA!BM57,DA!BM110, )</f>
        <v>14630.833333333365</v>
      </c>
      <c r="BN17" s="85">
        <f>SUM(DA!BN57,DA!BN110, )</f>
        <v>14550.000000000031</v>
      </c>
      <c r="BO17" s="85">
        <f>SUM(DA!BO57,DA!BO110, )</f>
        <v>14469.166666666697</v>
      </c>
      <c r="BP17" s="85">
        <f>SUM(DA!BP57,DA!BP110, )</f>
        <v>14388.333333333363</v>
      </c>
      <c r="BQ17" s="85">
        <f>SUM(DA!BQ57,DA!BQ110, )</f>
        <v>14307.500000000029</v>
      </c>
      <c r="BR17" s="85">
        <f>SUM(DA!BR57,DA!BR110, )</f>
        <v>14226.666666666695</v>
      </c>
      <c r="BS17" s="85">
        <f>SUM(DA!BS57,DA!BS110, )</f>
        <v>14145.833333333361</v>
      </c>
      <c r="BT17" s="85">
        <f>SUM(DA!BT57,DA!BT110, )</f>
        <v>14065.000000000027</v>
      </c>
      <c r="BU17" s="85">
        <f>SUM(DA!BU57,DA!BU110, )</f>
        <v>13984.166666666693</v>
      </c>
      <c r="BV17" s="85">
        <f>SUM(DA!BV57,DA!BV110, )</f>
        <v>13903.333333333359</v>
      </c>
      <c r="BW17" s="85">
        <f>SUM(DA!BW57,DA!BW110, )</f>
        <v>13822.500000000025</v>
      </c>
      <c r="BX17" s="85">
        <f>SUM(DA!BX57,DA!BX110, )</f>
        <v>13741.666666666692</v>
      </c>
      <c r="BY17" s="85">
        <f>SUM(DA!BY57,DA!BY110, )</f>
        <v>13660.833333333358</v>
      </c>
      <c r="BZ17" s="85">
        <f>SUM(DA!BZ57,DA!BZ110, )</f>
        <v>13580.000000000024</v>
      </c>
      <c r="CA17" s="85">
        <f>SUM(DA!CA57,DA!CA110, )</f>
        <v>13499.16666666669</v>
      </c>
      <c r="CB17" s="85">
        <f>SUM(DA!CB57,DA!CB110, )</f>
        <v>13418.333333333356</v>
      </c>
      <c r="CC17" s="85">
        <f>SUM(DA!CC57,DA!CC110, )</f>
        <v>13337.500000000022</v>
      </c>
      <c r="CD17" s="85">
        <f>SUM(DA!CD57,DA!CD110, )</f>
        <v>13256.666666666688</v>
      </c>
      <c r="CE17" s="85">
        <f>SUM(DA!CE57,DA!CE110, )</f>
        <v>13175.833333333354</v>
      </c>
      <c r="CF17" s="85">
        <f>SUM(DA!CF57,DA!CF110, )</f>
        <v>13095.00000000002</v>
      </c>
      <c r="CG17" s="85">
        <f>SUM(DA!CG57,DA!CG110, )</f>
        <v>13014.166666666686</v>
      </c>
      <c r="CH17" s="85">
        <f>SUM(DA!CH57,DA!CH110, )</f>
        <v>12933.333333333352</v>
      </c>
      <c r="CI17" s="85">
        <f>SUM(DA!CI57,DA!CI110, )</f>
        <v>12852.500000000018</v>
      </c>
      <c r="CJ17" s="85">
        <f>SUM(DA!CJ57,DA!CJ110, )</f>
        <v>12771.666666666684</v>
      </c>
      <c r="CK17" s="85">
        <f>SUM(DA!CK57,DA!CK110, )</f>
        <v>12690.83333333335</v>
      </c>
      <c r="CL17" s="85">
        <f>SUM(DA!CL57,DA!CL110, )</f>
        <v>12610.000000000016</v>
      </c>
      <c r="CM17" s="85">
        <f>SUM(DA!CM57,DA!CM110, )</f>
        <v>12529.166666666682</v>
      </c>
      <c r="CN17" s="85">
        <f>SUM(DA!CN57,DA!CN110, )</f>
        <v>12448.333333333348</v>
      </c>
      <c r="CO17" s="85">
        <f>SUM(DA!CO57,DA!CO110, )</f>
        <v>12367.500000000015</v>
      </c>
      <c r="CP17" s="85">
        <f>SUM(DA!CP57,DA!CP110, )</f>
        <v>12286.666666666681</v>
      </c>
      <c r="CQ17" s="85">
        <f>SUM(DA!CQ57,DA!CQ110, )</f>
        <v>12205.833333333347</v>
      </c>
      <c r="CR17" s="85">
        <f>SUM(DA!CR57,DA!CR110, )</f>
        <v>12125.000000000013</v>
      </c>
      <c r="CS17" s="85">
        <f>SUM(DA!CS57,DA!CS110, )</f>
        <v>12044.166666666679</v>
      </c>
      <c r="CT17" s="85">
        <f>SUM(DA!CT57,DA!CT110, )</f>
        <v>11963.333333333345</v>
      </c>
      <c r="CU17" s="85">
        <f>SUM(DA!CU57,DA!CU110, )</f>
        <v>11882.500000000011</v>
      </c>
      <c r="CV17" s="85">
        <f>SUM(DA!CV57,DA!CV110, )</f>
        <v>11801.666666666677</v>
      </c>
      <c r="CW17" s="85">
        <f>SUM(DA!CW57,DA!CW110, )</f>
        <v>11720.833333333343</v>
      </c>
      <c r="CX17" s="85">
        <f>SUM(DA!CX57,DA!CX110, )</f>
        <v>11640.000000000009</v>
      </c>
      <c r="CY17" s="85">
        <f>SUM(DA!CY57,DA!CY110, )</f>
        <v>11559.166666666675</v>
      </c>
      <c r="CZ17" s="85">
        <f>SUM(DA!CZ57,DA!CZ110, )</f>
        <v>11478.333333333341</v>
      </c>
      <c r="DA17" s="85">
        <f>SUM(DA!DA57,DA!DA110, )</f>
        <v>11397.500000000007</v>
      </c>
      <c r="DB17" s="85">
        <f>SUM(DA!DB57,DA!DB110, )</f>
        <v>11316.666666666673</v>
      </c>
      <c r="DC17" s="85">
        <f>SUM(DA!DC57,DA!DC110, )</f>
        <v>11235.833333333339</v>
      </c>
      <c r="DD17" s="85">
        <f>SUM(DA!DD57,DA!DD110, )</f>
        <v>11155.000000000005</v>
      </c>
      <c r="DE17" s="85">
        <f>SUM(DA!DE57,DA!DE110, )</f>
        <v>11074.166666666672</v>
      </c>
      <c r="DF17" s="85">
        <f>SUM(DA!DF57,DA!DF110, )</f>
        <v>10993.333333333338</v>
      </c>
      <c r="DG17" s="85">
        <f>SUM(DA!DG57,DA!DG110, )</f>
        <v>10912.500000000004</v>
      </c>
      <c r="DH17" s="85">
        <f>SUM(DA!DH57,DA!DH110, )</f>
        <v>10831.66666666667</v>
      </c>
      <c r="DI17" s="85">
        <f>SUM(DA!DI57,DA!DI110, )</f>
        <v>10750.833333333336</v>
      </c>
      <c r="DJ17" s="85">
        <f>SUM(DA!DJ57,DA!DJ110, )</f>
        <v>10670.000000000002</v>
      </c>
      <c r="DK17" s="85">
        <f>SUM(DA!DK57,DA!DK110, )</f>
        <v>10589.166666666668</v>
      </c>
      <c r="DL17" s="85">
        <f>SUM(DA!DL57,DA!DL110, )</f>
        <v>10508.333333333334</v>
      </c>
      <c r="DM17" s="85">
        <f>SUM(DA!DM57,DA!DM110, )</f>
        <v>10427.5</v>
      </c>
      <c r="DN17" s="85">
        <f>SUM(DA!DN57,DA!DN110, )</f>
        <v>10346.666666666666</v>
      </c>
      <c r="DO17" s="85">
        <f>SUM(DA!DO57,DA!DO110, )</f>
        <v>10265.833333333332</v>
      </c>
      <c r="DP17" s="85">
        <f>SUM(DA!DP57,DA!DP110, )</f>
        <v>10184.999999999998</v>
      </c>
      <c r="DQ17" s="85">
        <f>SUM(DA!DQ57,DA!DQ110, )</f>
        <v>10104.166666666664</v>
      </c>
      <c r="DR17" s="85">
        <f>SUM(DA!DR57,DA!DR110, )</f>
        <v>10023.33333333333</v>
      </c>
      <c r="DS17" s="85">
        <f>SUM(DA!DS57,DA!DS110, )</f>
        <v>9942.4999999999964</v>
      </c>
      <c r="DT17" s="85">
        <f>SUM(DA!DT57,DA!DT110, )</f>
        <v>9861.6666666666624</v>
      </c>
      <c r="DU17" s="85">
        <f>SUM(DA!DU57,DA!DU110, )</f>
        <v>9780.8333333333285</v>
      </c>
      <c r="DV17" s="85">
        <f>SUM(DA!DV57,DA!DV110, )</f>
        <v>9699.9999999999945</v>
      </c>
      <c r="DW17" s="85">
        <f>SUM(DA!DW57,DA!DW110, )</f>
        <v>9619.1666666666606</v>
      </c>
      <c r="DX17" s="85">
        <f>SUM(DA!DX57,DA!DX110, )</f>
        <v>9538.3333333333267</v>
      </c>
      <c r="DY17" s="85">
        <f>SUM(DA!DY57,DA!DY110, )</f>
        <v>9457.4999999999927</v>
      </c>
      <c r="DZ17" s="85">
        <f>SUM(DA!DZ57,DA!DZ110, )</f>
        <v>9376.6666666666588</v>
      </c>
      <c r="EA17" s="85">
        <f>SUM(DA!EA57,DA!EA110, )</f>
        <v>9295.8333333333248</v>
      </c>
      <c r="EB17" s="85">
        <f>SUM(DA!EB57,DA!EB110, )</f>
        <v>9214.9999999999909</v>
      </c>
      <c r="EC17" s="85">
        <f>SUM(DA!EC57,DA!EC110, )</f>
        <v>9134.166666666657</v>
      </c>
      <c r="ED17" s="85">
        <f>SUM(DA!ED57,DA!ED110, )</f>
        <v>9053.333333333323</v>
      </c>
      <c r="EE17" s="85">
        <f>SUM(DA!EE57,DA!EE110, )</f>
        <v>8972.4999999999891</v>
      </c>
      <c r="EF17" s="85">
        <f>SUM(DA!EF57,DA!EF110, )</f>
        <v>8891.6666666666551</v>
      </c>
      <c r="EG17" s="85">
        <f>SUM(DA!EG57,DA!EG110, )</f>
        <v>8810.8333333333212</v>
      </c>
      <c r="EH17" s="85">
        <f>SUM(DA!EH57,DA!EH110, )</f>
        <v>8729.9999999999873</v>
      </c>
      <c r="EI17" s="85">
        <f>SUM(DA!EI57,DA!EI110, )</f>
        <v>8649.1666666666533</v>
      </c>
      <c r="EJ17" s="85">
        <f>SUM(DA!EJ57,DA!EJ110, )</f>
        <v>8568.3333333333194</v>
      </c>
      <c r="EK17" s="85">
        <f>SUM(DA!EK57,DA!EK110, )</f>
        <v>8487.4999999999854</v>
      </c>
      <c r="EL17" s="85">
        <f>SUM(DA!EL57,DA!EL110, )</f>
        <v>8406.6666666666515</v>
      </c>
      <c r="EM17" s="85">
        <f>SUM(DA!EM57,DA!EM110, )</f>
        <v>8325.8333333333176</v>
      </c>
      <c r="EN17" s="85">
        <f>SUM(DA!EN57,DA!EN110, )</f>
        <v>8244.9999999999836</v>
      </c>
      <c r="EO17" s="85">
        <f>SUM(DA!EO57,DA!EO110, )</f>
        <v>8164.1666666666506</v>
      </c>
      <c r="EP17" s="85">
        <f>SUM(DA!EP57,DA!EP110, )</f>
        <v>8083.3333333333176</v>
      </c>
      <c r="EQ17" s="85">
        <f>SUM(DA!EQ57,DA!EQ110, )</f>
        <v>8002.4999999999845</v>
      </c>
      <c r="ER17" s="85">
        <f>SUM(DA!ER57,DA!ER110, )</f>
        <v>7921.6666666666515</v>
      </c>
      <c r="ES17" s="85">
        <f>SUM(DA!ES57,DA!ES110, )</f>
        <v>7840.8333333333185</v>
      </c>
      <c r="ET17" s="85">
        <f>SUM(DA!ET57,DA!ET110, )</f>
        <v>7759.9999999999854</v>
      </c>
      <c r="EU17" s="85">
        <f>SUM(DA!EU57,DA!EU110, )</f>
        <v>7679.1666666666524</v>
      </c>
      <c r="EV17" s="85">
        <f>SUM(DA!EV57,DA!EV110, )</f>
        <v>7598.3333333333194</v>
      </c>
      <c r="EW17" s="85">
        <f>SUM(DA!EW57,DA!EW110, )</f>
        <v>7517.4999999999864</v>
      </c>
      <c r="EX17" s="85">
        <f>SUM(DA!EX57,DA!EX110, )</f>
        <v>7436.6666666666533</v>
      </c>
      <c r="EY17" s="85">
        <f>SUM(DA!EY57,DA!EY110, )</f>
        <v>7355.8333333333203</v>
      </c>
      <c r="EZ17" s="85">
        <f>SUM(DA!EZ57,DA!EZ110, )</f>
        <v>7274.9999999999873</v>
      </c>
      <c r="FA17" s="85">
        <f>SUM(DA!FA57,DA!FA110, )</f>
        <v>7194.1666666666542</v>
      </c>
      <c r="FB17" s="85">
        <f>SUM(DA!FB57,DA!FB110, )</f>
        <v>7113.3333333333212</v>
      </c>
      <c r="FC17" s="85">
        <f>SUM(DA!FC57,DA!FC110, )</f>
        <v>7032.4999999999882</v>
      </c>
      <c r="FD17" s="85">
        <f>SUM(DA!FD57,DA!FD110, )</f>
        <v>6951.6666666666551</v>
      </c>
      <c r="FE17" s="85">
        <f>SUM(DA!FE57,DA!FE110, )</f>
        <v>6870.8333333333221</v>
      </c>
      <c r="FF17" s="85">
        <f>SUM(DA!FF57,DA!FF110, )</f>
        <v>6789.9999999999891</v>
      </c>
      <c r="FG17" s="85">
        <f>SUM(DA!FG57,DA!FG110, )</f>
        <v>6709.1666666666561</v>
      </c>
      <c r="FH17" s="85">
        <f>SUM(DA!FH57,DA!FH110, )</f>
        <v>6628.333333333323</v>
      </c>
      <c r="FI17" s="85">
        <f>SUM(DA!FI57,DA!FI110, )</f>
        <v>6547.49999999999</v>
      </c>
      <c r="FJ17" s="85">
        <f>SUM(DA!FJ57,DA!FJ110, )</f>
        <v>6466.666666666657</v>
      </c>
      <c r="FK17" s="85">
        <f>SUM(DA!FK57,DA!FK110, )</f>
        <v>6385.8333333333239</v>
      </c>
      <c r="FL17" s="85">
        <f>SUM(DA!FL57,DA!FL110, )</f>
        <v>6304.9999999999909</v>
      </c>
      <c r="FM17" s="85">
        <f>SUM(DA!FM57,DA!FM110, )</f>
        <v>6224.1666666666579</v>
      </c>
      <c r="FN17" s="85">
        <f>SUM(DA!FN57,DA!FN110, )</f>
        <v>6143.3333333333248</v>
      </c>
      <c r="FO17" s="85">
        <f>SUM(DA!FO57,DA!FO110, )</f>
        <v>6062.4999999999918</v>
      </c>
      <c r="FP17" s="85">
        <f>SUM(DA!FP57,DA!FP110, )</f>
        <v>5981.6666666666588</v>
      </c>
      <c r="FQ17" s="85">
        <f>SUM(DA!FQ57,DA!FQ110, )</f>
        <v>5900.8333333333258</v>
      </c>
      <c r="FR17" s="85">
        <f>SUM(DA!FR57,DA!FR110, )</f>
        <v>5819.9999999999927</v>
      </c>
      <c r="FS17" s="85">
        <f>SUM(DA!FS57,DA!FS110, )</f>
        <v>5739.1666666666597</v>
      </c>
      <c r="FT17" s="85">
        <f>SUM(DA!FT57,DA!FT110, )</f>
        <v>5658.3333333333267</v>
      </c>
      <c r="FU17" s="85">
        <f>SUM(DA!FU57,DA!FU110, )</f>
        <v>5577.4999999999936</v>
      </c>
      <c r="FV17" s="85">
        <f>SUM(DA!FV57,DA!FV110, )</f>
        <v>5496.6666666666606</v>
      </c>
      <c r="FW17" s="85">
        <f>SUM(DA!FW57,DA!FW110, )</f>
        <v>5415.8333333333276</v>
      </c>
      <c r="FX17" s="85">
        <f>SUM(DA!FX57,DA!FX110, )</f>
        <v>5334.9999999999945</v>
      </c>
      <c r="FY17" s="85">
        <f>SUM(DA!FY57,DA!FY110, )</f>
        <v>5254.1666666666615</v>
      </c>
      <c r="FZ17" s="85">
        <f>SUM(DA!FZ57,DA!FZ110, )</f>
        <v>5173.3333333333285</v>
      </c>
      <c r="GA17" s="85">
        <f>SUM(DA!GA57,DA!GA110, )</f>
        <v>5092.4999999999955</v>
      </c>
      <c r="GB17" s="85">
        <f>SUM(DA!GB57,DA!GB110, )</f>
        <v>5011.6666666666624</v>
      </c>
      <c r="GC17" s="85">
        <f>SUM(DA!GC57,DA!GC110, )</f>
        <v>4930.8333333333294</v>
      </c>
      <c r="GD17" s="85">
        <f>SUM(DA!GD57,DA!GD110, )</f>
        <v>4849.9999999999964</v>
      </c>
      <c r="GE17" s="85">
        <f>SUM(DA!GE57,DA!GE110, )</f>
        <v>4769.1666666666633</v>
      </c>
      <c r="GF17" s="85">
        <f>SUM(DA!GF57,DA!GF110, )</f>
        <v>4688.3333333333303</v>
      </c>
      <c r="GG17" s="85">
        <f>SUM(DA!GG57,DA!GG110, )</f>
        <v>4607.4999999999973</v>
      </c>
      <c r="GH17" s="85">
        <f>SUM(DA!GH57,DA!GH110, )</f>
        <v>4526.6666666666642</v>
      </c>
      <c r="GI17" s="85">
        <f>SUM(DA!GI57,DA!GI110, )</f>
        <v>4445.8333333333312</v>
      </c>
      <c r="GJ17" s="85">
        <f>SUM(DA!GJ57,DA!GJ110, )</f>
        <v>4364.9999999999982</v>
      </c>
      <c r="GK17" s="85">
        <f>SUM(DA!GK57,DA!GK110, )</f>
        <v>4284.1666666666652</v>
      </c>
      <c r="GL17" s="85">
        <f>SUM(DA!GL57,DA!GL110, )</f>
        <v>4203.3333333333321</v>
      </c>
      <c r="GM17" s="85">
        <f>SUM(DA!GM57,DA!GM110, )</f>
        <v>4122.4999999999991</v>
      </c>
      <c r="GN17" s="85">
        <f>SUM(DA!GN57,DA!GN110, )</f>
        <v>4041.6666666666656</v>
      </c>
      <c r="GO17" s="85">
        <f>SUM(DA!GO57,DA!GO110, )</f>
        <v>3960.8333333333321</v>
      </c>
      <c r="GP17" s="85">
        <f>SUM(DA!GP57,DA!GP110, )</f>
        <v>3879.9999999999986</v>
      </c>
      <c r="GQ17" s="85">
        <f>SUM(DA!GQ57,DA!GQ110, )</f>
        <v>3799.1666666666652</v>
      </c>
      <c r="GR17" s="85">
        <f>SUM(DA!GR57,DA!GR110, )</f>
        <v>3718.3333333333317</v>
      </c>
      <c r="GS17" s="85">
        <f>SUM(DA!GS57,DA!GS110, )</f>
        <v>3637.4999999999982</v>
      </c>
      <c r="GT17" s="85">
        <f>SUM(DA!GT57,DA!GT110, )</f>
        <v>3556.6666666666647</v>
      </c>
      <c r="GU17" s="85">
        <f>SUM(DA!GU57,DA!GU110, )</f>
        <v>3475.8333333333312</v>
      </c>
      <c r="GV17" s="85">
        <f>SUM(DA!GV57,DA!GV110, )</f>
        <v>3394.9999999999977</v>
      </c>
      <c r="GW17" s="85">
        <f>SUM(DA!GW57,DA!GW110, )</f>
        <v>3314.1666666666642</v>
      </c>
      <c r="GX17" s="85">
        <f>SUM(DA!GX57,DA!GX110, )</f>
        <v>3233.3333333333308</v>
      </c>
      <c r="GY17" s="85">
        <f>SUM(DA!GY57,DA!GY110, )</f>
        <v>3152.4999999999973</v>
      </c>
      <c r="GZ17" s="85">
        <f>SUM(DA!GZ57,DA!GZ110, )</f>
        <v>3071.6666666666638</v>
      </c>
      <c r="HA17" s="85">
        <f>SUM(DA!HA57,DA!HA110, )</f>
        <v>2990.8333333333303</v>
      </c>
      <c r="HB17" s="85">
        <f>SUM(DA!HB57,DA!HB110, )</f>
        <v>2909.9999999999968</v>
      </c>
      <c r="HC17" s="85">
        <f>SUM(DA!HC57,DA!HC110, )</f>
        <v>2829.1666666666633</v>
      </c>
      <c r="HD17" s="85">
        <f>SUM(DA!HD57,DA!HD110, )</f>
        <v>2748.3333333333298</v>
      </c>
      <c r="HE17" s="85">
        <f>SUM(DA!HE57,DA!HE110, )</f>
        <v>2667.4999999999964</v>
      </c>
      <c r="HF17" s="85">
        <f>SUM(DA!HF57,DA!HF110, )</f>
        <v>2586.6666666666629</v>
      </c>
      <c r="HG17" s="85">
        <f>SUM(DA!HG57,DA!HG110, )</f>
        <v>2505.8333333333294</v>
      </c>
      <c r="HH17" s="85">
        <f>SUM(DA!HH57,DA!HH110, )</f>
        <v>2424.9999999999959</v>
      </c>
      <c r="HI17" s="85">
        <f>SUM(DA!HI57,DA!HI110, )</f>
        <v>2344.1666666666624</v>
      </c>
      <c r="HJ17" s="85">
        <f>SUM(DA!HJ57,DA!HJ110, )</f>
        <v>2263.3333333333289</v>
      </c>
      <c r="HK17" s="85">
        <f>SUM(DA!HK57,DA!HK110, )</f>
        <v>2182.4999999999955</v>
      </c>
      <c r="HL17" s="85">
        <f>SUM(DA!HL57,DA!HL110, )</f>
        <v>2101.666666666662</v>
      </c>
      <c r="HM17" s="85">
        <f>SUM(DA!HM57,DA!HM110, )</f>
        <v>2020.8333333333287</v>
      </c>
      <c r="HN17" s="85">
        <f>SUM(DA!HN57,DA!HN110, )</f>
        <v>1939.9999999999955</v>
      </c>
      <c r="HO17" s="85">
        <f>SUM(DA!HO57,DA!HO110, )</f>
        <v>1859.1666666666622</v>
      </c>
      <c r="HP17" s="85">
        <f>SUM(DA!HP57,DA!HP110, )</f>
        <v>1778.3333333333289</v>
      </c>
      <c r="HQ17" s="85">
        <f>SUM(DA!HQ57,DA!HQ110, )</f>
        <v>1697.4999999999957</v>
      </c>
      <c r="HR17" s="85">
        <f>SUM(DA!HR57,DA!HR110, )</f>
        <v>1616.6666666666624</v>
      </c>
      <c r="HS17" s="85">
        <f>SUM(DA!HS57,DA!HS110, )</f>
        <v>1535.8333333333292</v>
      </c>
      <c r="HT17" s="85">
        <f>SUM(DA!HT57,DA!HT110, )</f>
        <v>1454.9999999999959</v>
      </c>
      <c r="HU17" s="85">
        <f>SUM(DA!HU57,DA!HU110, )</f>
        <v>1374.1666666666626</v>
      </c>
      <c r="HV17" s="85">
        <f>SUM(DA!HV57,DA!HV110, )</f>
        <v>1293.3333333333294</v>
      </c>
      <c r="HW17" s="85">
        <f>SUM(DA!HW57,DA!HW110, )</f>
        <v>1212.4999999999961</v>
      </c>
      <c r="HX17" s="85">
        <f>SUM(DA!HX57,DA!HX110, )</f>
        <v>1131.6666666666629</v>
      </c>
      <c r="HY17" s="85">
        <f>SUM(DA!HY57,DA!HY110, )</f>
        <v>1050.8333333333296</v>
      </c>
      <c r="HZ17" s="85">
        <f>SUM(DA!HZ57,DA!HZ110, )</f>
        <v>969.99999999999625</v>
      </c>
      <c r="IA17" s="85">
        <f>SUM(DA!IA57,DA!IA110, )</f>
        <v>889.16666666666288</v>
      </c>
      <c r="IB17" s="85">
        <f>SUM(DA!IB57,DA!IB110, )</f>
        <v>808.33333333332951</v>
      </c>
      <c r="IC17" s="85">
        <f>SUM(DA!IC57,DA!IC110, )</f>
        <v>727.49999999999613</v>
      </c>
      <c r="ID17" s="85">
        <f>SUM(DA!ID57,DA!ID110, )</f>
        <v>646.66666666666276</v>
      </c>
      <c r="IE17" s="85">
        <f>SUM(DA!IE57,DA!IE110, )</f>
        <v>565.83333333332939</v>
      </c>
      <c r="IF17" s="85">
        <f>SUM(DA!IF57,DA!IF110, )</f>
        <v>484.99999999999608</v>
      </c>
      <c r="IG17" s="85">
        <f>SUM(DA!IG57,DA!IG110, )</f>
        <v>404.16666666666276</v>
      </c>
      <c r="IH17" s="85">
        <f>SUM(DA!IH57,DA!IH110, )</f>
        <v>323.33333333332945</v>
      </c>
      <c r="II17" s="85">
        <f>SUM(DA!II57,DA!II110, )</f>
        <v>242.49999999999613</v>
      </c>
      <c r="IJ17" s="85">
        <f>SUM(DA!IJ57,DA!IJ110, )</f>
        <v>161.66666666666282</v>
      </c>
      <c r="IK17" s="85">
        <f>SUM(DA!IK57,DA!IK110, )</f>
        <v>80.833333333329492</v>
      </c>
      <c r="IL17" s="85">
        <f>SUM(DA!IL57,DA!IL110, )</f>
        <v>0</v>
      </c>
    </row>
    <row r="18" spans="2:246" s="48" customFormat="1" ht="10.5" customHeight="1" outlineLevel="2" x14ac:dyDescent="0.2">
      <c r="B18" s="7" t="s">
        <v>255</v>
      </c>
      <c r="C18" s="56" t="s">
        <v>150</v>
      </c>
      <c r="D18" s="44"/>
      <c r="G18" s="85">
        <f>(G16+G17)/2</f>
        <v>19359.583333333336</v>
      </c>
      <c r="H18" s="85">
        <f t="shared" ref="H18:Q18" si="16">(H16+H17)/2</f>
        <v>19278.75</v>
      </c>
      <c r="I18" s="85">
        <f t="shared" si="16"/>
        <v>19197.916666666672</v>
      </c>
      <c r="J18" s="85">
        <f t="shared" si="16"/>
        <v>19117.083333333336</v>
      </c>
      <c r="K18" s="85">
        <f t="shared" si="16"/>
        <v>19036.250000000007</v>
      </c>
      <c r="L18" s="85">
        <f t="shared" si="16"/>
        <v>18955.416666666672</v>
      </c>
      <c r="M18" s="85">
        <f t="shared" si="16"/>
        <v>18874.583333333343</v>
      </c>
      <c r="N18" s="85">
        <f t="shared" si="16"/>
        <v>18793.750000000007</v>
      </c>
      <c r="O18" s="85">
        <f t="shared" si="16"/>
        <v>18712.916666666679</v>
      </c>
      <c r="P18" s="85">
        <f t="shared" si="16"/>
        <v>18632.083333333343</v>
      </c>
      <c r="Q18" s="85">
        <f t="shared" si="16"/>
        <v>18551.250000000015</v>
      </c>
      <c r="R18" s="85">
        <f t="shared" ref="R18:CC18" si="17">(R16+R17)/2</f>
        <v>18470.416666666679</v>
      </c>
      <c r="S18" s="85">
        <f t="shared" si="17"/>
        <v>18389.58333333335</v>
      </c>
      <c r="T18" s="85">
        <f t="shared" si="17"/>
        <v>18308.750000000015</v>
      </c>
      <c r="U18" s="85">
        <f t="shared" si="17"/>
        <v>18227.916666666686</v>
      </c>
      <c r="V18" s="85">
        <f t="shared" si="17"/>
        <v>18147.08333333335</v>
      </c>
      <c r="W18" s="85">
        <f t="shared" si="17"/>
        <v>18066.250000000022</v>
      </c>
      <c r="X18" s="85">
        <f t="shared" si="17"/>
        <v>17985.416666666686</v>
      </c>
      <c r="Y18" s="85">
        <f t="shared" si="17"/>
        <v>17904.583333333358</v>
      </c>
      <c r="Z18" s="85">
        <f t="shared" si="17"/>
        <v>17823.750000000022</v>
      </c>
      <c r="AA18" s="85">
        <f t="shared" si="17"/>
        <v>17742.916666666693</v>
      </c>
      <c r="AB18" s="85">
        <f t="shared" si="17"/>
        <v>17662.083333333358</v>
      </c>
      <c r="AC18" s="85">
        <f t="shared" si="17"/>
        <v>17581.250000000029</v>
      </c>
      <c r="AD18" s="85">
        <f t="shared" si="17"/>
        <v>17500.416666666693</v>
      </c>
      <c r="AE18" s="85">
        <f t="shared" si="17"/>
        <v>17419.583333333365</v>
      </c>
      <c r="AF18" s="85">
        <f t="shared" si="17"/>
        <v>17338.750000000029</v>
      </c>
      <c r="AG18" s="85">
        <f t="shared" si="17"/>
        <v>17257.916666666701</v>
      </c>
      <c r="AH18" s="85">
        <f t="shared" si="17"/>
        <v>17177.083333333365</v>
      </c>
      <c r="AI18" s="85">
        <f t="shared" si="17"/>
        <v>17096.250000000036</v>
      </c>
      <c r="AJ18" s="85">
        <f t="shared" si="17"/>
        <v>17015.416666666701</v>
      </c>
      <c r="AK18" s="85">
        <f t="shared" si="17"/>
        <v>16934.583333333372</v>
      </c>
      <c r="AL18" s="85">
        <f t="shared" si="17"/>
        <v>16853.750000000036</v>
      </c>
      <c r="AM18" s="85">
        <f t="shared" si="17"/>
        <v>16772.916666666708</v>
      </c>
      <c r="AN18" s="85">
        <f t="shared" si="17"/>
        <v>16692.083333333372</v>
      </c>
      <c r="AO18" s="85">
        <f t="shared" si="17"/>
        <v>16611.250000000044</v>
      </c>
      <c r="AP18" s="85">
        <f t="shared" si="17"/>
        <v>16530.416666666708</v>
      </c>
      <c r="AQ18" s="85">
        <f t="shared" si="17"/>
        <v>16449.583333333379</v>
      </c>
      <c r="AR18" s="85">
        <f t="shared" si="17"/>
        <v>16368.750000000044</v>
      </c>
      <c r="AS18" s="85">
        <f t="shared" si="17"/>
        <v>16287.916666666712</v>
      </c>
      <c r="AT18" s="85">
        <f t="shared" si="17"/>
        <v>16207.083333333376</v>
      </c>
      <c r="AU18" s="85">
        <f t="shared" si="17"/>
        <v>16126.250000000044</v>
      </c>
      <c r="AV18" s="85">
        <f t="shared" si="17"/>
        <v>16045.416666666708</v>
      </c>
      <c r="AW18" s="85">
        <f t="shared" si="17"/>
        <v>15964.583333333376</v>
      </c>
      <c r="AX18" s="85">
        <f t="shared" si="17"/>
        <v>15883.75000000004</v>
      </c>
      <c r="AY18" s="85">
        <f t="shared" si="17"/>
        <v>15802.916666666708</v>
      </c>
      <c r="AZ18" s="85">
        <f t="shared" si="17"/>
        <v>15722.083333333372</v>
      </c>
      <c r="BA18" s="85">
        <f t="shared" si="17"/>
        <v>15641.25000000004</v>
      </c>
      <c r="BB18" s="85">
        <f t="shared" si="17"/>
        <v>15560.416666666704</v>
      </c>
      <c r="BC18" s="85">
        <f t="shared" si="17"/>
        <v>15479.583333333372</v>
      </c>
      <c r="BD18" s="85">
        <f t="shared" si="17"/>
        <v>15398.750000000036</v>
      </c>
      <c r="BE18" s="85">
        <f t="shared" si="17"/>
        <v>15317.916666666704</v>
      </c>
      <c r="BF18" s="85">
        <f t="shared" si="17"/>
        <v>15237.083333333369</v>
      </c>
      <c r="BG18" s="85">
        <f t="shared" si="17"/>
        <v>15156.250000000036</v>
      </c>
      <c r="BH18" s="85">
        <f t="shared" si="17"/>
        <v>15075.416666666701</v>
      </c>
      <c r="BI18" s="85">
        <f t="shared" si="17"/>
        <v>14994.583333333369</v>
      </c>
      <c r="BJ18" s="85">
        <f t="shared" si="17"/>
        <v>14913.750000000033</v>
      </c>
      <c r="BK18" s="85">
        <f t="shared" si="17"/>
        <v>14832.916666666701</v>
      </c>
      <c r="BL18" s="85">
        <f t="shared" si="17"/>
        <v>14752.083333333365</v>
      </c>
      <c r="BM18" s="85">
        <f t="shared" si="17"/>
        <v>14671.250000000033</v>
      </c>
      <c r="BN18" s="85">
        <f t="shared" si="17"/>
        <v>14590.416666666697</v>
      </c>
      <c r="BO18" s="85">
        <f t="shared" si="17"/>
        <v>14509.583333333365</v>
      </c>
      <c r="BP18" s="85">
        <f t="shared" si="17"/>
        <v>14428.750000000029</v>
      </c>
      <c r="BQ18" s="85">
        <f t="shared" si="17"/>
        <v>14347.916666666697</v>
      </c>
      <c r="BR18" s="85">
        <f t="shared" si="17"/>
        <v>14267.083333333361</v>
      </c>
      <c r="BS18" s="85">
        <f t="shared" si="17"/>
        <v>14186.250000000029</v>
      </c>
      <c r="BT18" s="85">
        <f t="shared" si="17"/>
        <v>14105.416666666693</v>
      </c>
      <c r="BU18" s="85">
        <f t="shared" si="17"/>
        <v>14024.583333333361</v>
      </c>
      <c r="BV18" s="85">
        <f t="shared" si="17"/>
        <v>13943.750000000025</v>
      </c>
      <c r="BW18" s="85">
        <f t="shared" si="17"/>
        <v>13862.916666666693</v>
      </c>
      <c r="BX18" s="85">
        <f t="shared" si="17"/>
        <v>13782.083333333358</v>
      </c>
      <c r="BY18" s="85">
        <f t="shared" si="17"/>
        <v>13701.250000000025</v>
      </c>
      <c r="BZ18" s="85">
        <f t="shared" si="17"/>
        <v>13620.41666666669</v>
      </c>
      <c r="CA18" s="85">
        <f t="shared" si="17"/>
        <v>13539.583333333358</v>
      </c>
      <c r="CB18" s="85">
        <f t="shared" si="17"/>
        <v>13458.750000000022</v>
      </c>
      <c r="CC18" s="85">
        <f t="shared" si="17"/>
        <v>13377.91666666669</v>
      </c>
      <c r="CD18" s="85">
        <f t="shared" ref="CD18:EO18" si="18">(CD16+CD17)/2</f>
        <v>13297.083333333354</v>
      </c>
      <c r="CE18" s="85">
        <f t="shared" si="18"/>
        <v>13216.250000000022</v>
      </c>
      <c r="CF18" s="85">
        <f t="shared" si="18"/>
        <v>13135.416666666686</v>
      </c>
      <c r="CG18" s="85">
        <f t="shared" si="18"/>
        <v>13054.583333333354</v>
      </c>
      <c r="CH18" s="85">
        <f t="shared" si="18"/>
        <v>12973.750000000018</v>
      </c>
      <c r="CI18" s="85">
        <f t="shared" si="18"/>
        <v>12892.916666666686</v>
      </c>
      <c r="CJ18" s="85">
        <f t="shared" si="18"/>
        <v>12812.08333333335</v>
      </c>
      <c r="CK18" s="85">
        <f t="shared" si="18"/>
        <v>12731.250000000018</v>
      </c>
      <c r="CL18" s="85">
        <f t="shared" si="18"/>
        <v>12650.416666666682</v>
      </c>
      <c r="CM18" s="85">
        <f t="shared" si="18"/>
        <v>12569.58333333335</v>
      </c>
      <c r="CN18" s="85">
        <f t="shared" si="18"/>
        <v>12488.750000000015</v>
      </c>
      <c r="CO18" s="85">
        <f t="shared" si="18"/>
        <v>12407.916666666682</v>
      </c>
      <c r="CP18" s="85">
        <f t="shared" si="18"/>
        <v>12327.083333333347</v>
      </c>
      <c r="CQ18" s="85">
        <f t="shared" si="18"/>
        <v>12246.250000000015</v>
      </c>
      <c r="CR18" s="85">
        <f t="shared" si="18"/>
        <v>12165.416666666679</v>
      </c>
      <c r="CS18" s="85">
        <f t="shared" si="18"/>
        <v>12084.583333333347</v>
      </c>
      <c r="CT18" s="85">
        <f t="shared" si="18"/>
        <v>12003.750000000011</v>
      </c>
      <c r="CU18" s="85">
        <f t="shared" si="18"/>
        <v>11922.916666666679</v>
      </c>
      <c r="CV18" s="85">
        <f t="shared" si="18"/>
        <v>11842.083333333343</v>
      </c>
      <c r="CW18" s="85">
        <f t="shared" si="18"/>
        <v>11761.250000000011</v>
      </c>
      <c r="CX18" s="85">
        <f t="shared" si="18"/>
        <v>11680.416666666675</v>
      </c>
      <c r="CY18" s="85">
        <f t="shared" si="18"/>
        <v>11599.583333333343</v>
      </c>
      <c r="CZ18" s="85">
        <f t="shared" si="18"/>
        <v>11518.750000000007</v>
      </c>
      <c r="DA18" s="85">
        <f t="shared" si="18"/>
        <v>11437.916666666675</v>
      </c>
      <c r="DB18" s="85">
        <f t="shared" si="18"/>
        <v>11357.083333333339</v>
      </c>
      <c r="DC18" s="85">
        <f t="shared" si="18"/>
        <v>11276.250000000007</v>
      </c>
      <c r="DD18" s="85">
        <f t="shared" si="18"/>
        <v>11195.416666666672</v>
      </c>
      <c r="DE18" s="85">
        <f t="shared" si="18"/>
        <v>11114.583333333339</v>
      </c>
      <c r="DF18" s="85">
        <f t="shared" si="18"/>
        <v>11033.750000000004</v>
      </c>
      <c r="DG18" s="85">
        <f t="shared" si="18"/>
        <v>10952.916666666672</v>
      </c>
      <c r="DH18" s="85">
        <f t="shared" si="18"/>
        <v>10872.083333333336</v>
      </c>
      <c r="DI18" s="85">
        <f t="shared" si="18"/>
        <v>10791.250000000004</v>
      </c>
      <c r="DJ18" s="85">
        <f t="shared" si="18"/>
        <v>10710.416666666668</v>
      </c>
      <c r="DK18" s="85">
        <f t="shared" si="18"/>
        <v>10629.583333333336</v>
      </c>
      <c r="DL18" s="85">
        <f t="shared" si="18"/>
        <v>10548.75</v>
      </c>
      <c r="DM18" s="85">
        <f t="shared" si="18"/>
        <v>10467.916666666668</v>
      </c>
      <c r="DN18" s="85">
        <f t="shared" si="18"/>
        <v>10387.083333333332</v>
      </c>
      <c r="DO18" s="85">
        <f t="shared" si="18"/>
        <v>10306.25</v>
      </c>
      <c r="DP18" s="85">
        <f t="shared" si="18"/>
        <v>10225.416666666664</v>
      </c>
      <c r="DQ18" s="85">
        <f t="shared" si="18"/>
        <v>10144.583333333332</v>
      </c>
      <c r="DR18" s="85">
        <f t="shared" si="18"/>
        <v>10063.749999999996</v>
      </c>
      <c r="DS18" s="85">
        <f t="shared" si="18"/>
        <v>9982.9166666666642</v>
      </c>
      <c r="DT18" s="85">
        <f t="shared" si="18"/>
        <v>9902.0833333333285</v>
      </c>
      <c r="DU18" s="85">
        <f t="shared" si="18"/>
        <v>9821.2499999999964</v>
      </c>
      <c r="DV18" s="85">
        <f t="shared" si="18"/>
        <v>9740.4166666666606</v>
      </c>
      <c r="DW18" s="85">
        <f t="shared" si="18"/>
        <v>9659.5833333333285</v>
      </c>
      <c r="DX18" s="85">
        <f t="shared" si="18"/>
        <v>9578.7499999999927</v>
      </c>
      <c r="DY18" s="85">
        <f t="shared" si="18"/>
        <v>9497.9166666666606</v>
      </c>
      <c r="DZ18" s="85">
        <f t="shared" si="18"/>
        <v>9417.0833333333248</v>
      </c>
      <c r="EA18" s="85">
        <f t="shared" si="18"/>
        <v>9336.2499999999927</v>
      </c>
      <c r="EB18" s="85">
        <f t="shared" si="18"/>
        <v>9255.416666666657</v>
      </c>
      <c r="EC18" s="85">
        <f t="shared" si="18"/>
        <v>9174.5833333333248</v>
      </c>
      <c r="ED18" s="85">
        <f t="shared" si="18"/>
        <v>9093.7499999999891</v>
      </c>
      <c r="EE18" s="85">
        <f t="shared" si="18"/>
        <v>9012.916666666657</v>
      </c>
      <c r="EF18" s="85">
        <f t="shared" si="18"/>
        <v>8932.0833333333212</v>
      </c>
      <c r="EG18" s="85">
        <f t="shared" si="18"/>
        <v>8851.2499999999891</v>
      </c>
      <c r="EH18" s="85">
        <f t="shared" si="18"/>
        <v>8770.4166666666533</v>
      </c>
      <c r="EI18" s="85">
        <f t="shared" si="18"/>
        <v>8689.5833333333212</v>
      </c>
      <c r="EJ18" s="85">
        <f t="shared" si="18"/>
        <v>8608.7499999999854</v>
      </c>
      <c r="EK18" s="85">
        <f t="shared" si="18"/>
        <v>8527.9166666666533</v>
      </c>
      <c r="EL18" s="85">
        <f t="shared" si="18"/>
        <v>8447.0833333333176</v>
      </c>
      <c r="EM18" s="85">
        <f t="shared" si="18"/>
        <v>8366.2499999999854</v>
      </c>
      <c r="EN18" s="85">
        <f t="shared" si="18"/>
        <v>8285.4166666666497</v>
      </c>
      <c r="EO18" s="85">
        <f t="shared" si="18"/>
        <v>8204.5833333333176</v>
      </c>
      <c r="EP18" s="85">
        <f t="shared" ref="EP18:HA18" si="19">(EP16+EP17)/2</f>
        <v>8123.7499999999836</v>
      </c>
      <c r="EQ18" s="85">
        <f t="shared" si="19"/>
        <v>8042.9166666666515</v>
      </c>
      <c r="ER18" s="85">
        <f t="shared" si="19"/>
        <v>7962.0833333333176</v>
      </c>
      <c r="ES18" s="85">
        <f t="shared" si="19"/>
        <v>7881.2499999999854</v>
      </c>
      <c r="ET18" s="85">
        <f t="shared" si="19"/>
        <v>7800.4166666666515</v>
      </c>
      <c r="EU18" s="85">
        <f t="shared" si="19"/>
        <v>7719.5833333333194</v>
      </c>
      <c r="EV18" s="85">
        <f t="shared" si="19"/>
        <v>7638.7499999999854</v>
      </c>
      <c r="EW18" s="85">
        <f t="shared" si="19"/>
        <v>7557.9166666666533</v>
      </c>
      <c r="EX18" s="85">
        <f t="shared" si="19"/>
        <v>7477.0833333333194</v>
      </c>
      <c r="EY18" s="85">
        <f t="shared" si="19"/>
        <v>7396.2499999999873</v>
      </c>
      <c r="EZ18" s="85">
        <f t="shared" si="19"/>
        <v>7315.4166666666533</v>
      </c>
      <c r="FA18" s="85">
        <f t="shared" si="19"/>
        <v>7234.5833333333212</v>
      </c>
      <c r="FB18" s="85">
        <f t="shared" si="19"/>
        <v>7153.7499999999873</v>
      </c>
      <c r="FC18" s="85">
        <f t="shared" si="19"/>
        <v>7072.9166666666551</v>
      </c>
      <c r="FD18" s="85">
        <f t="shared" si="19"/>
        <v>6992.0833333333212</v>
      </c>
      <c r="FE18" s="85">
        <f t="shared" si="19"/>
        <v>6911.2499999999891</v>
      </c>
      <c r="FF18" s="85">
        <f t="shared" si="19"/>
        <v>6830.4166666666551</v>
      </c>
      <c r="FG18" s="85">
        <f t="shared" si="19"/>
        <v>6749.583333333323</v>
      </c>
      <c r="FH18" s="85">
        <f t="shared" si="19"/>
        <v>6668.7499999999891</v>
      </c>
      <c r="FI18" s="85">
        <f t="shared" si="19"/>
        <v>6587.916666666657</v>
      </c>
      <c r="FJ18" s="85">
        <f t="shared" si="19"/>
        <v>6507.083333333323</v>
      </c>
      <c r="FK18" s="85">
        <f t="shared" si="19"/>
        <v>6426.2499999999909</v>
      </c>
      <c r="FL18" s="85">
        <f t="shared" si="19"/>
        <v>6345.416666666657</v>
      </c>
      <c r="FM18" s="85">
        <f t="shared" si="19"/>
        <v>6264.5833333333248</v>
      </c>
      <c r="FN18" s="85">
        <f t="shared" si="19"/>
        <v>6183.7499999999909</v>
      </c>
      <c r="FO18" s="85">
        <f t="shared" si="19"/>
        <v>6102.9166666666588</v>
      </c>
      <c r="FP18" s="85">
        <f t="shared" si="19"/>
        <v>6022.0833333333248</v>
      </c>
      <c r="FQ18" s="85">
        <f t="shared" si="19"/>
        <v>5941.2499999999927</v>
      </c>
      <c r="FR18" s="85">
        <f t="shared" si="19"/>
        <v>5860.4166666666588</v>
      </c>
      <c r="FS18" s="85">
        <f t="shared" si="19"/>
        <v>5779.5833333333267</v>
      </c>
      <c r="FT18" s="85">
        <f t="shared" si="19"/>
        <v>5698.7499999999927</v>
      </c>
      <c r="FU18" s="85">
        <f t="shared" si="19"/>
        <v>5617.9166666666606</v>
      </c>
      <c r="FV18" s="85">
        <f t="shared" si="19"/>
        <v>5537.0833333333267</v>
      </c>
      <c r="FW18" s="85">
        <f t="shared" si="19"/>
        <v>5456.2499999999945</v>
      </c>
      <c r="FX18" s="85">
        <f t="shared" si="19"/>
        <v>5375.4166666666606</v>
      </c>
      <c r="FY18" s="85">
        <f t="shared" si="19"/>
        <v>5294.5833333333285</v>
      </c>
      <c r="FZ18" s="85">
        <f t="shared" si="19"/>
        <v>5213.7499999999945</v>
      </c>
      <c r="GA18" s="85">
        <f t="shared" si="19"/>
        <v>5132.9166666666624</v>
      </c>
      <c r="GB18" s="85">
        <f t="shared" si="19"/>
        <v>5052.0833333333285</v>
      </c>
      <c r="GC18" s="85">
        <f t="shared" si="19"/>
        <v>4971.2499999999964</v>
      </c>
      <c r="GD18" s="85">
        <f t="shared" si="19"/>
        <v>4890.4166666666624</v>
      </c>
      <c r="GE18" s="85">
        <f t="shared" si="19"/>
        <v>4809.5833333333303</v>
      </c>
      <c r="GF18" s="85">
        <f t="shared" si="19"/>
        <v>4728.7499999999964</v>
      </c>
      <c r="GG18" s="85">
        <f t="shared" si="19"/>
        <v>4647.9166666666642</v>
      </c>
      <c r="GH18" s="85">
        <f t="shared" si="19"/>
        <v>4567.0833333333303</v>
      </c>
      <c r="GI18" s="85">
        <f t="shared" si="19"/>
        <v>4486.2499999999982</v>
      </c>
      <c r="GJ18" s="85">
        <f t="shared" si="19"/>
        <v>4405.4166666666642</v>
      </c>
      <c r="GK18" s="85">
        <f t="shared" si="19"/>
        <v>4324.5833333333321</v>
      </c>
      <c r="GL18" s="85">
        <f t="shared" si="19"/>
        <v>4243.7499999999982</v>
      </c>
      <c r="GM18" s="85">
        <f t="shared" si="19"/>
        <v>4162.9166666666661</v>
      </c>
      <c r="GN18" s="85">
        <f t="shared" si="19"/>
        <v>4082.0833333333321</v>
      </c>
      <c r="GO18" s="85">
        <f t="shared" si="19"/>
        <v>4001.2499999999991</v>
      </c>
      <c r="GP18" s="85">
        <f t="shared" si="19"/>
        <v>3920.4166666666652</v>
      </c>
      <c r="GQ18" s="85">
        <f t="shared" si="19"/>
        <v>3839.5833333333321</v>
      </c>
      <c r="GR18" s="85">
        <f t="shared" si="19"/>
        <v>3758.7499999999982</v>
      </c>
      <c r="GS18" s="85">
        <f t="shared" si="19"/>
        <v>3677.9166666666652</v>
      </c>
      <c r="GT18" s="85">
        <f t="shared" si="19"/>
        <v>3597.0833333333312</v>
      </c>
      <c r="GU18" s="85">
        <f t="shared" si="19"/>
        <v>3516.2499999999982</v>
      </c>
      <c r="GV18" s="85">
        <f t="shared" si="19"/>
        <v>3435.4166666666642</v>
      </c>
      <c r="GW18" s="85">
        <f t="shared" si="19"/>
        <v>3354.5833333333312</v>
      </c>
      <c r="GX18" s="85">
        <f t="shared" si="19"/>
        <v>3273.7499999999973</v>
      </c>
      <c r="GY18" s="85">
        <f t="shared" si="19"/>
        <v>3192.9166666666642</v>
      </c>
      <c r="GZ18" s="85">
        <f t="shared" si="19"/>
        <v>3112.0833333333303</v>
      </c>
      <c r="HA18" s="85">
        <f t="shared" si="19"/>
        <v>3031.2499999999973</v>
      </c>
      <c r="HB18" s="85">
        <f t="shared" ref="HB18:IL18" si="20">(HB16+HB17)/2</f>
        <v>2950.4166666666633</v>
      </c>
      <c r="HC18" s="85">
        <f t="shared" si="20"/>
        <v>2869.5833333333303</v>
      </c>
      <c r="HD18" s="85">
        <f t="shared" si="20"/>
        <v>2788.7499999999964</v>
      </c>
      <c r="HE18" s="85">
        <f t="shared" si="20"/>
        <v>2707.9166666666633</v>
      </c>
      <c r="HF18" s="85">
        <f t="shared" si="20"/>
        <v>2627.0833333333294</v>
      </c>
      <c r="HG18" s="85">
        <f t="shared" si="20"/>
        <v>2546.2499999999964</v>
      </c>
      <c r="HH18" s="85">
        <f t="shared" si="20"/>
        <v>2465.4166666666624</v>
      </c>
      <c r="HI18" s="85">
        <f t="shared" si="20"/>
        <v>2384.5833333333294</v>
      </c>
      <c r="HJ18" s="85">
        <f t="shared" si="20"/>
        <v>2303.7499999999955</v>
      </c>
      <c r="HK18" s="85">
        <f t="shared" si="20"/>
        <v>2222.9166666666624</v>
      </c>
      <c r="HL18" s="85">
        <f t="shared" si="20"/>
        <v>2142.0833333333285</v>
      </c>
      <c r="HM18" s="85">
        <f t="shared" si="20"/>
        <v>2061.2499999999955</v>
      </c>
      <c r="HN18" s="85">
        <f t="shared" si="20"/>
        <v>1980.416666666662</v>
      </c>
      <c r="HO18" s="85">
        <f t="shared" si="20"/>
        <v>1899.5833333333289</v>
      </c>
      <c r="HP18" s="85">
        <f t="shared" si="20"/>
        <v>1818.7499999999955</v>
      </c>
      <c r="HQ18" s="85">
        <f t="shared" si="20"/>
        <v>1737.9166666666624</v>
      </c>
      <c r="HR18" s="85">
        <f t="shared" si="20"/>
        <v>1657.0833333333289</v>
      </c>
      <c r="HS18" s="85">
        <f t="shared" si="20"/>
        <v>1576.2499999999959</v>
      </c>
      <c r="HT18" s="85">
        <f t="shared" si="20"/>
        <v>1495.4166666666624</v>
      </c>
      <c r="HU18" s="85">
        <f t="shared" si="20"/>
        <v>1414.5833333333294</v>
      </c>
      <c r="HV18" s="85">
        <f t="shared" si="20"/>
        <v>1333.7499999999959</v>
      </c>
      <c r="HW18" s="85">
        <f t="shared" si="20"/>
        <v>1252.9166666666629</v>
      </c>
      <c r="HX18" s="85">
        <f t="shared" si="20"/>
        <v>1172.0833333333294</v>
      </c>
      <c r="HY18" s="85">
        <f t="shared" si="20"/>
        <v>1091.2499999999964</v>
      </c>
      <c r="HZ18" s="85">
        <f t="shared" si="20"/>
        <v>1010.4166666666629</v>
      </c>
      <c r="IA18" s="85">
        <f t="shared" si="20"/>
        <v>929.58333333332962</v>
      </c>
      <c r="IB18" s="85">
        <f t="shared" si="20"/>
        <v>848.74999999999613</v>
      </c>
      <c r="IC18" s="85">
        <f t="shared" si="20"/>
        <v>767.91666666666288</v>
      </c>
      <c r="ID18" s="85">
        <f t="shared" si="20"/>
        <v>687.08333333332939</v>
      </c>
      <c r="IE18" s="85">
        <f t="shared" si="20"/>
        <v>606.24999999999613</v>
      </c>
      <c r="IF18" s="85">
        <f t="shared" si="20"/>
        <v>525.41666666666276</v>
      </c>
      <c r="IG18" s="85">
        <f t="shared" si="20"/>
        <v>444.58333333332939</v>
      </c>
      <c r="IH18" s="85">
        <f t="shared" si="20"/>
        <v>363.74999999999613</v>
      </c>
      <c r="II18" s="85">
        <f t="shared" si="20"/>
        <v>282.91666666666276</v>
      </c>
      <c r="IJ18" s="85">
        <f t="shared" si="20"/>
        <v>202.08333333332948</v>
      </c>
      <c r="IK18" s="85">
        <f t="shared" si="20"/>
        <v>121.24999999999616</v>
      </c>
      <c r="IL18" s="85">
        <f t="shared" si="20"/>
        <v>40.416666666664746</v>
      </c>
    </row>
    <row r="19" spans="2:246" s="48" customFormat="1" ht="10.5" customHeight="1" outlineLevel="2" x14ac:dyDescent="0.2">
      <c r="B19" s="7" t="s">
        <v>256</v>
      </c>
      <c r="C19" s="56" t="s">
        <v>36</v>
      </c>
      <c r="D19" s="45"/>
      <c r="G19" s="109">
        <f>Assump!$D$182/12</f>
        <v>1.8333333333333333E-3</v>
      </c>
      <c r="H19" s="109">
        <f>Assump!$D$182/12</f>
        <v>1.8333333333333333E-3</v>
      </c>
      <c r="I19" s="109">
        <f>Assump!$D$182/12</f>
        <v>1.8333333333333333E-3</v>
      </c>
      <c r="J19" s="109">
        <f>Assump!$D$182/12</f>
        <v>1.8333333333333333E-3</v>
      </c>
      <c r="K19" s="109">
        <f>Assump!$D$182/12</f>
        <v>1.8333333333333333E-3</v>
      </c>
      <c r="L19" s="109">
        <f>Assump!$D$182/12</f>
        <v>1.8333333333333333E-3</v>
      </c>
      <c r="M19" s="109">
        <f>Assump!$D$182/12</f>
        <v>1.8333333333333333E-3</v>
      </c>
      <c r="N19" s="109">
        <f>Assump!$D$182/12</f>
        <v>1.8333333333333333E-3</v>
      </c>
      <c r="O19" s="109">
        <f>Assump!$D$182/12</f>
        <v>1.8333333333333333E-3</v>
      </c>
      <c r="P19" s="109">
        <f>Assump!$D$182/12</f>
        <v>1.8333333333333333E-3</v>
      </c>
      <c r="Q19" s="109">
        <f>Assump!$D$182/12</f>
        <v>1.8333333333333333E-3</v>
      </c>
      <c r="R19" s="109">
        <f>Assump!$D$182/12</f>
        <v>1.8333333333333333E-3</v>
      </c>
      <c r="S19" s="109">
        <f>Assump!$D$182/12</f>
        <v>1.8333333333333333E-3</v>
      </c>
      <c r="T19" s="109">
        <f>Assump!$D$182/12</f>
        <v>1.8333333333333333E-3</v>
      </c>
      <c r="U19" s="109">
        <f>Assump!$D$182/12</f>
        <v>1.8333333333333333E-3</v>
      </c>
      <c r="V19" s="109">
        <f>Assump!$D$182/12</f>
        <v>1.8333333333333333E-3</v>
      </c>
      <c r="W19" s="109">
        <f>Assump!$D$182/12</f>
        <v>1.8333333333333333E-3</v>
      </c>
      <c r="X19" s="109">
        <f>Assump!$D$182/12</f>
        <v>1.8333333333333333E-3</v>
      </c>
      <c r="Y19" s="109">
        <f>Assump!$D$182/12</f>
        <v>1.8333333333333333E-3</v>
      </c>
      <c r="Z19" s="109">
        <f>Assump!$D$182/12</f>
        <v>1.8333333333333333E-3</v>
      </c>
      <c r="AA19" s="109">
        <f>Assump!$D$182/12</f>
        <v>1.8333333333333333E-3</v>
      </c>
      <c r="AB19" s="109">
        <f>Assump!$D$182/12</f>
        <v>1.8333333333333333E-3</v>
      </c>
      <c r="AC19" s="109">
        <f>Assump!$D$182/12</f>
        <v>1.8333333333333333E-3</v>
      </c>
      <c r="AD19" s="109">
        <f>Assump!$D$182/12</f>
        <v>1.8333333333333333E-3</v>
      </c>
      <c r="AE19" s="109">
        <f>Assump!$D$182/12</f>
        <v>1.8333333333333333E-3</v>
      </c>
      <c r="AF19" s="109">
        <f>Assump!$D$182/12</f>
        <v>1.8333333333333333E-3</v>
      </c>
      <c r="AG19" s="109">
        <f>Assump!$D$182/12</f>
        <v>1.8333333333333333E-3</v>
      </c>
      <c r="AH19" s="109">
        <f>Assump!$D$182/12</f>
        <v>1.8333333333333333E-3</v>
      </c>
      <c r="AI19" s="109">
        <f>Assump!$D$182/12</f>
        <v>1.8333333333333333E-3</v>
      </c>
      <c r="AJ19" s="109">
        <f>Assump!$D$182/12</f>
        <v>1.8333333333333333E-3</v>
      </c>
      <c r="AK19" s="109">
        <f>Assump!$D$182/12</f>
        <v>1.8333333333333333E-3</v>
      </c>
      <c r="AL19" s="109">
        <f>Assump!$D$182/12</f>
        <v>1.8333333333333333E-3</v>
      </c>
      <c r="AM19" s="109">
        <f>Assump!$D$182/12</f>
        <v>1.8333333333333333E-3</v>
      </c>
      <c r="AN19" s="109">
        <f>Assump!$D$182/12</f>
        <v>1.8333333333333333E-3</v>
      </c>
      <c r="AO19" s="109">
        <f>Assump!$D$182/12</f>
        <v>1.8333333333333333E-3</v>
      </c>
      <c r="AP19" s="109">
        <f>Assump!$D$182/12</f>
        <v>1.8333333333333333E-3</v>
      </c>
      <c r="AQ19" s="109">
        <f>Assump!$D$182/12</f>
        <v>1.8333333333333333E-3</v>
      </c>
      <c r="AR19" s="109">
        <f>Assump!$D$182/12</f>
        <v>1.8333333333333333E-3</v>
      </c>
      <c r="AS19" s="109">
        <f>Assump!$D$182/12</f>
        <v>1.8333333333333333E-3</v>
      </c>
      <c r="AT19" s="109">
        <f>Assump!$D$182/12</f>
        <v>1.8333333333333333E-3</v>
      </c>
      <c r="AU19" s="109">
        <f>Assump!$D$182/12</f>
        <v>1.8333333333333333E-3</v>
      </c>
      <c r="AV19" s="109">
        <f>Assump!$D$182/12</f>
        <v>1.8333333333333333E-3</v>
      </c>
      <c r="AW19" s="109">
        <f>Assump!$D$182/12</f>
        <v>1.8333333333333333E-3</v>
      </c>
      <c r="AX19" s="109">
        <f>Assump!$D$182/12</f>
        <v>1.8333333333333333E-3</v>
      </c>
      <c r="AY19" s="109">
        <f>Assump!$D$182/12</f>
        <v>1.8333333333333333E-3</v>
      </c>
      <c r="AZ19" s="109">
        <f>Assump!$D$182/12</f>
        <v>1.8333333333333333E-3</v>
      </c>
      <c r="BA19" s="109">
        <f>Assump!$D$182/12</f>
        <v>1.8333333333333333E-3</v>
      </c>
      <c r="BB19" s="109">
        <f>Assump!$D$182/12</f>
        <v>1.8333333333333333E-3</v>
      </c>
      <c r="BC19" s="109">
        <f>Assump!$D$182/12</f>
        <v>1.8333333333333333E-3</v>
      </c>
      <c r="BD19" s="109">
        <f>Assump!$D$182/12</f>
        <v>1.8333333333333333E-3</v>
      </c>
      <c r="BE19" s="109">
        <f>Assump!$D$182/12</f>
        <v>1.8333333333333333E-3</v>
      </c>
      <c r="BF19" s="109">
        <f>Assump!$D$182/12</f>
        <v>1.8333333333333333E-3</v>
      </c>
      <c r="BG19" s="109">
        <f>Assump!$D$182/12</f>
        <v>1.8333333333333333E-3</v>
      </c>
      <c r="BH19" s="109">
        <f>Assump!$D$182/12</f>
        <v>1.8333333333333333E-3</v>
      </c>
      <c r="BI19" s="109">
        <f>Assump!$D$182/12</f>
        <v>1.8333333333333333E-3</v>
      </c>
      <c r="BJ19" s="109">
        <f>Assump!$D$182/12</f>
        <v>1.8333333333333333E-3</v>
      </c>
      <c r="BK19" s="109">
        <f>Assump!$D$182/12</f>
        <v>1.8333333333333333E-3</v>
      </c>
      <c r="BL19" s="109">
        <f>Assump!$D$182/12</f>
        <v>1.8333333333333333E-3</v>
      </c>
      <c r="BM19" s="109">
        <f>Assump!$D$182/12</f>
        <v>1.8333333333333333E-3</v>
      </c>
      <c r="BN19" s="109">
        <f>Assump!$D$182/12</f>
        <v>1.8333333333333333E-3</v>
      </c>
      <c r="BO19" s="109">
        <f>Assump!$D$182/12</f>
        <v>1.8333333333333333E-3</v>
      </c>
      <c r="BP19" s="109">
        <f>Assump!$D$182/12</f>
        <v>1.8333333333333333E-3</v>
      </c>
      <c r="BQ19" s="109">
        <f>Assump!$D$182/12</f>
        <v>1.8333333333333333E-3</v>
      </c>
      <c r="BR19" s="109">
        <f>Assump!$D$182/12</f>
        <v>1.8333333333333333E-3</v>
      </c>
      <c r="BS19" s="109">
        <f>Assump!$D$182/12</f>
        <v>1.8333333333333333E-3</v>
      </c>
      <c r="BT19" s="109">
        <f>Assump!$D$182/12</f>
        <v>1.8333333333333333E-3</v>
      </c>
      <c r="BU19" s="109">
        <f>Assump!$D$182/12</f>
        <v>1.8333333333333333E-3</v>
      </c>
      <c r="BV19" s="109">
        <f>Assump!$D$182/12</f>
        <v>1.8333333333333333E-3</v>
      </c>
      <c r="BW19" s="109">
        <f>Assump!$D$182/12</f>
        <v>1.8333333333333333E-3</v>
      </c>
      <c r="BX19" s="109">
        <f>Assump!$D$182/12</f>
        <v>1.8333333333333333E-3</v>
      </c>
      <c r="BY19" s="109">
        <f>Assump!$D$182/12</f>
        <v>1.8333333333333333E-3</v>
      </c>
      <c r="BZ19" s="109">
        <f>Assump!$D$182/12</f>
        <v>1.8333333333333333E-3</v>
      </c>
      <c r="CA19" s="109">
        <f>Assump!$D$182/12</f>
        <v>1.8333333333333333E-3</v>
      </c>
      <c r="CB19" s="109">
        <f>Assump!$D$182/12</f>
        <v>1.8333333333333333E-3</v>
      </c>
      <c r="CC19" s="109">
        <f>Assump!$D$182/12</f>
        <v>1.8333333333333333E-3</v>
      </c>
      <c r="CD19" s="109">
        <f>Assump!$D$182/12</f>
        <v>1.8333333333333333E-3</v>
      </c>
      <c r="CE19" s="109">
        <f>Assump!$D$182/12</f>
        <v>1.8333333333333333E-3</v>
      </c>
      <c r="CF19" s="109">
        <f>Assump!$D$182/12</f>
        <v>1.8333333333333333E-3</v>
      </c>
      <c r="CG19" s="109">
        <f>Assump!$D$182/12</f>
        <v>1.8333333333333333E-3</v>
      </c>
      <c r="CH19" s="109">
        <f>Assump!$D$182/12</f>
        <v>1.8333333333333333E-3</v>
      </c>
      <c r="CI19" s="109">
        <f>Assump!$D$182/12</f>
        <v>1.8333333333333333E-3</v>
      </c>
      <c r="CJ19" s="109">
        <f>Assump!$D$182/12</f>
        <v>1.8333333333333333E-3</v>
      </c>
      <c r="CK19" s="109">
        <f>Assump!$D$182/12</f>
        <v>1.8333333333333333E-3</v>
      </c>
      <c r="CL19" s="109">
        <f>Assump!$D$182/12</f>
        <v>1.8333333333333333E-3</v>
      </c>
      <c r="CM19" s="109">
        <f>Assump!$D$182/12</f>
        <v>1.8333333333333333E-3</v>
      </c>
      <c r="CN19" s="109">
        <f>Assump!$D$182/12</f>
        <v>1.8333333333333333E-3</v>
      </c>
      <c r="CO19" s="109">
        <f>Assump!$D$182/12</f>
        <v>1.8333333333333333E-3</v>
      </c>
      <c r="CP19" s="109">
        <f>Assump!$D$182/12</f>
        <v>1.8333333333333333E-3</v>
      </c>
      <c r="CQ19" s="109">
        <f>Assump!$D$182/12</f>
        <v>1.8333333333333333E-3</v>
      </c>
      <c r="CR19" s="109">
        <f>Assump!$D$182/12</f>
        <v>1.8333333333333333E-3</v>
      </c>
      <c r="CS19" s="109">
        <f>Assump!$D$182/12</f>
        <v>1.8333333333333333E-3</v>
      </c>
      <c r="CT19" s="109">
        <f>Assump!$D$182/12</f>
        <v>1.8333333333333333E-3</v>
      </c>
      <c r="CU19" s="109">
        <f>Assump!$D$182/12</f>
        <v>1.8333333333333333E-3</v>
      </c>
      <c r="CV19" s="109">
        <f>Assump!$D$182/12</f>
        <v>1.8333333333333333E-3</v>
      </c>
      <c r="CW19" s="109">
        <f>Assump!$D$182/12</f>
        <v>1.8333333333333333E-3</v>
      </c>
      <c r="CX19" s="109">
        <f>Assump!$D$182/12</f>
        <v>1.8333333333333333E-3</v>
      </c>
      <c r="CY19" s="109">
        <f>Assump!$D$182/12</f>
        <v>1.8333333333333333E-3</v>
      </c>
      <c r="CZ19" s="109">
        <f>Assump!$D$182/12</f>
        <v>1.8333333333333333E-3</v>
      </c>
      <c r="DA19" s="109">
        <f>Assump!$D$182/12</f>
        <v>1.8333333333333333E-3</v>
      </c>
      <c r="DB19" s="109">
        <f>Assump!$D$182/12</f>
        <v>1.8333333333333333E-3</v>
      </c>
      <c r="DC19" s="109">
        <f>Assump!$D$182/12</f>
        <v>1.8333333333333333E-3</v>
      </c>
      <c r="DD19" s="109">
        <f>Assump!$D$182/12</f>
        <v>1.8333333333333333E-3</v>
      </c>
      <c r="DE19" s="109">
        <f>Assump!$D$182/12</f>
        <v>1.8333333333333333E-3</v>
      </c>
      <c r="DF19" s="109">
        <f>Assump!$D$182/12</f>
        <v>1.8333333333333333E-3</v>
      </c>
      <c r="DG19" s="109">
        <f>Assump!$D$182/12</f>
        <v>1.8333333333333333E-3</v>
      </c>
      <c r="DH19" s="109">
        <f>Assump!$D$182/12</f>
        <v>1.8333333333333333E-3</v>
      </c>
      <c r="DI19" s="109">
        <f>Assump!$D$182/12</f>
        <v>1.8333333333333333E-3</v>
      </c>
      <c r="DJ19" s="109">
        <f>Assump!$D$182/12</f>
        <v>1.8333333333333333E-3</v>
      </c>
      <c r="DK19" s="109">
        <f>Assump!$D$182/12</f>
        <v>1.8333333333333333E-3</v>
      </c>
      <c r="DL19" s="109">
        <f>Assump!$D$182/12</f>
        <v>1.8333333333333333E-3</v>
      </c>
      <c r="DM19" s="109">
        <f>Assump!$D$182/12</f>
        <v>1.8333333333333333E-3</v>
      </c>
      <c r="DN19" s="109">
        <f>Assump!$D$182/12</f>
        <v>1.8333333333333333E-3</v>
      </c>
      <c r="DO19" s="109">
        <f>Assump!$D$182/12</f>
        <v>1.8333333333333333E-3</v>
      </c>
      <c r="DP19" s="109">
        <f>Assump!$D$182/12</f>
        <v>1.8333333333333333E-3</v>
      </c>
      <c r="DQ19" s="109">
        <f>Assump!$D$182/12</f>
        <v>1.8333333333333333E-3</v>
      </c>
      <c r="DR19" s="109">
        <f>Assump!$D$182/12</f>
        <v>1.8333333333333333E-3</v>
      </c>
      <c r="DS19" s="109">
        <f>Assump!$D$182/12</f>
        <v>1.8333333333333333E-3</v>
      </c>
      <c r="DT19" s="109">
        <f>Assump!$D$182/12</f>
        <v>1.8333333333333333E-3</v>
      </c>
      <c r="DU19" s="109">
        <f>Assump!$D$182/12</f>
        <v>1.8333333333333333E-3</v>
      </c>
      <c r="DV19" s="109">
        <f>Assump!$D$182/12</f>
        <v>1.8333333333333333E-3</v>
      </c>
      <c r="DW19" s="109">
        <f>Assump!$D$182/12</f>
        <v>1.8333333333333333E-3</v>
      </c>
      <c r="DX19" s="109">
        <f>Assump!$D$182/12</f>
        <v>1.8333333333333333E-3</v>
      </c>
      <c r="DY19" s="109">
        <f>Assump!$D$182/12</f>
        <v>1.8333333333333333E-3</v>
      </c>
      <c r="DZ19" s="109">
        <f>Assump!$D$182/12</f>
        <v>1.8333333333333333E-3</v>
      </c>
      <c r="EA19" s="109">
        <f>Assump!$D$182/12</f>
        <v>1.8333333333333333E-3</v>
      </c>
      <c r="EB19" s="109">
        <f>Assump!$D$182/12</f>
        <v>1.8333333333333333E-3</v>
      </c>
      <c r="EC19" s="109">
        <f>Assump!$D$182/12</f>
        <v>1.8333333333333333E-3</v>
      </c>
      <c r="ED19" s="109">
        <f>Assump!$D$182/12</f>
        <v>1.8333333333333333E-3</v>
      </c>
      <c r="EE19" s="109">
        <f>Assump!$D$182/12</f>
        <v>1.8333333333333333E-3</v>
      </c>
      <c r="EF19" s="109">
        <f>Assump!$D$182/12</f>
        <v>1.8333333333333333E-3</v>
      </c>
      <c r="EG19" s="109">
        <f>Assump!$D$182/12</f>
        <v>1.8333333333333333E-3</v>
      </c>
      <c r="EH19" s="109">
        <f>Assump!$D$182/12</f>
        <v>1.8333333333333333E-3</v>
      </c>
      <c r="EI19" s="109">
        <f>Assump!$D$182/12</f>
        <v>1.8333333333333333E-3</v>
      </c>
      <c r="EJ19" s="109">
        <f>Assump!$D$182/12</f>
        <v>1.8333333333333333E-3</v>
      </c>
      <c r="EK19" s="109">
        <f>Assump!$D$182/12</f>
        <v>1.8333333333333333E-3</v>
      </c>
      <c r="EL19" s="109">
        <f>Assump!$D$182/12</f>
        <v>1.8333333333333333E-3</v>
      </c>
      <c r="EM19" s="109">
        <f>Assump!$D$182/12</f>
        <v>1.8333333333333333E-3</v>
      </c>
      <c r="EN19" s="109">
        <f>Assump!$D$182/12</f>
        <v>1.8333333333333333E-3</v>
      </c>
      <c r="EO19" s="109">
        <f>Assump!$D$182/12</f>
        <v>1.8333333333333333E-3</v>
      </c>
      <c r="EP19" s="109">
        <f>Assump!$D$182/12</f>
        <v>1.8333333333333333E-3</v>
      </c>
      <c r="EQ19" s="109">
        <f>Assump!$D$182/12</f>
        <v>1.8333333333333333E-3</v>
      </c>
      <c r="ER19" s="109">
        <f>Assump!$D$182/12</f>
        <v>1.8333333333333333E-3</v>
      </c>
      <c r="ES19" s="109">
        <f>Assump!$D$182/12</f>
        <v>1.8333333333333333E-3</v>
      </c>
      <c r="ET19" s="109">
        <f>Assump!$D$182/12</f>
        <v>1.8333333333333333E-3</v>
      </c>
      <c r="EU19" s="109">
        <f>Assump!$D$182/12</f>
        <v>1.8333333333333333E-3</v>
      </c>
      <c r="EV19" s="109">
        <f>Assump!$D$182/12</f>
        <v>1.8333333333333333E-3</v>
      </c>
      <c r="EW19" s="109">
        <f>Assump!$D$182/12</f>
        <v>1.8333333333333333E-3</v>
      </c>
      <c r="EX19" s="109">
        <f>Assump!$D$182/12</f>
        <v>1.8333333333333333E-3</v>
      </c>
      <c r="EY19" s="109">
        <f>Assump!$D$182/12</f>
        <v>1.8333333333333333E-3</v>
      </c>
      <c r="EZ19" s="109">
        <f>Assump!$D$182/12</f>
        <v>1.8333333333333333E-3</v>
      </c>
      <c r="FA19" s="109">
        <f>Assump!$D$182/12</f>
        <v>1.8333333333333333E-3</v>
      </c>
      <c r="FB19" s="109">
        <f>Assump!$D$182/12</f>
        <v>1.8333333333333333E-3</v>
      </c>
      <c r="FC19" s="109">
        <f>Assump!$D$182/12</f>
        <v>1.8333333333333333E-3</v>
      </c>
      <c r="FD19" s="109">
        <f>Assump!$D$182/12</f>
        <v>1.8333333333333333E-3</v>
      </c>
      <c r="FE19" s="109">
        <f>Assump!$D$182/12</f>
        <v>1.8333333333333333E-3</v>
      </c>
      <c r="FF19" s="109">
        <f>Assump!$D$182/12</f>
        <v>1.8333333333333333E-3</v>
      </c>
      <c r="FG19" s="109">
        <f>Assump!$D$182/12</f>
        <v>1.8333333333333333E-3</v>
      </c>
      <c r="FH19" s="109">
        <f>Assump!$D$182/12</f>
        <v>1.8333333333333333E-3</v>
      </c>
      <c r="FI19" s="109">
        <f>Assump!$D$182/12</f>
        <v>1.8333333333333333E-3</v>
      </c>
      <c r="FJ19" s="109">
        <f>Assump!$D$182/12</f>
        <v>1.8333333333333333E-3</v>
      </c>
      <c r="FK19" s="109">
        <f>Assump!$D$182/12</f>
        <v>1.8333333333333333E-3</v>
      </c>
      <c r="FL19" s="109">
        <f>Assump!$D$182/12</f>
        <v>1.8333333333333333E-3</v>
      </c>
      <c r="FM19" s="109">
        <f>Assump!$D$182/12</f>
        <v>1.8333333333333333E-3</v>
      </c>
      <c r="FN19" s="109">
        <f>Assump!$D$182/12</f>
        <v>1.8333333333333333E-3</v>
      </c>
      <c r="FO19" s="109">
        <f>Assump!$D$182/12</f>
        <v>1.8333333333333333E-3</v>
      </c>
      <c r="FP19" s="109">
        <f>Assump!$D$182/12</f>
        <v>1.8333333333333333E-3</v>
      </c>
      <c r="FQ19" s="109">
        <f>Assump!$D$182/12</f>
        <v>1.8333333333333333E-3</v>
      </c>
      <c r="FR19" s="109">
        <f>Assump!$D$182/12</f>
        <v>1.8333333333333333E-3</v>
      </c>
      <c r="FS19" s="109">
        <f>Assump!$D$182/12</f>
        <v>1.8333333333333333E-3</v>
      </c>
      <c r="FT19" s="109">
        <f>Assump!$D$182/12</f>
        <v>1.8333333333333333E-3</v>
      </c>
      <c r="FU19" s="109">
        <f>Assump!$D$182/12</f>
        <v>1.8333333333333333E-3</v>
      </c>
      <c r="FV19" s="109">
        <f>Assump!$D$182/12</f>
        <v>1.8333333333333333E-3</v>
      </c>
      <c r="FW19" s="109">
        <f>Assump!$D$182/12</f>
        <v>1.8333333333333333E-3</v>
      </c>
      <c r="FX19" s="109">
        <f>Assump!$D$182/12</f>
        <v>1.8333333333333333E-3</v>
      </c>
      <c r="FY19" s="109">
        <f>Assump!$D$182/12</f>
        <v>1.8333333333333333E-3</v>
      </c>
      <c r="FZ19" s="109">
        <f>Assump!$D$182/12</f>
        <v>1.8333333333333333E-3</v>
      </c>
      <c r="GA19" s="109">
        <f>Assump!$D$182/12</f>
        <v>1.8333333333333333E-3</v>
      </c>
      <c r="GB19" s="109">
        <f>Assump!$D$182/12</f>
        <v>1.8333333333333333E-3</v>
      </c>
      <c r="GC19" s="109">
        <f>Assump!$D$182/12</f>
        <v>1.8333333333333333E-3</v>
      </c>
      <c r="GD19" s="109">
        <f>Assump!$D$182/12</f>
        <v>1.8333333333333333E-3</v>
      </c>
      <c r="GE19" s="109">
        <f>Assump!$D$182/12</f>
        <v>1.8333333333333333E-3</v>
      </c>
      <c r="GF19" s="109">
        <f>Assump!$D$182/12</f>
        <v>1.8333333333333333E-3</v>
      </c>
      <c r="GG19" s="109">
        <f>Assump!$D$182/12</f>
        <v>1.8333333333333333E-3</v>
      </c>
      <c r="GH19" s="109">
        <f>Assump!$D$182/12</f>
        <v>1.8333333333333333E-3</v>
      </c>
      <c r="GI19" s="109">
        <f>Assump!$D$182/12</f>
        <v>1.8333333333333333E-3</v>
      </c>
      <c r="GJ19" s="109">
        <f>Assump!$D$182/12</f>
        <v>1.8333333333333333E-3</v>
      </c>
      <c r="GK19" s="109">
        <f>Assump!$D$182/12</f>
        <v>1.8333333333333333E-3</v>
      </c>
      <c r="GL19" s="109">
        <f>Assump!$D$182/12</f>
        <v>1.8333333333333333E-3</v>
      </c>
      <c r="GM19" s="109">
        <f>Assump!$D$182/12</f>
        <v>1.8333333333333333E-3</v>
      </c>
      <c r="GN19" s="109">
        <f>Assump!$D$182/12</f>
        <v>1.8333333333333333E-3</v>
      </c>
      <c r="GO19" s="109">
        <f>Assump!$D$182/12</f>
        <v>1.8333333333333333E-3</v>
      </c>
      <c r="GP19" s="109">
        <f>Assump!$D$182/12</f>
        <v>1.8333333333333333E-3</v>
      </c>
      <c r="GQ19" s="109">
        <f>Assump!$D$182/12</f>
        <v>1.8333333333333333E-3</v>
      </c>
      <c r="GR19" s="109">
        <f>Assump!$D$182/12</f>
        <v>1.8333333333333333E-3</v>
      </c>
      <c r="GS19" s="109">
        <f>Assump!$D$182/12</f>
        <v>1.8333333333333333E-3</v>
      </c>
      <c r="GT19" s="109">
        <f>Assump!$D$182/12</f>
        <v>1.8333333333333333E-3</v>
      </c>
      <c r="GU19" s="109">
        <f>Assump!$D$182/12</f>
        <v>1.8333333333333333E-3</v>
      </c>
      <c r="GV19" s="109">
        <f>Assump!$D$182/12</f>
        <v>1.8333333333333333E-3</v>
      </c>
      <c r="GW19" s="109">
        <f>Assump!$D$182/12</f>
        <v>1.8333333333333333E-3</v>
      </c>
      <c r="GX19" s="109">
        <f>Assump!$D$182/12</f>
        <v>1.8333333333333333E-3</v>
      </c>
      <c r="GY19" s="109">
        <f>Assump!$D$182/12</f>
        <v>1.8333333333333333E-3</v>
      </c>
      <c r="GZ19" s="109">
        <f>Assump!$D$182/12</f>
        <v>1.8333333333333333E-3</v>
      </c>
      <c r="HA19" s="109">
        <f>Assump!$D$182/12</f>
        <v>1.8333333333333333E-3</v>
      </c>
      <c r="HB19" s="109">
        <f>Assump!$D$182/12</f>
        <v>1.8333333333333333E-3</v>
      </c>
      <c r="HC19" s="109">
        <f>Assump!$D$182/12</f>
        <v>1.8333333333333333E-3</v>
      </c>
      <c r="HD19" s="109">
        <f>Assump!$D$182/12</f>
        <v>1.8333333333333333E-3</v>
      </c>
      <c r="HE19" s="109">
        <f>Assump!$D$182/12</f>
        <v>1.8333333333333333E-3</v>
      </c>
      <c r="HF19" s="109">
        <f>Assump!$D$182/12</f>
        <v>1.8333333333333333E-3</v>
      </c>
      <c r="HG19" s="109">
        <f>Assump!$D$182/12</f>
        <v>1.8333333333333333E-3</v>
      </c>
      <c r="HH19" s="109">
        <f>Assump!$D$182/12</f>
        <v>1.8333333333333333E-3</v>
      </c>
      <c r="HI19" s="109">
        <f>Assump!$D$182/12</f>
        <v>1.8333333333333333E-3</v>
      </c>
      <c r="HJ19" s="109">
        <f>Assump!$D$182/12</f>
        <v>1.8333333333333333E-3</v>
      </c>
      <c r="HK19" s="109">
        <f>Assump!$D$182/12</f>
        <v>1.8333333333333333E-3</v>
      </c>
      <c r="HL19" s="109">
        <f>Assump!$D$182/12</f>
        <v>1.8333333333333333E-3</v>
      </c>
      <c r="HM19" s="109">
        <f>Assump!$D$182/12</f>
        <v>1.8333333333333333E-3</v>
      </c>
      <c r="HN19" s="109">
        <f>Assump!$D$182/12</f>
        <v>1.8333333333333333E-3</v>
      </c>
      <c r="HO19" s="109">
        <f>Assump!$D$182/12</f>
        <v>1.8333333333333333E-3</v>
      </c>
      <c r="HP19" s="109">
        <f>Assump!$D$182/12</f>
        <v>1.8333333333333333E-3</v>
      </c>
      <c r="HQ19" s="109">
        <f>Assump!$D$182/12</f>
        <v>1.8333333333333333E-3</v>
      </c>
      <c r="HR19" s="109">
        <f>Assump!$D$182/12</f>
        <v>1.8333333333333333E-3</v>
      </c>
      <c r="HS19" s="109">
        <f>Assump!$D$182/12</f>
        <v>1.8333333333333333E-3</v>
      </c>
      <c r="HT19" s="109">
        <f>Assump!$D$182/12</f>
        <v>1.8333333333333333E-3</v>
      </c>
      <c r="HU19" s="109">
        <f>Assump!$D$182/12</f>
        <v>1.8333333333333333E-3</v>
      </c>
      <c r="HV19" s="109">
        <f>Assump!$D$182/12</f>
        <v>1.8333333333333333E-3</v>
      </c>
      <c r="HW19" s="109">
        <f>Assump!$D$182/12</f>
        <v>1.8333333333333333E-3</v>
      </c>
      <c r="HX19" s="109">
        <f>Assump!$D$182/12</f>
        <v>1.8333333333333333E-3</v>
      </c>
      <c r="HY19" s="109">
        <f>Assump!$D$182/12</f>
        <v>1.8333333333333333E-3</v>
      </c>
      <c r="HZ19" s="109">
        <f>Assump!$D$182/12</f>
        <v>1.8333333333333333E-3</v>
      </c>
      <c r="IA19" s="109">
        <f>Assump!$D$182/12</f>
        <v>1.8333333333333333E-3</v>
      </c>
      <c r="IB19" s="109">
        <f>Assump!$D$182/12</f>
        <v>1.8333333333333333E-3</v>
      </c>
      <c r="IC19" s="109">
        <f>Assump!$D$182/12</f>
        <v>1.8333333333333333E-3</v>
      </c>
      <c r="ID19" s="109">
        <f>Assump!$D$182/12</f>
        <v>1.8333333333333333E-3</v>
      </c>
      <c r="IE19" s="109">
        <f>Assump!$D$182/12</f>
        <v>1.8333333333333333E-3</v>
      </c>
      <c r="IF19" s="109">
        <f>Assump!$D$182/12</f>
        <v>1.8333333333333333E-3</v>
      </c>
      <c r="IG19" s="109">
        <f>Assump!$D$182/12</f>
        <v>1.8333333333333333E-3</v>
      </c>
      <c r="IH19" s="109">
        <f>Assump!$D$182/12</f>
        <v>1.8333333333333333E-3</v>
      </c>
      <c r="II19" s="109">
        <f>Assump!$D$182/12</f>
        <v>1.8333333333333333E-3</v>
      </c>
      <c r="IJ19" s="109">
        <f>Assump!$D$182/12</f>
        <v>1.8333333333333333E-3</v>
      </c>
      <c r="IK19" s="109">
        <f>Assump!$D$182/12</f>
        <v>1.8333333333333333E-3</v>
      </c>
      <c r="IL19" s="109">
        <f>Assump!$D$182/12</f>
        <v>1.8333333333333333E-3</v>
      </c>
    </row>
    <row r="20" spans="2:246" s="48" customFormat="1" ht="10.5" customHeight="1" x14ac:dyDescent="0.2">
      <c r="B20" s="51" t="s">
        <v>336</v>
      </c>
      <c r="C20" s="57"/>
      <c r="D20" s="52"/>
      <c r="E20" s="53"/>
      <c r="F20" s="53"/>
      <c r="G20" s="77">
        <f>G13*G14*Assump!$H$181+G18*G19*Assump!$H$182</f>
        <v>35.492569444444449</v>
      </c>
      <c r="H20" s="77">
        <f>H13*H14*Assump!$H$181+H18*H19*Assump!$H$182</f>
        <v>35.344374999999999</v>
      </c>
      <c r="I20" s="77">
        <f>I13*I14*Assump!$H$181+I18*I19*Assump!$H$182</f>
        <v>35.196180555555564</v>
      </c>
      <c r="J20" s="77">
        <f>J13*J14*Assump!$H$181+J18*J19*Assump!$H$182</f>
        <v>35.047986111111115</v>
      </c>
      <c r="K20" s="77">
        <f>K13*K14*Assump!$H$181+K18*K19*Assump!$H$182</f>
        <v>34.89979166666668</v>
      </c>
      <c r="L20" s="77">
        <f>L13*L14*Assump!$H$181+L18*L19*Assump!$H$182</f>
        <v>34.75159722222223</v>
      </c>
      <c r="M20" s="77">
        <f>M13*M14*Assump!$H$181+M18*M19*Assump!$H$182</f>
        <v>34.603402777777795</v>
      </c>
      <c r="N20" s="77">
        <f>N13*N14*Assump!$H$181+N18*N19*Assump!$H$182</f>
        <v>34.455208333333346</v>
      </c>
      <c r="O20" s="77">
        <f>O13*O14*Assump!$H$181+O18*O19*Assump!$H$182</f>
        <v>34.30701388888891</v>
      </c>
      <c r="P20" s="77">
        <f>P13*P14*Assump!$H$181+P18*P19*Assump!$H$182</f>
        <v>34.158819444444461</v>
      </c>
      <c r="Q20" s="77">
        <f>Q13*Q14*Assump!$H$181+Q18*Q19*Assump!$H$182</f>
        <v>34.010625000000026</v>
      </c>
      <c r="R20" s="77">
        <f>R13*R14*Assump!$H$181+R18*R19*Assump!$H$182</f>
        <v>33.862430555555576</v>
      </c>
      <c r="S20" s="77">
        <f>S13*S14*Assump!$H$181+S18*S19*Assump!$H$182</f>
        <v>33.714236111111141</v>
      </c>
      <c r="T20" s="77">
        <f>T13*T14*Assump!$H$181+T18*T19*Assump!$H$182</f>
        <v>33.566041666666692</v>
      </c>
      <c r="U20" s="77">
        <f>U13*U14*Assump!$H$181+U18*U19*Assump!$H$182</f>
        <v>33.417847222222257</v>
      </c>
      <c r="V20" s="77">
        <f>V13*V14*Assump!$H$181+V18*V19*Assump!$H$182</f>
        <v>33.269652777777807</v>
      </c>
      <c r="W20" s="77">
        <f>W13*W14*Assump!$H$181+W18*W19*Assump!$H$182</f>
        <v>33.121458333333372</v>
      </c>
      <c r="X20" s="77">
        <f>X13*X14*Assump!$H$181+X18*X19*Assump!$H$182</f>
        <v>32.973263888888923</v>
      </c>
      <c r="Y20" s="77">
        <f>Y13*Y14*Assump!$H$181+Y18*Y19*Assump!$H$182</f>
        <v>32.825069444444487</v>
      </c>
      <c r="Z20" s="77">
        <f>Z13*Z14*Assump!$H$181+Z18*Z19*Assump!$H$182</f>
        <v>32.676875000000038</v>
      </c>
      <c r="AA20" s="77">
        <f>AA13*AA14*Assump!$H$181+AA18*AA19*Assump!$H$182</f>
        <v>32.528680555555603</v>
      </c>
      <c r="AB20" s="77">
        <f>AB13*AB14*Assump!$H$181+AB18*AB19*Assump!$H$182</f>
        <v>32.380486111111153</v>
      </c>
      <c r="AC20" s="77">
        <f>AC13*AC14*Assump!$H$181+AC18*AC19*Assump!$H$182</f>
        <v>32.232291666666718</v>
      </c>
      <c r="AD20" s="77">
        <f>AD13*AD14*Assump!$H$181+AD18*AD19*Assump!$H$182</f>
        <v>32.084097222222269</v>
      </c>
      <c r="AE20" s="77">
        <f>AE13*AE14*Assump!$H$181+AE18*AE19*Assump!$H$182</f>
        <v>31.935902777777834</v>
      </c>
      <c r="AF20" s="77">
        <f>AF13*AF14*Assump!$H$181+AF18*AF19*Assump!$H$182</f>
        <v>31.787708333333388</v>
      </c>
      <c r="AG20" s="77">
        <f>AG13*AG14*Assump!$H$181+AG18*AG19*Assump!$H$182</f>
        <v>31.639513888888949</v>
      </c>
      <c r="AH20" s="77">
        <f>AH13*AH14*Assump!$H$181+AH18*AH19*Assump!$H$182</f>
        <v>31.491319444444503</v>
      </c>
      <c r="AI20" s="77">
        <f>AI13*AI14*Assump!$H$181+AI18*AI19*Assump!$H$182</f>
        <v>31.343125000000065</v>
      </c>
      <c r="AJ20" s="77">
        <f>AJ13*AJ14*Assump!$H$181+AJ18*AJ19*Assump!$H$182</f>
        <v>31.194930555555619</v>
      </c>
      <c r="AK20" s="77">
        <f>AK13*AK14*Assump!$H$181+AK18*AK19*Assump!$H$182</f>
        <v>31.04673611111118</v>
      </c>
      <c r="AL20" s="77">
        <f>AL13*AL14*Assump!$H$181+AL18*AL19*Assump!$H$182</f>
        <v>30.898541666666734</v>
      </c>
      <c r="AM20" s="77">
        <f>AM13*AM14*Assump!$H$181+AM18*AM19*Assump!$H$182</f>
        <v>30.750347222222299</v>
      </c>
      <c r="AN20" s="77">
        <f>AN13*AN14*Assump!$H$181+AN18*AN19*Assump!$H$182</f>
        <v>30.602152777777849</v>
      </c>
      <c r="AO20" s="77">
        <f>AO13*AO14*Assump!$H$181+AO18*AO19*Assump!$H$182</f>
        <v>30.453958333333414</v>
      </c>
      <c r="AP20" s="77">
        <f>AP13*AP14*Assump!$H$181+AP18*AP19*Assump!$H$182</f>
        <v>30.305763888888965</v>
      </c>
      <c r="AQ20" s="77">
        <f>AQ13*AQ14*Assump!$H$181+AQ18*AQ19*Assump!$H$182</f>
        <v>30.15756944444453</v>
      </c>
      <c r="AR20" s="77">
        <f>AR13*AR14*Assump!$H$181+AR18*AR19*Assump!$H$182</f>
        <v>30.00937500000008</v>
      </c>
      <c r="AS20" s="77">
        <f>AS13*AS14*Assump!$H$181+AS18*AS19*Assump!$H$182</f>
        <v>29.861180555555638</v>
      </c>
      <c r="AT20" s="77">
        <f>AT13*AT14*Assump!$H$181+AT18*AT19*Assump!$H$182</f>
        <v>29.712986111111189</v>
      </c>
      <c r="AU20" s="77">
        <f>AU13*AU14*Assump!$H$181+AU18*AU19*Assump!$H$182</f>
        <v>29.564791666666746</v>
      </c>
      <c r="AV20" s="77">
        <f>AV13*AV14*Assump!$H$181+AV18*AV19*Assump!$H$182</f>
        <v>29.416597222222297</v>
      </c>
      <c r="AW20" s="77">
        <f>AW13*AW14*Assump!$H$181+AW18*AW19*Assump!$H$182</f>
        <v>29.268402777777855</v>
      </c>
      <c r="AX20" s="77">
        <f>AX13*AX14*Assump!$H$181+AX18*AX19*Assump!$H$182</f>
        <v>29.120208333333405</v>
      </c>
      <c r="AY20" s="77">
        <f>AY13*AY14*Assump!$H$181+AY18*AY19*Assump!$H$182</f>
        <v>28.972013888888963</v>
      </c>
      <c r="AZ20" s="77">
        <f>AZ13*AZ14*Assump!$H$181+AZ18*AZ19*Assump!$H$182</f>
        <v>28.823819444444513</v>
      </c>
      <c r="BA20" s="77">
        <f>BA13*BA14*Assump!$H$181+BA18*BA19*Assump!$H$182</f>
        <v>28.675625000000071</v>
      </c>
      <c r="BB20" s="77">
        <f>BB13*BB14*Assump!$H$181+BB18*BB19*Assump!$H$182</f>
        <v>28.527430555555625</v>
      </c>
      <c r="BC20" s="77">
        <f>BC13*BC14*Assump!$H$181+BC18*BC19*Assump!$H$182</f>
        <v>28.379236111111183</v>
      </c>
      <c r="BD20" s="77">
        <f>BD13*BD14*Assump!$H$181+BD18*BD19*Assump!$H$182</f>
        <v>28.231041666666734</v>
      </c>
      <c r="BE20" s="77">
        <f>BE13*BE14*Assump!$H$181+BE18*BE19*Assump!$H$182</f>
        <v>28.082847222222291</v>
      </c>
      <c r="BF20" s="77">
        <f>BF13*BF14*Assump!$H$181+BF18*BF19*Assump!$H$182</f>
        <v>27.934652777777842</v>
      </c>
      <c r="BG20" s="77">
        <f>BG13*BG14*Assump!$H$181+BG18*BG19*Assump!$H$182</f>
        <v>27.7864583333334</v>
      </c>
      <c r="BH20" s="77">
        <f>BH13*BH14*Assump!$H$181+BH18*BH19*Assump!$H$182</f>
        <v>27.63826388888895</v>
      </c>
      <c r="BI20" s="77">
        <f>BI13*BI14*Assump!$H$181+BI18*BI19*Assump!$H$182</f>
        <v>27.490069444444508</v>
      </c>
      <c r="BJ20" s="77">
        <f>BJ13*BJ14*Assump!$H$181+BJ18*BJ19*Assump!$H$182</f>
        <v>27.341875000000059</v>
      </c>
      <c r="BK20" s="77">
        <f>BK13*BK14*Assump!$H$181+BK18*BK19*Assump!$H$182</f>
        <v>27.193680555555616</v>
      </c>
      <c r="BL20" s="77">
        <f>BL13*BL14*Assump!$H$181+BL18*BL19*Assump!$H$182</f>
        <v>27.045486111111167</v>
      </c>
      <c r="BM20" s="77">
        <f>BM13*BM14*Assump!$H$181+BM18*BM19*Assump!$H$182</f>
        <v>26.897291666666725</v>
      </c>
      <c r="BN20" s="77">
        <f>BN13*BN14*Assump!$H$181+BN18*BN19*Assump!$H$182</f>
        <v>26.749097222222279</v>
      </c>
      <c r="BO20" s="77">
        <f>BO13*BO14*Assump!$H$181+BO18*BO19*Assump!$H$182</f>
        <v>26.600902777777836</v>
      </c>
      <c r="BP20" s="77">
        <f>BP13*BP14*Assump!$H$181+BP18*BP19*Assump!$H$182</f>
        <v>26.452708333333387</v>
      </c>
      <c r="BQ20" s="77">
        <f>BQ13*BQ14*Assump!$H$181+BQ18*BQ19*Assump!$H$182</f>
        <v>26.304513888888945</v>
      </c>
      <c r="BR20" s="77">
        <f>BR13*BR14*Assump!$H$181+BR18*BR19*Assump!$H$182</f>
        <v>26.156319444444495</v>
      </c>
      <c r="BS20" s="77">
        <f>BS13*BS14*Assump!$H$181+BS18*BS19*Assump!$H$182</f>
        <v>26.008125000000053</v>
      </c>
      <c r="BT20" s="77">
        <f>BT13*BT14*Assump!$H$181+BT18*BT19*Assump!$H$182</f>
        <v>25.859930555555604</v>
      </c>
      <c r="BU20" s="77">
        <f>BU13*BU14*Assump!$H$181+BU18*BU19*Assump!$H$182</f>
        <v>25.711736111111161</v>
      </c>
      <c r="BV20" s="77">
        <f>BV13*BV14*Assump!$H$181+BV18*BV19*Assump!$H$182</f>
        <v>25.563541666666712</v>
      </c>
      <c r="BW20" s="77">
        <f>BW13*BW14*Assump!$H$181+BW18*BW19*Assump!$H$182</f>
        <v>25.41534722222227</v>
      </c>
      <c r="BX20" s="77">
        <f>BX13*BX14*Assump!$H$181+BX18*BX19*Assump!$H$182</f>
        <v>25.26715277777782</v>
      </c>
      <c r="BY20" s="77">
        <f>BY13*BY14*Assump!$H$181+BY18*BY19*Assump!$H$182</f>
        <v>25.118958333333378</v>
      </c>
      <c r="BZ20" s="77">
        <f>BZ13*BZ14*Assump!$H$181+BZ18*BZ19*Assump!$H$182</f>
        <v>24.970763888888932</v>
      </c>
      <c r="CA20" s="77">
        <f>CA13*CA14*Assump!$H$181+CA18*CA19*Assump!$H$182</f>
        <v>24.82256944444449</v>
      </c>
      <c r="CB20" s="77">
        <f>CB13*CB14*Assump!$H$181+CB18*CB19*Assump!$H$182</f>
        <v>24.67437500000004</v>
      </c>
      <c r="CC20" s="77">
        <f>CC13*CC14*Assump!$H$181+CC18*CC19*Assump!$H$182</f>
        <v>24.526180555555598</v>
      </c>
      <c r="CD20" s="77">
        <f>CD13*CD14*Assump!$H$181+CD18*CD19*Assump!$H$182</f>
        <v>24.377986111111149</v>
      </c>
      <c r="CE20" s="77">
        <f>CE13*CE14*Assump!$H$181+CE18*CE19*Assump!$H$182</f>
        <v>24.229791666666706</v>
      </c>
      <c r="CF20" s="77">
        <f>CF13*CF14*Assump!$H$181+CF18*CF19*Assump!$H$182</f>
        <v>24.081597222222257</v>
      </c>
      <c r="CG20" s="77">
        <f>CG13*CG14*Assump!$H$181+CG18*CG19*Assump!$H$182</f>
        <v>23.933402777777815</v>
      </c>
      <c r="CH20" s="77">
        <f>CH13*CH14*Assump!$H$181+CH18*CH19*Assump!$H$182</f>
        <v>23.785208333333365</v>
      </c>
      <c r="CI20" s="77">
        <f>CI13*CI14*Assump!$H$181+CI18*CI19*Assump!$H$182</f>
        <v>23.637013888888923</v>
      </c>
      <c r="CJ20" s="77">
        <f>CJ13*CJ14*Assump!$H$181+CJ18*CJ19*Assump!$H$182</f>
        <v>23.488819444444474</v>
      </c>
      <c r="CK20" s="77">
        <f>CK13*CK14*Assump!$H$181+CK18*CK19*Assump!$H$182</f>
        <v>23.340625000000031</v>
      </c>
      <c r="CL20" s="77">
        <f>CL13*CL14*Assump!$H$181+CL18*CL19*Assump!$H$182</f>
        <v>23.192430555555585</v>
      </c>
      <c r="CM20" s="77">
        <f>CM13*CM14*Assump!$H$181+CM18*CM19*Assump!$H$182</f>
        <v>23.044236111111143</v>
      </c>
      <c r="CN20" s="77">
        <f>CN13*CN14*Assump!$H$181+CN18*CN19*Assump!$H$182</f>
        <v>22.896041666666694</v>
      </c>
      <c r="CO20" s="77">
        <f>CO13*CO14*Assump!$H$181+CO18*CO19*Assump!$H$182</f>
        <v>22.747847222222251</v>
      </c>
      <c r="CP20" s="77">
        <f>CP13*CP14*Assump!$H$181+CP18*CP19*Assump!$H$182</f>
        <v>22.599652777777802</v>
      </c>
      <c r="CQ20" s="77">
        <f>CQ13*CQ14*Assump!$H$181+CQ18*CQ19*Assump!$H$182</f>
        <v>22.45145833333336</v>
      </c>
      <c r="CR20" s="77">
        <f>CR13*CR14*Assump!$H$181+CR18*CR19*Assump!$H$182</f>
        <v>22.30326388888891</v>
      </c>
      <c r="CS20" s="77">
        <f>CS13*CS14*Assump!$H$181+CS18*CS19*Assump!$H$182</f>
        <v>22.155069444444468</v>
      </c>
      <c r="CT20" s="77">
        <f>CT13*CT14*Assump!$H$181+CT18*CT19*Assump!$H$182</f>
        <v>22.006875000000019</v>
      </c>
      <c r="CU20" s="77">
        <f>CU13*CU14*Assump!$H$181+CU18*CU19*Assump!$H$182</f>
        <v>21.858680555555576</v>
      </c>
      <c r="CV20" s="77">
        <f>CV13*CV14*Assump!$H$181+CV18*CV19*Assump!$H$182</f>
        <v>21.710486111111127</v>
      </c>
      <c r="CW20" s="77">
        <f>CW13*CW14*Assump!$H$181+CW18*CW19*Assump!$H$182</f>
        <v>21.562291666666685</v>
      </c>
      <c r="CX20" s="77">
        <f>CX13*CX14*Assump!$H$181+CX18*CX19*Assump!$H$182</f>
        <v>21.414097222222239</v>
      </c>
      <c r="CY20" s="77">
        <f>CY13*CY14*Assump!$H$181+CY18*CY19*Assump!$H$182</f>
        <v>21.265902777777796</v>
      </c>
      <c r="CZ20" s="77">
        <f>CZ13*CZ14*Assump!$H$181+CZ18*CZ19*Assump!$H$182</f>
        <v>21.117708333333347</v>
      </c>
      <c r="DA20" s="77">
        <f>DA13*DA14*Assump!$H$181+DA18*DA19*Assump!$H$182</f>
        <v>20.969513888888905</v>
      </c>
      <c r="DB20" s="77">
        <f>DB13*DB14*Assump!$H$181+DB18*DB19*Assump!$H$182</f>
        <v>20.821319444444455</v>
      </c>
      <c r="DC20" s="77">
        <f>DC13*DC14*Assump!$H$181+DC18*DC19*Assump!$H$182</f>
        <v>20.673125000000013</v>
      </c>
      <c r="DD20" s="77">
        <f>DD13*DD14*Assump!$H$181+DD18*DD19*Assump!$H$182</f>
        <v>20.524930555555564</v>
      </c>
      <c r="DE20" s="77">
        <f>DE13*DE14*Assump!$H$181+DE18*DE19*Assump!$H$182</f>
        <v>20.376736111111121</v>
      </c>
      <c r="DF20" s="77">
        <f>DF13*DF14*Assump!$H$181+DF18*DF19*Assump!$H$182</f>
        <v>20.228541666666672</v>
      </c>
      <c r="DG20" s="77">
        <f>DG13*DG14*Assump!$H$181+DG18*DG19*Assump!$H$182</f>
        <v>20.08034722222223</v>
      </c>
      <c r="DH20" s="77">
        <f>DH13*DH14*Assump!$H$181+DH18*DH19*Assump!$H$182</f>
        <v>19.93215277777778</v>
      </c>
      <c r="DI20" s="77">
        <f>DI13*DI14*Assump!$H$181+DI18*DI19*Assump!$H$182</f>
        <v>19.783958333333338</v>
      </c>
      <c r="DJ20" s="77">
        <f>DJ13*DJ14*Assump!$H$181+DJ18*DJ19*Assump!$H$182</f>
        <v>19.635763888888892</v>
      </c>
      <c r="DK20" s="77">
        <f>DK13*DK14*Assump!$H$181+DK18*DK19*Assump!$H$182</f>
        <v>19.48756944444445</v>
      </c>
      <c r="DL20" s="77">
        <f>DL13*DL14*Assump!$H$181+DL18*DL19*Assump!$H$182</f>
        <v>19.339375</v>
      </c>
      <c r="DM20" s="77">
        <f>DM13*DM14*Assump!$H$181+DM18*DM19*Assump!$H$182</f>
        <v>19.191180555555558</v>
      </c>
      <c r="DN20" s="77">
        <f>DN13*DN14*Assump!$H$181+DN18*DN19*Assump!$H$182</f>
        <v>19.042986111111109</v>
      </c>
      <c r="DO20" s="77">
        <f>DO13*DO14*Assump!$H$181+DO18*DO19*Assump!$H$182</f>
        <v>18.894791666666666</v>
      </c>
      <c r="DP20" s="77">
        <f>DP13*DP14*Assump!$H$181+DP18*DP19*Assump!$H$182</f>
        <v>18.746597222222217</v>
      </c>
      <c r="DQ20" s="77">
        <f>DQ13*DQ14*Assump!$H$181+DQ18*DQ19*Assump!$H$182</f>
        <v>18.598402777777775</v>
      </c>
      <c r="DR20" s="77">
        <f>DR13*DR14*Assump!$H$181+DR18*DR19*Assump!$H$182</f>
        <v>18.450208333333325</v>
      </c>
      <c r="DS20" s="77">
        <f>DS13*DS14*Assump!$H$181+DS18*DS19*Assump!$H$182</f>
        <v>18.302013888888883</v>
      </c>
      <c r="DT20" s="77">
        <f>DT13*DT14*Assump!$H$181+DT18*DT19*Assump!$H$182</f>
        <v>18.153819444444434</v>
      </c>
      <c r="DU20" s="77">
        <f>DU13*DU14*Assump!$H$181+DU18*DU19*Assump!$H$182</f>
        <v>18.005624999999991</v>
      </c>
      <c r="DV20" s="77">
        <f>DV13*DV14*Assump!$H$181+DV18*DV19*Assump!$H$182</f>
        <v>17.857430555555545</v>
      </c>
      <c r="DW20" s="77">
        <f>DW13*DW14*Assump!$H$181+DW18*DW19*Assump!$H$182</f>
        <v>17.709236111111103</v>
      </c>
      <c r="DX20" s="77">
        <f>DX13*DX14*Assump!$H$181+DX18*DX19*Assump!$H$182</f>
        <v>17.561041666666654</v>
      </c>
      <c r="DY20" s="77">
        <f>DY13*DY14*Assump!$H$181+DY18*DY19*Assump!$H$182</f>
        <v>17.412847222222211</v>
      </c>
      <c r="DZ20" s="77">
        <f>DZ13*DZ14*Assump!$H$181+DZ18*DZ19*Assump!$H$182</f>
        <v>17.264652777777762</v>
      </c>
      <c r="EA20" s="77">
        <f>EA13*EA14*Assump!$H$181+EA18*EA19*Assump!$H$182</f>
        <v>17.11645833333332</v>
      </c>
      <c r="EB20" s="77">
        <f>EB13*EB14*Assump!$H$181+EB18*EB19*Assump!$H$182</f>
        <v>16.96826388888887</v>
      </c>
      <c r="EC20" s="77">
        <f>EC13*EC14*Assump!$H$181+EC18*EC19*Assump!$H$182</f>
        <v>16.820069444444428</v>
      </c>
      <c r="ED20" s="77">
        <f>ED13*ED14*Assump!$H$181+ED18*ED19*Assump!$H$182</f>
        <v>16.671874999999979</v>
      </c>
      <c r="EE20" s="77">
        <f>EE13*EE14*Assump!$H$181+EE18*EE19*Assump!$H$182</f>
        <v>16.523680555555536</v>
      </c>
      <c r="EF20" s="77">
        <f>EF13*EF14*Assump!$H$181+EF18*EF19*Assump!$H$182</f>
        <v>16.375486111111087</v>
      </c>
      <c r="EG20" s="77">
        <f>EG13*EG14*Assump!$H$181+EG18*EG19*Assump!$H$182</f>
        <v>16.227291666666645</v>
      </c>
      <c r="EH20" s="77">
        <f>EH13*EH14*Assump!$H$181+EH18*EH19*Assump!$H$182</f>
        <v>16.079097222222199</v>
      </c>
      <c r="EI20" s="77">
        <f>EI13*EI14*Assump!$H$181+EI18*EI19*Assump!$H$182</f>
        <v>15.930902777777755</v>
      </c>
      <c r="EJ20" s="77">
        <f>EJ13*EJ14*Assump!$H$181+EJ18*EJ19*Assump!$H$182</f>
        <v>15.782708333333307</v>
      </c>
      <c r="EK20" s="77">
        <f>EK13*EK14*Assump!$H$181+EK18*EK19*Assump!$H$182</f>
        <v>15.634513888888865</v>
      </c>
      <c r="EL20" s="77">
        <f>EL13*EL14*Assump!$H$181+EL18*EL19*Assump!$H$182</f>
        <v>15.486319444444415</v>
      </c>
      <c r="EM20" s="77">
        <f>EM13*EM14*Assump!$H$181+EM18*EM19*Assump!$H$182</f>
        <v>15.338124999999973</v>
      </c>
      <c r="EN20" s="77">
        <f>EN13*EN14*Assump!$H$181+EN18*EN19*Assump!$H$182</f>
        <v>15.189930555555524</v>
      </c>
      <c r="EO20" s="77">
        <f>EO13*EO14*Assump!$H$181+EO18*EO19*Assump!$H$182</f>
        <v>15.041736111111081</v>
      </c>
      <c r="EP20" s="77">
        <f>EP13*EP14*Assump!$H$181+EP18*EP19*Assump!$H$182</f>
        <v>14.893541666666636</v>
      </c>
      <c r="EQ20" s="77">
        <f>EQ13*EQ14*Assump!$H$181+EQ18*EQ19*Assump!$H$182</f>
        <v>14.745347222222193</v>
      </c>
      <c r="ER20" s="77">
        <f>ER13*ER14*Assump!$H$181+ER18*ER19*Assump!$H$182</f>
        <v>14.597152777777749</v>
      </c>
      <c r="ES20" s="77">
        <f>ES13*ES14*Assump!$H$181+ES18*ES19*Assump!$H$182</f>
        <v>14.448958333333307</v>
      </c>
      <c r="ET20" s="77">
        <f>ET13*ET14*Assump!$H$181+ET18*ET19*Assump!$H$182</f>
        <v>14.300763888888861</v>
      </c>
      <c r="EU20" s="77">
        <f>EU13*EU14*Assump!$H$181+EU18*EU19*Assump!$H$182</f>
        <v>14.152569444444419</v>
      </c>
      <c r="EV20" s="77">
        <f>EV13*EV14*Assump!$H$181+EV18*EV19*Assump!$H$182</f>
        <v>14.004374999999973</v>
      </c>
      <c r="EW20" s="77">
        <f>EW13*EW14*Assump!$H$181+EW18*EW19*Assump!$H$182</f>
        <v>13.856180555555531</v>
      </c>
      <c r="EX20" s="77">
        <f>EX13*EX14*Assump!$H$181+EX18*EX19*Assump!$H$182</f>
        <v>13.707986111111085</v>
      </c>
      <c r="EY20" s="77">
        <f>EY13*EY14*Assump!$H$181+EY18*EY19*Assump!$H$182</f>
        <v>13.559791666666642</v>
      </c>
      <c r="EZ20" s="77">
        <f>EZ13*EZ14*Assump!$H$181+EZ18*EZ19*Assump!$H$182</f>
        <v>13.411597222222197</v>
      </c>
      <c r="FA20" s="77">
        <f>FA13*FA14*Assump!$H$181+FA18*FA19*Assump!$H$182</f>
        <v>13.263402777777756</v>
      </c>
      <c r="FB20" s="77">
        <f>FB13*FB14*Assump!$H$181+FB18*FB19*Assump!$H$182</f>
        <v>13.11520833333331</v>
      </c>
      <c r="FC20" s="77">
        <f>FC13*FC14*Assump!$H$181+FC18*FC19*Assump!$H$182</f>
        <v>12.967013888888868</v>
      </c>
      <c r="FD20" s="77">
        <f>FD13*FD14*Assump!$H$181+FD18*FD19*Assump!$H$182</f>
        <v>12.818819444444422</v>
      </c>
      <c r="FE20" s="77">
        <f>FE13*FE14*Assump!$H$181+FE18*FE19*Assump!$H$182</f>
        <v>12.67062499999998</v>
      </c>
      <c r="FF20" s="77">
        <f>FF13*FF14*Assump!$H$181+FF18*FF19*Assump!$H$182</f>
        <v>12.522430555555534</v>
      </c>
      <c r="FG20" s="77">
        <f>FG13*FG14*Assump!$H$181+FG18*FG19*Assump!$H$182</f>
        <v>12.374236111111092</v>
      </c>
      <c r="FH20" s="77">
        <f>FH13*FH14*Assump!$H$181+FH18*FH19*Assump!$H$182</f>
        <v>12.226041666666646</v>
      </c>
      <c r="FI20" s="77">
        <f>FI13*FI14*Assump!$H$181+FI18*FI19*Assump!$H$182</f>
        <v>12.077847222222204</v>
      </c>
      <c r="FJ20" s="77">
        <f>FJ13*FJ14*Assump!$H$181+FJ18*FJ19*Assump!$H$182</f>
        <v>11.929652777777759</v>
      </c>
      <c r="FK20" s="77">
        <f>FK13*FK14*Assump!$H$181+FK18*FK19*Assump!$H$182</f>
        <v>11.781458333333317</v>
      </c>
      <c r="FL20" s="77">
        <f>FL13*FL14*Assump!$H$181+FL18*FL19*Assump!$H$182</f>
        <v>11.633263888888871</v>
      </c>
      <c r="FM20" s="77">
        <f>FM13*FM14*Assump!$H$181+FM18*FM19*Assump!$H$182</f>
        <v>11.485069444444429</v>
      </c>
      <c r="FN20" s="77">
        <f>FN13*FN14*Assump!$H$181+FN18*FN19*Assump!$H$182</f>
        <v>11.336874999999983</v>
      </c>
      <c r="FO20" s="77">
        <f>FO13*FO14*Assump!$H$181+FO18*FO19*Assump!$H$182</f>
        <v>11.188680555555541</v>
      </c>
      <c r="FP20" s="77">
        <f>FP13*FP14*Assump!$H$181+FP18*FP19*Assump!$H$182</f>
        <v>11.040486111111095</v>
      </c>
      <c r="FQ20" s="77">
        <f>FQ13*FQ14*Assump!$H$181+FQ18*FQ19*Assump!$H$182</f>
        <v>10.892291666666653</v>
      </c>
      <c r="FR20" s="77">
        <f>FR13*FR14*Assump!$H$181+FR18*FR19*Assump!$H$182</f>
        <v>10.744097222222207</v>
      </c>
      <c r="FS20" s="77">
        <f>FS13*FS14*Assump!$H$181+FS18*FS19*Assump!$H$182</f>
        <v>10.595902777777765</v>
      </c>
      <c r="FT20" s="77">
        <f>FT13*FT14*Assump!$H$181+FT18*FT19*Assump!$H$182</f>
        <v>10.44770833333332</v>
      </c>
      <c r="FU20" s="77">
        <f>FU13*FU14*Assump!$H$181+FU18*FU19*Assump!$H$182</f>
        <v>10.299513888888878</v>
      </c>
      <c r="FV20" s="77">
        <f>FV13*FV14*Assump!$H$181+FV18*FV19*Assump!$H$182</f>
        <v>10.151319444444432</v>
      </c>
      <c r="FW20" s="77">
        <f>FW13*FW14*Assump!$H$181+FW18*FW19*Assump!$H$182</f>
        <v>10.00312499999999</v>
      </c>
      <c r="FX20" s="77">
        <f>FX13*FX14*Assump!$H$181+FX18*FX19*Assump!$H$182</f>
        <v>9.8549305555555442</v>
      </c>
      <c r="FY20" s="77">
        <f>FY13*FY14*Assump!$H$181+FY18*FY19*Assump!$H$182</f>
        <v>9.7067361111111019</v>
      </c>
      <c r="FZ20" s="77">
        <f>FZ13*FZ14*Assump!$H$181+FZ18*FZ19*Assump!$H$182</f>
        <v>9.5585416666666561</v>
      </c>
      <c r="GA20" s="77">
        <f>GA13*GA14*Assump!$H$181+GA18*GA19*Assump!$H$182</f>
        <v>9.4103472222222138</v>
      </c>
      <c r="GB20" s="77">
        <f>GB13*GB14*Assump!$H$181+GB18*GB19*Assump!$H$182</f>
        <v>9.2621527777777679</v>
      </c>
      <c r="GC20" s="77">
        <f>GC13*GC14*Assump!$H$181+GC18*GC19*Assump!$H$182</f>
        <v>9.1139583333333256</v>
      </c>
      <c r="GD20" s="77">
        <f>GD13*GD14*Assump!$H$181+GD18*GD19*Assump!$H$182</f>
        <v>8.9657638888888815</v>
      </c>
      <c r="GE20" s="77">
        <f>GE13*GE14*Assump!$H$181+GE18*GE19*Assump!$H$182</f>
        <v>8.8175694444444392</v>
      </c>
      <c r="GF20" s="77">
        <f>GF13*GF14*Assump!$H$181+GF18*GF19*Assump!$H$182</f>
        <v>8.6693749999999934</v>
      </c>
      <c r="GG20" s="77">
        <f>GG13*GG14*Assump!$H$181+GG18*GG19*Assump!$H$182</f>
        <v>8.5211805555555511</v>
      </c>
      <c r="GH20" s="77">
        <f>GH13*GH14*Assump!$H$181+GH18*GH19*Assump!$H$182</f>
        <v>8.3729861111111052</v>
      </c>
      <c r="GI20" s="77">
        <f>GI13*GI14*Assump!$H$181+GI18*GI19*Assump!$H$182</f>
        <v>8.2247916666666629</v>
      </c>
      <c r="GJ20" s="77">
        <f>GJ13*GJ14*Assump!$H$181+GJ18*GJ19*Assump!$H$182</f>
        <v>8.0765972222222171</v>
      </c>
      <c r="GK20" s="77">
        <f>GK13*GK14*Assump!$H$181+GK18*GK19*Assump!$H$182</f>
        <v>7.9284027777777757</v>
      </c>
      <c r="GL20" s="77">
        <f>GL13*GL14*Assump!$H$181+GL18*GL19*Assump!$H$182</f>
        <v>7.7802083333333298</v>
      </c>
      <c r="GM20" s="77">
        <f>GM13*GM14*Assump!$H$181+GM18*GM19*Assump!$H$182</f>
        <v>7.6320138888888875</v>
      </c>
      <c r="GN20" s="77">
        <f>GN13*GN14*Assump!$H$181+GN18*GN19*Assump!$H$182</f>
        <v>7.4838194444444417</v>
      </c>
      <c r="GO20" s="77">
        <f>GO13*GO14*Assump!$H$181+GO18*GO19*Assump!$H$182</f>
        <v>7.3356249999999985</v>
      </c>
      <c r="GP20" s="77">
        <f>GP13*GP14*Assump!$H$181+GP18*GP19*Assump!$H$182</f>
        <v>7.1874305555555527</v>
      </c>
      <c r="GQ20" s="77">
        <f>GQ13*GQ14*Assump!$H$181+GQ18*GQ19*Assump!$H$182</f>
        <v>7.0392361111111086</v>
      </c>
      <c r="GR20" s="77">
        <f>GR13*GR14*Assump!$H$181+GR18*GR19*Assump!$H$182</f>
        <v>6.8910416666666636</v>
      </c>
      <c r="GS20" s="77">
        <f>GS13*GS14*Assump!$H$181+GS18*GS19*Assump!$H$182</f>
        <v>6.7428472222222195</v>
      </c>
      <c r="GT20" s="77">
        <f>GT13*GT14*Assump!$H$181+GT18*GT19*Assump!$H$182</f>
        <v>6.5946527777777737</v>
      </c>
      <c r="GU20" s="77">
        <f>GU13*GU14*Assump!$H$181+GU18*GU19*Assump!$H$182</f>
        <v>6.4464583333333296</v>
      </c>
      <c r="GV20" s="77">
        <f>GV13*GV14*Assump!$H$181+GV18*GV19*Assump!$H$182</f>
        <v>6.2982638888888847</v>
      </c>
      <c r="GW20" s="77">
        <f>GW13*GW14*Assump!$H$181+GW18*GW19*Assump!$H$182</f>
        <v>6.1500694444444406</v>
      </c>
      <c r="GX20" s="77">
        <f>GX13*GX14*Assump!$H$181+GX18*GX19*Assump!$H$182</f>
        <v>6.0018749999999947</v>
      </c>
      <c r="GY20" s="77">
        <f>GY13*GY14*Assump!$H$181+GY18*GY19*Assump!$H$182</f>
        <v>5.8536805555555507</v>
      </c>
      <c r="GZ20" s="77">
        <f>GZ13*GZ14*Assump!$H$181+GZ18*GZ19*Assump!$H$182</f>
        <v>5.7054861111111057</v>
      </c>
      <c r="HA20" s="77">
        <f>HA13*HA14*Assump!$H$181+HA18*HA19*Assump!$H$182</f>
        <v>5.5572916666666616</v>
      </c>
      <c r="HB20" s="77">
        <f>HB13*HB14*Assump!$H$181+HB18*HB19*Assump!$H$182</f>
        <v>5.4090972222222158</v>
      </c>
      <c r="HC20" s="77">
        <f>HC13*HC14*Assump!$H$181+HC18*HC19*Assump!$H$182</f>
        <v>5.2609027777777717</v>
      </c>
      <c r="HD20" s="77">
        <f>HD13*HD14*Assump!$H$181+HD18*HD19*Assump!$H$182</f>
        <v>5.1127083333333267</v>
      </c>
      <c r="HE20" s="77">
        <f>HE13*HE14*Assump!$H$181+HE18*HE19*Assump!$H$182</f>
        <v>4.9645138888888827</v>
      </c>
      <c r="HF20" s="77">
        <f>HF13*HF14*Assump!$H$181+HF18*HF19*Assump!$H$182</f>
        <v>4.8163194444444368</v>
      </c>
      <c r="HG20" s="77">
        <f>HG13*HG14*Assump!$H$181+HG18*HG19*Assump!$H$182</f>
        <v>4.6681249999999936</v>
      </c>
      <c r="HH20" s="77">
        <f>HH13*HH14*Assump!$H$181+HH18*HH19*Assump!$H$182</f>
        <v>4.5199305555555478</v>
      </c>
      <c r="HI20" s="77">
        <f>HI13*HI14*Assump!$H$181+HI18*HI19*Assump!$H$182</f>
        <v>4.3717361111111037</v>
      </c>
      <c r="HJ20" s="77">
        <f>HJ13*HJ14*Assump!$H$181+HJ18*HJ19*Assump!$H$182</f>
        <v>4.2235416666666579</v>
      </c>
      <c r="HK20" s="77">
        <f>HK13*HK14*Assump!$H$181+HK18*HK19*Assump!$H$182</f>
        <v>4.0753472222222147</v>
      </c>
      <c r="HL20" s="77">
        <f>HL13*HL14*Assump!$H$181+HL18*HL19*Assump!$H$182</f>
        <v>3.9271527777777688</v>
      </c>
      <c r="HM20" s="77">
        <f>HM13*HM14*Assump!$H$181+HM18*HM19*Assump!$H$182</f>
        <v>3.7789583333333248</v>
      </c>
      <c r="HN20" s="77">
        <f>HN13*HN14*Assump!$H$181+HN18*HN19*Assump!$H$182</f>
        <v>3.6307638888888802</v>
      </c>
      <c r="HO20" s="77">
        <f>HO13*HO14*Assump!$H$181+HO18*HO19*Assump!$H$182</f>
        <v>3.4825694444444362</v>
      </c>
      <c r="HP20" s="77">
        <f>HP13*HP14*Assump!$H$181+HP18*HP19*Assump!$H$182</f>
        <v>3.3343749999999917</v>
      </c>
      <c r="HQ20" s="77">
        <f>HQ13*HQ14*Assump!$H$181+HQ18*HQ19*Assump!$H$182</f>
        <v>3.1861805555555476</v>
      </c>
      <c r="HR20" s="77">
        <f>HR13*HR14*Assump!$H$181+HR18*HR19*Assump!$H$182</f>
        <v>3.0379861111111031</v>
      </c>
      <c r="HS20" s="77">
        <f>HS13*HS14*Assump!$H$181+HS18*HS19*Assump!$H$182</f>
        <v>2.889791666666659</v>
      </c>
      <c r="HT20" s="77">
        <f>HT13*HT14*Assump!$H$181+HT18*HT19*Assump!$H$182</f>
        <v>2.7415972222222145</v>
      </c>
      <c r="HU20" s="77">
        <f>HU13*HU14*Assump!$H$181+HU18*HU19*Assump!$H$182</f>
        <v>2.5934027777777704</v>
      </c>
      <c r="HV20" s="77">
        <f>HV13*HV14*Assump!$H$181+HV18*HV19*Assump!$H$182</f>
        <v>2.4452083333333259</v>
      </c>
      <c r="HW20" s="77">
        <f>HW13*HW14*Assump!$H$181+HW18*HW19*Assump!$H$182</f>
        <v>2.2970138888888818</v>
      </c>
      <c r="HX20" s="77">
        <f>HX13*HX14*Assump!$H$181+HX18*HX19*Assump!$H$182</f>
        <v>2.1488194444444373</v>
      </c>
      <c r="HY20" s="77">
        <f>HY13*HY14*Assump!$H$181+HY18*HY19*Assump!$H$182</f>
        <v>2.0006249999999932</v>
      </c>
      <c r="HZ20" s="77">
        <f>HZ13*HZ14*Assump!$H$181+HZ18*HZ19*Assump!$H$182</f>
        <v>1.8524305555555485</v>
      </c>
      <c r="IA20" s="77">
        <f>IA13*IA14*Assump!$H$181+IA18*IA19*Assump!$H$182</f>
        <v>1.7042361111111042</v>
      </c>
      <c r="IB20" s="77">
        <f>IB13*IB14*Assump!$H$181+IB18*IB19*Assump!$H$182</f>
        <v>1.5560416666666597</v>
      </c>
      <c r="IC20" s="77">
        <f>IC13*IC14*Assump!$H$181+IC18*IC19*Assump!$H$182</f>
        <v>1.4078472222222151</v>
      </c>
      <c r="ID20" s="77">
        <f>ID13*ID14*Assump!$H$181+ID18*ID19*Assump!$H$182</f>
        <v>1.2596527777777706</v>
      </c>
      <c r="IE20" s="77">
        <f>IE13*IE14*Assump!$H$181+IE18*IE19*Assump!$H$182</f>
        <v>1.1114583333333263</v>
      </c>
      <c r="IF20" s="77">
        <f>IF13*IF14*Assump!$H$181+IF18*IF19*Assump!$H$182</f>
        <v>0.9632638888888817</v>
      </c>
      <c r="IG20" s="77">
        <f>IG13*IG14*Assump!$H$181+IG18*IG19*Assump!$H$182</f>
        <v>0.81506944444443719</v>
      </c>
      <c r="IH20" s="77">
        <f>IH13*IH14*Assump!$H$181+IH18*IH19*Assump!$H$182</f>
        <v>0.66687499999999289</v>
      </c>
      <c r="II20" s="77">
        <f>II13*II14*Assump!$H$181+II18*II19*Assump!$H$182</f>
        <v>0.51868055555554837</v>
      </c>
      <c r="IJ20" s="77">
        <f>IJ13*IJ14*Assump!$H$181+IJ18*IJ19*Assump!$H$182</f>
        <v>0.37048611111110402</v>
      </c>
      <c r="IK20" s="77">
        <f>IK13*IK14*Assump!$H$181+IK18*IK19*Assump!$H$182</f>
        <v>0.22229166666665962</v>
      </c>
      <c r="IL20" s="77">
        <f>IL13*IL14*Assump!$H$181+IL18*IL19*Assump!$H$182</f>
        <v>7.4097222222218706E-2</v>
      </c>
    </row>
    <row r="21" spans="2:246" s="48" customFormat="1" ht="10.5" customHeight="1" x14ac:dyDescent="0.2">
      <c r="B21" s="51" t="s">
        <v>337</v>
      </c>
      <c r="C21" s="57"/>
      <c r="D21" s="52"/>
      <c r="E21" s="53"/>
      <c r="F21" s="53"/>
      <c r="G21" s="77">
        <f t="shared" ref="G21:BR21" si="21">OR(MONTH(G2)=4,MONTH(G2)=7,MONTH(G2)=10)*SUM(D20:F20)+(MONTH(G2)=3)*SUM(B20:D20)</f>
        <v>0</v>
      </c>
      <c r="H21" s="77">
        <f t="shared" si="21"/>
        <v>0</v>
      </c>
      <c r="I21" s="77">
        <f t="shared" si="21"/>
        <v>0</v>
      </c>
      <c r="J21" s="77">
        <f t="shared" si="21"/>
        <v>0</v>
      </c>
      <c r="K21" s="77">
        <f t="shared" si="21"/>
        <v>0</v>
      </c>
      <c r="L21" s="77">
        <f t="shared" si="21"/>
        <v>106.03312500000001</v>
      </c>
      <c r="M21" s="77">
        <f t="shared" si="21"/>
        <v>104.69937500000002</v>
      </c>
      <c r="N21" s="77">
        <f t="shared" si="21"/>
        <v>0</v>
      </c>
      <c r="O21" s="77">
        <f t="shared" si="21"/>
        <v>0</v>
      </c>
      <c r="P21" s="77">
        <f t="shared" si="21"/>
        <v>103.36562500000005</v>
      </c>
      <c r="Q21" s="77">
        <f t="shared" si="21"/>
        <v>0</v>
      </c>
      <c r="R21" s="77">
        <f t="shared" si="21"/>
        <v>0</v>
      </c>
      <c r="S21" s="77">
        <f t="shared" si="21"/>
        <v>102.03187500000006</v>
      </c>
      <c r="T21" s="77">
        <f t="shared" si="21"/>
        <v>0</v>
      </c>
      <c r="U21" s="77">
        <f t="shared" si="21"/>
        <v>0</v>
      </c>
      <c r="V21" s="77">
        <f t="shared" si="21"/>
        <v>0</v>
      </c>
      <c r="W21" s="77">
        <f t="shared" si="21"/>
        <v>0</v>
      </c>
      <c r="X21" s="77">
        <f t="shared" si="21"/>
        <v>100.69812500000009</v>
      </c>
      <c r="Y21" s="77">
        <f t="shared" si="21"/>
        <v>99.364375000000095</v>
      </c>
      <c r="Z21" s="77">
        <f t="shared" si="21"/>
        <v>0</v>
      </c>
      <c r="AA21" s="77">
        <f t="shared" si="21"/>
        <v>0</v>
      </c>
      <c r="AB21" s="77">
        <f t="shared" si="21"/>
        <v>98.030625000000128</v>
      </c>
      <c r="AC21" s="77">
        <f t="shared" si="21"/>
        <v>0</v>
      </c>
      <c r="AD21" s="77">
        <f t="shared" si="21"/>
        <v>0</v>
      </c>
      <c r="AE21" s="77">
        <f t="shared" si="21"/>
        <v>96.696875000000134</v>
      </c>
      <c r="AF21" s="77">
        <f t="shared" si="21"/>
        <v>0</v>
      </c>
      <c r="AG21" s="77">
        <f t="shared" si="21"/>
        <v>0</v>
      </c>
      <c r="AH21" s="77">
        <f t="shared" si="21"/>
        <v>0</v>
      </c>
      <c r="AI21" s="77">
        <f t="shared" si="21"/>
        <v>0</v>
      </c>
      <c r="AJ21" s="77">
        <f t="shared" si="21"/>
        <v>95.363125000000167</v>
      </c>
      <c r="AK21" s="77">
        <f t="shared" si="21"/>
        <v>94.029375000000186</v>
      </c>
      <c r="AL21" s="77">
        <f t="shared" si="21"/>
        <v>0</v>
      </c>
      <c r="AM21" s="77">
        <f t="shared" si="21"/>
        <v>0</v>
      </c>
      <c r="AN21" s="77">
        <f t="shared" si="21"/>
        <v>92.69562500000022</v>
      </c>
      <c r="AO21" s="77">
        <f t="shared" si="21"/>
        <v>0</v>
      </c>
      <c r="AP21" s="77">
        <f t="shared" si="21"/>
        <v>0</v>
      </c>
      <c r="AQ21" s="77">
        <f t="shared" si="21"/>
        <v>91.361875000000225</v>
      </c>
      <c r="AR21" s="77">
        <f t="shared" si="21"/>
        <v>0</v>
      </c>
      <c r="AS21" s="77">
        <f t="shared" si="21"/>
        <v>0</v>
      </c>
      <c r="AT21" s="77">
        <f t="shared" si="21"/>
        <v>0</v>
      </c>
      <c r="AU21" s="77">
        <f t="shared" si="21"/>
        <v>0</v>
      </c>
      <c r="AV21" s="77">
        <f t="shared" si="21"/>
        <v>90.028125000000244</v>
      </c>
      <c r="AW21" s="77">
        <f t="shared" si="21"/>
        <v>88.694375000000235</v>
      </c>
      <c r="AX21" s="77">
        <f t="shared" si="21"/>
        <v>0</v>
      </c>
      <c r="AY21" s="77">
        <f t="shared" si="21"/>
        <v>0</v>
      </c>
      <c r="AZ21" s="77">
        <f t="shared" si="21"/>
        <v>87.360625000000226</v>
      </c>
      <c r="BA21" s="77">
        <f t="shared" si="21"/>
        <v>0</v>
      </c>
      <c r="BB21" s="77">
        <f t="shared" si="21"/>
        <v>0</v>
      </c>
      <c r="BC21" s="77">
        <f t="shared" si="21"/>
        <v>86.026875000000217</v>
      </c>
      <c r="BD21" s="77">
        <f t="shared" si="21"/>
        <v>0</v>
      </c>
      <c r="BE21" s="77">
        <f t="shared" si="21"/>
        <v>0</v>
      </c>
      <c r="BF21" s="77">
        <f t="shared" si="21"/>
        <v>0</v>
      </c>
      <c r="BG21" s="77">
        <f t="shared" si="21"/>
        <v>0</v>
      </c>
      <c r="BH21" s="77">
        <f t="shared" si="21"/>
        <v>84.693125000000208</v>
      </c>
      <c r="BI21" s="77">
        <f t="shared" si="21"/>
        <v>83.359375000000199</v>
      </c>
      <c r="BJ21" s="77">
        <f t="shared" si="21"/>
        <v>0</v>
      </c>
      <c r="BK21" s="77">
        <f t="shared" si="21"/>
        <v>0</v>
      </c>
      <c r="BL21" s="77">
        <f t="shared" si="21"/>
        <v>82.02562500000019</v>
      </c>
      <c r="BM21" s="77">
        <f t="shared" si="21"/>
        <v>0</v>
      </c>
      <c r="BN21" s="77">
        <f t="shared" si="21"/>
        <v>0</v>
      </c>
      <c r="BO21" s="77">
        <f t="shared" si="21"/>
        <v>80.691875000000167</v>
      </c>
      <c r="BP21" s="77">
        <f t="shared" si="21"/>
        <v>0</v>
      </c>
      <c r="BQ21" s="77">
        <f t="shared" si="21"/>
        <v>0</v>
      </c>
      <c r="BR21" s="77">
        <f t="shared" si="21"/>
        <v>0</v>
      </c>
      <c r="BS21" s="77">
        <f t="shared" ref="BS21:ED21" si="22">OR(MONTH(BS2)=4,MONTH(BS2)=7,MONTH(BS2)=10)*SUM(BP20:BR20)+(MONTH(BS2)=3)*SUM(BN20:BP20)</f>
        <v>0</v>
      </c>
      <c r="BT21" s="77">
        <f t="shared" si="22"/>
        <v>79.358125000000172</v>
      </c>
      <c r="BU21" s="77">
        <f t="shared" si="22"/>
        <v>78.024375000000148</v>
      </c>
      <c r="BV21" s="77">
        <f t="shared" si="22"/>
        <v>0</v>
      </c>
      <c r="BW21" s="77">
        <f t="shared" si="22"/>
        <v>0</v>
      </c>
      <c r="BX21" s="77">
        <f t="shared" si="22"/>
        <v>76.690625000000139</v>
      </c>
      <c r="BY21" s="77">
        <f t="shared" si="22"/>
        <v>0</v>
      </c>
      <c r="BZ21" s="77">
        <f t="shared" si="22"/>
        <v>0</v>
      </c>
      <c r="CA21" s="77">
        <f t="shared" si="22"/>
        <v>75.35687500000013</v>
      </c>
      <c r="CB21" s="77">
        <f t="shared" si="22"/>
        <v>0</v>
      </c>
      <c r="CC21" s="77">
        <f t="shared" si="22"/>
        <v>0</v>
      </c>
      <c r="CD21" s="77">
        <f t="shared" si="22"/>
        <v>0</v>
      </c>
      <c r="CE21" s="77">
        <f t="shared" si="22"/>
        <v>0</v>
      </c>
      <c r="CF21" s="77">
        <f t="shared" si="22"/>
        <v>74.023125000000135</v>
      </c>
      <c r="CG21" s="77">
        <f t="shared" si="22"/>
        <v>72.689375000000112</v>
      </c>
      <c r="CH21" s="77">
        <f t="shared" si="22"/>
        <v>0</v>
      </c>
      <c r="CI21" s="77">
        <f t="shared" si="22"/>
        <v>0</v>
      </c>
      <c r="CJ21" s="77">
        <f t="shared" si="22"/>
        <v>71.355625000000103</v>
      </c>
      <c r="CK21" s="77">
        <f t="shared" si="22"/>
        <v>0</v>
      </c>
      <c r="CL21" s="77">
        <f t="shared" si="22"/>
        <v>0</v>
      </c>
      <c r="CM21" s="77">
        <f t="shared" si="22"/>
        <v>70.021875000000094</v>
      </c>
      <c r="CN21" s="77">
        <f t="shared" si="22"/>
        <v>0</v>
      </c>
      <c r="CO21" s="77">
        <f t="shared" si="22"/>
        <v>0</v>
      </c>
      <c r="CP21" s="77">
        <f t="shared" si="22"/>
        <v>0</v>
      </c>
      <c r="CQ21" s="77">
        <f t="shared" si="22"/>
        <v>0</v>
      </c>
      <c r="CR21" s="77">
        <f t="shared" si="22"/>
        <v>68.688125000000085</v>
      </c>
      <c r="CS21" s="77">
        <f t="shared" si="22"/>
        <v>67.354375000000076</v>
      </c>
      <c r="CT21" s="77">
        <f t="shared" si="22"/>
        <v>0</v>
      </c>
      <c r="CU21" s="77">
        <f t="shared" si="22"/>
        <v>0</v>
      </c>
      <c r="CV21" s="77">
        <f t="shared" si="22"/>
        <v>66.020625000000067</v>
      </c>
      <c r="CW21" s="77">
        <f t="shared" si="22"/>
        <v>0</v>
      </c>
      <c r="CX21" s="77">
        <f t="shared" si="22"/>
        <v>0</v>
      </c>
      <c r="CY21" s="77">
        <f t="shared" si="22"/>
        <v>64.686875000000043</v>
      </c>
      <c r="CZ21" s="77">
        <f t="shared" si="22"/>
        <v>0</v>
      </c>
      <c r="DA21" s="77">
        <f t="shared" si="22"/>
        <v>0</v>
      </c>
      <c r="DB21" s="77">
        <f t="shared" si="22"/>
        <v>0</v>
      </c>
      <c r="DC21" s="77">
        <f t="shared" si="22"/>
        <v>0</v>
      </c>
      <c r="DD21" s="77">
        <f t="shared" si="22"/>
        <v>63.353125000000048</v>
      </c>
      <c r="DE21" s="77">
        <f t="shared" si="22"/>
        <v>62.019375000000032</v>
      </c>
      <c r="DF21" s="77">
        <f t="shared" si="22"/>
        <v>0</v>
      </c>
      <c r="DG21" s="77">
        <f t="shared" si="22"/>
        <v>0</v>
      </c>
      <c r="DH21" s="77">
        <f t="shared" si="22"/>
        <v>60.685625000000023</v>
      </c>
      <c r="DI21" s="77">
        <f t="shared" si="22"/>
        <v>0</v>
      </c>
      <c r="DJ21" s="77">
        <f t="shared" si="22"/>
        <v>0</v>
      </c>
      <c r="DK21" s="77">
        <f t="shared" si="22"/>
        <v>59.351875000000007</v>
      </c>
      <c r="DL21" s="77">
        <f t="shared" si="22"/>
        <v>0</v>
      </c>
      <c r="DM21" s="77">
        <f t="shared" si="22"/>
        <v>0</v>
      </c>
      <c r="DN21" s="77">
        <f t="shared" si="22"/>
        <v>0</v>
      </c>
      <c r="DO21" s="77">
        <f t="shared" si="22"/>
        <v>0</v>
      </c>
      <c r="DP21" s="77">
        <f t="shared" si="22"/>
        <v>58.018125000000012</v>
      </c>
      <c r="DQ21" s="77">
        <f t="shared" si="22"/>
        <v>56.684374999999989</v>
      </c>
      <c r="DR21" s="77">
        <f t="shared" si="22"/>
        <v>0</v>
      </c>
      <c r="DS21" s="77">
        <f t="shared" si="22"/>
        <v>0</v>
      </c>
      <c r="DT21" s="77">
        <f t="shared" si="22"/>
        <v>55.35062499999998</v>
      </c>
      <c r="DU21" s="77">
        <f t="shared" si="22"/>
        <v>0</v>
      </c>
      <c r="DV21" s="77">
        <f t="shared" si="22"/>
        <v>0</v>
      </c>
      <c r="DW21" s="77">
        <f t="shared" si="22"/>
        <v>54.01687499999997</v>
      </c>
      <c r="DX21" s="77">
        <f t="shared" si="22"/>
        <v>0</v>
      </c>
      <c r="DY21" s="77">
        <f t="shared" si="22"/>
        <v>0</v>
      </c>
      <c r="DZ21" s="77">
        <f t="shared" si="22"/>
        <v>0</v>
      </c>
      <c r="EA21" s="77">
        <f t="shared" si="22"/>
        <v>0</v>
      </c>
      <c r="EB21" s="77">
        <f t="shared" si="22"/>
        <v>52.683124999999968</v>
      </c>
      <c r="EC21" s="77">
        <f t="shared" si="22"/>
        <v>51.349374999999952</v>
      </c>
      <c r="ED21" s="77">
        <f t="shared" si="22"/>
        <v>0</v>
      </c>
      <c r="EE21" s="77">
        <f t="shared" ref="EE21:GP21" si="23">OR(MONTH(EE2)=4,MONTH(EE2)=7,MONTH(EE2)=10)*SUM(EB20:ED20)+(MONTH(EE2)=3)*SUM(DZ20:EB20)</f>
        <v>0</v>
      </c>
      <c r="EF21" s="77">
        <f t="shared" si="23"/>
        <v>50.015624999999943</v>
      </c>
      <c r="EG21" s="77">
        <f t="shared" si="23"/>
        <v>0</v>
      </c>
      <c r="EH21" s="77">
        <f t="shared" si="23"/>
        <v>0</v>
      </c>
      <c r="EI21" s="77">
        <f t="shared" si="23"/>
        <v>48.681874999999934</v>
      </c>
      <c r="EJ21" s="77">
        <f t="shared" si="23"/>
        <v>0</v>
      </c>
      <c r="EK21" s="77">
        <f t="shared" si="23"/>
        <v>0</v>
      </c>
      <c r="EL21" s="77">
        <f t="shared" si="23"/>
        <v>0</v>
      </c>
      <c r="EM21" s="77">
        <f t="shared" si="23"/>
        <v>0</v>
      </c>
      <c r="EN21" s="77">
        <f t="shared" si="23"/>
        <v>47.348124999999925</v>
      </c>
      <c r="EO21" s="77">
        <f t="shared" si="23"/>
        <v>46.014374999999916</v>
      </c>
      <c r="EP21" s="77">
        <f t="shared" si="23"/>
        <v>0</v>
      </c>
      <c r="EQ21" s="77">
        <f t="shared" si="23"/>
        <v>0</v>
      </c>
      <c r="ER21" s="77">
        <f t="shared" si="23"/>
        <v>44.680624999999907</v>
      </c>
      <c r="ES21" s="77">
        <f t="shared" si="23"/>
        <v>0</v>
      </c>
      <c r="ET21" s="77">
        <f t="shared" si="23"/>
        <v>0</v>
      </c>
      <c r="EU21" s="77">
        <f t="shared" si="23"/>
        <v>43.346874999999919</v>
      </c>
      <c r="EV21" s="77">
        <f t="shared" si="23"/>
        <v>0</v>
      </c>
      <c r="EW21" s="77">
        <f t="shared" si="23"/>
        <v>0</v>
      </c>
      <c r="EX21" s="77">
        <f t="shared" si="23"/>
        <v>0</v>
      </c>
      <c r="EY21" s="77">
        <f t="shared" si="23"/>
        <v>0</v>
      </c>
      <c r="EZ21" s="77">
        <f t="shared" si="23"/>
        <v>42.013124999999924</v>
      </c>
      <c r="FA21" s="77">
        <f t="shared" si="23"/>
        <v>40.679374999999922</v>
      </c>
      <c r="FB21" s="77">
        <f t="shared" si="23"/>
        <v>0</v>
      </c>
      <c r="FC21" s="77">
        <f t="shared" si="23"/>
        <v>0</v>
      </c>
      <c r="FD21" s="77">
        <f t="shared" si="23"/>
        <v>39.345624999999934</v>
      </c>
      <c r="FE21" s="77">
        <f t="shared" si="23"/>
        <v>0</v>
      </c>
      <c r="FF21" s="77">
        <f t="shared" si="23"/>
        <v>0</v>
      </c>
      <c r="FG21" s="77">
        <f t="shared" si="23"/>
        <v>38.011874999999932</v>
      </c>
      <c r="FH21" s="77">
        <f t="shared" si="23"/>
        <v>0</v>
      </c>
      <c r="FI21" s="77">
        <f t="shared" si="23"/>
        <v>0</v>
      </c>
      <c r="FJ21" s="77">
        <f t="shared" si="23"/>
        <v>0</v>
      </c>
      <c r="FK21" s="77">
        <f t="shared" si="23"/>
        <v>0</v>
      </c>
      <c r="FL21" s="77">
        <f t="shared" si="23"/>
        <v>36.678124999999937</v>
      </c>
      <c r="FM21" s="77">
        <f t="shared" si="23"/>
        <v>35.34437499999995</v>
      </c>
      <c r="FN21" s="77">
        <f t="shared" si="23"/>
        <v>0</v>
      </c>
      <c r="FO21" s="77">
        <f t="shared" si="23"/>
        <v>0</v>
      </c>
      <c r="FP21" s="77">
        <f t="shared" si="23"/>
        <v>34.010624999999955</v>
      </c>
      <c r="FQ21" s="77">
        <f t="shared" si="23"/>
        <v>0</v>
      </c>
      <c r="FR21" s="77">
        <f t="shared" si="23"/>
        <v>0</v>
      </c>
      <c r="FS21" s="77">
        <f t="shared" si="23"/>
        <v>32.676874999999953</v>
      </c>
      <c r="FT21" s="77">
        <f t="shared" si="23"/>
        <v>0</v>
      </c>
      <c r="FU21" s="77">
        <f t="shared" si="23"/>
        <v>0</v>
      </c>
      <c r="FV21" s="77">
        <f t="shared" si="23"/>
        <v>0</v>
      </c>
      <c r="FW21" s="77">
        <f t="shared" si="23"/>
        <v>0</v>
      </c>
      <c r="FX21" s="77">
        <f t="shared" si="23"/>
        <v>31.343124999999961</v>
      </c>
      <c r="FY21" s="77">
        <f t="shared" si="23"/>
        <v>30.009374999999967</v>
      </c>
      <c r="FZ21" s="77">
        <f t="shared" si="23"/>
        <v>0</v>
      </c>
      <c r="GA21" s="77">
        <f t="shared" si="23"/>
        <v>0</v>
      </c>
      <c r="GB21" s="77">
        <f t="shared" si="23"/>
        <v>28.675624999999972</v>
      </c>
      <c r="GC21" s="77">
        <f t="shared" si="23"/>
        <v>0</v>
      </c>
      <c r="GD21" s="77">
        <f t="shared" si="23"/>
        <v>0</v>
      </c>
      <c r="GE21" s="77">
        <f t="shared" si="23"/>
        <v>27.341874999999973</v>
      </c>
      <c r="GF21" s="77">
        <f t="shared" si="23"/>
        <v>0</v>
      </c>
      <c r="GG21" s="77">
        <f t="shared" si="23"/>
        <v>0</v>
      </c>
      <c r="GH21" s="77">
        <f t="shared" si="23"/>
        <v>0</v>
      </c>
      <c r="GI21" s="77">
        <f t="shared" si="23"/>
        <v>0</v>
      </c>
      <c r="GJ21" s="77">
        <f t="shared" si="23"/>
        <v>26.008124999999986</v>
      </c>
      <c r="GK21" s="77">
        <f t="shared" si="23"/>
        <v>24.674374999999984</v>
      </c>
      <c r="GL21" s="77">
        <f t="shared" si="23"/>
        <v>0</v>
      </c>
      <c r="GM21" s="77">
        <f t="shared" si="23"/>
        <v>0</v>
      </c>
      <c r="GN21" s="77">
        <f t="shared" si="23"/>
        <v>23.340624999999992</v>
      </c>
      <c r="GO21" s="77">
        <f t="shared" si="23"/>
        <v>0</v>
      </c>
      <c r="GP21" s="77">
        <f t="shared" si="23"/>
        <v>0</v>
      </c>
      <c r="GQ21" s="77">
        <f t="shared" ref="GQ21:IL21" si="24">OR(MONTH(GQ2)=4,MONTH(GQ2)=7,MONTH(GQ2)=10)*SUM(GN20:GP20)+(MONTH(GQ2)=3)*SUM(GL20:GN20)</f>
        <v>22.006874999999994</v>
      </c>
      <c r="GR21" s="77">
        <f t="shared" si="24"/>
        <v>0</v>
      </c>
      <c r="GS21" s="77">
        <f t="shared" si="24"/>
        <v>0</v>
      </c>
      <c r="GT21" s="77">
        <f t="shared" si="24"/>
        <v>0</v>
      </c>
      <c r="GU21" s="77">
        <f t="shared" si="24"/>
        <v>0</v>
      </c>
      <c r="GV21" s="77">
        <f t="shared" si="24"/>
        <v>20.673124999999992</v>
      </c>
      <c r="GW21" s="77">
        <f t="shared" si="24"/>
        <v>19.33937499999999</v>
      </c>
      <c r="GX21" s="77">
        <f t="shared" si="24"/>
        <v>0</v>
      </c>
      <c r="GY21" s="77">
        <f t="shared" si="24"/>
        <v>0</v>
      </c>
      <c r="GZ21" s="77">
        <f t="shared" si="24"/>
        <v>18.005624999999988</v>
      </c>
      <c r="HA21" s="77">
        <f t="shared" si="24"/>
        <v>0</v>
      </c>
      <c r="HB21" s="77">
        <f t="shared" si="24"/>
        <v>0</v>
      </c>
      <c r="HC21" s="77">
        <f t="shared" si="24"/>
        <v>16.671874999999982</v>
      </c>
      <c r="HD21" s="77">
        <f t="shared" si="24"/>
        <v>0</v>
      </c>
      <c r="HE21" s="77">
        <f t="shared" si="24"/>
        <v>0</v>
      </c>
      <c r="HF21" s="77">
        <f t="shared" si="24"/>
        <v>0</v>
      </c>
      <c r="HG21" s="77">
        <f t="shared" si="24"/>
        <v>0</v>
      </c>
      <c r="HH21" s="77">
        <f t="shared" si="24"/>
        <v>15.338124999999982</v>
      </c>
      <c r="HI21" s="77">
        <f t="shared" si="24"/>
        <v>14.004374999999978</v>
      </c>
      <c r="HJ21" s="77">
        <f t="shared" si="24"/>
        <v>0</v>
      </c>
      <c r="HK21" s="77">
        <f t="shared" si="24"/>
        <v>0</v>
      </c>
      <c r="HL21" s="77">
        <f t="shared" si="24"/>
        <v>12.670624999999976</v>
      </c>
      <c r="HM21" s="77">
        <f t="shared" si="24"/>
        <v>0</v>
      </c>
      <c r="HN21" s="77">
        <f t="shared" si="24"/>
        <v>0</v>
      </c>
      <c r="HO21" s="77">
        <f t="shared" si="24"/>
        <v>11.336874999999974</v>
      </c>
      <c r="HP21" s="77">
        <f t="shared" si="24"/>
        <v>0</v>
      </c>
      <c r="HQ21" s="77">
        <f t="shared" si="24"/>
        <v>0</v>
      </c>
      <c r="HR21" s="77">
        <f t="shared" si="24"/>
        <v>0</v>
      </c>
      <c r="HS21" s="77">
        <f t="shared" si="24"/>
        <v>0</v>
      </c>
      <c r="HT21" s="77">
        <f t="shared" si="24"/>
        <v>10.003124999999976</v>
      </c>
      <c r="HU21" s="77">
        <f t="shared" si="24"/>
        <v>8.6693749999999774</v>
      </c>
      <c r="HV21" s="77">
        <f t="shared" si="24"/>
        <v>0</v>
      </c>
      <c r="HW21" s="77">
        <f t="shared" si="24"/>
        <v>0</v>
      </c>
      <c r="HX21" s="77">
        <f t="shared" si="24"/>
        <v>7.335624999999979</v>
      </c>
      <c r="HY21" s="77">
        <f t="shared" si="24"/>
        <v>0</v>
      </c>
      <c r="HZ21" s="77">
        <f t="shared" si="24"/>
        <v>0</v>
      </c>
      <c r="IA21" s="77">
        <f t="shared" si="24"/>
        <v>6.0018749999999788</v>
      </c>
      <c r="IB21" s="77">
        <f t="shared" si="24"/>
        <v>0</v>
      </c>
      <c r="IC21" s="77">
        <f t="shared" si="24"/>
        <v>0</v>
      </c>
      <c r="ID21" s="77">
        <f t="shared" si="24"/>
        <v>0</v>
      </c>
      <c r="IE21" s="77">
        <f t="shared" si="24"/>
        <v>0</v>
      </c>
      <c r="IF21" s="77">
        <f t="shared" si="24"/>
        <v>4.6681249999999785</v>
      </c>
      <c r="IG21" s="77">
        <f t="shared" si="24"/>
        <v>3.3343749999999788</v>
      </c>
      <c r="IH21" s="77">
        <f t="shared" si="24"/>
        <v>0</v>
      </c>
      <c r="II21" s="77">
        <f t="shared" si="24"/>
        <v>0</v>
      </c>
      <c r="IJ21" s="77">
        <f t="shared" si="24"/>
        <v>2.0006249999999786</v>
      </c>
      <c r="IK21" s="77">
        <f t="shared" si="24"/>
        <v>0</v>
      </c>
      <c r="IL21" s="77">
        <f t="shared" si="24"/>
        <v>0</v>
      </c>
    </row>
    <row r="22" spans="2:246" s="48" customFormat="1" ht="10.5" customHeight="1" x14ac:dyDescent="0.2">
      <c r="B22" s="118" t="s">
        <v>358</v>
      </c>
      <c r="C22" s="57"/>
      <c r="D22" s="52"/>
      <c r="E22" s="53"/>
      <c r="F22" s="53"/>
      <c r="G22" s="77">
        <f t="shared" ref="G22:BR22" si="25">F22+G20-G21</f>
        <v>35.492569444444449</v>
      </c>
      <c r="H22" s="77">
        <f t="shared" si="25"/>
        <v>70.836944444444441</v>
      </c>
      <c r="I22" s="77">
        <f t="shared" si="25"/>
        <v>106.03312500000001</v>
      </c>
      <c r="J22" s="77">
        <f t="shared" si="25"/>
        <v>141.08111111111111</v>
      </c>
      <c r="K22" s="77">
        <f t="shared" si="25"/>
        <v>175.9809027777778</v>
      </c>
      <c r="L22" s="77">
        <f t="shared" si="25"/>
        <v>104.699375</v>
      </c>
      <c r="M22" s="77">
        <f t="shared" si="25"/>
        <v>34.603402777777788</v>
      </c>
      <c r="N22" s="77">
        <f t="shared" si="25"/>
        <v>69.058611111111134</v>
      </c>
      <c r="O22" s="77">
        <f t="shared" si="25"/>
        <v>103.36562500000005</v>
      </c>
      <c r="P22" s="77">
        <f t="shared" si="25"/>
        <v>34.158819444444447</v>
      </c>
      <c r="Q22" s="77">
        <f t="shared" si="25"/>
        <v>68.16944444444448</v>
      </c>
      <c r="R22" s="77">
        <f t="shared" si="25"/>
        <v>102.03187500000006</v>
      </c>
      <c r="S22" s="77">
        <f t="shared" si="25"/>
        <v>33.714236111111134</v>
      </c>
      <c r="T22" s="77">
        <f t="shared" si="25"/>
        <v>67.280277777777826</v>
      </c>
      <c r="U22" s="77">
        <f t="shared" si="25"/>
        <v>100.69812500000009</v>
      </c>
      <c r="V22" s="77">
        <f t="shared" si="25"/>
        <v>133.96777777777788</v>
      </c>
      <c r="W22" s="77">
        <f t="shared" si="25"/>
        <v>167.08923611111126</v>
      </c>
      <c r="X22" s="77">
        <f t="shared" si="25"/>
        <v>99.364375000000081</v>
      </c>
      <c r="Y22" s="77">
        <f t="shared" si="25"/>
        <v>32.82506944444448</v>
      </c>
      <c r="Z22" s="77">
        <f t="shared" si="25"/>
        <v>65.501944444444518</v>
      </c>
      <c r="AA22" s="77">
        <f t="shared" si="25"/>
        <v>98.030625000000128</v>
      </c>
      <c r="AB22" s="77">
        <f t="shared" si="25"/>
        <v>32.380486111111139</v>
      </c>
      <c r="AC22" s="77">
        <f t="shared" si="25"/>
        <v>64.612777777777865</v>
      </c>
      <c r="AD22" s="77">
        <f t="shared" si="25"/>
        <v>96.696875000000134</v>
      </c>
      <c r="AE22" s="77">
        <f t="shared" si="25"/>
        <v>31.935902777777827</v>
      </c>
      <c r="AF22" s="77">
        <f t="shared" si="25"/>
        <v>63.723611111111211</v>
      </c>
      <c r="AG22" s="77">
        <f t="shared" si="25"/>
        <v>95.363125000000167</v>
      </c>
      <c r="AH22" s="77">
        <f t="shared" si="25"/>
        <v>126.85444444444467</v>
      </c>
      <c r="AI22" s="77">
        <f t="shared" si="25"/>
        <v>158.19756944444472</v>
      </c>
      <c r="AJ22" s="77">
        <f t="shared" si="25"/>
        <v>94.029375000000186</v>
      </c>
      <c r="AK22" s="77">
        <f t="shared" si="25"/>
        <v>31.046736111111187</v>
      </c>
      <c r="AL22" s="77">
        <f t="shared" si="25"/>
        <v>61.945277777777918</v>
      </c>
      <c r="AM22" s="77">
        <f t="shared" si="25"/>
        <v>92.69562500000022</v>
      </c>
      <c r="AN22" s="77">
        <f t="shared" si="25"/>
        <v>30.602152777777846</v>
      </c>
      <c r="AO22" s="77">
        <f t="shared" si="25"/>
        <v>61.056111111111264</v>
      </c>
      <c r="AP22" s="77">
        <f t="shared" si="25"/>
        <v>91.361875000000225</v>
      </c>
      <c r="AQ22" s="77">
        <f t="shared" si="25"/>
        <v>30.157569444444533</v>
      </c>
      <c r="AR22" s="77">
        <f t="shared" si="25"/>
        <v>60.16694444444461</v>
      </c>
      <c r="AS22" s="77">
        <f t="shared" si="25"/>
        <v>90.028125000000244</v>
      </c>
      <c r="AT22" s="77">
        <f t="shared" si="25"/>
        <v>119.74111111111144</v>
      </c>
      <c r="AU22" s="77">
        <f t="shared" si="25"/>
        <v>149.30590277777819</v>
      </c>
      <c r="AV22" s="77">
        <f t="shared" si="25"/>
        <v>88.694375000000235</v>
      </c>
      <c r="AW22" s="77">
        <f t="shared" si="25"/>
        <v>29.268402777777851</v>
      </c>
      <c r="AX22" s="77">
        <f t="shared" si="25"/>
        <v>58.38861111111126</v>
      </c>
      <c r="AY22" s="77">
        <f t="shared" si="25"/>
        <v>87.360625000000226</v>
      </c>
      <c r="AZ22" s="77">
        <f t="shared" si="25"/>
        <v>28.82381944444451</v>
      </c>
      <c r="BA22" s="77">
        <f t="shared" si="25"/>
        <v>57.499444444444578</v>
      </c>
      <c r="BB22" s="77">
        <f t="shared" si="25"/>
        <v>86.026875000000203</v>
      </c>
      <c r="BC22" s="77">
        <f t="shared" si="25"/>
        <v>28.379236111111169</v>
      </c>
      <c r="BD22" s="77">
        <f t="shared" si="25"/>
        <v>56.610277777777902</v>
      </c>
      <c r="BE22" s="77">
        <f t="shared" si="25"/>
        <v>84.693125000000194</v>
      </c>
      <c r="BF22" s="77">
        <f t="shared" si="25"/>
        <v>112.62777777777804</v>
      </c>
      <c r="BG22" s="77">
        <f t="shared" si="25"/>
        <v>140.41423611111145</v>
      </c>
      <c r="BH22" s="77">
        <f t="shared" si="25"/>
        <v>83.359375000000199</v>
      </c>
      <c r="BI22" s="77">
        <f t="shared" si="25"/>
        <v>27.490069444444515</v>
      </c>
      <c r="BJ22" s="77">
        <f t="shared" si="25"/>
        <v>54.831944444444574</v>
      </c>
      <c r="BK22" s="77">
        <f t="shared" si="25"/>
        <v>82.02562500000019</v>
      </c>
      <c r="BL22" s="77">
        <f t="shared" si="25"/>
        <v>27.04548611111116</v>
      </c>
      <c r="BM22" s="77">
        <f t="shared" si="25"/>
        <v>53.942777777777884</v>
      </c>
      <c r="BN22" s="77">
        <f t="shared" si="25"/>
        <v>80.691875000000167</v>
      </c>
      <c r="BO22" s="77">
        <f t="shared" si="25"/>
        <v>26.600902777777833</v>
      </c>
      <c r="BP22" s="77">
        <f t="shared" si="25"/>
        <v>53.053611111111223</v>
      </c>
      <c r="BQ22" s="77">
        <f t="shared" si="25"/>
        <v>79.358125000000172</v>
      </c>
      <c r="BR22" s="77">
        <f t="shared" si="25"/>
        <v>105.51444444444466</v>
      </c>
      <c r="BS22" s="77">
        <f t="shared" ref="BS22:ED22" si="26">BR22+BS20-BS21</f>
        <v>131.52256944444471</v>
      </c>
      <c r="BT22" s="77">
        <f t="shared" si="26"/>
        <v>78.024375000000134</v>
      </c>
      <c r="BU22" s="77">
        <f t="shared" si="26"/>
        <v>25.711736111111151</v>
      </c>
      <c r="BV22" s="77">
        <f t="shared" si="26"/>
        <v>51.275277777777859</v>
      </c>
      <c r="BW22" s="77">
        <f t="shared" si="26"/>
        <v>76.690625000000125</v>
      </c>
      <c r="BX22" s="77">
        <f t="shared" si="26"/>
        <v>25.26715277777781</v>
      </c>
      <c r="BY22" s="77">
        <f t="shared" si="26"/>
        <v>50.386111111111191</v>
      </c>
      <c r="BZ22" s="77">
        <f t="shared" si="26"/>
        <v>75.356875000000116</v>
      </c>
      <c r="CA22" s="77">
        <f t="shared" si="26"/>
        <v>24.822569444444483</v>
      </c>
      <c r="CB22" s="77">
        <f t="shared" si="26"/>
        <v>49.496944444444523</v>
      </c>
      <c r="CC22" s="77">
        <f t="shared" si="26"/>
        <v>74.023125000000121</v>
      </c>
      <c r="CD22" s="77">
        <f t="shared" si="26"/>
        <v>98.401111111111277</v>
      </c>
      <c r="CE22" s="77">
        <f t="shared" si="26"/>
        <v>122.63090277777798</v>
      </c>
      <c r="CF22" s="77">
        <f t="shared" si="26"/>
        <v>72.689375000000098</v>
      </c>
      <c r="CG22" s="77">
        <f t="shared" si="26"/>
        <v>23.9334027777778</v>
      </c>
      <c r="CH22" s="77">
        <f t="shared" si="26"/>
        <v>47.718611111111166</v>
      </c>
      <c r="CI22" s="77">
        <f t="shared" si="26"/>
        <v>71.355625000000089</v>
      </c>
      <c r="CJ22" s="77">
        <f t="shared" si="26"/>
        <v>23.488819444444459</v>
      </c>
      <c r="CK22" s="77">
        <f t="shared" si="26"/>
        <v>46.829444444444491</v>
      </c>
      <c r="CL22" s="77">
        <f t="shared" si="26"/>
        <v>70.02187500000008</v>
      </c>
      <c r="CM22" s="77">
        <f t="shared" si="26"/>
        <v>23.044236111111132</v>
      </c>
      <c r="CN22" s="77">
        <f t="shared" si="26"/>
        <v>45.940277777777823</v>
      </c>
      <c r="CO22" s="77">
        <f t="shared" si="26"/>
        <v>68.68812500000007</v>
      </c>
      <c r="CP22" s="77">
        <f t="shared" si="26"/>
        <v>91.287777777777876</v>
      </c>
      <c r="CQ22" s="77">
        <f t="shared" si="26"/>
        <v>113.73923611111124</v>
      </c>
      <c r="CR22" s="77">
        <f t="shared" si="26"/>
        <v>67.354375000000076</v>
      </c>
      <c r="CS22" s="77">
        <f t="shared" si="26"/>
        <v>22.155069444444464</v>
      </c>
      <c r="CT22" s="77">
        <f t="shared" si="26"/>
        <v>44.161944444444487</v>
      </c>
      <c r="CU22" s="77">
        <f t="shared" si="26"/>
        <v>66.020625000000067</v>
      </c>
      <c r="CV22" s="77">
        <f t="shared" si="26"/>
        <v>21.710486111111123</v>
      </c>
      <c r="CW22" s="77">
        <f t="shared" si="26"/>
        <v>43.272777777777804</v>
      </c>
      <c r="CX22" s="77">
        <f t="shared" si="26"/>
        <v>64.686875000000043</v>
      </c>
      <c r="CY22" s="77">
        <f t="shared" si="26"/>
        <v>21.265902777777796</v>
      </c>
      <c r="CZ22" s="77">
        <f t="shared" si="26"/>
        <v>42.383611111111144</v>
      </c>
      <c r="DA22" s="77">
        <f t="shared" si="26"/>
        <v>63.353125000000048</v>
      </c>
      <c r="DB22" s="77">
        <f t="shared" si="26"/>
        <v>84.174444444444504</v>
      </c>
      <c r="DC22" s="77">
        <f t="shared" si="26"/>
        <v>104.84756944444452</v>
      </c>
      <c r="DD22" s="77">
        <f t="shared" si="26"/>
        <v>62.019375000000039</v>
      </c>
      <c r="DE22" s="77">
        <f t="shared" si="26"/>
        <v>20.376736111111136</v>
      </c>
      <c r="DF22" s="77">
        <f t="shared" si="26"/>
        <v>40.605277777777808</v>
      </c>
      <c r="DG22" s="77">
        <f t="shared" si="26"/>
        <v>60.685625000000037</v>
      </c>
      <c r="DH22" s="77">
        <f t="shared" si="26"/>
        <v>19.932152777777794</v>
      </c>
      <c r="DI22" s="77">
        <f t="shared" si="26"/>
        <v>39.716111111111132</v>
      </c>
      <c r="DJ22" s="77">
        <f t="shared" si="26"/>
        <v>59.351875000000021</v>
      </c>
      <c r="DK22" s="77">
        <f t="shared" si="26"/>
        <v>19.48756944444446</v>
      </c>
      <c r="DL22" s="77">
        <f t="shared" si="26"/>
        <v>38.826944444444464</v>
      </c>
      <c r="DM22" s="77">
        <f t="shared" si="26"/>
        <v>58.018125000000026</v>
      </c>
      <c r="DN22" s="77">
        <f t="shared" si="26"/>
        <v>77.061111111111131</v>
      </c>
      <c r="DO22" s="77">
        <f t="shared" si="26"/>
        <v>95.955902777777794</v>
      </c>
      <c r="DP22" s="77">
        <f t="shared" si="26"/>
        <v>56.684375000000003</v>
      </c>
      <c r="DQ22" s="77">
        <f t="shared" si="26"/>
        <v>18.598402777777792</v>
      </c>
      <c r="DR22" s="77">
        <f t="shared" si="26"/>
        <v>37.048611111111114</v>
      </c>
      <c r="DS22" s="77">
        <f t="shared" si="26"/>
        <v>55.350624999999994</v>
      </c>
      <c r="DT22" s="77">
        <f t="shared" si="26"/>
        <v>18.153819444444451</v>
      </c>
      <c r="DU22" s="77">
        <f t="shared" si="26"/>
        <v>36.159444444444446</v>
      </c>
      <c r="DV22" s="77">
        <f t="shared" si="26"/>
        <v>54.016874999999992</v>
      </c>
      <c r="DW22" s="77">
        <f t="shared" si="26"/>
        <v>17.709236111111125</v>
      </c>
      <c r="DX22" s="77">
        <f t="shared" si="26"/>
        <v>35.270277777777778</v>
      </c>
      <c r="DY22" s="77">
        <f t="shared" si="26"/>
        <v>52.68312499999999</v>
      </c>
      <c r="DZ22" s="77">
        <f t="shared" si="26"/>
        <v>69.947777777777759</v>
      </c>
      <c r="EA22" s="77">
        <f t="shared" si="26"/>
        <v>87.064236111111086</v>
      </c>
      <c r="EB22" s="77">
        <f t="shared" si="26"/>
        <v>51.349374999999988</v>
      </c>
      <c r="EC22" s="77">
        <f t="shared" si="26"/>
        <v>16.820069444444471</v>
      </c>
      <c r="ED22" s="77">
        <f t="shared" si="26"/>
        <v>33.491944444444449</v>
      </c>
      <c r="EE22" s="77">
        <f t="shared" ref="EE22:GP22" si="27">ED22+EE20-EE21</f>
        <v>50.015624999999986</v>
      </c>
      <c r="EF22" s="77">
        <f t="shared" si="27"/>
        <v>16.37548611111113</v>
      </c>
      <c r="EG22" s="77">
        <f t="shared" si="27"/>
        <v>32.602777777777774</v>
      </c>
      <c r="EH22" s="77">
        <f t="shared" si="27"/>
        <v>48.681874999999977</v>
      </c>
      <c r="EI22" s="77">
        <f t="shared" si="27"/>
        <v>15.930902777777803</v>
      </c>
      <c r="EJ22" s="77">
        <f t="shared" si="27"/>
        <v>31.71361111111111</v>
      </c>
      <c r="EK22" s="77">
        <f t="shared" si="27"/>
        <v>47.348124999999975</v>
      </c>
      <c r="EL22" s="77">
        <f t="shared" si="27"/>
        <v>62.834444444444387</v>
      </c>
      <c r="EM22" s="77">
        <f t="shared" si="27"/>
        <v>78.172569444444363</v>
      </c>
      <c r="EN22" s="77">
        <f t="shared" si="27"/>
        <v>46.014374999999959</v>
      </c>
      <c r="EO22" s="77">
        <f t="shared" si="27"/>
        <v>15.041736111111121</v>
      </c>
      <c r="EP22" s="77">
        <f t="shared" si="27"/>
        <v>29.935277777777756</v>
      </c>
      <c r="EQ22" s="77">
        <f t="shared" si="27"/>
        <v>44.680624999999949</v>
      </c>
      <c r="ER22" s="77">
        <f t="shared" si="27"/>
        <v>14.597152777777794</v>
      </c>
      <c r="ES22" s="77">
        <f t="shared" si="27"/>
        <v>29.046111111111102</v>
      </c>
      <c r="ET22" s="77">
        <f t="shared" si="27"/>
        <v>43.346874999999962</v>
      </c>
      <c r="EU22" s="77">
        <f t="shared" si="27"/>
        <v>14.15256944444446</v>
      </c>
      <c r="EV22" s="77">
        <f t="shared" si="27"/>
        <v>28.156944444444434</v>
      </c>
      <c r="EW22" s="77">
        <f t="shared" si="27"/>
        <v>42.013124999999967</v>
      </c>
      <c r="EX22" s="77">
        <f t="shared" si="27"/>
        <v>55.72111111111105</v>
      </c>
      <c r="EY22" s="77">
        <f t="shared" si="27"/>
        <v>69.280902777777698</v>
      </c>
      <c r="EZ22" s="77">
        <f t="shared" si="27"/>
        <v>40.679374999999972</v>
      </c>
      <c r="FA22" s="77">
        <f t="shared" si="27"/>
        <v>13.263402777777806</v>
      </c>
      <c r="FB22" s="77">
        <f t="shared" si="27"/>
        <v>26.378611111111116</v>
      </c>
      <c r="FC22" s="77">
        <f t="shared" si="27"/>
        <v>39.345624999999984</v>
      </c>
      <c r="FD22" s="77">
        <f t="shared" si="27"/>
        <v>12.818819444444472</v>
      </c>
      <c r="FE22" s="77">
        <f t="shared" si="27"/>
        <v>25.489444444444452</v>
      </c>
      <c r="FF22" s="77">
        <f t="shared" si="27"/>
        <v>38.011874999999989</v>
      </c>
      <c r="FG22" s="77">
        <f t="shared" si="27"/>
        <v>12.374236111111145</v>
      </c>
      <c r="FH22" s="77">
        <f t="shared" si="27"/>
        <v>24.600277777777791</v>
      </c>
      <c r="FI22" s="77">
        <f t="shared" si="27"/>
        <v>36.678124999999994</v>
      </c>
      <c r="FJ22" s="77">
        <f t="shared" si="27"/>
        <v>48.607777777777756</v>
      </c>
      <c r="FK22" s="77">
        <f t="shared" si="27"/>
        <v>60.389236111111074</v>
      </c>
      <c r="FL22" s="77">
        <f t="shared" si="27"/>
        <v>35.344375000000014</v>
      </c>
      <c r="FM22" s="77">
        <f t="shared" si="27"/>
        <v>11.485069444444491</v>
      </c>
      <c r="FN22" s="77">
        <f t="shared" si="27"/>
        <v>22.821944444444476</v>
      </c>
      <c r="FO22" s="77">
        <f t="shared" si="27"/>
        <v>34.010625000000019</v>
      </c>
      <c r="FP22" s="77">
        <f t="shared" si="27"/>
        <v>11.040486111111157</v>
      </c>
      <c r="FQ22" s="77">
        <f t="shared" si="27"/>
        <v>21.932777777777808</v>
      </c>
      <c r="FR22" s="77">
        <f t="shared" si="27"/>
        <v>32.676875000000017</v>
      </c>
      <c r="FS22" s="77">
        <f t="shared" si="27"/>
        <v>10.59590277777783</v>
      </c>
      <c r="FT22" s="77">
        <f t="shared" si="27"/>
        <v>21.043611111111151</v>
      </c>
      <c r="FU22" s="77">
        <f t="shared" si="27"/>
        <v>31.343125000000029</v>
      </c>
      <c r="FV22" s="77">
        <f t="shared" si="27"/>
        <v>41.494444444444461</v>
      </c>
      <c r="FW22" s="77">
        <f t="shared" si="27"/>
        <v>51.497569444444451</v>
      </c>
      <c r="FX22" s="77">
        <f t="shared" si="27"/>
        <v>30.009375000000031</v>
      </c>
      <c r="FY22" s="77">
        <f t="shared" si="27"/>
        <v>9.7067361111111659</v>
      </c>
      <c r="FZ22" s="77">
        <f t="shared" si="27"/>
        <v>19.265277777777822</v>
      </c>
      <c r="GA22" s="77">
        <f t="shared" si="27"/>
        <v>28.675625000000036</v>
      </c>
      <c r="GB22" s="77">
        <f t="shared" si="27"/>
        <v>9.2621527777778319</v>
      </c>
      <c r="GC22" s="77">
        <f t="shared" si="27"/>
        <v>18.376111111111157</v>
      </c>
      <c r="GD22" s="77">
        <f t="shared" si="27"/>
        <v>27.341875000000037</v>
      </c>
      <c r="GE22" s="77">
        <f t="shared" si="27"/>
        <v>8.8175694444445014</v>
      </c>
      <c r="GF22" s="77">
        <f t="shared" si="27"/>
        <v>17.486944444444497</v>
      </c>
      <c r="GG22" s="77">
        <f t="shared" si="27"/>
        <v>26.008125000000049</v>
      </c>
      <c r="GH22" s="77">
        <f t="shared" si="27"/>
        <v>34.381111111111153</v>
      </c>
      <c r="GI22" s="77">
        <f t="shared" si="27"/>
        <v>42.605902777777814</v>
      </c>
      <c r="GJ22" s="77">
        <f t="shared" si="27"/>
        <v>24.674375000000047</v>
      </c>
      <c r="GK22" s="77">
        <f t="shared" si="27"/>
        <v>7.9284027777778405</v>
      </c>
      <c r="GL22" s="77">
        <f t="shared" si="27"/>
        <v>15.708611111111171</v>
      </c>
      <c r="GM22" s="77">
        <f t="shared" si="27"/>
        <v>23.34062500000006</v>
      </c>
      <c r="GN22" s="77">
        <f t="shared" si="27"/>
        <v>7.4838194444445101</v>
      </c>
      <c r="GO22" s="77">
        <f t="shared" si="27"/>
        <v>14.819444444444509</v>
      </c>
      <c r="GP22" s="77">
        <f t="shared" si="27"/>
        <v>22.006875000000061</v>
      </c>
      <c r="GQ22" s="77">
        <f t="shared" ref="GQ22:IL22" si="28">GP22+GQ20-GQ21</f>
        <v>7.0392361111111761</v>
      </c>
      <c r="GR22" s="77">
        <f t="shared" si="28"/>
        <v>13.930277777777839</v>
      </c>
      <c r="GS22" s="77">
        <f t="shared" si="28"/>
        <v>20.673125000000059</v>
      </c>
      <c r="GT22" s="77">
        <f t="shared" si="28"/>
        <v>27.267777777777834</v>
      </c>
      <c r="GU22" s="77">
        <f t="shared" si="28"/>
        <v>33.714236111111163</v>
      </c>
      <c r="GV22" s="77">
        <f t="shared" si="28"/>
        <v>19.339375000000054</v>
      </c>
      <c r="GW22" s="77">
        <f t="shared" si="28"/>
        <v>6.1500694444445045</v>
      </c>
      <c r="GX22" s="77">
        <f t="shared" si="28"/>
        <v>12.151944444444499</v>
      </c>
      <c r="GY22" s="77">
        <f t="shared" si="28"/>
        <v>18.005625000000052</v>
      </c>
      <c r="GZ22" s="77">
        <f t="shared" si="28"/>
        <v>5.7054861111111705</v>
      </c>
      <c r="HA22" s="77">
        <f t="shared" si="28"/>
        <v>11.262777777777831</v>
      </c>
      <c r="HB22" s="77">
        <f t="shared" si="28"/>
        <v>16.671875000000046</v>
      </c>
      <c r="HC22" s="77">
        <f t="shared" si="28"/>
        <v>5.2609027777778365</v>
      </c>
      <c r="HD22" s="77">
        <f t="shared" si="28"/>
        <v>10.373611111111163</v>
      </c>
      <c r="HE22" s="77">
        <f t="shared" si="28"/>
        <v>15.338125000000046</v>
      </c>
      <c r="HF22" s="77">
        <f t="shared" si="28"/>
        <v>20.154444444444483</v>
      </c>
      <c r="HG22" s="77">
        <f t="shared" si="28"/>
        <v>24.822569444444476</v>
      </c>
      <c r="HH22" s="77">
        <f t="shared" si="28"/>
        <v>14.00437500000004</v>
      </c>
      <c r="HI22" s="77">
        <f t="shared" si="28"/>
        <v>4.371736111111165</v>
      </c>
      <c r="HJ22" s="77">
        <f t="shared" si="28"/>
        <v>8.5952777777778238</v>
      </c>
      <c r="HK22" s="77">
        <f t="shared" si="28"/>
        <v>12.670625000000038</v>
      </c>
      <c r="HL22" s="77">
        <f t="shared" si="28"/>
        <v>3.927152777777831</v>
      </c>
      <c r="HM22" s="77">
        <f t="shared" si="28"/>
        <v>7.7061111111111558</v>
      </c>
      <c r="HN22" s="77">
        <f t="shared" si="28"/>
        <v>11.336875000000036</v>
      </c>
      <c r="HO22" s="77">
        <f t="shared" si="28"/>
        <v>3.4825694444444988</v>
      </c>
      <c r="HP22" s="77">
        <f t="shared" si="28"/>
        <v>6.8169444444444904</v>
      </c>
      <c r="HQ22" s="77">
        <f t="shared" si="28"/>
        <v>10.003125000000038</v>
      </c>
      <c r="HR22" s="77">
        <f t="shared" si="28"/>
        <v>13.041111111111141</v>
      </c>
      <c r="HS22" s="77">
        <f t="shared" si="28"/>
        <v>15.930902777777799</v>
      </c>
      <c r="HT22" s="77">
        <f t="shared" si="28"/>
        <v>8.6693750000000378</v>
      </c>
      <c r="HU22" s="77">
        <f t="shared" si="28"/>
        <v>2.5934027777778308</v>
      </c>
      <c r="HV22" s="77">
        <f t="shared" si="28"/>
        <v>5.0386111111111571</v>
      </c>
      <c r="HW22" s="77">
        <f t="shared" si="28"/>
        <v>7.3356250000000394</v>
      </c>
      <c r="HX22" s="77">
        <f t="shared" si="28"/>
        <v>2.1488194444444986</v>
      </c>
      <c r="HY22" s="77">
        <f t="shared" si="28"/>
        <v>4.1494444444444918</v>
      </c>
      <c r="HZ22" s="77">
        <f t="shared" si="28"/>
        <v>6.00187500000004</v>
      </c>
      <c r="IA22" s="77">
        <f t="shared" si="28"/>
        <v>1.7042361111111655</v>
      </c>
      <c r="IB22" s="77">
        <f t="shared" si="28"/>
        <v>3.2602777777778251</v>
      </c>
      <c r="IC22" s="77">
        <f t="shared" si="28"/>
        <v>4.6681250000000407</v>
      </c>
      <c r="ID22" s="77">
        <f t="shared" si="28"/>
        <v>5.9277777777778109</v>
      </c>
      <c r="IE22" s="77">
        <f t="shared" si="28"/>
        <v>7.039236111111137</v>
      </c>
      <c r="IF22" s="77">
        <f t="shared" si="28"/>
        <v>3.3343750000000405</v>
      </c>
      <c r="IG22" s="77">
        <f t="shared" si="28"/>
        <v>0.8150694444444988</v>
      </c>
      <c r="IH22" s="77">
        <f t="shared" si="28"/>
        <v>1.4819444444444918</v>
      </c>
      <c r="II22" s="77">
        <f t="shared" si="28"/>
        <v>2.0006250000000403</v>
      </c>
      <c r="IJ22" s="77">
        <f t="shared" si="28"/>
        <v>0.37048611111116569</v>
      </c>
      <c r="IK22" s="77">
        <f t="shared" si="28"/>
        <v>0.59277777777782537</v>
      </c>
      <c r="IL22" s="77">
        <f t="shared" si="28"/>
        <v>0.66687500000004407</v>
      </c>
    </row>
    <row r="23" spans="2:246" s="48" customFormat="1" ht="10.5" customHeight="1" x14ac:dyDescent="0.2">
      <c r="B23" s="63"/>
      <c r="C23" s="64"/>
      <c r="D23" s="65"/>
      <c r="E23" s="66"/>
      <c r="F23" s="66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  <c r="BG23" s="98"/>
      <c r="BH23" s="98"/>
      <c r="BI23" s="98"/>
      <c r="BJ23" s="98"/>
      <c r="BK23" s="98"/>
      <c r="BL23" s="98"/>
      <c r="BM23" s="98"/>
      <c r="BN23" s="98"/>
      <c r="BO23" s="98"/>
      <c r="BP23" s="98"/>
      <c r="BQ23" s="98"/>
      <c r="BR23" s="98"/>
      <c r="BS23" s="98"/>
      <c r="BT23" s="98"/>
      <c r="BU23" s="98"/>
      <c r="BV23" s="98"/>
      <c r="BW23" s="98"/>
      <c r="BX23" s="98"/>
      <c r="BY23" s="98"/>
      <c r="BZ23" s="98"/>
      <c r="CA23" s="98"/>
      <c r="CB23" s="98"/>
      <c r="CC23" s="98"/>
      <c r="CD23" s="98"/>
      <c r="CE23" s="98"/>
      <c r="CF23" s="98"/>
      <c r="CG23" s="98"/>
      <c r="CH23" s="98"/>
      <c r="CI23" s="98"/>
      <c r="CJ23" s="98"/>
      <c r="CK23" s="98"/>
      <c r="CL23" s="98"/>
      <c r="CM23" s="98"/>
      <c r="CN23" s="98"/>
      <c r="CO23" s="98"/>
      <c r="CP23" s="98"/>
      <c r="CQ23" s="98"/>
      <c r="CR23" s="98"/>
      <c r="CS23" s="98"/>
      <c r="CT23" s="98"/>
      <c r="CU23" s="98"/>
      <c r="CV23" s="98"/>
      <c r="CW23" s="98"/>
      <c r="CX23" s="98"/>
      <c r="CY23" s="98"/>
      <c r="CZ23" s="98"/>
      <c r="DA23" s="98"/>
      <c r="DB23" s="98"/>
      <c r="DC23" s="98"/>
      <c r="DD23" s="98"/>
      <c r="DE23" s="98"/>
      <c r="DF23" s="98"/>
      <c r="DG23" s="98"/>
      <c r="DH23" s="98"/>
      <c r="DI23" s="98"/>
      <c r="DJ23" s="98"/>
      <c r="DK23" s="98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98"/>
      <c r="DW23" s="98"/>
      <c r="DX23" s="98"/>
      <c r="DY23" s="98"/>
      <c r="DZ23" s="98"/>
      <c r="EA23" s="98"/>
      <c r="EB23" s="98"/>
      <c r="EC23" s="98"/>
      <c r="ED23" s="98"/>
      <c r="EE23" s="98"/>
      <c r="EF23" s="98"/>
      <c r="EG23" s="98"/>
      <c r="EH23" s="98"/>
      <c r="EI23" s="98"/>
      <c r="EJ23" s="98"/>
      <c r="EK23" s="98"/>
      <c r="EL23" s="98"/>
      <c r="EM23" s="98"/>
      <c r="EN23" s="98"/>
      <c r="EO23" s="98"/>
      <c r="EP23" s="98"/>
      <c r="EQ23" s="98"/>
      <c r="ER23" s="98"/>
      <c r="ES23" s="98"/>
      <c r="ET23" s="98"/>
      <c r="EU23" s="98"/>
      <c r="EV23" s="98"/>
      <c r="EW23" s="98"/>
      <c r="EX23" s="98"/>
      <c r="EY23" s="98"/>
      <c r="EZ23" s="98"/>
      <c r="FA23" s="98"/>
      <c r="FB23" s="98"/>
      <c r="FC23" s="98"/>
      <c r="FD23" s="98"/>
      <c r="FE23" s="98"/>
      <c r="FF23" s="98"/>
      <c r="FG23" s="98"/>
      <c r="FH23" s="98"/>
      <c r="FI23" s="98"/>
      <c r="FJ23" s="98"/>
      <c r="FK23" s="98"/>
      <c r="FL23" s="98"/>
      <c r="FM23" s="98"/>
      <c r="FN23" s="98"/>
      <c r="FO23" s="98"/>
      <c r="FP23" s="98"/>
      <c r="FQ23" s="98"/>
      <c r="FR23" s="98"/>
      <c r="FS23" s="98"/>
      <c r="FT23" s="98"/>
      <c r="FU23" s="98"/>
      <c r="FV23" s="98"/>
      <c r="FW23" s="98"/>
      <c r="FX23" s="98"/>
      <c r="FY23" s="98"/>
      <c r="FZ23" s="98"/>
      <c r="GA23" s="98"/>
      <c r="GB23" s="98"/>
      <c r="GC23" s="98"/>
      <c r="GD23" s="98"/>
      <c r="GE23" s="98"/>
      <c r="GF23" s="98"/>
      <c r="GG23" s="98"/>
      <c r="GH23" s="98"/>
      <c r="GI23" s="98"/>
      <c r="GJ23" s="98"/>
      <c r="GK23" s="98"/>
      <c r="GL23" s="98"/>
      <c r="GM23" s="98"/>
      <c r="GN23" s="98"/>
      <c r="GO23" s="98"/>
      <c r="GP23" s="98"/>
      <c r="GQ23" s="98"/>
      <c r="GR23" s="98"/>
      <c r="GS23" s="98"/>
      <c r="GT23" s="98"/>
      <c r="GU23" s="98"/>
      <c r="GV23" s="98"/>
      <c r="GW23" s="98"/>
      <c r="GX23" s="98"/>
      <c r="GY23" s="98"/>
      <c r="GZ23" s="98"/>
      <c r="HA23" s="98"/>
      <c r="HB23" s="98"/>
      <c r="HC23" s="98"/>
      <c r="HD23" s="98"/>
      <c r="HE23" s="98"/>
      <c r="HF23" s="98"/>
      <c r="HG23" s="98"/>
      <c r="HH23" s="98"/>
      <c r="HI23" s="98"/>
      <c r="HJ23" s="98"/>
      <c r="HK23" s="98"/>
      <c r="HL23" s="98"/>
      <c r="HM23" s="98"/>
      <c r="HN23" s="98"/>
      <c r="HO23" s="98"/>
      <c r="HP23" s="98"/>
      <c r="HQ23" s="98"/>
      <c r="HR23" s="98"/>
      <c r="HS23" s="98"/>
      <c r="HT23" s="98"/>
      <c r="HU23" s="98"/>
      <c r="HV23" s="98"/>
      <c r="HW23" s="98"/>
      <c r="HX23" s="98"/>
      <c r="HY23" s="98"/>
      <c r="HZ23" s="98"/>
      <c r="IA23" s="98"/>
      <c r="IB23" s="98"/>
      <c r="IC23" s="98"/>
      <c r="ID23" s="98"/>
      <c r="IE23" s="98"/>
      <c r="IF23" s="98"/>
      <c r="IG23" s="98"/>
      <c r="IH23" s="98"/>
      <c r="II23" s="98"/>
      <c r="IJ23" s="98"/>
      <c r="IK23" s="98"/>
      <c r="IL23" s="98"/>
    </row>
    <row r="24" spans="2:246" s="2" customFormat="1" ht="10.5" customHeight="1" thickBot="1" x14ac:dyDescent="0.25">
      <c r="B24" s="40" t="s">
        <v>69</v>
      </c>
      <c r="C24" s="40"/>
      <c r="D24" s="40"/>
      <c r="E24" s="49"/>
      <c r="F24" s="49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  <c r="FQ24" s="41"/>
      <c r="FR24" s="41"/>
      <c r="FS24" s="41"/>
      <c r="FT24" s="41"/>
      <c r="FU24" s="41"/>
      <c r="FV24" s="41"/>
      <c r="FW24" s="41"/>
      <c r="FX24" s="41"/>
      <c r="FY24" s="41"/>
      <c r="FZ24" s="41"/>
      <c r="GA24" s="41"/>
      <c r="GB24" s="41"/>
      <c r="GC24" s="41"/>
      <c r="GD24" s="41"/>
      <c r="GE24" s="41"/>
      <c r="GF24" s="41"/>
      <c r="GG24" s="41"/>
      <c r="GH24" s="41"/>
      <c r="GI24" s="41"/>
      <c r="GJ24" s="41"/>
      <c r="GK24" s="41"/>
      <c r="GL24" s="41"/>
      <c r="GM24" s="41"/>
      <c r="GN24" s="41"/>
      <c r="GO24" s="41"/>
      <c r="GP24" s="41"/>
      <c r="GQ24" s="41"/>
      <c r="GR24" s="41"/>
      <c r="GS24" s="41"/>
      <c r="GT24" s="41"/>
      <c r="GU24" s="41"/>
      <c r="GV24" s="41"/>
      <c r="GW24" s="41"/>
      <c r="GX24" s="41"/>
      <c r="GY24" s="41"/>
      <c r="GZ24" s="41"/>
      <c r="HA24" s="41"/>
      <c r="HB24" s="41"/>
      <c r="HC24" s="41"/>
      <c r="HD24" s="41"/>
      <c r="HE24" s="41"/>
      <c r="HF24" s="41"/>
      <c r="HG24" s="41"/>
      <c r="HH24" s="41"/>
      <c r="HI24" s="41"/>
      <c r="HJ24" s="41"/>
      <c r="HK24" s="41"/>
      <c r="HL24" s="41"/>
      <c r="HM24" s="41"/>
      <c r="HN24" s="41"/>
      <c r="HO24" s="41"/>
      <c r="HP24" s="41"/>
      <c r="HQ24" s="41"/>
      <c r="HR24" s="41"/>
      <c r="HS24" s="41"/>
      <c r="HT24" s="41"/>
      <c r="HU24" s="41"/>
      <c r="HV24" s="41"/>
      <c r="HW24" s="41"/>
      <c r="HX24" s="41"/>
      <c r="HY24" s="41"/>
      <c r="HZ24" s="41"/>
      <c r="IA24" s="41"/>
      <c r="IB24" s="41"/>
      <c r="IC24" s="41"/>
      <c r="ID24" s="41"/>
      <c r="IE24" s="41"/>
      <c r="IF24" s="41"/>
      <c r="IG24" s="41"/>
      <c r="IH24" s="41"/>
      <c r="II24" s="41"/>
      <c r="IJ24" s="41"/>
      <c r="IK24" s="41"/>
      <c r="IL24" s="41"/>
    </row>
    <row r="25" spans="2:246" s="48" customFormat="1" ht="10.5" customHeight="1" outlineLevel="1" x14ac:dyDescent="0.2">
      <c r="B25" s="7" t="s">
        <v>368</v>
      </c>
      <c r="C25" s="56" t="s">
        <v>150</v>
      </c>
      <c r="D25" s="43"/>
      <c r="G25" s="59">
        <f ca="1">PLM_BSM!G24-SUM(DA!G56,DA!G109, )</f>
        <v>-131.04044044901065</v>
      </c>
      <c r="H25" s="59">
        <f ca="1">PLM_BSM!H24-SUM(DA!H56,DA!H109, )</f>
        <v>-118.70895833333333</v>
      </c>
      <c r="I25" s="59">
        <f ca="1">PLM_BSM!I24-SUM(DA!I56,DA!I109, )</f>
        <v>-118.56076388888889</v>
      </c>
      <c r="J25" s="59">
        <f ca="1">PLM_BSM!J24-SUM(DA!J56,DA!J109, )</f>
        <v>-118.41256944444444</v>
      </c>
      <c r="K25" s="59">
        <f ca="1">PLM_BSM!K24-SUM(DA!K56,DA!K109, )</f>
        <v>-118.264375</v>
      </c>
      <c r="L25" s="59">
        <f ca="1">PLM_BSM!L24-SUM(DA!L56,DA!L109, )</f>
        <v>-118.11618055555556</v>
      </c>
      <c r="M25" s="59">
        <f ca="1">PLM_BSM!M24-SUM(DA!M56,DA!M109, )</f>
        <v>-117.96798611111112</v>
      </c>
      <c r="N25" s="59">
        <f ca="1">PLM_BSM!N24-SUM(DA!N56,DA!N109, )</f>
        <v>-117.81979166666667</v>
      </c>
      <c r="O25" s="59">
        <f ca="1">PLM_BSM!O24-SUM(DA!O56,DA!O109, )</f>
        <v>-117.67159722222223</v>
      </c>
      <c r="P25" s="59">
        <f ca="1">PLM_BSM!P24-SUM(DA!P56,DA!P109, )</f>
        <v>-117.52340277777779</v>
      </c>
      <c r="Q25" s="59">
        <f ca="1">PLM_BSM!Q24-SUM(DA!Q56,DA!Q109, )</f>
        <v>-117.37520833333335</v>
      </c>
      <c r="R25" s="59">
        <f ca="1">PLM_BSM!R24-SUM(DA!R56,DA!R109, )</f>
        <v>-117.22701388888891</v>
      </c>
      <c r="S25" s="59">
        <f ca="1">PLM_BSM!S24-SUM(DA!S56,DA!S109, )</f>
        <v>-179.77433765669781</v>
      </c>
      <c r="T25" s="59">
        <f ca="1">PLM_BSM!T24-SUM(DA!T56,DA!T109, )</f>
        <v>-177.23897856908076</v>
      </c>
      <c r="U25" s="59">
        <f ca="1">PLM_BSM!U24-SUM(DA!U56,DA!U109, )</f>
        <v>-174.69599651563755</v>
      </c>
      <c r="V25" s="59">
        <f ca="1">PLM_BSM!V24-SUM(DA!V56,DA!V109, )</f>
        <v>-172.08486005039646</v>
      </c>
      <c r="W25" s="59">
        <f ca="1">PLM_BSM!W24-SUM(DA!W56,DA!W109, )</f>
        <v>-169.46566055387865</v>
      </c>
      <c r="X25" s="59">
        <f ca="1">PLM_BSM!X24-SUM(DA!X56,DA!X109, )</f>
        <v>-166.83837162982644</v>
      </c>
      <c r="Y25" s="59">
        <f ca="1">PLM_BSM!Y24-SUM(DA!Y56,DA!Y109, )</f>
        <v>-164.20296679554411</v>
      </c>
      <c r="Z25" s="59">
        <f ca="1">PLM_BSM!Z24-SUM(DA!Z56,DA!Z109, )</f>
        <v>-161.559419481661</v>
      </c>
      <c r="AA25" s="59">
        <f ca="1">PLM_BSM!AA24-SUM(DA!AA56,DA!AA109, )</f>
        <v>-158.90770303182245</v>
      </c>
      <c r="AB25" s="59">
        <f ca="1">PLM_BSM!AB24-SUM(DA!AB56,DA!AB109, )</f>
        <v>-156.2477907024093</v>
      </c>
      <c r="AC25" s="59">
        <f ca="1">PLM_BSM!AC24-SUM(DA!AC56,DA!AC109, )</f>
        <v>-153.57965566222202</v>
      </c>
      <c r="AD25" s="59">
        <f ca="1">PLM_BSM!AD24-SUM(DA!AD56,DA!AD109, )</f>
        <v>-150.90327099225834</v>
      </c>
      <c r="AE25" s="59">
        <f ca="1">PLM_BSM!AE24-SUM(DA!AE56,DA!AE109, )</f>
        <v>-148.21860968538243</v>
      </c>
      <c r="AF25" s="59">
        <f ca="1">PLM_BSM!AF24-SUM(DA!AF56,DA!AF109, )</f>
        <v>-145.52564464602614</v>
      </c>
      <c r="AG25" s="59">
        <f ca="1">PLM_BSM!AG24-SUM(DA!AG56,DA!AG109, )</f>
        <v>-142.82434868994227</v>
      </c>
      <c r="AH25" s="59">
        <f ca="1">PLM_BSM!AH24-SUM(DA!AH56,DA!AH109, )</f>
        <v>-140.11469454386946</v>
      </c>
      <c r="AI25" s="59">
        <f ca="1">PLM_BSM!AI24-SUM(DA!AI56,DA!AI109, )</f>
        <v>-137.39665484527046</v>
      </c>
      <c r="AJ25" s="59">
        <f ca="1">PLM_BSM!AJ24-SUM(DA!AJ56,DA!AJ109, )</f>
        <v>-134.67020214202608</v>
      </c>
      <c r="AK25" s="59">
        <f ca="1">PLM_BSM!AK24-SUM(DA!AK56,DA!AK109, )</f>
        <v>-131.93530889215577</v>
      </c>
      <c r="AL25" s="59">
        <f ca="1">PLM_BSM!AL24-SUM(DA!AL56,DA!AL109, )</f>
        <v>-129.19194746350064</v>
      </c>
      <c r="AM25" s="59">
        <f ca="1">PLM_BSM!AM24-SUM(DA!AM56,DA!AM109, )</f>
        <v>-126.44009013344358</v>
      </c>
      <c r="AN25" s="59">
        <f ca="1">PLM_BSM!AN24-SUM(DA!AN56,DA!AN109, )</f>
        <v>-123.67970908863226</v>
      </c>
      <c r="AO25" s="59">
        <f ca="1">PLM_BSM!AO24-SUM(DA!AO56,DA!AO109, )</f>
        <v>-120.91077642461251</v>
      </c>
      <c r="AP25" s="59">
        <f ca="1">PLM_BSM!AP24-SUM(DA!AP56,DA!AP109, )</f>
        <v>-118.13326414563126</v>
      </c>
      <c r="AQ25" s="59">
        <f ca="1">PLM_BSM!AQ24-SUM(DA!AQ56,DA!AQ109, )</f>
        <v>-115.34714416425489</v>
      </c>
      <c r="AR25" s="59">
        <f ca="1">PLM_BSM!AR24-SUM(DA!AR56,DA!AR109, )</f>
        <v>-112.55238830110314</v>
      </c>
      <c r="AS25" s="59">
        <f ca="1">PLM_BSM!AS24-SUM(DA!AS56,DA!AS109, )</f>
        <v>-109.74896828455515</v>
      </c>
      <c r="AT25" s="59">
        <f ca="1">PLM_BSM!AT24-SUM(DA!AT56,DA!AT109, )</f>
        <v>-106.9368557504143</v>
      </c>
      <c r="AU25" s="59">
        <f ca="1">PLM_BSM!AU24-SUM(DA!AU56,DA!AU109, )</f>
        <v>-104.11602224165013</v>
      </c>
      <c r="AV25" s="59">
        <f ca="1">PLM_BSM!AV24-SUM(DA!AV56,DA!AV109, )</f>
        <v>-101.28643920806321</v>
      </c>
      <c r="AW25" s="59">
        <f ca="1">PLM_BSM!AW24-SUM(DA!AW56,DA!AW109, )</f>
        <v>-98.448078005969322</v>
      </c>
      <c r="AX25" s="59">
        <f ca="1">PLM_BSM!AX24-SUM(DA!AX56,DA!AX109, )</f>
        <v>-95.600909897940667</v>
      </c>
      <c r="AY25" s="59">
        <f ca="1">PLM_BSM!AY24-SUM(DA!AY56,DA!AY109, )</f>
        <v>-92.74490605246406</v>
      </c>
      <c r="AZ25" s="59">
        <f ca="1">PLM_BSM!AZ24-SUM(DA!AZ56,DA!AZ109, )</f>
        <v>-89.880037543635424</v>
      </c>
      <c r="BA25" s="59">
        <f ca="1">PLM_BSM!BA24-SUM(DA!BA56,DA!BA109, )</f>
        <v>-87.006275350839203</v>
      </c>
      <c r="BB25" s="59">
        <f ca="1">PLM_BSM!BB24-SUM(DA!BB56,DA!BB109, )</f>
        <v>-84.123590358476193</v>
      </c>
      <c r="BC25" s="59">
        <f ca="1">PLM_BSM!BC24-SUM(DA!BC56,DA!BC109, )</f>
        <v>131.73100960734547</v>
      </c>
      <c r="BD25" s="59">
        <f ca="1">PLM_BSM!BD24-SUM(DA!BD56,DA!BD109, )</f>
        <v>134.63162792724205</v>
      </c>
      <c r="BE25" s="59">
        <f ca="1">PLM_BSM!BE24-SUM(DA!BE56,DA!BE109, )</f>
        <v>137.5412569666816</v>
      </c>
      <c r="BF25" s="59">
        <f ca="1">PLM_BSM!BF24-SUM(DA!BF56,DA!BF109, )</f>
        <v>140.4599262244007</v>
      </c>
      <c r="BG25" s="59">
        <f ca="1">PLM_BSM!BG24-SUM(DA!BG56,DA!BG109, )</f>
        <v>143.38766529574258</v>
      </c>
      <c r="BH25" s="59">
        <f ca="1">PLM_BSM!BH24-SUM(DA!BH56,DA!BH109, )</f>
        <v>146.32450387290072</v>
      </c>
      <c r="BI25" s="59">
        <f ca="1">PLM_BSM!BI24-SUM(DA!BI56,DA!BI109, )</f>
        <v>149.27047174529713</v>
      </c>
      <c r="BJ25" s="59">
        <f ca="1">PLM_BSM!BJ24-SUM(DA!BJ56,DA!BJ109, )</f>
        <v>152.22559879985926</v>
      </c>
      <c r="BK25" s="59">
        <f ca="1">PLM_BSM!BK24-SUM(DA!BK56,DA!BK109, )</f>
        <v>155.18991502137948</v>
      </c>
      <c r="BL25" s="59">
        <f ca="1">PLM_BSM!BL24-SUM(DA!BL56,DA!BL109, )</f>
        <v>158.16345049279931</v>
      </c>
      <c r="BM25" s="59">
        <f ca="1">PLM_BSM!BM24-SUM(DA!BM56,DA!BM109, )</f>
        <v>161.14623539551843</v>
      </c>
      <c r="BN25" s="59">
        <f ca="1">PLM_BSM!BN24-SUM(DA!BN56,DA!BN109, )</f>
        <v>164.13830000980255</v>
      </c>
      <c r="BO25" s="59">
        <f ca="1">PLM_BSM!BO24-SUM(DA!BO56,DA!BO109, )</f>
        <v>167.13967471499376</v>
      </c>
      <c r="BP25" s="59">
        <f ca="1">PLM_BSM!BP24-SUM(DA!BP56,DA!BP109, )</f>
        <v>170.15038998990752</v>
      </c>
      <c r="BQ25" s="59">
        <f ca="1">PLM_BSM!BQ24-SUM(DA!BQ56,DA!BQ109, )</f>
        <v>173.17047641314906</v>
      </c>
      <c r="BR25" s="59">
        <f ca="1">PLM_BSM!BR24-SUM(DA!BR56,DA!BR109, )</f>
        <v>176.19996466340791</v>
      </c>
      <c r="BS25" s="59">
        <f ca="1">PLM_BSM!BS24-SUM(DA!BS56,DA!BS109, )</f>
        <v>179.23888551981128</v>
      </c>
      <c r="BT25" s="59">
        <f ca="1">PLM_BSM!BT24-SUM(DA!BT56,DA!BT109, )</f>
        <v>182.28726986227986</v>
      </c>
      <c r="BU25" s="59">
        <f ca="1">PLM_BSM!BU24-SUM(DA!BU56,DA!BU109, )</f>
        <v>185.34514867179752</v>
      </c>
      <c r="BV25" s="59">
        <f ca="1">PLM_BSM!BV24-SUM(DA!BV56,DA!BV109, )</f>
        <v>188.41255303077122</v>
      </c>
      <c r="BW25" s="59">
        <f ca="1">PLM_BSM!BW24-SUM(DA!BW56,DA!BW109, )</f>
        <v>191.48951412337709</v>
      </c>
      <c r="BX25" s="59">
        <f ca="1">PLM_BSM!BX24-SUM(DA!BX56,DA!BX109, )</f>
        <v>194.57606323586532</v>
      </c>
      <c r="BY25" s="59">
        <f ca="1">PLM_BSM!BY24-SUM(DA!BY56,DA!BY109, )</f>
        <v>197.67223175692442</v>
      </c>
      <c r="BZ25" s="59">
        <f ca="1">PLM_BSM!BZ24-SUM(DA!BZ56,DA!BZ109, )</f>
        <v>200.77805117799761</v>
      </c>
      <c r="CA25" s="59">
        <f ca="1">PLM_BSM!CA24-SUM(DA!CA56,DA!CA109, )</f>
        <v>203.89355309361741</v>
      </c>
      <c r="CB25" s="59">
        <f ca="1">PLM_BSM!CB24-SUM(DA!CB56,DA!CB109, )</f>
        <v>207.0187692017517</v>
      </c>
      <c r="CC25" s="59">
        <f ca="1">PLM_BSM!CC24-SUM(DA!CC56,DA!CC109, )</f>
        <v>210.15373130413406</v>
      </c>
      <c r="CD25" s="59">
        <f ca="1">PLM_BSM!CD24-SUM(DA!CD56,DA!CD109, )</f>
        <v>213.2984713066208</v>
      </c>
      <c r="CE25" s="59">
        <f ca="1">PLM_BSM!CE24-SUM(DA!CE56,DA!CE109, )</f>
        <v>216.45302121951812</v>
      </c>
      <c r="CF25" s="59">
        <f ca="1">PLM_BSM!CF24-SUM(DA!CF56,DA!CF109, )</f>
        <v>219.61741315790999</v>
      </c>
      <c r="CG25" s="59">
        <f ca="1">PLM_BSM!CG24-SUM(DA!CG56,DA!CG109, )</f>
        <v>222.79167934202127</v>
      </c>
      <c r="CH25" s="59">
        <f ca="1">PLM_BSM!CH24-SUM(DA!CH56,DA!CH109, )</f>
        <v>225.9758520975783</v>
      </c>
      <c r="CI25" s="59">
        <f ca="1">PLM_BSM!CI24-SUM(DA!CI56,DA!CI109, )</f>
        <v>229.16996385610349</v>
      </c>
      <c r="CJ25" s="59">
        <f ca="1">PLM_BSM!CJ24-SUM(DA!CJ56,DA!CJ109, )</f>
        <v>232.37404715532267</v>
      </c>
      <c r="CK25" s="59">
        <f ca="1">PLM_BSM!CK24-SUM(DA!CK56,DA!CK109, )</f>
        <v>235.58813463944563</v>
      </c>
      <c r="CL25" s="59">
        <f ca="1">PLM_BSM!CL24-SUM(DA!CL56,DA!CL109, )</f>
        <v>238.81225905958746</v>
      </c>
      <c r="CM25" s="59">
        <f ca="1">PLM_BSM!CM24-SUM(DA!CM56,DA!CM109, )</f>
        <v>242.04645327404916</v>
      </c>
      <c r="CN25" s="59">
        <f ca="1">PLM_BSM!CN24-SUM(DA!CN56,DA!CN109, )</f>
        <v>245.29075024873208</v>
      </c>
      <c r="CO25" s="59">
        <f ca="1">PLM_BSM!CO24-SUM(DA!CO56,DA!CO109, )</f>
        <v>248.5451830574404</v>
      </c>
      <c r="CP25" s="59">
        <f ca="1">PLM_BSM!CP24-SUM(DA!CP56,DA!CP109, )</f>
        <v>251.80978488224417</v>
      </c>
      <c r="CQ25" s="59">
        <f ca="1">PLM_BSM!CQ24-SUM(DA!CQ56,DA!CQ109, )</f>
        <v>255.08458901388366</v>
      </c>
      <c r="CR25" s="59">
        <f ca="1">PLM_BSM!CR24-SUM(DA!CR56,DA!CR109, )</f>
        <v>258.3696288520311</v>
      </c>
      <c r="CS25" s="59">
        <f ca="1">PLM_BSM!CS24-SUM(DA!CS56,DA!CS109, )</f>
        <v>261.66493790572719</v>
      </c>
      <c r="CT25" s="59">
        <f ca="1">PLM_BSM!CT24-SUM(DA!CT56,DA!CT109, )</f>
        <v>264.97054979372712</v>
      </c>
      <c r="CU25" s="59">
        <f ca="1">PLM_BSM!CU24-SUM(DA!CU56,DA!CU109, )</f>
        <v>268.28649824481641</v>
      </c>
      <c r="CV25" s="59">
        <f ca="1">PLM_BSM!CV24-SUM(DA!CV56,DA!CV109, )</f>
        <v>271.61281709821884</v>
      </c>
      <c r="CW25" s="59">
        <f ca="1">PLM_BSM!CW24-SUM(DA!CW56,DA!CW109, )</f>
        <v>274.9495403039345</v>
      </c>
      <c r="CX25" s="59">
        <f ca="1">PLM_BSM!CX24-SUM(DA!CX56,DA!CX109, )</f>
        <v>278.29670192310408</v>
      </c>
      <c r="CY25" s="59">
        <f ca="1">PLM_BSM!CY24-SUM(DA!CY56,DA!CY109, )</f>
        <v>281.65433612837563</v>
      </c>
      <c r="CZ25" s="59">
        <f ca="1">PLM_BSM!CZ24-SUM(DA!CZ56,DA!CZ109, )</f>
        <v>285.02247720425788</v>
      </c>
      <c r="DA25" s="59">
        <f ca="1">PLM_BSM!DA24-SUM(DA!DA56,DA!DA109, )</f>
        <v>288.40115954754214</v>
      </c>
      <c r="DB25" s="59">
        <f ca="1">PLM_BSM!DB24-SUM(DA!DB56,DA!DB109, )</f>
        <v>291.79041766755682</v>
      </c>
      <c r="DC25" s="59">
        <f ca="1">PLM_BSM!DC24-SUM(DA!DC56,DA!DC109, )</f>
        <v>295.19028618667727</v>
      </c>
      <c r="DD25" s="59">
        <f ca="1">PLM_BSM!DD24-SUM(DA!DD56,DA!DD109, )</f>
        <v>298.60079984057239</v>
      </c>
      <c r="DE25" s="59">
        <f ca="1">PLM_BSM!DE24-SUM(DA!DE56,DA!DE109, )</f>
        <v>302.02199347864172</v>
      </c>
      <c r="DF25" s="59">
        <f ca="1">PLM_BSM!DF24-SUM(DA!DF56,DA!DF109, )</f>
        <v>305.45390206438987</v>
      </c>
      <c r="DG25" s="59">
        <f ca="1">PLM_BSM!DG24-SUM(DA!DG56,DA!DG109, )</f>
        <v>308.89656067574714</v>
      </c>
      <c r="DH25" s="59">
        <f ca="1">PLM_BSM!DH24-SUM(DA!DH56,DA!DH109, )</f>
        <v>312.35000450550177</v>
      </c>
      <c r="DI25" s="59">
        <f ca="1">PLM_BSM!DI24-SUM(DA!DI56,DA!DI109, )</f>
        <v>315.81426886166054</v>
      </c>
      <c r="DJ25" s="59">
        <f ca="1">PLM_BSM!DJ24-SUM(DA!DJ56,DA!DJ109, )</f>
        <v>319.28938916782698</v>
      </c>
      <c r="DK25" s="59">
        <f ca="1">PLM_BSM!DK24-SUM(DA!DK56,DA!DK109, )</f>
        <v>322.7754009635251</v>
      </c>
      <c r="DL25" s="59">
        <f ca="1">PLM_BSM!DL24-SUM(DA!DL56,DA!DL109, )</f>
        <v>326.27233990467272</v>
      </c>
      <c r="DM25" s="59">
        <f ca="1">PLM_BSM!DM24-SUM(DA!DM56,DA!DM109, )</f>
        <v>329.78024176390096</v>
      </c>
      <c r="DN25" s="59">
        <f ca="1">PLM_BSM!DN24-SUM(DA!DN56,DA!DN109, )</f>
        <v>333.29914243095124</v>
      </c>
      <c r="DO25" s="59">
        <f ca="1">PLM_BSM!DO24-SUM(DA!DO56,DA!DO109, )</f>
        <v>336.82907791305701</v>
      </c>
      <c r="DP25" s="59">
        <f ca="1">PLM_BSM!DP24-SUM(DA!DP56,DA!DP109, )</f>
        <v>340.3700843353335</v>
      </c>
      <c r="DQ25" s="59">
        <f ca="1">PLM_BSM!DQ24-SUM(DA!DQ56,DA!DQ109, )</f>
        <v>343.92219794114447</v>
      </c>
      <c r="DR25" s="59">
        <f ca="1">PLM_BSM!DR24-SUM(DA!DR56,DA!DR109, )</f>
        <v>347.48545509254649</v>
      </c>
      <c r="DS25" s="59">
        <f ca="1">PLM_BSM!DS24-SUM(DA!DS56,DA!DS109, )</f>
        <v>351.05989227057984</v>
      </c>
      <c r="DT25" s="59">
        <f ca="1">PLM_BSM!DT24-SUM(DA!DT56,DA!DT109, )</f>
        <v>354.64554607575229</v>
      </c>
      <c r="DU25" s="59">
        <f ca="1">PLM_BSM!DU24-SUM(DA!DU56,DA!DU109, )</f>
        <v>358.24245322837788</v>
      </c>
      <c r="DV25" s="59">
        <f ca="1">PLM_BSM!DV24-SUM(DA!DV56,DA!DV109, )</f>
        <v>361.85065056900186</v>
      </c>
      <c r="DW25" s="59">
        <f ca="1">PLM_BSM!DW24-SUM(DA!DW56,DA!DW109, )</f>
        <v>365.47017505875402</v>
      </c>
      <c r="DX25" s="59">
        <f ca="1">PLM_BSM!DX24-SUM(DA!DX56,DA!DX109, )</f>
        <v>369.10106377977053</v>
      </c>
      <c r="DY25" s="59">
        <f ca="1">PLM_BSM!DY24-SUM(DA!DY56,DA!DY109, )</f>
        <v>372.74335393559448</v>
      </c>
      <c r="DZ25" s="59">
        <f ca="1">PLM_BSM!DZ24-SUM(DA!DZ56,DA!DZ109, )</f>
        <v>376.39708285154637</v>
      </c>
      <c r="EA25" s="59">
        <f ca="1">PLM_BSM!EA24-SUM(DA!EA56,DA!EA109, )</f>
        <v>380.06228797515377</v>
      </c>
      <c r="EB25" s="59">
        <f ca="1">PLM_BSM!EB24-SUM(DA!EB56,DA!EB109, )</f>
        <v>383.73900687654412</v>
      </c>
      <c r="EC25" s="59">
        <f ca="1">PLM_BSM!EC24-SUM(DA!EC56,DA!EC109, )</f>
        <v>387.42727724880848</v>
      </c>
      <c r="ED25" s="59">
        <f ca="1">PLM_BSM!ED24-SUM(DA!ED56,DA!ED109, )</f>
        <v>391.1271369084821</v>
      </c>
      <c r="EE25" s="59">
        <f ca="1">PLM_BSM!EE24-SUM(DA!EE56,DA!EE109, )</f>
        <v>394.83862379586395</v>
      </c>
      <c r="EF25" s="59">
        <f ca="1">PLM_BSM!EF24-SUM(DA!EF56,DA!EF109, )</f>
        <v>398.56177597546827</v>
      </c>
      <c r="EG25" s="59">
        <f ca="1">PLM_BSM!EG24-SUM(DA!EG56,DA!EG109, )</f>
        <v>402.29663163643903</v>
      </c>
      <c r="EH25" s="59">
        <f ca="1">PLM_BSM!EH24-SUM(DA!EH56,DA!EH109, )</f>
        <v>406.04322909293791</v>
      </c>
      <c r="EI25" s="59">
        <f ca="1">PLM_BSM!EI24-SUM(DA!EI56,DA!EI109, )</f>
        <v>620.13599829749717</v>
      </c>
      <c r="EJ25" s="59">
        <f ca="1">PLM_BSM!EJ24-SUM(DA!EJ56,DA!EJ109, )</f>
        <v>623.90619478957376</v>
      </c>
      <c r="EK25" s="59">
        <f ca="1">PLM_BSM!EK24-SUM(DA!EK56,DA!EK109, )</f>
        <v>627.6882487738593</v>
      </c>
      <c r="EL25" s="59">
        <f ca="1">PLM_BSM!EL24-SUM(DA!EL56,DA!EL109, )</f>
        <v>631.48219906867166</v>
      </c>
      <c r="EM25" s="59">
        <f ca="1">PLM_BSM!EM24-SUM(DA!EM56,DA!EM109, )</f>
        <v>635.28808461945459</v>
      </c>
      <c r="EN25" s="59">
        <f ca="1">PLM_BSM!EN24-SUM(DA!EN56,DA!EN109, )</f>
        <v>639.10594449911173</v>
      </c>
      <c r="EO25" s="59">
        <f ca="1">PLM_BSM!EO24-SUM(DA!EO56,DA!EO109, )</f>
        <v>642.93581790849453</v>
      </c>
      <c r="EP25" s="59">
        <f ca="1">PLM_BSM!EP24-SUM(DA!EP56,DA!EP109, )</f>
        <v>646.77774417677313</v>
      </c>
      <c r="EQ25" s="59">
        <f ca="1">PLM_BSM!EQ24-SUM(DA!EQ56,DA!EQ109, )</f>
        <v>650.63176276187335</v>
      </c>
      <c r="ER25" s="59">
        <f ca="1">PLM_BSM!ER24-SUM(DA!ER56,DA!ER109, )</f>
        <v>654.49791325087619</v>
      </c>
      <c r="ES25" s="59">
        <f ca="1">PLM_BSM!ES24-SUM(DA!ES56,DA!ES109, )</f>
        <v>658.3762353605058</v>
      </c>
      <c r="ET25" s="59">
        <f ca="1">PLM_BSM!ET24-SUM(DA!ET56,DA!ET109, )</f>
        <v>662.26676893744946</v>
      </c>
      <c r="EU25" s="59">
        <f ca="1">PLM_BSM!EU24-SUM(DA!EU56,DA!EU109, )</f>
        <v>666.16955395890318</v>
      </c>
      <c r="EV25" s="59">
        <f ca="1">PLM_BSM!EV24-SUM(DA!EV56,DA!EV109, )</f>
        <v>670.08463053289233</v>
      </c>
      <c r="EW25" s="59">
        <f ca="1">PLM_BSM!EW24-SUM(DA!EW56,DA!EW109, )</f>
        <v>674.01203889875114</v>
      </c>
      <c r="EX25" s="59">
        <f ca="1">PLM_BSM!EX24-SUM(DA!EX56,DA!EX109, )</f>
        <v>677.95181942758882</v>
      </c>
      <c r="EY25" s="59">
        <f ca="1">PLM_BSM!EY24-SUM(DA!EY56,DA!EY109, )</f>
        <v>681.90401262261673</v>
      </c>
      <c r="EZ25" s="59">
        <f ca="1">PLM_BSM!EZ24-SUM(DA!EZ56,DA!EZ109, )</f>
        <v>685.86865911968732</v>
      </c>
      <c r="FA25" s="59">
        <f ca="1">PLM_BSM!FA24-SUM(DA!FA56,DA!FA109, )</f>
        <v>689.84579968767173</v>
      </c>
      <c r="FB25" s="59">
        <f ca="1">PLM_BSM!FB24-SUM(DA!FB56,DA!FB109, )</f>
        <v>693.8354752289041</v>
      </c>
      <c r="FC25" s="59">
        <f ca="1">PLM_BSM!FC24-SUM(DA!FC56,DA!FC109, )</f>
        <v>697.8377267796252</v>
      </c>
      <c r="FD25" s="59">
        <f ca="1">PLM_BSM!FD24-SUM(DA!FD56,DA!FD109, )</f>
        <v>701.85259551041213</v>
      </c>
      <c r="FE25" s="59">
        <f ca="1">PLM_BSM!FE24-SUM(DA!FE56,DA!FE109, )</f>
        <v>705.88012272664332</v>
      </c>
      <c r="FF25" s="59">
        <f ca="1">PLM_BSM!FF24-SUM(DA!FF56,DA!FF109, )</f>
        <v>709.92034986889189</v>
      </c>
      <c r="FG25" s="59">
        <f ca="1">PLM_BSM!FG24-SUM(DA!FG56,DA!FG109, )</f>
        <v>713.97331851342017</v>
      </c>
      <c r="FH25" s="59">
        <f ca="1">PLM_BSM!FH24-SUM(DA!FH56,DA!FH109, )</f>
        <v>718.03907037259489</v>
      </c>
      <c r="FI25" s="59">
        <f ca="1">PLM_BSM!FI24-SUM(DA!FI56,DA!FI109, )</f>
        <v>722.11764729531581</v>
      </c>
      <c r="FJ25" s="59">
        <f ca="1">PLM_BSM!FJ24-SUM(DA!FJ56,DA!FJ109, )</f>
        <v>726.20909126751815</v>
      </c>
      <c r="FK25" s="59">
        <f ca="1">PLM_BSM!FK24-SUM(DA!FK56,DA!FK109, )</f>
        <v>730.31344441257272</v>
      </c>
      <c r="FL25" s="59">
        <f ca="1">PLM_BSM!FL24-SUM(DA!FL56,DA!FL109, )</f>
        <v>734.43074899174417</v>
      </c>
      <c r="FM25" s="59">
        <f ca="1">PLM_BSM!FM24-SUM(DA!FM56,DA!FM109, )</f>
        <v>738.56104740467163</v>
      </c>
      <c r="FN25" s="59">
        <f ca="1">PLM_BSM!FN24-SUM(DA!FN56,DA!FN109, )</f>
        <v>742.70438218977552</v>
      </c>
      <c r="FO25" s="59">
        <f ca="1">PLM_BSM!FO24-SUM(DA!FO56,DA!FO109, )</f>
        <v>746.86079602474558</v>
      </c>
      <c r="FP25" s="59">
        <f ca="1">PLM_BSM!FP24-SUM(DA!FP56,DA!FP109, )</f>
        <v>751.03033172699134</v>
      </c>
      <c r="FQ25" s="59">
        <f ca="1">PLM_BSM!FQ24-SUM(DA!FQ56,DA!FQ109, )</f>
        <v>755.2130322540944</v>
      </c>
      <c r="FR25" s="59">
        <f ca="1">PLM_BSM!FR24-SUM(DA!FR56,DA!FR109, )</f>
        <v>759.40894070425782</v>
      </c>
      <c r="FS25" s="59">
        <f ca="1">PLM_BSM!FS24-SUM(DA!FS56,DA!FS109, )</f>
        <v>763.6181003167884</v>
      </c>
      <c r="FT25" s="59">
        <f ca="1">PLM_BSM!FT24-SUM(DA!FT56,DA!FT109, )</f>
        <v>767.84055447254593</v>
      </c>
      <c r="FU25" s="59">
        <f ca="1">PLM_BSM!FU24-SUM(DA!FU56,DA!FU109, )</f>
        <v>772.07634669440256</v>
      </c>
      <c r="FV25" s="59">
        <f ca="1">PLM_BSM!FV24-SUM(DA!FV56,DA!FV109, )</f>
        <v>776.32552064772278</v>
      </c>
      <c r="FW25" s="59">
        <f ca="1">PLM_BSM!FW24-SUM(DA!FW56,DA!FW109, )</f>
        <v>780.58812014080729</v>
      </c>
      <c r="FX25" s="59">
        <f ca="1">PLM_BSM!FX24-SUM(DA!FX56,DA!FX109, )</f>
        <v>784.86418912537317</v>
      </c>
      <c r="FY25" s="59">
        <f ca="1">PLM_BSM!FY24-SUM(DA!FY56,DA!FY109, )</f>
        <v>789.15377169702685</v>
      </c>
      <c r="FZ25" s="59">
        <f ca="1">PLM_BSM!FZ24-SUM(DA!FZ56,DA!FZ109, )</f>
        <v>793.45691209575864</v>
      </c>
      <c r="GA25" s="59">
        <f ca="1">PLM_BSM!GA24-SUM(DA!GA56,DA!GA109, )</f>
        <v>797.77365470635834</v>
      </c>
      <c r="GB25" s="59">
        <f ca="1">PLM_BSM!GB24-SUM(DA!GB56,DA!GB109, )</f>
        <v>802.1040440589087</v>
      </c>
      <c r="GC25" s="59">
        <f ca="1">PLM_BSM!GC24-SUM(DA!GC56,DA!GC109, )</f>
        <v>806.44812482932468</v>
      </c>
      <c r="GD25" s="59">
        <f ca="1">PLM_BSM!GD24-SUM(DA!GD56,DA!GD109, )</f>
        <v>810.80594183970982</v>
      </c>
      <c r="GE25" s="59">
        <f ca="1">PLM_BSM!GE24-SUM(DA!GE56,DA!GE109, )</f>
        <v>815.17754005896006</v>
      </c>
      <c r="GF25" s="59">
        <f ca="1">PLM_BSM!GF24-SUM(DA!GF56,DA!GF109, )</f>
        <v>819.56296460317856</v>
      </c>
      <c r="GG25" s="59">
        <f ca="1">PLM_BSM!GG24-SUM(DA!GG56,DA!GG109, )</f>
        <v>823.962260736134</v>
      </c>
      <c r="GH25" s="59">
        <f ca="1">PLM_BSM!GH24-SUM(DA!GH56,DA!GH109, )</f>
        <v>828.37547386979907</v>
      </c>
      <c r="GI25" s="59">
        <f ca="1">PLM_BSM!GI24-SUM(DA!GI56,DA!GI109, )</f>
        <v>832.80264956481585</v>
      </c>
      <c r="GJ25" s="59">
        <f ca="1">PLM_BSM!GJ24-SUM(DA!GJ56,DA!GJ109, )</f>
        <v>837.24383353099881</v>
      </c>
      <c r="GK25" s="59">
        <f ca="1">PLM_BSM!GK24-SUM(DA!GK56,DA!GK109, )</f>
        <v>841.69907162775542</v>
      </c>
      <c r="GL25" s="59">
        <f ca="1">PLM_BSM!GL24-SUM(DA!GL56,DA!GL109, )</f>
        <v>846.16840986464729</v>
      </c>
      <c r="GM25" s="59">
        <f ca="1">PLM_BSM!GM24-SUM(DA!GM56,DA!GM109, )</f>
        <v>850.65189440188476</v>
      </c>
      <c r="GN25" s="59">
        <f ca="1">PLM_BSM!GN24-SUM(DA!GN56,DA!GN109, )</f>
        <v>855.14957155077798</v>
      </c>
      <c r="GO25" s="59">
        <f ca="1">PLM_BSM!GO24-SUM(DA!GO56,DA!GO109, )</f>
        <v>859.66148777420983</v>
      </c>
      <c r="GP25" s="59">
        <f ca="1">PLM_BSM!GP24-SUM(DA!GP56,DA!GP109, )</f>
        <v>864.18768968723987</v>
      </c>
      <c r="GQ25" s="59">
        <f ca="1">PLM_BSM!GQ24-SUM(DA!GQ56,DA!GQ109, )</f>
        <v>868.72822405748968</v>
      </c>
      <c r="GR25" s="59">
        <f ca="1">PLM_BSM!GR24-SUM(DA!GR56,DA!GR109, )</f>
        <v>873.28313780569681</v>
      </c>
      <c r="GS25" s="59">
        <f ca="1">PLM_BSM!GS24-SUM(DA!GS56,DA!GS109, )</f>
        <v>877.85247800618629</v>
      </c>
      <c r="GT25" s="59">
        <f ca="1">PLM_BSM!GT24-SUM(DA!GT56,DA!GT109, )</f>
        <v>882.43629188742455</v>
      </c>
      <c r="GU25" s="59">
        <f ca="1">PLM_BSM!GU24-SUM(DA!GU56,DA!GU109, )</f>
        <v>887.03462683247028</v>
      </c>
      <c r="GV25" s="59">
        <f ca="1">PLM_BSM!GV24-SUM(DA!GV56,DA!GV109, )</f>
        <v>891.64753037951289</v>
      </c>
      <c r="GW25" s="59">
        <f ca="1">PLM_BSM!GW24-SUM(DA!GW56,DA!GW109, )</f>
        <v>896.27505022235266</v>
      </c>
      <c r="GX25" s="59">
        <f ca="1">PLM_BSM!GX24-SUM(DA!GX56,DA!GX109, )</f>
        <v>900.91723421095378</v>
      </c>
      <c r="GY25" s="59">
        <f ca="1">PLM_BSM!GY24-SUM(DA!GY56,DA!GY109, )</f>
        <v>905.57413035190996</v>
      </c>
      <c r="GZ25" s="59">
        <f ca="1">PLM_BSM!GZ24-SUM(DA!GZ56,DA!GZ109, )</f>
        <v>910.24578680896809</v>
      </c>
      <c r="HA25" s="59">
        <f ca="1">PLM_BSM!HA24-SUM(DA!HA56,DA!HA109, )</f>
        <v>914.93225190356031</v>
      </c>
      <c r="HB25" s="59">
        <f ca="1">PLM_BSM!HB24-SUM(DA!HB56,DA!HB109, )</f>
        <v>919.63357411534105</v>
      </c>
      <c r="HC25" s="59">
        <f ca="1">PLM_BSM!HC24-SUM(DA!HC56,DA!HC109, )</f>
        <v>924.34980208263175</v>
      </c>
      <c r="HD25" s="59">
        <f ca="1">PLM_BSM!HD24-SUM(DA!HD56,DA!HD109, )</f>
        <v>929.08098460297367</v>
      </c>
      <c r="HE25" s="59">
        <f ca="1">PLM_BSM!HE24-SUM(DA!HE56,DA!HE109, )</f>
        <v>933.82717063371717</v>
      </c>
      <c r="HF25" s="59">
        <f ca="1">PLM_BSM!HF24-SUM(DA!HF56,DA!HF109, )</f>
        <v>938.58840929241467</v>
      </c>
      <c r="HG25" s="59">
        <f ca="1">PLM_BSM!HG24-SUM(DA!HG56,DA!HG109, )</f>
        <v>943.36474985748998</v>
      </c>
      <c r="HH25" s="59">
        <f ca="1">PLM_BSM!HH24-SUM(DA!HH56,DA!HH109, )</f>
        <v>948.15624176863128</v>
      </c>
      <c r="HI25" s="59">
        <f ca="1">PLM_BSM!HI24-SUM(DA!HI56,DA!HI109, )</f>
        <v>952.96293462740925</v>
      </c>
      <c r="HJ25" s="59">
        <f ca="1">PLM_BSM!HJ24-SUM(DA!HJ56,DA!HJ109, )</f>
        <v>957.78487819778013</v>
      </c>
      <c r="HK25" s="59">
        <f ca="1">PLM_BSM!HK24-SUM(DA!HK56,DA!HK109, )</f>
        <v>962.62212240659358</v>
      </c>
      <c r="HL25" s="59">
        <f ca="1">PLM_BSM!HL24-SUM(DA!HL56,DA!HL109, )</f>
        <v>967.47471734416843</v>
      </c>
      <c r="HM25" s="59">
        <f ca="1">PLM_BSM!HM24-SUM(DA!HM56,DA!HM109, )</f>
        <v>972.34271326477995</v>
      </c>
      <c r="HN25" s="59">
        <f ca="1">PLM_BSM!HN24-SUM(DA!HN56,DA!HN109, )</f>
        <v>977.22616058724191</v>
      </c>
      <c r="HO25" s="59">
        <f ca="1">PLM_BSM!HO24-SUM(DA!HO56,DA!HO109, )</f>
        <v>982.12510989543046</v>
      </c>
      <c r="HP25" s="59">
        <f ca="1">PLM_BSM!HP24-SUM(DA!HP56,DA!HP109, )</f>
        <v>987.03961193882253</v>
      </c>
      <c r="HQ25" s="59">
        <f ca="1">PLM_BSM!HQ24-SUM(DA!HQ56,DA!HQ109, )</f>
        <v>991.96971763300519</v>
      </c>
      <c r="HR25" s="59">
        <f ca="1">PLM_BSM!HR24-SUM(DA!HR56,DA!HR109, )</f>
        <v>996.91547806029382</v>
      </c>
      <c r="HS25" s="59">
        <f ca="1">PLM_BSM!HS24-SUM(DA!HS56,DA!HS109, )</f>
        <v>1001.8769444701842</v>
      </c>
      <c r="HT25" s="59">
        <f ca="1">PLM_BSM!HT24-SUM(DA!HT56,DA!HT109, )</f>
        <v>1006.854168279984</v>
      </c>
      <c r="HU25" s="59">
        <f ca="1">PLM_BSM!HU24-SUM(DA!HU56,DA!HU109, )</f>
        <v>1011.8472010753379</v>
      </c>
      <c r="HV25" s="59">
        <f ca="1">PLM_BSM!HV24-SUM(DA!HV56,DA!HV109, )</f>
        <v>1016.8560946107362</v>
      </c>
      <c r="HW25" s="59">
        <f ca="1">PLM_BSM!HW24-SUM(DA!HW56,DA!HW109, )</f>
        <v>1021.8809008101338</v>
      </c>
      <c r="HX25" s="59">
        <f ca="1">PLM_BSM!HX24-SUM(DA!HX56,DA!HX109, )</f>
        <v>1026.9216717674299</v>
      </c>
      <c r="HY25" s="59">
        <f ca="1">PLM_BSM!HY24-SUM(DA!HY56,DA!HY109, )</f>
        <v>1031.9784597470939</v>
      </c>
      <c r="HZ25" s="59">
        <f ca="1">PLM_BSM!HZ24-SUM(DA!HZ56,DA!HZ109, )</f>
        <v>1037.0513171846676</v>
      </c>
      <c r="IA25" s="59">
        <f ca="1">PLM_BSM!IA24-SUM(DA!IA56,DA!IA109, )</f>
        <v>1042.1402966874205</v>
      </c>
      <c r="IB25" s="59">
        <f ca="1">PLM_BSM!IB24-SUM(DA!IB56,DA!IB109, )</f>
        <v>1047.2454510347704</v>
      </c>
      <c r="IC25" s="59">
        <f ca="1">PLM_BSM!IC24-SUM(DA!IC56,DA!IC109, )</f>
        <v>1052.366833178947</v>
      </c>
      <c r="ID25" s="59">
        <f ca="1">PLM_BSM!ID24-SUM(DA!ID56,DA!ID109, )</f>
        <v>1052.5150276233915</v>
      </c>
      <c r="IE25" s="59">
        <f ca="1">PLM_BSM!IE24-SUM(DA!IE56,DA!IE109, )</f>
        <v>1052.6632220678359</v>
      </c>
      <c r="IF25" s="59">
        <f ca="1">PLM_BSM!IF24-SUM(DA!IF56,DA!IF109, )</f>
        <v>1052.8114165122804</v>
      </c>
      <c r="IG25" s="59">
        <f ca="1">PLM_BSM!IG24-SUM(DA!IG56,DA!IG109, )</f>
        <v>1052.9596109567249</v>
      </c>
      <c r="IH25" s="59">
        <f ca="1">PLM_BSM!IH24-SUM(DA!IH56,DA!IH109, )</f>
        <v>1053.1078054011693</v>
      </c>
      <c r="II25" s="59">
        <f ca="1">PLM_BSM!II24-SUM(DA!II56,DA!II109, )</f>
        <v>1053.2559998456136</v>
      </c>
      <c r="IJ25" s="59">
        <f ca="1">PLM_BSM!IJ24-SUM(DA!IJ56,DA!IJ109, )</f>
        <v>1053.4041942900581</v>
      </c>
      <c r="IK25" s="59">
        <f ca="1">PLM_BSM!IK24-SUM(DA!IK56,DA!IK109, )</f>
        <v>1053.5523887345025</v>
      </c>
      <c r="IL25" s="59">
        <f ca="1">PLM_BSM!IL24-SUM(DA!IL56,DA!IL109, )</f>
        <v>1053.7005831789509</v>
      </c>
    </row>
    <row r="26" spans="2:246" s="48" customFormat="1" ht="10.5" customHeight="1" outlineLevel="2" x14ac:dyDescent="0.2">
      <c r="B26" s="26" t="s">
        <v>367</v>
      </c>
      <c r="C26" s="56" t="s">
        <v>150</v>
      </c>
      <c r="D26" s="43"/>
      <c r="G26" s="59">
        <f ca="1">PLM_BSM!G24</f>
        <v>-50.207107115677324</v>
      </c>
      <c r="H26" s="59">
        <f ca="1">PLM_BSM!H24</f>
        <v>-37.875624999999999</v>
      </c>
      <c r="I26" s="59">
        <f ca="1">PLM_BSM!I24</f>
        <v>-37.727430555555564</v>
      </c>
      <c r="J26" s="59">
        <f ca="1">PLM_BSM!J24</f>
        <v>-37.579236111111115</v>
      </c>
      <c r="K26" s="59">
        <f ca="1">PLM_BSM!K24</f>
        <v>-37.43104166666668</v>
      </c>
      <c r="L26" s="59">
        <f ca="1">PLM_BSM!L24</f>
        <v>-37.28284722222223</v>
      </c>
      <c r="M26" s="59">
        <f ca="1">PLM_BSM!M24</f>
        <v>-37.134652777777795</v>
      </c>
      <c r="N26" s="59">
        <f ca="1">PLM_BSM!N24</f>
        <v>-36.986458333333346</v>
      </c>
      <c r="O26" s="59">
        <f ca="1">PLM_BSM!O24</f>
        <v>-36.83826388888891</v>
      </c>
      <c r="P26" s="59">
        <f ca="1">PLM_BSM!P24</f>
        <v>-36.690069444444461</v>
      </c>
      <c r="Q26" s="59">
        <f ca="1">PLM_BSM!Q24</f>
        <v>-36.541875000000026</v>
      </c>
      <c r="R26" s="59">
        <f ca="1">PLM_BSM!R24</f>
        <v>-36.393680555555576</v>
      </c>
      <c r="S26" s="59">
        <f ca="1">PLM_BSM!S24</f>
        <v>-98.941004323364496</v>
      </c>
      <c r="T26" s="59">
        <f ca="1">PLM_BSM!T24</f>
        <v>-96.405645235747443</v>
      </c>
      <c r="U26" s="59">
        <f ca="1">PLM_BSM!U24</f>
        <v>-93.862663182304232</v>
      </c>
      <c r="V26" s="59">
        <f ca="1">PLM_BSM!V24</f>
        <v>-91.251526717063143</v>
      </c>
      <c r="W26" s="59">
        <f ca="1">PLM_BSM!W24</f>
        <v>-88.632327220545335</v>
      </c>
      <c r="X26" s="59">
        <f ca="1">PLM_BSM!X24</f>
        <v>-86.005038296493126</v>
      </c>
      <c r="Y26" s="59">
        <f ca="1">PLM_BSM!Y24</f>
        <v>-83.3696334622108</v>
      </c>
      <c r="Z26" s="59">
        <f ca="1">PLM_BSM!Z24</f>
        <v>-80.726086148327681</v>
      </c>
      <c r="AA26" s="59">
        <f ca="1">PLM_BSM!AA24</f>
        <v>-78.074369698489136</v>
      </c>
      <c r="AB26" s="59">
        <f ca="1">PLM_BSM!AB24</f>
        <v>-75.41445736907599</v>
      </c>
      <c r="AC26" s="59">
        <f ca="1">PLM_BSM!AC24</f>
        <v>-72.746322328888709</v>
      </c>
      <c r="AD26" s="59">
        <f ca="1">PLM_BSM!AD24</f>
        <v>-70.069937658925028</v>
      </c>
      <c r="AE26" s="59">
        <f ca="1">PLM_BSM!AE24</f>
        <v>-67.385276352049118</v>
      </c>
      <c r="AF26" s="59">
        <f ca="1">PLM_BSM!AF24</f>
        <v>-64.692311312692823</v>
      </c>
      <c r="AG26" s="59">
        <f ca="1">PLM_BSM!AG24</f>
        <v>-61.991015356608955</v>
      </c>
      <c r="AH26" s="59">
        <f ca="1">PLM_BSM!AH24</f>
        <v>-59.281361210536147</v>
      </c>
      <c r="AI26" s="59">
        <f ca="1">PLM_BSM!AI24</f>
        <v>-56.563321511937147</v>
      </c>
      <c r="AJ26" s="59">
        <f ca="1">PLM_BSM!AJ24</f>
        <v>-53.83686880869277</v>
      </c>
      <c r="AK26" s="59">
        <f ca="1">PLM_BSM!AK24</f>
        <v>-51.10197555882246</v>
      </c>
      <c r="AL26" s="59">
        <f ca="1">PLM_BSM!AL24</f>
        <v>-48.358614130167325</v>
      </c>
      <c r="AM26" s="59">
        <f ca="1">PLM_BSM!AM24</f>
        <v>-45.606756800110247</v>
      </c>
      <c r="AN26" s="59">
        <f ca="1">PLM_BSM!AN24</f>
        <v>-42.846375755298936</v>
      </c>
      <c r="AO26" s="59">
        <f ca="1">PLM_BSM!AO24</f>
        <v>-40.077443091279179</v>
      </c>
      <c r="AP26" s="59">
        <f ca="1">PLM_BSM!AP24</f>
        <v>-37.29993081229793</v>
      </c>
      <c r="AQ26" s="59">
        <f ca="1">PLM_BSM!AQ24</f>
        <v>-34.513810830921557</v>
      </c>
      <c r="AR26" s="59">
        <f ca="1">PLM_BSM!AR24</f>
        <v>-31.719054967769807</v>
      </c>
      <c r="AS26" s="59">
        <f ca="1">PLM_BSM!AS24</f>
        <v>-28.915634951221818</v>
      </c>
      <c r="AT26" s="59">
        <f ca="1">PLM_BSM!AT24</f>
        <v>-26.103522417080967</v>
      </c>
      <c r="AU26" s="59">
        <f ca="1">PLM_BSM!AU24</f>
        <v>-23.2826889083168</v>
      </c>
      <c r="AV26" s="59">
        <f ca="1">PLM_BSM!AV24</f>
        <v>-20.453105874729886</v>
      </c>
      <c r="AW26" s="59">
        <f ca="1">PLM_BSM!AW24</f>
        <v>-17.614744672635993</v>
      </c>
      <c r="AX26" s="59">
        <f ca="1">PLM_BSM!AX24</f>
        <v>-14.767576564607339</v>
      </c>
      <c r="AY26" s="59">
        <f ca="1">PLM_BSM!AY24</f>
        <v>-11.911572719130731</v>
      </c>
      <c r="AZ26" s="59">
        <f ca="1">PLM_BSM!AZ24</f>
        <v>-9.0467042103020958</v>
      </c>
      <c r="BA26" s="59">
        <f ca="1">PLM_BSM!BA24</f>
        <v>-6.1729420175058749</v>
      </c>
      <c r="BB26" s="59">
        <f ca="1">PLM_BSM!BB24</f>
        <v>-3.2902570251428642</v>
      </c>
      <c r="BC26" s="59">
        <f ca="1">PLM_BSM!BC24</f>
        <v>212.56434294067878</v>
      </c>
      <c r="BD26" s="59">
        <f ca="1">PLM_BSM!BD24</f>
        <v>215.46496126057536</v>
      </c>
      <c r="BE26" s="59">
        <f ca="1">PLM_BSM!BE24</f>
        <v>218.37459030001492</v>
      </c>
      <c r="BF26" s="59">
        <f ca="1">PLM_BSM!BF24</f>
        <v>221.29325955773402</v>
      </c>
      <c r="BG26" s="59">
        <f ca="1">PLM_BSM!BG24</f>
        <v>224.22099862907589</v>
      </c>
      <c r="BH26" s="59">
        <f ca="1">PLM_BSM!BH24</f>
        <v>227.15783720623403</v>
      </c>
      <c r="BI26" s="59">
        <f ca="1">PLM_BSM!BI24</f>
        <v>230.10380507863044</v>
      </c>
      <c r="BJ26" s="59">
        <f ca="1">PLM_BSM!BJ24</f>
        <v>233.05893213319257</v>
      </c>
      <c r="BK26" s="59">
        <f ca="1">PLM_BSM!BK24</f>
        <v>236.02324835471279</v>
      </c>
      <c r="BL26" s="59">
        <f ca="1">PLM_BSM!BL24</f>
        <v>238.99678382613263</v>
      </c>
      <c r="BM26" s="59">
        <f ca="1">PLM_BSM!BM24</f>
        <v>241.97956872885175</v>
      </c>
      <c r="BN26" s="59">
        <f ca="1">PLM_BSM!BN24</f>
        <v>244.97163334313586</v>
      </c>
      <c r="BO26" s="59">
        <f ca="1">PLM_BSM!BO24</f>
        <v>247.97300804832707</v>
      </c>
      <c r="BP26" s="59">
        <f ca="1">PLM_BSM!BP24</f>
        <v>250.98372332324084</v>
      </c>
      <c r="BQ26" s="59">
        <f ca="1">PLM_BSM!BQ24</f>
        <v>254.00380974648237</v>
      </c>
      <c r="BR26" s="59">
        <f ca="1">PLM_BSM!BR24</f>
        <v>257.03329799674123</v>
      </c>
      <c r="BS26" s="59">
        <f ca="1">PLM_BSM!BS24</f>
        <v>260.07221885314459</v>
      </c>
      <c r="BT26" s="59">
        <f ca="1">PLM_BSM!BT24</f>
        <v>263.12060319561317</v>
      </c>
      <c r="BU26" s="59">
        <f ca="1">PLM_BSM!BU24</f>
        <v>266.17848200513083</v>
      </c>
      <c r="BV26" s="59">
        <f ca="1">PLM_BSM!BV24</f>
        <v>269.24588636410454</v>
      </c>
      <c r="BW26" s="59">
        <f ca="1">PLM_BSM!BW24</f>
        <v>272.32284745671041</v>
      </c>
      <c r="BX26" s="59">
        <f ca="1">PLM_BSM!BX24</f>
        <v>275.40939656919863</v>
      </c>
      <c r="BY26" s="59">
        <f ca="1">PLM_BSM!BY24</f>
        <v>278.50556509025773</v>
      </c>
      <c r="BZ26" s="59">
        <f ca="1">PLM_BSM!BZ24</f>
        <v>281.61138451133093</v>
      </c>
      <c r="CA26" s="59">
        <f ca="1">PLM_BSM!CA24</f>
        <v>284.72688642695073</v>
      </c>
      <c r="CB26" s="59">
        <f ca="1">PLM_BSM!CB24</f>
        <v>287.85210253508501</v>
      </c>
      <c r="CC26" s="59">
        <f ca="1">PLM_BSM!CC24</f>
        <v>290.98706463746737</v>
      </c>
      <c r="CD26" s="59">
        <f ca="1">PLM_BSM!CD24</f>
        <v>294.13180463995411</v>
      </c>
      <c r="CE26" s="59">
        <f ca="1">PLM_BSM!CE24</f>
        <v>297.28635455285144</v>
      </c>
      <c r="CF26" s="59">
        <f ca="1">PLM_BSM!CF24</f>
        <v>300.45074649124331</v>
      </c>
      <c r="CG26" s="59">
        <f ca="1">PLM_BSM!CG24</f>
        <v>303.62501267535458</v>
      </c>
      <c r="CH26" s="59">
        <f ca="1">PLM_BSM!CH24</f>
        <v>306.80918543091161</v>
      </c>
      <c r="CI26" s="59">
        <f ca="1">PLM_BSM!CI24</f>
        <v>310.00329718943681</v>
      </c>
      <c r="CJ26" s="59">
        <f ca="1">PLM_BSM!CJ24</f>
        <v>313.20738048865599</v>
      </c>
      <c r="CK26" s="59">
        <f ca="1">PLM_BSM!CK24</f>
        <v>316.42146797277894</v>
      </c>
      <c r="CL26" s="59">
        <f ca="1">PLM_BSM!CL24</f>
        <v>319.64559239292078</v>
      </c>
      <c r="CM26" s="59">
        <f ca="1">PLM_BSM!CM24</f>
        <v>322.87978660738247</v>
      </c>
      <c r="CN26" s="59">
        <f ca="1">PLM_BSM!CN24</f>
        <v>326.1240835820654</v>
      </c>
      <c r="CO26" s="59">
        <f ca="1">PLM_BSM!CO24</f>
        <v>329.37851639077371</v>
      </c>
      <c r="CP26" s="59">
        <f ca="1">PLM_BSM!CP24</f>
        <v>332.64311821557749</v>
      </c>
      <c r="CQ26" s="59">
        <f ca="1">PLM_BSM!CQ24</f>
        <v>335.91792234721697</v>
      </c>
      <c r="CR26" s="59">
        <f ca="1">PLM_BSM!CR24</f>
        <v>339.20296218536441</v>
      </c>
      <c r="CS26" s="59">
        <f ca="1">PLM_BSM!CS24</f>
        <v>342.4982712390605</v>
      </c>
      <c r="CT26" s="59">
        <f ca="1">PLM_BSM!CT24</f>
        <v>345.80388312706043</v>
      </c>
      <c r="CU26" s="59">
        <f ca="1">PLM_BSM!CU24</f>
        <v>349.11983157814973</v>
      </c>
      <c r="CV26" s="59">
        <f ca="1">PLM_BSM!CV24</f>
        <v>352.44615043155216</v>
      </c>
      <c r="CW26" s="59">
        <f ca="1">PLM_BSM!CW24</f>
        <v>355.78287363726781</v>
      </c>
      <c r="CX26" s="59">
        <f ca="1">PLM_BSM!CX24</f>
        <v>359.1300352564374</v>
      </c>
      <c r="CY26" s="59">
        <f ca="1">PLM_BSM!CY24</f>
        <v>362.48766946170895</v>
      </c>
      <c r="CZ26" s="59">
        <f ca="1">PLM_BSM!CZ24</f>
        <v>365.8558105375912</v>
      </c>
      <c r="DA26" s="59">
        <f ca="1">PLM_BSM!DA24</f>
        <v>369.23449288087545</v>
      </c>
      <c r="DB26" s="59">
        <f ca="1">PLM_BSM!DB24</f>
        <v>372.62375100089014</v>
      </c>
      <c r="DC26" s="59">
        <f ca="1">PLM_BSM!DC24</f>
        <v>376.02361952001058</v>
      </c>
      <c r="DD26" s="59">
        <f ca="1">PLM_BSM!DD24</f>
        <v>379.43413317390571</v>
      </c>
      <c r="DE26" s="59">
        <f ca="1">PLM_BSM!DE24</f>
        <v>382.85532681197503</v>
      </c>
      <c r="DF26" s="59">
        <f ca="1">PLM_BSM!DF24</f>
        <v>386.28723539772318</v>
      </c>
      <c r="DG26" s="59">
        <f ca="1">PLM_BSM!DG24</f>
        <v>389.72989400908045</v>
      </c>
      <c r="DH26" s="59">
        <f ca="1">PLM_BSM!DH24</f>
        <v>393.18333783883509</v>
      </c>
      <c r="DI26" s="59">
        <f ca="1">PLM_BSM!DI24</f>
        <v>396.64760219499385</v>
      </c>
      <c r="DJ26" s="59">
        <f ca="1">PLM_BSM!DJ24</f>
        <v>400.1227225011603</v>
      </c>
      <c r="DK26" s="59">
        <f ca="1">PLM_BSM!DK24</f>
        <v>403.60873429685842</v>
      </c>
      <c r="DL26" s="59">
        <f ca="1">PLM_BSM!DL24</f>
        <v>407.10567323800603</v>
      </c>
      <c r="DM26" s="59">
        <f ca="1">PLM_BSM!DM24</f>
        <v>410.61357509723427</v>
      </c>
      <c r="DN26" s="59">
        <f ca="1">PLM_BSM!DN24</f>
        <v>414.13247576428455</v>
      </c>
      <c r="DO26" s="59">
        <f ca="1">PLM_BSM!DO24</f>
        <v>417.66241124639032</v>
      </c>
      <c r="DP26" s="59">
        <f ca="1">PLM_BSM!DP24</f>
        <v>421.20341766866682</v>
      </c>
      <c r="DQ26" s="59">
        <f ca="1">PLM_BSM!DQ24</f>
        <v>424.75553127447779</v>
      </c>
      <c r="DR26" s="59">
        <f ca="1">PLM_BSM!DR24</f>
        <v>428.3187884258798</v>
      </c>
      <c r="DS26" s="59">
        <f ca="1">PLM_BSM!DS24</f>
        <v>431.89322560391315</v>
      </c>
      <c r="DT26" s="59">
        <f ca="1">PLM_BSM!DT24</f>
        <v>435.47887940908561</v>
      </c>
      <c r="DU26" s="59">
        <f ca="1">PLM_BSM!DU24</f>
        <v>439.0757865617112</v>
      </c>
      <c r="DV26" s="59">
        <f ca="1">PLM_BSM!DV24</f>
        <v>442.68398390233517</v>
      </c>
      <c r="DW26" s="59">
        <f ca="1">PLM_BSM!DW24</f>
        <v>446.30350839208734</v>
      </c>
      <c r="DX26" s="59">
        <f ca="1">PLM_BSM!DX24</f>
        <v>449.93439711310384</v>
      </c>
      <c r="DY26" s="59">
        <f ca="1">PLM_BSM!DY24</f>
        <v>453.5766872689278</v>
      </c>
      <c r="DZ26" s="59">
        <f ca="1">PLM_BSM!DZ24</f>
        <v>457.23041618487969</v>
      </c>
      <c r="EA26" s="59">
        <f ca="1">PLM_BSM!EA24</f>
        <v>460.89562130848708</v>
      </c>
      <c r="EB26" s="59">
        <f ca="1">PLM_BSM!EB24</f>
        <v>464.57234020987744</v>
      </c>
      <c r="EC26" s="59">
        <f ca="1">PLM_BSM!EC24</f>
        <v>468.26061058214179</v>
      </c>
      <c r="ED26" s="59">
        <f ca="1">PLM_BSM!ED24</f>
        <v>471.96047024181541</v>
      </c>
      <c r="EE26" s="59">
        <f ca="1">PLM_BSM!EE24</f>
        <v>475.67195712919727</v>
      </c>
      <c r="EF26" s="59">
        <f ca="1">PLM_BSM!EF24</f>
        <v>479.39510930880158</v>
      </c>
      <c r="EG26" s="59">
        <f ca="1">PLM_BSM!EG24</f>
        <v>483.12996496977235</v>
      </c>
      <c r="EH26" s="59">
        <f ca="1">PLM_BSM!EH24</f>
        <v>486.87656242627122</v>
      </c>
      <c r="EI26" s="59">
        <f ca="1">PLM_BSM!EI24</f>
        <v>700.96933163083054</v>
      </c>
      <c r="EJ26" s="59">
        <f ca="1">PLM_BSM!EJ24</f>
        <v>704.73952812290713</v>
      </c>
      <c r="EK26" s="59">
        <f ca="1">PLM_BSM!EK24</f>
        <v>708.52158210719267</v>
      </c>
      <c r="EL26" s="59">
        <f ca="1">PLM_BSM!EL24</f>
        <v>712.31553240200503</v>
      </c>
      <c r="EM26" s="59">
        <f ca="1">PLM_BSM!EM24</f>
        <v>716.12141795278797</v>
      </c>
      <c r="EN26" s="59">
        <f ca="1">PLM_BSM!EN24</f>
        <v>719.9392778324451</v>
      </c>
      <c r="EO26" s="59">
        <f ca="1">PLM_BSM!EO24</f>
        <v>723.7691512418279</v>
      </c>
      <c r="EP26" s="59">
        <f ca="1">PLM_BSM!EP24</f>
        <v>727.6110775101065</v>
      </c>
      <c r="EQ26" s="59">
        <f ca="1">PLM_BSM!EQ24</f>
        <v>731.46509609520672</v>
      </c>
      <c r="ER26" s="59">
        <f ca="1">PLM_BSM!ER24</f>
        <v>735.33124658420957</v>
      </c>
      <c r="ES26" s="59">
        <f ca="1">PLM_BSM!ES24</f>
        <v>739.20956869383917</v>
      </c>
      <c r="ET26" s="59">
        <f ca="1">PLM_BSM!ET24</f>
        <v>743.10010227078283</v>
      </c>
      <c r="EU26" s="59">
        <f ca="1">PLM_BSM!EU24</f>
        <v>747.00288729223655</v>
      </c>
      <c r="EV26" s="59">
        <f ca="1">PLM_BSM!EV24</f>
        <v>750.9179638662257</v>
      </c>
      <c r="EW26" s="59">
        <f ca="1">PLM_BSM!EW24</f>
        <v>754.84537223208451</v>
      </c>
      <c r="EX26" s="59">
        <f ca="1">PLM_BSM!EX24</f>
        <v>758.78515276092219</v>
      </c>
      <c r="EY26" s="59">
        <f ca="1">PLM_BSM!EY24</f>
        <v>762.7373459559501</v>
      </c>
      <c r="EZ26" s="59">
        <f ca="1">PLM_BSM!EZ24</f>
        <v>766.70199245302069</v>
      </c>
      <c r="FA26" s="59">
        <f ca="1">PLM_BSM!FA24</f>
        <v>770.6791330210051</v>
      </c>
      <c r="FB26" s="59">
        <f ca="1">PLM_BSM!FB24</f>
        <v>774.66880856223747</v>
      </c>
      <c r="FC26" s="59">
        <f ca="1">PLM_BSM!FC24</f>
        <v>778.67106011295857</v>
      </c>
      <c r="FD26" s="59">
        <f ca="1">PLM_BSM!FD24</f>
        <v>782.6859288437455</v>
      </c>
      <c r="FE26" s="59">
        <f ca="1">PLM_BSM!FE24</f>
        <v>786.71345605997669</v>
      </c>
      <c r="FF26" s="59">
        <f ca="1">PLM_BSM!FF24</f>
        <v>790.75368320222526</v>
      </c>
      <c r="FG26" s="59">
        <f ca="1">PLM_BSM!FG24</f>
        <v>794.80665184675354</v>
      </c>
      <c r="FH26" s="59">
        <f ca="1">PLM_BSM!FH24</f>
        <v>798.87240370592826</v>
      </c>
      <c r="FI26" s="59">
        <f ca="1">PLM_BSM!FI24</f>
        <v>802.95098062864918</v>
      </c>
      <c r="FJ26" s="59">
        <f ca="1">PLM_BSM!FJ24</f>
        <v>807.04242460085152</v>
      </c>
      <c r="FK26" s="59">
        <f ca="1">PLM_BSM!FK24</f>
        <v>811.14677774590609</v>
      </c>
      <c r="FL26" s="59">
        <f ca="1">PLM_BSM!FL24</f>
        <v>815.26408232507754</v>
      </c>
      <c r="FM26" s="59">
        <f ca="1">PLM_BSM!FM24</f>
        <v>819.394380738005</v>
      </c>
      <c r="FN26" s="59">
        <f ca="1">PLM_BSM!FN24</f>
        <v>823.53771552310889</v>
      </c>
      <c r="FO26" s="59">
        <f ca="1">PLM_BSM!FO24</f>
        <v>827.69412935807895</v>
      </c>
      <c r="FP26" s="59">
        <f ca="1">PLM_BSM!FP24</f>
        <v>831.86366506032471</v>
      </c>
      <c r="FQ26" s="59">
        <f ca="1">PLM_BSM!FQ24</f>
        <v>836.04636558742777</v>
      </c>
      <c r="FR26" s="59">
        <f ca="1">PLM_BSM!FR24</f>
        <v>840.24227403759119</v>
      </c>
      <c r="FS26" s="59">
        <f ca="1">PLM_BSM!FS24</f>
        <v>844.45143365012177</v>
      </c>
      <c r="FT26" s="59">
        <f ca="1">PLM_BSM!FT24</f>
        <v>848.6738878058793</v>
      </c>
      <c r="FU26" s="59">
        <f ca="1">PLM_BSM!FU24</f>
        <v>852.90968002773593</v>
      </c>
      <c r="FV26" s="59">
        <f ca="1">PLM_BSM!FV24</f>
        <v>857.15885398105615</v>
      </c>
      <c r="FW26" s="59">
        <f ca="1">PLM_BSM!FW24</f>
        <v>861.42145347414066</v>
      </c>
      <c r="FX26" s="59">
        <f ca="1">PLM_BSM!FX24</f>
        <v>865.69752245870654</v>
      </c>
      <c r="FY26" s="59">
        <f ca="1">PLM_BSM!FY24</f>
        <v>869.98710503036023</v>
      </c>
      <c r="FZ26" s="59">
        <f ca="1">PLM_BSM!FZ24</f>
        <v>874.29024542909201</v>
      </c>
      <c r="GA26" s="59">
        <f ca="1">PLM_BSM!GA24</f>
        <v>878.60698803969171</v>
      </c>
      <c r="GB26" s="59">
        <f ca="1">PLM_BSM!GB24</f>
        <v>882.93737739224207</v>
      </c>
      <c r="GC26" s="59">
        <f ca="1">PLM_BSM!GC24</f>
        <v>887.28145816265805</v>
      </c>
      <c r="GD26" s="59">
        <f ca="1">PLM_BSM!GD24</f>
        <v>891.63927517304319</v>
      </c>
      <c r="GE26" s="59">
        <f ca="1">PLM_BSM!GE24</f>
        <v>896.01087339229343</v>
      </c>
      <c r="GF26" s="59">
        <f ca="1">PLM_BSM!GF24</f>
        <v>900.39629793651193</v>
      </c>
      <c r="GG26" s="59">
        <f ca="1">PLM_BSM!GG24</f>
        <v>904.79559406946737</v>
      </c>
      <c r="GH26" s="59">
        <f ca="1">PLM_BSM!GH24</f>
        <v>909.20880720313244</v>
      </c>
      <c r="GI26" s="59">
        <f ca="1">PLM_BSM!GI24</f>
        <v>913.63598289814922</v>
      </c>
      <c r="GJ26" s="59">
        <f ca="1">PLM_BSM!GJ24</f>
        <v>918.07716686433218</v>
      </c>
      <c r="GK26" s="59">
        <f ca="1">PLM_BSM!GK24</f>
        <v>922.53240496108879</v>
      </c>
      <c r="GL26" s="59">
        <f ca="1">PLM_BSM!GL24</f>
        <v>927.00174319798066</v>
      </c>
      <c r="GM26" s="59">
        <f ca="1">PLM_BSM!GM24</f>
        <v>931.48522773521813</v>
      </c>
      <c r="GN26" s="59">
        <f ca="1">PLM_BSM!GN24</f>
        <v>935.98290488411135</v>
      </c>
      <c r="GO26" s="59">
        <f ca="1">PLM_BSM!GO24</f>
        <v>940.4948211075432</v>
      </c>
      <c r="GP26" s="59">
        <f ca="1">PLM_BSM!GP24</f>
        <v>945.02102302057324</v>
      </c>
      <c r="GQ26" s="59">
        <f ca="1">PLM_BSM!GQ24</f>
        <v>949.56155739082305</v>
      </c>
      <c r="GR26" s="59">
        <f ca="1">PLM_BSM!GR24</f>
        <v>954.11647113903018</v>
      </c>
      <c r="GS26" s="59">
        <f ca="1">PLM_BSM!GS24</f>
        <v>958.68581133951966</v>
      </c>
      <c r="GT26" s="59">
        <f ca="1">PLM_BSM!GT24</f>
        <v>963.26962522075792</v>
      </c>
      <c r="GU26" s="59">
        <f ca="1">PLM_BSM!GU24</f>
        <v>967.86796016580365</v>
      </c>
      <c r="GV26" s="59">
        <f ca="1">PLM_BSM!GV24</f>
        <v>972.48086371284626</v>
      </c>
      <c r="GW26" s="59">
        <f ca="1">PLM_BSM!GW24</f>
        <v>977.10838355568603</v>
      </c>
      <c r="GX26" s="59">
        <f ca="1">PLM_BSM!GX24</f>
        <v>981.75056754428715</v>
      </c>
      <c r="GY26" s="59">
        <f ca="1">PLM_BSM!GY24</f>
        <v>986.40746368524333</v>
      </c>
      <c r="GZ26" s="59">
        <f ca="1">PLM_BSM!GZ24</f>
        <v>991.07912014230146</v>
      </c>
      <c r="HA26" s="59">
        <f ca="1">PLM_BSM!HA24</f>
        <v>995.76558523689368</v>
      </c>
      <c r="HB26" s="59">
        <f ca="1">PLM_BSM!HB24</f>
        <v>1000.4669074486744</v>
      </c>
      <c r="HC26" s="59">
        <f ca="1">PLM_BSM!HC24</f>
        <v>1005.1831354159651</v>
      </c>
      <c r="HD26" s="59">
        <f ca="1">PLM_BSM!HD24</f>
        <v>1009.914317936307</v>
      </c>
      <c r="HE26" s="59">
        <f ca="1">PLM_BSM!HE24</f>
        <v>1014.6605039670505</v>
      </c>
      <c r="HF26" s="59">
        <f ca="1">PLM_BSM!HF24</f>
        <v>1019.421742625748</v>
      </c>
      <c r="HG26" s="59">
        <f ca="1">PLM_BSM!HG24</f>
        <v>1024.1980831908234</v>
      </c>
      <c r="HH26" s="59">
        <f ca="1">PLM_BSM!HH24</f>
        <v>1028.9895751019646</v>
      </c>
      <c r="HI26" s="59">
        <f ca="1">PLM_BSM!HI24</f>
        <v>1033.7962679607426</v>
      </c>
      <c r="HJ26" s="59">
        <f ca="1">PLM_BSM!HJ24</f>
        <v>1038.6182115311135</v>
      </c>
      <c r="HK26" s="59">
        <f ca="1">PLM_BSM!HK24</f>
        <v>1043.4554557399269</v>
      </c>
      <c r="HL26" s="59">
        <f ca="1">PLM_BSM!HL24</f>
        <v>1048.3080506775018</v>
      </c>
      <c r="HM26" s="59">
        <f ca="1">PLM_BSM!HM24</f>
        <v>1053.1760465981133</v>
      </c>
      <c r="HN26" s="59">
        <f ca="1">PLM_BSM!HN24</f>
        <v>1058.0594939205753</v>
      </c>
      <c r="HO26" s="59">
        <f ca="1">PLM_BSM!HO24</f>
        <v>1062.9584432287638</v>
      </c>
      <c r="HP26" s="59">
        <f ca="1">PLM_BSM!HP24</f>
        <v>1067.8729452721559</v>
      </c>
      <c r="HQ26" s="59">
        <f ca="1">PLM_BSM!HQ24</f>
        <v>1072.8030509663386</v>
      </c>
      <c r="HR26" s="59">
        <f ca="1">PLM_BSM!HR24</f>
        <v>1077.7488113936272</v>
      </c>
      <c r="HS26" s="59">
        <f ca="1">PLM_BSM!HS24</f>
        <v>1082.7102778035176</v>
      </c>
      <c r="HT26" s="59">
        <f ca="1">PLM_BSM!HT24</f>
        <v>1087.6875016133174</v>
      </c>
      <c r="HU26" s="59">
        <f ca="1">PLM_BSM!HU24</f>
        <v>1092.6805344086713</v>
      </c>
      <c r="HV26" s="59">
        <f ca="1">PLM_BSM!HV24</f>
        <v>1097.6894279440696</v>
      </c>
      <c r="HW26" s="59">
        <f ca="1">PLM_BSM!HW24</f>
        <v>1102.7142341434671</v>
      </c>
      <c r="HX26" s="59">
        <f ca="1">PLM_BSM!HX24</f>
        <v>1107.7550051007631</v>
      </c>
      <c r="HY26" s="59">
        <f ca="1">PLM_BSM!HY24</f>
        <v>1112.8117930804272</v>
      </c>
      <c r="HZ26" s="59">
        <f ca="1">PLM_BSM!HZ24</f>
        <v>1117.8846505180009</v>
      </c>
      <c r="IA26" s="59">
        <f ca="1">PLM_BSM!IA24</f>
        <v>1122.9736300207537</v>
      </c>
      <c r="IB26" s="59">
        <f ca="1">PLM_BSM!IB24</f>
        <v>1128.0787843681037</v>
      </c>
      <c r="IC26" s="59">
        <f ca="1">PLM_BSM!IC24</f>
        <v>1133.2001665122802</v>
      </c>
      <c r="ID26" s="59">
        <f ca="1">PLM_BSM!ID24</f>
        <v>1133.3483609567247</v>
      </c>
      <c r="IE26" s="59">
        <f ca="1">PLM_BSM!IE24</f>
        <v>1133.4965554011692</v>
      </c>
      <c r="IF26" s="59">
        <f ca="1">PLM_BSM!IF24</f>
        <v>1133.6447498456137</v>
      </c>
      <c r="IG26" s="59">
        <f ca="1">PLM_BSM!IG24</f>
        <v>1133.7929442900581</v>
      </c>
      <c r="IH26" s="59">
        <f ca="1">PLM_BSM!IH24</f>
        <v>1133.9411387345026</v>
      </c>
      <c r="II26" s="59">
        <f ca="1">PLM_BSM!II24</f>
        <v>1134.0893331789468</v>
      </c>
      <c r="IJ26" s="59">
        <f ca="1">PLM_BSM!IJ24</f>
        <v>1134.2375276233913</v>
      </c>
      <c r="IK26" s="59">
        <f ca="1">PLM_BSM!IK24</f>
        <v>1134.3857220678358</v>
      </c>
      <c r="IL26" s="59">
        <f ca="1">PLM_BSM!IL24</f>
        <v>1134.5339165122803</v>
      </c>
    </row>
    <row r="27" spans="2:246" s="48" customFormat="1" ht="10.5" customHeight="1" outlineLevel="2" x14ac:dyDescent="0.2">
      <c r="B27" s="126" t="s">
        <v>369</v>
      </c>
      <c r="C27" s="56" t="s">
        <v>150</v>
      </c>
      <c r="D27" s="43"/>
      <c r="G27" s="59">
        <f>-SUM(DA!G56,DA!G109, )</f>
        <v>-80.833333333333329</v>
      </c>
      <c r="H27" s="59">
        <f>-SUM(DA!H56,DA!H109, )</f>
        <v>-80.833333333333329</v>
      </c>
      <c r="I27" s="59">
        <f>-SUM(DA!I56,DA!I109, )</f>
        <v>-80.833333333333329</v>
      </c>
      <c r="J27" s="59">
        <f>-SUM(DA!J56,DA!J109, )</f>
        <v>-80.833333333333329</v>
      </c>
      <c r="K27" s="59">
        <f>-SUM(DA!K56,DA!K109, )</f>
        <v>-80.833333333333329</v>
      </c>
      <c r="L27" s="59">
        <f>-SUM(DA!L56,DA!L109, )</f>
        <v>-80.833333333333329</v>
      </c>
      <c r="M27" s="59">
        <f>-SUM(DA!M56,DA!M109, )</f>
        <v>-80.833333333333329</v>
      </c>
      <c r="N27" s="59">
        <f>-SUM(DA!N56,DA!N109, )</f>
        <v>-80.833333333333329</v>
      </c>
      <c r="O27" s="59">
        <f>-SUM(DA!O56,DA!O109, )</f>
        <v>-80.833333333333329</v>
      </c>
      <c r="P27" s="59">
        <f>-SUM(DA!P56,DA!P109, )</f>
        <v>-80.833333333333329</v>
      </c>
      <c r="Q27" s="59">
        <f>-SUM(DA!Q56,DA!Q109, )</f>
        <v>-80.833333333333329</v>
      </c>
      <c r="R27" s="59">
        <f>-SUM(DA!R56,DA!R109, )</f>
        <v>-80.833333333333329</v>
      </c>
      <c r="S27" s="59">
        <f>-SUM(DA!S56,DA!S109, )</f>
        <v>-80.833333333333329</v>
      </c>
      <c r="T27" s="59">
        <f>-SUM(DA!T56,DA!T109, )</f>
        <v>-80.833333333333329</v>
      </c>
      <c r="U27" s="59">
        <f>-SUM(DA!U56,DA!U109, )</f>
        <v>-80.833333333333329</v>
      </c>
      <c r="V27" s="59">
        <f>-SUM(DA!V56,DA!V109, )</f>
        <v>-80.833333333333329</v>
      </c>
      <c r="W27" s="59">
        <f>-SUM(DA!W56,DA!W109, )</f>
        <v>-80.833333333333329</v>
      </c>
      <c r="X27" s="59">
        <f>-SUM(DA!X56,DA!X109, )</f>
        <v>-80.833333333333329</v>
      </c>
      <c r="Y27" s="59">
        <f>-SUM(DA!Y56,DA!Y109, )</f>
        <v>-80.833333333333329</v>
      </c>
      <c r="Z27" s="59">
        <f>-SUM(DA!Z56,DA!Z109, )</f>
        <v>-80.833333333333329</v>
      </c>
      <c r="AA27" s="59">
        <f>-SUM(DA!AA56,DA!AA109, )</f>
        <v>-80.833333333333329</v>
      </c>
      <c r="AB27" s="59">
        <f>-SUM(DA!AB56,DA!AB109, )</f>
        <v>-80.833333333333329</v>
      </c>
      <c r="AC27" s="59">
        <f>-SUM(DA!AC56,DA!AC109, )</f>
        <v>-80.833333333333329</v>
      </c>
      <c r="AD27" s="59">
        <f>-SUM(DA!AD56,DA!AD109, )</f>
        <v>-80.833333333333329</v>
      </c>
      <c r="AE27" s="59">
        <f>-SUM(DA!AE56,DA!AE109, )</f>
        <v>-80.833333333333329</v>
      </c>
      <c r="AF27" s="59">
        <f>-SUM(DA!AF56,DA!AF109, )</f>
        <v>-80.833333333333329</v>
      </c>
      <c r="AG27" s="59">
        <f>-SUM(DA!AG56,DA!AG109, )</f>
        <v>-80.833333333333329</v>
      </c>
      <c r="AH27" s="59">
        <f>-SUM(DA!AH56,DA!AH109, )</f>
        <v>-80.833333333333329</v>
      </c>
      <c r="AI27" s="59">
        <f>-SUM(DA!AI56,DA!AI109, )</f>
        <v>-80.833333333333329</v>
      </c>
      <c r="AJ27" s="59">
        <f>-SUM(DA!AJ56,DA!AJ109, )</f>
        <v>-80.833333333333329</v>
      </c>
      <c r="AK27" s="59">
        <f>-SUM(DA!AK56,DA!AK109, )</f>
        <v>-80.833333333333329</v>
      </c>
      <c r="AL27" s="59">
        <f>-SUM(DA!AL56,DA!AL109, )</f>
        <v>-80.833333333333329</v>
      </c>
      <c r="AM27" s="59">
        <f>-SUM(DA!AM56,DA!AM109, )</f>
        <v>-80.833333333333329</v>
      </c>
      <c r="AN27" s="59">
        <f>-SUM(DA!AN56,DA!AN109, )</f>
        <v>-80.833333333333329</v>
      </c>
      <c r="AO27" s="59">
        <f>-SUM(DA!AO56,DA!AO109, )</f>
        <v>-80.833333333333329</v>
      </c>
      <c r="AP27" s="59">
        <f>-SUM(DA!AP56,DA!AP109, )</f>
        <v>-80.833333333333329</v>
      </c>
      <c r="AQ27" s="59">
        <f>-SUM(DA!AQ56,DA!AQ109, )</f>
        <v>-80.833333333333329</v>
      </c>
      <c r="AR27" s="59">
        <f>-SUM(DA!AR56,DA!AR109, )</f>
        <v>-80.833333333333329</v>
      </c>
      <c r="AS27" s="59">
        <f>-SUM(DA!AS56,DA!AS109, )</f>
        <v>-80.833333333333329</v>
      </c>
      <c r="AT27" s="59">
        <f>-SUM(DA!AT56,DA!AT109, )</f>
        <v>-80.833333333333329</v>
      </c>
      <c r="AU27" s="59">
        <f>-SUM(DA!AU56,DA!AU109, )</f>
        <v>-80.833333333333329</v>
      </c>
      <c r="AV27" s="59">
        <f>-SUM(DA!AV56,DA!AV109, )</f>
        <v>-80.833333333333329</v>
      </c>
      <c r="AW27" s="59">
        <f>-SUM(DA!AW56,DA!AW109, )</f>
        <v>-80.833333333333329</v>
      </c>
      <c r="AX27" s="59">
        <f>-SUM(DA!AX56,DA!AX109, )</f>
        <v>-80.833333333333329</v>
      </c>
      <c r="AY27" s="59">
        <f>-SUM(DA!AY56,DA!AY109, )</f>
        <v>-80.833333333333329</v>
      </c>
      <c r="AZ27" s="59">
        <f>-SUM(DA!AZ56,DA!AZ109, )</f>
        <v>-80.833333333333329</v>
      </c>
      <c r="BA27" s="59">
        <f>-SUM(DA!BA56,DA!BA109, )</f>
        <v>-80.833333333333329</v>
      </c>
      <c r="BB27" s="59">
        <f>-SUM(DA!BB56,DA!BB109, )</f>
        <v>-80.833333333333329</v>
      </c>
      <c r="BC27" s="59">
        <f>-SUM(DA!BC56,DA!BC109, )</f>
        <v>-80.833333333333329</v>
      </c>
      <c r="BD27" s="59">
        <f>-SUM(DA!BD56,DA!BD109, )</f>
        <v>-80.833333333333329</v>
      </c>
      <c r="BE27" s="59">
        <f>-SUM(DA!BE56,DA!BE109, )</f>
        <v>-80.833333333333329</v>
      </c>
      <c r="BF27" s="59">
        <f>-SUM(DA!BF56,DA!BF109, )</f>
        <v>-80.833333333333329</v>
      </c>
      <c r="BG27" s="59">
        <f>-SUM(DA!BG56,DA!BG109, )</f>
        <v>-80.833333333333329</v>
      </c>
      <c r="BH27" s="59">
        <f>-SUM(DA!BH56,DA!BH109, )</f>
        <v>-80.833333333333329</v>
      </c>
      <c r="BI27" s="59">
        <f>-SUM(DA!BI56,DA!BI109, )</f>
        <v>-80.833333333333329</v>
      </c>
      <c r="BJ27" s="59">
        <f>-SUM(DA!BJ56,DA!BJ109, )</f>
        <v>-80.833333333333329</v>
      </c>
      <c r="BK27" s="59">
        <f>-SUM(DA!BK56,DA!BK109, )</f>
        <v>-80.833333333333329</v>
      </c>
      <c r="BL27" s="59">
        <f>-SUM(DA!BL56,DA!BL109, )</f>
        <v>-80.833333333333329</v>
      </c>
      <c r="BM27" s="59">
        <f>-SUM(DA!BM56,DA!BM109, )</f>
        <v>-80.833333333333329</v>
      </c>
      <c r="BN27" s="59">
        <f>-SUM(DA!BN56,DA!BN109, )</f>
        <v>-80.833333333333329</v>
      </c>
      <c r="BO27" s="59">
        <f>-SUM(DA!BO56,DA!BO109, )</f>
        <v>-80.833333333333329</v>
      </c>
      <c r="BP27" s="59">
        <f>-SUM(DA!BP56,DA!BP109, )</f>
        <v>-80.833333333333329</v>
      </c>
      <c r="BQ27" s="59">
        <f>-SUM(DA!BQ56,DA!BQ109, )</f>
        <v>-80.833333333333329</v>
      </c>
      <c r="BR27" s="59">
        <f>-SUM(DA!BR56,DA!BR109, )</f>
        <v>-80.833333333333329</v>
      </c>
      <c r="BS27" s="59">
        <f>-SUM(DA!BS56,DA!BS109, )</f>
        <v>-80.833333333333329</v>
      </c>
      <c r="BT27" s="59">
        <f>-SUM(DA!BT56,DA!BT109, )</f>
        <v>-80.833333333333329</v>
      </c>
      <c r="BU27" s="59">
        <f>-SUM(DA!BU56,DA!BU109, )</f>
        <v>-80.833333333333329</v>
      </c>
      <c r="BV27" s="59">
        <f>-SUM(DA!BV56,DA!BV109, )</f>
        <v>-80.833333333333329</v>
      </c>
      <c r="BW27" s="59">
        <f>-SUM(DA!BW56,DA!BW109, )</f>
        <v>-80.833333333333329</v>
      </c>
      <c r="BX27" s="59">
        <f>-SUM(DA!BX56,DA!BX109, )</f>
        <v>-80.833333333333329</v>
      </c>
      <c r="BY27" s="59">
        <f>-SUM(DA!BY56,DA!BY109, )</f>
        <v>-80.833333333333329</v>
      </c>
      <c r="BZ27" s="59">
        <f>-SUM(DA!BZ56,DA!BZ109, )</f>
        <v>-80.833333333333329</v>
      </c>
      <c r="CA27" s="59">
        <f>-SUM(DA!CA56,DA!CA109, )</f>
        <v>-80.833333333333329</v>
      </c>
      <c r="CB27" s="59">
        <f>-SUM(DA!CB56,DA!CB109, )</f>
        <v>-80.833333333333329</v>
      </c>
      <c r="CC27" s="59">
        <f>-SUM(DA!CC56,DA!CC109, )</f>
        <v>-80.833333333333329</v>
      </c>
      <c r="CD27" s="59">
        <f>-SUM(DA!CD56,DA!CD109, )</f>
        <v>-80.833333333333329</v>
      </c>
      <c r="CE27" s="59">
        <f>-SUM(DA!CE56,DA!CE109, )</f>
        <v>-80.833333333333329</v>
      </c>
      <c r="CF27" s="59">
        <f>-SUM(DA!CF56,DA!CF109, )</f>
        <v>-80.833333333333329</v>
      </c>
      <c r="CG27" s="59">
        <f>-SUM(DA!CG56,DA!CG109, )</f>
        <v>-80.833333333333329</v>
      </c>
      <c r="CH27" s="59">
        <f>-SUM(DA!CH56,DA!CH109, )</f>
        <v>-80.833333333333329</v>
      </c>
      <c r="CI27" s="59">
        <f>-SUM(DA!CI56,DA!CI109, )</f>
        <v>-80.833333333333329</v>
      </c>
      <c r="CJ27" s="59">
        <f>-SUM(DA!CJ56,DA!CJ109, )</f>
        <v>-80.833333333333329</v>
      </c>
      <c r="CK27" s="59">
        <f>-SUM(DA!CK56,DA!CK109, )</f>
        <v>-80.833333333333329</v>
      </c>
      <c r="CL27" s="59">
        <f>-SUM(DA!CL56,DA!CL109, )</f>
        <v>-80.833333333333329</v>
      </c>
      <c r="CM27" s="59">
        <f>-SUM(DA!CM56,DA!CM109, )</f>
        <v>-80.833333333333329</v>
      </c>
      <c r="CN27" s="59">
        <f>-SUM(DA!CN56,DA!CN109, )</f>
        <v>-80.833333333333329</v>
      </c>
      <c r="CO27" s="59">
        <f>-SUM(DA!CO56,DA!CO109, )</f>
        <v>-80.833333333333329</v>
      </c>
      <c r="CP27" s="59">
        <f>-SUM(DA!CP56,DA!CP109, )</f>
        <v>-80.833333333333329</v>
      </c>
      <c r="CQ27" s="59">
        <f>-SUM(DA!CQ56,DA!CQ109, )</f>
        <v>-80.833333333333329</v>
      </c>
      <c r="CR27" s="59">
        <f>-SUM(DA!CR56,DA!CR109, )</f>
        <v>-80.833333333333329</v>
      </c>
      <c r="CS27" s="59">
        <f>-SUM(DA!CS56,DA!CS109, )</f>
        <v>-80.833333333333329</v>
      </c>
      <c r="CT27" s="59">
        <f>-SUM(DA!CT56,DA!CT109, )</f>
        <v>-80.833333333333329</v>
      </c>
      <c r="CU27" s="59">
        <f>-SUM(DA!CU56,DA!CU109, )</f>
        <v>-80.833333333333329</v>
      </c>
      <c r="CV27" s="59">
        <f>-SUM(DA!CV56,DA!CV109, )</f>
        <v>-80.833333333333329</v>
      </c>
      <c r="CW27" s="59">
        <f>-SUM(DA!CW56,DA!CW109, )</f>
        <v>-80.833333333333329</v>
      </c>
      <c r="CX27" s="59">
        <f>-SUM(DA!CX56,DA!CX109, )</f>
        <v>-80.833333333333329</v>
      </c>
      <c r="CY27" s="59">
        <f>-SUM(DA!CY56,DA!CY109, )</f>
        <v>-80.833333333333329</v>
      </c>
      <c r="CZ27" s="59">
        <f>-SUM(DA!CZ56,DA!CZ109, )</f>
        <v>-80.833333333333329</v>
      </c>
      <c r="DA27" s="59">
        <f>-SUM(DA!DA56,DA!DA109, )</f>
        <v>-80.833333333333329</v>
      </c>
      <c r="DB27" s="59">
        <f>-SUM(DA!DB56,DA!DB109, )</f>
        <v>-80.833333333333329</v>
      </c>
      <c r="DC27" s="59">
        <f>-SUM(DA!DC56,DA!DC109, )</f>
        <v>-80.833333333333329</v>
      </c>
      <c r="DD27" s="59">
        <f>-SUM(DA!DD56,DA!DD109, )</f>
        <v>-80.833333333333329</v>
      </c>
      <c r="DE27" s="59">
        <f>-SUM(DA!DE56,DA!DE109, )</f>
        <v>-80.833333333333329</v>
      </c>
      <c r="DF27" s="59">
        <f>-SUM(DA!DF56,DA!DF109, )</f>
        <v>-80.833333333333329</v>
      </c>
      <c r="DG27" s="59">
        <f>-SUM(DA!DG56,DA!DG109, )</f>
        <v>-80.833333333333329</v>
      </c>
      <c r="DH27" s="59">
        <f>-SUM(DA!DH56,DA!DH109, )</f>
        <v>-80.833333333333329</v>
      </c>
      <c r="DI27" s="59">
        <f>-SUM(DA!DI56,DA!DI109, )</f>
        <v>-80.833333333333329</v>
      </c>
      <c r="DJ27" s="59">
        <f>-SUM(DA!DJ56,DA!DJ109, )</f>
        <v>-80.833333333333329</v>
      </c>
      <c r="DK27" s="59">
        <f>-SUM(DA!DK56,DA!DK109, )</f>
        <v>-80.833333333333329</v>
      </c>
      <c r="DL27" s="59">
        <f>-SUM(DA!DL56,DA!DL109, )</f>
        <v>-80.833333333333329</v>
      </c>
      <c r="DM27" s="59">
        <f>-SUM(DA!DM56,DA!DM109, )</f>
        <v>-80.833333333333329</v>
      </c>
      <c r="DN27" s="59">
        <f>-SUM(DA!DN56,DA!DN109, )</f>
        <v>-80.833333333333329</v>
      </c>
      <c r="DO27" s="59">
        <f>-SUM(DA!DO56,DA!DO109, )</f>
        <v>-80.833333333333329</v>
      </c>
      <c r="DP27" s="59">
        <f>-SUM(DA!DP56,DA!DP109, )</f>
        <v>-80.833333333333329</v>
      </c>
      <c r="DQ27" s="59">
        <f>-SUM(DA!DQ56,DA!DQ109, )</f>
        <v>-80.833333333333329</v>
      </c>
      <c r="DR27" s="59">
        <f>-SUM(DA!DR56,DA!DR109, )</f>
        <v>-80.833333333333329</v>
      </c>
      <c r="DS27" s="59">
        <f>-SUM(DA!DS56,DA!DS109, )</f>
        <v>-80.833333333333329</v>
      </c>
      <c r="DT27" s="59">
        <f>-SUM(DA!DT56,DA!DT109, )</f>
        <v>-80.833333333333329</v>
      </c>
      <c r="DU27" s="59">
        <f>-SUM(DA!DU56,DA!DU109, )</f>
        <v>-80.833333333333329</v>
      </c>
      <c r="DV27" s="59">
        <f>-SUM(DA!DV56,DA!DV109, )</f>
        <v>-80.833333333333329</v>
      </c>
      <c r="DW27" s="59">
        <f>-SUM(DA!DW56,DA!DW109, )</f>
        <v>-80.833333333333329</v>
      </c>
      <c r="DX27" s="59">
        <f>-SUM(DA!DX56,DA!DX109, )</f>
        <v>-80.833333333333329</v>
      </c>
      <c r="DY27" s="59">
        <f>-SUM(DA!DY56,DA!DY109, )</f>
        <v>-80.833333333333329</v>
      </c>
      <c r="DZ27" s="59">
        <f>-SUM(DA!DZ56,DA!DZ109, )</f>
        <v>-80.833333333333329</v>
      </c>
      <c r="EA27" s="59">
        <f>-SUM(DA!EA56,DA!EA109, )</f>
        <v>-80.833333333333329</v>
      </c>
      <c r="EB27" s="59">
        <f>-SUM(DA!EB56,DA!EB109, )</f>
        <v>-80.833333333333329</v>
      </c>
      <c r="EC27" s="59">
        <f>-SUM(DA!EC56,DA!EC109, )</f>
        <v>-80.833333333333329</v>
      </c>
      <c r="ED27" s="59">
        <f>-SUM(DA!ED56,DA!ED109, )</f>
        <v>-80.833333333333329</v>
      </c>
      <c r="EE27" s="59">
        <f>-SUM(DA!EE56,DA!EE109, )</f>
        <v>-80.833333333333329</v>
      </c>
      <c r="EF27" s="59">
        <f>-SUM(DA!EF56,DA!EF109, )</f>
        <v>-80.833333333333329</v>
      </c>
      <c r="EG27" s="59">
        <f>-SUM(DA!EG56,DA!EG109, )</f>
        <v>-80.833333333333329</v>
      </c>
      <c r="EH27" s="59">
        <f>-SUM(DA!EH56,DA!EH109, )</f>
        <v>-80.833333333333329</v>
      </c>
      <c r="EI27" s="59">
        <f>-SUM(DA!EI56,DA!EI109, )</f>
        <v>-80.833333333333329</v>
      </c>
      <c r="EJ27" s="59">
        <f>-SUM(DA!EJ56,DA!EJ109, )</f>
        <v>-80.833333333333329</v>
      </c>
      <c r="EK27" s="59">
        <f>-SUM(DA!EK56,DA!EK109, )</f>
        <v>-80.833333333333329</v>
      </c>
      <c r="EL27" s="59">
        <f>-SUM(DA!EL56,DA!EL109, )</f>
        <v>-80.833333333333329</v>
      </c>
      <c r="EM27" s="59">
        <f>-SUM(DA!EM56,DA!EM109, )</f>
        <v>-80.833333333333329</v>
      </c>
      <c r="EN27" s="59">
        <f>-SUM(DA!EN56,DA!EN109, )</f>
        <v>-80.833333333333329</v>
      </c>
      <c r="EO27" s="59">
        <f>-SUM(DA!EO56,DA!EO109, )</f>
        <v>-80.833333333333329</v>
      </c>
      <c r="EP27" s="59">
        <f>-SUM(DA!EP56,DA!EP109, )</f>
        <v>-80.833333333333329</v>
      </c>
      <c r="EQ27" s="59">
        <f>-SUM(DA!EQ56,DA!EQ109, )</f>
        <v>-80.833333333333329</v>
      </c>
      <c r="ER27" s="59">
        <f>-SUM(DA!ER56,DA!ER109, )</f>
        <v>-80.833333333333329</v>
      </c>
      <c r="ES27" s="59">
        <f>-SUM(DA!ES56,DA!ES109, )</f>
        <v>-80.833333333333329</v>
      </c>
      <c r="ET27" s="59">
        <f>-SUM(DA!ET56,DA!ET109, )</f>
        <v>-80.833333333333329</v>
      </c>
      <c r="EU27" s="59">
        <f>-SUM(DA!EU56,DA!EU109, )</f>
        <v>-80.833333333333329</v>
      </c>
      <c r="EV27" s="59">
        <f>-SUM(DA!EV56,DA!EV109, )</f>
        <v>-80.833333333333329</v>
      </c>
      <c r="EW27" s="59">
        <f>-SUM(DA!EW56,DA!EW109, )</f>
        <v>-80.833333333333329</v>
      </c>
      <c r="EX27" s="59">
        <f>-SUM(DA!EX56,DA!EX109, )</f>
        <v>-80.833333333333329</v>
      </c>
      <c r="EY27" s="59">
        <f>-SUM(DA!EY56,DA!EY109, )</f>
        <v>-80.833333333333329</v>
      </c>
      <c r="EZ27" s="59">
        <f>-SUM(DA!EZ56,DA!EZ109, )</f>
        <v>-80.833333333333329</v>
      </c>
      <c r="FA27" s="59">
        <f>-SUM(DA!FA56,DA!FA109, )</f>
        <v>-80.833333333333329</v>
      </c>
      <c r="FB27" s="59">
        <f>-SUM(DA!FB56,DA!FB109, )</f>
        <v>-80.833333333333329</v>
      </c>
      <c r="FC27" s="59">
        <f>-SUM(DA!FC56,DA!FC109, )</f>
        <v>-80.833333333333329</v>
      </c>
      <c r="FD27" s="59">
        <f>-SUM(DA!FD56,DA!FD109, )</f>
        <v>-80.833333333333329</v>
      </c>
      <c r="FE27" s="59">
        <f>-SUM(DA!FE56,DA!FE109, )</f>
        <v>-80.833333333333329</v>
      </c>
      <c r="FF27" s="59">
        <f>-SUM(DA!FF56,DA!FF109, )</f>
        <v>-80.833333333333329</v>
      </c>
      <c r="FG27" s="59">
        <f>-SUM(DA!FG56,DA!FG109, )</f>
        <v>-80.833333333333329</v>
      </c>
      <c r="FH27" s="59">
        <f>-SUM(DA!FH56,DA!FH109, )</f>
        <v>-80.833333333333329</v>
      </c>
      <c r="FI27" s="59">
        <f>-SUM(DA!FI56,DA!FI109, )</f>
        <v>-80.833333333333329</v>
      </c>
      <c r="FJ27" s="59">
        <f>-SUM(DA!FJ56,DA!FJ109, )</f>
        <v>-80.833333333333329</v>
      </c>
      <c r="FK27" s="59">
        <f>-SUM(DA!FK56,DA!FK109, )</f>
        <v>-80.833333333333329</v>
      </c>
      <c r="FL27" s="59">
        <f>-SUM(DA!FL56,DA!FL109, )</f>
        <v>-80.833333333333329</v>
      </c>
      <c r="FM27" s="59">
        <f>-SUM(DA!FM56,DA!FM109, )</f>
        <v>-80.833333333333329</v>
      </c>
      <c r="FN27" s="59">
        <f>-SUM(DA!FN56,DA!FN109, )</f>
        <v>-80.833333333333329</v>
      </c>
      <c r="FO27" s="59">
        <f>-SUM(DA!FO56,DA!FO109, )</f>
        <v>-80.833333333333329</v>
      </c>
      <c r="FP27" s="59">
        <f>-SUM(DA!FP56,DA!FP109, )</f>
        <v>-80.833333333333329</v>
      </c>
      <c r="FQ27" s="59">
        <f>-SUM(DA!FQ56,DA!FQ109, )</f>
        <v>-80.833333333333329</v>
      </c>
      <c r="FR27" s="59">
        <f>-SUM(DA!FR56,DA!FR109, )</f>
        <v>-80.833333333333329</v>
      </c>
      <c r="FS27" s="59">
        <f>-SUM(DA!FS56,DA!FS109, )</f>
        <v>-80.833333333333329</v>
      </c>
      <c r="FT27" s="59">
        <f>-SUM(DA!FT56,DA!FT109, )</f>
        <v>-80.833333333333329</v>
      </c>
      <c r="FU27" s="59">
        <f>-SUM(DA!FU56,DA!FU109, )</f>
        <v>-80.833333333333329</v>
      </c>
      <c r="FV27" s="59">
        <f>-SUM(DA!FV56,DA!FV109, )</f>
        <v>-80.833333333333329</v>
      </c>
      <c r="FW27" s="59">
        <f>-SUM(DA!FW56,DA!FW109, )</f>
        <v>-80.833333333333329</v>
      </c>
      <c r="FX27" s="59">
        <f>-SUM(DA!FX56,DA!FX109, )</f>
        <v>-80.833333333333329</v>
      </c>
      <c r="FY27" s="59">
        <f>-SUM(DA!FY56,DA!FY109, )</f>
        <v>-80.833333333333329</v>
      </c>
      <c r="FZ27" s="59">
        <f>-SUM(DA!FZ56,DA!FZ109, )</f>
        <v>-80.833333333333329</v>
      </c>
      <c r="GA27" s="59">
        <f>-SUM(DA!GA56,DA!GA109, )</f>
        <v>-80.833333333333329</v>
      </c>
      <c r="GB27" s="59">
        <f>-SUM(DA!GB56,DA!GB109, )</f>
        <v>-80.833333333333329</v>
      </c>
      <c r="GC27" s="59">
        <f>-SUM(DA!GC56,DA!GC109, )</f>
        <v>-80.833333333333329</v>
      </c>
      <c r="GD27" s="59">
        <f>-SUM(DA!GD56,DA!GD109, )</f>
        <v>-80.833333333333329</v>
      </c>
      <c r="GE27" s="59">
        <f>-SUM(DA!GE56,DA!GE109, )</f>
        <v>-80.833333333333329</v>
      </c>
      <c r="GF27" s="59">
        <f>-SUM(DA!GF56,DA!GF109, )</f>
        <v>-80.833333333333329</v>
      </c>
      <c r="GG27" s="59">
        <f>-SUM(DA!GG56,DA!GG109, )</f>
        <v>-80.833333333333329</v>
      </c>
      <c r="GH27" s="59">
        <f>-SUM(DA!GH56,DA!GH109, )</f>
        <v>-80.833333333333329</v>
      </c>
      <c r="GI27" s="59">
        <f>-SUM(DA!GI56,DA!GI109, )</f>
        <v>-80.833333333333329</v>
      </c>
      <c r="GJ27" s="59">
        <f>-SUM(DA!GJ56,DA!GJ109, )</f>
        <v>-80.833333333333329</v>
      </c>
      <c r="GK27" s="59">
        <f>-SUM(DA!GK56,DA!GK109, )</f>
        <v>-80.833333333333329</v>
      </c>
      <c r="GL27" s="59">
        <f>-SUM(DA!GL56,DA!GL109, )</f>
        <v>-80.833333333333329</v>
      </c>
      <c r="GM27" s="59">
        <f>-SUM(DA!GM56,DA!GM109, )</f>
        <v>-80.833333333333329</v>
      </c>
      <c r="GN27" s="59">
        <f>-SUM(DA!GN56,DA!GN109, )</f>
        <v>-80.833333333333329</v>
      </c>
      <c r="GO27" s="59">
        <f>-SUM(DA!GO56,DA!GO109, )</f>
        <v>-80.833333333333329</v>
      </c>
      <c r="GP27" s="59">
        <f>-SUM(DA!GP56,DA!GP109, )</f>
        <v>-80.833333333333329</v>
      </c>
      <c r="GQ27" s="59">
        <f>-SUM(DA!GQ56,DA!GQ109, )</f>
        <v>-80.833333333333329</v>
      </c>
      <c r="GR27" s="59">
        <f>-SUM(DA!GR56,DA!GR109, )</f>
        <v>-80.833333333333329</v>
      </c>
      <c r="GS27" s="59">
        <f>-SUM(DA!GS56,DA!GS109, )</f>
        <v>-80.833333333333329</v>
      </c>
      <c r="GT27" s="59">
        <f>-SUM(DA!GT56,DA!GT109, )</f>
        <v>-80.833333333333329</v>
      </c>
      <c r="GU27" s="59">
        <f>-SUM(DA!GU56,DA!GU109, )</f>
        <v>-80.833333333333329</v>
      </c>
      <c r="GV27" s="59">
        <f>-SUM(DA!GV56,DA!GV109, )</f>
        <v>-80.833333333333329</v>
      </c>
      <c r="GW27" s="59">
        <f>-SUM(DA!GW56,DA!GW109, )</f>
        <v>-80.833333333333329</v>
      </c>
      <c r="GX27" s="59">
        <f>-SUM(DA!GX56,DA!GX109, )</f>
        <v>-80.833333333333329</v>
      </c>
      <c r="GY27" s="59">
        <f>-SUM(DA!GY56,DA!GY109, )</f>
        <v>-80.833333333333329</v>
      </c>
      <c r="GZ27" s="59">
        <f>-SUM(DA!GZ56,DA!GZ109, )</f>
        <v>-80.833333333333329</v>
      </c>
      <c r="HA27" s="59">
        <f>-SUM(DA!HA56,DA!HA109, )</f>
        <v>-80.833333333333329</v>
      </c>
      <c r="HB27" s="59">
        <f>-SUM(DA!HB56,DA!HB109, )</f>
        <v>-80.833333333333329</v>
      </c>
      <c r="HC27" s="59">
        <f>-SUM(DA!HC56,DA!HC109, )</f>
        <v>-80.833333333333329</v>
      </c>
      <c r="HD27" s="59">
        <f>-SUM(DA!HD56,DA!HD109, )</f>
        <v>-80.833333333333329</v>
      </c>
      <c r="HE27" s="59">
        <f>-SUM(DA!HE56,DA!HE109, )</f>
        <v>-80.833333333333329</v>
      </c>
      <c r="HF27" s="59">
        <f>-SUM(DA!HF56,DA!HF109, )</f>
        <v>-80.833333333333329</v>
      </c>
      <c r="HG27" s="59">
        <f>-SUM(DA!HG56,DA!HG109, )</f>
        <v>-80.833333333333329</v>
      </c>
      <c r="HH27" s="59">
        <f>-SUM(DA!HH56,DA!HH109, )</f>
        <v>-80.833333333333329</v>
      </c>
      <c r="HI27" s="59">
        <f>-SUM(DA!HI56,DA!HI109, )</f>
        <v>-80.833333333333329</v>
      </c>
      <c r="HJ27" s="59">
        <f>-SUM(DA!HJ56,DA!HJ109, )</f>
        <v>-80.833333333333329</v>
      </c>
      <c r="HK27" s="59">
        <f>-SUM(DA!HK56,DA!HK109, )</f>
        <v>-80.833333333333329</v>
      </c>
      <c r="HL27" s="59">
        <f>-SUM(DA!HL56,DA!HL109, )</f>
        <v>-80.833333333333329</v>
      </c>
      <c r="HM27" s="59">
        <f>-SUM(DA!HM56,DA!HM109, )</f>
        <v>-80.833333333333329</v>
      </c>
      <c r="HN27" s="59">
        <f>-SUM(DA!HN56,DA!HN109, )</f>
        <v>-80.833333333333329</v>
      </c>
      <c r="HO27" s="59">
        <f>-SUM(DA!HO56,DA!HO109, )</f>
        <v>-80.833333333333329</v>
      </c>
      <c r="HP27" s="59">
        <f>-SUM(DA!HP56,DA!HP109, )</f>
        <v>-80.833333333333329</v>
      </c>
      <c r="HQ27" s="59">
        <f>-SUM(DA!HQ56,DA!HQ109, )</f>
        <v>-80.833333333333329</v>
      </c>
      <c r="HR27" s="59">
        <f>-SUM(DA!HR56,DA!HR109, )</f>
        <v>-80.833333333333329</v>
      </c>
      <c r="HS27" s="59">
        <f>-SUM(DA!HS56,DA!HS109, )</f>
        <v>-80.833333333333329</v>
      </c>
      <c r="HT27" s="59">
        <f>-SUM(DA!HT56,DA!HT109, )</f>
        <v>-80.833333333333329</v>
      </c>
      <c r="HU27" s="59">
        <f>-SUM(DA!HU56,DA!HU109, )</f>
        <v>-80.833333333333329</v>
      </c>
      <c r="HV27" s="59">
        <f>-SUM(DA!HV56,DA!HV109, )</f>
        <v>-80.833333333333329</v>
      </c>
      <c r="HW27" s="59">
        <f>-SUM(DA!HW56,DA!HW109, )</f>
        <v>-80.833333333333329</v>
      </c>
      <c r="HX27" s="59">
        <f>-SUM(DA!HX56,DA!HX109, )</f>
        <v>-80.833333333333329</v>
      </c>
      <c r="HY27" s="59">
        <f>-SUM(DA!HY56,DA!HY109, )</f>
        <v>-80.833333333333329</v>
      </c>
      <c r="HZ27" s="59">
        <f>-SUM(DA!HZ56,DA!HZ109, )</f>
        <v>-80.833333333333329</v>
      </c>
      <c r="IA27" s="59">
        <f>-SUM(DA!IA56,DA!IA109, )</f>
        <v>-80.833333333333329</v>
      </c>
      <c r="IB27" s="59">
        <f>-SUM(DA!IB56,DA!IB109, )</f>
        <v>-80.833333333333329</v>
      </c>
      <c r="IC27" s="59">
        <f>-SUM(DA!IC56,DA!IC109, )</f>
        <v>-80.833333333333329</v>
      </c>
      <c r="ID27" s="59">
        <f>-SUM(DA!ID56,DA!ID109, )</f>
        <v>-80.833333333333329</v>
      </c>
      <c r="IE27" s="59">
        <f>-SUM(DA!IE56,DA!IE109, )</f>
        <v>-80.833333333333329</v>
      </c>
      <c r="IF27" s="59">
        <f>-SUM(DA!IF56,DA!IF109, )</f>
        <v>-80.833333333333329</v>
      </c>
      <c r="IG27" s="59">
        <f>-SUM(DA!IG56,DA!IG109, )</f>
        <v>-80.833333333333329</v>
      </c>
      <c r="IH27" s="59">
        <f>-SUM(DA!IH56,DA!IH109, )</f>
        <v>-80.833333333333329</v>
      </c>
      <c r="II27" s="59">
        <f>-SUM(DA!II56,DA!II109, )</f>
        <v>-80.833333333333329</v>
      </c>
      <c r="IJ27" s="59">
        <f>-SUM(DA!IJ56,DA!IJ109, )</f>
        <v>-80.833333333333329</v>
      </c>
      <c r="IK27" s="59">
        <f>-SUM(DA!IK56,DA!IK109, )</f>
        <v>-80.833333333333329</v>
      </c>
      <c r="IL27" s="59">
        <f>-SUM(DA!IL56,DA!IL109, )</f>
        <v>-80.833333333329492</v>
      </c>
    </row>
    <row r="28" spans="2:246" s="48" customFormat="1" ht="10.5" customHeight="1" outlineLevel="1" x14ac:dyDescent="0.2">
      <c r="B28" s="7" t="s">
        <v>258</v>
      </c>
      <c r="C28" s="56" t="s">
        <v>150</v>
      </c>
      <c r="D28" s="43"/>
      <c r="G28" s="59">
        <f t="shared" ref="G28:BR28" ca="1" si="29">IF(F29&gt;0,0,MIN(-MAX(G25*0.5,F29),0))</f>
        <v>0</v>
      </c>
      <c r="H28" s="59">
        <f t="shared" ca="1" si="29"/>
        <v>0</v>
      </c>
      <c r="I28" s="59">
        <f t="shared" ca="1" si="29"/>
        <v>0</v>
      </c>
      <c r="J28" s="59">
        <f t="shared" ca="1" si="29"/>
        <v>0</v>
      </c>
      <c r="K28" s="59">
        <f t="shared" ca="1" si="29"/>
        <v>0</v>
      </c>
      <c r="L28" s="59">
        <f t="shared" ca="1" si="29"/>
        <v>0</v>
      </c>
      <c r="M28" s="59">
        <f t="shared" ca="1" si="29"/>
        <v>0</v>
      </c>
      <c r="N28" s="59">
        <f t="shared" ca="1" si="29"/>
        <v>0</v>
      </c>
      <c r="O28" s="59">
        <f t="shared" ca="1" si="29"/>
        <v>0</v>
      </c>
      <c r="P28" s="59">
        <f t="shared" ca="1" si="29"/>
        <v>0</v>
      </c>
      <c r="Q28" s="59">
        <f t="shared" ca="1" si="29"/>
        <v>0</v>
      </c>
      <c r="R28" s="59">
        <f t="shared" ca="1" si="29"/>
        <v>0</v>
      </c>
      <c r="S28" s="59">
        <f t="shared" ca="1" si="29"/>
        <v>0</v>
      </c>
      <c r="T28" s="59">
        <f t="shared" ca="1" si="29"/>
        <v>0</v>
      </c>
      <c r="U28" s="59">
        <f t="shared" ca="1" si="29"/>
        <v>0</v>
      </c>
      <c r="V28" s="59">
        <f t="shared" ca="1" si="29"/>
        <v>0</v>
      </c>
      <c r="W28" s="59">
        <f t="shared" ca="1" si="29"/>
        <v>0</v>
      </c>
      <c r="X28" s="59">
        <f t="shared" ca="1" si="29"/>
        <v>0</v>
      </c>
      <c r="Y28" s="59">
        <f t="shared" ca="1" si="29"/>
        <v>0</v>
      </c>
      <c r="Z28" s="59">
        <f t="shared" ca="1" si="29"/>
        <v>0</v>
      </c>
      <c r="AA28" s="59">
        <f t="shared" ca="1" si="29"/>
        <v>0</v>
      </c>
      <c r="AB28" s="59">
        <f t="shared" ca="1" si="29"/>
        <v>0</v>
      </c>
      <c r="AC28" s="59">
        <f t="shared" ca="1" si="29"/>
        <v>0</v>
      </c>
      <c r="AD28" s="59">
        <f t="shared" ca="1" si="29"/>
        <v>0</v>
      </c>
      <c r="AE28" s="59">
        <f t="shared" ca="1" si="29"/>
        <v>0</v>
      </c>
      <c r="AF28" s="59">
        <f t="shared" ca="1" si="29"/>
        <v>0</v>
      </c>
      <c r="AG28" s="59">
        <f t="shared" ca="1" si="29"/>
        <v>0</v>
      </c>
      <c r="AH28" s="59">
        <f t="shared" ca="1" si="29"/>
        <v>0</v>
      </c>
      <c r="AI28" s="59">
        <f t="shared" ca="1" si="29"/>
        <v>0</v>
      </c>
      <c r="AJ28" s="59">
        <f t="shared" ca="1" si="29"/>
        <v>0</v>
      </c>
      <c r="AK28" s="59">
        <f t="shared" ca="1" si="29"/>
        <v>0</v>
      </c>
      <c r="AL28" s="59">
        <f t="shared" ca="1" si="29"/>
        <v>0</v>
      </c>
      <c r="AM28" s="59">
        <f t="shared" ca="1" si="29"/>
        <v>0</v>
      </c>
      <c r="AN28" s="59">
        <f t="shared" ca="1" si="29"/>
        <v>0</v>
      </c>
      <c r="AO28" s="59">
        <f t="shared" ca="1" si="29"/>
        <v>0</v>
      </c>
      <c r="AP28" s="59">
        <f t="shared" ca="1" si="29"/>
        <v>0</v>
      </c>
      <c r="AQ28" s="59">
        <f t="shared" ca="1" si="29"/>
        <v>0</v>
      </c>
      <c r="AR28" s="59">
        <f t="shared" ca="1" si="29"/>
        <v>0</v>
      </c>
      <c r="AS28" s="59">
        <f t="shared" ca="1" si="29"/>
        <v>0</v>
      </c>
      <c r="AT28" s="59">
        <f t="shared" ca="1" si="29"/>
        <v>0</v>
      </c>
      <c r="AU28" s="59">
        <f t="shared" ca="1" si="29"/>
        <v>0</v>
      </c>
      <c r="AV28" s="59">
        <f t="shared" ca="1" si="29"/>
        <v>0</v>
      </c>
      <c r="AW28" s="59">
        <f t="shared" ca="1" si="29"/>
        <v>0</v>
      </c>
      <c r="AX28" s="59">
        <f t="shared" ca="1" si="29"/>
        <v>0</v>
      </c>
      <c r="AY28" s="59">
        <f t="shared" ca="1" si="29"/>
        <v>0</v>
      </c>
      <c r="AZ28" s="59">
        <f t="shared" ca="1" si="29"/>
        <v>0</v>
      </c>
      <c r="BA28" s="59">
        <f t="shared" ca="1" si="29"/>
        <v>0</v>
      </c>
      <c r="BB28" s="59">
        <f t="shared" ca="1" si="29"/>
        <v>0</v>
      </c>
      <c r="BC28" s="59">
        <f t="shared" ca="1" si="29"/>
        <v>-65.865504803672735</v>
      </c>
      <c r="BD28" s="59">
        <f t="shared" ca="1" si="29"/>
        <v>-67.315813963621025</v>
      </c>
      <c r="BE28" s="59">
        <f t="shared" ca="1" si="29"/>
        <v>-68.770628483340801</v>
      </c>
      <c r="BF28" s="59">
        <f t="shared" ca="1" si="29"/>
        <v>-70.229963112200352</v>
      </c>
      <c r="BG28" s="59">
        <f t="shared" ca="1" si="29"/>
        <v>-71.69383264787129</v>
      </c>
      <c r="BH28" s="59">
        <f t="shared" ca="1" si="29"/>
        <v>-73.16225193645036</v>
      </c>
      <c r="BI28" s="59">
        <f t="shared" ca="1" si="29"/>
        <v>-74.635235872648565</v>
      </c>
      <c r="BJ28" s="59">
        <f t="shared" ca="1" si="29"/>
        <v>-76.112799399929628</v>
      </c>
      <c r="BK28" s="59">
        <f t="shared" ca="1" si="29"/>
        <v>-77.594957510689738</v>
      </c>
      <c r="BL28" s="59">
        <f t="shared" ca="1" si="29"/>
        <v>-79.081725246399657</v>
      </c>
      <c r="BM28" s="59">
        <f t="shared" ca="1" si="29"/>
        <v>-80.573117697759216</v>
      </c>
      <c r="BN28" s="59">
        <f t="shared" ca="1" si="29"/>
        <v>-82.069150004901275</v>
      </c>
      <c r="BO28" s="59">
        <f t="shared" ca="1" si="29"/>
        <v>-83.56983735749688</v>
      </c>
      <c r="BP28" s="59">
        <f t="shared" ca="1" si="29"/>
        <v>-85.075194994953762</v>
      </c>
      <c r="BQ28" s="59">
        <f t="shared" ca="1" si="29"/>
        <v>-86.58523820657453</v>
      </c>
      <c r="BR28" s="59">
        <f t="shared" ca="1" si="29"/>
        <v>-88.099982331703956</v>
      </c>
      <c r="BS28" s="59">
        <f t="shared" ref="BS28:ED28" ca="1" si="30">IF(BR29&gt;0,0,MIN(-MAX(BS25*0.5,BR29),0))</f>
        <v>-89.619442759905638</v>
      </c>
      <c r="BT28" s="59">
        <f t="shared" ca="1" si="30"/>
        <v>-91.143634931139928</v>
      </c>
      <c r="BU28" s="59">
        <f t="shared" ca="1" si="30"/>
        <v>-92.672574335898759</v>
      </c>
      <c r="BV28" s="59">
        <f t="shared" ca="1" si="30"/>
        <v>-94.206276515385611</v>
      </c>
      <c r="BW28" s="59">
        <f t="shared" ca="1" si="30"/>
        <v>-95.744757061688546</v>
      </c>
      <c r="BX28" s="59">
        <f t="shared" ca="1" si="30"/>
        <v>-97.28803161793266</v>
      </c>
      <c r="BY28" s="59">
        <f t="shared" ca="1" si="30"/>
        <v>-98.836115878462209</v>
      </c>
      <c r="BZ28" s="59">
        <f t="shared" ca="1" si="30"/>
        <v>-100.38902558899881</v>
      </c>
      <c r="CA28" s="59">
        <f t="shared" ca="1" si="30"/>
        <v>-101.94677654680871</v>
      </c>
      <c r="CB28" s="59">
        <f t="shared" ca="1" si="30"/>
        <v>0</v>
      </c>
      <c r="CC28" s="59">
        <f t="shared" ca="1" si="30"/>
        <v>0</v>
      </c>
      <c r="CD28" s="59">
        <f t="shared" ca="1" si="30"/>
        <v>0</v>
      </c>
      <c r="CE28" s="59">
        <f t="shared" ca="1" si="30"/>
        <v>0</v>
      </c>
      <c r="CF28" s="59">
        <f t="shared" ca="1" si="30"/>
        <v>0</v>
      </c>
      <c r="CG28" s="59">
        <f t="shared" ca="1" si="30"/>
        <v>0</v>
      </c>
      <c r="CH28" s="59">
        <f t="shared" ca="1" si="30"/>
        <v>0</v>
      </c>
      <c r="CI28" s="59">
        <f t="shared" ca="1" si="30"/>
        <v>0</v>
      </c>
      <c r="CJ28" s="59">
        <f t="shared" ca="1" si="30"/>
        <v>0</v>
      </c>
      <c r="CK28" s="59">
        <f t="shared" ca="1" si="30"/>
        <v>0</v>
      </c>
      <c r="CL28" s="59">
        <f t="shared" ca="1" si="30"/>
        <v>0</v>
      </c>
      <c r="CM28" s="59">
        <f t="shared" ca="1" si="30"/>
        <v>0</v>
      </c>
      <c r="CN28" s="59">
        <f t="shared" ca="1" si="30"/>
        <v>0</v>
      </c>
      <c r="CO28" s="59">
        <f t="shared" ca="1" si="30"/>
        <v>0</v>
      </c>
      <c r="CP28" s="59">
        <f t="shared" ca="1" si="30"/>
        <v>0</v>
      </c>
      <c r="CQ28" s="59">
        <f t="shared" ca="1" si="30"/>
        <v>0</v>
      </c>
      <c r="CR28" s="59">
        <f t="shared" ca="1" si="30"/>
        <v>0</v>
      </c>
      <c r="CS28" s="59">
        <f t="shared" ca="1" si="30"/>
        <v>0</v>
      </c>
      <c r="CT28" s="59">
        <f t="shared" ca="1" si="30"/>
        <v>0</v>
      </c>
      <c r="CU28" s="59">
        <f t="shared" ca="1" si="30"/>
        <v>0</v>
      </c>
      <c r="CV28" s="59">
        <f t="shared" ca="1" si="30"/>
        <v>0</v>
      </c>
      <c r="CW28" s="59">
        <f t="shared" ca="1" si="30"/>
        <v>0</v>
      </c>
      <c r="CX28" s="59">
        <f t="shared" ca="1" si="30"/>
        <v>0</v>
      </c>
      <c r="CY28" s="59">
        <f t="shared" ca="1" si="30"/>
        <v>0</v>
      </c>
      <c r="CZ28" s="59">
        <f t="shared" ca="1" si="30"/>
        <v>0</v>
      </c>
      <c r="DA28" s="59">
        <f t="shared" ca="1" si="30"/>
        <v>0</v>
      </c>
      <c r="DB28" s="59">
        <f t="shared" ca="1" si="30"/>
        <v>0</v>
      </c>
      <c r="DC28" s="59">
        <f t="shared" ca="1" si="30"/>
        <v>0</v>
      </c>
      <c r="DD28" s="59">
        <f t="shared" ca="1" si="30"/>
        <v>0</v>
      </c>
      <c r="DE28" s="59">
        <f t="shared" ca="1" si="30"/>
        <v>0</v>
      </c>
      <c r="DF28" s="59">
        <f t="shared" ca="1" si="30"/>
        <v>0</v>
      </c>
      <c r="DG28" s="59">
        <f t="shared" ca="1" si="30"/>
        <v>0</v>
      </c>
      <c r="DH28" s="59">
        <f t="shared" ca="1" si="30"/>
        <v>0</v>
      </c>
      <c r="DI28" s="59">
        <f t="shared" ca="1" si="30"/>
        <v>0</v>
      </c>
      <c r="DJ28" s="59">
        <f t="shared" ca="1" si="30"/>
        <v>0</v>
      </c>
      <c r="DK28" s="59">
        <f t="shared" ca="1" si="30"/>
        <v>0</v>
      </c>
      <c r="DL28" s="59">
        <f t="shared" ca="1" si="30"/>
        <v>0</v>
      </c>
      <c r="DM28" s="59">
        <f t="shared" ca="1" si="30"/>
        <v>0</v>
      </c>
      <c r="DN28" s="59">
        <f t="shared" ca="1" si="30"/>
        <v>0</v>
      </c>
      <c r="DO28" s="59">
        <f t="shared" ca="1" si="30"/>
        <v>0</v>
      </c>
      <c r="DP28" s="59">
        <f t="shared" ca="1" si="30"/>
        <v>0</v>
      </c>
      <c r="DQ28" s="59">
        <f t="shared" ca="1" si="30"/>
        <v>0</v>
      </c>
      <c r="DR28" s="59">
        <f t="shared" ca="1" si="30"/>
        <v>0</v>
      </c>
      <c r="DS28" s="59">
        <f t="shared" ca="1" si="30"/>
        <v>0</v>
      </c>
      <c r="DT28" s="59">
        <f t="shared" ca="1" si="30"/>
        <v>0</v>
      </c>
      <c r="DU28" s="59">
        <f t="shared" ca="1" si="30"/>
        <v>0</v>
      </c>
      <c r="DV28" s="59">
        <f t="shared" ca="1" si="30"/>
        <v>0</v>
      </c>
      <c r="DW28" s="59">
        <f t="shared" ca="1" si="30"/>
        <v>0</v>
      </c>
      <c r="DX28" s="59">
        <f t="shared" ca="1" si="30"/>
        <v>0</v>
      </c>
      <c r="DY28" s="59">
        <f t="shared" ca="1" si="30"/>
        <v>0</v>
      </c>
      <c r="DZ28" s="59">
        <f t="shared" ca="1" si="30"/>
        <v>0</v>
      </c>
      <c r="EA28" s="59">
        <f t="shared" ca="1" si="30"/>
        <v>0</v>
      </c>
      <c r="EB28" s="59">
        <f t="shared" ca="1" si="30"/>
        <v>0</v>
      </c>
      <c r="EC28" s="59">
        <f t="shared" ca="1" si="30"/>
        <v>0</v>
      </c>
      <c r="ED28" s="59">
        <f t="shared" ca="1" si="30"/>
        <v>0</v>
      </c>
      <c r="EE28" s="59">
        <f t="shared" ref="EE28:GP28" ca="1" si="31">IF(ED29&gt;0,0,MIN(-MAX(EE25*0.5,ED29),0))</f>
        <v>0</v>
      </c>
      <c r="EF28" s="59">
        <f t="shared" ca="1" si="31"/>
        <v>0</v>
      </c>
      <c r="EG28" s="59">
        <f t="shared" ca="1" si="31"/>
        <v>0</v>
      </c>
      <c r="EH28" s="59">
        <f t="shared" ca="1" si="31"/>
        <v>0</v>
      </c>
      <c r="EI28" s="59">
        <f t="shared" ca="1" si="31"/>
        <v>0</v>
      </c>
      <c r="EJ28" s="59">
        <f t="shared" ca="1" si="31"/>
        <v>0</v>
      </c>
      <c r="EK28" s="59">
        <f t="shared" ca="1" si="31"/>
        <v>0</v>
      </c>
      <c r="EL28" s="59">
        <f t="shared" ca="1" si="31"/>
        <v>0</v>
      </c>
      <c r="EM28" s="59">
        <f t="shared" ca="1" si="31"/>
        <v>0</v>
      </c>
      <c r="EN28" s="59">
        <f t="shared" ca="1" si="31"/>
        <v>0</v>
      </c>
      <c r="EO28" s="59">
        <f t="shared" ca="1" si="31"/>
        <v>0</v>
      </c>
      <c r="EP28" s="59">
        <f t="shared" ca="1" si="31"/>
        <v>0</v>
      </c>
      <c r="EQ28" s="59">
        <f t="shared" ca="1" si="31"/>
        <v>0</v>
      </c>
      <c r="ER28" s="59">
        <f t="shared" ca="1" si="31"/>
        <v>0</v>
      </c>
      <c r="ES28" s="59">
        <f t="shared" ca="1" si="31"/>
        <v>0</v>
      </c>
      <c r="ET28" s="59">
        <f t="shared" ca="1" si="31"/>
        <v>0</v>
      </c>
      <c r="EU28" s="59">
        <f t="shared" ca="1" si="31"/>
        <v>0</v>
      </c>
      <c r="EV28" s="59">
        <f t="shared" ca="1" si="31"/>
        <v>0</v>
      </c>
      <c r="EW28" s="59">
        <f t="shared" ca="1" si="31"/>
        <v>0</v>
      </c>
      <c r="EX28" s="59">
        <f t="shared" ca="1" si="31"/>
        <v>0</v>
      </c>
      <c r="EY28" s="59">
        <f t="shared" ca="1" si="31"/>
        <v>0</v>
      </c>
      <c r="EZ28" s="59">
        <f t="shared" ca="1" si="31"/>
        <v>0</v>
      </c>
      <c r="FA28" s="59">
        <f t="shared" ca="1" si="31"/>
        <v>0</v>
      </c>
      <c r="FB28" s="59">
        <f t="shared" ca="1" si="31"/>
        <v>0</v>
      </c>
      <c r="FC28" s="59">
        <f t="shared" ca="1" si="31"/>
        <v>0</v>
      </c>
      <c r="FD28" s="59">
        <f t="shared" ca="1" si="31"/>
        <v>0</v>
      </c>
      <c r="FE28" s="59">
        <f t="shared" ca="1" si="31"/>
        <v>0</v>
      </c>
      <c r="FF28" s="59">
        <f t="shared" ca="1" si="31"/>
        <v>0</v>
      </c>
      <c r="FG28" s="59">
        <f t="shared" ca="1" si="31"/>
        <v>0</v>
      </c>
      <c r="FH28" s="59">
        <f t="shared" ca="1" si="31"/>
        <v>0</v>
      </c>
      <c r="FI28" s="59">
        <f t="shared" ca="1" si="31"/>
        <v>0</v>
      </c>
      <c r="FJ28" s="59">
        <f t="shared" ca="1" si="31"/>
        <v>0</v>
      </c>
      <c r="FK28" s="59">
        <f t="shared" ca="1" si="31"/>
        <v>0</v>
      </c>
      <c r="FL28" s="59">
        <f t="shared" ca="1" si="31"/>
        <v>0</v>
      </c>
      <c r="FM28" s="59">
        <f t="shared" ca="1" si="31"/>
        <v>0</v>
      </c>
      <c r="FN28" s="59">
        <f t="shared" ca="1" si="31"/>
        <v>0</v>
      </c>
      <c r="FO28" s="59">
        <f t="shared" ca="1" si="31"/>
        <v>0</v>
      </c>
      <c r="FP28" s="59">
        <f t="shared" ca="1" si="31"/>
        <v>0</v>
      </c>
      <c r="FQ28" s="59">
        <f t="shared" ca="1" si="31"/>
        <v>0</v>
      </c>
      <c r="FR28" s="59">
        <f t="shared" ca="1" si="31"/>
        <v>0</v>
      </c>
      <c r="FS28" s="59">
        <f t="shared" ca="1" si="31"/>
        <v>0</v>
      </c>
      <c r="FT28" s="59">
        <f t="shared" ca="1" si="31"/>
        <v>0</v>
      </c>
      <c r="FU28" s="59">
        <f t="shared" ca="1" si="31"/>
        <v>0</v>
      </c>
      <c r="FV28" s="59">
        <f t="shared" ca="1" si="31"/>
        <v>0</v>
      </c>
      <c r="FW28" s="59">
        <f t="shared" ca="1" si="31"/>
        <v>0</v>
      </c>
      <c r="FX28" s="59">
        <f t="shared" ca="1" si="31"/>
        <v>0</v>
      </c>
      <c r="FY28" s="59">
        <f t="shared" ca="1" si="31"/>
        <v>0</v>
      </c>
      <c r="FZ28" s="59">
        <f t="shared" ca="1" si="31"/>
        <v>0</v>
      </c>
      <c r="GA28" s="59">
        <f t="shared" ca="1" si="31"/>
        <v>0</v>
      </c>
      <c r="GB28" s="59">
        <f t="shared" ca="1" si="31"/>
        <v>0</v>
      </c>
      <c r="GC28" s="59">
        <f t="shared" ca="1" si="31"/>
        <v>0</v>
      </c>
      <c r="GD28" s="59">
        <f t="shared" ca="1" si="31"/>
        <v>0</v>
      </c>
      <c r="GE28" s="59">
        <f t="shared" ca="1" si="31"/>
        <v>0</v>
      </c>
      <c r="GF28" s="59">
        <f t="shared" ca="1" si="31"/>
        <v>0</v>
      </c>
      <c r="GG28" s="59">
        <f t="shared" ca="1" si="31"/>
        <v>0</v>
      </c>
      <c r="GH28" s="59">
        <f t="shared" ca="1" si="31"/>
        <v>0</v>
      </c>
      <c r="GI28" s="59">
        <f t="shared" ca="1" si="31"/>
        <v>0</v>
      </c>
      <c r="GJ28" s="59">
        <f t="shared" ca="1" si="31"/>
        <v>0</v>
      </c>
      <c r="GK28" s="59">
        <f t="shared" ca="1" si="31"/>
        <v>0</v>
      </c>
      <c r="GL28" s="59">
        <f t="shared" ca="1" si="31"/>
        <v>0</v>
      </c>
      <c r="GM28" s="59">
        <f t="shared" ca="1" si="31"/>
        <v>0</v>
      </c>
      <c r="GN28" s="59">
        <f t="shared" ca="1" si="31"/>
        <v>0</v>
      </c>
      <c r="GO28" s="59">
        <f t="shared" ca="1" si="31"/>
        <v>0</v>
      </c>
      <c r="GP28" s="59">
        <f t="shared" ca="1" si="31"/>
        <v>0</v>
      </c>
      <c r="GQ28" s="59">
        <f t="shared" ref="GQ28:IL28" ca="1" si="32">IF(GP29&gt;0,0,MIN(-MAX(GQ25*0.5,GP29),0))</f>
        <v>0</v>
      </c>
      <c r="GR28" s="59">
        <f t="shared" ca="1" si="32"/>
        <v>0</v>
      </c>
      <c r="GS28" s="59">
        <f t="shared" ca="1" si="32"/>
        <v>0</v>
      </c>
      <c r="GT28" s="59">
        <f t="shared" ca="1" si="32"/>
        <v>0</v>
      </c>
      <c r="GU28" s="59">
        <f t="shared" ca="1" si="32"/>
        <v>0</v>
      </c>
      <c r="GV28" s="59">
        <f t="shared" ca="1" si="32"/>
        <v>0</v>
      </c>
      <c r="GW28" s="59">
        <f t="shared" ca="1" si="32"/>
        <v>0</v>
      </c>
      <c r="GX28" s="59">
        <f t="shared" ca="1" si="32"/>
        <v>0</v>
      </c>
      <c r="GY28" s="59">
        <f t="shared" ca="1" si="32"/>
        <v>0</v>
      </c>
      <c r="GZ28" s="59">
        <f t="shared" ca="1" si="32"/>
        <v>0</v>
      </c>
      <c r="HA28" s="59">
        <f t="shared" ca="1" si="32"/>
        <v>0</v>
      </c>
      <c r="HB28" s="59">
        <f t="shared" ca="1" si="32"/>
        <v>0</v>
      </c>
      <c r="HC28" s="59">
        <f t="shared" ca="1" si="32"/>
        <v>0</v>
      </c>
      <c r="HD28" s="59">
        <f t="shared" ca="1" si="32"/>
        <v>0</v>
      </c>
      <c r="HE28" s="59">
        <f t="shared" ca="1" si="32"/>
        <v>0</v>
      </c>
      <c r="HF28" s="59">
        <f t="shared" ca="1" si="32"/>
        <v>0</v>
      </c>
      <c r="HG28" s="59">
        <f t="shared" ca="1" si="32"/>
        <v>0</v>
      </c>
      <c r="HH28" s="59">
        <f t="shared" ca="1" si="32"/>
        <v>0</v>
      </c>
      <c r="HI28" s="59">
        <f t="shared" ca="1" si="32"/>
        <v>0</v>
      </c>
      <c r="HJ28" s="59">
        <f t="shared" ca="1" si="32"/>
        <v>0</v>
      </c>
      <c r="HK28" s="59">
        <f t="shared" ca="1" si="32"/>
        <v>0</v>
      </c>
      <c r="HL28" s="59">
        <f t="shared" ca="1" si="32"/>
        <v>0</v>
      </c>
      <c r="HM28" s="59">
        <f t="shared" ca="1" si="32"/>
        <v>0</v>
      </c>
      <c r="HN28" s="59">
        <f t="shared" ca="1" si="32"/>
        <v>0</v>
      </c>
      <c r="HO28" s="59">
        <f t="shared" ca="1" si="32"/>
        <v>0</v>
      </c>
      <c r="HP28" s="59">
        <f t="shared" ca="1" si="32"/>
        <v>0</v>
      </c>
      <c r="HQ28" s="59">
        <f t="shared" ca="1" si="32"/>
        <v>0</v>
      </c>
      <c r="HR28" s="59">
        <f t="shared" ca="1" si="32"/>
        <v>0</v>
      </c>
      <c r="HS28" s="59">
        <f t="shared" ca="1" si="32"/>
        <v>0</v>
      </c>
      <c r="HT28" s="59">
        <f t="shared" ca="1" si="32"/>
        <v>0</v>
      </c>
      <c r="HU28" s="59">
        <f t="shared" ca="1" si="32"/>
        <v>0</v>
      </c>
      <c r="HV28" s="59">
        <f t="shared" ca="1" si="32"/>
        <v>0</v>
      </c>
      <c r="HW28" s="59">
        <f t="shared" ca="1" si="32"/>
        <v>0</v>
      </c>
      <c r="HX28" s="59">
        <f t="shared" ca="1" si="32"/>
        <v>0</v>
      </c>
      <c r="HY28" s="59">
        <f t="shared" ca="1" si="32"/>
        <v>0</v>
      </c>
      <c r="HZ28" s="59">
        <f t="shared" ca="1" si="32"/>
        <v>0</v>
      </c>
      <c r="IA28" s="59">
        <f t="shared" ca="1" si="32"/>
        <v>0</v>
      </c>
      <c r="IB28" s="59">
        <f t="shared" ca="1" si="32"/>
        <v>0</v>
      </c>
      <c r="IC28" s="59">
        <f t="shared" ca="1" si="32"/>
        <v>0</v>
      </c>
      <c r="ID28" s="59">
        <f t="shared" ca="1" si="32"/>
        <v>0</v>
      </c>
      <c r="IE28" s="59">
        <f t="shared" ca="1" si="32"/>
        <v>0</v>
      </c>
      <c r="IF28" s="59">
        <f t="shared" ca="1" si="32"/>
        <v>0</v>
      </c>
      <c r="IG28" s="59">
        <f t="shared" ca="1" si="32"/>
        <v>0</v>
      </c>
      <c r="IH28" s="59">
        <f t="shared" ca="1" si="32"/>
        <v>0</v>
      </c>
      <c r="II28" s="59">
        <f t="shared" ca="1" si="32"/>
        <v>0</v>
      </c>
      <c r="IJ28" s="59">
        <f t="shared" ca="1" si="32"/>
        <v>0</v>
      </c>
      <c r="IK28" s="59">
        <f t="shared" ca="1" si="32"/>
        <v>0</v>
      </c>
      <c r="IL28" s="59">
        <f t="shared" ca="1" si="32"/>
        <v>0</v>
      </c>
    </row>
    <row r="29" spans="2:246" s="48" customFormat="1" ht="10.5" customHeight="1" outlineLevel="1" x14ac:dyDescent="0.2">
      <c r="B29" s="7" t="s">
        <v>257</v>
      </c>
      <c r="C29" s="56" t="s">
        <v>150</v>
      </c>
      <c r="D29" s="43"/>
      <c r="G29" s="59">
        <f ca="1">F29+G25-G28</f>
        <v>-131.04044044901065</v>
      </c>
      <c r="H29" s="59">
        <f ca="1">G29+H25-H28</f>
        <v>-249.74939878234397</v>
      </c>
      <c r="I29" s="59">
        <f t="shared" ref="I29:BT29" ca="1" si="33">H29+I25-I28</f>
        <v>-368.31016267123289</v>
      </c>
      <c r="J29" s="59">
        <f ca="1">I29+J25-J28</f>
        <v>-486.72273211567733</v>
      </c>
      <c r="K29" s="59">
        <f t="shared" ca="1" si="33"/>
        <v>-604.9871071156773</v>
      </c>
      <c r="L29" s="59">
        <f t="shared" ca="1" si="33"/>
        <v>-723.10328767123292</v>
      </c>
      <c r="M29" s="59">
        <f t="shared" ca="1" si="33"/>
        <v>-841.07127378234406</v>
      </c>
      <c r="N29" s="59">
        <f t="shared" ca="1" si="33"/>
        <v>-958.89106544901074</v>
      </c>
      <c r="O29" s="59">
        <f t="shared" ca="1" si="33"/>
        <v>-1076.5626626712331</v>
      </c>
      <c r="P29" s="59">
        <f t="shared" ca="1" si="33"/>
        <v>-1194.0860654490109</v>
      </c>
      <c r="Q29" s="59">
        <f t="shared" ca="1" si="33"/>
        <v>-1311.4612737823443</v>
      </c>
      <c r="R29" s="59">
        <f t="shared" ca="1" si="33"/>
        <v>-1428.6882876712332</v>
      </c>
      <c r="S29" s="59">
        <f t="shared" ca="1" si="33"/>
        <v>-1608.4626253279309</v>
      </c>
      <c r="T29" s="59">
        <f t="shared" ca="1" si="33"/>
        <v>-1785.7016038970116</v>
      </c>
      <c r="U29" s="59">
        <f t="shared" ca="1" si="33"/>
        <v>-1960.3976004126491</v>
      </c>
      <c r="V29" s="59">
        <f t="shared" ca="1" si="33"/>
        <v>-2132.4824604630458</v>
      </c>
      <c r="W29" s="59">
        <f t="shared" ca="1" si="33"/>
        <v>-2301.9481210169242</v>
      </c>
      <c r="X29" s="59">
        <f t="shared" ca="1" si="33"/>
        <v>-2468.7864926467505</v>
      </c>
      <c r="Y29" s="59">
        <f t="shared" ca="1" si="33"/>
        <v>-2632.9894594422944</v>
      </c>
      <c r="Z29" s="59">
        <f t="shared" ca="1" si="33"/>
        <v>-2794.5488789239553</v>
      </c>
      <c r="AA29" s="59">
        <f t="shared" ca="1" si="33"/>
        <v>-2953.4565819557779</v>
      </c>
      <c r="AB29" s="59">
        <f t="shared" ca="1" si="33"/>
        <v>-3109.7043726581874</v>
      </c>
      <c r="AC29" s="59">
        <f t="shared" ca="1" si="33"/>
        <v>-3263.2840283204096</v>
      </c>
      <c r="AD29" s="59">
        <f t="shared" ca="1" si="33"/>
        <v>-3414.1872993126681</v>
      </c>
      <c r="AE29" s="59">
        <f t="shared" ca="1" si="33"/>
        <v>-3562.4059089980506</v>
      </c>
      <c r="AF29" s="59">
        <f t="shared" ca="1" si="33"/>
        <v>-3707.9315536440768</v>
      </c>
      <c r="AG29" s="59">
        <f t="shared" ca="1" si="33"/>
        <v>-3850.7559023340191</v>
      </c>
      <c r="AH29" s="59">
        <f t="shared" ca="1" si="33"/>
        <v>-3990.8705968778886</v>
      </c>
      <c r="AI29" s="59">
        <f t="shared" ca="1" si="33"/>
        <v>-4128.2672517231595</v>
      </c>
      <c r="AJ29" s="59">
        <f t="shared" ca="1" si="33"/>
        <v>-4262.9374538651855</v>
      </c>
      <c r="AK29" s="59">
        <f t="shared" ca="1" si="33"/>
        <v>-4394.8727627573417</v>
      </c>
      <c r="AL29" s="59">
        <f t="shared" ca="1" si="33"/>
        <v>-4524.0647102208422</v>
      </c>
      <c r="AM29" s="59">
        <f t="shared" ca="1" si="33"/>
        <v>-4650.5048003542861</v>
      </c>
      <c r="AN29" s="59">
        <f t="shared" ca="1" si="33"/>
        <v>-4774.1845094429182</v>
      </c>
      <c r="AO29" s="59">
        <f t="shared" ca="1" si="33"/>
        <v>-4895.0952858675309</v>
      </c>
      <c r="AP29" s="59">
        <f t="shared" ca="1" si="33"/>
        <v>-5013.228550013162</v>
      </c>
      <c r="AQ29" s="59">
        <f t="shared" ca="1" si="33"/>
        <v>-5128.5756941774171</v>
      </c>
      <c r="AR29" s="59">
        <f t="shared" ca="1" si="33"/>
        <v>-5241.1280824785199</v>
      </c>
      <c r="AS29" s="59">
        <f t="shared" ca="1" si="33"/>
        <v>-5350.8770507630752</v>
      </c>
      <c r="AT29" s="59">
        <f t="shared" ca="1" si="33"/>
        <v>-5457.8139065134892</v>
      </c>
      <c r="AU29" s="59">
        <f t="shared" ca="1" si="33"/>
        <v>-5561.9299287551394</v>
      </c>
      <c r="AV29" s="59">
        <f t="shared" ca="1" si="33"/>
        <v>-5663.2163679632022</v>
      </c>
      <c r="AW29" s="59">
        <f t="shared" ca="1" si="33"/>
        <v>-5761.6644459691715</v>
      </c>
      <c r="AX29" s="59">
        <f t="shared" ca="1" si="33"/>
        <v>-5857.2653558671118</v>
      </c>
      <c r="AY29" s="59">
        <f t="shared" ca="1" si="33"/>
        <v>-5950.0102619195759</v>
      </c>
      <c r="AZ29" s="59">
        <f t="shared" ca="1" si="33"/>
        <v>-6039.8902994632117</v>
      </c>
      <c r="BA29" s="59">
        <f t="shared" ca="1" si="33"/>
        <v>-6126.8965748140508</v>
      </c>
      <c r="BB29" s="59">
        <f t="shared" ca="1" si="33"/>
        <v>-6211.0201651725274</v>
      </c>
      <c r="BC29" s="59">
        <f t="shared" ca="1" si="33"/>
        <v>-6013.4236507615096</v>
      </c>
      <c r="BD29" s="59">
        <f t="shared" ca="1" si="33"/>
        <v>-5811.4762088706466</v>
      </c>
      <c r="BE29" s="59">
        <f t="shared" ca="1" si="33"/>
        <v>-5605.164323420624</v>
      </c>
      <c r="BF29" s="59">
        <f t="shared" ca="1" si="33"/>
        <v>-5394.4744340840225</v>
      </c>
      <c r="BG29" s="59">
        <f t="shared" ca="1" si="33"/>
        <v>-5179.3929361404089</v>
      </c>
      <c r="BH29" s="59">
        <f t="shared" ca="1" si="33"/>
        <v>-4959.9061803310578</v>
      </c>
      <c r="BI29" s="59">
        <f t="shared" ca="1" si="33"/>
        <v>-4736.0004727131118</v>
      </c>
      <c r="BJ29" s="59">
        <f t="shared" ca="1" si="33"/>
        <v>-4507.6620745133223</v>
      </c>
      <c r="BK29" s="59">
        <f t="shared" ca="1" si="33"/>
        <v>-4274.8772019812532</v>
      </c>
      <c r="BL29" s="59">
        <f t="shared" ca="1" si="33"/>
        <v>-4037.6320262420536</v>
      </c>
      <c r="BM29" s="59">
        <f t="shared" ca="1" si="33"/>
        <v>-3795.9126731487759</v>
      </c>
      <c r="BN29" s="59">
        <f t="shared" ca="1" si="33"/>
        <v>-3549.7052231340722</v>
      </c>
      <c r="BO29" s="59">
        <f t="shared" ca="1" si="33"/>
        <v>-3298.9957110615815</v>
      </c>
      <c r="BP29" s="59">
        <f t="shared" ca="1" si="33"/>
        <v>-3043.7701260767203</v>
      </c>
      <c r="BQ29" s="59">
        <f t="shared" ca="1" si="33"/>
        <v>-2784.0144114569966</v>
      </c>
      <c r="BR29" s="59">
        <f t="shared" ca="1" si="33"/>
        <v>-2519.7144644618847</v>
      </c>
      <c r="BS29" s="59">
        <f t="shared" ca="1" si="33"/>
        <v>-2250.8561361821676</v>
      </c>
      <c r="BT29" s="59">
        <f t="shared" ca="1" si="33"/>
        <v>-1977.4252313887475</v>
      </c>
      <c r="BU29" s="59">
        <f t="shared" ref="BU29:EF29" ca="1" si="34">BT29+BU25-BU28</f>
        <v>-1699.4075083810512</v>
      </c>
      <c r="BV29" s="59">
        <f t="shared" ca="1" si="34"/>
        <v>-1416.7886788348944</v>
      </c>
      <c r="BW29" s="59">
        <f t="shared" ca="1" si="34"/>
        <v>-1129.5544076498288</v>
      </c>
      <c r="BX29" s="59">
        <f t="shared" ca="1" si="34"/>
        <v>-837.69031279603075</v>
      </c>
      <c r="BY29" s="59">
        <f t="shared" ca="1" si="34"/>
        <v>-541.18196516064415</v>
      </c>
      <c r="BZ29" s="59">
        <f t="shared" ca="1" si="34"/>
        <v>-240.01488839364774</v>
      </c>
      <c r="CA29" s="59">
        <f t="shared" ca="1" si="34"/>
        <v>65.825441246778382</v>
      </c>
      <c r="CB29" s="59">
        <f t="shared" ca="1" si="34"/>
        <v>272.84421044853008</v>
      </c>
      <c r="CC29" s="59">
        <f t="shared" ca="1" si="34"/>
        <v>482.99794175266413</v>
      </c>
      <c r="CD29" s="59">
        <f t="shared" ca="1" si="34"/>
        <v>696.29641305928499</v>
      </c>
      <c r="CE29" s="59">
        <f t="shared" ca="1" si="34"/>
        <v>912.74943427880316</v>
      </c>
      <c r="CF29" s="59">
        <f t="shared" ca="1" si="34"/>
        <v>1132.3668474367132</v>
      </c>
      <c r="CG29" s="59">
        <f t="shared" ca="1" si="34"/>
        <v>1355.1585267787345</v>
      </c>
      <c r="CH29" s="59">
        <f t="shared" ca="1" si="34"/>
        <v>1581.1343788763129</v>
      </c>
      <c r="CI29" s="59">
        <f t="shared" ca="1" si="34"/>
        <v>1810.3043427324164</v>
      </c>
      <c r="CJ29" s="59">
        <f t="shared" ca="1" si="34"/>
        <v>2042.6783898877391</v>
      </c>
      <c r="CK29" s="59">
        <f t="shared" ca="1" si="34"/>
        <v>2278.2665245271846</v>
      </c>
      <c r="CL29" s="59">
        <f t="shared" ca="1" si="34"/>
        <v>2517.0787835867723</v>
      </c>
      <c r="CM29" s="59">
        <f t="shared" ca="1" si="34"/>
        <v>2759.1252368608216</v>
      </c>
      <c r="CN29" s="59">
        <f t="shared" ca="1" si="34"/>
        <v>3004.4159871095535</v>
      </c>
      <c r="CO29" s="59">
        <f t="shared" ca="1" si="34"/>
        <v>3252.9611701669937</v>
      </c>
      <c r="CP29" s="59">
        <f t="shared" ca="1" si="34"/>
        <v>3504.7709550492377</v>
      </c>
      <c r="CQ29" s="59">
        <f t="shared" ca="1" si="34"/>
        <v>3759.8555440631212</v>
      </c>
      <c r="CR29" s="59">
        <f t="shared" ca="1" si="34"/>
        <v>4018.2251729151521</v>
      </c>
      <c r="CS29" s="59">
        <f t="shared" ca="1" si="34"/>
        <v>4279.8901108208793</v>
      </c>
      <c r="CT29" s="59">
        <f t="shared" ca="1" si="34"/>
        <v>4544.8606606146068</v>
      </c>
      <c r="CU29" s="59">
        <f t="shared" ca="1" si="34"/>
        <v>4813.1471588594231</v>
      </c>
      <c r="CV29" s="59">
        <f t="shared" ca="1" si="34"/>
        <v>5084.7599759576424</v>
      </c>
      <c r="CW29" s="59">
        <f t="shared" ca="1" si="34"/>
        <v>5359.7095162615769</v>
      </c>
      <c r="CX29" s="59">
        <f t="shared" ca="1" si="34"/>
        <v>5638.0062181846806</v>
      </c>
      <c r="CY29" s="59">
        <f t="shared" ca="1" si="34"/>
        <v>5919.6605543130563</v>
      </c>
      <c r="CZ29" s="59">
        <f t="shared" ca="1" si="34"/>
        <v>6204.6830315173138</v>
      </c>
      <c r="DA29" s="59">
        <f t="shared" ca="1" si="34"/>
        <v>6493.084191064856</v>
      </c>
      <c r="DB29" s="59">
        <f t="shared" ca="1" si="34"/>
        <v>6784.8746087324125</v>
      </c>
      <c r="DC29" s="59">
        <f t="shared" ca="1" si="34"/>
        <v>7080.06489491909</v>
      </c>
      <c r="DD29" s="59">
        <f t="shared" ca="1" si="34"/>
        <v>7378.6656947596621</v>
      </c>
      <c r="DE29" s="59">
        <f t="shared" ca="1" si="34"/>
        <v>7680.687688238304</v>
      </c>
      <c r="DF29" s="59">
        <f t="shared" ca="1" si="34"/>
        <v>7986.1415903026937</v>
      </c>
      <c r="DG29" s="59">
        <f t="shared" ca="1" si="34"/>
        <v>8295.0381509784402</v>
      </c>
      <c r="DH29" s="59">
        <f t="shared" ca="1" si="34"/>
        <v>8607.3881554839427</v>
      </c>
      <c r="DI29" s="59">
        <f t="shared" ca="1" si="34"/>
        <v>8923.2024243456035</v>
      </c>
      <c r="DJ29" s="59">
        <f t="shared" ca="1" si="34"/>
        <v>9242.4918135134303</v>
      </c>
      <c r="DK29" s="59">
        <f t="shared" ca="1" si="34"/>
        <v>9565.2672144769549</v>
      </c>
      <c r="DL29" s="59">
        <f t="shared" ca="1" si="34"/>
        <v>9891.5395543816285</v>
      </c>
      <c r="DM29" s="59">
        <f t="shared" ca="1" si="34"/>
        <v>10221.31979614553</v>
      </c>
      <c r="DN29" s="59">
        <f t="shared" ca="1" si="34"/>
        <v>10554.618938576481</v>
      </c>
      <c r="DO29" s="59">
        <f t="shared" ca="1" si="34"/>
        <v>10891.448016489538</v>
      </c>
      <c r="DP29" s="59">
        <f t="shared" ca="1" si="34"/>
        <v>11231.81810082487</v>
      </c>
      <c r="DQ29" s="59">
        <f t="shared" ca="1" si="34"/>
        <v>11575.740298766015</v>
      </c>
      <c r="DR29" s="59">
        <f t="shared" ca="1" si="34"/>
        <v>11923.225753858562</v>
      </c>
      <c r="DS29" s="59">
        <f t="shared" ca="1" si="34"/>
        <v>12274.285646129141</v>
      </c>
      <c r="DT29" s="59">
        <f t="shared" ca="1" si="34"/>
        <v>12628.931192204893</v>
      </c>
      <c r="DU29" s="59">
        <f t="shared" ca="1" si="34"/>
        <v>12987.173645433271</v>
      </c>
      <c r="DV29" s="59">
        <f t="shared" ca="1" si="34"/>
        <v>13349.024296002273</v>
      </c>
      <c r="DW29" s="59">
        <f t="shared" ca="1" si="34"/>
        <v>13714.494471061027</v>
      </c>
      <c r="DX29" s="59">
        <f t="shared" ca="1" si="34"/>
        <v>14083.595534840797</v>
      </c>
      <c r="DY29" s="59">
        <f t="shared" ca="1" si="34"/>
        <v>14456.338888776392</v>
      </c>
      <c r="DZ29" s="59">
        <f t="shared" ca="1" si="34"/>
        <v>14832.735971627939</v>
      </c>
      <c r="EA29" s="59">
        <f t="shared" ca="1" si="34"/>
        <v>15212.798259603092</v>
      </c>
      <c r="EB29" s="59">
        <f t="shared" ca="1" si="34"/>
        <v>15596.537266479636</v>
      </c>
      <c r="EC29" s="59">
        <f t="shared" ca="1" si="34"/>
        <v>15983.964543728445</v>
      </c>
      <c r="ED29" s="59">
        <f t="shared" ca="1" si="34"/>
        <v>16375.091680636928</v>
      </c>
      <c r="EE29" s="59">
        <f t="shared" ca="1" si="34"/>
        <v>16769.930304432793</v>
      </c>
      <c r="EF29" s="59">
        <f t="shared" ca="1" si="34"/>
        <v>17168.492080408261</v>
      </c>
      <c r="EG29" s="59">
        <f t="shared" ref="EG29:GR29" ca="1" si="35">EF29+EG25-EG28</f>
        <v>17570.788712044701</v>
      </c>
      <c r="EH29" s="59">
        <f t="shared" ca="1" si="35"/>
        <v>17976.83194113764</v>
      </c>
      <c r="EI29" s="59">
        <f t="shared" ca="1" si="35"/>
        <v>18596.967939435137</v>
      </c>
      <c r="EJ29" s="59">
        <f t="shared" ca="1" si="35"/>
        <v>19220.874134224712</v>
      </c>
      <c r="EK29" s="59">
        <f t="shared" ca="1" si="35"/>
        <v>19848.562382998571</v>
      </c>
      <c r="EL29" s="59">
        <f t="shared" ca="1" si="35"/>
        <v>20480.044582067243</v>
      </c>
      <c r="EM29" s="59">
        <f t="shared" ca="1" si="35"/>
        <v>21115.332666686696</v>
      </c>
      <c r="EN29" s="59">
        <f t="shared" ca="1" si="35"/>
        <v>21754.438611185808</v>
      </c>
      <c r="EO29" s="59">
        <f t="shared" ca="1" si="35"/>
        <v>22397.374429094303</v>
      </c>
      <c r="EP29" s="59">
        <f t="shared" ca="1" si="35"/>
        <v>23044.152173271075</v>
      </c>
      <c r="EQ29" s="59">
        <f t="shared" ca="1" si="35"/>
        <v>23694.783936032949</v>
      </c>
      <c r="ER29" s="59">
        <f t="shared" ca="1" si="35"/>
        <v>24349.281849283827</v>
      </c>
      <c r="ES29" s="59">
        <f t="shared" ca="1" si="35"/>
        <v>25007.658084644332</v>
      </c>
      <c r="ET29" s="59">
        <f t="shared" ca="1" si="35"/>
        <v>25669.924853581782</v>
      </c>
      <c r="EU29" s="59">
        <f t="shared" ca="1" si="35"/>
        <v>26336.094407540684</v>
      </c>
      <c r="EV29" s="59">
        <f t="shared" ca="1" si="35"/>
        <v>27006.179038073577</v>
      </c>
      <c r="EW29" s="59">
        <f t="shared" ca="1" si="35"/>
        <v>27680.191076972329</v>
      </c>
      <c r="EX29" s="59">
        <f t="shared" ca="1" si="35"/>
        <v>28358.142896399917</v>
      </c>
      <c r="EY29" s="59">
        <f t="shared" ca="1" si="35"/>
        <v>29040.046909022534</v>
      </c>
      <c r="EZ29" s="59">
        <f t="shared" ca="1" si="35"/>
        <v>29725.91556814222</v>
      </c>
      <c r="FA29" s="59">
        <f t="shared" ca="1" si="35"/>
        <v>30415.761367829891</v>
      </c>
      <c r="FB29" s="59">
        <f t="shared" ca="1" si="35"/>
        <v>31109.596843058796</v>
      </c>
      <c r="FC29" s="59">
        <f t="shared" ca="1" si="35"/>
        <v>31807.43456983842</v>
      </c>
      <c r="FD29" s="59">
        <f t="shared" ca="1" si="35"/>
        <v>32509.287165348833</v>
      </c>
      <c r="FE29" s="59">
        <f t="shared" ca="1" si="35"/>
        <v>33215.167288075478</v>
      </c>
      <c r="FF29" s="59">
        <f t="shared" ca="1" si="35"/>
        <v>33925.087637944373</v>
      </c>
      <c r="FG29" s="59">
        <f t="shared" ca="1" si="35"/>
        <v>34639.06095645779</v>
      </c>
      <c r="FH29" s="59">
        <f t="shared" ca="1" si="35"/>
        <v>35357.100026830383</v>
      </c>
      <c r="FI29" s="59">
        <f t="shared" ca="1" si="35"/>
        <v>36079.217674125699</v>
      </c>
      <c r="FJ29" s="59">
        <f t="shared" ca="1" si="35"/>
        <v>36805.426765393218</v>
      </c>
      <c r="FK29" s="59">
        <f t="shared" ca="1" si="35"/>
        <v>37535.740209805794</v>
      </c>
      <c r="FL29" s="59">
        <f t="shared" ca="1" si="35"/>
        <v>38270.170958797535</v>
      </c>
      <c r="FM29" s="59">
        <f t="shared" ca="1" si="35"/>
        <v>39008.732006202205</v>
      </c>
      <c r="FN29" s="59">
        <f t="shared" ca="1" si="35"/>
        <v>39751.43638839198</v>
      </c>
      <c r="FO29" s="59">
        <f t="shared" ca="1" si="35"/>
        <v>40498.297184416726</v>
      </c>
      <c r="FP29" s="59">
        <f t="shared" ca="1" si="35"/>
        <v>41249.32751614372</v>
      </c>
      <c r="FQ29" s="59">
        <f t="shared" ca="1" si="35"/>
        <v>42004.540548397817</v>
      </c>
      <c r="FR29" s="59">
        <f t="shared" ca="1" si="35"/>
        <v>42763.949489102073</v>
      </c>
      <c r="FS29" s="59">
        <f t="shared" ca="1" si="35"/>
        <v>43527.567589418861</v>
      </c>
      <c r="FT29" s="59">
        <f t="shared" ca="1" si="35"/>
        <v>44295.408143891407</v>
      </c>
      <c r="FU29" s="59">
        <f t="shared" ca="1" si="35"/>
        <v>45067.484490585812</v>
      </c>
      <c r="FV29" s="59">
        <f t="shared" ca="1" si="35"/>
        <v>45843.810011233538</v>
      </c>
      <c r="FW29" s="59">
        <f t="shared" ca="1" si="35"/>
        <v>46624.398131374342</v>
      </c>
      <c r="FX29" s="59">
        <f t="shared" ca="1" si="35"/>
        <v>47409.262320499714</v>
      </c>
      <c r="FY29" s="59">
        <f t="shared" ca="1" si="35"/>
        <v>48198.416092196741</v>
      </c>
      <c r="FZ29" s="59">
        <f t="shared" ca="1" si="35"/>
        <v>48991.873004292502</v>
      </c>
      <c r="GA29" s="59">
        <f t="shared" ca="1" si="35"/>
        <v>49789.646658998863</v>
      </c>
      <c r="GB29" s="59">
        <f t="shared" ca="1" si="35"/>
        <v>50591.750703057769</v>
      </c>
      <c r="GC29" s="59">
        <f t="shared" ca="1" si="35"/>
        <v>51398.198827887092</v>
      </c>
      <c r="GD29" s="59">
        <f t="shared" ca="1" si="35"/>
        <v>52209.004769726802</v>
      </c>
      <c r="GE29" s="59">
        <f t="shared" ca="1" si="35"/>
        <v>53024.182309785763</v>
      </c>
      <c r="GF29" s="59">
        <f t="shared" ca="1" si="35"/>
        <v>53843.745274388944</v>
      </c>
      <c r="GG29" s="59">
        <f t="shared" ca="1" si="35"/>
        <v>54667.707535125075</v>
      </c>
      <c r="GH29" s="59">
        <f t="shared" ca="1" si="35"/>
        <v>55496.083008994872</v>
      </c>
      <c r="GI29" s="59">
        <f t="shared" ca="1" si="35"/>
        <v>56328.885658559688</v>
      </c>
      <c r="GJ29" s="59">
        <f t="shared" ca="1" si="35"/>
        <v>57166.129492090688</v>
      </c>
      <c r="GK29" s="59">
        <f t="shared" ca="1" si="35"/>
        <v>58007.828563718445</v>
      </c>
      <c r="GL29" s="59">
        <f t="shared" ca="1" si="35"/>
        <v>58853.996973583089</v>
      </c>
      <c r="GM29" s="59">
        <f t="shared" ca="1" si="35"/>
        <v>59704.648867984972</v>
      </c>
      <c r="GN29" s="59">
        <f t="shared" ca="1" si="35"/>
        <v>60559.798439535749</v>
      </c>
      <c r="GO29" s="59">
        <f t="shared" ca="1" si="35"/>
        <v>61419.459927309959</v>
      </c>
      <c r="GP29" s="59">
        <f t="shared" ca="1" si="35"/>
        <v>62283.647616997201</v>
      </c>
      <c r="GQ29" s="59">
        <f t="shared" ca="1" si="35"/>
        <v>63152.375841054694</v>
      </c>
      <c r="GR29" s="59">
        <f t="shared" ca="1" si="35"/>
        <v>64025.658978860389</v>
      </c>
      <c r="GS29" s="59">
        <f t="shared" ref="GS29:IL29" ca="1" si="36">GR29+GS25-GS28</f>
        <v>64903.511456866574</v>
      </c>
      <c r="GT29" s="59">
        <f t="shared" ca="1" si="36"/>
        <v>65785.947748753999</v>
      </c>
      <c r="GU29" s="59">
        <f t="shared" ca="1" si="36"/>
        <v>66672.982375586464</v>
      </c>
      <c r="GV29" s="59">
        <f t="shared" ca="1" si="36"/>
        <v>67564.62990596598</v>
      </c>
      <c r="GW29" s="59">
        <f t="shared" ca="1" si="36"/>
        <v>68460.904956188329</v>
      </c>
      <c r="GX29" s="59">
        <f t="shared" ca="1" si="36"/>
        <v>69361.822190399282</v>
      </c>
      <c r="GY29" s="59">
        <f t="shared" ca="1" si="36"/>
        <v>70267.396320751199</v>
      </c>
      <c r="GZ29" s="59">
        <f t="shared" ca="1" si="36"/>
        <v>71177.642107560168</v>
      </c>
      <c r="HA29" s="59">
        <f t="shared" ca="1" si="36"/>
        <v>72092.574359463732</v>
      </c>
      <c r="HB29" s="59">
        <f t="shared" ca="1" si="36"/>
        <v>73012.207933579077</v>
      </c>
      <c r="HC29" s="59">
        <f t="shared" ca="1" si="36"/>
        <v>73936.557735661714</v>
      </c>
      <c r="HD29" s="59">
        <f t="shared" ca="1" si="36"/>
        <v>74865.638720264687</v>
      </c>
      <c r="HE29" s="59">
        <f t="shared" ca="1" si="36"/>
        <v>75799.465890898398</v>
      </c>
      <c r="HF29" s="59">
        <f t="shared" ca="1" si="36"/>
        <v>76738.054300190808</v>
      </c>
      <c r="HG29" s="59">
        <f t="shared" ca="1" si="36"/>
        <v>77681.419050048295</v>
      </c>
      <c r="HH29" s="59">
        <f t="shared" ca="1" si="36"/>
        <v>78629.575291816931</v>
      </c>
      <c r="HI29" s="59">
        <f t="shared" ca="1" si="36"/>
        <v>79582.538226444347</v>
      </c>
      <c r="HJ29" s="59">
        <f t="shared" ca="1" si="36"/>
        <v>80540.323104642128</v>
      </c>
      <c r="HK29" s="59">
        <f t="shared" ca="1" si="36"/>
        <v>81502.945227048724</v>
      </c>
      <c r="HL29" s="59">
        <f t="shared" ca="1" si="36"/>
        <v>82470.419944392896</v>
      </c>
      <c r="HM29" s="59">
        <f t="shared" ca="1" si="36"/>
        <v>83442.762657657673</v>
      </c>
      <c r="HN29" s="59">
        <f t="shared" ca="1" si="36"/>
        <v>84419.988818244921</v>
      </c>
      <c r="HO29" s="59">
        <f t="shared" ca="1" si="36"/>
        <v>85402.113928140345</v>
      </c>
      <c r="HP29" s="59">
        <f t="shared" ca="1" si="36"/>
        <v>86389.153540079162</v>
      </c>
      <c r="HQ29" s="59">
        <f t="shared" ca="1" si="36"/>
        <v>87381.12325771217</v>
      </c>
      <c r="HR29" s="59">
        <f t="shared" ca="1" si="36"/>
        <v>88378.038735772468</v>
      </c>
      <c r="HS29" s="59">
        <f t="shared" ca="1" si="36"/>
        <v>89379.915680242659</v>
      </c>
      <c r="HT29" s="59">
        <f t="shared" ca="1" si="36"/>
        <v>90386.769848522643</v>
      </c>
      <c r="HU29" s="59">
        <f t="shared" ca="1" si="36"/>
        <v>91398.617049597975</v>
      </c>
      <c r="HV29" s="59">
        <f t="shared" ca="1" si="36"/>
        <v>92415.473144208707</v>
      </c>
      <c r="HW29" s="59">
        <f t="shared" ca="1" si="36"/>
        <v>93437.354045018845</v>
      </c>
      <c r="HX29" s="59">
        <f t="shared" ca="1" si="36"/>
        <v>94464.275716786273</v>
      </c>
      <c r="HY29" s="59">
        <f t="shared" ca="1" si="36"/>
        <v>95496.254176533374</v>
      </c>
      <c r="HZ29" s="59">
        <f t="shared" ca="1" si="36"/>
        <v>96533.305493718042</v>
      </c>
      <c r="IA29" s="59">
        <f t="shared" ca="1" si="36"/>
        <v>97575.445790405458</v>
      </c>
      <c r="IB29" s="59">
        <f t="shared" ca="1" si="36"/>
        <v>98622.691241440232</v>
      </c>
      <c r="IC29" s="59">
        <f t="shared" ca="1" si="36"/>
        <v>99675.058074619184</v>
      </c>
      <c r="ID29" s="59">
        <f t="shared" ca="1" si="36"/>
        <v>100727.57310224258</v>
      </c>
      <c r="IE29" s="59">
        <f t="shared" ca="1" si="36"/>
        <v>101780.2363243104</v>
      </c>
      <c r="IF29" s="59">
        <f t="shared" ca="1" si="36"/>
        <v>102833.04774082269</v>
      </c>
      <c r="IG29" s="59">
        <f t="shared" ca="1" si="36"/>
        <v>103886.00735177941</v>
      </c>
      <c r="IH29" s="59">
        <f t="shared" ca="1" si="36"/>
        <v>104939.11515718058</v>
      </c>
      <c r="II29" s="59">
        <f t="shared" ca="1" si="36"/>
        <v>105992.37115702619</v>
      </c>
      <c r="IJ29" s="59">
        <f t="shared" ca="1" si="36"/>
        <v>107045.77535131625</v>
      </c>
      <c r="IK29" s="59">
        <f t="shared" ca="1" si="36"/>
        <v>108099.32774005075</v>
      </c>
      <c r="IL29" s="59">
        <f t="shared" ca="1" si="36"/>
        <v>109153.02832322971</v>
      </c>
    </row>
    <row r="30" spans="2:246" s="48" customFormat="1" ht="10.5" customHeight="1" outlineLevel="1" x14ac:dyDescent="0.2">
      <c r="B30" s="7" t="s">
        <v>340</v>
      </c>
      <c r="C30" s="56" t="s">
        <v>36</v>
      </c>
      <c r="D30" s="45"/>
      <c r="G30" s="108">
        <f>Assump!$D$184</f>
        <v>0.2</v>
      </c>
      <c r="H30" s="108">
        <f>Assump!$D$184</f>
        <v>0.2</v>
      </c>
      <c r="I30" s="108">
        <f>Assump!$D$184</f>
        <v>0.2</v>
      </c>
      <c r="J30" s="108">
        <f>Assump!$D$184</f>
        <v>0.2</v>
      </c>
      <c r="K30" s="108">
        <f>Assump!$D$184</f>
        <v>0.2</v>
      </c>
      <c r="L30" s="108">
        <f>Assump!$D$184</f>
        <v>0.2</v>
      </c>
      <c r="M30" s="108">
        <f>Assump!$D$184</f>
        <v>0.2</v>
      </c>
      <c r="N30" s="108">
        <f>Assump!$D$184</f>
        <v>0.2</v>
      </c>
      <c r="O30" s="108">
        <f>Assump!$D$184</f>
        <v>0.2</v>
      </c>
      <c r="P30" s="108">
        <f>Assump!$D$184</f>
        <v>0.2</v>
      </c>
      <c r="Q30" s="108">
        <f>Assump!$D$184</f>
        <v>0.2</v>
      </c>
      <c r="R30" s="108">
        <f>Assump!$D$184</f>
        <v>0.2</v>
      </c>
      <c r="S30" s="108">
        <f>Assump!$D$184</f>
        <v>0.2</v>
      </c>
      <c r="T30" s="108">
        <f>Assump!$D$184</f>
        <v>0.2</v>
      </c>
      <c r="U30" s="108">
        <f>Assump!$D$184</f>
        <v>0.2</v>
      </c>
      <c r="V30" s="108">
        <f>Assump!$D$184</f>
        <v>0.2</v>
      </c>
      <c r="W30" s="108">
        <f>Assump!$D$184</f>
        <v>0.2</v>
      </c>
      <c r="X30" s="108">
        <f>Assump!$D$184</f>
        <v>0.2</v>
      </c>
      <c r="Y30" s="108">
        <f>Assump!$D$184</f>
        <v>0.2</v>
      </c>
      <c r="Z30" s="108">
        <f>Assump!$D$184</f>
        <v>0.2</v>
      </c>
      <c r="AA30" s="108">
        <f>Assump!$D$184</f>
        <v>0.2</v>
      </c>
      <c r="AB30" s="108">
        <f>Assump!$D$184</f>
        <v>0.2</v>
      </c>
      <c r="AC30" s="108">
        <f>Assump!$D$184</f>
        <v>0.2</v>
      </c>
      <c r="AD30" s="108">
        <f>Assump!$D$184</f>
        <v>0.2</v>
      </c>
      <c r="AE30" s="108">
        <f>Assump!$D$184</f>
        <v>0.2</v>
      </c>
      <c r="AF30" s="108">
        <f>Assump!$D$184</f>
        <v>0.2</v>
      </c>
      <c r="AG30" s="108">
        <f>Assump!$D$184</f>
        <v>0.2</v>
      </c>
      <c r="AH30" s="108">
        <f>Assump!$D$184</f>
        <v>0.2</v>
      </c>
      <c r="AI30" s="108">
        <f>Assump!$D$184</f>
        <v>0.2</v>
      </c>
      <c r="AJ30" s="108">
        <f>Assump!$D$184</f>
        <v>0.2</v>
      </c>
      <c r="AK30" s="108">
        <f>Assump!$D$184</f>
        <v>0.2</v>
      </c>
      <c r="AL30" s="108">
        <f>Assump!$D$184</f>
        <v>0.2</v>
      </c>
      <c r="AM30" s="108">
        <f>Assump!$D$184</f>
        <v>0.2</v>
      </c>
      <c r="AN30" s="108">
        <f>Assump!$D$184</f>
        <v>0.2</v>
      </c>
      <c r="AO30" s="108">
        <f>Assump!$D$184</f>
        <v>0.2</v>
      </c>
      <c r="AP30" s="108">
        <f>Assump!$D$184</f>
        <v>0.2</v>
      </c>
      <c r="AQ30" s="108">
        <f>Assump!$D$184</f>
        <v>0.2</v>
      </c>
      <c r="AR30" s="108">
        <f>Assump!$D$184</f>
        <v>0.2</v>
      </c>
      <c r="AS30" s="108">
        <f>Assump!$D$184</f>
        <v>0.2</v>
      </c>
      <c r="AT30" s="108">
        <f>Assump!$D$184</f>
        <v>0.2</v>
      </c>
      <c r="AU30" s="108">
        <f>Assump!$D$184</f>
        <v>0.2</v>
      </c>
      <c r="AV30" s="108">
        <f>Assump!$D$184</f>
        <v>0.2</v>
      </c>
      <c r="AW30" s="108">
        <f>Assump!$D$184</f>
        <v>0.2</v>
      </c>
      <c r="AX30" s="108">
        <f>Assump!$D$184</f>
        <v>0.2</v>
      </c>
      <c r="AY30" s="108">
        <f>Assump!$D$184</f>
        <v>0.2</v>
      </c>
      <c r="AZ30" s="108">
        <f>Assump!$D$184</f>
        <v>0.2</v>
      </c>
      <c r="BA30" s="108">
        <f>Assump!$D$184</f>
        <v>0.2</v>
      </c>
      <c r="BB30" s="108">
        <f>Assump!$D$184</f>
        <v>0.2</v>
      </c>
      <c r="BC30" s="108">
        <f>Assump!$D$184</f>
        <v>0.2</v>
      </c>
      <c r="BD30" s="108">
        <f>Assump!$D$184</f>
        <v>0.2</v>
      </c>
      <c r="BE30" s="108">
        <f>Assump!$D$184</f>
        <v>0.2</v>
      </c>
      <c r="BF30" s="108">
        <f>Assump!$D$184</f>
        <v>0.2</v>
      </c>
      <c r="BG30" s="108">
        <f>Assump!$D$184</f>
        <v>0.2</v>
      </c>
      <c r="BH30" s="108">
        <f>Assump!$D$184</f>
        <v>0.2</v>
      </c>
      <c r="BI30" s="108">
        <f>Assump!$D$184</f>
        <v>0.2</v>
      </c>
      <c r="BJ30" s="108">
        <f>Assump!$D$184</f>
        <v>0.2</v>
      </c>
      <c r="BK30" s="108">
        <f>Assump!$D$184</f>
        <v>0.2</v>
      </c>
      <c r="BL30" s="108">
        <f>Assump!$D$184</f>
        <v>0.2</v>
      </c>
      <c r="BM30" s="108">
        <f>Assump!$D$184</f>
        <v>0.2</v>
      </c>
      <c r="BN30" s="108">
        <f>Assump!$D$184</f>
        <v>0.2</v>
      </c>
      <c r="BO30" s="108">
        <f>Assump!$D$184</f>
        <v>0.2</v>
      </c>
      <c r="BP30" s="108">
        <f>Assump!$D$184</f>
        <v>0.2</v>
      </c>
      <c r="BQ30" s="108">
        <f>Assump!$D$184</f>
        <v>0.2</v>
      </c>
      <c r="BR30" s="108">
        <f>Assump!$D$184</f>
        <v>0.2</v>
      </c>
      <c r="BS30" s="108">
        <f>Assump!$D$184</f>
        <v>0.2</v>
      </c>
      <c r="BT30" s="108">
        <f>Assump!$D$184</f>
        <v>0.2</v>
      </c>
      <c r="BU30" s="108">
        <f>Assump!$D$184</f>
        <v>0.2</v>
      </c>
      <c r="BV30" s="108">
        <f>Assump!$D$184</f>
        <v>0.2</v>
      </c>
      <c r="BW30" s="108">
        <f>Assump!$D$184</f>
        <v>0.2</v>
      </c>
      <c r="BX30" s="108">
        <f>Assump!$D$184</f>
        <v>0.2</v>
      </c>
      <c r="BY30" s="108">
        <f>Assump!$D$184</f>
        <v>0.2</v>
      </c>
      <c r="BZ30" s="108">
        <f>Assump!$D$184</f>
        <v>0.2</v>
      </c>
      <c r="CA30" s="108">
        <f>Assump!$D$184</f>
        <v>0.2</v>
      </c>
      <c r="CB30" s="108">
        <f>Assump!$D$184</f>
        <v>0.2</v>
      </c>
      <c r="CC30" s="108">
        <f>Assump!$D$184</f>
        <v>0.2</v>
      </c>
      <c r="CD30" s="108">
        <f>Assump!$D$184</f>
        <v>0.2</v>
      </c>
      <c r="CE30" s="108">
        <f>Assump!$D$184</f>
        <v>0.2</v>
      </c>
      <c r="CF30" s="108">
        <f>Assump!$D$184</f>
        <v>0.2</v>
      </c>
      <c r="CG30" s="108">
        <f>Assump!$D$184</f>
        <v>0.2</v>
      </c>
      <c r="CH30" s="108">
        <f>Assump!$D$184</f>
        <v>0.2</v>
      </c>
      <c r="CI30" s="108">
        <f>Assump!$D$184</f>
        <v>0.2</v>
      </c>
      <c r="CJ30" s="108">
        <f>Assump!$D$184</f>
        <v>0.2</v>
      </c>
      <c r="CK30" s="108">
        <f>Assump!$D$184</f>
        <v>0.2</v>
      </c>
      <c r="CL30" s="108">
        <f>Assump!$D$184</f>
        <v>0.2</v>
      </c>
      <c r="CM30" s="108">
        <f>Assump!$D$184</f>
        <v>0.2</v>
      </c>
      <c r="CN30" s="108">
        <f>Assump!$D$184</f>
        <v>0.2</v>
      </c>
      <c r="CO30" s="108">
        <f>Assump!$D$184</f>
        <v>0.2</v>
      </c>
      <c r="CP30" s="108">
        <f>Assump!$D$184</f>
        <v>0.2</v>
      </c>
      <c r="CQ30" s="108">
        <f>Assump!$D$184</f>
        <v>0.2</v>
      </c>
      <c r="CR30" s="108">
        <f>Assump!$D$184</f>
        <v>0.2</v>
      </c>
      <c r="CS30" s="108">
        <f>Assump!$D$184</f>
        <v>0.2</v>
      </c>
      <c r="CT30" s="108">
        <f>Assump!$D$184</f>
        <v>0.2</v>
      </c>
      <c r="CU30" s="108">
        <f>Assump!$D$184</f>
        <v>0.2</v>
      </c>
      <c r="CV30" s="108">
        <f>Assump!$D$184</f>
        <v>0.2</v>
      </c>
      <c r="CW30" s="108">
        <f>Assump!$D$184</f>
        <v>0.2</v>
      </c>
      <c r="CX30" s="108">
        <f>Assump!$D$184</f>
        <v>0.2</v>
      </c>
      <c r="CY30" s="108">
        <f>Assump!$D$184</f>
        <v>0.2</v>
      </c>
      <c r="CZ30" s="108">
        <f>Assump!$D$184</f>
        <v>0.2</v>
      </c>
      <c r="DA30" s="108">
        <f>Assump!$D$184</f>
        <v>0.2</v>
      </c>
      <c r="DB30" s="108">
        <f>Assump!$D$184</f>
        <v>0.2</v>
      </c>
      <c r="DC30" s="108">
        <f>Assump!$D$184</f>
        <v>0.2</v>
      </c>
      <c r="DD30" s="108">
        <f>Assump!$D$184</f>
        <v>0.2</v>
      </c>
      <c r="DE30" s="108">
        <f>Assump!$D$184</f>
        <v>0.2</v>
      </c>
      <c r="DF30" s="108">
        <f>Assump!$D$184</f>
        <v>0.2</v>
      </c>
      <c r="DG30" s="108">
        <f>Assump!$D$184</f>
        <v>0.2</v>
      </c>
      <c r="DH30" s="108">
        <f>Assump!$D$184</f>
        <v>0.2</v>
      </c>
      <c r="DI30" s="108">
        <f>Assump!$D$184</f>
        <v>0.2</v>
      </c>
      <c r="DJ30" s="108">
        <f>Assump!$D$184</f>
        <v>0.2</v>
      </c>
      <c r="DK30" s="108">
        <f>Assump!$D$184</f>
        <v>0.2</v>
      </c>
      <c r="DL30" s="108">
        <f>Assump!$D$184</f>
        <v>0.2</v>
      </c>
      <c r="DM30" s="108">
        <f>Assump!$D$184</f>
        <v>0.2</v>
      </c>
      <c r="DN30" s="108">
        <f>Assump!$D$184</f>
        <v>0.2</v>
      </c>
      <c r="DO30" s="108">
        <f>Assump!$D$184</f>
        <v>0.2</v>
      </c>
      <c r="DP30" s="108">
        <f>Assump!$D$184</f>
        <v>0.2</v>
      </c>
      <c r="DQ30" s="108">
        <f>Assump!$D$184</f>
        <v>0.2</v>
      </c>
      <c r="DR30" s="108">
        <f>Assump!$D$184</f>
        <v>0.2</v>
      </c>
      <c r="DS30" s="108">
        <f>Assump!$D$184</f>
        <v>0.2</v>
      </c>
      <c r="DT30" s="108">
        <f>Assump!$D$184</f>
        <v>0.2</v>
      </c>
      <c r="DU30" s="108">
        <f>Assump!$D$184</f>
        <v>0.2</v>
      </c>
      <c r="DV30" s="108">
        <f>Assump!$D$184</f>
        <v>0.2</v>
      </c>
      <c r="DW30" s="108">
        <f>Assump!$D$184</f>
        <v>0.2</v>
      </c>
      <c r="DX30" s="108">
        <f>Assump!$D$184</f>
        <v>0.2</v>
      </c>
      <c r="DY30" s="108">
        <f>Assump!$D$184</f>
        <v>0.2</v>
      </c>
      <c r="DZ30" s="108">
        <f>Assump!$D$184</f>
        <v>0.2</v>
      </c>
      <c r="EA30" s="108">
        <f>Assump!$D$184</f>
        <v>0.2</v>
      </c>
      <c r="EB30" s="108">
        <f>Assump!$D$184</f>
        <v>0.2</v>
      </c>
      <c r="EC30" s="108">
        <f>Assump!$D$184</f>
        <v>0.2</v>
      </c>
      <c r="ED30" s="108">
        <f>Assump!$D$184</f>
        <v>0.2</v>
      </c>
      <c r="EE30" s="108">
        <f>Assump!$D$184</f>
        <v>0.2</v>
      </c>
      <c r="EF30" s="108">
        <f>Assump!$D$184</f>
        <v>0.2</v>
      </c>
      <c r="EG30" s="108">
        <f>Assump!$D$184</f>
        <v>0.2</v>
      </c>
      <c r="EH30" s="108">
        <f>Assump!$D$184</f>
        <v>0.2</v>
      </c>
      <c r="EI30" s="108">
        <f>Assump!$D$184</f>
        <v>0.2</v>
      </c>
      <c r="EJ30" s="108">
        <f>Assump!$D$184</f>
        <v>0.2</v>
      </c>
      <c r="EK30" s="108">
        <f>Assump!$D$184</f>
        <v>0.2</v>
      </c>
      <c r="EL30" s="108">
        <f>Assump!$D$184</f>
        <v>0.2</v>
      </c>
      <c r="EM30" s="108">
        <f>Assump!$D$184</f>
        <v>0.2</v>
      </c>
      <c r="EN30" s="108">
        <f>Assump!$D$184</f>
        <v>0.2</v>
      </c>
      <c r="EO30" s="108">
        <f>Assump!$D$184</f>
        <v>0.2</v>
      </c>
      <c r="EP30" s="108">
        <f>Assump!$D$184</f>
        <v>0.2</v>
      </c>
      <c r="EQ30" s="108">
        <f>Assump!$D$184</f>
        <v>0.2</v>
      </c>
      <c r="ER30" s="108">
        <f>Assump!$D$184</f>
        <v>0.2</v>
      </c>
      <c r="ES30" s="108">
        <f>Assump!$D$184</f>
        <v>0.2</v>
      </c>
      <c r="ET30" s="108">
        <f>Assump!$D$184</f>
        <v>0.2</v>
      </c>
      <c r="EU30" s="108">
        <f>Assump!$D$184</f>
        <v>0.2</v>
      </c>
      <c r="EV30" s="108">
        <f>Assump!$D$184</f>
        <v>0.2</v>
      </c>
      <c r="EW30" s="108">
        <f>Assump!$D$184</f>
        <v>0.2</v>
      </c>
      <c r="EX30" s="108">
        <f>Assump!$D$184</f>
        <v>0.2</v>
      </c>
      <c r="EY30" s="108">
        <f>Assump!$D$184</f>
        <v>0.2</v>
      </c>
      <c r="EZ30" s="108">
        <f>Assump!$D$184</f>
        <v>0.2</v>
      </c>
      <c r="FA30" s="108">
        <f>Assump!$D$184</f>
        <v>0.2</v>
      </c>
      <c r="FB30" s="108">
        <f>Assump!$D$184</f>
        <v>0.2</v>
      </c>
      <c r="FC30" s="108">
        <f>Assump!$D$184</f>
        <v>0.2</v>
      </c>
      <c r="FD30" s="108">
        <f>Assump!$D$184</f>
        <v>0.2</v>
      </c>
      <c r="FE30" s="108">
        <f>Assump!$D$184</f>
        <v>0.2</v>
      </c>
      <c r="FF30" s="108">
        <f>Assump!$D$184</f>
        <v>0.2</v>
      </c>
      <c r="FG30" s="108">
        <f>Assump!$D$184</f>
        <v>0.2</v>
      </c>
      <c r="FH30" s="108">
        <f>Assump!$D$184</f>
        <v>0.2</v>
      </c>
      <c r="FI30" s="108">
        <f>Assump!$D$184</f>
        <v>0.2</v>
      </c>
      <c r="FJ30" s="108">
        <f>Assump!$D$184</f>
        <v>0.2</v>
      </c>
      <c r="FK30" s="108">
        <f>Assump!$D$184</f>
        <v>0.2</v>
      </c>
      <c r="FL30" s="108">
        <f>Assump!$D$184</f>
        <v>0.2</v>
      </c>
      <c r="FM30" s="108">
        <f>Assump!$D$184</f>
        <v>0.2</v>
      </c>
      <c r="FN30" s="108">
        <f>Assump!$D$184</f>
        <v>0.2</v>
      </c>
      <c r="FO30" s="108">
        <f>Assump!$D$184</f>
        <v>0.2</v>
      </c>
      <c r="FP30" s="108">
        <f>Assump!$D$184</f>
        <v>0.2</v>
      </c>
      <c r="FQ30" s="108">
        <f>Assump!$D$184</f>
        <v>0.2</v>
      </c>
      <c r="FR30" s="108">
        <f>Assump!$D$184</f>
        <v>0.2</v>
      </c>
      <c r="FS30" s="108">
        <f>Assump!$D$184</f>
        <v>0.2</v>
      </c>
      <c r="FT30" s="108">
        <f>Assump!$D$184</f>
        <v>0.2</v>
      </c>
      <c r="FU30" s="108">
        <f>Assump!$D$184</f>
        <v>0.2</v>
      </c>
      <c r="FV30" s="108">
        <f>Assump!$D$184</f>
        <v>0.2</v>
      </c>
      <c r="FW30" s="108">
        <f>Assump!$D$184</f>
        <v>0.2</v>
      </c>
      <c r="FX30" s="108">
        <f>Assump!$D$184</f>
        <v>0.2</v>
      </c>
      <c r="FY30" s="108">
        <f>Assump!$D$184</f>
        <v>0.2</v>
      </c>
      <c r="FZ30" s="108">
        <f>Assump!$D$184</f>
        <v>0.2</v>
      </c>
      <c r="GA30" s="108">
        <f>Assump!$D$184</f>
        <v>0.2</v>
      </c>
      <c r="GB30" s="108">
        <f>Assump!$D$184</f>
        <v>0.2</v>
      </c>
      <c r="GC30" s="108">
        <f>Assump!$D$184</f>
        <v>0.2</v>
      </c>
      <c r="GD30" s="108">
        <f>Assump!$D$184</f>
        <v>0.2</v>
      </c>
      <c r="GE30" s="108">
        <f>Assump!$D$184</f>
        <v>0.2</v>
      </c>
      <c r="GF30" s="108">
        <f>Assump!$D$184</f>
        <v>0.2</v>
      </c>
      <c r="GG30" s="108">
        <f>Assump!$D$184</f>
        <v>0.2</v>
      </c>
      <c r="GH30" s="108">
        <f>Assump!$D$184</f>
        <v>0.2</v>
      </c>
      <c r="GI30" s="108">
        <f>Assump!$D$184</f>
        <v>0.2</v>
      </c>
      <c r="GJ30" s="108">
        <f>Assump!$D$184</f>
        <v>0.2</v>
      </c>
      <c r="GK30" s="108">
        <f>Assump!$D$184</f>
        <v>0.2</v>
      </c>
      <c r="GL30" s="108">
        <f>Assump!$D$184</f>
        <v>0.2</v>
      </c>
      <c r="GM30" s="108">
        <f>Assump!$D$184</f>
        <v>0.2</v>
      </c>
      <c r="GN30" s="108">
        <f>Assump!$D$184</f>
        <v>0.2</v>
      </c>
      <c r="GO30" s="108">
        <f>Assump!$D$184</f>
        <v>0.2</v>
      </c>
      <c r="GP30" s="108">
        <f>Assump!$D$184</f>
        <v>0.2</v>
      </c>
      <c r="GQ30" s="108">
        <f>Assump!$D$184</f>
        <v>0.2</v>
      </c>
      <c r="GR30" s="108">
        <f>Assump!$D$184</f>
        <v>0.2</v>
      </c>
      <c r="GS30" s="108">
        <f>Assump!$D$184</f>
        <v>0.2</v>
      </c>
      <c r="GT30" s="108">
        <f>Assump!$D$184</f>
        <v>0.2</v>
      </c>
      <c r="GU30" s="108">
        <f>Assump!$D$184</f>
        <v>0.2</v>
      </c>
      <c r="GV30" s="108">
        <f>Assump!$D$184</f>
        <v>0.2</v>
      </c>
      <c r="GW30" s="108">
        <f>Assump!$D$184</f>
        <v>0.2</v>
      </c>
      <c r="GX30" s="108">
        <f>Assump!$D$184</f>
        <v>0.2</v>
      </c>
      <c r="GY30" s="108">
        <f>Assump!$D$184</f>
        <v>0.2</v>
      </c>
      <c r="GZ30" s="108">
        <f>Assump!$D$184</f>
        <v>0.2</v>
      </c>
      <c r="HA30" s="108">
        <f>Assump!$D$184</f>
        <v>0.2</v>
      </c>
      <c r="HB30" s="108">
        <f>Assump!$D$184</f>
        <v>0.2</v>
      </c>
      <c r="HC30" s="108">
        <f>Assump!$D$184</f>
        <v>0.2</v>
      </c>
      <c r="HD30" s="108">
        <f>Assump!$D$184</f>
        <v>0.2</v>
      </c>
      <c r="HE30" s="108">
        <f>Assump!$D$184</f>
        <v>0.2</v>
      </c>
      <c r="HF30" s="108">
        <f>Assump!$D$184</f>
        <v>0.2</v>
      </c>
      <c r="HG30" s="108">
        <f>Assump!$D$184</f>
        <v>0.2</v>
      </c>
      <c r="HH30" s="108">
        <f>Assump!$D$184</f>
        <v>0.2</v>
      </c>
      <c r="HI30" s="108">
        <f>Assump!$D$184</f>
        <v>0.2</v>
      </c>
      <c r="HJ30" s="108">
        <f>Assump!$D$184</f>
        <v>0.2</v>
      </c>
      <c r="HK30" s="108">
        <f>Assump!$D$184</f>
        <v>0.2</v>
      </c>
      <c r="HL30" s="108">
        <f>Assump!$D$184</f>
        <v>0.2</v>
      </c>
      <c r="HM30" s="108">
        <f>Assump!$D$184</f>
        <v>0.2</v>
      </c>
      <c r="HN30" s="108">
        <f>Assump!$D$184</f>
        <v>0.2</v>
      </c>
      <c r="HO30" s="108">
        <f>Assump!$D$184</f>
        <v>0.2</v>
      </c>
      <c r="HP30" s="108">
        <f>Assump!$D$184</f>
        <v>0.2</v>
      </c>
      <c r="HQ30" s="108">
        <f>Assump!$D$184</f>
        <v>0.2</v>
      </c>
      <c r="HR30" s="108">
        <f>Assump!$D$184</f>
        <v>0.2</v>
      </c>
      <c r="HS30" s="108">
        <f>Assump!$D$184</f>
        <v>0.2</v>
      </c>
      <c r="HT30" s="108">
        <f>Assump!$D$184</f>
        <v>0.2</v>
      </c>
      <c r="HU30" s="108">
        <f>Assump!$D$184</f>
        <v>0.2</v>
      </c>
      <c r="HV30" s="108">
        <f>Assump!$D$184</f>
        <v>0.2</v>
      </c>
      <c r="HW30" s="108">
        <f>Assump!$D$184</f>
        <v>0.2</v>
      </c>
      <c r="HX30" s="108">
        <f>Assump!$D$184</f>
        <v>0.2</v>
      </c>
      <c r="HY30" s="108">
        <f>Assump!$D$184</f>
        <v>0.2</v>
      </c>
      <c r="HZ30" s="108">
        <f>Assump!$D$184</f>
        <v>0.2</v>
      </c>
      <c r="IA30" s="108">
        <f>Assump!$D$184</f>
        <v>0.2</v>
      </c>
      <c r="IB30" s="108">
        <f>Assump!$D$184</f>
        <v>0.2</v>
      </c>
      <c r="IC30" s="108">
        <f>Assump!$D$184</f>
        <v>0.2</v>
      </c>
      <c r="ID30" s="108">
        <f>Assump!$D$184</f>
        <v>0.2</v>
      </c>
      <c r="IE30" s="108">
        <f>Assump!$D$184</f>
        <v>0.2</v>
      </c>
      <c r="IF30" s="108">
        <f>Assump!$D$184</f>
        <v>0.2</v>
      </c>
      <c r="IG30" s="108">
        <f>Assump!$D$184</f>
        <v>0.2</v>
      </c>
      <c r="IH30" s="108">
        <f>Assump!$D$184</f>
        <v>0.2</v>
      </c>
      <c r="II30" s="108">
        <f>Assump!$D$184</f>
        <v>0.2</v>
      </c>
      <c r="IJ30" s="108">
        <f>Assump!$D$184</f>
        <v>0.2</v>
      </c>
      <c r="IK30" s="108">
        <f>Assump!$D$184</f>
        <v>0.2</v>
      </c>
      <c r="IL30" s="108">
        <f>Assump!$D$184</f>
        <v>0.2</v>
      </c>
    </row>
    <row r="31" spans="2:246" s="48" customFormat="1" ht="10.5" customHeight="1" x14ac:dyDescent="0.2">
      <c r="B31" s="51" t="s">
        <v>338</v>
      </c>
      <c r="C31" s="57"/>
      <c r="D31" s="52"/>
      <c r="E31" s="53"/>
      <c r="F31" s="53"/>
      <c r="G31" s="77">
        <f t="shared" ref="G31:BR31" ca="1" si="37">MAX(SUM(G25:G28)*G30,0)</f>
        <v>0</v>
      </c>
      <c r="H31" s="77">
        <f t="shared" ca="1" si="37"/>
        <v>0</v>
      </c>
      <c r="I31" s="77">
        <f t="shared" ca="1" si="37"/>
        <v>0</v>
      </c>
      <c r="J31" s="77">
        <f t="shared" ca="1" si="37"/>
        <v>0</v>
      </c>
      <c r="K31" s="77">
        <f t="shared" ca="1" si="37"/>
        <v>0</v>
      </c>
      <c r="L31" s="77">
        <f t="shared" ca="1" si="37"/>
        <v>0</v>
      </c>
      <c r="M31" s="77">
        <f t="shared" ca="1" si="37"/>
        <v>0</v>
      </c>
      <c r="N31" s="77">
        <f t="shared" ca="1" si="37"/>
        <v>0</v>
      </c>
      <c r="O31" s="77">
        <f t="shared" ca="1" si="37"/>
        <v>0</v>
      </c>
      <c r="P31" s="77">
        <f t="shared" ca="1" si="37"/>
        <v>0</v>
      </c>
      <c r="Q31" s="77">
        <f t="shared" ca="1" si="37"/>
        <v>0</v>
      </c>
      <c r="R31" s="77">
        <f t="shared" ca="1" si="37"/>
        <v>0</v>
      </c>
      <c r="S31" s="77">
        <f t="shared" ca="1" si="37"/>
        <v>0</v>
      </c>
      <c r="T31" s="77">
        <f t="shared" ca="1" si="37"/>
        <v>0</v>
      </c>
      <c r="U31" s="77">
        <f t="shared" ca="1" si="37"/>
        <v>0</v>
      </c>
      <c r="V31" s="77">
        <f t="shared" ca="1" si="37"/>
        <v>0</v>
      </c>
      <c r="W31" s="77">
        <f t="shared" ca="1" si="37"/>
        <v>0</v>
      </c>
      <c r="X31" s="77">
        <f t="shared" ca="1" si="37"/>
        <v>0</v>
      </c>
      <c r="Y31" s="77">
        <f t="shared" ca="1" si="37"/>
        <v>0</v>
      </c>
      <c r="Z31" s="77">
        <f t="shared" ca="1" si="37"/>
        <v>0</v>
      </c>
      <c r="AA31" s="77">
        <f t="shared" ca="1" si="37"/>
        <v>0</v>
      </c>
      <c r="AB31" s="77">
        <f t="shared" ca="1" si="37"/>
        <v>0</v>
      </c>
      <c r="AC31" s="77">
        <f t="shared" ca="1" si="37"/>
        <v>0</v>
      </c>
      <c r="AD31" s="77">
        <f t="shared" ca="1" si="37"/>
        <v>0</v>
      </c>
      <c r="AE31" s="77">
        <f t="shared" ca="1" si="37"/>
        <v>0</v>
      </c>
      <c r="AF31" s="77">
        <f t="shared" ca="1" si="37"/>
        <v>0</v>
      </c>
      <c r="AG31" s="77">
        <f t="shared" ca="1" si="37"/>
        <v>0</v>
      </c>
      <c r="AH31" s="77">
        <f t="shared" ca="1" si="37"/>
        <v>0</v>
      </c>
      <c r="AI31" s="77">
        <f t="shared" ca="1" si="37"/>
        <v>0</v>
      </c>
      <c r="AJ31" s="77">
        <f t="shared" ca="1" si="37"/>
        <v>0</v>
      </c>
      <c r="AK31" s="77">
        <f t="shared" ca="1" si="37"/>
        <v>0</v>
      </c>
      <c r="AL31" s="77">
        <f t="shared" ca="1" si="37"/>
        <v>0</v>
      </c>
      <c r="AM31" s="77">
        <f t="shared" ca="1" si="37"/>
        <v>0</v>
      </c>
      <c r="AN31" s="77">
        <f t="shared" ca="1" si="37"/>
        <v>0</v>
      </c>
      <c r="AO31" s="77">
        <f t="shared" ca="1" si="37"/>
        <v>0</v>
      </c>
      <c r="AP31" s="77">
        <f t="shared" ca="1" si="37"/>
        <v>0</v>
      </c>
      <c r="AQ31" s="77">
        <f t="shared" ca="1" si="37"/>
        <v>0</v>
      </c>
      <c r="AR31" s="77">
        <f t="shared" ca="1" si="37"/>
        <v>0</v>
      </c>
      <c r="AS31" s="77">
        <f t="shared" ca="1" si="37"/>
        <v>0</v>
      </c>
      <c r="AT31" s="77">
        <f t="shared" ca="1" si="37"/>
        <v>0</v>
      </c>
      <c r="AU31" s="77">
        <f t="shared" ca="1" si="37"/>
        <v>0</v>
      </c>
      <c r="AV31" s="77">
        <f t="shared" ca="1" si="37"/>
        <v>0</v>
      </c>
      <c r="AW31" s="77">
        <f t="shared" ca="1" si="37"/>
        <v>0</v>
      </c>
      <c r="AX31" s="77">
        <f t="shared" ca="1" si="37"/>
        <v>0</v>
      </c>
      <c r="AY31" s="77">
        <f t="shared" ca="1" si="37"/>
        <v>0</v>
      </c>
      <c r="AZ31" s="77">
        <f t="shared" ca="1" si="37"/>
        <v>0</v>
      </c>
      <c r="BA31" s="77">
        <f t="shared" ca="1" si="37"/>
        <v>0</v>
      </c>
      <c r="BB31" s="77">
        <f t="shared" ca="1" si="37"/>
        <v>0</v>
      </c>
      <c r="BC31" s="77">
        <f t="shared" ca="1" si="37"/>
        <v>39.519302882203647</v>
      </c>
      <c r="BD31" s="77">
        <f t="shared" ca="1" si="37"/>
        <v>40.389488378172615</v>
      </c>
      <c r="BE31" s="77">
        <f t="shared" ca="1" si="37"/>
        <v>41.262377090004485</v>
      </c>
      <c r="BF31" s="77">
        <f t="shared" ca="1" si="37"/>
        <v>42.137977867320217</v>
      </c>
      <c r="BG31" s="77">
        <f t="shared" ca="1" si="37"/>
        <v>43.016299588722774</v>
      </c>
      <c r="BH31" s="77">
        <f t="shared" ca="1" si="37"/>
        <v>43.897351161870219</v>
      </c>
      <c r="BI31" s="77">
        <f t="shared" ca="1" si="37"/>
        <v>44.781141523589142</v>
      </c>
      <c r="BJ31" s="77">
        <f t="shared" ca="1" si="37"/>
        <v>45.667679639957782</v>
      </c>
      <c r="BK31" s="77">
        <f t="shared" ca="1" si="37"/>
        <v>46.556974506413844</v>
      </c>
      <c r="BL31" s="77">
        <f t="shared" ca="1" si="37"/>
        <v>47.449035147839794</v>
      </c>
      <c r="BM31" s="77">
        <f t="shared" ca="1" si="37"/>
        <v>48.343870618655529</v>
      </c>
      <c r="BN31" s="77">
        <f t="shared" ca="1" si="37"/>
        <v>49.241490002940765</v>
      </c>
      <c r="BO31" s="77">
        <f t="shared" ca="1" si="37"/>
        <v>50.141902414498134</v>
      </c>
      <c r="BP31" s="77">
        <f t="shared" ca="1" si="37"/>
        <v>51.045116996972261</v>
      </c>
      <c r="BQ31" s="77">
        <f t="shared" ca="1" si="37"/>
        <v>51.951142923944715</v>
      </c>
      <c r="BR31" s="77">
        <f t="shared" ca="1" si="37"/>
        <v>52.859989399022382</v>
      </c>
      <c r="BS31" s="77">
        <f t="shared" ref="BS31:ED31" ca="1" si="38">MAX(SUM(BS25:BS28)*BS30,0)</f>
        <v>53.771665655943394</v>
      </c>
      <c r="BT31" s="77">
        <f t="shared" ca="1" si="38"/>
        <v>54.686180958683963</v>
      </c>
      <c r="BU31" s="77">
        <f t="shared" ca="1" si="38"/>
        <v>55.603544601539262</v>
      </c>
      <c r="BV31" s="77">
        <f t="shared" ca="1" si="38"/>
        <v>56.523765909231365</v>
      </c>
      <c r="BW31" s="77">
        <f t="shared" ca="1" si="38"/>
        <v>57.446854237013127</v>
      </c>
      <c r="BX31" s="77">
        <f t="shared" ca="1" si="38"/>
        <v>58.372818970759596</v>
      </c>
      <c r="BY31" s="77">
        <f t="shared" ca="1" si="38"/>
        <v>59.301669527077323</v>
      </c>
      <c r="BZ31" s="77">
        <f t="shared" ca="1" si="38"/>
        <v>60.23341535339928</v>
      </c>
      <c r="CA31" s="77">
        <f t="shared" ca="1" si="38"/>
        <v>61.168065928085234</v>
      </c>
      <c r="CB31" s="77">
        <f t="shared" ca="1" si="38"/>
        <v>82.807507680700681</v>
      </c>
      <c r="CC31" s="77">
        <f t="shared" ca="1" si="38"/>
        <v>84.061492521653634</v>
      </c>
      <c r="CD31" s="77">
        <f t="shared" ca="1" si="38"/>
        <v>85.319388522648325</v>
      </c>
      <c r="CE31" s="77">
        <f t="shared" ca="1" si="38"/>
        <v>86.58120848780726</v>
      </c>
      <c r="CF31" s="77">
        <f t="shared" ca="1" si="38"/>
        <v>87.846965263164009</v>
      </c>
      <c r="CG31" s="77">
        <f t="shared" ca="1" si="38"/>
        <v>89.116671736808527</v>
      </c>
      <c r="CH31" s="77">
        <f t="shared" ca="1" si="38"/>
        <v>90.390340839031339</v>
      </c>
      <c r="CI31" s="77">
        <f t="shared" ca="1" si="38"/>
        <v>91.667985542441414</v>
      </c>
      <c r="CJ31" s="77">
        <f t="shared" ca="1" si="38"/>
        <v>92.949618862129086</v>
      </c>
      <c r="CK31" s="77">
        <f t="shared" ca="1" si="38"/>
        <v>94.235253855778268</v>
      </c>
      <c r="CL31" s="77">
        <f t="shared" ca="1" si="38"/>
        <v>95.524903623835002</v>
      </c>
      <c r="CM31" s="77">
        <f t="shared" ca="1" si="38"/>
        <v>96.818581309619674</v>
      </c>
      <c r="CN31" s="77">
        <f t="shared" ca="1" si="38"/>
        <v>98.116300099492847</v>
      </c>
      <c r="CO31" s="77">
        <f t="shared" ca="1" si="38"/>
        <v>99.418073222976176</v>
      </c>
      <c r="CP31" s="77">
        <f t="shared" ca="1" si="38"/>
        <v>100.72391395289769</v>
      </c>
      <c r="CQ31" s="77">
        <f t="shared" ca="1" si="38"/>
        <v>102.03383560555348</v>
      </c>
      <c r="CR31" s="77">
        <f t="shared" ca="1" si="38"/>
        <v>103.34785154081244</v>
      </c>
      <c r="CS31" s="77">
        <f t="shared" ca="1" si="38"/>
        <v>104.66597516229088</v>
      </c>
      <c r="CT31" s="77">
        <f t="shared" ca="1" si="38"/>
        <v>105.98821991749085</v>
      </c>
      <c r="CU31" s="77">
        <f t="shared" ca="1" si="38"/>
        <v>107.31459929792658</v>
      </c>
      <c r="CV31" s="77">
        <f t="shared" ca="1" si="38"/>
        <v>108.64512683928754</v>
      </c>
      <c r="CW31" s="77">
        <f t="shared" ca="1" si="38"/>
        <v>109.9798161215738</v>
      </c>
      <c r="CX31" s="77">
        <f t="shared" ca="1" si="38"/>
        <v>111.31868076924164</v>
      </c>
      <c r="CY31" s="77">
        <f t="shared" ca="1" si="38"/>
        <v>112.66173445135026</v>
      </c>
      <c r="CZ31" s="77">
        <f t="shared" ca="1" si="38"/>
        <v>114.00899088170316</v>
      </c>
      <c r="DA31" s="77">
        <f t="shared" ca="1" si="38"/>
        <v>115.36046381901686</v>
      </c>
      <c r="DB31" s="77">
        <f t="shared" ca="1" si="38"/>
        <v>116.71616706702274</v>
      </c>
      <c r="DC31" s="77">
        <f t="shared" ca="1" si="38"/>
        <v>118.07611447467092</v>
      </c>
      <c r="DD31" s="77">
        <f t="shared" ca="1" si="38"/>
        <v>119.44031993622896</v>
      </c>
      <c r="DE31" s="77">
        <f t="shared" ca="1" si="38"/>
        <v>120.80879739145669</v>
      </c>
      <c r="DF31" s="77">
        <f t="shared" ca="1" si="38"/>
        <v>122.18156082575595</v>
      </c>
      <c r="DG31" s="77">
        <f t="shared" ca="1" si="38"/>
        <v>123.55862427029886</v>
      </c>
      <c r="DH31" s="77">
        <f t="shared" ca="1" si="38"/>
        <v>124.94000180220071</v>
      </c>
      <c r="DI31" s="77">
        <f t="shared" ca="1" si="38"/>
        <v>126.32570754466423</v>
      </c>
      <c r="DJ31" s="77">
        <f t="shared" ca="1" si="38"/>
        <v>127.71575566713079</v>
      </c>
      <c r="DK31" s="77">
        <f t="shared" ca="1" si="38"/>
        <v>129.11016038541004</v>
      </c>
      <c r="DL31" s="77">
        <f t="shared" ca="1" si="38"/>
        <v>130.5089359618691</v>
      </c>
      <c r="DM31" s="77">
        <f t="shared" ca="1" si="38"/>
        <v>131.9120967055604</v>
      </c>
      <c r="DN31" s="77">
        <f t="shared" ca="1" si="38"/>
        <v>133.3196569723805</v>
      </c>
      <c r="DO31" s="77">
        <f t="shared" ca="1" si="38"/>
        <v>134.73163116522281</v>
      </c>
      <c r="DP31" s="77">
        <f t="shared" ca="1" si="38"/>
        <v>136.14803373413341</v>
      </c>
      <c r="DQ31" s="77">
        <f t="shared" ca="1" si="38"/>
        <v>137.56887917645778</v>
      </c>
      <c r="DR31" s="77">
        <f t="shared" ca="1" si="38"/>
        <v>138.99418203701859</v>
      </c>
      <c r="DS31" s="77">
        <f t="shared" ca="1" si="38"/>
        <v>140.42395690823193</v>
      </c>
      <c r="DT31" s="77">
        <f t="shared" ca="1" si="38"/>
        <v>141.85821843030092</v>
      </c>
      <c r="DU31" s="77">
        <f t="shared" ca="1" si="38"/>
        <v>143.29698129135116</v>
      </c>
      <c r="DV31" s="77">
        <f t="shared" ca="1" si="38"/>
        <v>144.74026022760074</v>
      </c>
      <c r="DW31" s="77">
        <f t="shared" ca="1" si="38"/>
        <v>146.18807002350161</v>
      </c>
      <c r="DX31" s="77">
        <f t="shared" ca="1" si="38"/>
        <v>147.64042551190821</v>
      </c>
      <c r="DY31" s="77">
        <f t="shared" ca="1" si="38"/>
        <v>149.09734157423779</v>
      </c>
      <c r="DZ31" s="77">
        <f t="shared" ca="1" si="38"/>
        <v>150.55883314061856</v>
      </c>
      <c r="EA31" s="77">
        <f t="shared" ca="1" si="38"/>
        <v>152.02491519006151</v>
      </c>
      <c r="EB31" s="77">
        <f t="shared" ca="1" si="38"/>
        <v>153.49560275061765</v>
      </c>
      <c r="EC31" s="77">
        <f t="shared" ca="1" si="38"/>
        <v>154.9709108995234</v>
      </c>
      <c r="ED31" s="77">
        <f t="shared" ca="1" si="38"/>
        <v>156.45085476339284</v>
      </c>
      <c r="EE31" s="77">
        <f t="shared" ref="EE31:GP31" ca="1" si="39">MAX(SUM(EE25:EE28)*EE30,0)</f>
        <v>157.93544951834559</v>
      </c>
      <c r="EF31" s="77">
        <f t="shared" ca="1" si="39"/>
        <v>159.42471039018733</v>
      </c>
      <c r="EG31" s="77">
        <f t="shared" ca="1" si="39"/>
        <v>160.91865265457562</v>
      </c>
      <c r="EH31" s="77">
        <f t="shared" ca="1" si="39"/>
        <v>162.41729163717517</v>
      </c>
      <c r="EI31" s="77">
        <f t="shared" ca="1" si="39"/>
        <v>248.05439931899889</v>
      </c>
      <c r="EJ31" s="77">
        <f t="shared" ca="1" si="39"/>
        <v>249.5624779158295</v>
      </c>
      <c r="EK31" s="77">
        <f t="shared" ca="1" si="39"/>
        <v>251.07529950954373</v>
      </c>
      <c r="EL31" s="77">
        <f t="shared" ca="1" si="39"/>
        <v>252.59287962746873</v>
      </c>
      <c r="EM31" s="77">
        <f t="shared" ca="1" si="39"/>
        <v>254.11523384778189</v>
      </c>
      <c r="EN31" s="77">
        <f t="shared" ca="1" si="39"/>
        <v>255.64237779964475</v>
      </c>
      <c r="EO31" s="77">
        <f t="shared" ca="1" si="39"/>
        <v>257.17432716339789</v>
      </c>
      <c r="EP31" s="77">
        <f t="shared" ca="1" si="39"/>
        <v>258.71109767070925</v>
      </c>
      <c r="EQ31" s="77">
        <f t="shared" ca="1" si="39"/>
        <v>260.25270510474934</v>
      </c>
      <c r="ER31" s="77">
        <f t="shared" ca="1" si="39"/>
        <v>261.79916530035047</v>
      </c>
      <c r="ES31" s="77">
        <f t="shared" ca="1" si="39"/>
        <v>263.35049414420234</v>
      </c>
      <c r="ET31" s="77">
        <f t="shared" ca="1" si="39"/>
        <v>264.90670757497981</v>
      </c>
      <c r="EU31" s="77">
        <f t="shared" ca="1" si="39"/>
        <v>266.46782158356132</v>
      </c>
      <c r="EV31" s="77">
        <f t="shared" ca="1" si="39"/>
        <v>268.03385221315699</v>
      </c>
      <c r="EW31" s="77">
        <f t="shared" ca="1" si="39"/>
        <v>269.60481555950054</v>
      </c>
      <c r="EX31" s="77">
        <f t="shared" ca="1" si="39"/>
        <v>271.18072777103561</v>
      </c>
      <c r="EY31" s="77">
        <f t="shared" ca="1" si="39"/>
        <v>272.76160504904669</v>
      </c>
      <c r="EZ31" s="77">
        <f t="shared" ca="1" si="39"/>
        <v>274.34746364787492</v>
      </c>
      <c r="FA31" s="77">
        <f t="shared" ca="1" si="39"/>
        <v>275.93831987506871</v>
      </c>
      <c r="FB31" s="77">
        <f t="shared" ca="1" si="39"/>
        <v>277.53419009156164</v>
      </c>
      <c r="FC31" s="77">
        <f t="shared" ca="1" si="39"/>
        <v>279.13509071185013</v>
      </c>
      <c r="FD31" s="77">
        <f t="shared" ca="1" si="39"/>
        <v>280.74103820416491</v>
      </c>
      <c r="FE31" s="77">
        <f t="shared" ca="1" si="39"/>
        <v>282.35204909065737</v>
      </c>
      <c r="FF31" s="77">
        <f t="shared" ca="1" si="39"/>
        <v>283.96813994755684</v>
      </c>
      <c r="FG31" s="77">
        <f t="shared" ca="1" si="39"/>
        <v>285.58932740536807</v>
      </c>
      <c r="FH31" s="77">
        <f t="shared" ca="1" si="39"/>
        <v>287.21562814903797</v>
      </c>
      <c r="FI31" s="77">
        <f t="shared" ca="1" si="39"/>
        <v>288.84705891812632</v>
      </c>
      <c r="FJ31" s="77">
        <f t="shared" ca="1" si="39"/>
        <v>290.48363650700725</v>
      </c>
      <c r="FK31" s="77">
        <f t="shared" ca="1" si="39"/>
        <v>292.1253777650291</v>
      </c>
      <c r="FL31" s="77">
        <f t="shared" ca="1" si="39"/>
        <v>293.77229959669774</v>
      </c>
      <c r="FM31" s="77">
        <f t="shared" ca="1" si="39"/>
        <v>295.4244189618687</v>
      </c>
      <c r="FN31" s="77">
        <f t="shared" ca="1" si="39"/>
        <v>297.08175287591024</v>
      </c>
      <c r="FO31" s="77">
        <f t="shared" ca="1" si="39"/>
        <v>298.74431840989826</v>
      </c>
      <c r="FP31" s="77">
        <f t="shared" ca="1" si="39"/>
        <v>300.41213269079657</v>
      </c>
      <c r="FQ31" s="77">
        <f t="shared" ca="1" si="39"/>
        <v>302.08521290163776</v>
      </c>
      <c r="FR31" s="77">
        <f t="shared" ca="1" si="39"/>
        <v>303.76357628170314</v>
      </c>
      <c r="FS31" s="77">
        <f t="shared" ca="1" si="39"/>
        <v>305.44724012671537</v>
      </c>
      <c r="FT31" s="77">
        <f t="shared" ca="1" si="39"/>
        <v>307.13622178901841</v>
      </c>
      <c r="FU31" s="77">
        <f t="shared" ca="1" si="39"/>
        <v>308.83053867776107</v>
      </c>
      <c r="FV31" s="77">
        <f t="shared" ca="1" si="39"/>
        <v>310.53020825908914</v>
      </c>
      <c r="FW31" s="77">
        <f t="shared" ca="1" si="39"/>
        <v>312.23524805632292</v>
      </c>
      <c r="FX31" s="77">
        <f t="shared" ca="1" si="39"/>
        <v>313.94567565014927</v>
      </c>
      <c r="FY31" s="77">
        <f t="shared" ca="1" si="39"/>
        <v>315.66150867881078</v>
      </c>
      <c r="FZ31" s="77">
        <f t="shared" ca="1" si="39"/>
        <v>317.3827648383035</v>
      </c>
      <c r="GA31" s="77">
        <f t="shared" ca="1" si="39"/>
        <v>319.10946188254337</v>
      </c>
      <c r="GB31" s="77">
        <f t="shared" ca="1" si="39"/>
        <v>320.84161762356348</v>
      </c>
      <c r="GC31" s="77">
        <f t="shared" ca="1" si="39"/>
        <v>322.57924993172992</v>
      </c>
      <c r="GD31" s="77">
        <f t="shared" ca="1" si="39"/>
        <v>324.32237673588395</v>
      </c>
      <c r="GE31" s="77">
        <f t="shared" ca="1" si="39"/>
        <v>326.07101602358404</v>
      </c>
      <c r="GF31" s="77">
        <f t="shared" ca="1" si="39"/>
        <v>327.82518584127143</v>
      </c>
      <c r="GG31" s="77">
        <f t="shared" ca="1" si="39"/>
        <v>329.58490429445362</v>
      </c>
      <c r="GH31" s="77">
        <f t="shared" ca="1" si="39"/>
        <v>331.35018954791963</v>
      </c>
      <c r="GI31" s="77">
        <f t="shared" ca="1" si="39"/>
        <v>333.12105982592635</v>
      </c>
      <c r="GJ31" s="77">
        <f t="shared" ca="1" si="39"/>
        <v>334.89753341239953</v>
      </c>
      <c r="GK31" s="77">
        <f t="shared" ca="1" si="39"/>
        <v>336.67962865110218</v>
      </c>
      <c r="GL31" s="77">
        <f t="shared" ca="1" si="39"/>
        <v>338.46736394585895</v>
      </c>
      <c r="GM31" s="77">
        <f t="shared" ca="1" si="39"/>
        <v>340.2607577607539</v>
      </c>
      <c r="GN31" s="77">
        <f t="shared" ca="1" si="39"/>
        <v>342.05982862031124</v>
      </c>
      <c r="GO31" s="77">
        <f t="shared" ca="1" si="39"/>
        <v>343.86459510968393</v>
      </c>
      <c r="GP31" s="77">
        <f t="shared" ca="1" si="39"/>
        <v>345.67507587489598</v>
      </c>
      <c r="GQ31" s="77">
        <f t="shared" ref="GQ31:IL31" ca="1" si="40">MAX(SUM(GQ25:GQ28)*GQ30,0)</f>
        <v>347.49128962299591</v>
      </c>
      <c r="GR31" s="77">
        <f t="shared" ca="1" si="40"/>
        <v>349.31325512227875</v>
      </c>
      <c r="GS31" s="77">
        <f t="shared" ca="1" si="40"/>
        <v>351.14099120247454</v>
      </c>
      <c r="GT31" s="77">
        <f t="shared" ca="1" si="40"/>
        <v>352.97451675496984</v>
      </c>
      <c r="GU31" s="77">
        <f t="shared" ca="1" si="40"/>
        <v>354.81385073298816</v>
      </c>
      <c r="GV31" s="77">
        <f t="shared" ca="1" si="40"/>
        <v>356.6590121518052</v>
      </c>
      <c r="GW31" s="77">
        <f t="shared" ca="1" si="40"/>
        <v>358.51002008894108</v>
      </c>
      <c r="GX31" s="77">
        <f t="shared" ca="1" si="40"/>
        <v>360.36689368438152</v>
      </c>
      <c r="GY31" s="77">
        <f t="shared" ca="1" si="40"/>
        <v>362.22965214076402</v>
      </c>
      <c r="GZ31" s="77">
        <f t="shared" ca="1" si="40"/>
        <v>364.09831472358724</v>
      </c>
      <c r="HA31" s="77">
        <f t="shared" ca="1" si="40"/>
        <v>365.97290076142417</v>
      </c>
      <c r="HB31" s="77">
        <f t="shared" ca="1" si="40"/>
        <v>367.85342964613642</v>
      </c>
      <c r="HC31" s="77">
        <f t="shared" ca="1" si="40"/>
        <v>369.73992083305274</v>
      </c>
      <c r="HD31" s="77">
        <f t="shared" ca="1" si="40"/>
        <v>371.63239384118947</v>
      </c>
      <c r="HE31" s="77">
        <f t="shared" ca="1" si="40"/>
        <v>373.53086825348691</v>
      </c>
      <c r="HF31" s="77">
        <f t="shared" ca="1" si="40"/>
        <v>375.43536371696587</v>
      </c>
      <c r="HG31" s="77">
        <f t="shared" ca="1" si="40"/>
        <v>377.34589994299603</v>
      </c>
      <c r="HH31" s="77">
        <f t="shared" ca="1" si="40"/>
        <v>379.26249670745256</v>
      </c>
      <c r="HI31" s="77">
        <f t="shared" ca="1" si="40"/>
        <v>381.18517385096374</v>
      </c>
      <c r="HJ31" s="77">
        <f t="shared" ca="1" si="40"/>
        <v>383.11395127911209</v>
      </c>
      <c r="HK31" s="77">
        <f t="shared" ca="1" si="40"/>
        <v>385.04884896263746</v>
      </c>
      <c r="HL31" s="77">
        <f t="shared" ca="1" si="40"/>
        <v>386.98988693766739</v>
      </c>
      <c r="HM31" s="77">
        <f t="shared" ca="1" si="40"/>
        <v>388.93708530591198</v>
      </c>
      <c r="HN31" s="77">
        <f t="shared" ca="1" si="40"/>
        <v>390.8904642348968</v>
      </c>
      <c r="HO31" s="77">
        <f t="shared" ca="1" si="40"/>
        <v>392.85004395817219</v>
      </c>
      <c r="HP31" s="77">
        <f t="shared" ca="1" si="40"/>
        <v>394.81584477552906</v>
      </c>
      <c r="HQ31" s="77">
        <f t="shared" ca="1" si="40"/>
        <v>396.7878870532021</v>
      </c>
      <c r="HR31" s="77">
        <f t="shared" ca="1" si="40"/>
        <v>398.76619122411756</v>
      </c>
      <c r="HS31" s="77">
        <f t="shared" ca="1" si="40"/>
        <v>400.75077778807372</v>
      </c>
      <c r="HT31" s="77">
        <f t="shared" ca="1" si="40"/>
        <v>402.74166731199364</v>
      </c>
      <c r="HU31" s="77">
        <f t="shared" ca="1" si="40"/>
        <v>404.73888043013517</v>
      </c>
      <c r="HV31" s="77">
        <f t="shared" ca="1" si="40"/>
        <v>406.7424378442945</v>
      </c>
      <c r="HW31" s="77">
        <f t="shared" ca="1" si="40"/>
        <v>408.75236032405354</v>
      </c>
      <c r="HX31" s="77">
        <f t="shared" ca="1" si="40"/>
        <v>410.76866870697188</v>
      </c>
      <c r="HY31" s="77">
        <f t="shared" ca="1" si="40"/>
        <v>412.79138389883747</v>
      </c>
      <c r="HZ31" s="77">
        <f t="shared" ca="1" si="40"/>
        <v>414.82052687386704</v>
      </c>
      <c r="IA31" s="77">
        <f t="shared" ca="1" si="40"/>
        <v>416.85611867496823</v>
      </c>
      <c r="IB31" s="77">
        <f t="shared" ca="1" si="40"/>
        <v>418.89818041390822</v>
      </c>
      <c r="IC31" s="77">
        <f t="shared" ca="1" si="40"/>
        <v>420.94673327157881</v>
      </c>
      <c r="ID31" s="77">
        <f t="shared" ca="1" si="40"/>
        <v>421.00601104935663</v>
      </c>
      <c r="IE31" s="77">
        <f t="shared" ca="1" si="40"/>
        <v>421.0652888271344</v>
      </c>
      <c r="IF31" s="77">
        <f t="shared" ca="1" si="40"/>
        <v>421.12456660491216</v>
      </c>
      <c r="IG31" s="77">
        <f t="shared" ca="1" si="40"/>
        <v>421.18384438268998</v>
      </c>
      <c r="IH31" s="77">
        <f t="shared" ca="1" si="40"/>
        <v>421.24312216046775</v>
      </c>
      <c r="II31" s="77">
        <f t="shared" ca="1" si="40"/>
        <v>421.30239993824534</v>
      </c>
      <c r="IJ31" s="77">
        <f t="shared" ca="1" si="40"/>
        <v>421.36167771602317</v>
      </c>
      <c r="IK31" s="77">
        <f t="shared" ca="1" si="40"/>
        <v>421.42095549380093</v>
      </c>
      <c r="IL31" s="77">
        <f t="shared" ca="1" si="40"/>
        <v>421.48023327158035</v>
      </c>
    </row>
    <row r="32" spans="2:246" s="48" customFormat="1" ht="10.5" customHeight="1" x14ac:dyDescent="0.2">
      <c r="B32" s="51" t="s">
        <v>339</v>
      </c>
      <c r="C32" s="57"/>
      <c r="D32" s="52"/>
      <c r="E32" s="53"/>
      <c r="F32" s="53"/>
      <c r="G32" s="77">
        <f t="shared" ref="G32:M32" si="41">OR(MONTH(G2)=4,MONTH(G2)=7,MONTH(G2)=10)*SUM(D31:F31)+(MONTH(G2)=3)*SUM(B31:D31)</f>
        <v>0</v>
      </c>
      <c r="H32" s="77">
        <f t="shared" ca="1" si="41"/>
        <v>0</v>
      </c>
      <c r="I32" s="77">
        <f t="shared" ca="1" si="41"/>
        <v>0</v>
      </c>
      <c r="J32" s="77">
        <f t="shared" ca="1" si="41"/>
        <v>0</v>
      </c>
      <c r="K32" s="77">
        <f t="shared" ca="1" si="41"/>
        <v>0</v>
      </c>
      <c r="L32" s="77">
        <f t="shared" ca="1" si="41"/>
        <v>0</v>
      </c>
      <c r="M32" s="77">
        <f t="shared" ca="1" si="41"/>
        <v>0</v>
      </c>
      <c r="N32" s="77">
        <f t="shared" ref="N32:BY32" ca="1" si="42">OR(MONTH(N2)=4,MONTH(N2)=7,MONTH(N2)=10)*SUM(K31:M31)+(MONTH(N2)=3)*SUM(I31:K31)</f>
        <v>0</v>
      </c>
      <c r="O32" s="77">
        <f t="shared" ca="1" si="42"/>
        <v>0</v>
      </c>
      <c r="P32" s="77">
        <f t="shared" ca="1" si="42"/>
        <v>0</v>
      </c>
      <c r="Q32" s="77">
        <f t="shared" ca="1" si="42"/>
        <v>0</v>
      </c>
      <c r="R32" s="77">
        <f t="shared" ca="1" si="42"/>
        <v>0</v>
      </c>
      <c r="S32" s="77">
        <f t="shared" ca="1" si="42"/>
        <v>0</v>
      </c>
      <c r="T32" s="77">
        <f t="shared" ca="1" si="42"/>
        <v>0</v>
      </c>
      <c r="U32" s="77">
        <f t="shared" ca="1" si="42"/>
        <v>0</v>
      </c>
      <c r="V32" s="77">
        <f t="shared" ca="1" si="42"/>
        <v>0</v>
      </c>
      <c r="W32" s="77">
        <f t="shared" ca="1" si="42"/>
        <v>0</v>
      </c>
      <c r="X32" s="77">
        <f t="shared" ca="1" si="42"/>
        <v>0</v>
      </c>
      <c r="Y32" s="77">
        <f t="shared" ca="1" si="42"/>
        <v>0</v>
      </c>
      <c r="Z32" s="77">
        <f t="shared" ca="1" si="42"/>
        <v>0</v>
      </c>
      <c r="AA32" s="77">
        <f t="shared" ca="1" si="42"/>
        <v>0</v>
      </c>
      <c r="AB32" s="77">
        <f t="shared" ca="1" si="42"/>
        <v>0</v>
      </c>
      <c r="AC32" s="77">
        <f t="shared" ca="1" si="42"/>
        <v>0</v>
      </c>
      <c r="AD32" s="77">
        <f t="shared" ca="1" si="42"/>
        <v>0</v>
      </c>
      <c r="AE32" s="77">
        <f t="shared" ca="1" si="42"/>
        <v>0</v>
      </c>
      <c r="AF32" s="77">
        <f t="shared" ca="1" si="42"/>
        <v>0</v>
      </c>
      <c r="AG32" s="77">
        <f t="shared" ca="1" si="42"/>
        <v>0</v>
      </c>
      <c r="AH32" s="77">
        <f t="shared" ca="1" si="42"/>
        <v>0</v>
      </c>
      <c r="AI32" s="77">
        <f t="shared" ca="1" si="42"/>
        <v>0</v>
      </c>
      <c r="AJ32" s="77">
        <f t="shared" ca="1" si="42"/>
        <v>0</v>
      </c>
      <c r="AK32" s="77">
        <f t="shared" ca="1" si="42"/>
        <v>0</v>
      </c>
      <c r="AL32" s="77">
        <f t="shared" ca="1" si="42"/>
        <v>0</v>
      </c>
      <c r="AM32" s="77">
        <f t="shared" ca="1" si="42"/>
        <v>0</v>
      </c>
      <c r="AN32" s="77">
        <f t="shared" ca="1" si="42"/>
        <v>0</v>
      </c>
      <c r="AO32" s="77">
        <f t="shared" ca="1" si="42"/>
        <v>0</v>
      </c>
      <c r="AP32" s="77">
        <f t="shared" ca="1" si="42"/>
        <v>0</v>
      </c>
      <c r="AQ32" s="77">
        <f t="shared" ca="1" si="42"/>
        <v>0</v>
      </c>
      <c r="AR32" s="77">
        <f t="shared" ca="1" si="42"/>
        <v>0</v>
      </c>
      <c r="AS32" s="77">
        <f t="shared" ca="1" si="42"/>
        <v>0</v>
      </c>
      <c r="AT32" s="77">
        <f t="shared" ca="1" si="42"/>
        <v>0</v>
      </c>
      <c r="AU32" s="77">
        <f t="shared" ca="1" si="42"/>
        <v>0</v>
      </c>
      <c r="AV32" s="77">
        <f t="shared" ca="1" si="42"/>
        <v>0</v>
      </c>
      <c r="AW32" s="77">
        <f t="shared" ca="1" si="42"/>
        <v>0</v>
      </c>
      <c r="AX32" s="77">
        <f t="shared" ca="1" si="42"/>
        <v>0</v>
      </c>
      <c r="AY32" s="77">
        <f t="shared" ca="1" si="42"/>
        <v>0</v>
      </c>
      <c r="AZ32" s="77">
        <f t="shared" ca="1" si="42"/>
        <v>0</v>
      </c>
      <c r="BA32" s="77">
        <f t="shared" ca="1" si="42"/>
        <v>0</v>
      </c>
      <c r="BB32" s="77">
        <f t="shared" ca="1" si="42"/>
        <v>0</v>
      </c>
      <c r="BC32" s="77">
        <f t="shared" ca="1" si="42"/>
        <v>0</v>
      </c>
      <c r="BD32" s="77">
        <f t="shared" ca="1" si="42"/>
        <v>0</v>
      </c>
      <c r="BE32" s="77">
        <f t="shared" ca="1" si="42"/>
        <v>0</v>
      </c>
      <c r="BF32" s="77">
        <f t="shared" ca="1" si="42"/>
        <v>0</v>
      </c>
      <c r="BG32" s="77">
        <f t="shared" ca="1" si="42"/>
        <v>0</v>
      </c>
      <c r="BH32" s="77">
        <f t="shared" ca="1" si="42"/>
        <v>121.17116835038075</v>
      </c>
      <c r="BI32" s="77">
        <f t="shared" ca="1" si="42"/>
        <v>129.0516286179132</v>
      </c>
      <c r="BJ32" s="77">
        <f t="shared" ca="1" si="42"/>
        <v>0</v>
      </c>
      <c r="BK32" s="77">
        <f t="shared" ca="1" si="42"/>
        <v>0</v>
      </c>
      <c r="BL32" s="77">
        <f t="shared" ca="1" si="42"/>
        <v>137.00579566996078</v>
      </c>
      <c r="BM32" s="77">
        <f t="shared" ca="1" si="42"/>
        <v>0</v>
      </c>
      <c r="BN32" s="77">
        <f t="shared" ca="1" si="42"/>
        <v>0</v>
      </c>
      <c r="BO32" s="77">
        <f t="shared" ca="1" si="42"/>
        <v>145.03439576943609</v>
      </c>
      <c r="BP32" s="77">
        <f t="shared" ca="1" si="42"/>
        <v>0</v>
      </c>
      <c r="BQ32" s="77">
        <f t="shared" ca="1" si="42"/>
        <v>0</v>
      </c>
      <c r="BR32" s="77">
        <f t="shared" ca="1" si="42"/>
        <v>0</v>
      </c>
      <c r="BS32" s="77">
        <f t="shared" ca="1" si="42"/>
        <v>0</v>
      </c>
      <c r="BT32" s="77">
        <f t="shared" ca="1" si="42"/>
        <v>153.13816233541513</v>
      </c>
      <c r="BU32" s="77">
        <f t="shared" ca="1" si="42"/>
        <v>161.31783601364975</v>
      </c>
      <c r="BV32" s="77">
        <f t="shared" ca="1" si="42"/>
        <v>0</v>
      </c>
      <c r="BW32" s="77">
        <f t="shared" ca="1" si="42"/>
        <v>0</v>
      </c>
      <c r="BX32" s="77">
        <f t="shared" ca="1" si="42"/>
        <v>169.57416474778375</v>
      </c>
      <c r="BY32" s="77">
        <f t="shared" ca="1" si="42"/>
        <v>0</v>
      </c>
      <c r="BZ32" s="77">
        <f t="shared" ref="BZ32:EK32" ca="1" si="43">OR(MONTH(BZ2)=4,MONTH(BZ2)=7,MONTH(BZ2)=10)*SUM(BW31:BY31)+(MONTH(BZ2)=3)*SUM(BU31:BW31)</f>
        <v>0</v>
      </c>
      <c r="CA32" s="77">
        <f t="shared" ca="1" si="43"/>
        <v>177.9079038512362</v>
      </c>
      <c r="CB32" s="77">
        <f t="shared" ca="1" si="43"/>
        <v>0</v>
      </c>
      <c r="CC32" s="77">
        <f t="shared" ca="1" si="43"/>
        <v>0</v>
      </c>
      <c r="CD32" s="77">
        <f t="shared" ca="1" si="43"/>
        <v>0</v>
      </c>
      <c r="CE32" s="77">
        <f t="shared" ca="1" si="43"/>
        <v>0</v>
      </c>
      <c r="CF32" s="77">
        <f t="shared" ca="1" si="43"/>
        <v>228.03706613043954</v>
      </c>
      <c r="CG32" s="77">
        <f t="shared" ca="1" si="43"/>
        <v>259.74756227361956</v>
      </c>
      <c r="CH32" s="77">
        <f t="shared" ca="1" si="43"/>
        <v>0</v>
      </c>
      <c r="CI32" s="77">
        <f t="shared" ca="1" si="43"/>
        <v>0</v>
      </c>
      <c r="CJ32" s="77">
        <f t="shared" ca="1" si="43"/>
        <v>271.17499811828128</v>
      </c>
      <c r="CK32" s="77">
        <f t="shared" ca="1" si="43"/>
        <v>0</v>
      </c>
      <c r="CL32" s="77">
        <f t="shared" ca="1" si="43"/>
        <v>0</v>
      </c>
      <c r="CM32" s="77">
        <f t="shared" ca="1" si="43"/>
        <v>282.70977634174233</v>
      </c>
      <c r="CN32" s="77">
        <f t="shared" ca="1" si="43"/>
        <v>0</v>
      </c>
      <c r="CO32" s="77">
        <f t="shared" ca="1" si="43"/>
        <v>0</v>
      </c>
      <c r="CP32" s="77">
        <f t="shared" ca="1" si="43"/>
        <v>0</v>
      </c>
      <c r="CQ32" s="77">
        <f t="shared" ca="1" si="43"/>
        <v>0</v>
      </c>
      <c r="CR32" s="77">
        <f t="shared" ca="1" si="43"/>
        <v>294.35295463208865</v>
      </c>
      <c r="CS32" s="77">
        <f t="shared" ca="1" si="43"/>
        <v>306.10560109926359</v>
      </c>
      <c r="CT32" s="77">
        <f t="shared" ca="1" si="43"/>
        <v>0</v>
      </c>
      <c r="CU32" s="77">
        <f t="shared" ca="1" si="43"/>
        <v>0</v>
      </c>
      <c r="CV32" s="77">
        <f t="shared" ca="1" si="43"/>
        <v>317.96879437770832</v>
      </c>
      <c r="CW32" s="77">
        <f t="shared" ca="1" si="43"/>
        <v>0</v>
      </c>
      <c r="CX32" s="77">
        <f t="shared" ca="1" si="43"/>
        <v>0</v>
      </c>
      <c r="CY32" s="77">
        <f t="shared" ca="1" si="43"/>
        <v>329.94362373010301</v>
      </c>
      <c r="CZ32" s="77">
        <f t="shared" ca="1" si="43"/>
        <v>0</v>
      </c>
      <c r="DA32" s="77">
        <f t="shared" ca="1" si="43"/>
        <v>0</v>
      </c>
      <c r="DB32" s="77">
        <f t="shared" ca="1" si="43"/>
        <v>0</v>
      </c>
      <c r="DC32" s="77">
        <f t="shared" ca="1" si="43"/>
        <v>0</v>
      </c>
      <c r="DD32" s="77">
        <f t="shared" ca="1" si="43"/>
        <v>342.03118915207028</v>
      </c>
      <c r="DE32" s="77">
        <f t="shared" ca="1" si="43"/>
        <v>354.23260147792263</v>
      </c>
      <c r="DF32" s="77">
        <f t="shared" ca="1" si="43"/>
        <v>0</v>
      </c>
      <c r="DG32" s="77">
        <f t="shared" ca="1" si="43"/>
        <v>0</v>
      </c>
      <c r="DH32" s="77">
        <f t="shared" ca="1" si="43"/>
        <v>366.54898248751152</v>
      </c>
      <c r="DI32" s="77">
        <f t="shared" ca="1" si="43"/>
        <v>0</v>
      </c>
      <c r="DJ32" s="77">
        <f t="shared" ca="1" si="43"/>
        <v>0</v>
      </c>
      <c r="DK32" s="77">
        <f t="shared" ca="1" si="43"/>
        <v>378.98146501399572</v>
      </c>
      <c r="DL32" s="77">
        <f t="shared" ca="1" si="43"/>
        <v>0</v>
      </c>
      <c r="DM32" s="77">
        <f t="shared" ca="1" si="43"/>
        <v>0</v>
      </c>
      <c r="DN32" s="77">
        <f t="shared" ca="1" si="43"/>
        <v>0</v>
      </c>
      <c r="DO32" s="77">
        <f t="shared" ca="1" si="43"/>
        <v>0</v>
      </c>
      <c r="DP32" s="77">
        <f t="shared" ca="1" si="43"/>
        <v>391.53119305283951</v>
      </c>
      <c r="DQ32" s="77">
        <f t="shared" ca="1" si="43"/>
        <v>404.19932187173674</v>
      </c>
      <c r="DR32" s="77">
        <f t="shared" ca="1" si="43"/>
        <v>0</v>
      </c>
      <c r="DS32" s="77">
        <f t="shared" ca="1" si="43"/>
        <v>0</v>
      </c>
      <c r="DT32" s="77">
        <f t="shared" ca="1" si="43"/>
        <v>416.98701812170827</v>
      </c>
      <c r="DU32" s="77">
        <f t="shared" ca="1" si="43"/>
        <v>0</v>
      </c>
      <c r="DV32" s="77">
        <f t="shared" ca="1" si="43"/>
        <v>0</v>
      </c>
      <c r="DW32" s="77">
        <f t="shared" ca="1" si="43"/>
        <v>429.89545994925282</v>
      </c>
      <c r="DX32" s="77">
        <f t="shared" ca="1" si="43"/>
        <v>0</v>
      </c>
      <c r="DY32" s="77">
        <f t="shared" ca="1" si="43"/>
        <v>0</v>
      </c>
      <c r="DZ32" s="77">
        <f t="shared" ca="1" si="43"/>
        <v>0</v>
      </c>
      <c r="EA32" s="77">
        <f t="shared" ca="1" si="43"/>
        <v>0</v>
      </c>
      <c r="EB32" s="77">
        <f t="shared" ca="1" si="43"/>
        <v>442.92583710964766</v>
      </c>
      <c r="EC32" s="77">
        <f t="shared" ca="1" si="43"/>
        <v>456.07935108129772</v>
      </c>
      <c r="ED32" s="77">
        <f t="shared" ca="1" si="43"/>
        <v>0</v>
      </c>
      <c r="EE32" s="77">
        <f t="shared" ca="1" si="43"/>
        <v>0</v>
      </c>
      <c r="EF32" s="77">
        <f t="shared" ca="1" si="43"/>
        <v>469.35721518126184</v>
      </c>
      <c r="EG32" s="77">
        <f t="shared" ca="1" si="43"/>
        <v>0</v>
      </c>
      <c r="EH32" s="77">
        <f t="shared" ca="1" si="43"/>
        <v>0</v>
      </c>
      <c r="EI32" s="77">
        <f t="shared" ca="1" si="43"/>
        <v>482.76065468193815</v>
      </c>
      <c r="EJ32" s="77">
        <f t="shared" ca="1" si="43"/>
        <v>0</v>
      </c>
      <c r="EK32" s="77">
        <f t="shared" ca="1" si="43"/>
        <v>0</v>
      </c>
      <c r="EL32" s="77">
        <f t="shared" ref="EL32:GW32" ca="1" si="44">OR(MONTH(EL2)=4,MONTH(EL2)=7,MONTH(EL2)=10)*SUM(EI31:EK31)+(MONTH(EL2)=3)*SUM(EG31:EI31)</f>
        <v>0</v>
      </c>
      <c r="EM32" s="77">
        <f t="shared" ca="1" si="44"/>
        <v>0</v>
      </c>
      <c r="EN32" s="77">
        <f t="shared" ca="1" si="44"/>
        <v>748.69217674437209</v>
      </c>
      <c r="EO32" s="77">
        <f t="shared" ca="1" si="44"/>
        <v>762.35049127489538</v>
      </c>
      <c r="EP32" s="77">
        <f t="shared" ca="1" si="44"/>
        <v>0</v>
      </c>
      <c r="EQ32" s="77">
        <f t="shared" ca="1" si="44"/>
        <v>0</v>
      </c>
      <c r="ER32" s="77">
        <f t="shared" ca="1" si="44"/>
        <v>776.13812993885654</v>
      </c>
      <c r="ES32" s="77">
        <f t="shared" ca="1" si="44"/>
        <v>0</v>
      </c>
      <c r="ET32" s="77">
        <f t="shared" ca="1" si="44"/>
        <v>0</v>
      </c>
      <c r="EU32" s="77">
        <f t="shared" ca="1" si="44"/>
        <v>790.05636701953256</v>
      </c>
      <c r="EV32" s="77">
        <f t="shared" ca="1" si="44"/>
        <v>0</v>
      </c>
      <c r="EW32" s="77">
        <f t="shared" ca="1" si="44"/>
        <v>0</v>
      </c>
      <c r="EX32" s="77">
        <f t="shared" ca="1" si="44"/>
        <v>0</v>
      </c>
      <c r="EY32" s="77">
        <f t="shared" ca="1" si="44"/>
        <v>0</v>
      </c>
      <c r="EZ32" s="77">
        <f t="shared" ca="1" si="44"/>
        <v>804.10648935621884</v>
      </c>
      <c r="FA32" s="77">
        <f t="shared" ca="1" si="44"/>
        <v>818.28979646795733</v>
      </c>
      <c r="FB32" s="77">
        <f t="shared" ca="1" si="44"/>
        <v>0</v>
      </c>
      <c r="FC32" s="77">
        <f t="shared" ca="1" si="44"/>
        <v>0</v>
      </c>
      <c r="FD32" s="77">
        <f t="shared" ca="1" si="44"/>
        <v>832.60760067848048</v>
      </c>
      <c r="FE32" s="77">
        <f t="shared" ca="1" si="44"/>
        <v>0</v>
      </c>
      <c r="FF32" s="77">
        <f t="shared" ca="1" si="44"/>
        <v>0</v>
      </c>
      <c r="FG32" s="77">
        <f t="shared" ca="1" si="44"/>
        <v>847.06122724237912</v>
      </c>
      <c r="FH32" s="77">
        <f t="shared" ca="1" si="44"/>
        <v>0</v>
      </c>
      <c r="FI32" s="77">
        <f t="shared" ca="1" si="44"/>
        <v>0</v>
      </c>
      <c r="FJ32" s="77">
        <f t="shared" ca="1" si="44"/>
        <v>0</v>
      </c>
      <c r="FK32" s="77">
        <f t="shared" ca="1" si="44"/>
        <v>0</v>
      </c>
      <c r="FL32" s="77">
        <f t="shared" ca="1" si="44"/>
        <v>861.6520144725323</v>
      </c>
      <c r="FM32" s="77">
        <f t="shared" ca="1" si="44"/>
        <v>876.38131386873408</v>
      </c>
      <c r="FN32" s="77">
        <f t="shared" ca="1" si="44"/>
        <v>0</v>
      </c>
      <c r="FO32" s="77">
        <f t="shared" ca="1" si="44"/>
        <v>0</v>
      </c>
      <c r="FP32" s="77">
        <f t="shared" ca="1" si="44"/>
        <v>891.25049024767725</v>
      </c>
      <c r="FQ32" s="77">
        <f t="shared" ca="1" si="44"/>
        <v>0</v>
      </c>
      <c r="FR32" s="77">
        <f t="shared" ca="1" si="44"/>
        <v>0</v>
      </c>
      <c r="FS32" s="77">
        <f t="shared" ca="1" si="44"/>
        <v>906.26092187413747</v>
      </c>
      <c r="FT32" s="77">
        <f t="shared" ca="1" si="44"/>
        <v>0</v>
      </c>
      <c r="FU32" s="77">
        <f t="shared" ca="1" si="44"/>
        <v>0</v>
      </c>
      <c r="FV32" s="77">
        <f t="shared" ca="1" si="44"/>
        <v>0</v>
      </c>
      <c r="FW32" s="77">
        <f t="shared" ca="1" si="44"/>
        <v>0</v>
      </c>
      <c r="FX32" s="77">
        <f t="shared" ca="1" si="44"/>
        <v>921.41400059349485</v>
      </c>
      <c r="FY32" s="77">
        <f t="shared" ca="1" si="44"/>
        <v>936.71113196556132</v>
      </c>
      <c r="FZ32" s="77">
        <f t="shared" ca="1" si="44"/>
        <v>0</v>
      </c>
      <c r="GA32" s="77">
        <f t="shared" ca="1" si="44"/>
        <v>0</v>
      </c>
      <c r="GB32" s="77">
        <f t="shared" ca="1" si="44"/>
        <v>952.15373539965776</v>
      </c>
      <c r="GC32" s="77">
        <f t="shared" ca="1" si="44"/>
        <v>0</v>
      </c>
      <c r="GD32" s="77">
        <f t="shared" ca="1" si="44"/>
        <v>0</v>
      </c>
      <c r="GE32" s="77">
        <f t="shared" ca="1" si="44"/>
        <v>967.74324429117735</v>
      </c>
      <c r="GF32" s="77">
        <f t="shared" ca="1" si="44"/>
        <v>0</v>
      </c>
      <c r="GG32" s="77">
        <f t="shared" ca="1" si="44"/>
        <v>0</v>
      </c>
      <c r="GH32" s="77">
        <f t="shared" ca="1" si="44"/>
        <v>0</v>
      </c>
      <c r="GI32" s="77">
        <f t="shared" ca="1" si="44"/>
        <v>0</v>
      </c>
      <c r="GJ32" s="77">
        <f t="shared" ca="1" si="44"/>
        <v>983.48110615930909</v>
      </c>
      <c r="GK32" s="77">
        <f t="shared" ca="1" si="44"/>
        <v>999.36878278624545</v>
      </c>
      <c r="GL32" s="77">
        <f t="shared" ca="1" si="44"/>
        <v>0</v>
      </c>
      <c r="GM32" s="77">
        <f t="shared" ca="1" si="44"/>
        <v>0</v>
      </c>
      <c r="GN32" s="77">
        <f t="shared" ca="1" si="44"/>
        <v>1015.407750357715</v>
      </c>
      <c r="GO32" s="77">
        <f t="shared" ca="1" si="44"/>
        <v>0</v>
      </c>
      <c r="GP32" s="77">
        <f t="shared" ca="1" si="44"/>
        <v>0</v>
      </c>
      <c r="GQ32" s="77">
        <f t="shared" ca="1" si="44"/>
        <v>1031.5994996048912</v>
      </c>
      <c r="GR32" s="77">
        <f t="shared" ca="1" si="44"/>
        <v>0</v>
      </c>
      <c r="GS32" s="77">
        <f t="shared" ca="1" si="44"/>
        <v>0</v>
      </c>
      <c r="GT32" s="77">
        <f t="shared" ca="1" si="44"/>
        <v>0</v>
      </c>
      <c r="GU32" s="77">
        <f t="shared" ca="1" si="44"/>
        <v>0</v>
      </c>
      <c r="GV32" s="77">
        <f t="shared" ca="1" si="44"/>
        <v>1047.9455359477492</v>
      </c>
      <c r="GW32" s="77">
        <f t="shared" ca="1" si="44"/>
        <v>1064.4473796397633</v>
      </c>
      <c r="GX32" s="77">
        <f t="shared" ref="GX32:IL32" ca="1" si="45">OR(MONTH(GX2)=4,MONTH(GX2)=7,MONTH(GX2)=10)*SUM(GU31:GW31)+(MONTH(GX2)=3)*SUM(GS31:GU31)</f>
        <v>0</v>
      </c>
      <c r="GY32" s="77">
        <f t="shared" ca="1" si="45"/>
        <v>0</v>
      </c>
      <c r="GZ32" s="77">
        <f t="shared" ca="1" si="45"/>
        <v>1081.1065659140866</v>
      </c>
      <c r="HA32" s="77">
        <f t="shared" ca="1" si="45"/>
        <v>0</v>
      </c>
      <c r="HB32" s="77">
        <f t="shared" ca="1" si="45"/>
        <v>0</v>
      </c>
      <c r="HC32" s="77">
        <f t="shared" ca="1" si="45"/>
        <v>1097.9246451311478</v>
      </c>
      <c r="HD32" s="77">
        <f t="shared" ca="1" si="45"/>
        <v>0</v>
      </c>
      <c r="HE32" s="77">
        <f t="shared" ca="1" si="45"/>
        <v>0</v>
      </c>
      <c r="HF32" s="77">
        <f t="shared" ca="1" si="45"/>
        <v>0</v>
      </c>
      <c r="HG32" s="77">
        <f t="shared" ca="1" si="45"/>
        <v>0</v>
      </c>
      <c r="HH32" s="77">
        <f t="shared" ca="1" si="45"/>
        <v>1114.9031829277292</v>
      </c>
      <c r="HI32" s="77">
        <f t="shared" ca="1" si="45"/>
        <v>1132.0437603674145</v>
      </c>
      <c r="HJ32" s="77">
        <f t="shared" ca="1" si="45"/>
        <v>0</v>
      </c>
      <c r="HK32" s="77">
        <f t="shared" ca="1" si="45"/>
        <v>0</v>
      </c>
      <c r="HL32" s="77">
        <f t="shared" ca="1" si="45"/>
        <v>1149.3479740927132</v>
      </c>
      <c r="HM32" s="77">
        <f t="shared" ca="1" si="45"/>
        <v>0</v>
      </c>
      <c r="HN32" s="77">
        <f t="shared" ca="1" si="45"/>
        <v>0</v>
      </c>
      <c r="HO32" s="77">
        <f t="shared" ca="1" si="45"/>
        <v>1166.8174364784761</v>
      </c>
      <c r="HP32" s="77">
        <f t="shared" ca="1" si="45"/>
        <v>0</v>
      </c>
      <c r="HQ32" s="77">
        <f t="shared" ca="1" si="45"/>
        <v>0</v>
      </c>
      <c r="HR32" s="77">
        <f t="shared" ca="1" si="45"/>
        <v>0</v>
      </c>
      <c r="HS32" s="77">
        <f t="shared" ca="1" si="45"/>
        <v>0</v>
      </c>
      <c r="HT32" s="77">
        <f t="shared" ca="1" si="45"/>
        <v>1184.4537757869034</v>
      </c>
      <c r="HU32" s="77">
        <f t="shared" ca="1" si="45"/>
        <v>1202.2586363241849</v>
      </c>
      <c r="HV32" s="77">
        <f t="shared" ca="1" si="45"/>
        <v>0</v>
      </c>
      <c r="HW32" s="77">
        <f t="shared" ca="1" si="45"/>
        <v>0</v>
      </c>
      <c r="HX32" s="77">
        <f t="shared" ca="1" si="45"/>
        <v>1220.2336785984833</v>
      </c>
      <c r="HY32" s="77">
        <f t="shared" ca="1" si="45"/>
        <v>0</v>
      </c>
      <c r="HZ32" s="77">
        <f t="shared" ca="1" si="45"/>
        <v>0</v>
      </c>
      <c r="IA32" s="77">
        <f t="shared" ca="1" si="45"/>
        <v>1238.3805794796763</v>
      </c>
      <c r="IB32" s="77">
        <f t="shared" ca="1" si="45"/>
        <v>0</v>
      </c>
      <c r="IC32" s="77">
        <f t="shared" ca="1" si="45"/>
        <v>0</v>
      </c>
      <c r="ID32" s="77">
        <f t="shared" ca="1" si="45"/>
        <v>0</v>
      </c>
      <c r="IE32" s="77">
        <f t="shared" ca="1" si="45"/>
        <v>0</v>
      </c>
      <c r="IF32" s="77">
        <f t="shared" ca="1" si="45"/>
        <v>1256.7010323604552</v>
      </c>
      <c r="IG32" s="77">
        <f t="shared" ca="1" si="45"/>
        <v>1263.1958664814033</v>
      </c>
      <c r="IH32" s="77">
        <f t="shared" ca="1" si="45"/>
        <v>0</v>
      </c>
      <c r="II32" s="77">
        <f t="shared" ca="1" si="45"/>
        <v>0</v>
      </c>
      <c r="IJ32" s="77">
        <f t="shared" ca="1" si="45"/>
        <v>1263.7293664814031</v>
      </c>
      <c r="IK32" s="77">
        <f t="shared" ca="1" si="45"/>
        <v>0</v>
      </c>
      <c r="IL32" s="77">
        <f t="shared" ca="1" si="45"/>
        <v>0</v>
      </c>
    </row>
    <row r="33" spans="2:246" s="48" customFormat="1" ht="10.5" customHeight="1" x14ac:dyDescent="0.2">
      <c r="B33" s="118" t="s">
        <v>358</v>
      </c>
      <c r="C33" s="57"/>
      <c r="D33" s="52"/>
      <c r="E33" s="53"/>
      <c r="F33" s="53"/>
      <c r="G33" s="77">
        <f t="shared" ref="G33:BR33" ca="1" si="46">F33+G31-G32</f>
        <v>0</v>
      </c>
      <c r="H33" s="77">
        <f t="shared" ca="1" si="46"/>
        <v>0</v>
      </c>
      <c r="I33" s="77">
        <f t="shared" ca="1" si="46"/>
        <v>0</v>
      </c>
      <c r="J33" s="77">
        <f t="shared" ca="1" si="46"/>
        <v>0</v>
      </c>
      <c r="K33" s="77">
        <f t="shared" ca="1" si="46"/>
        <v>0</v>
      </c>
      <c r="L33" s="77">
        <f t="shared" ca="1" si="46"/>
        <v>0</v>
      </c>
      <c r="M33" s="77">
        <f t="shared" ca="1" si="46"/>
        <v>0</v>
      </c>
      <c r="N33" s="77">
        <f t="shared" ca="1" si="46"/>
        <v>0</v>
      </c>
      <c r="O33" s="77">
        <f t="shared" ca="1" si="46"/>
        <v>0</v>
      </c>
      <c r="P33" s="77">
        <f t="shared" ca="1" si="46"/>
        <v>0</v>
      </c>
      <c r="Q33" s="77">
        <f t="shared" ca="1" si="46"/>
        <v>0</v>
      </c>
      <c r="R33" s="77">
        <f t="shared" ca="1" si="46"/>
        <v>0</v>
      </c>
      <c r="S33" s="77">
        <f t="shared" ca="1" si="46"/>
        <v>0</v>
      </c>
      <c r="T33" s="77">
        <f t="shared" ca="1" si="46"/>
        <v>0</v>
      </c>
      <c r="U33" s="77">
        <f t="shared" ca="1" si="46"/>
        <v>0</v>
      </c>
      <c r="V33" s="77">
        <f t="shared" ca="1" si="46"/>
        <v>0</v>
      </c>
      <c r="W33" s="77">
        <f t="shared" ca="1" si="46"/>
        <v>0</v>
      </c>
      <c r="X33" s="77">
        <f t="shared" ca="1" si="46"/>
        <v>0</v>
      </c>
      <c r="Y33" s="77">
        <f t="shared" ca="1" si="46"/>
        <v>0</v>
      </c>
      <c r="Z33" s="77">
        <f t="shared" ca="1" si="46"/>
        <v>0</v>
      </c>
      <c r="AA33" s="77">
        <f t="shared" ca="1" si="46"/>
        <v>0</v>
      </c>
      <c r="AB33" s="77">
        <f t="shared" ca="1" si="46"/>
        <v>0</v>
      </c>
      <c r="AC33" s="77">
        <f t="shared" ca="1" si="46"/>
        <v>0</v>
      </c>
      <c r="AD33" s="77">
        <f t="shared" ca="1" si="46"/>
        <v>0</v>
      </c>
      <c r="AE33" s="77">
        <f t="shared" ca="1" si="46"/>
        <v>0</v>
      </c>
      <c r="AF33" s="77">
        <f t="shared" ca="1" si="46"/>
        <v>0</v>
      </c>
      <c r="AG33" s="77">
        <f t="shared" ca="1" si="46"/>
        <v>0</v>
      </c>
      <c r="AH33" s="77">
        <f t="shared" ca="1" si="46"/>
        <v>0</v>
      </c>
      <c r="AI33" s="77">
        <f t="shared" ca="1" si="46"/>
        <v>0</v>
      </c>
      <c r="AJ33" s="77">
        <f t="shared" ca="1" si="46"/>
        <v>0</v>
      </c>
      <c r="AK33" s="77">
        <f t="shared" ca="1" si="46"/>
        <v>0</v>
      </c>
      <c r="AL33" s="77">
        <f t="shared" ca="1" si="46"/>
        <v>0</v>
      </c>
      <c r="AM33" s="77">
        <f t="shared" ca="1" si="46"/>
        <v>0</v>
      </c>
      <c r="AN33" s="77">
        <f t="shared" ca="1" si="46"/>
        <v>0</v>
      </c>
      <c r="AO33" s="77">
        <f t="shared" ca="1" si="46"/>
        <v>0</v>
      </c>
      <c r="AP33" s="77">
        <f t="shared" ca="1" si="46"/>
        <v>0</v>
      </c>
      <c r="AQ33" s="77">
        <f t="shared" ca="1" si="46"/>
        <v>0</v>
      </c>
      <c r="AR33" s="77">
        <f t="shared" ca="1" si="46"/>
        <v>0</v>
      </c>
      <c r="AS33" s="77">
        <f t="shared" ca="1" si="46"/>
        <v>0</v>
      </c>
      <c r="AT33" s="77">
        <f t="shared" ca="1" si="46"/>
        <v>0</v>
      </c>
      <c r="AU33" s="77">
        <f t="shared" ca="1" si="46"/>
        <v>0</v>
      </c>
      <c r="AV33" s="77">
        <f t="shared" ca="1" si="46"/>
        <v>0</v>
      </c>
      <c r="AW33" s="77">
        <f t="shared" ca="1" si="46"/>
        <v>0</v>
      </c>
      <c r="AX33" s="77">
        <f t="shared" ca="1" si="46"/>
        <v>0</v>
      </c>
      <c r="AY33" s="77">
        <f t="shared" ca="1" si="46"/>
        <v>0</v>
      </c>
      <c r="AZ33" s="77">
        <f t="shared" ca="1" si="46"/>
        <v>0</v>
      </c>
      <c r="BA33" s="77">
        <f t="shared" ca="1" si="46"/>
        <v>0</v>
      </c>
      <c r="BB33" s="77">
        <f t="shared" ca="1" si="46"/>
        <v>0</v>
      </c>
      <c r="BC33" s="77">
        <f t="shared" ca="1" si="46"/>
        <v>39.519302882203647</v>
      </c>
      <c r="BD33" s="77">
        <f t="shared" ca="1" si="46"/>
        <v>79.908791260376262</v>
      </c>
      <c r="BE33" s="77">
        <f t="shared" ca="1" si="46"/>
        <v>121.17116835038075</v>
      </c>
      <c r="BF33" s="77">
        <f t="shared" ca="1" si="46"/>
        <v>163.30914621770097</v>
      </c>
      <c r="BG33" s="77">
        <f t="shared" ca="1" si="46"/>
        <v>206.32544580642374</v>
      </c>
      <c r="BH33" s="77">
        <f t="shared" ca="1" si="46"/>
        <v>129.0516286179132</v>
      </c>
      <c r="BI33" s="77">
        <f t="shared" ca="1" si="46"/>
        <v>44.781141523589156</v>
      </c>
      <c r="BJ33" s="77">
        <f t="shared" ca="1" si="46"/>
        <v>90.448821163546938</v>
      </c>
      <c r="BK33" s="77">
        <f t="shared" ca="1" si="46"/>
        <v>137.00579566996078</v>
      </c>
      <c r="BL33" s="77">
        <f t="shared" ca="1" si="46"/>
        <v>47.449035147839794</v>
      </c>
      <c r="BM33" s="77">
        <f t="shared" ca="1" si="46"/>
        <v>95.792905766495323</v>
      </c>
      <c r="BN33" s="77">
        <f t="shared" ca="1" si="46"/>
        <v>145.03439576943609</v>
      </c>
      <c r="BO33" s="77">
        <f t="shared" ca="1" si="46"/>
        <v>50.141902414498134</v>
      </c>
      <c r="BP33" s="77">
        <f t="shared" ca="1" si="46"/>
        <v>101.1870194114704</v>
      </c>
      <c r="BQ33" s="77">
        <f t="shared" ca="1" si="46"/>
        <v>153.13816233541513</v>
      </c>
      <c r="BR33" s="77">
        <f t="shared" ca="1" si="46"/>
        <v>205.9981517344375</v>
      </c>
      <c r="BS33" s="77">
        <f t="shared" ref="BS33:ED33" ca="1" si="47">BR33+BS31-BS32</f>
        <v>259.76981739038092</v>
      </c>
      <c r="BT33" s="77">
        <f t="shared" ca="1" si="47"/>
        <v>161.31783601364975</v>
      </c>
      <c r="BU33" s="77">
        <f t="shared" ca="1" si="47"/>
        <v>55.603544601539255</v>
      </c>
      <c r="BV33" s="77">
        <f t="shared" ca="1" si="47"/>
        <v>112.12731051077063</v>
      </c>
      <c r="BW33" s="77">
        <f t="shared" ca="1" si="47"/>
        <v>169.57416474778375</v>
      </c>
      <c r="BX33" s="77">
        <f t="shared" ca="1" si="47"/>
        <v>58.372818970759596</v>
      </c>
      <c r="BY33" s="77">
        <f t="shared" ca="1" si="47"/>
        <v>117.67448849783692</v>
      </c>
      <c r="BZ33" s="77">
        <f t="shared" ca="1" si="47"/>
        <v>177.9079038512362</v>
      </c>
      <c r="CA33" s="77">
        <f t="shared" ca="1" si="47"/>
        <v>61.168065928085241</v>
      </c>
      <c r="CB33" s="77">
        <f t="shared" ca="1" si="47"/>
        <v>143.97557360878591</v>
      </c>
      <c r="CC33" s="77">
        <f t="shared" ca="1" si="47"/>
        <v>228.03706613043954</v>
      </c>
      <c r="CD33" s="77">
        <f t="shared" ca="1" si="47"/>
        <v>313.35645465308789</v>
      </c>
      <c r="CE33" s="77">
        <f t="shared" ca="1" si="47"/>
        <v>399.93766314089515</v>
      </c>
      <c r="CF33" s="77">
        <f t="shared" ca="1" si="47"/>
        <v>259.74756227361962</v>
      </c>
      <c r="CG33" s="77">
        <f t="shared" ca="1" si="47"/>
        <v>89.116671736808598</v>
      </c>
      <c r="CH33" s="77">
        <f t="shared" ca="1" si="47"/>
        <v>179.50701257583995</v>
      </c>
      <c r="CI33" s="77">
        <f t="shared" ca="1" si="47"/>
        <v>271.17499811828134</v>
      </c>
      <c r="CJ33" s="77">
        <f t="shared" ca="1" si="47"/>
        <v>92.949618862129171</v>
      </c>
      <c r="CK33" s="77">
        <f t="shared" ca="1" si="47"/>
        <v>187.18487271790744</v>
      </c>
      <c r="CL33" s="77">
        <f t="shared" ca="1" si="47"/>
        <v>282.70977634174244</v>
      </c>
      <c r="CM33" s="77">
        <f t="shared" ca="1" si="47"/>
        <v>96.818581309619788</v>
      </c>
      <c r="CN33" s="77">
        <f t="shared" ca="1" si="47"/>
        <v>194.93488140911262</v>
      </c>
      <c r="CO33" s="77">
        <f t="shared" ca="1" si="47"/>
        <v>294.35295463208877</v>
      </c>
      <c r="CP33" s="77">
        <f t="shared" ca="1" si="47"/>
        <v>395.07686858498647</v>
      </c>
      <c r="CQ33" s="77">
        <f t="shared" ca="1" si="47"/>
        <v>497.11070419053993</v>
      </c>
      <c r="CR33" s="77">
        <f t="shared" ca="1" si="47"/>
        <v>306.10560109926371</v>
      </c>
      <c r="CS33" s="77">
        <f t="shared" ca="1" si="47"/>
        <v>104.66597516229098</v>
      </c>
      <c r="CT33" s="77">
        <f t="shared" ca="1" si="47"/>
        <v>210.65419507978183</v>
      </c>
      <c r="CU33" s="77">
        <f t="shared" ca="1" si="47"/>
        <v>317.96879437770838</v>
      </c>
      <c r="CV33" s="77">
        <f t="shared" ca="1" si="47"/>
        <v>108.64512683928757</v>
      </c>
      <c r="CW33" s="77">
        <f t="shared" ca="1" si="47"/>
        <v>218.62494296086138</v>
      </c>
      <c r="CX33" s="77">
        <f t="shared" ca="1" si="47"/>
        <v>329.94362373010301</v>
      </c>
      <c r="CY33" s="77">
        <f t="shared" ca="1" si="47"/>
        <v>112.66173445135024</v>
      </c>
      <c r="CZ33" s="77">
        <f t="shared" ca="1" si="47"/>
        <v>226.67072533305338</v>
      </c>
      <c r="DA33" s="77">
        <f t="shared" ca="1" si="47"/>
        <v>342.03118915207023</v>
      </c>
      <c r="DB33" s="77">
        <f t="shared" ca="1" si="47"/>
        <v>458.74735621909298</v>
      </c>
      <c r="DC33" s="77">
        <f t="shared" ca="1" si="47"/>
        <v>576.82347069376385</v>
      </c>
      <c r="DD33" s="77">
        <f t="shared" ca="1" si="47"/>
        <v>354.23260147792257</v>
      </c>
      <c r="DE33" s="77">
        <f t="shared" ca="1" si="47"/>
        <v>120.80879739145661</v>
      </c>
      <c r="DF33" s="77">
        <f t="shared" ca="1" si="47"/>
        <v>242.99035821721256</v>
      </c>
      <c r="DG33" s="77">
        <f t="shared" ca="1" si="47"/>
        <v>366.54898248751141</v>
      </c>
      <c r="DH33" s="77">
        <f t="shared" ca="1" si="47"/>
        <v>124.94000180220058</v>
      </c>
      <c r="DI33" s="77">
        <f t="shared" ca="1" si="47"/>
        <v>251.26570934686481</v>
      </c>
      <c r="DJ33" s="77">
        <f t="shared" ca="1" si="47"/>
        <v>378.9814650139956</v>
      </c>
      <c r="DK33" s="77">
        <f t="shared" ca="1" si="47"/>
        <v>129.11016038540993</v>
      </c>
      <c r="DL33" s="77">
        <f t="shared" ca="1" si="47"/>
        <v>259.61909634727903</v>
      </c>
      <c r="DM33" s="77">
        <f t="shared" ca="1" si="47"/>
        <v>391.5311930528394</v>
      </c>
      <c r="DN33" s="77">
        <f t="shared" ca="1" si="47"/>
        <v>524.85085002521987</v>
      </c>
      <c r="DO33" s="77">
        <f t="shared" ca="1" si="47"/>
        <v>659.58248119044265</v>
      </c>
      <c r="DP33" s="77">
        <f t="shared" ca="1" si="47"/>
        <v>404.19932187173652</v>
      </c>
      <c r="DQ33" s="77">
        <f t="shared" ca="1" si="47"/>
        <v>137.56887917645759</v>
      </c>
      <c r="DR33" s="77">
        <f t="shared" ca="1" si="47"/>
        <v>276.5630612134762</v>
      </c>
      <c r="DS33" s="77">
        <f t="shared" ca="1" si="47"/>
        <v>416.98701812170816</v>
      </c>
      <c r="DT33" s="77">
        <f t="shared" ca="1" si="47"/>
        <v>141.85821843030078</v>
      </c>
      <c r="DU33" s="77">
        <f t="shared" ca="1" si="47"/>
        <v>285.15519972165191</v>
      </c>
      <c r="DV33" s="77">
        <f t="shared" ca="1" si="47"/>
        <v>429.89545994925265</v>
      </c>
      <c r="DW33" s="77">
        <f t="shared" ca="1" si="47"/>
        <v>146.18807002350144</v>
      </c>
      <c r="DX33" s="77">
        <f t="shared" ca="1" si="47"/>
        <v>293.82849553540962</v>
      </c>
      <c r="DY33" s="77">
        <f t="shared" ca="1" si="47"/>
        <v>442.92583710964743</v>
      </c>
      <c r="DZ33" s="77">
        <f t="shared" ca="1" si="47"/>
        <v>593.48467025026594</v>
      </c>
      <c r="EA33" s="77">
        <f t="shared" ca="1" si="47"/>
        <v>745.50958544032744</v>
      </c>
      <c r="EB33" s="77">
        <f t="shared" ca="1" si="47"/>
        <v>456.07935108129743</v>
      </c>
      <c r="EC33" s="77">
        <f t="shared" ca="1" si="47"/>
        <v>154.97091089952306</v>
      </c>
      <c r="ED33" s="77">
        <f t="shared" ca="1" si="47"/>
        <v>311.4217656629159</v>
      </c>
      <c r="EE33" s="77">
        <f t="shared" ref="EE33:GP33" ca="1" si="48">ED33+EE31-EE32</f>
        <v>469.35721518126149</v>
      </c>
      <c r="EF33" s="77">
        <f t="shared" ca="1" si="48"/>
        <v>159.42471039018699</v>
      </c>
      <c r="EG33" s="77">
        <f t="shared" ca="1" si="48"/>
        <v>320.34336304476261</v>
      </c>
      <c r="EH33" s="77">
        <f t="shared" ca="1" si="48"/>
        <v>482.76065468193781</v>
      </c>
      <c r="EI33" s="77">
        <f t="shared" ca="1" si="48"/>
        <v>248.05439931899855</v>
      </c>
      <c r="EJ33" s="77">
        <f t="shared" ca="1" si="48"/>
        <v>497.61687723482805</v>
      </c>
      <c r="EK33" s="77">
        <f t="shared" ca="1" si="48"/>
        <v>748.69217674437175</v>
      </c>
      <c r="EL33" s="77">
        <f t="shared" ca="1" si="48"/>
        <v>1001.2850563718405</v>
      </c>
      <c r="EM33" s="77">
        <f t="shared" ca="1" si="48"/>
        <v>1255.4002902196223</v>
      </c>
      <c r="EN33" s="77">
        <f t="shared" ca="1" si="48"/>
        <v>762.35049127489492</v>
      </c>
      <c r="EO33" s="77">
        <f t="shared" ca="1" si="48"/>
        <v>257.17432716339749</v>
      </c>
      <c r="EP33" s="77">
        <f t="shared" ca="1" si="48"/>
        <v>515.88542483410674</v>
      </c>
      <c r="EQ33" s="77">
        <f t="shared" ca="1" si="48"/>
        <v>776.13812993885608</v>
      </c>
      <c r="ER33" s="77">
        <f t="shared" ca="1" si="48"/>
        <v>261.79916530035007</v>
      </c>
      <c r="ES33" s="77">
        <f t="shared" ca="1" si="48"/>
        <v>525.14965944455241</v>
      </c>
      <c r="ET33" s="77">
        <f t="shared" ca="1" si="48"/>
        <v>790.05636701953222</v>
      </c>
      <c r="EU33" s="77">
        <f t="shared" ca="1" si="48"/>
        <v>266.46782158356098</v>
      </c>
      <c r="EV33" s="77">
        <f t="shared" ca="1" si="48"/>
        <v>534.50167379671802</v>
      </c>
      <c r="EW33" s="77">
        <f t="shared" ca="1" si="48"/>
        <v>804.10648935621862</v>
      </c>
      <c r="EX33" s="77">
        <f t="shared" ca="1" si="48"/>
        <v>1075.2872171272543</v>
      </c>
      <c r="EY33" s="77">
        <f t="shared" ca="1" si="48"/>
        <v>1348.048822176301</v>
      </c>
      <c r="EZ33" s="77">
        <f t="shared" ca="1" si="48"/>
        <v>818.2897964679571</v>
      </c>
      <c r="FA33" s="77">
        <f t="shared" ca="1" si="48"/>
        <v>275.93831987506837</v>
      </c>
      <c r="FB33" s="77">
        <f t="shared" ca="1" si="48"/>
        <v>553.47250996663001</v>
      </c>
      <c r="FC33" s="77">
        <f t="shared" ca="1" si="48"/>
        <v>832.60760067848014</v>
      </c>
      <c r="FD33" s="77">
        <f t="shared" ca="1" si="48"/>
        <v>280.74103820416451</v>
      </c>
      <c r="FE33" s="77">
        <f t="shared" ca="1" si="48"/>
        <v>563.09308729482188</v>
      </c>
      <c r="FF33" s="77">
        <f t="shared" ca="1" si="48"/>
        <v>847.06122724237866</v>
      </c>
      <c r="FG33" s="77">
        <f t="shared" ca="1" si="48"/>
        <v>285.58932740536761</v>
      </c>
      <c r="FH33" s="77">
        <f t="shared" ca="1" si="48"/>
        <v>572.80495555440552</v>
      </c>
      <c r="FI33" s="77">
        <f t="shared" ca="1" si="48"/>
        <v>861.65201447253185</v>
      </c>
      <c r="FJ33" s="77">
        <f t="shared" ca="1" si="48"/>
        <v>1152.1356509795392</v>
      </c>
      <c r="FK33" s="77">
        <f t="shared" ca="1" si="48"/>
        <v>1444.2610287445682</v>
      </c>
      <c r="FL33" s="77">
        <f t="shared" ca="1" si="48"/>
        <v>876.38131386873374</v>
      </c>
      <c r="FM33" s="77">
        <f t="shared" ca="1" si="48"/>
        <v>295.42441896186835</v>
      </c>
      <c r="FN33" s="77">
        <f t="shared" ca="1" si="48"/>
        <v>592.50617183777854</v>
      </c>
      <c r="FO33" s="77">
        <f t="shared" ca="1" si="48"/>
        <v>891.25049024767679</v>
      </c>
      <c r="FP33" s="77">
        <f t="shared" ca="1" si="48"/>
        <v>300.41213269079606</v>
      </c>
      <c r="FQ33" s="77">
        <f t="shared" ca="1" si="48"/>
        <v>602.49734559243382</v>
      </c>
      <c r="FR33" s="77">
        <f t="shared" ca="1" si="48"/>
        <v>906.26092187413701</v>
      </c>
      <c r="FS33" s="77">
        <f t="shared" ca="1" si="48"/>
        <v>305.44724012671486</v>
      </c>
      <c r="FT33" s="77">
        <f t="shared" ca="1" si="48"/>
        <v>612.58346191573332</v>
      </c>
      <c r="FU33" s="77">
        <f t="shared" ca="1" si="48"/>
        <v>921.41400059349439</v>
      </c>
      <c r="FV33" s="77">
        <f t="shared" ca="1" si="48"/>
        <v>1231.9442088525834</v>
      </c>
      <c r="FW33" s="77">
        <f t="shared" ca="1" si="48"/>
        <v>1544.1794569089063</v>
      </c>
      <c r="FX33" s="77">
        <f t="shared" ca="1" si="48"/>
        <v>936.71113196556075</v>
      </c>
      <c r="FY33" s="77">
        <f t="shared" ca="1" si="48"/>
        <v>315.66150867881026</v>
      </c>
      <c r="FZ33" s="77">
        <f t="shared" ca="1" si="48"/>
        <v>633.04427351711377</v>
      </c>
      <c r="GA33" s="77">
        <f t="shared" ca="1" si="48"/>
        <v>952.15373539965708</v>
      </c>
      <c r="GB33" s="77">
        <f t="shared" ca="1" si="48"/>
        <v>320.8416176235628</v>
      </c>
      <c r="GC33" s="77">
        <f t="shared" ca="1" si="48"/>
        <v>643.42086755529272</v>
      </c>
      <c r="GD33" s="77">
        <f t="shared" ca="1" si="48"/>
        <v>967.74324429117667</v>
      </c>
      <c r="GE33" s="77">
        <f t="shared" ca="1" si="48"/>
        <v>326.07101602358341</v>
      </c>
      <c r="GF33" s="77">
        <f t="shared" ca="1" si="48"/>
        <v>653.8962018648549</v>
      </c>
      <c r="GG33" s="77">
        <f t="shared" ca="1" si="48"/>
        <v>983.48110615930852</v>
      </c>
      <c r="GH33" s="77">
        <f t="shared" ca="1" si="48"/>
        <v>1314.831295707228</v>
      </c>
      <c r="GI33" s="77">
        <f t="shared" ca="1" si="48"/>
        <v>1647.9523555331543</v>
      </c>
      <c r="GJ33" s="77">
        <f t="shared" ca="1" si="48"/>
        <v>999.36878278624476</v>
      </c>
      <c r="GK33" s="77">
        <f t="shared" ca="1" si="48"/>
        <v>336.67962865110144</v>
      </c>
      <c r="GL33" s="77">
        <f t="shared" ca="1" si="48"/>
        <v>675.14699259696044</v>
      </c>
      <c r="GM33" s="77">
        <f t="shared" ca="1" si="48"/>
        <v>1015.4077503577143</v>
      </c>
      <c r="GN33" s="77">
        <f t="shared" ca="1" si="48"/>
        <v>342.05982862031055</v>
      </c>
      <c r="GO33" s="77">
        <f t="shared" ca="1" si="48"/>
        <v>685.92442372999449</v>
      </c>
      <c r="GP33" s="77">
        <f t="shared" ca="1" si="48"/>
        <v>1031.5994996048905</v>
      </c>
      <c r="GQ33" s="77">
        <f t="shared" ref="GQ33:IL33" ca="1" si="49">GP33+GQ31-GQ32</f>
        <v>347.49128962299528</v>
      </c>
      <c r="GR33" s="77">
        <f t="shared" ca="1" si="49"/>
        <v>696.80454474527403</v>
      </c>
      <c r="GS33" s="77">
        <f t="shared" ca="1" si="49"/>
        <v>1047.9455359477486</v>
      </c>
      <c r="GT33" s="77">
        <f t="shared" ca="1" si="49"/>
        <v>1400.9200527027183</v>
      </c>
      <c r="GU33" s="77">
        <f t="shared" ca="1" si="49"/>
        <v>1755.7339034357065</v>
      </c>
      <c r="GV33" s="77">
        <f t="shared" ca="1" si="49"/>
        <v>1064.4473796397624</v>
      </c>
      <c r="GW33" s="77">
        <f t="shared" ca="1" si="49"/>
        <v>358.51002008894011</v>
      </c>
      <c r="GX33" s="77">
        <f t="shared" ca="1" si="49"/>
        <v>718.87691377332158</v>
      </c>
      <c r="GY33" s="77">
        <f t="shared" ca="1" si="49"/>
        <v>1081.1065659140856</v>
      </c>
      <c r="GZ33" s="77">
        <f t="shared" ca="1" si="49"/>
        <v>364.09831472358633</v>
      </c>
      <c r="HA33" s="77">
        <f t="shared" ca="1" si="49"/>
        <v>730.0712154850105</v>
      </c>
      <c r="HB33" s="77">
        <f t="shared" ca="1" si="49"/>
        <v>1097.9246451311469</v>
      </c>
      <c r="HC33" s="77">
        <f t="shared" ca="1" si="49"/>
        <v>369.73992083305188</v>
      </c>
      <c r="HD33" s="77">
        <f t="shared" ca="1" si="49"/>
        <v>741.37231467424135</v>
      </c>
      <c r="HE33" s="77">
        <f t="shared" ca="1" si="49"/>
        <v>1114.9031829277283</v>
      </c>
      <c r="HF33" s="77">
        <f t="shared" ca="1" si="49"/>
        <v>1490.3385466446941</v>
      </c>
      <c r="HG33" s="77">
        <f t="shared" ca="1" si="49"/>
        <v>1867.6844465876902</v>
      </c>
      <c r="HH33" s="77">
        <f t="shared" ca="1" si="49"/>
        <v>1132.0437603674136</v>
      </c>
      <c r="HI33" s="77">
        <f t="shared" ca="1" si="49"/>
        <v>381.18517385096288</v>
      </c>
      <c r="HJ33" s="77">
        <f t="shared" ca="1" si="49"/>
        <v>764.29912513007503</v>
      </c>
      <c r="HK33" s="77">
        <f t="shared" ca="1" si="49"/>
        <v>1149.3479740927125</v>
      </c>
      <c r="HL33" s="77">
        <f t="shared" ca="1" si="49"/>
        <v>386.9898869376666</v>
      </c>
      <c r="HM33" s="77">
        <f t="shared" ca="1" si="49"/>
        <v>775.92697224357858</v>
      </c>
      <c r="HN33" s="77">
        <f t="shared" ca="1" si="49"/>
        <v>1166.8174364784754</v>
      </c>
      <c r="HO33" s="77">
        <f t="shared" ca="1" si="49"/>
        <v>392.85004395817145</v>
      </c>
      <c r="HP33" s="77">
        <f t="shared" ca="1" si="49"/>
        <v>787.66588873370051</v>
      </c>
      <c r="HQ33" s="77">
        <f t="shared" ca="1" si="49"/>
        <v>1184.4537757869025</v>
      </c>
      <c r="HR33" s="77">
        <f t="shared" ca="1" si="49"/>
        <v>1583.2199670110201</v>
      </c>
      <c r="HS33" s="77">
        <f t="shared" ca="1" si="49"/>
        <v>1983.9707447990938</v>
      </c>
      <c r="HT33" s="77">
        <f t="shared" ca="1" si="49"/>
        <v>1202.258636324184</v>
      </c>
      <c r="HU33" s="77">
        <f t="shared" ca="1" si="49"/>
        <v>404.73888043013426</v>
      </c>
      <c r="HV33" s="77">
        <f t="shared" ca="1" si="49"/>
        <v>811.48131827442876</v>
      </c>
      <c r="HW33" s="77">
        <f t="shared" ca="1" si="49"/>
        <v>1220.2336785984824</v>
      </c>
      <c r="HX33" s="77">
        <f t="shared" ca="1" si="49"/>
        <v>410.76866870697108</v>
      </c>
      <c r="HY33" s="77">
        <f t="shared" ca="1" si="49"/>
        <v>823.56005260580855</v>
      </c>
      <c r="HZ33" s="77">
        <f t="shared" ca="1" si="49"/>
        <v>1238.3805794796756</v>
      </c>
      <c r="IA33" s="77">
        <f t="shared" ca="1" si="49"/>
        <v>416.85611867496755</v>
      </c>
      <c r="IB33" s="77">
        <f t="shared" ca="1" si="49"/>
        <v>835.75429908887577</v>
      </c>
      <c r="IC33" s="77">
        <f t="shared" ca="1" si="49"/>
        <v>1256.7010323604545</v>
      </c>
      <c r="ID33" s="77">
        <f t="shared" ca="1" si="49"/>
        <v>1677.7070434098111</v>
      </c>
      <c r="IE33" s="77">
        <f t="shared" ca="1" si="49"/>
        <v>2098.7723322369457</v>
      </c>
      <c r="IF33" s="77">
        <f t="shared" ca="1" si="49"/>
        <v>1263.1958664814026</v>
      </c>
      <c r="IG33" s="77">
        <f t="shared" ca="1" si="49"/>
        <v>421.18384438268936</v>
      </c>
      <c r="IH33" s="77">
        <f t="shared" ca="1" si="49"/>
        <v>842.42696654315705</v>
      </c>
      <c r="II33" s="77">
        <f t="shared" ca="1" si="49"/>
        <v>1263.7293664814024</v>
      </c>
      <c r="IJ33" s="77">
        <f t="shared" ca="1" si="49"/>
        <v>421.36167771602254</v>
      </c>
      <c r="IK33" s="77">
        <f t="shared" ca="1" si="49"/>
        <v>842.78263320982342</v>
      </c>
      <c r="IL33" s="77">
        <f t="shared" ca="1" si="49"/>
        <v>1264.2628664814038</v>
      </c>
    </row>
    <row r="35" spans="2:246" s="2" customFormat="1" ht="10.5" customHeight="1" thickBot="1" x14ac:dyDescent="0.25">
      <c r="B35" s="40" t="s">
        <v>518</v>
      </c>
      <c r="C35" s="40"/>
      <c r="D35" s="40"/>
      <c r="E35" s="49"/>
      <c r="F35" s="49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</row>
    <row r="36" spans="2:246" s="48" customFormat="1" ht="10.5" customHeight="1" outlineLevel="1" x14ac:dyDescent="0.2">
      <c r="B36" s="7" t="s">
        <v>65</v>
      </c>
      <c r="C36" s="56" t="s">
        <v>150</v>
      </c>
      <c r="D36" s="45"/>
      <c r="G36" s="85">
        <f t="shared" ref="G36:BR36" ca="1" si="50">G9</f>
        <v>0</v>
      </c>
      <c r="H36" s="85">
        <f t="shared" ca="1" si="50"/>
        <v>0</v>
      </c>
      <c r="I36" s="85">
        <f t="shared" ca="1" si="50"/>
        <v>0</v>
      </c>
      <c r="J36" s="85">
        <f t="shared" ca="1" si="50"/>
        <v>0</v>
      </c>
      <c r="K36" s="85">
        <f t="shared" ca="1" si="50"/>
        <v>0</v>
      </c>
      <c r="L36" s="85">
        <f t="shared" ca="1" si="50"/>
        <v>0</v>
      </c>
      <c r="M36" s="85">
        <f t="shared" ca="1" si="50"/>
        <v>0</v>
      </c>
      <c r="N36" s="85">
        <f t="shared" ca="1" si="50"/>
        <v>0</v>
      </c>
      <c r="O36" s="85">
        <f t="shared" ca="1" si="50"/>
        <v>0</v>
      </c>
      <c r="P36" s="85">
        <f t="shared" ca="1" si="50"/>
        <v>0</v>
      </c>
      <c r="Q36" s="85">
        <f t="shared" ca="1" si="50"/>
        <v>0</v>
      </c>
      <c r="R36" s="85">
        <f t="shared" ca="1" si="50"/>
        <v>0</v>
      </c>
      <c r="S36" s="85">
        <f t="shared" ca="1" si="50"/>
        <v>0</v>
      </c>
      <c r="T36" s="85">
        <f t="shared" ca="1" si="50"/>
        <v>0</v>
      </c>
      <c r="U36" s="85">
        <f t="shared" ca="1" si="50"/>
        <v>0</v>
      </c>
      <c r="V36" s="85">
        <f t="shared" ca="1" si="50"/>
        <v>0</v>
      </c>
      <c r="W36" s="85">
        <f t="shared" ca="1" si="50"/>
        <v>0</v>
      </c>
      <c r="X36" s="85">
        <f t="shared" ca="1" si="50"/>
        <v>0</v>
      </c>
      <c r="Y36" s="85">
        <f t="shared" ca="1" si="50"/>
        <v>0</v>
      </c>
      <c r="Z36" s="85">
        <f t="shared" ca="1" si="50"/>
        <v>0</v>
      </c>
      <c r="AA36" s="85">
        <f t="shared" ca="1" si="50"/>
        <v>0</v>
      </c>
      <c r="AB36" s="85">
        <f t="shared" ca="1" si="50"/>
        <v>0</v>
      </c>
      <c r="AC36" s="85">
        <f t="shared" ca="1" si="50"/>
        <v>0</v>
      </c>
      <c r="AD36" s="85">
        <f t="shared" ca="1" si="50"/>
        <v>0</v>
      </c>
      <c r="AE36" s="85">
        <f t="shared" ca="1" si="50"/>
        <v>0</v>
      </c>
      <c r="AF36" s="85">
        <f t="shared" ca="1" si="50"/>
        <v>0</v>
      </c>
      <c r="AG36" s="85">
        <f t="shared" ca="1" si="50"/>
        <v>0</v>
      </c>
      <c r="AH36" s="85">
        <f t="shared" ca="1" si="50"/>
        <v>0</v>
      </c>
      <c r="AI36" s="85">
        <f t="shared" ca="1" si="50"/>
        <v>0</v>
      </c>
      <c r="AJ36" s="85">
        <f t="shared" ca="1" si="50"/>
        <v>0</v>
      </c>
      <c r="AK36" s="85">
        <f t="shared" ca="1" si="50"/>
        <v>0</v>
      </c>
      <c r="AL36" s="85">
        <f t="shared" ca="1" si="50"/>
        <v>6.3118626107316231</v>
      </c>
      <c r="AM36" s="85">
        <f t="shared" ca="1" si="50"/>
        <v>319.66720729182089</v>
      </c>
      <c r="AN36" s="85">
        <f t="shared" ca="1" si="50"/>
        <v>320.71371454539985</v>
      </c>
      <c r="AO36" s="85">
        <f t="shared" ca="1" si="50"/>
        <v>321.76364779139658</v>
      </c>
      <c r="AP36" s="85">
        <f t="shared" ca="1" si="50"/>
        <v>322.81701824564334</v>
      </c>
      <c r="AQ36" s="85">
        <f t="shared" ca="1" si="50"/>
        <v>323.87383716064323</v>
      </c>
      <c r="AR36" s="85">
        <f t="shared" ca="1" si="50"/>
        <v>324.93411582576482</v>
      </c>
      <c r="AS36" s="85">
        <f t="shared" ca="1" si="50"/>
        <v>325.99786556733852</v>
      </c>
      <c r="AT36" s="85">
        <f t="shared" ca="1" si="50"/>
        <v>327.06509774876395</v>
      </c>
      <c r="AU36" s="85">
        <f t="shared" ca="1" si="50"/>
        <v>328.13582377062994</v>
      </c>
      <c r="AV36" s="85">
        <f t="shared" ca="1" si="50"/>
        <v>329.21005507086375</v>
      </c>
      <c r="AW36" s="85">
        <f t="shared" ca="1" si="50"/>
        <v>330.28780312485105</v>
      </c>
      <c r="AX36" s="85">
        <f t="shared" ca="1" si="50"/>
        <v>331.36907944552149</v>
      </c>
      <c r="AY36" s="85">
        <f t="shared" ca="1" si="50"/>
        <v>332.4538955834887</v>
      </c>
      <c r="AZ36" s="85">
        <f t="shared" ca="1" si="50"/>
        <v>333.54226312721403</v>
      </c>
      <c r="BA36" s="85">
        <f t="shared" ca="1" si="50"/>
        <v>334.63419370305746</v>
      </c>
      <c r="BB36" s="85">
        <f t="shared" ca="1" si="50"/>
        <v>335.72969897547227</v>
      </c>
      <c r="BC36" s="85">
        <f t="shared" ca="1" si="50"/>
        <v>336.82879064707049</v>
      </c>
      <c r="BD36" s="85">
        <f t="shared" ca="1" si="50"/>
        <v>337.93148045879752</v>
      </c>
      <c r="BE36" s="85">
        <f t="shared" ca="1" si="50"/>
        <v>339.03778019003039</v>
      </c>
      <c r="BF36" s="85">
        <f t="shared" ca="1" si="50"/>
        <v>340.1477016587105</v>
      </c>
      <c r="BG36" s="85">
        <f t="shared" ca="1" si="50"/>
        <v>341.26125672144917</v>
      </c>
      <c r="BH36" s="85">
        <f t="shared" ca="1" si="50"/>
        <v>342.37845727370768</v>
      </c>
      <c r="BI36" s="85">
        <f t="shared" ca="1" si="50"/>
        <v>343.49931524985732</v>
      </c>
      <c r="BJ36" s="85">
        <f t="shared" ca="1" si="50"/>
        <v>344.62384262334308</v>
      </c>
      <c r="BK36" s="85">
        <f t="shared" ca="1" si="50"/>
        <v>345.75205140683647</v>
      </c>
      <c r="BL36" s="85">
        <f t="shared" ca="1" si="50"/>
        <v>346.88395365229735</v>
      </c>
      <c r="BM36" s="85">
        <f t="shared" ca="1" si="50"/>
        <v>348.01956145118311</v>
      </c>
      <c r="BN36" s="85">
        <f t="shared" ca="1" si="50"/>
        <v>349.15888693448323</v>
      </c>
      <c r="BO36" s="85">
        <f t="shared" ca="1" si="50"/>
        <v>350.30194227295033</v>
      </c>
      <c r="BP36" s="85">
        <f t="shared" ca="1" si="50"/>
        <v>351.44873967716194</v>
      </c>
      <c r="BQ36" s="85">
        <f t="shared" ca="1" si="50"/>
        <v>352.59929139762971</v>
      </c>
      <c r="BR36" s="85">
        <f t="shared" ca="1" si="50"/>
        <v>353.75360972505041</v>
      </c>
      <c r="BS36" s="85">
        <f t="shared" ref="BS36:ED36" ca="1" si="51">BS9</f>
        <v>354.91170699030954</v>
      </c>
      <c r="BT36" s="85">
        <f t="shared" ca="1" si="51"/>
        <v>356.07359556465235</v>
      </c>
      <c r="BU36" s="85">
        <f t="shared" ca="1" si="51"/>
        <v>357.23928785984026</v>
      </c>
      <c r="BV36" s="85">
        <f t="shared" ca="1" si="51"/>
        <v>358.40879632827273</v>
      </c>
      <c r="BW36" s="85">
        <f t="shared" ca="1" si="51"/>
        <v>359.58213346310549</v>
      </c>
      <c r="BX36" s="85">
        <f t="shared" ca="1" si="51"/>
        <v>360.75931179839063</v>
      </c>
      <c r="BY36" s="85">
        <f t="shared" ca="1" si="51"/>
        <v>361.94034390922388</v>
      </c>
      <c r="BZ36" s="85">
        <f t="shared" ca="1" si="51"/>
        <v>363.12524241185565</v>
      </c>
      <c r="CA36" s="85">
        <f t="shared" ca="1" si="51"/>
        <v>364.31401996386739</v>
      </c>
      <c r="CB36" s="85">
        <f t="shared" ca="1" si="51"/>
        <v>365.50668926423168</v>
      </c>
      <c r="CC36" s="85">
        <f t="shared" ca="1" si="51"/>
        <v>366.70326305354502</v>
      </c>
      <c r="CD36" s="85">
        <f t="shared" ca="1" si="51"/>
        <v>367.90375411406421</v>
      </c>
      <c r="CE36" s="85">
        <f t="shared" ca="1" si="51"/>
        <v>369.10817526991741</v>
      </c>
      <c r="CF36" s="85">
        <f t="shared" ca="1" si="51"/>
        <v>370.31653938723684</v>
      </c>
      <c r="CG36" s="85">
        <f t="shared" ca="1" si="51"/>
        <v>371.52885937423707</v>
      </c>
      <c r="CH36" s="85">
        <f t="shared" ca="1" si="51"/>
        <v>372.7451481814096</v>
      </c>
      <c r="CI36" s="85">
        <f t="shared" ca="1" si="51"/>
        <v>373.9654188016284</v>
      </c>
      <c r="CJ36" s="85">
        <f t="shared" ca="1" si="51"/>
        <v>375.18968427032269</v>
      </c>
      <c r="CK36" s="85">
        <f t="shared" ca="1" si="51"/>
        <v>376.41795766559335</v>
      </c>
      <c r="CL36" s="85">
        <f t="shared" ca="1" si="51"/>
        <v>377.65025210833301</v>
      </c>
      <c r="CM36" s="85">
        <f t="shared" ca="1" si="51"/>
        <v>378.88658076242427</v>
      </c>
      <c r="CN36" s="85">
        <f t="shared" ca="1" si="51"/>
        <v>380.12695683480524</v>
      </c>
      <c r="CO36" s="85">
        <f t="shared" ca="1" si="51"/>
        <v>381.3713935756823</v>
      </c>
      <c r="CP36" s="85">
        <f t="shared" ca="1" si="51"/>
        <v>382.61990427861929</v>
      </c>
      <c r="CQ36" s="85">
        <f t="shared" ca="1" si="51"/>
        <v>383.87250228072116</v>
      </c>
      <c r="CR36" s="85">
        <f t="shared" ca="1" si="51"/>
        <v>385.12920096272319</v>
      </c>
      <c r="CS36" s="85">
        <f t="shared" ca="1" si="51"/>
        <v>386.39001374921645</v>
      </c>
      <c r="CT36" s="85">
        <f t="shared" ca="1" si="51"/>
        <v>387.65495410866242</v>
      </c>
      <c r="CU36" s="85">
        <f t="shared" ca="1" si="51"/>
        <v>388.92403555368765</v>
      </c>
      <c r="CV36" s="85">
        <f t="shared" ca="1" si="51"/>
        <v>390.19727164113829</v>
      </c>
      <c r="CW36" s="85">
        <f t="shared" ca="1" si="51"/>
        <v>391.47467597221294</v>
      </c>
      <c r="CX36" s="85">
        <f t="shared" ca="1" si="51"/>
        <v>392.75626219267178</v>
      </c>
      <c r="CY36" s="85">
        <f t="shared" ca="1" si="51"/>
        <v>394.0420439929112</v>
      </c>
      <c r="CZ36" s="85">
        <f t="shared" ca="1" si="51"/>
        <v>395.33203510820204</v>
      </c>
      <c r="DA36" s="85">
        <f t="shared" ca="1" si="51"/>
        <v>396.62624931869686</v>
      </c>
      <c r="DB36" s="85">
        <f t="shared" ca="1" si="51"/>
        <v>397.92470044977745</v>
      </c>
      <c r="DC36" s="85">
        <f t="shared" ca="1" si="51"/>
        <v>399.22740237195103</v>
      </c>
      <c r="DD36" s="85">
        <f t="shared" ca="1" si="51"/>
        <v>400.53436900123961</v>
      </c>
      <c r="DE36" s="85">
        <f t="shared" ca="1" si="51"/>
        <v>401.84561429917812</v>
      </c>
      <c r="DF36" s="85">
        <f t="shared" ca="1" si="51"/>
        <v>403.1611522730127</v>
      </c>
      <c r="DG36" s="85">
        <f t="shared" ca="1" si="51"/>
        <v>404.48099697584439</v>
      </c>
      <c r="DH36" s="85">
        <f t="shared" ca="1" si="51"/>
        <v>405.80516250678374</v>
      </c>
      <c r="DI36" s="85">
        <f t="shared" ca="1" si="51"/>
        <v>407.13366301111091</v>
      </c>
      <c r="DJ36" s="85">
        <f t="shared" ca="1" si="51"/>
        <v>408.46651268037385</v>
      </c>
      <c r="DK36" s="85">
        <f t="shared" ca="1" si="51"/>
        <v>409.80372575263209</v>
      </c>
      <c r="DL36" s="85">
        <f t="shared" ca="1" si="51"/>
        <v>411.14531651252946</v>
      </c>
      <c r="DM36" s="85">
        <f t="shared" ca="1" si="51"/>
        <v>412.49129929145602</v>
      </c>
      <c r="DN36" s="85">
        <f t="shared" ca="1" si="51"/>
        <v>413.84168846775538</v>
      </c>
      <c r="DO36" s="85">
        <f t="shared" ca="1" si="51"/>
        <v>415.19649846683023</v>
      </c>
      <c r="DP36" s="85">
        <f t="shared" ca="1" si="51"/>
        <v>416.55574376128607</v>
      </c>
      <c r="DQ36" s="85">
        <f t="shared" ca="1" si="51"/>
        <v>417.91943887114758</v>
      </c>
      <c r="DR36" s="85">
        <f t="shared" ca="1" si="51"/>
        <v>419.28759836392055</v>
      </c>
      <c r="DS36" s="85">
        <f t="shared" ca="1" si="51"/>
        <v>420.66023685487926</v>
      </c>
      <c r="DT36" s="85">
        <f t="shared" ca="1" si="51"/>
        <v>422.03736900705735</v>
      </c>
      <c r="DU36" s="85">
        <f t="shared" ca="1" si="51"/>
        <v>423.41900953155709</v>
      </c>
      <c r="DV36" s="85">
        <f t="shared" ca="1" si="51"/>
        <v>424.80517318759485</v>
      </c>
      <c r="DW36" s="85">
        <f t="shared" ca="1" si="51"/>
        <v>426.19587478273752</v>
      </c>
      <c r="DX36" s="85">
        <f t="shared" ca="1" si="51"/>
        <v>427.59112917302082</v>
      </c>
      <c r="DY36" s="85">
        <f t="shared" ca="1" si="51"/>
        <v>428.99095126311113</v>
      </c>
      <c r="DZ36" s="85">
        <f t="shared" ca="1" si="51"/>
        <v>430.39535600646559</v>
      </c>
      <c r="EA36" s="85">
        <f t="shared" ca="1" si="51"/>
        <v>431.80435840550308</v>
      </c>
      <c r="EB36" s="85">
        <f t="shared" ca="1" si="51"/>
        <v>433.21797351173518</v>
      </c>
      <c r="EC36" s="85">
        <f t="shared" ca="1" si="51"/>
        <v>434.63621642598991</v>
      </c>
      <c r="ED36" s="85">
        <f t="shared" ca="1" si="51"/>
        <v>436.0591022984845</v>
      </c>
      <c r="EE36" s="85">
        <f t="shared" ref="EE36:GP36" ca="1" si="52">EE9</f>
        <v>437.48664632906912</v>
      </c>
      <c r="EF36" s="85">
        <f t="shared" ca="1" si="52"/>
        <v>438.91886376735056</v>
      </c>
      <c r="EG36" s="85">
        <f t="shared" ca="1" si="52"/>
        <v>440.35576991281232</v>
      </c>
      <c r="EH36" s="85">
        <f t="shared" ca="1" si="52"/>
        <v>441.79738011509835</v>
      </c>
      <c r="EI36" s="85">
        <f t="shared" ca="1" si="52"/>
        <v>443.24370977405306</v>
      </c>
      <c r="EJ36" s="85">
        <f t="shared" ca="1" si="52"/>
        <v>444.69477433995053</v>
      </c>
      <c r="EK36" s="85">
        <f t="shared" ca="1" si="52"/>
        <v>446.15058931363637</v>
      </c>
      <c r="EL36" s="85">
        <f t="shared" ca="1" si="52"/>
        <v>447.61117024673513</v>
      </c>
      <c r="EM36" s="85">
        <f t="shared" ca="1" si="52"/>
        <v>449.07653274171753</v>
      </c>
      <c r="EN36" s="85">
        <f t="shared" ca="1" si="52"/>
        <v>450.54669245221339</v>
      </c>
      <c r="EO36" s="85">
        <f t="shared" ca="1" si="52"/>
        <v>452.02166508302435</v>
      </c>
      <c r="EP36" s="85">
        <f t="shared" ca="1" si="52"/>
        <v>453.50146639042759</v>
      </c>
      <c r="EQ36" s="85">
        <f t="shared" ca="1" si="52"/>
        <v>454.98611218222868</v>
      </c>
      <c r="ER36" s="85">
        <f t="shared" ca="1" si="52"/>
        <v>456.47561831803432</v>
      </c>
      <c r="ES36" s="85">
        <f t="shared" ca="1" si="52"/>
        <v>457.97000070932154</v>
      </c>
      <c r="ET36" s="85">
        <f t="shared" ca="1" si="52"/>
        <v>459.46927531969777</v>
      </c>
      <c r="EU36" s="85">
        <f t="shared" ca="1" si="52"/>
        <v>460.9734581650082</v>
      </c>
      <c r="EV36" s="85">
        <f t="shared" ca="1" si="52"/>
        <v>462.48256531353945</v>
      </c>
      <c r="EW36" s="85">
        <f t="shared" ca="1" si="52"/>
        <v>463.99661288619427</v>
      </c>
      <c r="EX36" s="85">
        <f t="shared" ca="1" si="52"/>
        <v>465.51561705659697</v>
      </c>
      <c r="EY36" s="85">
        <f t="shared" ca="1" si="52"/>
        <v>467.03959405138448</v>
      </c>
      <c r="EZ36" s="85">
        <f t="shared" ca="1" si="52"/>
        <v>468.56856015029371</v>
      </c>
      <c r="FA36" s="85">
        <f t="shared" ca="1" si="52"/>
        <v>470.10253168635245</v>
      </c>
      <c r="FB36" s="85">
        <f t="shared" ca="1" si="52"/>
        <v>471.64152504604317</v>
      </c>
      <c r="FC36" s="85">
        <f t="shared" ca="1" si="52"/>
        <v>473.18555666952852</v>
      </c>
      <c r="FD36" s="85">
        <f t="shared" ca="1" si="52"/>
        <v>474.73464305075868</v>
      </c>
      <c r="FE36" s="85">
        <f t="shared" ca="1" si="52"/>
        <v>476.2888007376896</v>
      </c>
      <c r="FF36" s="85">
        <f t="shared" ca="1" si="52"/>
        <v>477.84804633249223</v>
      </c>
      <c r="FG36" s="85">
        <f t="shared" ca="1" si="52"/>
        <v>479.41239649161434</v>
      </c>
      <c r="FH36" s="85">
        <f t="shared" ca="1" si="52"/>
        <v>480.98186792608976</v>
      </c>
      <c r="FI36" s="85">
        <f t="shared" ca="1" si="52"/>
        <v>482.55647740163295</v>
      </c>
      <c r="FJ36" s="85">
        <f t="shared" ca="1" si="52"/>
        <v>484.13624173886637</v>
      </c>
      <c r="FK36" s="85">
        <f t="shared" ca="1" si="52"/>
        <v>485.72117781344423</v>
      </c>
      <c r="FL36" s="85">
        <f t="shared" ca="1" si="52"/>
        <v>487.31130255631615</v>
      </c>
      <c r="FM36" s="85">
        <f t="shared" ca="1" si="52"/>
        <v>488.90663295380182</v>
      </c>
      <c r="FN36" s="85">
        <f t="shared" ca="1" si="52"/>
        <v>490.50718604789654</v>
      </c>
      <c r="FO36" s="85">
        <f t="shared" ca="1" si="52"/>
        <v>492.11297893629671</v>
      </c>
      <c r="FP36" s="85">
        <f t="shared" ca="1" si="52"/>
        <v>493.7240287727891</v>
      </c>
      <c r="FQ36" s="85">
        <f t="shared" ca="1" si="52"/>
        <v>495.34035276720169</v>
      </c>
      <c r="FR36" s="85">
        <f t="shared" ca="1" si="52"/>
        <v>496.96196818577482</v>
      </c>
      <c r="FS36" s="85">
        <f t="shared" ca="1" si="52"/>
        <v>498.58889235127026</v>
      </c>
      <c r="FT36" s="85">
        <f t="shared" ca="1" si="52"/>
        <v>500.22114264313313</v>
      </c>
      <c r="FU36" s="85">
        <f t="shared" ca="1" si="52"/>
        <v>501.85873649770838</v>
      </c>
      <c r="FV36" s="85">
        <f t="shared" ca="1" si="52"/>
        <v>503.50169140841354</v>
      </c>
      <c r="FW36" s="85">
        <f t="shared" ca="1" si="52"/>
        <v>505.15002492596977</v>
      </c>
      <c r="FX36" s="85">
        <f t="shared" ca="1" si="52"/>
        <v>506.8037546585565</v>
      </c>
      <c r="FY36" s="85">
        <f t="shared" ca="1" si="52"/>
        <v>508.46289827195505</v>
      </c>
      <c r="FZ36" s="85">
        <f t="shared" ca="1" si="52"/>
        <v>510.1274734898052</v>
      </c>
      <c r="GA36" s="85">
        <f t="shared" ca="1" si="52"/>
        <v>511.79749809375608</v>
      </c>
      <c r="GB36" s="85">
        <f t="shared" ca="1" si="52"/>
        <v>513.47298992369906</v>
      </c>
      <c r="GC36" s="85">
        <f t="shared" ca="1" si="52"/>
        <v>515.15396687789143</v>
      </c>
      <c r="GD36" s="85">
        <f t="shared" ca="1" si="52"/>
        <v>516.84044691321833</v>
      </c>
      <c r="GE36" s="85">
        <f t="shared" ca="1" si="52"/>
        <v>518.53244804533097</v>
      </c>
      <c r="GF36" s="85">
        <f t="shared" ca="1" si="52"/>
        <v>520.22998834884675</v>
      </c>
      <c r="GG36" s="85">
        <f t="shared" ca="1" si="52"/>
        <v>521.93308595760027</v>
      </c>
      <c r="GH36" s="85">
        <f t="shared" ca="1" si="52"/>
        <v>523.64175906473974</v>
      </c>
      <c r="GI36" s="85">
        <f t="shared" ca="1" si="52"/>
        <v>525.35602592301802</v>
      </c>
      <c r="GJ36" s="85">
        <f t="shared" ca="1" si="52"/>
        <v>527.07590484489992</v>
      </c>
      <c r="GK36" s="85">
        <f t="shared" ca="1" si="52"/>
        <v>528.80141420282962</v>
      </c>
      <c r="GL36" s="85">
        <f t="shared" ca="1" si="52"/>
        <v>530.53257242937798</v>
      </c>
      <c r="GM36" s="85">
        <f t="shared" ca="1" si="52"/>
        <v>532.26939801751359</v>
      </c>
      <c r="GN36" s="85">
        <f t="shared" ca="1" si="52"/>
        <v>534.01190952063553</v>
      </c>
      <c r="GO36" s="85">
        <f t="shared" ca="1" si="52"/>
        <v>535.76012555301349</v>
      </c>
      <c r="GP36" s="85">
        <f t="shared" ca="1" si="52"/>
        <v>537.51406478975878</v>
      </c>
      <c r="GQ36" s="85">
        <f t="shared" ref="GQ36:IL36" ca="1" si="53">GQ9</f>
        <v>539.2737459671589</v>
      </c>
      <c r="GR36" s="85">
        <f t="shared" ca="1" si="53"/>
        <v>541.0391878828159</v>
      </c>
      <c r="GS36" s="85">
        <f t="shared" ca="1" si="53"/>
        <v>542.81040939591185</v>
      </c>
      <c r="GT36" s="85">
        <f t="shared" ca="1" si="53"/>
        <v>544.58742942733807</v>
      </c>
      <c r="GU36" s="85">
        <f t="shared" ca="1" si="53"/>
        <v>546.370266959937</v>
      </c>
      <c r="GV36" s="85">
        <f t="shared" ca="1" si="53"/>
        <v>548.15894103869869</v>
      </c>
      <c r="GW36" s="85">
        <f t="shared" ca="1" si="53"/>
        <v>549.95347077094993</v>
      </c>
      <c r="GX36" s="85">
        <f t="shared" ca="1" si="53"/>
        <v>551.7538753265726</v>
      </c>
      <c r="GY36" s="85">
        <f t="shared" ca="1" si="53"/>
        <v>553.56017393821094</v>
      </c>
      <c r="GZ36" s="85">
        <f t="shared" ca="1" si="53"/>
        <v>555.3723859014608</v>
      </c>
      <c r="HA36" s="85">
        <f t="shared" ca="1" si="53"/>
        <v>557.1905305751352</v>
      </c>
      <c r="HB36" s="85">
        <f t="shared" ca="1" si="53"/>
        <v>559.01462738133341</v>
      </c>
      <c r="HC36" s="85">
        <f t="shared" ca="1" si="53"/>
        <v>560.84469580583391</v>
      </c>
      <c r="HD36" s="85">
        <f t="shared" ca="1" si="53"/>
        <v>562.68075539812708</v>
      </c>
      <c r="HE36" s="85">
        <f t="shared" ca="1" si="53"/>
        <v>564.52282577174992</v>
      </c>
      <c r="HF36" s="85">
        <f t="shared" ca="1" si="53"/>
        <v>566.37092660443159</v>
      </c>
      <c r="HG36" s="85">
        <f t="shared" ca="1" si="53"/>
        <v>568.22507763835529</v>
      </c>
      <c r="HH36" s="85">
        <f t="shared" ca="1" si="53"/>
        <v>570.08529868025653</v>
      </c>
      <c r="HI36" s="85">
        <f t="shared" ca="1" si="53"/>
        <v>571.95160960178691</v>
      </c>
      <c r="HJ36" s="85">
        <f t="shared" ca="1" si="53"/>
        <v>573.82403033962328</v>
      </c>
      <c r="HK36" s="85">
        <f t="shared" ca="1" si="53"/>
        <v>575.70258089574781</v>
      </c>
      <c r="HL36" s="85">
        <f t="shared" ca="1" si="53"/>
        <v>577.58728133752084</v>
      </c>
      <c r="HM36" s="85">
        <f t="shared" ca="1" si="53"/>
        <v>579.47815179813551</v>
      </c>
      <c r="HN36" s="85">
        <f t="shared" ca="1" si="53"/>
        <v>581.37521247660334</v>
      </c>
      <c r="HO36" s="85">
        <f t="shared" ca="1" si="53"/>
        <v>583.2784836380597</v>
      </c>
      <c r="HP36" s="85">
        <f t="shared" ca="1" si="53"/>
        <v>585.18798561405129</v>
      </c>
      <c r="HQ36" s="85">
        <f t="shared" ca="1" si="53"/>
        <v>587.10373880260522</v>
      </c>
      <c r="HR36" s="85">
        <f t="shared" ca="1" si="53"/>
        <v>589.0257636686074</v>
      </c>
      <c r="HS36" s="85">
        <f t="shared" ca="1" si="53"/>
        <v>590.95408074387888</v>
      </c>
      <c r="HT36" s="85">
        <f t="shared" ca="1" si="53"/>
        <v>592.88871062747421</v>
      </c>
      <c r="HU36" s="85">
        <f t="shared" ca="1" si="53"/>
        <v>594.82967398587425</v>
      </c>
      <c r="HV36" s="85">
        <f t="shared" ca="1" si="53"/>
        <v>596.77699155323717</v>
      </c>
      <c r="HW36" s="85">
        <f t="shared" ca="1" si="53"/>
        <v>598.73068413155852</v>
      </c>
      <c r="HX36" s="85">
        <f t="shared" ca="1" si="53"/>
        <v>600.69077259104233</v>
      </c>
      <c r="HY36" s="85">
        <f t="shared" ca="1" si="53"/>
        <v>602.65727787007563</v>
      </c>
      <c r="HZ36" s="85">
        <f t="shared" ca="1" si="53"/>
        <v>604.63022097566136</v>
      </c>
      <c r="IA36" s="85">
        <f t="shared" ca="1" si="53"/>
        <v>606.60962298358208</v>
      </c>
      <c r="IB36" s="85">
        <f t="shared" ca="1" si="53"/>
        <v>608.59550503860737</v>
      </c>
      <c r="IC36" s="85">
        <f t="shared" ca="1" si="53"/>
        <v>610.5878883547266</v>
      </c>
      <c r="ID36" s="85">
        <f t="shared" ca="1" si="53"/>
        <v>610.5878883547266</v>
      </c>
      <c r="IE36" s="85">
        <f t="shared" ca="1" si="53"/>
        <v>610.5878883547266</v>
      </c>
      <c r="IF36" s="85">
        <f t="shared" ca="1" si="53"/>
        <v>610.5878883547266</v>
      </c>
      <c r="IG36" s="85">
        <f t="shared" ca="1" si="53"/>
        <v>610.5878883547266</v>
      </c>
      <c r="IH36" s="85">
        <f t="shared" ca="1" si="53"/>
        <v>610.5878883547266</v>
      </c>
      <c r="II36" s="85">
        <f t="shared" ca="1" si="53"/>
        <v>610.5878883547266</v>
      </c>
      <c r="IJ36" s="85">
        <f t="shared" ca="1" si="53"/>
        <v>610.5878883547266</v>
      </c>
      <c r="IK36" s="85">
        <f t="shared" ca="1" si="53"/>
        <v>610.5878883547266</v>
      </c>
      <c r="IL36" s="85">
        <f t="shared" ca="1" si="53"/>
        <v>610.5878883547266</v>
      </c>
    </row>
    <row r="37" spans="2:246" s="48" customFormat="1" ht="10.5" customHeight="1" outlineLevel="1" x14ac:dyDescent="0.2">
      <c r="B37" s="7" t="s">
        <v>67</v>
      </c>
      <c r="C37" s="56" t="s">
        <v>150</v>
      </c>
      <c r="D37" s="45"/>
      <c r="G37" s="85">
        <f t="shared" ref="G37:BR37" si="54">G21</f>
        <v>0</v>
      </c>
      <c r="H37" s="85">
        <f t="shared" si="54"/>
        <v>0</v>
      </c>
      <c r="I37" s="85">
        <f t="shared" si="54"/>
        <v>0</v>
      </c>
      <c r="J37" s="85">
        <f t="shared" si="54"/>
        <v>0</v>
      </c>
      <c r="K37" s="85">
        <f t="shared" si="54"/>
        <v>0</v>
      </c>
      <c r="L37" s="85">
        <f t="shared" si="54"/>
        <v>106.03312500000001</v>
      </c>
      <c r="M37" s="85">
        <f t="shared" si="54"/>
        <v>104.69937500000002</v>
      </c>
      <c r="N37" s="85">
        <f t="shared" si="54"/>
        <v>0</v>
      </c>
      <c r="O37" s="85">
        <f t="shared" si="54"/>
        <v>0</v>
      </c>
      <c r="P37" s="85">
        <f t="shared" si="54"/>
        <v>103.36562500000005</v>
      </c>
      <c r="Q37" s="85">
        <f t="shared" si="54"/>
        <v>0</v>
      </c>
      <c r="R37" s="85">
        <f t="shared" si="54"/>
        <v>0</v>
      </c>
      <c r="S37" s="85">
        <f t="shared" si="54"/>
        <v>102.03187500000006</v>
      </c>
      <c r="T37" s="85">
        <f t="shared" si="54"/>
        <v>0</v>
      </c>
      <c r="U37" s="85">
        <f t="shared" si="54"/>
        <v>0</v>
      </c>
      <c r="V37" s="85">
        <f t="shared" si="54"/>
        <v>0</v>
      </c>
      <c r="W37" s="85">
        <f t="shared" si="54"/>
        <v>0</v>
      </c>
      <c r="X37" s="85">
        <f t="shared" si="54"/>
        <v>100.69812500000009</v>
      </c>
      <c r="Y37" s="85">
        <f t="shared" si="54"/>
        <v>99.364375000000095</v>
      </c>
      <c r="Z37" s="85">
        <f t="shared" si="54"/>
        <v>0</v>
      </c>
      <c r="AA37" s="85">
        <f t="shared" si="54"/>
        <v>0</v>
      </c>
      <c r="AB37" s="85">
        <f t="shared" si="54"/>
        <v>98.030625000000128</v>
      </c>
      <c r="AC37" s="85">
        <f t="shared" si="54"/>
        <v>0</v>
      </c>
      <c r="AD37" s="85">
        <f t="shared" si="54"/>
        <v>0</v>
      </c>
      <c r="AE37" s="85">
        <f t="shared" si="54"/>
        <v>96.696875000000134</v>
      </c>
      <c r="AF37" s="85">
        <f t="shared" si="54"/>
        <v>0</v>
      </c>
      <c r="AG37" s="85">
        <f t="shared" si="54"/>
        <v>0</v>
      </c>
      <c r="AH37" s="85">
        <f t="shared" si="54"/>
        <v>0</v>
      </c>
      <c r="AI37" s="85">
        <f t="shared" si="54"/>
        <v>0</v>
      </c>
      <c r="AJ37" s="85">
        <f t="shared" si="54"/>
        <v>95.363125000000167</v>
      </c>
      <c r="AK37" s="85">
        <f t="shared" si="54"/>
        <v>94.029375000000186</v>
      </c>
      <c r="AL37" s="85">
        <f t="shared" si="54"/>
        <v>0</v>
      </c>
      <c r="AM37" s="85">
        <f t="shared" si="54"/>
        <v>0</v>
      </c>
      <c r="AN37" s="85">
        <f t="shared" si="54"/>
        <v>92.69562500000022</v>
      </c>
      <c r="AO37" s="85">
        <f t="shared" si="54"/>
        <v>0</v>
      </c>
      <c r="AP37" s="85">
        <f t="shared" si="54"/>
        <v>0</v>
      </c>
      <c r="AQ37" s="85">
        <f t="shared" si="54"/>
        <v>91.361875000000225</v>
      </c>
      <c r="AR37" s="85">
        <f t="shared" si="54"/>
        <v>0</v>
      </c>
      <c r="AS37" s="85">
        <f t="shared" si="54"/>
        <v>0</v>
      </c>
      <c r="AT37" s="85">
        <f t="shared" si="54"/>
        <v>0</v>
      </c>
      <c r="AU37" s="85">
        <f t="shared" si="54"/>
        <v>0</v>
      </c>
      <c r="AV37" s="85">
        <f t="shared" si="54"/>
        <v>90.028125000000244</v>
      </c>
      <c r="AW37" s="85">
        <f t="shared" si="54"/>
        <v>88.694375000000235</v>
      </c>
      <c r="AX37" s="85">
        <f t="shared" si="54"/>
        <v>0</v>
      </c>
      <c r="AY37" s="85">
        <f t="shared" si="54"/>
        <v>0</v>
      </c>
      <c r="AZ37" s="85">
        <f t="shared" si="54"/>
        <v>87.360625000000226</v>
      </c>
      <c r="BA37" s="85">
        <f t="shared" si="54"/>
        <v>0</v>
      </c>
      <c r="BB37" s="85">
        <f t="shared" si="54"/>
        <v>0</v>
      </c>
      <c r="BC37" s="85">
        <f t="shared" si="54"/>
        <v>86.026875000000217</v>
      </c>
      <c r="BD37" s="85">
        <f t="shared" si="54"/>
        <v>0</v>
      </c>
      <c r="BE37" s="85">
        <f t="shared" si="54"/>
        <v>0</v>
      </c>
      <c r="BF37" s="85">
        <f t="shared" si="54"/>
        <v>0</v>
      </c>
      <c r="BG37" s="85">
        <f t="shared" si="54"/>
        <v>0</v>
      </c>
      <c r="BH37" s="85">
        <f t="shared" si="54"/>
        <v>84.693125000000208</v>
      </c>
      <c r="BI37" s="85">
        <f t="shared" si="54"/>
        <v>83.359375000000199</v>
      </c>
      <c r="BJ37" s="85">
        <f t="shared" si="54"/>
        <v>0</v>
      </c>
      <c r="BK37" s="85">
        <f t="shared" si="54"/>
        <v>0</v>
      </c>
      <c r="BL37" s="85">
        <f t="shared" si="54"/>
        <v>82.02562500000019</v>
      </c>
      <c r="BM37" s="85">
        <f t="shared" si="54"/>
        <v>0</v>
      </c>
      <c r="BN37" s="85">
        <f t="shared" si="54"/>
        <v>0</v>
      </c>
      <c r="BO37" s="85">
        <f t="shared" si="54"/>
        <v>80.691875000000167</v>
      </c>
      <c r="BP37" s="85">
        <f t="shared" si="54"/>
        <v>0</v>
      </c>
      <c r="BQ37" s="85">
        <f t="shared" si="54"/>
        <v>0</v>
      </c>
      <c r="BR37" s="85">
        <f t="shared" si="54"/>
        <v>0</v>
      </c>
      <c r="BS37" s="85">
        <f t="shared" ref="BS37:ED37" si="55">BS21</f>
        <v>0</v>
      </c>
      <c r="BT37" s="85">
        <f t="shared" si="55"/>
        <v>79.358125000000172</v>
      </c>
      <c r="BU37" s="85">
        <f t="shared" si="55"/>
        <v>78.024375000000148</v>
      </c>
      <c r="BV37" s="85">
        <f t="shared" si="55"/>
        <v>0</v>
      </c>
      <c r="BW37" s="85">
        <f t="shared" si="55"/>
        <v>0</v>
      </c>
      <c r="BX37" s="85">
        <f t="shared" si="55"/>
        <v>76.690625000000139</v>
      </c>
      <c r="BY37" s="85">
        <f t="shared" si="55"/>
        <v>0</v>
      </c>
      <c r="BZ37" s="85">
        <f t="shared" si="55"/>
        <v>0</v>
      </c>
      <c r="CA37" s="85">
        <f t="shared" si="55"/>
        <v>75.35687500000013</v>
      </c>
      <c r="CB37" s="85">
        <f t="shared" si="55"/>
        <v>0</v>
      </c>
      <c r="CC37" s="85">
        <f t="shared" si="55"/>
        <v>0</v>
      </c>
      <c r="CD37" s="85">
        <f t="shared" si="55"/>
        <v>0</v>
      </c>
      <c r="CE37" s="85">
        <f t="shared" si="55"/>
        <v>0</v>
      </c>
      <c r="CF37" s="85">
        <f t="shared" si="55"/>
        <v>74.023125000000135</v>
      </c>
      <c r="CG37" s="85">
        <f t="shared" si="55"/>
        <v>72.689375000000112</v>
      </c>
      <c r="CH37" s="85">
        <f t="shared" si="55"/>
        <v>0</v>
      </c>
      <c r="CI37" s="85">
        <f t="shared" si="55"/>
        <v>0</v>
      </c>
      <c r="CJ37" s="85">
        <f t="shared" si="55"/>
        <v>71.355625000000103</v>
      </c>
      <c r="CK37" s="85">
        <f t="shared" si="55"/>
        <v>0</v>
      </c>
      <c r="CL37" s="85">
        <f t="shared" si="55"/>
        <v>0</v>
      </c>
      <c r="CM37" s="85">
        <f t="shared" si="55"/>
        <v>70.021875000000094</v>
      </c>
      <c r="CN37" s="85">
        <f t="shared" si="55"/>
        <v>0</v>
      </c>
      <c r="CO37" s="85">
        <f t="shared" si="55"/>
        <v>0</v>
      </c>
      <c r="CP37" s="85">
        <f t="shared" si="55"/>
        <v>0</v>
      </c>
      <c r="CQ37" s="85">
        <f t="shared" si="55"/>
        <v>0</v>
      </c>
      <c r="CR37" s="85">
        <f t="shared" si="55"/>
        <v>68.688125000000085</v>
      </c>
      <c r="CS37" s="85">
        <f t="shared" si="55"/>
        <v>67.354375000000076</v>
      </c>
      <c r="CT37" s="85">
        <f t="shared" si="55"/>
        <v>0</v>
      </c>
      <c r="CU37" s="85">
        <f t="shared" si="55"/>
        <v>0</v>
      </c>
      <c r="CV37" s="85">
        <f t="shared" si="55"/>
        <v>66.020625000000067</v>
      </c>
      <c r="CW37" s="85">
        <f t="shared" si="55"/>
        <v>0</v>
      </c>
      <c r="CX37" s="85">
        <f t="shared" si="55"/>
        <v>0</v>
      </c>
      <c r="CY37" s="85">
        <f t="shared" si="55"/>
        <v>64.686875000000043</v>
      </c>
      <c r="CZ37" s="85">
        <f t="shared" si="55"/>
        <v>0</v>
      </c>
      <c r="DA37" s="85">
        <f t="shared" si="55"/>
        <v>0</v>
      </c>
      <c r="DB37" s="85">
        <f t="shared" si="55"/>
        <v>0</v>
      </c>
      <c r="DC37" s="85">
        <f t="shared" si="55"/>
        <v>0</v>
      </c>
      <c r="DD37" s="85">
        <f t="shared" si="55"/>
        <v>63.353125000000048</v>
      </c>
      <c r="DE37" s="85">
        <f t="shared" si="55"/>
        <v>62.019375000000032</v>
      </c>
      <c r="DF37" s="85">
        <f t="shared" si="55"/>
        <v>0</v>
      </c>
      <c r="DG37" s="85">
        <f t="shared" si="55"/>
        <v>0</v>
      </c>
      <c r="DH37" s="85">
        <f t="shared" si="55"/>
        <v>60.685625000000023</v>
      </c>
      <c r="DI37" s="85">
        <f t="shared" si="55"/>
        <v>0</v>
      </c>
      <c r="DJ37" s="85">
        <f t="shared" si="55"/>
        <v>0</v>
      </c>
      <c r="DK37" s="85">
        <f t="shared" si="55"/>
        <v>59.351875000000007</v>
      </c>
      <c r="DL37" s="85">
        <f t="shared" si="55"/>
        <v>0</v>
      </c>
      <c r="DM37" s="85">
        <f t="shared" si="55"/>
        <v>0</v>
      </c>
      <c r="DN37" s="85">
        <f t="shared" si="55"/>
        <v>0</v>
      </c>
      <c r="DO37" s="85">
        <f t="shared" si="55"/>
        <v>0</v>
      </c>
      <c r="DP37" s="85">
        <f t="shared" si="55"/>
        <v>58.018125000000012</v>
      </c>
      <c r="DQ37" s="85">
        <f t="shared" si="55"/>
        <v>56.684374999999989</v>
      </c>
      <c r="DR37" s="85">
        <f t="shared" si="55"/>
        <v>0</v>
      </c>
      <c r="DS37" s="85">
        <f t="shared" si="55"/>
        <v>0</v>
      </c>
      <c r="DT37" s="85">
        <f t="shared" si="55"/>
        <v>55.35062499999998</v>
      </c>
      <c r="DU37" s="85">
        <f t="shared" si="55"/>
        <v>0</v>
      </c>
      <c r="DV37" s="85">
        <f t="shared" si="55"/>
        <v>0</v>
      </c>
      <c r="DW37" s="85">
        <f t="shared" si="55"/>
        <v>54.01687499999997</v>
      </c>
      <c r="DX37" s="85">
        <f t="shared" si="55"/>
        <v>0</v>
      </c>
      <c r="DY37" s="85">
        <f t="shared" si="55"/>
        <v>0</v>
      </c>
      <c r="DZ37" s="85">
        <f t="shared" si="55"/>
        <v>0</v>
      </c>
      <c r="EA37" s="85">
        <f t="shared" si="55"/>
        <v>0</v>
      </c>
      <c r="EB37" s="85">
        <f t="shared" si="55"/>
        <v>52.683124999999968</v>
      </c>
      <c r="EC37" s="85">
        <f t="shared" si="55"/>
        <v>51.349374999999952</v>
      </c>
      <c r="ED37" s="85">
        <f t="shared" si="55"/>
        <v>0</v>
      </c>
      <c r="EE37" s="85">
        <f t="shared" ref="EE37:GP37" si="56">EE21</f>
        <v>0</v>
      </c>
      <c r="EF37" s="85">
        <f t="shared" si="56"/>
        <v>50.015624999999943</v>
      </c>
      <c r="EG37" s="85">
        <f t="shared" si="56"/>
        <v>0</v>
      </c>
      <c r="EH37" s="85">
        <f t="shared" si="56"/>
        <v>0</v>
      </c>
      <c r="EI37" s="85">
        <f t="shared" si="56"/>
        <v>48.681874999999934</v>
      </c>
      <c r="EJ37" s="85">
        <f t="shared" si="56"/>
        <v>0</v>
      </c>
      <c r="EK37" s="85">
        <f t="shared" si="56"/>
        <v>0</v>
      </c>
      <c r="EL37" s="85">
        <f t="shared" si="56"/>
        <v>0</v>
      </c>
      <c r="EM37" s="85">
        <f t="shared" si="56"/>
        <v>0</v>
      </c>
      <c r="EN37" s="85">
        <f t="shared" si="56"/>
        <v>47.348124999999925</v>
      </c>
      <c r="EO37" s="85">
        <f t="shared" si="56"/>
        <v>46.014374999999916</v>
      </c>
      <c r="EP37" s="85">
        <f t="shared" si="56"/>
        <v>0</v>
      </c>
      <c r="EQ37" s="85">
        <f t="shared" si="56"/>
        <v>0</v>
      </c>
      <c r="ER37" s="85">
        <f t="shared" si="56"/>
        <v>44.680624999999907</v>
      </c>
      <c r="ES37" s="85">
        <f t="shared" si="56"/>
        <v>0</v>
      </c>
      <c r="ET37" s="85">
        <f t="shared" si="56"/>
        <v>0</v>
      </c>
      <c r="EU37" s="85">
        <f t="shared" si="56"/>
        <v>43.346874999999919</v>
      </c>
      <c r="EV37" s="85">
        <f t="shared" si="56"/>
        <v>0</v>
      </c>
      <c r="EW37" s="85">
        <f t="shared" si="56"/>
        <v>0</v>
      </c>
      <c r="EX37" s="85">
        <f t="shared" si="56"/>
        <v>0</v>
      </c>
      <c r="EY37" s="85">
        <f t="shared" si="56"/>
        <v>0</v>
      </c>
      <c r="EZ37" s="85">
        <f t="shared" si="56"/>
        <v>42.013124999999924</v>
      </c>
      <c r="FA37" s="85">
        <f t="shared" si="56"/>
        <v>40.679374999999922</v>
      </c>
      <c r="FB37" s="85">
        <f t="shared" si="56"/>
        <v>0</v>
      </c>
      <c r="FC37" s="85">
        <f t="shared" si="56"/>
        <v>0</v>
      </c>
      <c r="FD37" s="85">
        <f t="shared" si="56"/>
        <v>39.345624999999934</v>
      </c>
      <c r="FE37" s="85">
        <f t="shared" si="56"/>
        <v>0</v>
      </c>
      <c r="FF37" s="85">
        <f t="shared" si="56"/>
        <v>0</v>
      </c>
      <c r="FG37" s="85">
        <f t="shared" si="56"/>
        <v>38.011874999999932</v>
      </c>
      <c r="FH37" s="85">
        <f t="shared" si="56"/>
        <v>0</v>
      </c>
      <c r="FI37" s="85">
        <f t="shared" si="56"/>
        <v>0</v>
      </c>
      <c r="FJ37" s="85">
        <f t="shared" si="56"/>
        <v>0</v>
      </c>
      <c r="FK37" s="85">
        <f t="shared" si="56"/>
        <v>0</v>
      </c>
      <c r="FL37" s="85">
        <f t="shared" si="56"/>
        <v>36.678124999999937</v>
      </c>
      <c r="FM37" s="85">
        <f t="shared" si="56"/>
        <v>35.34437499999995</v>
      </c>
      <c r="FN37" s="85">
        <f t="shared" si="56"/>
        <v>0</v>
      </c>
      <c r="FO37" s="85">
        <f t="shared" si="56"/>
        <v>0</v>
      </c>
      <c r="FP37" s="85">
        <f t="shared" si="56"/>
        <v>34.010624999999955</v>
      </c>
      <c r="FQ37" s="85">
        <f t="shared" si="56"/>
        <v>0</v>
      </c>
      <c r="FR37" s="85">
        <f t="shared" si="56"/>
        <v>0</v>
      </c>
      <c r="FS37" s="85">
        <f t="shared" si="56"/>
        <v>32.676874999999953</v>
      </c>
      <c r="FT37" s="85">
        <f t="shared" si="56"/>
        <v>0</v>
      </c>
      <c r="FU37" s="85">
        <f t="shared" si="56"/>
        <v>0</v>
      </c>
      <c r="FV37" s="85">
        <f t="shared" si="56"/>
        <v>0</v>
      </c>
      <c r="FW37" s="85">
        <f t="shared" si="56"/>
        <v>0</v>
      </c>
      <c r="FX37" s="85">
        <f t="shared" si="56"/>
        <v>31.343124999999961</v>
      </c>
      <c r="FY37" s="85">
        <f t="shared" si="56"/>
        <v>30.009374999999967</v>
      </c>
      <c r="FZ37" s="85">
        <f t="shared" si="56"/>
        <v>0</v>
      </c>
      <c r="GA37" s="85">
        <f t="shared" si="56"/>
        <v>0</v>
      </c>
      <c r="GB37" s="85">
        <f t="shared" si="56"/>
        <v>28.675624999999972</v>
      </c>
      <c r="GC37" s="85">
        <f t="shared" si="56"/>
        <v>0</v>
      </c>
      <c r="GD37" s="85">
        <f t="shared" si="56"/>
        <v>0</v>
      </c>
      <c r="GE37" s="85">
        <f t="shared" si="56"/>
        <v>27.341874999999973</v>
      </c>
      <c r="GF37" s="85">
        <f t="shared" si="56"/>
        <v>0</v>
      </c>
      <c r="GG37" s="85">
        <f t="shared" si="56"/>
        <v>0</v>
      </c>
      <c r="GH37" s="85">
        <f t="shared" si="56"/>
        <v>0</v>
      </c>
      <c r="GI37" s="85">
        <f t="shared" si="56"/>
        <v>0</v>
      </c>
      <c r="GJ37" s="85">
        <f t="shared" si="56"/>
        <v>26.008124999999986</v>
      </c>
      <c r="GK37" s="85">
        <f t="shared" si="56"/>
        <v>24.674374999999984</v>
      </c>
      <c r="GL37" s="85">
        <f t="shared" si="56"/>
        <v>0</v>
      </c>
      <c r="GM37" s="85">
        <f t="shared" si="56"/>
        <v>0</v>
      </c>
      <c r="GN37" s="85">
        <f t="shared" si="56"/>
        <v>23.340624999999992</v>
      </c>
      <c r="GO37" s="85">
        <f t="shared" si="56"/>
        <v>0</v>
      </c>
      <c r="GP37" s="85">
        <f t="shared" si="56"/>
        <v>0</v>
      </c>
      <c r="GQ37" s="85">
        <f t="shared" ref="GQ37:IL37" si="57">GQ21</f>
        <v>22.006874999999994</v>
      </c>
      <c r="GR37" s="85">
        <f t="shared" si="57"/>
        <v>0</v>
      </c>
      <c r="GS37" s="85">
        <f t="shared" si="57"/>
        <v>0</v>
      </c>
      <c r="GT37" s="85">
        <f t="shared" si="57"/>
        <v>0</v>
      </c>
      <c r="GU37" s="85">
        <f t="shared" si="57"/>
        <v>0</v>
      </c>
      <c r="GV37" s="85">
        <f t="shared" si="57"/>
        <v>20.673124999999992</v>
      </c>
      <c r="GW37" s="85">
        <f t="shared" si="57"/>
        <v>19.33937499999999</v>
      </c>
      <c r="GX37" s="85">
        <f t="shared" si="57"/>
        <v>0</v>
      </c>
      <c r="GY37" s="85">
        <f t="shared" si="57"/>
        <v>0</v>
      </c>
      <c r="GZ37" s="85">
        <f t="shared" si="57"/>
        <v>18.005624999999988</v>
      </c>
      <c r="HA37" s="85">
        <f t="shared" si="57"/>
        <v>0</v>
      </c>
      <c r="HB37" s="85">
        <f t="shared" si="57"/>
        <v>0</v>
      </c>
      <c r="HC37" s="85">
        <f t="shared" si="57"/>
        <v>16.671874999999982</v>
      </c>
      <c r="HD37" s="85">
        <f t="shared" si="57"/>
        <v>0</v>
      </c>
      <c r="HE37" s="85">
        <f t="shared" si="57"/>
        <v>0</v>
      </c>
      <c r="HF37" s="85">
        <f t="shared" si="57"/>
        <v>0</v>
      </c>
      <c r="HG37" s="85">
        <f t="shared" si="57"/>
        <v>0</v>
      </c>
      <c r="HH37" s="85">
        <f t="shared" si="57"/>
        <v>15.338124999999982</v>
      </c>
      <c r="HI37" s="85">
        <f t="shared" si="57"/>
        <v>14.004374999999978</v>
      </c>
      <c r="HJ37" s="85">
        <f t="shared" si="57"/>
        <v>0</v>
      </c>
      <c r="HK37" s="85">
        <f t="shared" si="57"/>
        <v>0</v>
      </c>
      <c r="HL37" s="85">
        <f t="shared" si="57"/>
        <v>12.670624999999976</v>
      </c>
      <c r="HM37" s="85">
        <f t="shared" si="57"/>
        <v>0</v>
      </c>
      <c r="HN37" s="85">
        <f t="shared" si="57"/>
        <v>0</v>
      </c>
      <c r="HO37" s="85">
        <f t="shared" si="57"/>
        <v>11.336874999999974</v>
      </c>
      <c r="HP37" s="85">
        <f t="shared" si="57"/>
        <v>0</v>
      </c>
      <c r="HQ37" s="85">
        <f t="shared" si="57"/>
        <v>0</v>
      </c>
      <c r="HR37" s="85">
        <f t="shared" si="57"/>
        <v>0</v>
      </c>
      <c r="HS37" s="85">
        <f t="shared" si="57"/>
        <v>0</v>
      </c>
      <c r="HT37" s="85">
        <f t="shared" si="57"/>
        <v>10.003124999999976</v>
      </c>
      <c r="HU37" s="85">
        <f t="shared" si="57"/>
        <v>8.6693749999999774</v>
      </c>
      <c r="HV37" s="85">
        <f t="shared" si="57"/>
        <v>0</v>
      </c>
      <c r="HW37" s="85">
        <f t="shared" si="57"/>
        <v>0</v>
      </c>
      <c r="HX37" s="85">
        <f t="shared" si="57"/>
        <v>7.335624999999979</v>
      </c>
      <c r="HY37" s="85">
        <f t="shared" si="57"/>
        <v>0</v>
      </c>
      <c r="HZ37" s="85">
        <f t="shared" si="57"/>
        <v>0</v>
      </c>
      <c r="IA37" s="85">
        <f t="shared" si="57"/>
        <v>6.0018749999999788</v>
      </c>
      <c r="IB37" s="85">
        <f t="shared" si="57"/>
        <v>0</v>
      </c>
      <c r="IC37" s="85">
        <f t="shared" si="57"/>
        <v>0</v>
      </c>
      <c r="ID37" s="85">
        <f t="shared" si="57"/>
        <v>0</v>
      </c>
      <c r="IE37" s="85">
        <f t="shared" si="57"/>
        <v>0</v>
      </c>
      <c r="IF37" s="85">
        <f t="shared" si="57"/>
        <v>4.6681249999999785</v>
      </c>
      <c r="IG37" s="85">
        <f t="shared" si="57"/>
        <v>3.3343749999999788</v>
      </c>
      <c r="IH37" s="85">
        <f t="shared" si="57"/>
        <v>0</v>
      </c>
      <c r="II37" s="85">
        <f t="shared" si="57"/>
        <v>0</v>
      </c>
      <c r="IJ37" s="85">
        <f t="shared" si="57"/>
        <v>2.0006249999999786</v>
      </c>
      <c r="IK37" s="85">
        <f t="shared" si="57"/>
        <v>0</v>
      </c>
      <c r="IL37" s="85">
        <f t="shared" si="57"/>
        <v>0</v>
      </c>
    </row>
    <row r="38" spans="2:246" s="48" customFormat="1" ht="10.5" customHeight="1" outlineLevel="1" x14ac:dyDescent="0.2">
      <c r="B38" s="7" t="s">
        <v>69</v>
      </c>
      <c r="C38" s="56" t="s">
        <v>150</v>
      </c>
      <c r="D38" s="45"/>
      <c r="G38" s="85">
        <f>G32</f>
        <v>0</v>
      </c>
      <c r="H38" s="85">
        <f t="shared" ref="H38:BS38" ca="1" si="58">H32</f>
        <v>0</v>
      </c>
      <c r="I38" s="85">
        <f t="shared" ca="1" si="58"/>
        <v>0</v>
      </c>
      <c r="J38" s="85">
        <f t="shared" ca="1" si="58"/>
        <v>0</v>
      </c>
      <c r="K38" s="85">
        <f t="shared" ca="1" si="58"/>
        <v>0</v>
      </c>
      <c r="L38" s="85">
        <f t="shared" ca="1" si="58"/>
        <v>0</v>
      </c>
      <c r="M38" s="85">
        <f t="shared" ca="1" si="58"/>
        <v>0</v>
      </c>
      <c r="N38" s="85">
        <f t="shared" ca="1" si="58"/>
        <v>0</v>
      </c>
      <c r="O38" s="85">
        <f t="shared" ca="1" si="58"/>
        <v>0</v>
      </c>
      <c r="P38" s="85">
        <f t="shared" ca="1" si="58"/>
        <v>0</v>
      </c>
      <c r="Q38" s="85">
        <f t="shared" ca="1" si="58"/>
        <v>0</v>
      </c>
      <c r="R38" s="85">
        <f t="shared" ca="1" si="58"/>
        <v>0</v>
      </c>
      <c r="S38" s="85">
        <f t="shared" ca="1" si="58"/>
        <v>0</v>
      </c>
      <c r="T38" s="85">
        <f t="shared" ca="1" si="58"/>
        <v>0</v>
      </c>
      <c r="U38" s="85">
        <f t="shared" ca="1" si="58"/>
        <v>0</v>
      </c>
      <c r="V38" s="85">
        <f t="shared" ca="1" si="58"/>
        <v>0</v>
      </c>
      <c r="W38" s="85">
        <f t="shared" ca="1" si="58"/>
        <v>0</v>
      </c>
      <c r="X38" s="85">
        <f t="shared" ca="1" si="58"/>
        <v>0</v>
      </c>
      <c r="Y38" s="85">
        <f t="shared" ca="1" si="58"/>
        <v>0</v>
      </c>
      <c r="Z38" s="85">
        <f t="shared" ca="1" si="58"/>
        <v>0</v>
      </c>
      <c r="AA38" s="85">
        <f t="shared" ca="1" si="58"/>
        <v>0</v>
      </c>
      <c r="AB38" s="85">
        <f t="shared" ca="1" si="58"/>
        <v>0</v>
      </c>
      <c r="AC38" s="85">
        <f t="shared" ca="1" si="58"/>
        <v>0</v>
      </c>
      <c r="AD38" s="85">
        <f t="shared" ca="1" si="58"/>
        <v>0</v>
      </c>
      <c r="AE38" s="85">
        <f t="shared" ca="1" si="58"/>
        <v>0</v>
      </c>
      <c r="AF38" s="85">
        <f t="shared" ca="1" si="58"/>
        <v>0</v>
      </c>
      <c r="AG38" s="85">
        <f t="shared" ca="1" si="58"/>
        <v>0</v>
      </c>
      <c r="AH38" s="85">
        <f t="shared" ca="1" si="58"/>
        <v>0</v>
      </c>
      <c r="AI38" s="85">
        <f t="shared" ca="1" si="58"/>
        <v>0</v>
      </c>
      <c r="AJ38" s="85">
        <f t="shared" ca="1" si="58"/>
        <v>0</v>
      </c>
      <c r="AK38" s="85">
        <f t="shared" ca="1" si="58"/>
        <v>0</v>
      </c>
      <c r="AL38" s="85">
        <f t="shared" ca="1" si="58"/>
        <v>0</v>
      </c>
      <c r="AM38" s="85">
        <f t="shared" ca="1" si="58"/>
        <v>0</v>
      </c>
      <c r="AN38" s="85">
        <f t="shared" ca="1" si="58"/>
        <v>0</v>
      </c>
      <c r="AO38" s="85">
        <f t="shared" ca="1" si="58"/>
        <v>0</v>
      </c>
      <c r="AP38" s="85">
        <f t="shared" ca="1" si="58"/>
        <v>0</v>
      </c>
      <c r="AQ38" s="85">
        <f t="shared" ca="1" si="58"/>
        <v>0</v>
      </c>
      <c r="AR38" s="85">
        <f t="shared" ca="1" si="58"/>
        <v>0</v>
      </c>
      <c r="AS38" s="85">
        <f t="shared" ca="1" si="58"/>
        <v>0</v>
      </c>
      <c r="AT38" s="85">
        <f t="shared" ca="1" si="58"/>
        <v>0</v>
      </c>
      <c r="AU38" s="85">
        <f t="shared" ca="1" si="58"/>
        <v>0</v>
      </c>
      <c r="AV38" s="85">
        <f t="shared" ca="1" si="58"/>
        <v>0</v>
      </c>
      <c r="AW38" s="85">
        <f t="shared" ca="1" si="58"/>
        <v>0</v>
      </c>
      <c r="AX38" s="85">
        <f t="shared" ca="1" si="58"/>
        <v>0</v>
      </c>
      <c r="AY38" s="85">
        <f t="shared" ca="1" si="58"/>
        <v>0</v>
      </c>
      <c r="AZ38" s="85">
        <f t="shared" ca="1" si="58"/>
        <v>0</v>
      </c>
      <c r="BA38" s="85">
        <f t="shared" ca="1" si="58"/>
        <v>0</v>
      </c>
      <c r="BB38" s="85">
        <f t="shared" ca="1" si="58"/>
        <v>0</v>
      </c>
      <c r="BC38" s="85">
        <f t="shared" ca="1" si="58"/>
        <v>0</v>
      </c>
      <c r="BD38" s="85">
        <f t="shared" ca="1" si="58"/>
        <v>0</v>
      </c>
      <c r="BE38" s="85">
        <f t="shared" ca="1" si="58"/>
        <v>0</v>
      </c>
      <c r="BF38" s="85">
        <f t="shared" ca="1" si="58"/>
        <v>0</v>
      </c>
      <c r="BG38" s="85">
        <f t="shared" ca="1" si="58"/>
        <v>0</v>
      </c>
      <c r="BH38" s="85">
        <f t="shared" ca="1" si="58"/>
        <v>121.17116835038075</v>
      </c>
      <c r="BI38" s="85">
        <f t="shared" ca="1" si="58"/>
        <v>129.0516286179132</v>
      </c>
      <c r="BJ38" s="85">
        <f t="shared" ca="1" si="58"/>
        <v>0</v>
      </c>
      <c r="BK38" s="85">
        <f t="shared" ca="1" si="58"/>
        <v>0</v>
      </c>
      <c r="BL38" s="85">
        <f t="shared" ca="1" si="58"/>
        <v>137.00579566996078</v>
      </c>
      <c r="BM38" s="85">
        <f t="shared" ca="1" si="58"/>
        <v>0</v>
      </c>
      <c r="BN38" s="85">
        <f t="shared" ca="1" si="58"/>
        <v>0</v>
      </c>
      <c r="BO38" s="85">
        <f t="shared" ca="1" si="58"/>
        <v>145.03439576943609</v>
      </c>
      <c r="BP38" s="85">
        <f t="shared" ca="1" si="58"/>
        <v>0</v>
      </c>
      <c r="BQ38" s="85">
        <f t="shared" ca="1" si="58"/>
        <v>0</v>
      </c>
      <c r="BR38" s="85">
        <f t="shared" ca="1" si="58"/>
        <v>0</v>
      </c>
      <c r="BS38" s="85">
        <f t="shared" ca="1" si="58"/>
        <v>0</v>
      </c>
      <c r="BT38" s="85">
        <f t="shared" ref="BT38:EE38" ca="1" si="59">BT32</f>
        <v>153.13816233541513</v>
      </c>
      <c r="BU38" s="85">
        <f t="shared" ca="1" si="59"/>
        <v>161.31783601364975</v>
      </c>
      <c r="BV38" s="85">
        <f t="shared" ca="1" si="59"/>
        <v>0</v>
      </c>
      <c r="BW38" s="85">
        <f t="shared" ca="1" si="59"/>
        <v>0</v>
      </c>
      <c r="BX38" s="85">
        <f t="shared" ca="1" si="59"/>
        <v>169.57416474778375</v>
      </c>
      <c r="BY38" s="85">
        <f t="shared" ca="1" si="59"/>
        <v>0</v>
      </c>
      <c r="BZ38" s="85">
        <f t="shared" ca="1" si="59"/>
        <v>0</v>
      </c>
      <c r="CA38" s="85">
        <f t="shared" ca="1" si="59"/>
        <v>177.9079038512362</v>
      </c>
      <c r="CB38" s="85">
        <f t="shared" ca="1" si="59"/>
        <v>0</v>
      </c>
      <c r="CC38" s="85">
        <f t="shared" ca="1" si="59"/>
        <v>0</v>
      </c>
      <c r="CD38" s="85">
        <f t="shared" ca="1" si="59"/>
        <v>0</v>
      </c>
      <c r="CE38" s="85">
        <f t="shared" ca="1" si="59"/>
        <v>0</v>
      </c>
      <c r="CF38" s="85">
        <f t="shared" ca="1" si="59"/>
        <v>228.03706613043954</v>
      </c>
      <c r="CG38" s="85">
        <f t="shared" ca="1" si="59"/>
        <v>259.74756227361956</v>
      </c>
      <c r="CH38" s="85">
        <f t="shared" ca="1" si="59"/>
        <v>0</v>
      </c>
      <c r="CI38" s="85">
        <f t="shared" ca="1" si="59"/>
        <v>0</v>
      </c>
      <c r="CJ38" s="85">
        <f t="shared" ca="1" si="59"/>
        <v>271.17499811828128</v>
      </c>
      <c r="CK38" s="85">
        <f t="shared" ca="1" si="59"/>
        <v>0</v>
      </c>
      <c r="CL38" s="85">
        <f t="shared" ca="1" si="59"/>
        <v>0</v>
      </c>
      <c r="CM38" s="85">
        <f t="shared" ca="1" si="59"/>
        <v>282.70977634174233</v>
      </c>
      <c r="CN38" s="85">
        <f t="shared" ca="1" si="59"/>
        <v>0</v>
      </c>
      <c r="CO38" s="85">
        <f t="shared" ca="1" si="59"/>
        <v>0</v>
      </c>
      <c r="CP38" s="85">
        <f t="shared" ca="1" si="59"/>
        <v>0</v>
      </c>
      <c r="CQ38" s="85">
        <f t="shared" ca="1" si="59"/>
        <v>0</v>
      </c>
      <c r="CR38" s="85">
        <f t="shared" ca="1" si="59"/>
        <v>294.35295463208865</v>
      </c>
      <c r="CS38" s="85">
        <f t="shared" ca="1" si="59"/>
        <v>306.10560109926359</v>
      </c>
      <c r="CT38" s="85">
        <f t="shared" ca="1" si="59"/>
        <v>0</v>
      </c>
      <c r="CU38" s="85">
        <f t="shared" ca="1" si="59"/>
        <v>0</v>
      </c>
      <c r="CV38" s="85">
        <f t="shared" ca="1" si="59"/>
        <v>317.96879437770832</v>
      </c>
      <c r="CW38" s="85">
        <f t="shared" ca="1" si="59"/>
        <v>0</v>
      </c>
      <c r="CX38" s="85">
        <f t="shared" ca="1" si="59"/>
        <v>0</v>
      </c>
      <c r="CY38" s="85">
        <f t="shared" ca="1" si="59"/>
        <v>329.94362373010301</v>
      </c>
      <c r="CZ38" s="85">
        <f t="shared" ca="1" si="59"/>
        <v>0</v>
      </c>
      <c r="DA38" s="85">
        <f t="shared" ca="1" si="59"/>
        <v>0</v>
      </c>
      <c r="DB38" s="85">
        <f t="shared" ca="1" si="59"/>
        <v>0</v>
      </c>
      <c r="DC38" s="85">
        <f t="shared" ca="1" si="59"/>
        <v>0</v>
      </c>
      <c r="DD38" s="85">
        <f t="shared" ca="1" si="59"/>
        <v>342.03118915207028</v>
      </c>
      <c r="DE38" s="85">
        <f t="shared" ca="1" si="59"/>
        <v>354.23260147792263</v>
      </c>
      <c r="DF38" s="85">
        <f t="shared" ca="1" si="59"/>
        <v>0</v>
      </c>
      <c r="DG38" s="85">
        <f t="shared" ca="1" si="59"/>
        <v>0</v>
      </c>
      <c r="DH38" s="85">
        <f t="shared" ca="1" si="59"/>
        <v>366.54898248751152</v>
      </c>
      <c r="DI38" s="85">
        <f t="shared" ca="1" si="59"/>
        <v>0</v>
      </c>
      <c r="DJ38" s="85">
        <f t="shared" ca="1" si="59"/>
        <v>0</v>
      </c>
      <c r="DK38" s="85">
        <f t="shared" ca="1" si="59"/>
        <v>378.98146501399572</v>
      </c>
      <c r="DL38" s="85">
        <f t="shared" ca="1" si="59"/>
        <v>0</v>
      </c>
      <c r="DM38" s="85">
        <f t="shared" ca="1" si="59"/>
        <v>0</v>
      </c>
      <c r="DN38" s="85">
        <f t="shared" ca="1" si="59"/>
        <v>0</v>
      </c>
      <c r="DO38" s="85">
        <f t="shared" ca="1" si="59"/>
        <v>0</v>
      </c>
      <c r="DP38" s="85">
        <f t="shared" ca="1" si="59"/>
        <v>391.53119305283951</v>
      </c>
      <c r="DQ38" s="85">
        <f t="shared" ca="1" si="59"/>
        <v>404.19932187173674</v>
      </c>
      <c r="DR38" s="85">
        <f t="shared" ca="1" si="59"/>
        <v>0</v>
      </c>
      <c r="DS38" s="85">
        <f t="shared" ca="1" si="59"/>
        <v>0</v>
      </c>
      <c r="DT38" s="85">
        <f t="shared" ca="1" si="59"/>
        <v>416.98701812170827</v>
      </c>
      <c r="DU38" s="85">
        <f t="shared" ca="1" si="59"/>
        <v>0</v>
      </c>
      <c r="DV38" s="85">
        <f t="shared" ca="1" si="59"/>
        <v>0</v>
      </c>
      <c r="DW38" s="85">
        <f t="shared" ca="1" si="59"/>
        <v>429.89545994925282</v>
      </c>
      <c r="DX38" s="85">
        <f t="shared" ca="1" si="59"/>
        <v>0</v>
      </c>
      <c r="DY38" s="85">
        <f t="shared" ca="1" si="59"/>
        <v>0</v>
      </c>
      <c r="DZ38" s="85">
        <f t="shared" ca="1" si="59"/>
        <v>0</v>
      </c>
      <c r="EA38" s="85">
        <f t="shared" ca="1" si="59"/>
        <v>0</v>
      </c>
      <c r="EB38" s="85">
        <f t="shared" ca="1" si="59"/>
        <v>442.92583710964766</v>
      </c>
      <c r="EC38" s="85">
        <f t="shared" ca="1" si="59"/>
        <v>456.07935108129772</v>
      </c>
      <c r="ED38" s="85">
        <f t="shared" ca="1" si="59"/>
        <v>0</v>
      </c>
      <c r="EE38" s="85">
        <f t="shared" ca="1" si="59"/>
        <v>0</v>
      </c>
      <c r="EF38" s="85">
        <f t="shared" ref="EF38:GQ38" ca="1" si="60">EF32</f>
        <v>469.35721518126184</v>
      </c>
      <c r="EG38" s="85">
        <f t="shared" ca="1" si="60"/>
        <v>0</v>
      </c>
      <c r="EH38" s="85">
        <f t="shared" ca="1" si="60"/>
        <v>0</v>
      </c>
      <c r="EI38" s="85">
        <f t="shared" ca="1" si="60"/>
        <v>482.76065468193815</v>
      </c>
      <c r="EJ38" s="85">
        <f t="shared" ca="1" si="60"/>
        <v>0</v>
      </c>
      <c r="EK38" s="85">
        <f t="shared" ca="1" si="60"/>
        <v>0</v>
      </c>
      <c r="EL38" s="85">
        <f t="shared" ca="1" si="60"/>
        <v>0</v>
      </c>
      <c r="EM38" s="85">
        <f t="shared" ca="1" si="60"/>
        <v>0</v>
      </c>
      <c r="EN38" s="85">
        <f t="shared" ca="1" si="60"/>
        <v>748.69217674437209</v>
      </c>
      <c r="EO38" s="85">
        <f t="shared" ca="1" si="60"/>
        <v>762.35049127489538</v>
      </c>
      <c r="EP38" s="85">
        <f t="shared" ca="1" si="60"/>
        <v>0</v>
      </c>
      <c r="EQ38" s="85">
        <f t="shared" ca="1" si="60"/>
        <v>0</v>
      </c>
      <c r="ER38" s="85">
        <f t="shared" ca="1" si="60"/>
        <v>776.13812993885654</v>
      </c>
      <c r="ES38" s="85">
        <f t="shared" ca="1" si="60"/>
        <v>0</v>
      </c>
      <c r="ET38" s="85">
        <f t="shared" ca="1" si="60"/>
        <v>0</v>
      </c>
      <c r="EU38" s="85">
        <f t="shared" ca="1" si="60"/>
        <v>790.05636701953256</v>
      </c>
      <c r="EV38" s="85">
        <f t="shared" ca="1" si="60"/>
        <v>0</v>
      </c>
      <c r="EW38" s="85">
        <f t="shared" ca="1" si="60"/>
        <v>0</v>
      </c>
      <c r="EX38" s="85">
        <f t="shared" ca="1" si="60"/>
        <v>0</v>
      </c>
      <c r="EY38" s="85">
        <f t="shared" ca="1" si="60"/>
        <v>0</v>
      </c>
      <c r="EZ38" s="85">
        <f t="shared" ca="1" si="60"/>
        <v>804.10648935621884</v>
      </c>
      <c r="FA38" s="85">
        <f t="shared" ca="1" si="60"/>
        <v>818.28979646795733</v>
      </c>
      <c r="FB38" s="85">
        <f t="shared" ca="1" si="60"/>
        <v>0</v>
      </c>
      <c r="FC38" s="85">
        <f t="shared" ca="1" si="60"/>
        <v>0</v>
      </c>
      <c r="FD38" s="85">
        <f t="shared" ca="1" si="60"/>
        <v>832.60760067848048</v>
      </c>
      <c r="FE38" s="85">
        <f t="shared" ca="1" si="60"/>
        <v>0</v>
      </c>
      <c r="FF38" s="85">
        <f t="shared" ca="1" si="60"/>
        <v>0</v>
      </c>
      <c r="FG38" s="85">
        <f t="shared" ca="1" si="60"/>
        <v>847.06122724237912</v>
      </c>
      <c r="FH38" s="85">
        <f t="shared" ca="1" si="60"/>
        <v>0</v>
      </c>
      <c r="FI38" s="85">
        <f t="shared" ca="1" si="60"/>
        <v>0</v>
      </c>
      <c r="FJ38" s="85">
        <f t="shared" ca="1" si="60"/>
        <v>0</v>
      </c>
      <c r="FK38" s="85">
        <f t="shared" ca="1" si="60"/>
        <v>0</v>
      </c>
      <c r="FL38" s="85">
        <f t="shared" ca="1" si="60"/>
        <v>861.6520144725323</v>
      </c>
      <c r="FM38" s="85">
        <f t="shared" ca="1" si="60"/>
        <v>876.38131386873408</v>
      </c>
      <c r="FN38" s="85">
        <f t="shared" ca="1" si="60"/>
        <v>0</v>
      </c>
      <c r="FO38" s="85">
        <f t="shared" ca="1" si="60"/>
        <v>0</v>
      </c>
      <c r="FP38" s="85">
        <f t="shared" ca="1" si="60"/>
        <v>891.25049024767725</v>
      </c>
      <c r="FQ38" s="85">
        <f t="shared" ca="1" si="60"/>
        <v>0</v>
      </c>
      <c r="FR38" s="85">
        <f t="shared" ca="1" si="60"/>
        <v>0</v>
      </c>
      <c r="FS38" s="85">
        <f t="shared" ca="1" si="60"/>
        <v>906.26092187413747</v>
      </c>
      <c r="FT38" s="85">
        <f t="shared" ca="1" si="60"/>
        <v>0</v>
      </c>
      <c r="FU38" s="85">
        <f t="shared" ca="1" si="60"/>
        <v>0</v>
      </c>
      <c r="FV38" s="85">
        <f t="shared" ca="1" si="60"/>
        <v>0</v>
      </c>
      <c r="FW38" s="85">
        <f t="shared" ca="1" si="60"/>
        <v>0</v>
      </c>
      <c r="FX38" s="85">
        <f t="shared" ca="1" si="60"/>
        <v>921.41400059349485</v>
      </c>
      <c r="FY38" s="85">
        <f t="shared" ca="1" si="60"/>
        <v>936.71113196556132</v>
      </c>
      <c r="FZ38" s="85">
        <f t="shared" ca="1" si="60"/>
        <v>0</v>
      </c>
      <c r="GA38" s="85">
        <f t="shared" ca="1" si="60"/>
        <v>0</v>
      </c>
      <c r="GB38" s="85">
        <f t="shared" ca="1" si="60"/>
        <v>952.15373539965776</v>
      </c>
      <c r="GC38" s="85">
        <f t="shared" ca="1" si="60"/>
        <v>0</v>
      </c>
      <c r="GD38" s="85">
        <f t="shared" ca="1" si="60"/>
        <v>0</v>
      </c>
      <c r="GE38" s="85">
        <f t="shared" ca="1" si="60"/>
        <v>967.74324429117735</v>
      </c>
      <c r="GF38" s="85">
        <f t="shared" ca="1" si="60"/>
        <v>0</v>
      </c>
      <c r="GG38" s="85">
        <f t="shared" ca="1" si="60"/>
        <v>0</v>
      </c>
      <c r="GH38" s="85">
        <f t="shared" ca="1" si="60"/>
        <v>0</v>
      </c>
      <c r="GI38" s="85">
        <f t="shared" ca="1" si="60"/>
        <v>0</v>
      </c>
      <c r="GJ38" s="85">
        <f t="shared" ca="1" si="60"/>
        <v>983.48110615930909</v>
      </c>
      <c r="GK38" s="85">
        <f t="shared" ca="1" si="60"/>
        <v>999.36878278624545</v>
      </c>
      <c r="GL38" s="85">
        <f t="shared" ca="1" si="60"/>
        <v>0</v>
      </c>
      <c r="GM38" s="85">
        <f t="shared" ca="1" si="60"/>
        <v>0</v>
      </c>
      <c r="GN38" s="85">
        <f t="shared" ca="1" si="60"/>
        <v>1015.407750357715</v>
      </c>
      <c r="GO38" s="85">
        <f t="shared" ca="1" si="60"/>
        <v>0</v>
      </c>
      <c r="GP38" s="85">
        <f t="shared" ca="1" si="60"/>
        <v>0</v>
      </c>
      <c r="GQ38" s="85">
        <f t="shared" ca="1" si="60"/>
        <v>1031.5994996048912</v>
      </c>
      <c r="GR38" s="85">
        <f t="shared" ref="GR38:IL38" ca="1" si="61">GR32</f>
        <v>0</v>
      </c>
      <c r="GS38" s="85">
        <f t="shared" ca="1" si="61"/>
        <v>0</v>
      </c>
      <c r="GT38" s="85">
        <f t="shared" ca="1" si="61"/>
        <v>0</v>
      </c>
      <c r="GU38" s="85">
        <f t="shared" ca="1" si="61"/>
        <v>0</v>
      </c>
      <c r="GV38" s="85">
        <f t="shared" ca="1" si="61"/>
        <v>1047.9455359477492</v>
      </c>
      <c r="GW38" s="85">
        <f t="shared" ca="1" si="61"/>
        <v>1064.4473796397633</v>
      </c>
      <c r="GX38" s="85">
        <f t="shared" ca="1" si="61"/>
        <v>0</v>
      </c>
      <c r="GY38" s="85">
        <f t="shared" ca="1" si="61"/>
        <v>0</v>
      </c>
      <c r="GZ38" s="85">
        <f t="shared" ca="1" si="61"/>
        <v>1081.1065659140866</v>
      </c>
      <c r="HA38" s="85">
        <f t="shared" ca="1" si="61"/>
        <v>0</v>
      </c>
      <c r="HB38" s="85">
        <f t="shared" ca="1" si="61"/>
        <v>0</v>
      </c>
      <c r="HC38" s="85">
        <f t="shared" ca="1" si="61"/>
        <v>1097.9246451311478</v>
      </c>
      <c r="HD38" s="85">
        <f t="shared" ca="1" si="61"/>
        <v>0</v>
      </c>
      <c r="HE38" s="85">
        <f t="shared" ca="1" si="61"/>
        <v>0</v>
      </c>
      <c r="HF38" s="85">
        <f t="shared" ca="1" si="61"/>
        <v>0</v>
      </c>
      <c r="HG38" s="85">
        <f t="shared" ca="1" si="61"/>
        <v>0</v>
      </c>
      <c r="HH38" s="85">
        <f t="shared" ca="1" si="61"/>
        <v>1114.9031829277292</v>
      </c>
      <c r="HI38" s="85">
        <f t="shared" ca="1" si="61"/>
        <v>1132.0437603674145</v>
      </c>
      <c r="HJ38" s="85">
        <f t="shared" ca="1" si="61"/>
        <v>0</v>
      </c>
      <c r="HK38" s="85">
        <f t="shared" ca="1" si="61"/>
        <v>0</v>
      </c>
      <c r="HL38" s="85">
        <f t="shared" ca="1" si="61"/>
        <v>1149.3479740927132</v>
      </c>
      <c r="HM38" s="85">
        <f t="shared" ca="1" si="61"/>
        <v>0</v>
      </c>
      <c r="HN38" s="85">
        <f t="shared" ca="1" si="61"/>
        <v>0</v>
      </c>
      <c r="HO38" s="85">
        <f t="shared" ca="1" si="61"/>
        <v>1166.8174364784761</v>
      </c>
      <c r="HP38" s="85">
        <f t="shared" ca="1" si="61"/>
        <v>0</v>
      </c>
      <c r="HQ38" s="85">
        <f t="shared" ca="1" si="61"/>
        <v>0</v>
      </c>
      <c r="HR38" s="85">
        <f t="shared" ca="1" si="61"/>
        <v>0</v>
      </c>
      <c r="HS38" s="85">
        <f t="shared" ca="1" si="61"/>
        <v>0</v>
      </c>
      <c r="HT38" s="85">
        <f t="shared" ca="1" si="61"/>
        <v>1184.4537757869034</v>
      </c>
      <c r="HU38" s="85">
        <f t="shared" ca="1" si="61"/>
        <v>1202.2586363241849</v>
      </c>
      <c r="HV38" s="85">
        <f t="shared" ca="1" si="61"/>
        <v>0</v>
      </c>
      <c r="HW38" s="85">
        <f t="shared" ca="1" si="61"/>
        <v>0</v>
      </c>
      <c r="HX38" s="85">
        <f t="shared" ca="1" si="61"/>
        <v>1220.2336785984833</v>
      </c>
      <c r="HY38" s="85">
        <f t="shared" ca="1" si="61"/>
        <v>0</v>
      </c>
      <c r="HZ38" s="85">
        <f t="shared" ca="1" si="61"/>
        <v>0</v>
      </c>
      <c r="IA38" s="85">
        <f t="shared" ca="1" si="61"/>
        <v>1238.3805794796763</v>
      </c>
      <c r="IB38" s="85">
        <f t="shared" ca="1" si="61"/>
        <v>0</v>
      </c>
      <c r="IC38" s="85">
        <f t="shared" ca="1" si="61"/>
        <v>0</v>
      </c>
      <c r="ID38" s="85">
        <f t="shared" ca="1" si="61"/>
        <v>0</v>
      </c>
      <c r="IE38" s="85">
        <f t="shared" ca="1" si="61"/>
        <v>0</v>
      </c>
      <c r="IF38" s="85">
        <f t="shared" ca="1" si="61"/>
        <v>1256.7010323604552</v>
      </c>
      <c r="IG38" s="85">
        <f t="shared" ca="1" si="61"/>
        <v>1263.1958664814033</v>
      </c>
      <c r="IH38" s="85">
        <f t="shared" ca="1" si="61"/>
        <v>0</v>
      </c>
      <c r="II38" s="85">
        <f t="shared" ca="1" si="61"/>
        <v>0</v>
      </c>
      <c r="IJ38" s="85">
        <f t="shared" ca="1" si="61"/>
        <v>1263.7293664814031</v>
      </c>
      <c r="IK38" s="85">
        <f t="shared" ca="1" si="61"/>
        <v>0</v>
      </c>
      <c r="IL38" s="85">
        <f t="shared" ca="1" si="61"/>
        <v>0</v>
      </c>
    </row>
    <row r="39" spans="2:246" s="48" customFormat="1" ht="10.5" customHeight="1" x14ac:dyDescent="0.2">
      <c r="B39" s="51" t="s">
        <v>335</v>
      </c>
      <c r="C39" s="57"/>
      <c r="D39" s="52"/>
      <c r="E39" s="53"/>
      <c r="F39" s="53"/>
      <c r="G39" s="77">
        <f ca="1">SUM(G36:G38)</f>
        <v>0</v>
      </c>
      <c r="H39" s="77">
        <f t="shared" ref="H39:BS39" ca="1" si="62">SUM(H36:H38)</f>
        <v>0</v>
      </c>
      <c r="I39" s="77">
        <f t="shared" ca="1" si="62"/>
        <v>0</v>
      </c>
      <c r="J39" s="77">
        <f t="shared" ca="1" si="62"/>
        <v>0</v>
      </c>
      <c r="K39" s="77">
        <f t="shared" ca="1" si="62"/>
        <v>0</v>
      </c>
      <c r="L39" s="77">
        <f t="shared" ca="1" si="62"/>
        <v>106.03312500000001</v>
      </c>
      <c r="M39" s="77">
        <f t="shared" ca="1" si="62"/>
        <v>104.69937500000002</v>
      </c>
      <c r="N39" s="77">
        <f t="shared" ca="1" si="62"/>
        <v>0</v>
      </c>
      <c r="O39" s="77">
        <f t="shared" ca="1" si="62"/>
        <v>0</v>
      </c>
      <c r="P39" s="77">
        <f t="shared" ca="1" si="62"/>
        <v>103.36562500000005</v>
      </c>
      <c r="Q39" s="77">
        <f t="shared" ca="1" si="62"/>
        <v>0</v>
      </c>
      <c r="R39" s="77">
        <f t="shared" ca="1" si="62"/>
        <v>0</v>
      </c>
      <c r="S39" s="77">
        <f t="shared" ca="1" si="62"/>
        <v>102.03187500000006</v>
      </c>
      <c r="T39" s="77">
        <f t="shared" ca="1" si="62"/>
        <v>0</v>
      </c>
      <c r="U39" s="77">
        <f t="shared" ca="1" si="62"/>
        <v>0</v>
      </c>
      <c r="V39" s="77">
        <f t="shared" ca="1" si="62"/>
        <v>0</v>
      </c>
      <c r="W39" s="77">
        <f t="shared" ca="1" si="62"/>
        <v>0</v>
      </c>
      <c r="X39" s="77">
        <f t="shared" ca="1" si="62"/>
        <v>100.69812500000009</v>
      </c>
      <c r="Y39" s="77">
        <f t="shared" ca="1" si="62"/>
        <v>99.364375000000095</v>
      </c>
      <c r="Z39" s="77">
        <f t="shared" ca="1" si="62"/>
        <v>0</v>
      </c>
      <c r="AA39" s="77">
        <f t="shared" ca="1" si="62"/>
        <v>0</v>
      </c>
      <c r="AB39" s="77">
        <f t="shared" ca="1" si="62"/>
        <v>98.030625000000128</v>
      </c>
      <c r="AC39" s="77">
        <f t="shared" ca="1" si="62"/>
        <v>0</v>
      </c>
      <c r="AD39" s="77">
        <f t="shared" ca="1" si="62"/>
        <v>0</v>
      </c>
      <c r="AE39" s="77">
        <f t="shared" ca="1" si="62"/>
        <v>96.696875000000134</v>
      </c>
      <c r="AF39" s="77">
        <f t="shared" ca="1" si="62"/>
        <v>0</v>
      </c>
      <c r="AG39" s="77">
        <f t="shared" ca="1" si="62"/>
        <v>0</v>
      </c>
      <c r="AH39" s="77">
        <f t="shared" ca="1" si="62"/>
        <v>0</v>
      </c>
      <c r="AI39" s="77">
        <f t="shared" ca="1" si="62"/>
        <v>0</v>
      </c>
      <c r="AJ39" s="77">
        <f t="shared" ca="1" si="62"/>
        <v>95.363125000000167</v>
      </c>
      <c r="AK39" s="77">
        <f t="shared" ca="1" si="62"/>
        <v>94.029375000000186</v>
      </c>
      <c r="AL39" s="77">
        <f t="shared" ca="1" si="62"/>
        <v>6.3118626107316231</v>
      </c>
      <c r="AM39" s="77">
        <f t="shared" ca="1" si="62"/>
        <v>319.66720729182089</v>
      </c>
      <c r="AN39" s="77">
        <f t="shared" ca="1" si="62"/>
        <v>413.40933954540009</v>
      </c>
      <c r="AO39" s="77">
        <f t="shared" ca="1" si="62"/>
        <v>321.76364779139658</v>
      </c>
      <c r="AP39" s="77">
        <f t="shared" ca="1" si="62"/>
        <v>322.81701824564334</v>
      </c>
      <c r="AQ39" s="77">
        <f t="shared" ca="1" si="62"/>
        <v>415.23571216064346</v>
      </c>
      <c r="AR39" s="77">
        <f t="shared" ca="1" si="62"/>
        <v>324.93411582576482</v>
      </c>
      <c r="AS39" s="77">
        <f t="shared" ca="1" si="62"/>
        <v>325.99786556733852</v>
      </c>
      <c r="AT39" s="77">
        <f t="shared" ca="1" si="62"/>
        <v>327.06509774876395</v>
      </c>
      <c r="AU39" s="77">
        <f t="shared" ca="1" si="62"/>
        <v>328.13582377062994</v>
      </c>
      <c r="AV39" s="77">
        <f t="shared" ca="1" si="62"/>
        <v>419.23818007086402</v>
      </c>
      <c r="AW39" s="77">
        <f t="shared" ca="1" si="62"/>
        <v>418.98217812485132</v>
      </c>
      <c r="AX39" s="77">
        <f t="shared" ca="1" si="62"/>
        <v>331.36907944552149</v>
      </c>
      <c r="AY39" s="77">
        <f t="shared" ca="1" si="62"/>
        <v>332.4538955834887</v>
      </c>
      <c r="AZ39" s="77">
        <f t="shared" ca="1" si="62"/>
        <v>420.90288812721428</v>
      </c>
      <c r="BA39" s="77">
        <f t="shared" ca="1" si="62"/>
        <v>334.63419370305746</v>
      </c>
      <c r="BB39" s="77">
        <f t="shared" ca="1" si="62"/>
        <v>335.72969897547227</v>
      </c>
      <c r="BC39" s="77">
        <f t="shared" ca="1" si="62"/>
        <v>422.85566564707074</v>
      </c>
      <c r="BD39" s="77">
        <f t="shared" ca="1" si="62"/>
        <v>337.93148045879752</v>
      </c>
      <c r="BE39" s="77">
        <f t="shared" ca="1" si="62"/>
        <v>339.03778019003039</v>
      </c>
      <c r="BF39" s="77">
        <f t="shared" ca="1" si="62"/>
        <v>340.1477016587105</v>
      </c>
      <c r="BG39" s="77">
        <f t="shared" ca="1" si="62"/>
        <v>341.26125672144917</v>
      </c>
      <c r="BH39" s="77">
        <f t="shared" ca="1" si="62"/>
        <v>548.24275062408867</v>
      </c>
      <c r="BI39" s="77">
        <f t="shared" ca="1" si="62"/>
        <v>555.91031886777068</v>
      </c>
      <c r="BJ39" s="77">
        <f t="shared" ca="1" si="62"/>
        <v>344.62384262334308</v>
      </c>
      <c r="BK39" s="77">
        <f t="shared" ca="1" si="62"/>
        <v>345.75205140683647</v>
      </c>
      <c r="BL39" s="77">
        <f t="shared" ca="1" si="62"/>
        <v>565.91537432225834</v>
      </c>
      <c r="BM39" s="77">
        <f t="shared" ca="1" si="62"/>
        <v>348.01956145118311</v>
      </c>
      <c r="BN39" s="77">
        <f t="shared" ca="1" si="62"/>
        <v>349.15888693448323</v>
      </c>
      <c r="BO39" s="77">
        <f t="shared" ca="1" si="62"/>
        <v>576.0282130423866</v>
      </c>
      <c r="BP39" s="77">
        <f t="shared" ca="1" si="62"/>
        <v>351.44873967716194</v>
      </c>
      <c r="BQ39" s="77">
        <f t="shared" ca="1" si="62"/>
        <v>352.59929139762971</v>
      </c>
      <c r="BR39" s="77">
        <f t="shared" ca="1" si="62"/>
        <v>353.75360972505041</v>
      </c>
      <c r="BS39" s="77">
        <f t="shared" ca="1" si="62"/>
        <v>354.91170699030954</v>
      </c>
      <c r="BT39" s="77">
        <f t="shared" ref="BT39:EE39" ca="1" si="63">SUM(BT36:BT38)</f>
        <v>588.56988290006768</v>
      </c>
      <c r="BU39" s="77">
        <f t="shared" ca="1" si="63"/>
        <v>596.58149887349009</v>
      </c>
      <c r="BV39" s="77">
        <f t="shared" ca="1" si="63"/>
        <v>358.40879632827273</v>
      </c>
      <c r="BW39" s="77">
        <f t="shared" ca="1" si="63"/>
        <v>359.58213346310549</v>
      </c>
      <c r="BX39" s="77">
        <f t="shared" ca="1" si="63"/>
        <v>607.02410154617451</v>
      </c>
      <c r="BY39" s="77">
        <f t="shared" ca="1" si="63"/>
        <v>361.94034390922388</v>
      </c>
      <c r="BZ39" s="77">
        <f t="shared" ca="1" si="63"/>
        <v>363.12524241185565</v>
      </c>
      <c r="CA39" s="77">
        <f t="shared" ca="1" si="63"/>
        <v>617.57879881510371</v>
      </c>
      <c r="CB39" s="77">
        <f t="shared" ca="1" si="63"/>
        <v>365.50668926423168</v>
      </c>
      <c r="CC39" s="77">
        <f t="shared" ca="1" si="63"/>
        <v>366.70326305354502</v>
      </c>
      <c r="CD39" s="77">
        <f t="shared" ca="1" si="63"/>
        <v>367.90375411406421</v>
      </c>
      <c r="CE39" s="77">
        <f t="shared" ca="1" si="63"/>
        <v>369.10817526991741</v>
      </c>
      <c r="CF39" s="77">
        <f t="shared" ca="1" si="63"/>
        <v>672.37673051767661</v>
      </c>
      <c r="CG39" s="77">
        <f t="shared" ca="1" si="63"/>
        <v>703.96579664785668</v>
      </c>
      <c r="CH39" s="77">
        <f t="shared" ca="1" si="63"/>
        <v>372.7451481814096</v>
      </c>
      <c r="CI39" s="77">
        <f t="shared" ca="1" si="63"/>
        <v>373.9654188016284</v>
      </c>
      <c r="CJ39" s="77">
        <f t="shared" ca="1" si="63"/>
        <v>717.72030738860406</v>
      </c>
      <c r="CK39" s="77">
        <f t="shared" ca="1" si="63"/>
        <v>376.41795766559335</v>
      </c>
      <c r="CL39" s="77">
        <f t="shared" ca="1" si="63"/>
        <v>377.65025210833301</v>
      </c>
      <c r="CM39" s="77">
        <f t="shared" ca="1" si="63"/>
        <v>731.61823210416674</v>
      </c>
      <c r="CN39" s="77">
        <f t="shared" ca="1" si="63"/>
        <v>380.12695683480524</v>
      </c>
      <c r="CO39" s="77">
        <f t="shared" ca="1" si="63"/>
        <v>381.3713935756823</v>
      </c>
      <c r="CP39" s="77">
        <f t="shared" ca="1" si="63"/>
        <v>382.61990427861929</v>
      </c>
      <c r="CQ39" s="77">
        <f t="shared" ca="1" si="63"/>
        <v>383.87250228072116</v>
      </c>
      <c r="CR39" s="77">
        <f t="shared" ca="1" si="63"/>
        <v>748.17028059481186</v>
      </c>
      <c r="CS39" s="77">
        <f t="shared" ca="1" si="63"/>
        <v>759.84998984848016</v>
      </c>
      <c r="CT39" s="77">
        <f t="shared" ca="1" si="63"/>
        <v>387.65495410866242</v>
      </c>
      <c r="CU39" s="77">
        <f t="shared" ca="1" si="63"/>
        <v>388.92403555368765</v>
      </c>
      <c r="CV39" s="77">
        <f t="shared" ca="1" si="63"/>
        <v>774.18669101884666</v>
      </c>
      <c r="CW39" s="77">
        <f t="shared" ca="1" si="63"/>
        <v>391.47467597221294</v>
      </c>
      <c r="CX39" s="77">
        <f t="shared" ca="1" si="63"/>
        <v>392.75626219267178</v>
      </c>
      <c r="CY39" s="77">
        <f t="shared" ca="1" si="63"/>
        <v>788.6725427230142</v>
      </c>
      <c r="CZ39" s="77">
        <f t="shared" ca="1" si="63"/>
        <v>395.33203510820204</v>
      </c>
      <c r="DA39" s="77">
        <f t="shared" ca="1" si="63"/>
        <v>396.62624931869686</v>
      </c>
      <c r="DB39" s="77">
        <f t="shared" ca="1" si="63"/>
        <v>397.92470044977745</v>
      </c>
      <c r="DC39" s="77">
        <f t="shared" ca="1" si="63"/>
        <v>399.22740237195103</v>
      </c>
      <c r="DD39" s="77">
        <f t="shared" ca="1" si="63"/>
        <v>805.91868315330998</v>
      </c>
      <c r="DE39" s="77">
        <f t="shared" ca="1" si="63"/>
        <v>818.09759077710078</v>
      </c>
      <c r="DF39" s="77">
        <f t="shared" ca="1" si="63"/>
        <v>403.1611522730127</v>
      </c>
      <c r="DG39" s="77">
        <f t="shared" ca="1" si="63"/>
        <v>404.48099697584439</v>
      </c>
      <c r="DH39" s="77">
        <f t="shared" ca="1" si="63"/>
        <v>833.03976999429528</v>
      </c>
      <c r="DI39" s="77">
        <f t="shared" ca="1" si="63"/>
        <v>407.13366301111091</v>
      </c>
      <c r="DJ39" s="77">
        <f t="shared" ca="1" si="63"/>
        <v>408.46651268037385</v>
      </c>
      <c r="DK39" s="77">
        <f t="shared" ca="1" si="63"/>
        <v>848.13706576662776</v>
      </c>
      <c r="DL39" s="77">
        <f t="shared" ca="1" si="63"/>
        <v>411.14531651252946</v>
      </c>
      <c r="DM39" s="77">
        <f t="shared" ca="1" si="63"/>
        <v>412.49129929145602</v>
      </c>
      <c r="DN39" s="77">
        <f t="shared" ca="1" si="63"/>
        <v>413.84168846775538</v>
      </c>
      <c r="DO39" s="77">
        <f t="shared" ca="1" si="63"/>
        <v>415.19649846683023</v>
      </c>
      <c r="DP39" s="77">
        <f t="shared" ca="1" si="63"/>
        <v>866.10506181412552</v>
      </c>
      <c r="DQ39" s="77">
        <f t="shared" ca="1" si="63"/>
        <v>878.80313574288425</v>
      </c>
      <c r="DR39" s="77">
        <f t="shared" ca="1" si="63"/>
        <v>419.28759836392055</v>
      </c>
      <c r="DS39" s="77">
        <f t="shared" ca="1" si="63"/>
        <v>420.66023685487926</v>
      </c>
      <c r="DT39" s="77">
        <f t="shared" ca="1" si="63"/>
        <v>894.37501212876555</v>
      </c>
      <c r="DU39" s="77">
        <f t="shared" ca="1" si="63"/>
        <v>423.41900953155709</v>
      </c>
      <c r="DV39" s="77">
        <f t="shared" ca="1" si="63"/>
        <v>424.80517318759485</v>
      </c>
      <c r="DW39" s="77">
        <f t="shared" ca="1" si="63"/>
        <v>910.10820973199031</v>
      </c>
      <c r="DX39" s="77">
        <f t="shared" ca="1" si="63"/>
        <v>427.59112917302082</v>
      </c>
      <c r="DY39" s="77">
        <f t="shared" ca="1" si="63"/>
        <v>428.99095126311113</v>
      </c>
      <c r="DZ39" s="77">
        <f t="shared" ca="1" si="63"/>
        <v>430.39535600646559</v>
      </c>
      <c r="EA39" s="77">
        <f t="shared" ca="1" si="63"/>
        <v>431.80435840550308</v>
      </c>
      <c r="EB39" s="77">
        <f t="shared" ca="1" si="63"/>
        <v>928.82693562138275</v>
      </c>
      <c r="EC39" s="77">
        <f t="shared" ca="1" si="63"/>
        <v>942.06494250728758</v>
      </c>
      <c r="ED39" s="77">
        <f t="shared" ca="1" si="63"/>
        <v>436.0591022984845</v>
      </c>
      <c r="EE39" s="77">
        <f t="shared" ca="1" si="63"/>
        <v>437.48664632906912</v>
      </c>
      <c r="EF39" s="77">
        <f t="shared" ref="EF39:GQ39" ca="1" si="64">SUM(EF36:EF38)</f>
        <v>958.29170394861239</v>
      </c>
      <c r="EG39" s="77">
        <f t="shared" ca="1" si="64"/>
        <v>440.35576991281232</v>
      </c>
      <c r="EH39" s="77">
        <f t="shared" ca="1" si="64"/>
        <v>441.79738011509835</v>
      </c>
      <c r="EI39" s="77">
        <f t="shared" ca="1" si="64"/>
        <v>974.6862394559912</v>
      </c>
      <c r="EJ39" s="77">
        <f t="shared" ca="1" si="64"/>
        <v>444.69477433995053</v>
      </c>
      <c r="EK39" s="77">
        <f t="shared" ca="1" si="64"/>
        <v>446.15058931363637</v>
      </c>
      <c r="EL39" s="77">
        <f t="shared" ca="1" si="64"/>
        <v>447.61117024673513</v>
      </c>
      <c r="EM39" s="77">
        <f t="shared" ca="1" si="64"/>
        <v>449.07653274171753</v>
      </c>
      <c r="EN39" s="77">
        <f t="shared" ca="1" si="64"/>
        <v>1246.5869941965855</v>
      </c>
      <c r="EO39" s="77">
        <f t="shared" ca="1" si="64"/>
        <v>1260.3865313579197</v>
      </c>
      <c r="EP39" s="77">
        <f t="shared" ca="1" si="64"/>
        <v>453.50146639042759</v>
      </c>
      <c r="EQ39" s="77">
        <f t="shared" ca="1" si="64"/>
        <v>454.98611218222868</v>
      </c>
      <c r="ER39" s="77">
        <f t="shared" ca="1" si="64"/>
        <v>1277.2943732568908</v>
      </c>
      <c r="ES39" s="77">
        <f t="shared" ca="1" si="64"/>
        <v>457.97000070932154</v>
      </c>
      <c r="ET39" s="77">
        <f t="shared" ca="1" si="64"/>
        <v>459.46927531969777</v>
      </c>
      <c r="EU39" s="77">
        <f t="shared" ca="1" si="64"/>
        <v>1294.3767001845406</v>
      </c>
      <c r="EV39" s="77">
        <f t="shared" ca="1" si="64"/>
        <v>462.48256531353945</v>
      </c>
      <c r="EW39" s="77">
        <f t="shared" ca="1" si="64"/>
        <v>463.99661288619427</v>
      </c>
      <c r="EX39" s="77">
        <f t="shared" ca="1" si="64"/>
        <v>465.51561705659697</v>
      </c>
      <c r="EY39" s="77">
        <f t="shared" ca="1" si="64"/>
        <v>467.03959405138448</v>
      </c>
      <c r="EZ39" s="77">
        <f t="shared" ca="1" si="64"/>
        <v>1314.6881745065125</v>
      </c>
      <c r="FA39" s="77">
        <f t="shared" ca="1" si="64"/>
        <v>1329.0717031543097</v>
      </c>
      <c r="FB39" s="77">
        <f t="shared" ca="1" si="64"/>
        <v>471.64152504604317</v>
      </c>
      <c r="FC39" s="77">
        <f t="shared" ca="1" si="64"/>
        <v>473.18555666952852</v>
      </c>
      <c r="FD39" s="77">
        <f t="shared" ca="1" si="64"/>
        <v>1346.6878687292392</v>
      </c>
      <c r="FE39" s="77">
        <f t="shared" ca="1" si="64"/>
        <v>476.2888007376896</v>
      </c>
      <c r="FF39" s="77">
        <f t="shared" ca="1" si="64"/>
        <v>477.84804633249223</v>
      </c>
      <c r="FG39" s="77">
        <f t="shared" ca="1" si="64"/>
        <v>1364.4854987339934</v>
      </c>
      <c r="FH39" s="77">
        <f t="shared" ca="1" si="64"/>
        <v>480.98186792608976</v>
      </c>
      <c r="FI39" s="77">
        <f t="shared" ca="1" si="64"/>
        <v>482.55647740163295</v>
      </c>
      <c r="FJ39" s="77">
        <f t="shared" ca="1" si="64"/>
        <v>484.13624173886637</v>
      </c>
      <c r="FK39" s="77">
        <f t="shared" ca="1" si="64"/>
        <v>485.72117781344423</v>
      </c>
      <c r="FL39" s="77">
        <f t="shared" ca="1" si="64"/>
        <v>1385.6414420288484</v>
      </c>
      <c r="FM39" s="77">
        <f t="shared" ca="1" si="64"/>
        <v>1400.6323218225357</v>
      </c>
      <c r="FN39" s="77">
        <f t="shared" ca="1" si="64"/>
        <v>490.50718604789654</v>
      </c>
      <c r="FO39" s="77">
        <f t="shared" ca="1" si="64"/>
        <v>492.11297893629671</v>
      </c>
      <c r="FP39" s="77">
        <f t="shared" ca="1" si="64"/>
        <v>1418.9851440204664</v>
      </c>
      <c r="FQ39" s="77">
        <f t="shared" ca="1" si="64"/>
        <v>495.34035276720169</v>
      </c>
      <c r="FR39" s="77">
        <f t="shared" ca="1" si="64"/>
        <v>496.96196818577482</v>
      </c>
      <c r="FS39" s="77">
        <f t="shared" ca="1" si="64"/>
        <v>1437.5266892254076</v>
      </c>
      <c r="FT39" s="77">
        <f t="shared" ca="1" si="64"/>
        <v>500.22114264313313</v>
      </c>
      <c r="FU39" s="77">
        <f t="shared" ca="1" si="64"/>
        <v>501.85873649770838</v>
      </c>
      <c r="FV39" s="77">
        <f t="shared" ca="1" si="64"/>
        <v>503.50169140841354</v>
      </c>
      <c r="FW39" s="77">
        <f t="shared" ca="1" si="64"/>
        <v>505.15002492596977</v>
      </c>
      <c r="FX39" s="77">
        <f t="shared" ca="1" si="64"/>
        <v>1459.5608802520514</v>
      </c>
      <c r="FY39" s="77">
        <f t="shared" ca="1" si="64"/>
        <v>1475.1834052375164</v>
      </c>
      <c r="FZ39" s="77">
        <f t="shared" ca="1" si="64"/>
        <v>510.1274734898052</v>
      </c>
      <c r="GA39" s="77">
        <f t="shared" ca="1" si="64"/>
        <v>511.79749809375608</v>
      </c>
      <c r="GB39" s="77">
        <f t="shared" ca="1" si="64"/>
        <v>1494.3023503233567</v>
      </c>
      <c r="GC39" s="77">
        <f t="shared" ca="1" si="64"/>
        <v>515.15396687789143</v>
      </c>
      <c r="GD39" s="77">
        <f t="shared" ca="1" si="64"/>
        <v>516.84044691321833</v>
      </c>
      <c r="GE39" s="77">
        <f t="shared" ca="1" si="64"/>
        <v>1513.6175673365083</v>
      </c>
      <c r="GF39" s="77">
        <f t="shared" ca="1" si="64"/>
        <v>520.22998834884675</v>
      </c>
      <c r="GG39" s="77">
        <f t="shared" ca="1" si="64"/>
        <v>521.93308595760027</v>
      </c>
      <c r="GH39" s="77">
        <f t="shared" ca="1" si="64"/>
        <v>523.64175906473974</v>
      </c>
      <c r="GI39" s="77">
        <f t="shared" ca="1" si="64"/>
        <v>525.35602592301802</v>
      </c>
      <c r="GJ39" s="77">
        <f t="shared" ca="1" si="64"/>
        <v>1536.5651360042089</v>
      </c>
      <c r="GK39" s="77">
        <f t="shared" ca="1" si="64"/>
        <v>1552.8445719890751</v>
      </c>
      <c r="GL39" s="77">
        <f t="shared" ca="1" si="64"/>
        <v>530.53257242937798</v>
      </c>
      <c r="GM39" s="77">
        <f t="shared" ca="1" si="64"/>
        <v>532.26939801751359</v>
      </c>
      <c r="GN39" s="77">
        <f t="shared" ca="1" si="64"/>
        <v>1572.7602848783506</v>
      </c>
      <c r="GO39" s="77">
        <f t="shared" ca="1" si="64"/>
        <v>535.76012555301349</v>
      </c>
      <c r="GP39" s="77">
        <f t="shared" ca="1" si="64"/>
        <v>537.51406478975878</v>
      </c>
      <c r="GQ39" s="77">
        <f t="shared" ca="1" si="64"/>
        <v>1592.8801205720501</v>
      </c>
      <c r="GR39" s="77">
        <f t="shared" ref="GR39:IL39" ca="1" si="65">SUM(GR36:GR38)</f>
        <v>541.0391878828159</v>
      </c>
      <c r="GS39" s="77">
        <f t="shared" ca="1" si="65"/>
        <v>542.81040939591185</v>
      </c>
      <c r="GT39" s="77">
        <f t="shared" ca="1" si="65"/>
        <v>544.58742942733807</v>
      </c>
      <c r="GU39" s="77">
        <f t="shared" ca="1" si="65"/>
        <v>546.370266959937</v>
      </c>
      <c r="GV39" s="77">
        <f t="shared" ca="1" si="65"/>
        <v>1616.777601986448</v>
      </c>
      <c r="GW39" s="77">
        <f t="shared" ca="1" si="65"/>
        <v>1633.7402254107133</v>
      </c>
      <c r="GX39" s="77">
        <f t="shared" ca="1" si="65"/>
        <v>551.7538753265726</v>
      </c>
      <c r="GY39" s="77">
        <f t="shared" ca="1" si="65"/>
        <v>553.56017393821094</v>
      </c>
      <c r="GZ39" s="77">
        <f t="shared" ca="1" si="65"/>
        <v>1654.4845768155474</v>
      </c>
      <c r="HA39" s="77">
        <f t="shared" ca="1" si="65"/>
        <v>557.1905305751352</v>
      </c>
      <c r="HB39" s="77">
        <f t="shared" ca="1" si="65"/>
        <v>559.01462738133341</v>
      </c>
      <c r="HC39" s="77">
        <f t="shared" ca="1" si="65"/>
        <v>1675.4412159369817</v>
      </c>
      <c r="HD39" s="77">
        <f t="shared" ca="1" si="65"/>
        <v>562.68075539812708</v>
      </c>
      <c r="HE39" s="77">
        <f t="shared" ca="1" si="65"/>
        <v>564.52282577174992</v>
      </c>
      <c r="HF39" s="77">
        <f t="shared" ca="1" si="65"/>
        <v>566.37092660443159</v>
      </c>
      <c r="HG39" s="77">
        <f t="shared" ca="1" si="65"/>
        <v>568.22507763835529</v>
      </c>
      <c r="HH39" s="77">
        <f t="shared" ca="1" si="65"/>
        <v>1700.3266066079857</v>
      </c>
      <c r="HI39" s="77">
        <f t="shared" ca="1" si="65"/>
        <v>1717.9997449692014</v>
      </c>
      <c r="HJ39" s="77">
        <f t="shared" ca="1" si="65"/>
        <v>573.82403033962328</v>
      </c>
      <c r="HK39" s="77">
        <f t="shared" ca="1" si="65"/>
        <v>575.70258089574781</v>
      </c>
      <c r="HL39" s="77">
        <f t="shared" ca="1" si="65"/>
        <v>1739.605880430234</v>
      </c>
      <c r="HM39" s="77">
        <f t="shared" ca="1" si="65"/>
        <v>579.47815179813551</v>
      </c>
      <c r="HN39" s="77">
        <f t="shared" ca="1" si="65"/>
        <v>581.37521247660334</v>
      </c>
      <c r="HO39" s="77">
        <f t="shared" ca="1" si="65"/>
        <v>1761.4327951165358</v>
      </c>
      <c r="HP39" s="77">
        <f t="shared" ca="1" si="65"/>
        <v>585.18798561405129</v>
      </c>
      <c r="HQ39" s="77">
        <f t="shared" ca="1" si="65"/>
        <v>587.10373880260522</v>
      </c>
      <c r="HR39" s="77">
        <f t="shared" ca="1" si="65"/>
        <v>589.0257636686074</v>
      </c>
      <c r="HS39" s="77">
        <f t="shared" ca="1" si="65"/>
        <v>590.95408074387888</v>
      </c>
      <c r="HT39" s="77">
        <f t="shared" ca="1" si="65"/>
        <v>1787.3456114143776</v>
      </c>
      <c r="HU39" s="77">
        <f t="shared" ca="1" si="65"/>
        <v>1805.7576853100591</v>
      </c>
      <c r="HV39" s="77">
        <f t="shared" ca="1" si="65"/>
        <v>596.77699155323717</v>
      </c>
      <c r="HW39" s="77">
        <f t="shared" ca="1" si="65"/>
        <v>598.73068413155852</v>
      </c>
      <c r="HX39" s="77">
        <f t="shared" ca="1" si="65"/>
        <v>1828.2600761895255</v>
      </c>
      <c r="HY39" s="77">
        <f t="shared" ca="1" si="65"/>
        <v>602.65727787007563</v>
      </c>
      <c r="HZ39" s="77">
        <f t="shared" ca="1" si="65"/>
        <v>604.63022097566136</v>
      </c>
      <c r="IA39" s="77">
        <f t="shared" ca="1" si="65"/>
        <v>1850.9920774632583</v>
      </c>
      <c r="IB39" s="77">
        <f t="shared" ca="1" si="65"/>
        <v>608.59550503860737</v>
      </c>
      <c r="IC39" s="77">
        <f t="shared" ca="1" si="65"/>
        <v>610.5878883547266</v>
      </c>
      <c r="ID39" s="77">
        <f t="shared" ca="1" si="65"/>
        <v>610.5878883547266</v>
      </c>
      <c r="IE39" s="77">
        <f t="shared" ca="1" si="65"/>
        <v>610.5878883547266</v>
      </c>
      <c r="IF39" s="77">
        <f t="shared" ca="1" si="65"/>
        <v>1871.9570457151817</v>
      </c>
      <c r="IG39" s="77">
        <f t="shared" ca="1" si="65"/>
        <v>1877.1181298361298</v>
      </c>
      <c r="IH39" s="77">
        <f t="shared" ca="1" si="65"/>
        <v>610.5878883547266</v>
      </c>
      <c r="II39" s="77">
        <f t="shared" ca="1" si="65"/>
        <v>610.5878883547266</v>
      </c>
      <c r="IJ39" s="77">
        <f t="shared" ca="1" si="65"/>
        <v>1876.3178798361296</v>
      </c>
      <c r="IK39" s="77">
        <f t="shared" ca="1" si="65"/>
        <v>610.5878883547266</v>
      </c>
      <c r="IL39" s="77">
        <f t="shared" ca="1" si="65"/>
        <v>610.5878883547266</v>
      </c>
    </row>
    <row r="40" spans="2:246" s="48" customFormat="1" ht="10.5" customHeight="1" x14ac:dyDescent="0.2">
      <c r="B40" s="51" t="s">
        <v>366</v>
      </c>
      <c r="C40" s="57"/>
      <c r="D40" s="52"/>
      <c r="E40" s="53"/>
      <c r="F40" s="53"/>
      <c r="G40" s="77">
        <f ca="1">G39</f>
        <v>0</v>
      </c>
      <c r="H40" s="77">
        <f ca="1">G40+H39</f>
        <v>0</v>
      </c>
      <c r="I40" s="77">
        <f t="shared" ref="I40:BT40" ca="1" si="66">H40+I39</f>
        <v>0</v>
      </c>
      <c r="J40" s="77">
        <f t="shared" ca="1" si="66"/>
        <v>0</v>
      </c>
      <c r="K40" s="77">
        <f t="shared" ca="1" si="66"/>
        <v>0</v>
      </c>
      <c r="L40" s="77">
        <f t="shared" ca="1" si="66"/>
        <v>106.03312500000001</v>
      </c>
      <c r="M40" s="77">
        <f t="shared" ca="1" si="66"/>
        <v>210.73250000000002</v>
      </c>
      <c r="N40" s="77">
        <f t="shared" ca="1" si="66"/>
        <v>210.73250000000002</v>
      </c>
      <c r="O40" s="77">
        <f t="shared" ca="1" si="66"/>
        <v>210.73250000000002</v>
      </c>
      <c r="P40" s="77">
        <f t="shared" ca="1" si="66"/>
        <v>314.0981250000001</v>
      </c>
      <c r="Q40" s="77">
        <f t="shared" ca="1" si="66"/>
        <v>314.0981250000001</v>
      </c>
      <c r="R40" s="77">
        <f t="shared" ca="1" si="66"/>
        <v>314.0981250000001</v>
      </c>
      <c r="S40" s="77">
        <f t="shared" ca="1" si="66"/>
        <v>416.13000000000017</v>
      </c>
      <c r="T40" s="77">
        <f t="shared" ca="1" si="66"/>
        <v>416.13000000000017</v>
      </c>
      <c r="U40" s="77">
        <f t="shared" ca="1" si="66"/>
        <v>416.13000000000017</v>
      </c>
      <c r="V40" s="77">
        <f t="shared" ca="1" si="66"/>
        <v>416.13000000000017</v>
      </c>
      <c r="W40" s="77">
        <f t="shared" ca="1" si="66"/>
        <v>416.13000000000017</v>
      </c>
      <c r="X40" s="77">
        <f t="shared" ca="1" si="66"/>
        <v>516.82812500000023</v>
      </c>
      <c r="Y40" s="77">
        <f t="shared" ca="1" si="66"/>
        <v>616.19250000000034</v>
      </c>
      <c r="Z40" s="77">
        <f t="shared" ca="1" si="66"/>
        <v>616.19250000000034</v>
      </c>
      <c r="AA40" s="77">
        <f t="shared" ca="1" si="66"/>
        <v>616.19250000000034</v>
      </c>
      <c r="AB40" s="77">
        <f t="shared" ca="1" si="66"/>
        <v>714.22312500000044</v>
      </c>
      <c r="AC40" s="77">
        <f t="shared" ca="1" si="66"/>
        <v>714.22312500000044</v>
      </c>
      <c r="AD40" s="77">
        <f t="shared" ca="1" si="66"/>
        <v>714.22312500000044</v>
      </c>
      <c r="AE40" s="77">
        <f t="shared" ca="1" si="66"/>
        <v>810.92000000000053</v>
      </c>
      <c r="AF40" s="77">
        <f t="shared" ca="1" si="66"/>
        <v>810.92000000000053</v>
      </c>
      <c r="AG40" s="77">
        <f t="shared" ca="1" si="66"/>
        <v>810.92000000000053</v>
      </c>
      <c r="AH40" s="77">
        <f t="shared" ca="1" si="66"/>
        <v>810.92000000000053</v>
      </c>
      <c r="AI40" s="77">
        <f t="shared" ca="1" si="66"/>
        <v>810.92000000000053</v>
      </c>
      <c r="AJ40" s="77">
        <f t="shared" ca="1" si="66"/>
        <v>906.28312500000072</v>
      </c>
      <c r="AK40" s="77">
        <f t="shared" ca="1" si="66"/>
        <v>1000.3125000000009</v>
      </c>
      <c r="AL40" s="77">
        <f t="shared" ca="1" si="66"/>
        <v>1006.6243626107325</v>
      </c>
      <c r="AM40" s="77">
        <f t="shared" ca="1" si="66"/>
        <v>1326.2915699025534</v>
      </c>
      <c r="AN40" s="77">
        <f t="shared" ca="1" si="66"/>
        <v>1739.7009094479536</v>
      </c>
      <c r="AO40" s="77">
        <f t="shared" ca="1" si="66"/>
        <v>2061.4645572393501</v>
      </c>
      <c r="AP40" s="77">
        <f t="shared" ca="1" si="66"/>
        <v>2384.2815754849935</v>
      </c>
      <c r="AQ40" s="77">
        <f t="shared" ca="1" si="66"/>
        <v>2799.5172876456368</v>
      </c>
      <c r="AR40" s="77">
        <f t="shared" ca="1" si="66"/>
        <v>3124.4514034714016</v>
      </c>
      <c r="AS40" s="77">
        <f t="shared" ca="1" si="66"/>
        <v>3450.4492690387401</v>
      </c>
      <c r="AT40" s="77">
        <f t="shared" ca="1" si="66"/>
        <v>3777.5143667875041</v>
      </c>
      <c r="AU40" s="77">
        <f t="shared" ca="1" si="66"/>
        <v>4105.6501905581335</v>
      </c>
      <c r="AV40" s="77">
        <f t="shared" ca="1" si="66"/>
        <v>4524.888370628998</v>
      </c>
      <c r="AW40" s="77">
        <f t="shared" ca="1" si="66"/>
        <v>4943.8705487538491</v>
      </c>
      <c r="AX40" s="77">
        <f t="shared" ca="1" si="66"/>
        <v>5275.2396281993706</v>
      </c>
      <c r="AY40" s="77">
        <f t="shared" ca="1" si="66"/>
        <v>5607.6935237828593</v>
      </c>
      <c r="AZ40" s="77">
        <f t="shared" ca="1" si="66"/>
        <v>6028.5964119100736</v>
      </c>
      <c r="BA40" s="77">
        <f t="shared" ca="1" si="66"/>
        <v>6363.230605613131</v>
      </c>
      <c r="BB40" s="77">
        <f t="shared" ca="1" si="66"/>
        <v>6698.9603045886033</v>
      </c>
      <c r="BC40" s="77">
        <f t="shared" ca="1" si="66"/>
        <v>7121.8159702356743</v>
      </c>
      <c r="BD40" s="77">
        <f t="shared" ca="1" si="66"/>
        <v>7459.7474506944718</v>
      </c>
      <c r="BE40" s="77">
        <f t="shared" ca="1" si="66"/>
        <v>7798.7852308845022</v>
      </c>
      <c r="BF40" s="77">
        <f t="shared" ca="1" si="66"/>
        <v>8138.9329325432127</v>
      </c>
      <c r="BG40" s="77">
        <f t="shared" ca="1" si="66"/>
        <v>8480.194189264661</v>
      </c>
      <c r="BH40" s="77">
        <f t="shared" ca="1" si="66"/>
        <v>9028.4369398887502</v>
      </c>
      <c r="BI40" s="77">
        <f t="shared" ca="1" si="66"/>
        <v>9584.3472587565211</v>
      </c>
      <c r="BJ40" s="77">
        <f t="shared" ca="1" si="66"/>
        <v>9928.9711013798642</v>
      </c>
      <c r="BK40" s="77">
        <f t="shared" ca="1" si="66"/>
        <v>10274.723152786701</v>
      </c>
      <c r="BL40" s="77">
        <f t="shared" ca="1" si="66"/>
        <v>10840.638527108958</v>
      </c>
      <c r="BM40" s="77">
        <f t="shared" ca="1" si="66"/>
        <v>11188.658088560142</v>
      </c>
      <c r="BN40" s="77">
        <f t="shared" ca="1" si="66"/>
        <v>11537.816975494625</v>
      </c>
      <c r="BO40" s="77">
        <f t="shared" ca="1" si="66"/>
        <v>12113.845188537012</v>
      </c>
      <c r="BP40" s="77">
        <f t="shared" ca="1" si="66"/>
        <v>12465.293928214174</v>
      </c>
      <c r="BQ40" s="77">
        <f t="shared" ca="1" si="66"/>
        <v>12817.893219611804</v>
      </c>
      <c r="BR40" s="77">
        <f t="shared" ca="1" si="66"/>
        <v>13171.646829336854</v>
      </c>
      <c r="BS40" s="77">
        <f t="shared" ca="1" si="66"/>
        <v>13526.558536327164</v>
      </c>
      <c r="BT40" s="77">
        <f t="shared" ca="1" si="66"/>
        <v>14115.128419227232</v>
      </c>
      <c r="BU40" s="77">
        <f t="shared" ref="BU40:EF40" ca="1" si="67">BT40+BU39</f>
        <v>14711.709918100722</v>
      </c>
      <c r="BV40" s="77">
        <f t="shared" ca="1" si="67"/>
        <v>15070.118714428994</v>
      </c>
      <c r="BW40" s="77">
        <f t="shared" ca="1" si="67"/>
        <v>15429.7008478921</v>
      </c>
      <c r="BX40" s="77">
        <f t="shared" ca="1" si="67"/>
        <v>16036.724949438274</v>
      </c>
      <c r="BY40" s="77">
        <f t="shared" ca="1" si="67"/>
        <v>16398.665293347498</v>
      </c>
      <c r="BZ40" s="77">
        <f t="shared" ca="1" si="67"/>
        <v>16761.790535759355</v>
      </c>
      <c r="CA40" s="77">
        <f t="shared" ca="1" si="67"/>
        <v>17379.369334574458</v>
      </c>
      <c r="CB40" s="77">
        <f t="shared" ca="1" si="67"/>
        <v>17744.876023838689</v>
      </c>
      <c r="CC40" s="77">
        <f t="shared" ca="1" si="67"/>
        <v>18111.579286892236</v>
      </c>
      <c r="CD40" s="77">
        <f t="shared" ca="1" si="67"/>
        <v>18479.4830410063</v>
      </c>
      <c r="CE40" s="77">
        <f t="shared" ca="1" si="67"/>
        <v>18848.591216276218</v>
      </c>
      <c r="CF40" s="77">
        <f t="shared" ca="1" si="67"/>
        <v>19520.967946793895</v>
      </c>
      <c r="CG40" s="77">
        <f t="shared" ca="1" si="67"/>
        <v>20224.93374344175</v>
      </c>
      <c r="CH40" s="77">
        <f t="shared" ca="1" si="67"/>
        <v>20597.67889162316</v>
      </c>
      <c r="CI40" s="77">
        <f t="shared" ca="1" si="67"/>
        <v>20971.644310424788</v>
      </c>
      <c r="CJ40" s="77">
        <f t="shared" ca="1" si="67"/>
        <v>21689.364617813393</v>
      </c>
      <c r="CK40" s="77">
        <f t="shared" ca="1" si="67"/>
        <v>22065.782575478988</v>
      </c>
      <c r="CL40" s="77">
        <f t="shared" ca="1" si="67"/>
        <v>22443.432827587319</v>
      </c>
      <c r="CM40" s="77">
        <f t="shared" ca="1" si="67"/>
        <v>23175.051059691486</v>
      </c>
      <c r="CN40" s="77">
        <f t="shared" ca="1" si="67"/>
        <v>23555.17801652629</v>
      </c>
      <c r="CO40" s="77">
        <f t="shared" ca="1" si="67"/>
        <v>23936.549410101972</v>
      </c>
      <c r="CP40" s="77">
        <f t="shared" ca="1" si="67"/>
        <v>24319.16931438059</v>
      </c>
      <c r="CQ40" s="77">
        <f t="shared" ca="1" si="67"/>
        <v>24703.041816661309</v>
      </c>
      <c r="CR40" s="77">
        <f t="shared" ca="1" si="67"/>
        <v>25451.212097256121</v>
      </c>
      <c r="CS40" s="77">
        <f t="shared" ca="1" si="67"/>
        <v>26211.062087104601</v>
      </c>
      <c r="CT40" s="77">
        <f t="shared" ca="1" si="67"/>
        <v>26598.717041213262</v>
      </c>
      <c r="CU40" s="77">
        <f t="shared" ca="1" si="67"/>
        <v>26987.641076766951</v>
      </c>
      <c r="CV40" s="77">
        <f t="shared" ca="1" si="67"/>
        <v>27761.827767785799</v>
      </c>
      <c r="CW40" s="77">
        <f t="shared" ca="1" si="67"/>
        <v>28153.30244375801</v>
      </c>
      <c r="CX40" s="77">
        <f t="shared" ca="1" si="67"/>
        <v>28546.05870595068</v>
      </c>
      <c r="CY40" s="77">
        <f t="shared" ca="1" si="67"/>
        <v>29334.731248673696</v>
      </c>
      <c r="CZ40" s="77">
        <f t="shared" ca="1" si="67"/>
        <v>29730.063283781899</v>
      </c>
      <c r="DA40" s="77">
        <f t="shared" ca="1" si="67"/>
        <v>30126.689533100594</v>
      </c>
      <c r="DB40" s="77">
        <f t="shared" ca="1" si="67"/>
        <v>30524.614233550372</v>
      </c>
      <c r="DC40" s="77">
        <f t="shared" ca="1" si="67"/>
        <v>30923.841635922323</v>
      </c>
      <c r="DD40" s="77">
        <f t="shared" ca="1" si="67"/>
        <v>31729.760319075634</v>
      </c>
      <c r="DE40" s="77">
        <f t="shared" ca="1" si="67"/>
        <v>32547.857909852733</v>
      </c>
      <c r="DF40" s="77">
        <f t="shared" ca="1" si="67"/>
        <v>32951.01906212575</v>
      </c>
      <c r="DG40" s="77">
        <f t="shared" ca="1" si="67"/>
        <v>33355.500059101592</v>
      </c>
      <c r="DH40" s="77">
        <f t="shared" ca="1" si="67"/>
        <v>34188.539829095891</v>
      </c>
      <c r="DI40" s="77">
        <f t="shared" ca="1" si="67"/>
        <v>34595.673492107002</v>
      </c>
      <c r="DJ40" s="77">
        <f t="shared" ca="1" si="67"/>
        <v>35004.140004787376</v>
      </c>
      <c r="DK40" s="77">
        <f t="shared" ca="1" si="67"/>
        <v>35852.277070554002</v>
      </c>
      <c r="DL40" s="77">
        <f t="shared" ca="1" si="67"/>
        <v>36263.42238706653</v>
      </c>
      <c r="DM40" s="77">
        <f t="shared" ca="1" si="67"/>
        <v>36675.913686357984</v>
      </c>
      <c r="DN40" s="77">
        <f t="shared" ca="1" si="67"/>
        <v>37089.755374825741</v>
      </c>
      <c r="DO40" s="77">
        <f t="shared" ca="1" si="67"/>
        <v>37504.951873292572</v>
      </c>
      <c r="DP40" s="77">
        <f t="shared" ca="1" si="67"/>
        <v>38371.056935106695</v>
      </c>
      <c r="DQ40" s="77">
        <f t="shared" ca="1" si="67"/>
        <v>39249.86007084958</v>
      </c>
      <c r="DR40" s="77">
        <f t="shared" ca="1" si="67"/>
        <v>39669.147669213504</v>
      </c>
      <c r="DS40" s="77">
        <f t="shared" ca="1" si="67"/>
        <v>40089.807906068381</v>
      </c>
      <c r="DT40" s="77">
        <f t="shared" ca="1" si="67"/>
        <v>40984.182918197148</v>
      </c>
      <c r="DU40" s="77">
        <f t="shared" ca="1" si="67"/>
        <v>41407.601927728705</v>
      </c>
      <c r="DV40" s="77">
        <f t="shared" ca="1" si="67"/>
        <v>41832.407100916302</v>
      </c>
      <c r="DW40" s="77">
        <f t="shared" ca="1" si="67"/>
        <v>42742.51531064829</v>
      </c>
      <c r="DX40" s="77">
        <f t="shared" ca="1" si="67"/>
        <v>43170.106439821313</v>
      </c>
      <c r="DY40" s="77">
        <f t="shared" ca="1" si="67"/>
        <v>43599.097391084426</v>
      </c>
      <c r="DZ40" s="77">
        <f t="shared" ca="1" si="67"/>
        <v>44029.492747090888</v>
      </c>
      <c r="EA40" s="77">
        <f t="shared" ca="1" si="67"/>
        <v>44461.297105496393</v>
      </c>
      <c r="EB40" s="77">
        <f t="shared" ca="1" si="67"/>
        <v>45390.124041117779</v>
      </c>
      <c r="EC40" s="77">
        <f t="shared" ca="1" si="67"/>
        <v>46332.188983625063</v>
      </c>
      <c r="ED40" s="77">
        <f t="shared" ca="1" si="67"/>
        <v>46768.248085923551</v>
      </c>
      <c r="EE40" s="77">
        <f t="shared" ca="1" si="67"/>
        <v>47205.734732252618</v>
      </c>
      <c r="EF40" s="77">
        <f t="shared" ca="1" si="67"/>
        <v>48164.026436201231</v>
      </c>
      <c r="EG40" s="77">
        <f t="shared" ref="EG40:GR40" ca="1" si="68">EF40+EG39</f>
        <v>48604.382206114045</v>
      </c>
      <c r="EH40" s="77">
        <f t="shared" ca="1" si="68"/>
        <v>49046.179586229147</v>
      </c>
      <c r="EI40" s="77">
        <f t="shared" ca="1" si="68"/>
        <v>50020.865825685141</v>
      </c>
      <c r="EJ40" s="77">
        <f t="shared" ca="1" si="68"/>
        <v>50465.560600025092</v>
      </c>
      <c r="EK40" s="77">
        <f t="shared" ca="1" si="68"/>
        <v>50911.711189338726</v>
      </c>
      <c r="EL40" s="77">
        <f t="shared" ca="1" si="68"/>
        <v>51359.322359585465</v>
      </c>
      <c r="EM40" s="77">
        <f t="shared" ca="1" si="68"/>
        <v>51808.398892327183</v>
      </c>
      <c r="EN40" s="77">
        <f t="shared" ca="1" si="68"/>
        <v>53054.985886523769</v>
      </c>
      <c r="EO40" s="77">
        <f t="shared" ca="1" si="68"/>
        <v>54315.372417881692</v>
      </c>
      <c r="EP40" s="77">
        <f t="shared" ca="1" si="68"/>
        <v>54768.873884272121</v>
      </c>
      <c r="EQ40" s="77">
        <f t="shared" ca="1" si="68"/>
        <v>55223.859996454354</v>
      </c>
      <c r="ER40" s="77">
        <f t="shared" ca="1" si="68"/>
        <v>56501.154369711243</v>
      </c>
      <c r="ES40" s="77">
        <f t="shared" ca="1" si="68"/>
        <v>56959.124370420563</v>
      </c>
      <c r="ET40" s="77">
        <f t="shared" ca="1" si="68"/>
        <v>57418.593645740257</v>
      </c>
      <c r="EU40" s="77">
        <f t="shared" ca="1" si="68"/>
        <v>58712.970345924798</v>
      </c>
      <c r="EV40" s="77">
        <f t="shared" ca="1" si="68"/>
        <v>59175.452911238339</v>
      </c>
      <c r="EW40" s="77">
        <f t="shared" ca="1" si="68"/>
        <v>59639.449524124531</v>
      </c>
      <c r="EX40" s="77">
        <f t="shared" ca="1" si="68"/>
        <v>60104.965141181128</v>
      </c>
      <c r="EY40" s="77">
        <f t="shared" ca="1" si="68"/>
        <v>60572.004735232513</v>
      </c>
      <c r="EZ40" s="77">
        <f t="shared" ca="1" si="68"/>
        <v>61886.692909739024</v>
      </c>
      <c r="FA40" s="77">
        <f t="shared" ca="1" si="68"/>
        <v>63215.764612893334</v>
      </c>
      <c r="FB40" s="77">
        <f t="shared" ca="1" si="68"/>
        <v>63687.406137939375</v>
      </c>
      <c r="FC40" s="77">
        <f t="shared" ca="1" si="68"/>
        <v>64160.591694608906</v>
      </c>
      <c r="FD40" s="77">
        <f t="shared" ca="1" si="68"/>
        <v>65507.279563338147</v>
      </c>
      <c r="FE40" s="77">
        <f t="shared" ca="1" si="68"/>
        <v>65983.568364075836</v>
      </c>
      <c r="FF40" s="77">
        <f t="shared" ca="1" si="68"/>
        <v>66461.416410408332</v>
      </c>
      <c r="FG40" s="77">
        <f t="shared" ca="1" si="68"/>
        <v>67825.901909142325</v>
      </c>
      <c r="FH40" s="77">
        <f t="shared" ca="1" si="68"/>
        <v>68306.883777068419</v>
      </c>
      <c r="FI40" s="77">
        <f t="shared" ca="1" si="68"/>
        <v>68789.440254470057</v>
      </c>
      <c r="FJ40" s="77">
        <f t="shared" ca="1" si="68"/>
        <v>69273.576496208931</v>
      </c>
      <c r="FK40" s="77">
        <f t="shared" ca="1" si="68"/>
        <v>69759.297674022382</v>
      </c>
      <c r="FL40" s="77">
        <f t="shared" ca="1" si="68"/>
        <v>71144.939116051231</v>
      </c>
      <c r="FM40" s="77">
        <f t="shared" ca="1" si="68"/>
        <v>72545.571437873761</v>
      </c>
      <c r="FN40" s="77">
        <f t="shared" ca="1" si="68"/>
        <v>73036.078623921654</v>
      </c>
      <c r="FO40" s="77">
        <f t="shared" ca="1" si="68"/>
        <v>73528.191602857958</v>
      </c>
      <c r="FP40" s="77">
        <f t="shared" ca="1" si="68"/>
        <v>74947.176746878424</v>
      </c>
      <c r="FQ40" s="77">
        <f t="shared" ca="1" si="68"/>
        <v>75442.517099645629</v>
      </c>
      <c r="FR40" s="77">
        <f t="shared" ca="1" si="68"/>
        <v>75939.479067831402</v>
      </c>
      <c r="FS40" s="77">
        <f t="shared" ca="1" si="68"/>
        <v>77377.005757056817</v>
      </c>
      <c r="FT40" s="77">
        <f t="shared" ca="1" si="68"/>
        <v>77877.226899699948</v>
      </c>
      <c r="FU40" s="77">
        <f t="shared" ca="1" si="68"/>
        <v>78379.085636197662</v>
      </c>
      <c r="FV40" s="77">
        <f t="shared" ca="1" si="68"/>
        <v>78882.587327606074</v>
      </c>
      <c r="FW40" s="77">
        <f t="shared" ca="1" si="68"/>
        <v>79387.737352532044</v>
      </c>
      <c r="FX40" s="77">
        <f t="shared" ca="1" si="68"/>
        <v>80847.298232784102</v>
      </c>
      <c r="FY40" s="77">
        <f t="shared" ca="1" si="68"/>
        <v>82322.481638021622</v>
      </c>
      <c r="FZ40" s="77">
        <f t="shared" ca="1" si="68"/>
        <v>82832.609111511425</v>
      </c>
      <c r="GA40" s="77">
        <f t="shared" ca="1" si="68"/>
        <v>83344.406609605183</v>
      </c>
      <c r="GB40" s="77">
        <f t="shared" ca="1" si="68"/>
        <v>84838.708959928539</v>
      </c>
      <c r="GC40" s="77">
        <f t="shared" ca="1" si="68"/>
        <v>85353.862926806425</v>
      </c>
      <c r="GD40" s="77">
        <f t="shared" ca="1" si="68"/>
        <v>85870.703373719647</v>
      </c>
      <c r="GE40" s="77">
        <f t="shared" ca="1" si="68"/>
        <v>87384.320941056154</v>
      </c>
      <c r="GF40" s="77">
        <f t="shared" ca="1" si="68"/>
        <v>87904.550929404999</v>
      </c>
      <c r="GG40" s="77">
        <f t="shared" ca="1" si="68"/>
        <v>88426.484015362599</v>
      </c>
      <c r="GH40" s="77">
        <f t="shared" ca="1" si="68"/>
        <v>88950.125774427346</v>
      </c>
      <c r="GI40" s="77">
        <f t="shared" ca="1" si="68"/>
        <v>89475.481800350361</v>
      </c>
      <c r="GJ40" s="77">
        <f t="shared" ca="1" si="68"/>
        <v>91012.046936354571</v>
      </c>
      <c r="GK40" s="77">
        <f t="shared" ca="1" si="68"/>
        <v>92564.891508343644</v>
      </c>
      <c r="GL40" s="77">
        <f t="shared" ca="1" si="68"/>
        <v>93095.424080773024</v>
      </c>
      <c r="GM40" s="77">
        <f t="shared" ca="1" si="68"/>
        <v>93627.693478790534</v>
      </c>
      <c r="GN40" s="77">
        <f t="shared" ca="1" si="68"/>
        <v>95200.453763668891</v>
      </c>
      <c r="GO40" s="77">
        <f t="shared" ca="1" si="68"/>
        <v>95736.213889221908</v>
      </c>
      <c r="GP40" s="77">
        <f t="shared" ca="1" si="68"/>
        <v>96273.727954011672</v>
      </c>
      <c r="GQ40" s="77">
        <f t="shared" ca="1" si="68"/>
        <v>97866.608074583724</v>
      </c>
      <c r="GR40" s="77">
        <f t="shared" ca="1" si="68"/>
        <v>98407.647262466548</v>
      </c>
      <c r="GS40" s="77">
        <f t="shared" ref="GS40:IL40" ca="1" si="69">GR40+GS39</f>
        <v>98950.457671862459</v>
      </c>
      <c r="GT40" s="77">
        <f t="shared" ca="1" si="69"/>
        <v>99495.045101289797</v>
      </c>
      <c r="GU40" s="77">
        <f t="shared" ca="1" si="69"/>
        <v>100041.41536824973</v>
      </c>
      <c r="GV40" s="77">
        <f t="shared" ca="1" si="69"/>
        <v>101658.19297023618</v>
      </c>
      <c r="GW40" s="77">
        <f t="shared" ca="1" si="69"/>
        <v>103291.9331956469</v>
      </c>
      <c r="GX40" s="77">
        <f t="shared" ca="1" si="69"/>
        <v>103843.68707097346</v>
      </c>
      <c r="GY40" s="77">
        <f t="shared" ca="1" si="69"/>
        <v>104397.24724491168</v>
      </c>
      <c r="GZ40" s="77">
        <f t="shared" ca="1" si="69"/>
        <v>106051.73182172723</v>
      </c>
      <c r="HA40" s="77">
        <f t="shared" ca="1" si="69"/>
        <v>106608.92235230235</v>
      </c>
      <c r="HB40" s="77">
        <f t="shared" ca="1" si="69"/>
        <v>107167.93697968368</v>
      </c>
      <c r="HC40" s="77">
        <f t="shared" ca="1" si="69"/>
        <v>108843.37819562067</v>
      </c>
      <c r="HD40" s="77">
        <f t="shared" ca="1" si="69"/>
        <v>109406.05895101879</v>
      </c>
      <c r="HE40" s="77">
        <f t="shared" ca="1" si="69"/>
        <v>109970.58177679054</v>
      </c>
      <c r="HF40" s="77">
        <f t="shared" ca="1" si="69"/>
        <v>110536.95270339497</v>
      </c>
      <c r="HG40" s="77">
        <f t="shared" ca="1" si="69"/>
        <v>111105.17778103333</v>
      </c>
      <c r="HH40" s="77">
        <f t="shared" ca="1" si="69"/>
        <v>112805.50438764131</v>
      </c>
      <c r="HI40" s="77">
        <f t="shared" ca="1" si="69"/>
        <v>114523.50413261051</v>
      </c>
      <c r="HJ40" s="77">
        <f t="shared" ca="1" si="69"/>
        <v>115097.32816295014</v>
      </c>
      <c r="HK40" s="77">
        <f t="shared" ca="1" si="69"/>
        <v>115673.03074384588</v>
      </c>
      <c r="HL40" s="77">
        <f t="shared" ca="1" si="69"/>
        <v>117412.63662427611</v>
      </c>
      <c r="HM40" s="77">
        <f t="shared" ca="1" si="69"/>
        <v>117992.11477607425</v>
      </c>
      <c r="HN40" s="77">
        <f t="shared" ca="1" si="69"/>
        <v>118573.48998855085</v>
      </c>
      <c r="HO40" s="77">
        <f t="shared" ca="1" si="69"/>
        <v>120334.92278366738</v>
      </c>
      <c r="HP40" s="77">
        <f t="shared" ca="1" si="69"/>
        <v>120920.11076928143</v>
      </c>
      <c r="HQ40" s="77">
        <f t="shared" ca="1" si="69"/>
        <v>121507.21450808403</v>
      </c>
      <c r="HR40" s="77">
        <f t="shared" ca="1" si="69"/>
        <v>122096.24027175264</v>
      </c>
      <c r="HS40" s="77">
        <f t="shared" ca="1" si="69"/>
        <v>122687.19435249652</v>
      </c>
      <c r="HT40" s="77">
        <f t="shared" ca="1" si="69"/>
        <v>124474.53996391089</v>
      </c>
      <c r="HU40" s="77">
        <f t="shared" ca="1" si="69"/>
        <v>126280.29764922096</v>
      </c>
      <c r="HV40" s="77">
        <f t="shared" ca="1" si="69"/>
        <v>126877.0746407742</v>
      </c>
      <c r="HW40" s="77">
        <f t="shared" ca="1" si="69"/>
        <v>127475.80532490576</v>
      </c>
      <c r="HX40" s="77">
        <f t="shared" ca="1" si="69"/>
        <v>129304.06540109529</v>
      </c>
      <c r="HY40" s="77">
        <f t="shared" ca="1" si="69"/>
        <v>129906.72267896537</v>
      </c>
      <c r="HZ40" s="77">
        <f t="shared" ca="1" si="69"/>
        <v>130511.35289994103</v>
      </c>
      <c r="IA40" s="77">
        <f t="shared" ca="1" si="69"/>
        <v>132362.34497740428</v>
      </c>
      <c r="IB40" s="77">
        <f t="shared" ca="1" si="69"/>
        <v>132970.94048244288</v>
      </c>
      <c r="IC40" s="77">
        <f t="shared" ca="1" si="69"/>
        <v>133581.52837079761</v>
      </c>
      <c r="ID40" s="77">
        <f t="shared" ca="1" si="69"/>
        <v>134192.11625915233</v>
      </c>
      <c r="IE40" s="77">
        <f t="shared" ca="1" si="69"/>
        <v>134802.70414750706</v>
      </c>
      <c r="IF40" s="77">
        <f t="shared" ca="1" si="69"/>
        <v>136674.66119322224</v>
      </c>
      <c r="IG40" s="77">
        <f t="shared" ca="1" si="69"/>
        <v>138551.77932305838</v>
      </c>
      <c r="IH40" s="77">
        <f t="shared" ca="1" si="69"/>
        <v>139162.3672114131</v>
      </c>
      <c r="II40" s="77">
        <f t="shared" ca="1" si="69"/>
        <v>139772.95509976783</v>
      </c>
      <c r="IJ40" s="77">
        <f t="shared" ca="1" si="69"/>
        <v>141649.27297960396</v>
      </c>
      <c r="IK40" s="77">
        <f t="shared" ca="1" si="69"/>
        <v>142259.86086795869</v>
      </c>
      <c r="IL40" s="77">
        <f t="shared" ca="1" si="69"/>
        <v>142870.44875631342</v>
      </c>
    </row>
  </sheetData>
  <hyperlinks>
    <hyperlink ref="B1" location="Title!B19" display="Оглавление" xr:uid="{332494AA-B6EA-463E-852D-8639FD042CCC}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F9256-BE21-4DF6-AC33-877C3EC14908}">
  <sheetPr>
    <outlinePr summaryBelow="0"/>
    <pageSetUpPr fitToPage="1"/>
  </sheetPr>
  <dimension ref="B1:IL111"/>
  <sheetViews>
    <sheetView workbookViewId="0">
      <selection activeCell="G55" sqref="G55"/>
    </sheetView>
  </sheetViews>
  <sheetFormatPr defaultRowHeight="10.5" customHeight="1" outlineLevelRow="2" outlineLevelCol="1" x14ac:dyDescent="0.3"/>
  <cols>
    <col min="1" max="1" width="3.33203125" customWidth="1"/>
    <col min="2" max="2" width="38.6640625" customWidth="1"/>
    <col min="3" max="6" width="0" hidden="1" customWidth="1" outlineLevel="1"/>
    <col min="7" max="7" width="8.88671875" collapsed="1"/>
    <col min="19" max="19" width="10.33203125" bestFit="1" customWidth="1"/>
  </cols>
  <sheetData>
    <row r="1" spans="2:246" ht="10.5" customHeight="1" x14ac:dyDescent="0.3">
      <c r="B1" s="179" t="s">
        <v>5</v>
      </c>
      <c r="G1" s="39">
        <v>1</v>
      </c>
      <c r="H1" s="39">
        <v>2</v>
      </c>
      <c r="I1" s="39">
        <v>3</v>
      </c>
      <c r="J1" s="39">
        <v>4</v>
      </c>
      <c r="K1" s="39">
        <v>5</v>
      </c>
      <c r="L1" s="39">
        <v>6</v>
      </c>
      <c r="M1" s="39">
        <v>7</v>
      </c>
      <c r="N1" s="39">
        <v>8</v>
      </c>
      <c r="O1" s="39">
        <v>9</v>
      </c>
      <c r="P1" s="39">
        <v>10</v>
      </c>
      <c r="Q1" s="39">
        <v>11</v>
      </c>
      <c r="R1" s="39">
        <v>12</v>
      </c>
      <c r="S1" s="39">
        <v>13</v>
      </c>
      <c r="T1" s="39">
        <v>14</v>
      </c>
      <c r="U1" s="39">
        <v>15</v>
      </c>
      <c r="V1" s="39">
        <v>16</v>
      </c>
      <c r="W1" s="39">
        <v>17</v>
      </c>
      <c r="X1" s="39">
        <v>18</v>
      </c>
      <c r="Y1" s="39">
        <v>19</v>
      </c>
      <c r="Z1" s="39">
        <v>20</v>
      </c>
      <c r="AA1" s="39">
        <v>21</v>
      </c>
      <c r="AB1" s="39">
        <v>22</v>
      </c>
      <c r="AC1" s="39">
        <v>23</v>
      </c>
      <c r="AD1" s="39">
        <v>24</v>
      </c>
      <c r="AE1" s="39">
        <v>25</v>
      </c>
      <c r="AF1" s="39">
        <v>26</v>
      </c>
      <c r="AG1" s="39">
        <v>27</v>
      </c>
      <c r="AH1" s="39">
        <v>28</v>
      </c>
      <c r="AI1" s="39">
        <v>29</v>
      </c>
      <c r="AJ1" s="39">
        <v>30</v>
      </c>
      <c r="AK1" s="39">
        <v>31</v>
      </c>
      <c r="AL1" s="39">
        <v>32</v>
      </c>
      <c r="AM1" s="39">
        <v>33</v>
      </c>
      <c r="AN1" s="39">
        <v>34</v>
      </c>
      <c r="AO1" s="39">
        <v>35</v>
      </c>
      <c r="AP1" s="39">
        <v>36</v>
      </c>
      <c r="AQ1" s="39">
        <v>37</v>
      </c>
      <c r="AR1" s="39">
        <v>38</v>
      </c>
      <c r="AS1" s="39">
        <v>39</v>
      </c>
      <c r="AT1" s="39">
        <v>40</v>
      </c>
      <c r="AU1" s="39">
        <v>41</v>
      </c>
      <c r="AV1" s="39">
        <v>42</v>
      </c>
      <c r="AW1" s="39">
        <v>43</v>
      </c>
      <c r="AX1" s="39">
        <v>44</v>
      </c>
      <c r="AY1" s="39">
        <v>45</v>
      </c>
      <c r="AZ1" s="39">
        <v>46</v>
      </c>
      <c r="BA1" s="39">
        <v>47</v>
      </c>
      <c r="BB1" s="39">
        <v>48</v>
      </c>
      <c r="BC1" s="39">
        <v>49</v>
      </c>
      <c r="BD1" s="39">
        <v>50</v>
      </c>
      <c r="BE1" s="39">
        <v>51</v>
      </c>
      <c r="BF1" s="39">
        <v>52</v>
      </c>
      <c r="BG1" s="39">
        <v>53</v>
      </c>
      <c r="BH1" s="39">
        <v>54</v>
      </c>
      <c r="BI1" s="39">
        <v>55</v>
      </c>
      <c r="BJ1" s="39">
        <v>56</v>
      </c>
      <c r="BK1" s="39">
        <v>57</v>
      </c>
      <c r="BL1" s="39">
        <v>58</v>
      </c>
      <c r="BM1" s="39">
        <v>59</v>
      </c>
      <c r="BN1" s="39">
        <v>60</v>
      </c>
      <c r="BO1" s="39">
        <v>61</v>
      </c>
      <c r="BP1" s="39">
        <v>62</v>
      </c>
      <c r="BQ1" s="39">
        <v>63</v>
      </c>
      <c r="BR1" s="39">
        <v>64</v>
      </c>
      <c r="BS1" s="39">
        <v>65</v>
      </c>
      <c r="BT1" s="39">
        <v>66</v>
      </c>
      <c r="BU1" s="39">
        <v>67</v>
      </c>
      <c r="BV1" s="39">
        <v>68</v>
      </c>
      <c r="BW1" s="39">
        <v>69</v>
      </c>
      <c r="BX1" s="39">
        <v>70</v>
      </c>
      <c r="BY1" s="39">
        <v>71</v>
      </c>
      <c r="BZ1" s="39">
        <v>72</v>
      </c>
      <c r="CA1" s="39">
        <v>73</v>
      </c>
      <c r="CB1" s="39">
        <v>74</v>
      </c>
      <c r="CC1" s="39">
        <v>75</v>
      </c>
      <c r="CD1" s="39">
        <v>76</v>
      </c>
      <c r="CE1" s="39">
        <v>77</v>
      </c>
      <c r="CF1" s="39">
        <v>78</v>
      </c>
      <c r="CG1" s="39">
        <v>79</v>
      </c>
      <c r="CH1" s="39">
        <v>80</v>
      </c>
      <c r="CI1" s="39">
        <v>81</v>
      </c>
      <c r="CJ1" s="39">
        <v>82</v>
      </c>
      <c r="CK1" s="39">
        <v>83</v>
      </c>
      <c r="CL1" s="39">
        <v>84</v>
      </c>
      <c r="CM1" s="39">
        <v>85</v>
      </c>
      <c r="CN1" s="39">
        <v>86</v>
      </c>
      <c r="CO1" s="39">
        <v>87</v>
      </c>
      <c r="CP1" s="39">
        <v>88</v>
      </c>
      <c r="CQ1" s="39">
        <v>89</v>
      </c>
      <c r="CR1" s="39">
        <v>90</v>
      </c>
      <c r="CS1" s="39">
        <v>91</v>
      </c>
      <c r="CT1" s="39">
        <v>92</v>
      </c>
      <c r="CU1" s="39">
        <v>93</v>
      </c>
      <c r="CV1" s="39">
        <v>94</v>
      </c>
      <c r="CW1" s="39">
        <v>95</v>
      </c>
      <c r="CX1" s="39">
        <v>96</v>
      </c>
      <c r="CY1" s="39">
        <v>97</v>
      </c>
      <c r="CZ1" s="39">
        <v>98</v>
      </c>
      <c r="DA1" s="39">
        <v>99</v>
      </c>
      <c r="DB1" s="39">
        <v>100</v>
      </c>
      <c r="DC1" s="39">
        <v>101</v>
      </c>
      <c r="DD1" s="39">
        <v>102</v>
      </c>
      <c r="DE1" s="39">
        <v>103</v>
      </c>
      <c r="DF1" s="39">
        <v>104</v>
      </c>
      <c r="DG1" s="39">
        <v>105</v>
      </c>
      <c r="DH1" s="39">
        <v>106</v>
      </c>
      <c r="DI1" s="39">
        <v>107</v>
      </c>
      <c r="DJ1" s="39">
        <v>108</v>
      </c>
      <c r="DK1" s="39">
        <v>109</v>
      </c>
      <c r="DL1" s="39">
        <v>110</v>
      </c>
      <c r="DM1" s="39">
        <v>111</v>
      </c>
      <c r="DN1" s="39">
        <v>112</v>
      </c>
      <c r="DO1" s="39">
        <v>113</v>
      </c>
      <c r="DP1" s="39">
        <v>114</v>
      </c>
      <c r="DQ1" s="39">
        <v>115</v>
      </c>
      <c r="DR1" s="39">
        <v>116</v>
      </c>
      <c r="DS1" s="39">
        <v>117</v>
      </c>
      <c r="DT1" s="39">
        <v>118</v>
      </c>
      <c r="DU1" s="39">
        <v>119</v>
      </c>
      <c r="DV1" s="39">
        <v>120</v>
      </c>
      <c r="DW1" s="39">
        <v>121</v>
      </c>
      <c r="DX1" s="39">
        <v>122</v>
      </c>
      <c r="DY1" s="39">
        <v>123</v>
      </c>
      <c r="DZ1" s="39">
        <v>124</v>
      </c>
      <c r="EA1" s="39">
        <v>125</v>
      </c>
      <c r="EB1" s="39">
        <v>126</v>
      </c>
      <c r="EC1" s="39">
        <v>127</v>
      </c>
      <c r="ED1" s="39">
        <v>128</v>
      </c>
      <c r="EE1" s="39">
        <v>129</v>
      </c>
      <c r="EF1" s="39">
        <v>130</v>
      </c>
      <c r="EG1" s="39">
        <v>131</v>
      </c>
      <c r="EH1" s="39">
        <v>132</v>
      </c>
      <c r="EI1" s="39">
        <v>133</v>
      </c>
      <c r="EJ1" s="39">
        <v>134</v>
      </c>
      <c r="EK1" s="39">
        <v>135</v>
      </c>
      <c r="EL1" s="39">
        <v>136</v>
      </c>
      <c r="EM1" s="39">
        <v>137</v>
      </c>
      <c r="EN1" s="39">
        <v>138</v>
      </c>
      <c r="EO1" s="39">
        <v>139</v>
      </c>
      <c r="EP1" s="39">
        <v>140</v>
      </c>
      <c r="EQ1" s="39">
        <v>141</v>
      </c>
      <c r="ER1" s="39">
        <v>142</v>
      </c>
      <c r="ES1" s="39">
        <v>143</v>
      </c>
      <c r="ET1" s="39">
        <v>144</v>
      </c>
      <c r="EU1" s="39">
        <v>145</v>
      </c>
      <c r="EV1" s="39">
        <v>146</v>
      </c>
      <c r="EW1" s="39">
        <v>147</v>
      </c>
      <c r="EX1" s="39">
        <v>148</v>
      </c>
      <c r="EY1" s="39">
        <v>149</v>
      </c>
      <c r="EZ1" s="39">
        <v>150</v>
      </c>
      <c r="FA1" s="39">
        <v>151</v>
      </c>
      <c r="FB1" s="39">
        <v>152</v>
      </c>
      <c r="FC1" s="39">
        <v>153</v>
      </c>
      <c r="FD1" s="39">
        <v>154</v>
      </c>
      <c r="FE1" s="39">
        <v>155</v>
      </c>
      <c r="FF1" s="39">
        <v>156</v>
      </c>
      <c r="FG1" s="39">
        <v>157</v>
      </c>
      <c r="FH1" s="39">
        <v>158</v>
      </c>
      <c r="FI1" s="39">
        <v>159</v>
      </c>
      <c r="FJ1" s="39">
        <v>160</v>
      </c>
      <c r="FK1" s="39">
        <v>161</v>
      </c>
      <c r="FL1" s="39">
        <v>162</v>
      </c>
      <c r="FM1" s="39">
        <v>163</v>
      </c>
      <c r="FN1" s="39">
        <v>164</v>
      </c>
      <c r="FO1" s="39">
        <v>165</v>
      </c>
      <c r="FP1" s="39">
        <v>166</v>
      </c>
      <c r="FQ1" s="39">
        <v>167</v>
      </c>
      <c r="FR1" s="39">
        <v>168</v>
      </c>
      <c r="FS1" s="39">
        <v>169</v>
      </c>
      <c r="FT1" s="39">
        <v>170</v>
      </c>
      <c r="FU1" s="39">
        <v>171</v>
      </c>
      <c r="FV1" s="39">
        <v>172</v>
      </c>
      <c r="FW1" s="39">
        <v>173</v>
      </c>
      <c r="FX1" s="39">
        <v>174</v>
      </c>
      <c r="FY1" s="39">
        <v>175</v>
      </c>
      <c r="FZ1" s="39">
        <v>176</v>
      </c>
      <c r="GA1" s="39">
        <v>177</v>
      </c>
      <c r="GB1" s="39">
        <v>178</v>
      </c>
      <c r="GC1" s="39">
        <v>179</v>
      </c>
      <c r="GD1" s="39">
        <v>180</v>
      </c>
      <c r="GE1" s="39">
        <v>181</v>
      </c>
      <c r="GF1" s="39">
        <v>182</v>
      </c>
      <c r="GG1" s="39">
        <v>183</v>
      </c>
      <c r="GH1" s="39">
        <v>184</v>
      </c>
      <c r="GI1" s="39">
        <v>185</v>
      </c>
      <c r="GJ1" s="39">
        <v>186</v>
      </c>
      <c r="GK1" s="39">
        <v>187</v>
      </c>
      <c r="GL1" s="39">
        <v>188</v>
      </c>
      <c r="GM1" s="39">
        <v>189</v>
      </c>
      <c r="GN1" s="39">
        <v>190</v>
      </c>
      <c r="GO1" s="39">
        <v>191</v>
      </c>
      <c r="GP1" s="39">
        <v>192</v>
      </c>
      <c r="GQ1" s="39">
        <v>193</v>
      </c>
      <c r="GR1" s="39">
        <v>194</v>
      </c>
      <c r="GS1" s="39">
        <v>195</v>
      </c>
      <c r="GT1" s="39">
        <v>196</v>
      </c>
      <c r="GU1" s="39">
        <v>197</v>
      </c>
      <c r="GV1" s="39">
        <v>198</v>
      </c>
      <c r="GW1" s="39">
        <v>199</v>
      </c>
      <c r="GX1" s="39">
        <v>200</v>
      </c>
      <c r="GY1" s="39">
        <v>201</v>
      </c>
      <c r="GZ1" s="39">
        <v>202</v>
      </c>
      <c r="HA1" s="39">
        <v>203</v>
      </c>
      <c r="HB1" s="39">
        <v>204</v>
      </c>
      <c r="HC1" s="39">
        <v>205</v>
      </c>
      <c r="HD1" s="39">
        <v>206</v>
      </c>
      <c r="HE1" s="39">
        <v>207</v>
      </c>
      <c r="HF1" s="39">
        <v>208</v>
      </c>
      <c r="HG1" s="39">
        <v>209</v>
      </c>
      <c r="HH1" s="39">
        <v>210</v>
      </c>
      <c r="HI1" s="39">
        <v>211</v>
      </c>
      <c r="HJ1" s="39">
        <v>212</v>
      </c>
      <c r="HK1" s="39">
        <v>213</v>
      </c>
      <c r="HL1" s="39">
        <v>214</v>
      </c>
      <c r="HM1" s="39">
        <v>215</v>
      </c>
      <c r="HN1" s="39">
        <v>216</v>
      </c>
      <c r="HO1" s="39">
        <v>217</v>
      </c>
      <c r="HP1" s="39">
        <v>218</v>
      </c>
      <c r="HQ1" s="39">
        <v>219</v>
      </c>
      <c r="HR1" s="39">
        <v>220</v>
      </c>
      <c r="HS1" s="39">
        <v>221</v>
      </c>
      <c r="HT1" s="39">
        <v>222</v>
      </c>
      <c r="HU1" s="39">
        <v>223</v>
      </c>
      <c r="HV1" s="39">
        <v>224</v>
      </c>
      <c r="HW1" s="39">
        <v>225</v>
      </c>
      <c r="HX1" s="39">
        <v>226</v>
      </c>
      <c r="HY1" s="39">
        <v>227</v>
      </c>
      <c r="HZ1" s="39">
        <v>228</v>
      </c>
      <c r="IA1" s="39">
        <v>229</v>
      </c>
      <c r="IB1" s="39">
        <v>230</v>
      </c>
      <c r="IC1" s="39">
        <v>231</v>
      </c>
      <c r="ID1" s="39">
        <v>232</v>
      </c>
      <c r="IE1" s="39">
        <v>233</v>
      </c>
      <c r="IF1" s="39">
        <v>234</v>
      </c>
      <c r="IG1" s="39">
        <v>235</v>
      </c>
      <c r="IH1" s="39">
        <v>236</v>
      </c>
      <c r="II1" s="39">
        <v>237</v>
      </c>
      <c r="IJ1" s="39">
        <v>238</v>
      </c>
      <c r="IK1" s="39">
        <v>239</v>
      </c>
      <c r="IL1" s="39">
        <v>240</v>
      </c>
    </row>
    <row r="2" spans="2:246" s="2" customFormat="1" ht="10.5" customHeight="1" x14ac:dyDescent="0.2">
      <c r="C2" s="13" t="s">
        <v>127</v>
      </c>
      <c r="D2" s="13" t="s">
        <v>89</v>
      </c>
      <c r="E2" s="13" t="s">
        <v>90</v>
      </c>
      <c r="F2" s="13" t="s">
        <v>91</v>
      </c>
      <c r="G2" s="38">
        <f>Assump!D10</f>
        <v>44470</v>
      </c>
      <c r="H2" s="38">
        <f>EDATE(G2,1)</f>
        <v>44501</v>
      </c>
      <c r="I2" s="38">
        <f t="shared" ref="I2:BT2" si="0">EDATE(H2,1)</f>
        <v>44531</v>
      </c>
      <c r="J2" s="38">
        <f t="shared" si="0"/>
        <v>44562</v>
      </c>
      <c r="K2" s="38">
        <f t="shared" si="0"/>
        <v>44593</v>
      </c>
      <c r="L2" s="38">
        <f t="shared" si="0"/>
        <v>44621</v>
      </c>
      <c r="M2" s="38">
        <f t="shared" si="0"/>
        <v>44652</v>
      </c>
      <c r="N2" s="38">
        <f t="shared" si="0"/>
        <v>44682</v>
      </c>
      <c r="O2" s="38">
        <f t="shared" si="0"/>
        <v>44713</v>
      </c>
      <c r="P2" s="38">
        <f t="shared" si="0"/>
        <v>44743</v>
      </c>
      <c r="Q2" s="38">
        <f t="shared" si="0"/>
        <v>44774</v>
      </c>
      <c r="R2" s="38">
        <f t="shared" si="0"/>
        <v>44805</v>
      </c>
      <c r="S2" s="38">
        <f t="shared" si="0"/>
        <v>44835</v>
      </c>
      <c r="T2" s="38">
        <f t="shared" si="0"/>
        <v>44866</v>
      </c>
      <c r="U2" s="38">
        <f t="shared" si="0"/>
        <v>44896</v>
      </c>
      <c r="V2" s="38">
        <f t="shared" si="0"/>
        <v>44927</v>
      </c>
      <c r="W2" s="38">
        <f t="shared" si="0"/>
        <v>44958</v>
      </c>
      <c r="X2" s="38">
        <f t="shared" si="0"/>
        <v>44986</v>
      </c>
      <c r="Y2" s="38">
        <f t="shared" si="0"/>
        <v>45017</v>
      </c>
      <c r="Z2" s="38">
        <f t="shared" si="0"/>
        <v>45047</v>
      </c>
      <c r="AA2" s="38">
        <f t="shared" si="0"/>
        <v>45078</v>
      </c>
      <c r="AB2" s="38">
        <f t="shared" si="0"/>
        <v>45108</v>
      </c>
      <c r="AC2" s="38">
        <f t="shared" si="0"/>
        <v>45139</v>
      </c>
      <c r="AD2" s="38">
        <f t="shared" si="0"/>
        <v>45170</v>
      </c>
      <c r="AE2" s="38">
        <f t="shared" si="0"/>
        <v>45200</v>
      </c>
      <c r="AF2" s="38">
        <f t="shared" si="0"/>
        <v>45231</v>
      </c>
      <c r="AG2" s="38">
        <f t="shared" si="0"/>
        <v>45261</v>
      </c>
      <c r="AH2" s="38">
        <f t="shared" si="0"/>
        <v>45292</v>
      </c>
      <c r="AI2" s="38">
        <f t="shared" si="0"/>
        <v>45323</v>
      </c>
      <c r="AJ2" s="38">
        <f t="shared" si="0"/>
        <v>45352</v>
      </c>
      <c r="AK2" s="38">
        <f t="shared" si="0"/>
        <v>45383</v>
      </c>
      <c r="AL2" s="38">
        <f t="shared" si="0"/>
        <v>45413</v>
      </c>
      <c r="AM2" s="38">
        <f t="shared" si="0"/>
        <v>45444</v>
      </c>
      <c r="AN2" s="38">
        <f t="shared" si="0"/>
        <v>45474</v>
      </c>
      <c r="AO2" s="38">
        <f t="shared" si="0"/>
        <v>45505</v>
      </c>
      <c r="AP2" s="38">
        <f t="shared" si="0"/>
        <v>45536</v>
      </c>
      <c r="AQ2" s="38">
        <f t="shared" si="0"/>
        <v>45566</v>
      </c>
      <c r="AR2" s="38">
        <f t="shared" si="0"/>
        <v>45597</v>
      </c>
      <c r="AS2" s="38">
        <f t="shared" si="0"/>
        <v>45627</v>
      </c>
      <c r="AT2" s="38">
        <f t="shared" si="0"/>
        <v>45658</v>
      </c>
      <c r="AU2" s="38">
        <f t="shared" si="0"/>
        <v>45689</v>
      </c>
      <c r="AV2" s="38">
        <f t="shared" si="0"/>
        <v>45717</v>
      </c>
      <c r="AW2" s="38">
        <f t="shared" si="0"/>
        <v>45748</v>
      </c>
      <c r="AX2" s="38">
        <f t="shared" si="0"/>
        <v>45778</v>
      </c>
      <c r="AY2" s="38">
        <f t="shared" si="0"/>
        <v>45809</v>
      </c>
      <c r="AZ2" s="38">
        <f t="shared" si="0"/>
        <v>45839</v>
      </c>
      <c r="BA2" s="38">
        <f t="shared" si="0"/>
        <v>45870</v>
      </c>
      <c r="BB2" s="38">
        <f t="shared" si="0"/>
        <v>45901</v>
      </c>
      <c r="BC2" s="38">
        <f t="shared" si="0"/>
        <v>45931</v>
      </c>
      <c r="BD2" s="38">
        <f t="shared" si="0"/>
        <v>45962</v>
      </c>
      <c r="BE2" s="38">
        <f t="shared" si="0"/>
        <v>45992</v>
      </c>
      <c r="BF2" s="38">
        <f t="shared" si="0"/>
        <v>46023</v>
      </c>
      <c r="BG2" s="38">
        <f t="shared" si="0"/>
        <v>46054</v>
      </c>
      <c r="BH2" s="38">
        <f t="shared" si="0"/>
        <v>46082</v>
      </c>
      <c r="BI2" s="38">
        <f t="shared" si="0"/>
        <v>46113</v>
      </c>
      <c r="BJ2" s="38">
        <f t="shared" si="0"/>
        <v>46143</v>
      </c>
      <c r="BK2" s="38">
        <f t="shared" si="0"/>
        <v>46174</v>
      </c>
      <c r="BL2" s="38">
        <f t="shared" si="0"/>
        <v>46204</v>
      </c>
      <c r="BM2" s="38">
        <f t="shared" si="0"/>
        <v>46235</v>
      </c>
      <c r="BN2" s="38">
        <f t="shared" si="0"/>
        <v>46266</v>
      </c>
      <c r="BO2" s="38">
        <f t="shared" si="0"/>
        <v>46296</v>
      </c>
      <c r="BP2" s="38">
        <f t="shared" si="0"/>
        <v>46327</v>
      </c>
      <c r="BQ2" s="38">
        <f t="shared" si="0"/>
        <v>46357</v>
      </c>
      <c r="BR2" s="38">
        <f t="shared" si="0"/>
        <v>46388</v>
      </c>
      <c r="BS2" s="38">
        <f t="shared" si="0"/>
        <v>46419</v>
      </c>
      <c r="BT2" s="38">
        <f t="shared" si="0"/>
        <v>46447</v>
      </c>
      <c r="BU2" s="38">
        <f t="shared" ref="BU2:EF2" si="1">EDATE(BT2,1)</f>
        <v>46478</v>
      </c>
      <c r="BV2" s="38">
        <f t="shared" si="1"/>
        <v>46508</v>
      </c>
      <c r="BW2" s="38">
        <f t="shared" si="1"/>
        <v>46539</v>
      </c>
      <c r="BX2" s="38">
        <f t="shared" si="1"/>
        <v>46569</v>
      </c>
      <c r="BY2" s="38">
        <f t="shared" si="1"/>
        <v>46600</v>
      </c>
      <c r="BZ2" s="38">
        <f t="shared" si="1"/>
        <v>46631</v>
      </c>
      <c r="CA2" s="38">
        <f t="shared" si="1"/>
        <v>46661</v>
      </c>
      <c r="CB2" s="38">
        <f t="shared" si="1"/>
        <v>46692</v>
      </c>
      <c r="CC2" s="38">
        <f t="shared" si="1"/>
        <v>46722</v>
      </c>
      <c r="CD2" s="38">
        <f t="shared" si="1"/>
        <v>46753</v>
      </c>
      <c r="CE2" s="38">
        <f t="shared" si="1"/>
        <v>46784</v>
      </c>
      <c r="CF2" s="38">
        <f t="shared" si="1"/>
        <v>46813</v>
      </c>
      <c r="CG2" s="38">
        <f t="shared" si="1"/>
        <v>46844</v>
      </c>
      <c r="CH2" s="38">
        <f t="shared" si="1"/>
        <v>46874</v>
      </c>
      <c r="CI2" s="38">
        <f t="shared" si="1"/>
        <v>46905</v>
      </c>
      <c r="CJ2" s="38">
        <f t="shared" si="1"/>
        <v>46935</v>
      </c>
      <c r="CK2" s="38">
        <f t="shared" si="1"/>
        <v>46966</v>
      </c>
      <c r="CL2" s="38">
        <f t="shared" si="1"/>
        <v>46997</v>
      </c>
      <c r="CM2" s="38">
        <f t="shared" si="1"/>
        <v>47027</v>
      </c>
      <c r="CN2" s="38">
        <f t="shared" si="1"/>
        <v>47058</v>
      </c>
      <c r="CO2" s="38">
        <f t="shared" si="1"/>
        <v>47088</v>
      </c>
      <c r="CP2" s="38">
        <f t="shared" si="1"/>
        <v>47119</v>
      </c>
      <c r="CQ2" s="38">
        <f t="shared" si="1"/>
        <v>47150</v>
      </c>
      <c r="CR2" s="38">
        <f t="shared" si="1"/>
        <v>47178</v>
      </c>
      <c r="CS2" s="38">
        <f t="shared" si="1"/>
        <v>47209</v>
      </c>
      <c r="CT2" s="38">
        <f t="shared" si="1"/>
        <v>47239</v>
      </c>
      <c r="CU2" s="38">
        <f t="shared" si="1"/>
        <v>47270</v>
      </c>
      <c r="CV2" s="38">
        <f t="shared" si="1"/>
        <v>47300</v>
      </c>
      <c r="CW2" s="38">
        <f t="shared" si="1"/>
        <v>47331</v>
      </c>
      <c r="CX2" s="38">
        <f t="shared" si="1"/>
        <v>47362</v>
      </c>
      <c r="CY2" s="38">
        <f t="shared" si="1"/>
        <v>47392</v>
      </c>
      <c r="CZ2" s="38">
        <f t="shared" si="1"/>
        <v>47423</v>
      </c>
      <c r="DA2" s="38">
        <f t="shared" si="1"/>
        <v>47453</v>
      </c>
      <c r="DB2" s="38">
        <f t="shared" si="1"/>
        <v>47484</v>
      </c>
      <c r="DC2" s="38">
        <f t="shared" si="1"/>
        <v>47515</v>
      </c>
      <c r="DD2" s="38">
        <f t="shared" si="1"/>
        <v>47543</v>
      </c>
      <c r="DE2" s="38">
        <f t="shared" si="1"/>
        <v>47574</v>
      </c>
      <c r="DF2" s="38">
        <f t="shared" si="1"/>
        <v>47604</v>
      </c>
      <c r="DG2" s="38">
        <f t="shared" si="1"/>
        <v>47635</v>
      </c>
      <c r="DH2" s="38">
        <f t="shared" si="1"/>
        <v>47665</v>
      </c>
      <c r="DI2" s="38">
        <f t="shared" si="1"/>
        <v>47696</v>
      </c>
      <c r="DJ2" s="38">
        <f t="shared" si="1"/>
        <v>47727</v>
      </c>
      <c r="DK2" s="38">
        <f t="shared" si="1"/>
        <v>47757</v>
      </c>
      <c r="DL2" s="38">
        <f t="shared" si="1"/>
        <v>47788</v>
      </c>
      <c r="DM2" s="38">
        <f t="shared" si="1"/>
        <v>47818</v>
      </c>
      <c r="DN2" s="38">
        <f t="shared" si="1"/>
        <v>47849</v>
      </c>
      <c r="DO2" s="38">
        <f t="shared" si="1"/>
        <v>47880</v>
      </c>
      <c r="DP2" s="38">
        <f t="shared" si="1"/>
        <v>47908</v>
      </c>
      <c r="DQ2" s="38">
        <f t="shared" si="1"/>
        <v>47939</v>
      </c>
      <c r="DR2" s="38">
        <f t="shared" si="1"/>
        <v>47969</v>
      </c>
      <c r="DS2" s="38">
        <f t="shared" si="1"/>
        <v>48000</v>
      </c>
      <c r="DT2" s="38">
        <f t="shared" si="1"/>
        <v>48030</v>
      </c>
      <c r="DU2" s="38">
        <f t="shared" si="1"/>
        <v>48061</v>
      </c>
      <c r="DV2" s="38">
        <f t="shared" si="1"/>
        <v>48092</v>
      </c>
      <c r="DW2" s="38">
        <f t="shared" si="1"/>
        <v>48122</v>
      </c>
      <c r="DX2" s="38">
        <f t="shared" si="1"/>
        <v>48153</v>
      </c>
      <c r="DY2" s="38">
        <f t="shared" si="1"/>
        <v>48183</v>
      </c>
      <c r="DZ2" s="38">
        <f t="shared" si="1"/>
        <v>48214</v>
      </c>
      <c r="EA2" s="38">
        <f t="shared" si="1"/>
        <v>48245</v>
      </c>
      <c r="EB2" s="38">
        <f t="shared" si="1"/>
        <v>48274</v>
      </c>
      <c r="EC2" s="38">
        <f t="shared" si="1"/>
        <v>48305</v>
      </c>
      <c r="ED2" s="38">
        <f t="shared" si="1"/>
        <v>48335</v>
      </c>
      <c r="EE2" s="38">
        <f t="shared" si="1"/>
        <v>48366</v>
      </c>
      <c r="EF2" s="38">
        <f t="shared" si="1"/>
        <v>48396</v>
      </c>
      <c r="EG2" s="38">
        <f t="shared" ref="EG2:GR2" si="2">EDATE(EF2,1)</f>
        <v>48427</v>
      </c>
      <c r="EH2" s="38">
        <f t="shared" si="2"/>
        <v>48458</v>
      </c>
      <c r="EI2" s="38">
        <f t="shared" si="2"/>
        <v>48488</v>
      </c>
      <c r="EJ2" s="38">
        <f t="shared" si="2"/>
        <v>48519</v>
      </c>
      <c r="EK2" s="38">
        <f t="shared" si="2"/>
        <v>48549</v>
      </c>
      <c r="EL2" s="38">
        <f t="shared" si="2"/>
        <v>48580</v>
      </c>
      <c r="EM2" s="38">
        <f t="shared" si="2"/>
        <v>48611</v>
      </c>
      <c r="EN2" s="38">
        <f t="shared" si="2"/>
        <v>48639</v>
      </c>
      <c r="EO2" s="38">
        <f t="shared" si="2"/>
        <v>48670</v>
      </c>
      <c r="EP2" s="38">
        <f t="shared" si="2"/>
        <v>48700</v>
      </c>
      <c r="EQ2" s="38">
        <f t="shared" si="2"/>
        <v>48731</v>
      </c>
      <c r="ER2" s="38">
        <f t="shared" si="2"/>
        <v>48761</v>
      </c>
      <c r="ES2" s="38">
        <f t="shared" si="2"/>
        <v>48792</v>
      </c>
      <c r="ET2" s="38">
        <f t="shared" si="2"/>
        <v>48823</v>
      </c>
      <c r="EU2" s="38">
        <f t="shared" si="2"/>
        <v>48853</v>
      </c>
      <c r="EV2" s="38">
        <f t="shared" si="2"/>
        <v>48884</v>
      </c>
      <c r="EW2" s="38">
        <f t="shared" si="2"/>
        <v>48914</v>
      </c>
      <c r="EX2" s="38">
        <f t="shared" si="2"/>
        <v>48945</v>
      </c>
      <c r="EY2" s="38">
        <f t="shared" si="2"/>
        <v>48976</v>
      </c>
      <c r="EZ2" s="38">
        <f t="shared" si="2"/>
        <v>49004</v>
      </c>
      <c r="FA2" s="38">
        <f t="shared" si="2"/>
        <v>49035</v>
      </c>
      <c r="FB2" s="38">
        <f t="shared" si="2"/>
        <v>49065</v>
      </c>
      <c r="FC2" s="38">
        <f t="shared" si="2"/>
        <v>49096</v>
      </c>
      <c r="FD2" s="38">
        <f t="shared" si="2"/>
        <v>49126</v>
      </c>
      <c r="FE2" s="38">
        <f t="shared" si="2"/>
        <v>49157</v>
      </c>
      <c r="FF2" s="38">
        <f t="shared" si="2"/>
        <v>49188</v>
      </c>
      <c r="FG2" s="38">
        <f t="shared" si="2"/>
        <v>49218</v>
      </c>
      <c r="FH2" s="38">
        <f t="shared" si="2"/>
        <v>49249</v>
      </c>
      <c r="FI2" s="38">
        <f t="shared" si="2"/>
        <v>49279</v>
      </c>
      <c r="FJ2" s="38">
        <f t="shared" si="2"/>
        <v>49310</v>
      </c>
      <c r="FK2" s="38">
        <f t="shared" si="2"/>
        <v>49341</v>
      </c>
      <c r="FL2" s="38">
        <f t="shared" si="2"/>
        <v>49369</v>
      </c>
      <c r="FM2" s="38">
        <f t="shared" si="2"/>
        <v>49400</v>
      </c>
      <c r="FN2" s="38">
        <f t="shared" si="2"/>
        <v>49430</v>
      </c>
      <c r="FO2" s="38">
        <f t="shared" si="2"/>
        <v>49461</v>
      </c>
      <c r="FP2" s="38">
        <f t="shared" si="2"/>
        <v>49491</v>
      </c>
      <c r="FQ2" s="38">
        <f t="shared" si="2"/>
        <v>49522</v>
      </c>
      <c r="FR2" s="38">
        <f t="shared" si="2"/>
        <v>49553</v>
      </c>
      <c r="FS2" s="38">
        <f t="shared" si="2"/>
        <v>49583</v>
      </c>
      <c r="FT2" s="38">
        <f t="shared" si="2"/>
        <v>49614</v>
      </c>
      <c r="FU2" s="38">
        <f t="shared" si="2"/>
        <v>49644</v>
      </c>
      <c r="FV2" s="38">
        <f t="shared" si="2"/>
        <v>49675</v>
      </c>
      <c r="FW2" s="38">
        <f t="shared" si="2"/>
        <v>49706</v>
      </c>
      <c r="FX2" s="38">
        <f t="shared" si="2"/>
        <v>49735</v>
      </c>
      <c r="FY2" s="38">
        <f t="shared" si="2"/>
        <v>49766</v>
      </c>
      <c r="FZ2" s="38">
        <f t="shared" si="2"/>
        <v>49796</v>
      </c>
      <c r="GA2" s="38">
        <f t="shared" si="2"/>
        <v>49827</v>
      </c>
      <c r="GB2" s="38">
        <f t="shared" si="2"/>
        <v>49857</v>
      </c>
      <c r="GC2" s="38">
        <f t="shared" si="2"/>
        <v>49888</v>
      </c>
      <c r="GD2" s="38">
        <f t="shared" si="2"/>
        <v>49919</v>
      </c>
      <c r="GE2" s="38">
        <f t="shared" si="2"/>
        <v>49949</v>
      </c>
      <c r="GF2" s="38">
        <f t="shared" si="2"/>
        <v>49980</v>
      </c>
      <c r="GG2" s="38">
        <f t="shared" si="2"/>
        <v>50010</v>
      </c>
      <c r="GH2" s="38">
        <f t="shared" si="2"/>
        <v>50041</v>
      </c>
      <c r="GI2" s="38">
        <f t="shared" si="2"/>
        <v>50072</v>
      </c>
      <c r="GJ2" s="38">
        <f t="shared" si="2"/>
        <v>50100</v>
      </c>
      <c r="GK2" s="38">
        <f t="shared" si="2"/>
        <v>50131</v>
      </c>
      <c r="GL2" s="38">
        <f t="shared" si="2"/>
        <v>50161</v>
      </c>
      <c r="GM2" s="38">
        <f t="shared" si="2"/>
        <v>50192</v>
      </c>
      <c r="GN2" s="38">
        <f t="shared" si="2"/>
        <v>50222</v>
      </c>
      <c r="GO2" s="38">
        <f t="shared" si="2"/>
        <v>50253</v>
      </c>
      <c r="GP2" s="38">
        <f t="shared" si="2"/>
        <v>50284</v>
      </c>
      <c r="GQ2" s="38">
        <f t="shared" si="2"/>
        <v>50314</v>
      </c>
      <c r="GR2" s="38">
        <f t="shared" si="2"/>
        <v>50345</v>
      </c>
      <c r="GS2" s="38">
        <f t="shared" ref="GS2:IJ2" si="3">EDATE(GR2,1)</f>
        <v>50375</v>
      </c>
      <c r="GT2" s="38">
        <f t="shared" si="3"/>
        <v>50406</v>
      </c>
      <c r="GU2" s="38">
        <f t="shared" si="3"/>
        <v>50437</v>
      </c>
      <c r="GV2" s="38">
        <f t="shared" si="3"/>
        <v>50465</v>
      </c>
      <c r="GW2" s="38">
        <f t="shared" si="3"/>
        <v>50496</v>
      </c>
      <c r="GX2" s="38">
        <f t="shared" si="3"/>
        <v>50526</v>
      </c>
      <c r="GY2" s="38">
        <f t="shared" si="3"/>
        <v>50557</v>
      </c>
      <c r="GZ2" s="38">
        <f t="shared" si="3"/>
        <v>50587</v>
      </c>
      <c r="HA2" s="38">
        <f t="shared" si="3"/>
        <v>50618</v>
      </c>
      <c r="HB2" s="38">
        <f t="shared" si="3"/>
        <v>50649</v>
      </c>
      <c r="HC2" s="38">
        <f t="shared" si="3"/>
        <v>50679</v>
      </c>
      <c r="HD2" s="38">
        <f t="shared" si="3"/>
        <v>50710</v>
      </c>
      <c r="HE2" s="38">
        <f t="shared" si="3"/>
        <v>50740</v>
      </c>
      <c r="HF2" s="38">
        <f t="shared" si="3"/>
        <v>50771</v>
      </c>
      <c r="HG2" s="38">
        <f t="shared" si="3"/>
        <v>50802</v>
      </c>
      <c r="HH2" s="38">
        <f t="shared" si="3"/>
        <v>50830</v>
      </c>
      <c r="HI2" s="38">
        <f t="shared" si="3"/>
        <v>50861</v>
      </c>
      <c r="HJ2" s="38">
        <f t="shared" si="3"/>
        <v>50891</v>
      </c>
      <c r="HK2" s="38">
        <f t="shared" si="3"/>
        <v>50922</v>
      </c>
      <c r="HL2" s="38">
        <f t="shared" si="3"/>
        <v>50952</v>
      </c>
      <c r="HM2" s="38">
        <f t="shared" si="3"/>
        <v>50983</v>
      </c>
      <c r="HN2" s="38">
        <f t="shared" si="3"/>
        <v>51014</v>
      </c>
      <c r="HO2" s="38">
        <f t="shared" si="3"/>
        <v>51044</v>
      </c>
      <c r="HP2" s="38">
        <f t="shared" si="3"/>
        <v>51075</v>
      </c>
      <c r="HQ2" s="38">
        <f t="shared" si="3"/>
        <v>51105</v>
      </c>
      <c r="HR2" s="38">
        <f t="shared" si="3"/>
        <v>51136</v>
      </c>
      <c r="HS2" s="38">
        <f t="shared" si="3"/>
        <v>51167</v>
      </c>
      <c r="HT2" s="38">
        <f t="shared" si="3"/>
        <v>51196</v>
      </c>
      <c r="HU2" s="38">
        <f t="shared" si="3"/>
        <v>51227</v>
      </c>
      <c r="HV2" s="38">
        <f t="shared" si="3"/>
        <v>51257</v>
      </c>
      <c r="HW2" s="38">
        <f t="shared" si="3"/>
        <v>51288</v>
      </c>
      <c r="HX2" s="38">
        <f t="shared" si="3"/>
        <v>51318</v>
      </c>
      <c r="HY2" s="38">
        <f t="shared" si="3"/>
        <v>51349</v>
      </c>
      <c r="HZ2" s="38">
        <f t="shared" si="3"/>
        <v>51380</v>
      </c>
      <c r="IA2" s="38">
        <f t="shared" si="3"/>
        <v>51410</v>
      </c>
      <c r="IB2" s="38">
        <f t="shared" si="3"/>
        <v>51441</v>
      </c>
      <c r="IC2" s="38">
        <f t="shared" si="3"/>
        <v>51471</v>
      </c>
      <c r="ID2" s="38">
        <f t="shared" si="3"/>
        <v>51502</v>
      </c>
      <c r="IE2" s="38">
        <f t="shared" si="3"/>
        <v>51533</v>
      </c>
      <c r="IF2" s="38">
        <f t="shared" si="3"/>
        <v>51561</v>
      </c>
      <c r="IG2" s="38">
        <f t="shared" si="3"/>
        <v>51592</v>
      </c>
      <c r="IH2" s="38">
        <f t="shared" si="3"/>
        <v>51622</v>
      </c>
      <c r="II2" s="38">
        <f t="shared" si="3"/>
        <v>51653</v>
      </c>
      <c r="IJ2" s="38">
        <f t="shared" si="3"/>
        <v>51683</v>
      </c>
      <c r="IK2" s="38">
        <f>EDATE(IJ2,1)</f>
        <v>51714</v>
      </c>
      <c r="IL2" s="38">
        <f>EDATE(IK2,1)</f>
        <v>51745</v>
      </c>
    </row>
    <row r="3" spans="2:246" s="2" customFormat="1" ht="10.5" customHeight="1" x14ac:dyDescent="0.2">
      <c r="B3" s="3" t="s">
        <v>179</v>
      </c>
      <c r="C3" s="13"/>
      <c r="D3" s="13"/>
      <c r="E3" s="13"/>
      <c r="F3" s="13"/>
      <c r="G3" s="39">
        <f>YEAR(G2)</f>
        <v>2021</v>
      </c>
      <c r="H3" s="39">
        <f t="shared" ref="H3:BS3" si="4">YEAR(H2)</f>
        <v>2021</v>
      </c>
      <c r="I3" s="39">
        <f t="shared" si="4"/>
        <v>2021</v>
      </c>
      <c r="J3" s="39">
        <f t="shared" si="4"/>
        <v>2022</v>
      </c>
      <c r="K3" s="39">
        <f t="shared" si="4"/>
        <v>2022</v>
      </c>
      <c r="L3" s="39">
        <f t="shared" si="4"/>
        <v>2022</v>
      </c>
      <c r="M3" s="39">
        <f t="shared" si="4"/>
        <v>2022</v>
      </c>
      <c r="N3" s="39">
        <f t="shared" si="4"/>
        <v>2022</v>
      </c>
      <c r="O3" s="39">
        <f t="shared" si="4"/>
        <v>2022</v>
      </c>
      <c r="P3" s="39">
        <f t="shared" si="4"/>
        <v>2022</v>
      </c>
      <c r="Q3" s="39">
        <f t="shared" si="4"/>
        <v>2022</v>
      </c>
      <c r="R3" s="39">
        <f t="shared" si="4"/>
        <v>2022</v>
      </c>
      <c r="S3" s="39">
        <f t="shared" si="4"/>
        <v>2022</v>
      </c>
      <c r="T3" s="39">
        <f t="shared" si="4"/>
        <v>2022</v>
      </c>
      <c r="U3" s="39">
        <f t="shared" si="4"/>
        <v>2022</v>
      </c>
      <c r="V3" s="39">
        <f t="shared" si="4"/>
        <v>2023</v>
      </c>
      <c r="W3" s="39">
        <f t="shared" si="4"/>
        <v>2023</v>
      </c>
      <c r="X3" s="39">
        <f t="shared" si="4"/>
        <v>2023</v>
      </c>
      <c r="Y3" s="39">
        <f t="shared" si="4"/>
        <v>2023</v>
      </c>
      <c r="Z3" s="39">
        <f t="shared" si="4"/>
        <v>2023</v>
      </c>
      <c r="AA3" s="39">
        <f t="shared" si="4"/>
        <v>2023</v>
      </c>
      <c r="AB3" s="39">
        <f t="shared" si="4"/>
        <v>2023</v>
      </c>
      <c r="AC3" s="39">
        <f t="shared" si="4"/>
        <v>2023</v>
      </c>
      <c r="AD3" s="39">
        <f t="shared" si="4"/>
        <v>2023</v>
      </c>
      <c r="AE3" s="39">
        <f t="shared" si="4"/>
        <v>2023</v>
      </c>
      <c r="AF3" s="39">
        <f t="shared" si="4"/>
        <v>2023</v>
      </c>
      <c r="AG3" s="39">
        <f t="shared" si="4"/>
        <v>2023</v>
      </c>
      <c r="AH3" s="39">
        <f t="shared" si="4"/>
        <v>2024</v>
      </c>
      <c r="AI3" s="39">
        <f t="shared" si="4"/>
        <v>2024</v>
      </c>
      <c r="AJ3" s="39">
        <f t="shared" si="4"/>
        <v>2024</v>
      </c>
      <c r="AK3" s="39">
        <f t="shared" si="4"/>
        <v>2024</v>
      </c>
      <c r="AL3" s="39">
        <f t="shared" si="4"/>
        <v>2024</v>
      </c>
      <c r="AM3" s="39">
        <f t="shared" si="4"/>
        <v>2024</v>
      </c>
      <c r="AN3" s="39">
        <f t="shared" si="4"/>
        <v>2024</v>
      </c>
      <c r="AO3" s="39">
        <f t="shared" si="4"/>
        <v>2024</v>
      </c>
      <c r="AP3" s="39">
        <f t="shared" si="4"/>
        <v>2024</v>
      </c>
      <c r="AQ3" s="39">
        <f t="shared" si="4"/>
        <v>2024</v>
      </c>
      <c r="AR3" s="39">
        <f t="shared" si="4"/>
        <v>2024</v>
      </c>
      <c r="AS3" s="39">
        <f t="shared" si="4"/>
        <v>2024</v>
      </c>
      <c r="AT3" s="39">
        <f t="shared" si="4"/>
        <v>2025</v>
      </c>
      <c r="AU3" s="39">
        <f t="shared" si="4"/>
        <v>2025</v>
      </c>
      <c r="AV3" s="39">
        <f t="shared" si="4"/>
        <v>2025</v>
      </c>
      <c r="AW3" s="39">
        <f t="shared" si="4"/>
        <v>2025</v>
      </c>
      <c r="AX3" s="39">
        <f t="shared" si="4"/>
        <v>2025</v>
      </c>
      <c r="AY3" s="39">
        <f t="shared" si="4"/>
        <v>2025</v>
      </c>
      <c r="AZ3" s="39">
        <f t="shared" si="4"/>
        <v>2025</v>
      </c>
      <c r="BA3" s="39">
        <f t="shared" si="4"/>
        <v>2025</v>
      </c>
      <c r="BB3" s="39">
        <f t="shared" si="4"/>
        <v>2025</v>
      </c>
      <c r="BC3" s="39">
        <f t="shared" si="4"/>
        <v>2025</v>
      </c>
      <c r="BD3" s="39">
        <f t="shared" si="4"/>
        <v>2025</v>
      </c>
      <c r="BE3" s="39">
        <f t="shared" si="4"/>
        <v>2025</v>
      </c>
      <c r="BF3" s="39">
        <f t="shared" si="4"/>
        <v>2026</v>
      </c>
      <c r="BG3" s="39">
        <f t="shared" si="4"/>
        <v>2026</v>
      </c>
      <c r="BH3" s="39">
        <f t="shared" si="4"/>
        <v>2026</v>
      </c>
      <c r="BI3" s="39">
        <f t="shared" si="4"/>
        <v>2026</v>
      </c>
      <c r="BJ3" s="39">
        <f t="shared" si="4"/>
        <v>2026</v>
      </c>
      <c r="BK3" s="39">
        <f t="shared" si="4"/>
        <v>2026</v>
      </c>
      <c r="BL3" s="39">
        <f t="shared" si="4"/>
        <v>2026</v>
      </c>
      <c r="BM3" s="39">
        <f t="shared" si="4"/>
        <v>2026</v>
      </c>
      <c r="BN3" s="39">
        <f t="shared" si="4"/>
        <v>2026</v>
      </c>
      <c r="BO3" s="39">
        <f t="shared" si="4"/>
        <v>2026</v>
      </c>
      <c r="BP3" s="39">
        <f t="shared" si="4"/>
        <v>2026</v>
      </c>
      <c r="BQ3" s="39">
        <f t="shared" si="4"/>
        <v>2026</v>
      </c>
      <c r="BR3" s="39">
        <f t="shared" si="4"/>
        <v>2027</v>
      </c>
      <c r="BS3" s="39">
        <f t="shared" si="4"/>
        <v>2027</v>
      </c>
      <c r="BT3" s="39">
        <f t="shared" ref="BT3:EE3" si="5">YEAR(BT2)</f>
        <v>2027</v>
      </c>
      <c r="BU3" s="39">
        <f t="shared" si="5"/>
        <v>2027</v>
      </c>
      <c r="BV3" s="39">
        <f t="shared" si="5"/>
        <v>2027</v>
      </c>
      <c r="BW3" s="39">
        <f t="shared" si="5"/>
        <v>2027</v>
      </c>
      <c r="BX3" s="39">
        <f t="shared" si="5"/>
        <v>2027</v>
      </c>
      <c r="BY3" s="39">
        <f t="shared" si="5"/>
        <v>2027</v>
      </c>
      <c r="BZ3" s="39">
        <f t="shared" si="5"/>
        <v>2027</v>
      </c>
      <c r="CA3" s="39">
        <f t="shared" si="5"/>
        <v>2027</v>
      </c>
      <c r="CB3" s="39">
        <f t="shared" si="5"/>
        <v>2027</v>
      </c>
      <c r="CC3" s="39">
        <f t="shared" si="5"/>
        <v>2027</v>
      </c>
      <c r="CD3" s="39">
        <f t="shared" si="5"/>
        <v>2028</v>
      </c>
      <c r="CE3" s="39">
        <f t="shared" si="5"/>
        <v>2028</v>
      </c>
      <c r="CF3" s="39">
        <f t="shared" si="5"/>
        <v>2028</v>
      </c>
      <c r="CG3" s="39">
        <f t="shared" si="5"/>
        <v>2028</v>
      </c>
      <c r="CH3" s="39">
        <f t="shared" si="5"/>
        <v>2028</v>
      </c>
      <c r="CI3" s="39">
        <f t="shared" si="5"/>
        <v>2028</v>
      </c>
      <c r="CJ3" s="39">
        <f t="shared" si="5"/>
        <v>2028</v>
      </c>
      <c r="CK3" s="39">
        <f t="shared" si="5"/>
        <v>2028</v>
      </c>
      <c r="CL3" s="39">
        <f t="shared" si="5"/>
        <v>2028</v>
      </c>
      <c r="CM3" s="39">
        <f t="shared" si="5"/>
        <v>2028</v>
      </c>
      <c r="CN3" s="39">
        <f t="shared" si="5"/>
        <v>2028</v>
      </c>
      <c r="CO3" s="39">
        <f t="shared" si="5"/>
        <v>2028</v>
      </c>
      <c r="CP3" s="39">
        <f t="shared" si="5"/>
        <v>2029</v>
      </c>
      <c r="CQ3" s="39">
        <f t="shared" si="5"/>
        <v>2029</v>
      </c>
      <c r="CR3" s="39">
        <f t="shared" si="5"/>
        <v>2029</v>
      </c>
      <c r="CS3" s="39">
        <f t="shared" si="5"/>
        <v>2029</v>
      </c>
      <c r="CT3" s="39">
        <f t="shared" si="5"/>
        <v>2029</v>
      </c>
      <c r="CU3" s="39">
        <f t="shared" si="5"/>
        <v>2029</v>
      </c>
      <c r="CV3" s="39">
        <f t="shared" si="5"/>
        <v>2029</v>
      </c>
      <c r="CW3" s="39">
        <f t="shared" si="5"/>
        <v>2029</v>
      </c>
      <c r="CX3" s="39">
        <f t="shared" si="5"/>
        <v>2029</v>
      </c>
      <c r="CY3" s="39">
        <f t="shared" si="5"/>
        <v>2029</v>
      </c>
      <c r="CZ3" s="39">
        <f t="shared" si="5"/>
        <v>2029</v>
      </c>
      <c r="DA3" s="39">
        <f t="shared" si="5"/>
        <v>2029</v>
      </c>
      <c r="DB3" s="39">
        <f t="shared" si="5"/>
        <v>2030</v>
      </c>
      <c r="DC3" s="39">
        <f t="shared" si="5"/>
        <v>2030</v>
      </c>
      <c r="DD3" s="39">
        <f t="shared" si="5"/>
        <v>2030</v>
      </c>
      <c r="DE3" s="39">
        <f t="shared" si="5"/>
        <v>2030</v>
      </c>
      <c r="DF3" s="39">
        <f t="shared" si="5"/>
        <v>2030</v>
      </c>
      <c r="DG3" s="39">
        <f t="shared" si="5"/>
        <v>2030</v>
      </c>
      <c r="DH3" s="39">
        <f t="shared" si="5"/>
        <v>2030</v>
      </c>
      <c r="DI3" s="39">
        <f t="shared" si="5"/>
        <v>2030</v>
      </c>
      <c r="DJ3" s="39">
        <f t="shared" si="5"/>
        <v>2030</v>
      </c>
      <c r="DK3" s="39">
        <f t="shared" si="5"/>
        <v>2030</v>
      </c>
      <c r="DL3" s="39">
        <f t="shared" si="5"/>
        <v>2030</v>
      </c>
      <c r="DM3" s="39">
        <f t="shared" si="5"/>
        <v>2030</v>
      </c>
      <c r="DN3" s="39">
        <f t="shared" si="5"/>
        <v>2031</v>
      </c>
      <c r="DO3" s="39">
        <f t="shared" si="5"/>
        <v>2031</v>
      </c>
      <c r="DP3" s="39">
        <f t="shared" si="5"/>
        <v>2031</v>
      </c>
      <c r="DQ3" s="39">
        <f t="shared" si="5"/>
        <v>2031</v>
      </c>
      <c r="DR3" s="39">
        <f t="shared" si="5"/>
        <v>2031</v>
      </c>
      <c r="DS3" s="39">
        <f t="shared" si="5"/>
        <v>2031</v>
      </c>
      <c r="DT3" s="39">
        <f t="shared" si="5"/>
        <v>2031</v>
      </c>
      <c r="DU3" s="39">
        <f t="shared" si="5"/>
        <v>2031</v>
      </c>
      <c r="DV3" s="39">
        <f t="shared" si="5"/>
        <v>2031</v>
      </c>
      <c r="DW3" s="39">
        <f t="shared" si="5"/>
        <v>2031</v>
      </c>
      <c r="DX3" s="39">
        <f t="shared" si="5"/>
        <v>2031</v>
      </c>
      <c r="DY3" s="39">
        <f t="shared" si="5"/>
        <v>2031</v>
      </c>
      <c r="DZ3" s="39">
        <f t="shared" si="5"/>
        <v>2032</v>
      </c>
      <c r="EA3" s="39">
        <f t="shared" si="5"/>
        <v>2032</v>
      </c>
      <c r="EB3" s="39">
        <f t="shared" si="5"/>
        <v>2032</v>
      </c>
      <c r="EC3" s="39">
        <f t="shared" si="5"/>
        <v>2032</v>
      </c>
      <c r="ED3" s="39">
        <f t="shared" si="5"/>
        <v>2032</v>
      </c>
      <c r="EE3" s="39">
        <f t="shared" si="5"/>
        <v>2032</v>
      </c>
      <c r="EF3" s="39">
        <f t="shared" ref="EF3:GQ3" si="6">YEAR(EF2)</f>
        <v>2032</v>
      </c>
      <c r="EG3" s="39">
        <f t="shared" si="6"/>
        <v>2032</v>
      </c>
      <c r="EH3" s="39">
        <f t="shared" si="6"/>
        <v>2032</v>
      </c>
      <c r="EI3" s="39">
        <f t="shared" si="6"/>
        <v>2032</v>
      </c>
      <c r="EJ3" s="39">
        <f t="shared" si="6"/>
        <v>2032</v>
      </c>
      <c r="EK3" s="39">
        <f t="shared" si="6"/>
        <v>2032</v>
      </c>
      <c r="EL3" s="39">
        <f t="shared" si="6"/>
        <v>2033</v>
      </c>
      <c r="EM3" s="39">
        <f t="shared" si="6"/>
        <v>2033</v>
      </c>
      <c r="EN3" s="39">
        <f t="shared" si="6"/>
        <v>2033</v>
      </c>
      <c r="EO3" s="39">
        <f t="shared" si="6"/>
        <v>2033</v>
      </c>
      <c r="EP3" s="39">
        <f t="shared" si="6"/>
        <v>2033</v>
      </c>
      <c r="EQ3" s="39">
        <f t="shared" si="6"/>
        <v>2033</v>
      </c>
      <c r="ER3" s="39">
        <f t="shared" si="6"/>
        <v>2033</v>
      </c>
      <c r="ES3" s="39">
        <f t="shared" si="6"/>
        <v>2033</v>
      </c>
      <c r="ET3" s="39">
        <f t="shared" si="6"/>
        <v>2033</v>
      </c>
      <c r="EU3" s="39">
        <f t="shared" si="6"/>
        <v>2033</v>
      </c>
      <c r="EV3" s="39">
        <f t="shared" si="6"/>
        <v>2033</v>
      </c>
      <c r="EW3" s="39">
        <f t="shared" si="6"/>
        <v>2033</v>
      </c>
      <c r="EX3" s="39">
        <f t="shared" si="6"/>
        <v>2034</v>
      </c>
      <c r="EY3" s="39">
        <f t="shared" si="6"/>
        <v>2034</v>
      </c>
      <c r="EZ3" s="39">
        <f t="shared" si="6"/>
        <v>2034</v>
      </c>
      <c r="FA3" s="39">
        <f t="shared" si="6"/>
        <v>2034</v>
      </c>
      <c r="FB3" s="39">
        <f t="shared" si="6"/>
        <v>2034</v>
      </c>
      <c r="FC3" s="39">
        <f t="shared" si="6"/>
        <v>2034</v>
      </c>
      <c r="FD3" s="39">
        <f t="shared" si="6"/>
        <v>2034</v>
      </c>
      <c r="FE3" s="39">
        <f t="shared" si="6"/>
        <v>2034</v>
      </c>
      <c r="FF3" s="39">
        <f t="shared" si="6"/>
        <v>2034</v>
      </c>
      <c r="FG3" s="39">
        <f t="shared" si="6"/>
        <v>2034</v>
      </c>
      <c r="FH3" s="39">
        <f t="shared" si="6"/>
        <v>2034</v>
      </c>
      <c r="FI3" s="39">
        <f t="shared" si="6"/>
        <v>2034</v>
      </c>
      <c r="FJ3" s="39">
        <f t="shared" si="6"/>
        <v>2035</v>
      </c>
      <c r="FK3" s="39">
        <f t="shared" si="6"/>
        <v>2035</v>
      </c>
      <c r="FL3" s="39">
        <f t="shared" si="6"/>
        <v>2035</v>
      </c>
      <c r="FM3" s="39">
        <f t="shared" si="6"/>
        <v>2035</v>
      </c>
      <c r="FN3" s="39">
        <f t="shared" si="6"/>
        <v>2035</v>
      </c>
      <c r="FO3" s="39">
        <f t="shared" si="6"/>
        <v>2035</v>
      </c>
      <c r="FP3" s="39">
        <f t="shared" si="6"/>
        <v>2035</v>
      </c>
      <c r="FQ3" s="39">
        <f t="shared" si="6"/>
        <v>2035</v>
      </c>
      <c r="FR3" s="39">
        <f t="shared" si="6"/>
        <v>2035</v>
      </c>
      <c r="FS3" s="39">
        <f t="shared" si="6"/>
        <v>2035</v>
      </c>
      <c r="FT3" s="39">
        <f t="shared" si="6"/>
        <v>2035</v>
      </c>
      <c r="FU3" s="39">
        <f t="shared" si="6"/>
        <v>2035</v>
      </c>
      <c r="FV3" s="39">
        <f t="shared" si="6"/>
        <v>2036</v>
      </c>
      <c r="FW3" s="39">
        <f t="shared" si="6"/>
        <v>2036</v>
      </c>
      <c r="FX3" s="39">
        <f t="shared" si="6"/>
        <v>2036</v>
      </c>
      <c r="FY3" s="39">
        <f t="shared" si="6"/>
        <v>2036</v>
      </c>
      <c r="FZ3" s="39">
        <f t="shared" si="6"/>
        <v>2036</v>
      </c>
      <c r="GA3" s="39">
        <f t="shared" si="6"/>
        <v>2036</v>
      </c>
      <c r="GB3" s="39">
        <f t="shared" si="6"/>
        <v>2036</v>
      </c>
      <c r="GC3" s="39">
        <f t="shared" si="6"/>
        <v>2036</v>
      </c>
      <c r="GD3" s="39">
        <f t="shared" si="6"/>
        <v>2036</v>
      </c>
      <c r="GE3" s="39">
        <f t="shared" si="6"/>
        <v>2036</v>
      </c>
      <c r="GF3" s="39">
        <f t="shared" si="6"/>
        <v>2036</v>
      </c>
      <c r="GG3" s="39">
        <f t="shared" si="6"/>
        <v>2036</v>
      </c>
      <c r="GH3" s="39">
        <f t="shared" si="6"/>
        <v>2037</v>
      </c>
      <c r="GI3" s="39">
        <f t="shared" si="6"/>
        <v>2037</v>
      </c>
      <c r="GJ3" s="39">
        <f t="shared" si="6"/>
        <v>2037</v>
      </c>
      <c r="GK3" s="39">
        <f t="shared" si="6"/>
        <v>2037</v>
      </c>
      <c r="GL3" s="39">
        <f t="shared" si="6"/>
        <v>2037</v>
      </c>
      <c r="GM3" s="39">
        <f t="shared" si="6"/>
        <v>2037</v>
      </c>
      <c r="GN3" s="39">
        <f t="shared" si="6"/>
        <v>2037</v>
      </c>
      <c r="GO3" s="39">
        <f t="shared" si="6"/>
        <v>2037</v>
      </c>
      <c r="GP3" s="39">
        <f t="shared" si="6"/>
        <v>2037</v>
      </c>
      <c r="GQ3" s="39">
        <f t="shared" si="6"/>
        <v>2037</v>
      </c>
      <c r="GR3" s="39">
        <f t="shared" ref="GR3:IJ3" si="7">YEAR(GR2)</f>
        <v>2037</v>
      </c>
      <c r="GS3" s="39">
        <f t="shared" si="7"/>
        <v>2037</v>
      </c>
      <c r="GT3" s="39">
        <f t="shared" si="7"/>
        <v>2038</v>
      </c>
      <c r="GU3" s="39">
        <f t="shared" si="7"/>
        <v>2038</v>
      </c>
      <c r="GV3" s="39">
        <f t="shared" si="7"/>
        <v>2038</v>
      </c>
      <c r="GW3" s="39">
        <f t="shared" si="7"/>
        <v>2038</v>
      </c>
      <c r="GX3" s="39">
        <f t="shared" si="7"/>
        <v>2038</v>
      </c>
      <c r="GY3" s="39">
        <f t="shared" si="7"/>
        <v>2038</v>
      </c>
      <c r="GZ3" s="39">
        <f t="shared" si="7"/>
        <v>2038</v>
      </c>
      <c r="HA3" s="39">
        <f t="shared" si="7"/>
        <v>2038</v>
      </c>
      <c r="HB3" s="39">
        <f t="shared" si="7"/>
        <v>2038</v>
      </c>
      <c r="HC3" s="39">
        <f t="shared" si="7"/>
        <v>2038</v>
      </c>
      <c r="HD3" s="39">
        <f t="shared" si="7"/>
        <v>2038</v>
      </c>
      <c r="HE3" s="39">
        <f t="shared" si="7"/>
        <v>2038</v>
      </c>
      <c r="HF3" s="39">
        <f t="shared" si="7"/>
        <v>2039</v>
      </c>
      <c r="HG3" s="39">
        <f t="shared" si="7"/>
        <v>2039</v>
      </c>
      <c r="HH3" s="39">
        <f t="shared" si="7"/>
        <v>2039</v>
      </c>
      <c r="HI3" s="39">
        <f t="shared" si="7"/>
        <v>2039</v>
      </c>
      <c r="HJ3" s="39">
        <f t="shared" si="7"/>
        <v>2039</v>
      </c>
      <c r="HK3" s="39">
        <f t="shared" si="7"/>
        <v>2039</v>
      </c>
      <c r="HL3" s="39">
        <f t="shared" si="7"/>
        <v>2039</v>
      </c>
      <c r="HM3" s="39">
        <f t="shared" si="7"/>
        <v>2039</v>
      </c>
      <c r="HN3" s="39">
        <f t="shared" si="7"/>
        <v>2039</v>
      </c>
      <c r="HO3" s="39">
        <f t="shared" si="7"/>
        <v>2039</v>
      </c>
      <c r="HP3" s="39">
        <f t="shared" si="7"/>
        <v>2039</v>
      </c>
      <c r="HQ3" s="39">
        <f t="shared" si="7"/>
        <v>2039</v>
      </c>
      <c r="HR3" s="39">
        <f t="shared" si="7"/>
        <v>2040</v>
      </c>
      <c r="HS3" s="39">
        <f t="shared" si="7"/>
        <v>2040</v>
      </c>
      <c r="HT3" s="39">
        <f t="shared" si="7"/>
        <v>2040</v>
      </c>
      <c r="HU3" s="39">
        <f t="shared" si="7"/>
        <v>2040</v>
      </c>
      <c r="HV3" s="39">
        <f t="shared" si="7"/>
        <v>2040</v>
      </c>
      <c r="HW3" s="39">
        <f t="shared" si="7"/>
        <v>2040</v>
      </c>
      <c r="HX3" s="39">
        <f t="shared" si="7"/>
        <v>2040</v>
      </c>
      <c r="HY3" s="39">
        <f t="shared" si="7"/>
        <v>2040</v>
      </c>
      <c r="HZ3" s="39">
        <f t="shared" si="7"/>
        <v>2040</v>
      </c>
      <c r="IA3" s="39">
        <f t="shared" si="7"/>
        <v>2040</v>
      </c>
      <c r="IB3" s="39">
        <f t="shared" si="7"/>
        <v>2040</v>
      </c>
      <c r="IC3" s="39">
        <f t="shared" si="7"/>
        <v>2040</v>
      </c>
      <c r="ID3" s="39">
        <f t="shared" si="7"/>
        <v>2041</v>
      </c>
      <c r="IE3" s="39">
        <f t="shared" si="7"/>
        <v>2041</v>
      </c>
      <c r="IF3" s="39">
        <f t="shared" si="7"/>
        <v>2041</v>
      </c>
      <c r="IG3" s="39">
        <f t="shared" si="7"/>
        <v>2041</v>
      </c>
      <c r="IH3" s="39">
        <f t="shared" si="7"/>
        <v>2041</v>
      </c>
      <c r="II3" s="39">
        <f t="shared" si="7"/>
        <v>2041</v>
      </c>
      <c r="IJ3" s="39">
        <f t="shared" si="7"/>
        <v>2041</v>
      </c>
      <c r="IK3" s="39">
        <f>YEAR(IK2)</f>
        <v>2041</v>
      </c>
      <c r="IL3" s="39">
        <f>YEAR(IL2)</f>
        <v>2041</v>
      </c>
    </row>
    <row r="6" spans="2:246" s="2" customFormat="1" ht="10.5" customHeight="1" thickBot="1" x14ac:dyDescent="0.25">
      <c r="B6" s="112" t="s">
        <v>122</v>
      </c>
      <c r="C6" s="112"/>
      <c r="D6" s="112"/>
      <c r="E6" s="113"/>
      <c r="F6" s="113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4"/>
      <c r="EC6" s="114"/>
      <c r="ED6" s="114"/>
      <c r="EE6" s="114"/>
      <c r="EF6" s="114"/>
      <c r="EG6" s="114"/>
      <c r="EH6" s="114"/>
      <c r="EI6" s="114"/>
      <c r="EJ6" s="114"/>
      <c r="EK6" s="114"/>
      <c r="EL6" s="114"/>
      <c r="EM6" s="114"/>
      <c r="EN6" s="114"/>
      <c r="EO6" s="114"/>
      <c r="EP6" s="114"/>
      <c r="EQ6" s="114"/>
      <c r="ER6" s="114"/>
      <c r="ES6" s="114"/>
      <c r="ET6" s="114"/>
      <c r="EU6" s="114"/>
      <c r="EV6" s="114"/>
      <c r="EW6" s="114"/>
      <c r="EX6" s="114"/>
      <c r="EY6" s="114"/>
      <c r="EZ6" s="114"/>
      <c r="FA6" s="114"/>
      <c r="FB6" s="114"/>
      <c r="FC6" s="114"/>
      <c r="FD6" s="114"/>
      <c r="FE6" s="114"/>
      <c r="FF6" s="114"/>
      <c r="FG6" s="114"/>
      <c r="FH6" s="114"/>
      <c r="FI6" s="114"/>
      <c r="FJ6" s="114"/>
      <c r="FK6" s="114"/>
      <c r="FL6" s="114"/>
      <c r="FM6" s="114"/>
      <c r="FN6" s="114"/>
      <c r="FO6" s="114"/>
      <c r="FP6" s="114"/>
      <c r="FQ6" s="114"/>
      <c r="FR6" s="114"/>
      <c r="FS6" s="114"/>
      <c r="FT6" s="114"/>
      <c r="FU6" s="114"/>
      <c r="FV6" s="114"/>
      <c r="FW6" s="114"/>
      <c r="FX6" s="114"/>
      <c r="FY6" s="114"/>
      <c r="FZ6" s="114"/>
      <c r="GA6" s="114"/>
      <c r="GB6" s="114"/>
      <c r="GC6" s="114"/>
      <c r="GD6" s="114"/>
      <c r="GE6" s="114"/>
      <c r="GF6" s="114"/>
      <c r="GG6" s="114"/>
      <c r="GH6" s="114"/>
      <c r="GI6" s="114"/>
      <c r="GJ6" s="114"/>
      <c r="GK6" s="114"/>
      <c r="GL6" s="114"/>
      <c r="GM6" s="114"/>
      <c r="GN6" s="114"/>
      <c r="GO6" s="114"/>
      <c r="GP6" s="114"/>
      <c r="GQ6" s="114"/>
      <c r="GR6" s="114"/>
      <c r="GS6" s="114"/>
      <c r="GT6" s="114"/>
      <c r="GU6" s="114"/>
      <c r="GV6" s="114"/>
      <c r="GW6" s="114"/>
      <c r="GX6" s="114"/>
      <c r="GY6" s="114"/>
      <c r="GZ6" s="114"/>
      <c r="HA6" s="114"/>
      <c r="HB6" s="114"/>
      <c r="HC6" s="114"/>
      <c r="HD6" s="114"/>
      <c r="HE6" s="114"/>
      <c r="HF6" s="114"/>
      <c r="HG6" s="114"/>
      <c r="HH6" s="114"/>
      <c r="HI6" s="114"/>
      <c r="HJ6" s="114"/>
      <c r="HK6" s="114"/>
      <c r="HL6" s="114"/>
      <c r="HM6" s="114"/>
      <c r="HN6" s="114"/>
      <c r="HO6" s="114"/>
      <c r="HP6" s="114"/>
      <c r="HQ6" s="114"/>
      <c r="HR6" s="114"/>
      <c r="HS6" s="114"/>
      <c r="HT6" s="114"/>
      <c r="HU6" s="114"/>
      <c r="HV6" s="114"/>
      <c r="HW6" s="114"/>
      <c r="HX6" s="114"/>
      <c r="HY6" s="114"/>
      <c r="HZ6" s="114"/>
      <c r="IA6" s="114"/>
      <c r="IB6" s="114"/>
      <c r="IC6" s="114"/>
      <c r="ID6" s="114"/>
      <c r="IE6" s="114"/>
      <c r="IF6" s="114"/>
      <c r="IG6" s="114"/>
      <c r="IH6" s="114"/>
      <c r="II6" s="114"/>
      <c r="IJ6" s="114"/>
      <c r="IK6" s="114"/>
      <c r="IL6" s="114"/>
    </row>
    <row r="7" spans="2:246" ht="10.5" customHeight="1" outlineLevel="1" x14ac:dyDescent="0.3">
      <c r="B7" s="7" t="s">
        <v>119</v>
      </c>
      <c r="G7" s="75" t="b">
        <f>IF(Assump!$D$4,AND(G2&gt;=Assump!$D$14,G2&lt;Assump!$D$17),FALSE)</f>
        <v>1</v>
      </c>
      <c r="H7" s="75" t="b">
        <f>IF(Assump!$D$4,AND(H2&gt;=Assump!$D$14,H2&lt;Assump!$D$17),FALSE)</f>
        <v>1</v>
      </c>
      <c r="I7" s="75" t="b">
        <f>IF(Assump!$D$4,AND(I2&gt;=Assump!$D$14,I2&lt;Assump!$D$17),FALSE)</f>
        <v>1</v>
      </c>
      <c r="J7" s="75" t="b">
        <f>IF(Assump!$D$4,AND(J2&gt;=Assump!$D$14,J2&lt;Assump!$D$17),FALSE)</f>
        <v>1</v>
      </c>
      <c r="K7" s="75" t="b">
        <f>IF(Assump!$D$4,AND(K2&gt;=Assump!$D$14,K2&lt;Assump!$D$17),FALSE)</f>
        <v>1</v>
      </c>
      <c r="L7" s="75" t="b">
        <f>IF(Assump!$D$4,AND(L2&gt;=Assump!$D$14,L2&lt;Assump!$D$17),FALSE)</f>
        <v>1</v>
      </c>
      <c r="M7" s="75" t="b">
        <f>IF(Assump!$D$4,AND(M2&gt;=Assump!$D$14,M2&lt;Assump!$D$17),FALSE)</f>
        <v>1</v>
      </c>
      <c r="N7" s="75" t="b">
        <f>IF(Assump!$D$4,AND(N2&gt;=Assump!$D$14,N2&lt;Assump!$D$17),FALSE)</f>
        <v>1</v>
      </c>
      <c r="O7" s="75" t="b">
        <f>IF(Assump!$D$4,AND(O2&gt;=Assump!$D$14,O2&lt;Assump!$D$17),FALSE)</f>
        <v>1</v>
      </c>
      <c r="P7" s="75" t="b">
        <f>IF(Assump!$D$4,AND(P2&gt;=Assump!$D$14,P2&lt;Assump!$D$17),FALSE)</f>
        <v>1</v>
      </c>
      <c r="Q7" s="75" t="b">
        <f>IF(Assump!$D$4,AND(Q2&gt;=Assump!$D$14,Q2&lt;Assump!$D$17),FALSE)</f>
        <v>1</v>
      </c>
      <c r="R7" s="75" t="b">
        <f>IF(Assump!$D$4,AND(R2&gt;=Assump!$D$14,R2&lt;Assump!$D$17),FALSE)</f>
        <v>1</v>
      </c>
      <c r="S7" s="75" t="b">
        <f>IF(Assump!$D$4,AND(S2&gt;=Assump!$D$14,S2&lt;Assump!$D$17),FALSE)</f>
        <v>0</v>
      </c>
      <c r="T7" s="75" t="b">
        <f>IF(Assump!$D$4,AND(T2&gt;=Assump!$D$14,T2&lt;Assump!$D$17),FALSE)</f>
        <v>0</v>
      </c>
      <c r="U7" s="75" t="b">
        <f>IF(Assump!$D$4,AND(U2&gt;=Assump!$D$14,U2&lt;Assump!$D$17),FALSE)</f>
        <v>0</v>
      </c>
      <c r="V7" s="75" t="b">
        <f>IF(Assump!$D$4,AND(V2&gt;=Assump!$D$14,V2&lt;Assump!$D$17),FALSE)</f>
        <v>0</v>
      </c>
      <c r="W7" s="75" t="b">
        <f>IF(Assump!$D$4,AND(W2&gt;=Assump!$D$14,W2&lt;Assump!$D$17),FALSE)</f>
        <v>0</v>
      </c>
      <c r="X7" s="75" t="b">
        <f>IF(Assump!$D$4,AND(X2&gt;=Assump!$D$14,X2&lt;Assump!$D$17),FALSE)</f>
        <v>0</v>
      </c>
      <c r="Y7" s="75" t="b">
        <f>IF(Assump!$D$4,AND(Y2&gt;=Assump!$D$14,Y2&lt;Assump!$D$17),FALSE)</f>
        <v>0</v>
      </c>
      <c r="Z7" s="75" t="b">
        <f>IF(Assump!$D$4,AND(Z2&gt;=Assump!$D$14,Z2&lt;Assump!$D$17),FALSE)</f>
        <v>0</v>
      </c>
      <c r="AA7" s="75" t="b">
        <f>IF(Assump!$D$4,AND(AA2&gt;=Assump!$D$14,AA2&lt;Assump!$D$17),FALSE)</f>
        <v>0</v>
      </c>
      <c r="AB7" s="75" t="b">
        <f>IF(Assump!$D$4,AND(AB2&gt;=Assump!$D$14,AB2&lt;Assump!$D$17),FALSE)</f>
        <v>0</v>
      </c>
      <c r="AC7" s="75" t="b">
        <f>IF(Assump!$D$4,AND(AC2&gt;=Assump!$D$14,AC2&lt;Assump!$D$17),FALSE)</f>
        <v>0</v>
      </c>
      <c r="AD7" s="75" t="b">
        <f>IF(Assump!$D$4,AND(AD2&gt;=Assump!$D$14,AD2&lt;Assump!$D$17),FALSE)</f>
        <v>0</v>
      </c>
      <c r="AE7" s="75" t="b">
        <f>IF(Assump!$D$4,AND(AE2&gt;=Assump!$D$14,AE2&lt;Assump!$D$17),FALSE)</f>
        <v>0</v>
      </c>
      <c r="AF7" s="75" t="b">
        <f>IF(Assump!$D$4,AND(AF2&gt;=Assump!$D$14,AF2&lt;Assump!$D$17),FALSE)</f>
        <v>0</v>
      </c>
      <c r="AG7" s="75" t="b">
        <f>IF(Assump!$D$4,AND(AG2&gt;=Assump!$D$14,AG2&lt;Assump!$D$17),FALSE)</f>
        <v>0</v>
      </c>
      <c r="AH7" s="75" t="b">
        <f>IF(Assump!$D$4,AND(AH2&gt;=Assump!$D$14,AH2&lt;Assump!$D$17),FALSE)</f>
        <v>0</v>
      </c>
      <c r="AI7" s="75" t="b">
        <f>IF(Assump!$D$4,AND(AI2&gt;=Assump!$D$14,AI2&lt;Assump!$D$17),FALSE)</f>
        <v>0</v>
      </c>
      <c r="AJ7" s="75" t="b">
        <f>IF(Assump!$D$4,AND(AJ2&gt;=Assump!$D$14,AJ2&lt;Assump!$D$17),FALSE)</f>
        <v>0</v>
      </c>
      <c r="AK7" s="75" t="b">
        <f>IF(Assump!$D$4,AND(AK2&gt;=Assump!$D$14,AK2&lt;Assump!$D$17),FALSE)</f>
        <v>0</v>
      </c>
      <c r="AL7" s="75" t="b">
        <f>IF(Assump!$D$4,AND(AL2&gt;=Assump!$D$14,AL2&lt;Assump!$D$17),FALSE)</f>
        <v>0</v>
      </c>
      <c r="AM7" s="75" t="b">
        <f>IF(Assump!$D$4,AND(AM2&gt;=Assump!$D$14,AM2&lt;Assump!$D$17),FALSE)</f>
        <v>0</v>
      </c>
      <c r="AN7" s="75" t="b">
        <f>IF(Assump!$D$4,AND(AN2&gt;=Assump!$D$14,AN2&lt;Assump!$D$17),FALSE)</f>
        <v>0</v>
      </c>
      <c r="AO7" s="75" t="b">
        <f>IF(Assump!$D$4,AND(AO2&gt;=Assump!$D$14,AO2&lt;Assump!$D$17),FALSE)</f>
        <v>0</v>
      </c>
      <c r="AP7" s="75" t="b">
        <f>IF(Assump!$D$4,AND(AP2&gt;=Assump!$D$14,AP2&lt;Assump!$D$17),FALSE)</f>
        <v>0</v>
      </c>
      <c r="AQ7" s="75" t="b">
        <f>IF(Assump!$D$4,AND(AQ2&gt;=Assump!$D$14,AQ2&lt;Assump!$D$17),FALSE)</f>
        <v>0</v>
      </c>
      <c r="AR7" s="75" t="b">
        <f>IF(Assump!$D$4,AND(AR2&gt;=Assump!$D$14,AR2&lt;Assump!$D$17),FALSE)</f>
        <v>0</v>
      </c>
      <c r="AS7" s="75" t="b">
        <f>IF(Assump!$D$4,AND(AS2&gt;=Assump!$D$14,AS2&lt;Assump!$D$17),FALSE)</f>
        <v>0</v>
      </c>
      <c r="AT7" s="75" t="b">
        <f>IF(Assump!$D$4,AND(AT2&gt;=Assump!$D$14,AT2&lt;Assump!$D$17),FALSE)</f>
        <v>0</v>
      </c>
      <c r="AU7" s="75" t="b">
        <f>IF(Assump!$D$4,AND(AU2&gt;=Assump!$D$14,AU2&lt;Assump!$D$17),FALSE)</f>
        <v>0</v>
      </c>
      <c r="AV7" s="75" t="b">
        <f>IF(Assump!$D$4,AND(AV2&gt;=Assump!$D$14,AV2&lt;Assump!$D$17),FALSE)</f>
        <v>0</v>
      </c>
      <c r="AW7" s="75" t="b">
        <f>IF(Assump!$D$4,AND(AW2&gt;=Assump!$D$14,AW2&lt;Assump!$D$17),FALSE)</f>
        <v>0</v>
      </c>
      <c r="AX7" s="75" t="b">
        <f>IF(Assump!$D$4,AND(AX2&gt;=Assump!$D$14,AX2&lt;Assump!$D$17),FALSE)</f>
        <v>0</v>
      </c>
      <c r="AY7" s="75" t="b">
        <f>IF(Assump!$D$4,AND(AY2&gt;=Assump!$D$14,AY2&lt;Assump!$D$17),FALSE)</f>
        <v>0</v>
      </c>
      <c r="AZ7" s="75" t="b">
        <f>IF(Assump!$D$4,AND(AZ2&gt;=Assump!$D$14,AZ2&lt;Assump!$D$17),FALSE)</f>
        <v>0</v>
      </c>
      <c r="BA7" s="75" t="b">
        <f>IF(Assump!$D$4,AND(BA2&gt;=Assump!$D$14,BA2&lt;Assump!$D$17),FALSE)</f>
        <v>0</v>
      </c>
      <c r="BB7" s="75" t="b">
        <f>IF(Assump!$D$4,AND(BB2&gt;=Assump!$D$14,BB2&lt;Assump!$D$17),FALSE)</f>
        <v>0</v>
      </c>
      <c r="BC7" s="75" t="b">
        <f>IF(Assump!$D$4,AND(BC2&gt;=Assump!$D$14,BC2&lt;Assump!$D$17),FALSE)</f>
        <v>0</v>
      </c>
      <c r="BD7" s="75" t="b">
        <f>IF(Assump!$D$4,AND(BD2&gt;=Assump!$D$14,BD2&lt;Assump!$D$17),FALSE)</f>
        <v>0</v>
      </c>
      <c r="BE7" s="75" t="b">
        <f>IF(Assump!$D$4,AND(BE2&gt;=Assump!$D$14,BE2&lt;Assump!$D$17),FALSE)</f>
        <v>0</v>
      </c>
      <c r="BF7" s="75" t="b">
        <f>IF(Assump!$D$4,AND(BF2&gt;=Assump!$D$14,BF2&lt;Assump!$D$17),FALSE)</f>
        <v>0</v>
      </c>
      <c r="BG7" s="75" t="b">
        <f>IF(Assump!$D$4,AND(BG2&gt;=Assump!$D$14,BG2&lt;Assump!$D$17),FALSE)</f>
        <v>0</v>
      </c>
      <c r="BH7" s="75" t="b">
        <f>IF(Assump!$D$4,AND(BH2&gt;=Assump!$D$14,BH2&lt;Assump!$D$17),FALSE)</f>
        <v>0</v>
      </c>
      <c r="BI7" s="75" t="b">
        <f>IF(Assump!$D$4,AND(BI2&gt;=Assump!$D$14,BI2&lt;Assump!$D$17),FALSE)</f>
        <v>0</v>
      </c>
      <c r="BJ7" s="75" t="b">
        <f>IF(Assump!$D$4,AND(BJ2&gt;=Assump!$D$14,BJ2&lt;Assump!$D$17),FALSE)</f>
        <v>0</v>
      </c>
      <c r="BK7" s="75" t="b">
        <f>IF(Assump!$D$4,AND(BK2&gt;=Assump!$D$14,BK2&lt;Assump!$D$17),FALSE)</f>
        <v>0</v>
      </c>
      <c r="BL7" s="75" t="b">
        <f>IF(Assump!$D$4,AND(BL2&gt;=Assump!$D$14,BL2&lt;Assump!$D$17),FALSE)</f>
        <v>0</v>
      </c>
      <c r="BM7" s="75" t="b">
        <f>IF(Assump!$D$4,AND(BM2&gt;=Assump!$D$14,BM2&lt;Assump!$D$17),FALSE)</f>
        <v>0</v>
      </c>
      <c r="BN7" s="75" t="b">
        <f>IF(Assump!$D$4,AND(BN2&gt;=Assump!$D$14,BN2&lt;Assump!$D$17),FALSE)</f>
        <v>0</v>
      </c>
      <c r="BO7" s="75" t="b">
        <f>IF(Assump!$D$4,AND(BO2&gt;=Assump!$D$14,BO2&lt;Assump!$D$17),FALSE)</f>
        <v>0</v>
      </c>
      <c r="BP7" s="75" t="b">
        <f>IF(Assump!$D$4,AND(BP2&gt;=Assump!$D$14,BP2&lt;Assump!$D$17),FALSE)</f>
        <v>0</v>
      </c>
      <c r="BQ7" s="75" t="b">
        <f>IF(Assump!$D$4,AND(BQ2&gt;=Assump!$D$14,BQ2&lt;Assump!$D$17),FALSE)</f>
        <v>0</v>
      </c>
      <c r="BR7" s="75" t="b">
        <f>IF(Assump!$D$4,AND(BR2&gt;=Assump!$D$14,BR2&lt;Assump!$D$17),FALSE)</f>
        <v>0</v>
      </c>
      <c r="BS7" s="75" t="b">
        <f>IF(Assump!$D$4,AND(BS2&gt;=Assump!$D$14,BS2&lt;Assump!$D$17),FALSE)</f>
        <v>0</v>
      </c>
      <c r="BT7" s="75" t="b">
        <f>IF(Assump!$D$4,AND(BT2&gt;=Assump!$D$14,BT2&lt;Assump!$D$17),FALSE)</f>
        <v>0</v>
      </c>
      <c r="BU7" s="75" t="b">
        <f>IF(Assump!$D$4,AND(BU2&gt;=Assump!$D$14,BU2&lt;Assump!$D$17),FALSE)</f>
        <v>0</v>
      </c>
      <c r="BV7" s="75" t="b">
        <f>IF(Assump!$D$4,AND(BV2&gt;=Assump!$D$14,BV2&lt;Assump!$D$17),FALSE)</f>
        <v>0</v>
      </c>
      <c r="BW7" s="75" t="b">
        <f>IF(Assump!$D$4,AND(BW2&gt;=Assump!$D$14,BW2&lt;Assump!$D$17),FALSE)</f>
        <v>0</v>
      </c>
      <c r="BX7" s="75" t="b">
        <f>IF(Assump!$D$4,AND(BX2&gt;=Assump!$D$14,BX2&lt;Assump!$D$17),FALSE)</f>
        <v>0</v>
      </c>
      <c r="BY7" s="75" t="b">
        <f>IF(Assump!$D$4,AND(BY2&gt;=Assump!$D$14,BY2&lt;Assump!$D$17),FALSE)</f>
        <v>0</v>
      </c>
      <c r="BZ7" s="75" t="b">
        <f>IF(Assump!$D$4,AND(BZ2&gt;=Assump!$D$14,BZ2&lt;Assump!$D$17),FALSE)</f>
        <v>0</v>
      </c>
      <c r="CA7" s="75" t="b">
        <f>IF(Assump!$D$4,AND(CA2&gt;=Assump!$D$14,CA2&lt;Assump!$D$17),FALSE)</f>
        <v>0</v>
      </c>
      <c r="CB7" s="75" t="b">
        <f>IF(Assump!$D$4,AND(CB2&gt;=Assump!$D$14,CB2&lt;Assump!$D$17),FALSE)</f>
        <v>0</v>
      </c>
      <c r="CC7" s="75" t="b">
        <f>IF(Assump!$D$4,AND(CC2&gt;=Assump!$D$14,CC2&lt;Assump!$D$17),FALSE)</f>
        <v>0</v>
      </c>
      <c r="CD7" s="75" t="b">
        <f>IF(Assump!$D$4,AND(CD2&gt;=Assump!$D$14,CD2&lt;Assump!$D$17),FALSE)</f>
        <v>0</v>
      </c>
      <c r="CE7" s="75" t="b">
        <f>IF(Assump!$D$4,AND(CE2&gt;=Assump!$D$14,CE2&lt;Assump!$D$17),FALSE)</f>
        <v>0</v>
      </c>
      <c r="CF7" s="75" t="b">
        <f>IF(Assump!$D$4,AND(CF2&gt;=Assump!$D$14,CF2&lt;Assump!$D$17),FALSE)</f>
        <v>0</v>
      </c>
      <c r="CG7" s="75" t="b">
        <f>IF(Assump!$D$4,AND(CG2&gt;=Assump!$D$14,CG2&lt;Assump!$D$17),FALSE)</f>
        <v>0</v>
      </c>
      <c r="CH7" s="75" t="b">
        <f>IF(Assump!$D$4,AND(CH2&gt;=Assump!$D$14,CH2&lt;Assump!$D$17),FALSE)</f>
        <v>0</v>
      </c>
      <c r="CI7" s="75" t="b">
        <f>IF(Assump!$D$4,AND(CI2&gt;=Assump!$D$14,CI2&lt;Assump!$D$17),FALSE)</f>
        <v>0</v>
      </c>
      <c r="CJ7" s="75" t="b">
        <f>IF(Assump!$D$4,AND(CJ2&gt;=Assump!$D$14,CJ2&lt;Assump!$D$17),FALSE)</f>
        <v>0</v>
      </c>
      <c r="CK7" s="75" t="b">
        <f>IF(Assump!$D$4,AND(CK2&gt;=Assump!$D$14,CK2&lt;Assump!$D$17),FALSE)</f>
        <v>0</v>
      </c>
      <c r="CL7" s="75" t="b">
        <f>IF(Assump!$D$4,AND(CL2&gt;=Assump!$D$14,CL2&lt;Assump!$D$17),FALSE)</f>
        <v>0</v>
      </c>
      <c r="CM7" s="75" t="b">
        <f>IF(Assump!$D$4,AND(CM2&gt;=Assump!$D$14,CM2&lt;Assump!$D$17),FALSE)</f>
        <v>0</v>
      </c>
      <c r="CN7" s="75" t="b">
        <f>IF(Assump!$D$4,AND(CN2&gt;=Assump!$D$14,CN2&lt;Assump!$D$17),FALSE)</f>
        <v>0</v>
      </c>
      <c r="CO7" s="75" t="b">
        <f>IF(Assump!$D$4,AND(CO2&gt;=Assump!$D$14,CO2&lt;Assump!$D$17),FALSE)</f>
        <v>0</v>
      </c>
      <c r="CP7" s="75" t="b">
        <f>IF(Assump!$D$4,AND(CP2&gt;=Assump!$D$14,CP2&lt;Assump!$D$17),FALSE)</f>
        <v>0</v>
      </c>
      <c r="CQ7" s="75" t="b">
        <f>IF(Assump!$D$4,AND(CQ2&gt;=Assump!$D$14,CQ2&lt;Assump!$D$17),FALSE)</f>
        <v>0</v>
      </c>
      <c r="CR7" s="75" t="b">
        <f>IF(Assump!$D$4,AND(CR2&gt;=Assump!$D$14,CR2&lt;Assump!$D$17),FALSE)</f>
        <v>0</v>
      </c>
      <c r="CS7" s="75" t="b">
        <f>IF(Assump!$D$4,AND(CS2&gt;=Assump!$D$14,CS2&lt;Assump!$D$17),FALSE)</f>
        <v>0</v>
      </c>
      <c r="CT7" s="75" t="b">
        <f>IF(Assump!$D$4,AND(CT2&gt;=Assump!$D$14,CT2&lt;Assump!$D$17),FALSE)</f>
        <v>0</v>
      </c>
      <c r="CU7" s="75" t="b">
        <f>IF(Assump!$D$4,AND(CU2&gt;=Assump!$D$14,CU2&lt;Assump!$D$17),FALSE)</f>
        <v>0</v>
      </c>
      <c r="CV7" s="75" t="b">
        <f>IF(Assump!$D$4,AND(CV2&gt;=Assump!$D$14,CV2&lt;Assump!$D$17),FALSE)</f>
        <v>0</v>
      </c>
      <c r="CW7" s="75" t="b">
        <f>IF(Assump!$D$4,AND(CW2&gt;=Assump!$D$14,CW2&lt;Assump!$D$17),FALSE)</f>
        <v>0</v>
      </c>
      <c r="CX7" s="75" t="b">
        <f>IF(Assump!$D$4,AND(CX2&gt;=Assump!$D$14,CX2&lt;Assump!$D$17),FALSE)</f>
        <v>0</v>
      </c>
      <c r="CY7" s="75" t="b">
        <f>IF(Assump!$D$4,AND(CY2&gt;=Assump!$D$14,CY2&lt;Assump!$D$17),FALSE)</f>
        <v>0</v>
      </c>
      <c r="CZ7" s="75" t="b">
        <f>IF(Assump!$D$4,AND(CZ2&gt;=Assump!$D$14,CZ2&lt;Assump!$D$17),FALSE)</f>
        <v>0</v>
      </c>
      <c r="DA7" s="75" t="b">
        <f>IF(Assump!$D$4,AND(DA2&gt;=Assump!$D$14,DA2&lt;Assump!$D$17),FALSE)</f>
        <v>0</v>
      </c>
      <c r="DB7" s="75" t="b">
        <f>IF(Assump!$D$4,AND(DB2&gt;=Assump!$D$14,DB2&lt;Assump!$D$17),FALSE)</f>
        <v>0</v>
      </c>
      <c r="DC7" s="75" t="b">
        <f>IF(Assump!$D$4,AND(DC2&gt;=Assump!$D$14,DC2&lt;Assump!$D$17),FALSE)</f>
        <v>0</v>
      </c>
      <c r="DD7" s="75" t="b">
        <f>IF(Assump!$D$4,AND(DD2&gt;=Assump!$D$14,DD2&lt;Assump!$D$17),FALSE)</f>
        <v>0</v>
      </c>
      <c r="DE7" s="75" t="b">
        <f>IF(Assump!$D$4,AND(DE2&gt;=Assump!$D$14,DE2&lt;Assump!$D$17),FALSE)</f>
        <v>0</v>
      </c>
      <c r="DF7" s="75" t="b">
        <f>IF(Assump!$D$4,AND(DF2&gt;=Assump!$D$14,DF2&lt;Assump!$D$17),FALSE)</f>
        <v>0</v>
      </c>
      <c r="DG7" s="75" t="b">
        <f>IF(Assump!$D$4,AND(DG2&gt;=Assump!$D$14,DG2&lt;Assump!$D$17),FALSE)</f>
        <v>0</v>
      </c>
      <c r="DH7" s="75" t="b">
        <f>IF(Assump!$D$4,AND(DH2&gt;=Assump!$D$14,DH2&lt;Assump!$D$17),FALSE)</f>
        <v>0</v>
      </c>
      <c r="DI7" s="75" t="b">
        <f>IF(Assump!$D$4,AND(DI2&gt;=Assump!$D$14,DI2&lt;Assump!$D$17),FALSE)</f>
        <v>0</v>
      </c>
      <c r="DJ7" s="75" t="b">
        <f>IF(Assump!$D$4,AND(DJ2&gt;=Assump!$D$14,DJ2&lt;Assump!$D$17),FALSE)</f>
        <v>0</v>
      </c>
      <c r="DK7" s="75" t="b">
        <f>IF(Assump!$D$4,AND(DK2&gt;=Assump!$D$14,DK2&lt;Assump!$D$17),FALSE)</f>
        <v>0</v>
      </c>
      <c r="DL7" s="75" t="b">
        <f>IF(Assump!$D$4,AND(DL2&gt;=Assump!$D$14,DL2&lt;Assump!$D$17),FALSE)</f>
        <v>0</v>
      </c>
      <c r="DM7" s="75" t="b">
        <f>IF(Assump!$D$4,AND(DM2&gt;=Assump!$D$14,DM2&lt;Assump!$D$17),FALSE)</f>
        <v>0</v>
      </c>
      <c r="DN7" s="75" t="b">
        <f>IF(Assump!$D$4,AND(DN2&gt;=Assump!$D$14,DN2&lt;Assump!$D$17),FALSE)</f>
        <v>0</v>
      </c>
      <c r="DO7" s="75" t="b">
        <f>IF(Assump!$D$4,AND(DO2&gt;=Assump!$D$14,DO2&lt;Assump!$D$17),FALSE)</f>
        <v>0</v>
      </c>
      <c r="DP7" s="75" t="b">
        <f>IF(Assump!$D$4,AND(DP2&gt;=Assump!$D$14,DP2&lt;Assump!$D$17),FALSE)</f>
        <v>0</v>
      </c>
      <c r="DQ7" s="75" t="b">
        <f>IF(Assump!$D$4,AND(DQ2&gt;=Assump!$D$14,DQ2&lt;Assump!$D$17),FALSE)</f>
        <v>0</v>
      </c>
      <c r="DR7" s="75" t="b">
        <f>IF(Assump!$D$4,AND(DR2&gt;=Assump!$D$14,DR2&lt;Assump!$D$17),FALSE)</f>
        <v>0</v>
      </c>
      <c r="DS7" s="75" t="b">
        <f>IF(Assump!$D$4,AND(DS2&gt;=Assump!$D$14,DS2&lt;Assump!$D$17),FALSE)</f>
        <v>0</v>
      </c>
      <c r="DT7" s="75" t="b">
        <f>IF(Assump!$D$4,AND(DT2&gt;=Assump!$D$14,DT2&lt;Assump!$D$17),FALSE)</f>
        <v>0</v>
      </c>
      <c r="DU7" s="75" t="b">
        <f>IF(Assump!$D$4,AND(DU2&gt;=Assump!$D$14,DU2&lt;Assump!$D$17),FALSE)</f>
        <v>0</v>
      </c>
      <c r="DV7" s="75" t="b">
        <f>IF(Assump!$D$4,AND(DV2&gt;=Assump!$D$14,DV2&lt;Assump!$D$17),FALSE)</f>
        <v>0</v>
      </c>
      <c r="DW7" s="75" t="b">
        <f>IF(Assump!$D$4,AND(DW2&gt;=Assump!$D$14,DW2&lt;Assump!$D$17),FALSE)</f>
        <v>0</v>
      </c>
      <c r="DX7" s="75" t="b">
        <f>IF(Assump!$D$4,AND(DX2&gt;=Assump!$D$14,DX2&lt;Assump!$D$17),FALSE)</f>
        <v>0</v>
      </c>
      <c r="DY7" s="75" t="b">
        <f>IF(Assump!$D$4,AND(DY2&gt;=Assump!$D$14,DY2&lt;Assump!$D$17),FALSE)</f>
        <v>0</v>
      </c>
      <c r="DZ7" s="75" t="b">
        <f>IF(Assump!$D$4,AND(DZ2&gt;=Assump!$D$14,DZ2&lt;Assump!$D$17),FALSE)</f>
        <v>0</v>
      </c>
      <c r="EA7" s="75" t="b">
        <f>IF(Assump!$D$4,AND(EA2&gt;=Assump!$D$14,EA2&lt;Assump!$D$17),FALSE)</f>
        <v>0</v>
      </c>
      <c r="EB7" s="75" t="b">
        <f>IF(Assump!$D$4,AND(EB2&gt;=Assump!$D$14,EB2&lt;Assump!$D$17),FALSE)</f>
        <v>0</v>
      </c>
      <c r="EC7" s="75" t="b">
        <f>IF(Assump!$D$4,AND(EC2&gt;=Assump!$D$14,EC2&lt;Assump!$D$17),FALSE)</f>
        <v>0</v>
      </c>
      <c r="ED7" s="75" t="b">
        <f>IF(Assump!$D$4,AND(ED2&gt;=Assump!$D$14,ED2&lt;Assump!$D$17),FALSE)</f>
        <v>0</v>
      </c>
      <c r="EE7" s="75" t="b">
        <f>IF(Assump!$D$4,AND(EE2&gt;=Assump!$D$14,EE2&lt;Assump!$D$17),FALSE)</f>
        <v>0</v>
      </c>
      <c r="EF7" s="75" t="b">
        <f>IF(Assump!$D$4,AND(EF2&gt;=Assump!$D$14,EF2&lt;Assump!$D$17),FALSE)</f>
        <v>0</v>
      </c>
      <c r="EG7" s="75" t="b">
        <f>IF(Assump!$D$4,AND(EG2&gt;=Assump!$D$14,EG2&lt;Assump!$D$17),FALSE)</f>
        <v>0</v>
      </c>
      <c r="EH7" s="75" t="b">
        <f>IF(Assump!$D$4,AND(EH2&gt;=Assump!$D$14,EH2&lt;Assump!$D$17),FALSE)</f>
        <v>0</v>
      </c>
      <c r="EI7" s="75" t="b">
        <f>IF(Assump!$D$4,AND(EI2&gt;=Assump!$D$14,EI2&lt;Assump!$D$17),FALSE)</f>
        <v>0</v>
      </c>
      <c r="EJ7" s="75" t="b">
        <f>IF(Assump!$D$4,AND(EJ2&gt;=Assump!$D$14,EJ2&lt;Assump!$D$17),FALSE)</f>
        <v>0</v>
      </c>
      <c r="EK7" s="75" t="b">
        <f>IF(Assump!$D$4,AND(EK2&gt;=Assump!$D$14,EK2&lt;Assump!$D$17),FALSE)</f>
        <v>0</v>
      </c>
      <c r="EL7" s="75" t="b">
        <f>IF(Assump!$D$4,AND(EL2&gt;=Assump!$D$14,EL2&lt;Assump!$D$17),FALSE)</f>
        <v>0</v>
      </c>
      <c r="EM7" s="75" t="b">
        <f>IF(Assump!$D$4,AND(EM2&gt;=Assump!$D$14,EM2&lt;Assump!$D$17),FALSE)</f>
        <v>0</v>
      </c>
      <c r="EN7" s="75" t="b">
        <f>IF(Assump!$D$4,AND(EN2&gt;=Assump!$D$14,EN2&lt;Assump!$D$17),FALSE)</f>
        <v>0</v>
      </c>
      <c r="EO7" s="75" t="b">
        <f>IF(Assump!$D$4,AND(EO2&gt;=Assump!$D$14,EO2&lt;Assump!$D$17),FALSE)</f>
        <v>0</v>
      </c>
      <c r="EP7" s="75" t="b">
        <f>IF(Assump!$D$4,AND(EP2&gt;=Assump!$D$14,EP2&lt;Assump!$D$17),FALSE)</f>
        <v>0</v>
      </c>
      <c r="EQ7" s="75" t="b">
        <f>IF(Assump!$D$4,AND(EQ2&gt;=Assump!$D$14,EQ2&lt;Assump!$D$17),FALSE)</f>
        <v>0</v>
      </c>
      <c r="ER7" s="75" t="b">
        <f>IF(Assump!$D$4,AND(ER2&gt;=Assump!$D$14,ER2&lt;Assump!$D$17),FALSE)</f>
        <v>0</v>
      </c>
      <c r="ES7" s="75" t="b">
        <f>IF(Assump!$D$4,AND(ES2&gt;=Assump!$D$14,ES2&lt;Assump!$D$17),FALSE)</f>
        <v>0</v>
      </c>
      <c r="ET7" s="75" t="b">
        <f>IF(Assump!$D$4,AND(ET2&gt;=Assump!$D$14,ET2&lt;Assump!$D$17),FALSE)</f>
        <v>0</v>
      </c>
      <c r="EU7" s="75" t="b">
        <f>IF(Assump!$D$4,AND(EU2&gt;=Assump!$D$14,EU2&lt;Assump!$D$17),FALSE)</f>
        <v>0</v>
      </c>
      <c r="EV7" s="75" t="b">
        <f>IF(Assump!$D$4,AND(EV2&gt;=Assump!$D$14,EV2&lt;Assump!$D$17),FALSE)</f>
        <v>0</v>
      </c>
      <c r="EW7" s="75" t="b">
        <f>IF(Assump!$D$4,AND(EW2&gt;=Assump!$D$14,EW2&lt;Assump!$D$17),FALSE)</f>
        <v>0</v>
      </c>
      <c r="EX7" s="75" t="b">
        <f>IF(Assump!$D$4,AND(EX2&gt;=Assump!$D$14,EX2&lt;Assump!$D$17),FALSE)</f>
        <v>0</v>
      </c>
      <c r="EY7" s="75" t="b">
        <f>IF(Assump!$D$4,AND(EY2&gt;=Assump!$D$14,EY2&lt;Assump!$D$17),FALSE)</f>
        <v>0</v>
      </c>
      <c r="EZ7" s="75" t="b">
        <f>IF(Assump!$D$4,AND(EZ2&gt;=Assump!$D$14,EZ2&lt;Assump!$D$17),FALSE)</f>
        <v>0</v>
      </c>
      <c r="FA7" s="75" t="b">
        <f>IF(Assump!$D$4,AND(FA2&gt;=Assump!$D$14,FA2&lt;Assump!$D$17),FALSE)</f>
        <v>0</v>
      </c>
      <c r="FB7" s="75" t="b">
        <f>IF(Assump!$D$4,AND(FB2&gt;=Assump!$D$14,FB2&lt;Assump!$D$17),FALSE)</f>
        <v>0</v>
      </c>
      <c r="FC7" s="75" t="b">
        <f>IF(Assump!$D$4,AND(FC2&gt;=Assump!$D$14,FC2&lt;Assump!$D$17),FALSE)</f>
        <v>0</v>
      </c>
      <c r="FD7" s="75" t="b">
        <f>IF(Assump!$D$4,AND(FD2&gt;=Assump!$D$14,FD2&lt;Assump!$D$17),FALSE)</f>
        <v>0</v>
      </c>
      <c r="FE7" s="75" t="b">
        <f>IF(Assump!$D$4,AND(FE2&gt;=Assump!$D$14,FE2&lt;Assump!$D$17),FALSE)</f>
        <v>0</v>
      </c>
      <c r="FF7" s="75" t="b">
        <f>IF(Assump!$D$4,AND(FF2&gt;=Assump!$D$14,FF2&lt;Assump!$D$17),FALSE)</f>
        <v>0</v>
      </c>
      <c r="FG7" s="75" t="b">
        <f>IF(Assump!$D$4,AND(FG2&gt;=Assump!$D$14,FG2&lt;Assump!$D$17),FALSE)</f>
        <v>0</v>
      </c>
      <c r="FH7" s="75" t="b">
        <f>IF(Assump!$D$4,AND(FH2&gt;=Assump!$D$14,FH2&lt;Assump!$D$17),FALSE)</f>
        <v>0</v>
      </c>
      <c r="FI7" s="75" t="b">
        <f>IF(Assump!$D$4,AND(FI2&gt;=Assump!$D$14,FI2&lt;Assump!$D$17),FALSE)</f>
        <v>0</v>
      </c>
      <c r="FJ7" s="75" t="b">
        <f>IF(Assump!$D$4,AND(FJ2&gt;=Assump!$D$14,FJ2&lt;Assump!$D$17),FALSE)</f>
        <v>0</v>
      </c>
      <c r="FK7" s="75" t="b">
        <f>IF(Assump!$D$4,AND(FK2&gt;=Assump!$D$14,FK2&lt;Assump!$D$17),FALSE)</f>
        <v>0</v>
      </c>
      <c r="FL7" s="75" t="b">
        <f>IF(Assump!$D$4,AND(FL2&gt;=Assump!$D$14,FL2&lt;Assump!$D$17),FALSE)</f>
        <v>0</v>
      </c>
      <c r="FM7" s="75" t="b">
        <f>IF(Assump!$D$4,AND(FM2&gt;=Assump!$D$14,FM2&lt;Assump!$D$17),FALSE)</f>
        <v>0</v>
      </c>
      <c r="FN7" s="75" t="b">
        <f>IF(Assump!$D$4,AND(FN2&gt;=Assump!$D$14,FN2&lt;Assump!$D$17),FALSE)</f>
        <v>0</v>
      </c>
      <c r="FO7" s="75" t="b">
        <f>IF(Assump!$D$4,AND(FO2&gt;=Assump!$D$14,FO2&lt;Assump!$D$17),FALSE)</f>
        <v>0</v>
      </c>
      <c r="FP7" s="75" t="b">
        <f>IF(Assump!$D$4,AND(FP2&gt;=Assump!$D$14,FP2&lt;Assump!$D$17),FALSE)</f>
        <v>0</v>
      </c>
      <c r="FQ7" s="75" t="b">
        <f>IF(Assump!$D$4,AND(FQ2&gt;=Assump!$D$14,FQ2&lt;Assump!$D$17),FALSE)</f>
        <v>0</v>
      </c>
      <c r="FR7" s="75" t="b">
        <f>IF(Assump!$D$4,AND(FR2&gt;=Assump!$D$14,FR2&lt;Assump!$D$17),FALSE)</f>
        <v>0</v>
      </c>
      <c r="FS7" s="75" t="b">
        <f>IF(Assump!$D$4,AND(FS2&gt;=Assump!$D$14,FS2&lt;Assump!$D$17),FALSE)</f>
        <v>0</v>
      </c>
      <c r="FT7" s="75" t="b">
        <f>IF(Assump!$D$4,AND(FT2&gt;=Assump!$D$14,FT2&lt;Assump!$D$17),FALSE)</f>
        <v>0</v>
      </c>
      <c r="FU7" s="75" t="b">
        <f>IF(Assump!$D$4,AND(FU2&gt;=Assump!$D$14,FU2&lt;Assump!$D$17),FALSE)</f>
        <v>0</v>
      </c>
      <c r="FV7" s="75" t="b">
        <f>IF(Assump!$D$4,AND(FV2&gt;=Assump!$D$14,FV2&lt;Assump!$D$17),FALSE)</f>
        <v>0</v>
      </c>
      <c r="FW7" s="75" t="b">
        <f>IF(Assump!$D$4,AND(FW2&gt;=Assump!$D$14,FW2&lt;Assump!$D$17),FALSE)</f>
        <v>0</v>
      </c>
      <c r="FX7" s="75" t="b">
        <f>IF(Assump!$D$4,AND(FX2&gt;=Assump!$D$14,FX2&lt;Assump!$D$17),FALSE)</f>
        <v>0</v>
      </c>
      <c r="FY7" s="75" t="b">
        <f>IF(Assump!$D$4,AND(FY2&gt;=Assump!$D$14,FY2&lt;Assump!$D$17),FALSE)</f>
        <v>0</v>
      </c>
      <c r="FZ7" s="75" t="b">
        <f>IF(Assump!$D$4,AND(FZ2&gt;=Assump!$D$14,FZ2&lt;Assump!$D$17),FALSE)</f>
        <v>0</v>
      </c>
      <c r="GA7" s="75" t="b">
        <f>IF(Assump!$D$4,AND(GA2&gt;=Assump!$D$14,GA2&lt;Assump!$D$17),FALSE)</f>
        <v>0</v>
      </c>
      <c r="GB7" s="75" t="b">
        <f>IF(Assump!$D$4,AND(GB2&gt;=Assump!$D$14,GB2&lt;Assump!$D$17),FALSE)</f>
        <v>0</v>
      </c>
      <c r="GC7" s="75" t="b">
        <f>IF(Assump!$D$4,AND(GC2&gt;=Assump!$D$14,GC2&lt;Assump!$D$17),FALSE)</f>
        <v>0</v>
      </c>
      <c r="GD7" s="75" t="b">
        <f>IF(Assump!$D$4,AND(GD2&gt;=Assump!$D$14,GD2&lt;Assump!$D$17),FALSE)</f>
        <v>0</v>
      </c>
      <c r="GE7" s="75" t="b">
        <f>IF(Assump!$D$4,AND(GE2&gt;=Assump!$D$14,GE2&lt;Assump!$D$17),FALSE)</f>
        <v>0</v>
      </c>
      <c r="GF7" s="75" t="b">
        <f>IF(Assump!$D$4,AND(GF2&gt;=Assump!$D$14,GF2&lt;Assump!$D$17),FALSE)</f>
        <v>0</v>
      </c>
      <c r="GG7" s="75" t="b">
        <f>IF(Assump!$D$4,AND(GG2&gt;=Assump!$D$14,GG2&lt;Assump!$D$17),FALSE)</f>
        <v>0</v>
      </c>
      <c r="GH7" s="75" t="b">
        <f>IF(Assump!$D$4,AND(GH2&gt;=Assump!$D$14,GH2&lt;Assump!$D$17),FALSE)</f>
        <v>0</v>
      </c>
      <c r="GI7" s="75" t="b">
        <f>IF(Assump!$D$4,AND(GI2&gt;=Assump!$D$14,GI2&lt;Assump!$D$17),FALSE)</f>
        <v>0</v>
      </c>
      <c r="GJ7" s="75" t="b">
        <f>IF(Assump!$D$4,AND(GJ2&gt;=Assump!$D$14,GJ2&lt;Assump!$D$17),FALSE)</f>
        <v>0</v>
      </c>
      <c r="GK7" s="75" t="b">
        <f>IF(Assump!$D$4,AND(GK2&gt;=Assump!$D$14,GK2&lt;Assump!$D$17),FALSE)</f>
        <v>0</v>
      </c>
      <c r="GL7" s="75" t="b">
        <f>IF(Assump!$D$4,AND(GL2&gt;=Assump!$D$14,GL2&lt;Assump!$D$17),FALSE)</f>
        <v>0</v>
      </c>
      <c r="GM7" s="75" t="b">
        <f>IF(Assump!$D$4,AND(GM2&gt;=Assump!$D$14,GM2&lt;Assump!$D$17),FALSE)</f>
        <v>0</v>
      </c>
      <c r="GN7" s="75" t="b">
        <f>IF(Assump!$D$4,AND(GN2&gt;=Assump!$D$14,GN2&lt;Assump!$D$17),FALSE)</f>
        <v>0</v>
      </c>
      <c r="GO7" s="75" t="b">
        <f>IF(Assump!$D$4,AND(GO2&gt;=Assump!$D$14,GO2&lt;Assump!$D$17),FALSE)</f>
        <v>0</v>
      </c>
      <c r="GP7" s="75" t="b">
        <f>IF(Assump!$D$4,AND(GP2&gt;=Assump!$D$14,GP2&lt;Assump!$D$17),FALSE)</f>
        <v>0</v>
      </c>
      <c r="GQ7" s="75" t="b">
        <f>IF(Assump!$D$4,AND(GQ2&gt;=Assump!$D$14,GQ2&lt;Assump!$D$17),FALSE)</f>
        <v>0</v>
      </c>
      <c r="GR7" s="75" t="b">
        <f>IF(Assump!$D$4,AND(GR2&gt;=Assump!$D$14,GR2&lt;Assump!$D$17),FALSE)</f>
        <v>0</v>
      </c>
      <c r="GS7" s="75" t="b">
        <f>IF(Assump!$D$4,AND(GS2&gt;=Assump!$D$14,GS2&lt;Assump!$D$17),FALSE)</f>
        <v>0</v>
      </c>
      <c r="GT7" s="75" t="b">
        <f>IF(Assump!$D$4,AND(GT2&gt;=Assump!$D$14,GT2&lt;Assump!$D$17),FALSE)</f>
        <v>0</v>
      </c>
      <c r="GU7" s="75" t="b">
        <f>IF(Assump!$D$4,AND(GU2&gt;=Assump!$D$14,GU2&lt;Assump!$D$17),FALSE)</f>
        <v>0</v>
      </c>
      <c r="GV7" s="75" t="b">
        <f>IF(Assump!$D$4,AND(GV2&gt;=Assump!$D$14,GV2&lt;Assump!$D$17),FALSE)</f>
        <v>0</v>
      </c>
      <c r="GW7" s="75" t="b">
        <f>IF(Assump!$D$4,AND(GW2&gt;=Assump!$D$14,GW2&lt;Assump!$D$17),FALSE)</f>
        <v>0</v>
      </c>
      <c r="GX7" s="75" t="b">
        <f>IF(Assump!$D$4,AND(GX2&gt;=Assump!$D$14,GX2&lt;Assump!$D$17),FALSE)</f>
        <v>0</v>
      </c>
      <c r="GY7" s="75" t="b">
        <f>IF(Assump!$D$4,AND(GY2&gt;=Assump!$D$14,GY2&lt;Assump!$D$17),FALSE)</f>
        <v>0</v>
      </c>
      <c r="GZ7" s="75" t="b">
        <f>IF(Assump!$D$4,AND(GZ2&gt;=Assump!$D$14,GZ2&lt;Assump!$D$17),FALSE)</f>
        <v>0</v>
      </c>
      <c r="HA7" s="75" t="b">
        <f>IF(Assump!$D$4,AND(HA2&gt;=Assump!$D$14,HA2&lt;Assump!$D$17),FALSE)</f>
        <v>0</v>
      </c>
      <c r="HB7" s="75" t="b">
        <f>IF(Assump!$D$4,AND(HB2&gt;=Assump!$D$14,HB2&lt;Assump!$D$17),FALSE)</f>
        <v>0</v>
      </c>
      <c r="HC7" s="75" t="b">
        <f>IF(Assump!$D$4,AND(HC2&gt;=Assump!$D$14,HC2&lt;Assump!$D$17),FALSE)</f>
        <v>0</v>
      </c>
      <c r="HD7" s="75" t="b">
        <f>IF(Assump!$D$4,AND(HD2&gt;=Assump!$D$14,HD2&lt;Assump!$D$17),FALSE)</f>
        <v>0</v>
      </c>
      <c r="HE7" s="75" t="b">
        <f>IF(Assump!$D$4,AND(HE2&gt;=Assump!$D$14,HE2&lt;Assump!$D$17),FALSE)</f>
        <v>0</v>
      </c>
      <c r="HF7" s="75" t="b">
        <f>IF(Assump!$D$4,AND(HF2&gt;=Assump!$D$14,HF2&lt;Assump!$D$17),FALSE)</f>
        <v>0</v>
      </c>
      <c r="HG7" s="75" t="b">
        <f>IF(Assump!$D$4,AND(HG2&gt;=Assump!$D$14,HG2&lt;Assump!$D$17),FALSE)</f>
        <v>0</v>
      </c>
      <c r="HH7" s="75" t="b">
        <f>IF(Assump!$D$4,AND(HH2&gt;=Assump!$D$14,HH2&lt;Assump!$D$17),FALSE)</f>
        <v>0</v>
      </c>
      <c r="HI7" s="75" t="b">
        <f>IF(Assump!$D$4,AND(HI2&gt;=Assump!$D$14,HI2&lt;Assump!$D$17),FALSE)</f>
        <v>0</v>
      </c>
      <c r="HJ7" s="75" t="b">
        <f>IF(Assump!$D$4,AND(HJ2&gt;=Assump!$D$14,HJ2&lt;Assump!$D$17),FALSE)</f>
        <v>0</v>
      </c>
      <c r="HK7" s="75" t="b">
        <f>IF(Assump!$D$4,AND(HK2&gt;=Assump!$D$14,HK2&lt;Assump!$D$17),FALSE)</f>
        <v>0</v>
      </c>
      <c r="HL7" s="75" t="b">
        <f>IF(Assump!$D$4,AND(HL2&gt;=Assump!$D$14,HL2&lt;Assump!$D$17),FALSE)</f>
        <v>0</v>
      </c>
      <c r="HM7" s="75" t="b">
        <f>IF(Assump!$D$4,AND(HM2&gt;=Assump!$D$14,HM2&lt;Assump!$D$17),FALSE)</f>
        <v>0</v>
      </c>
      <c r="HN7" s="75" t="b">
        <f>IF(Assump!$D$4,AND(HN2&gt;=Assump!$D$14,HN2&lt;Assump!$D$17),FALSE)</f>
        <v>0</v>
      </c>
      <c r="HO7" s="75" t="b">
        <f>IF(Assump!$D$4,AND(HO2&gt;=Assump!$D$14,HO2&lt;Assump!$D$17),FALSE)</f>
        <v>0</v>
      </c>
      <c r="HP7" s="75" t="b">
        <f>IF(Assump!$D$4,AND(HP2&gt;=Assump!$D$14,HP2&lt;Assump!$D$17),FALSE)</f>
        <v>0</v>
      </c>
      <c r="HQ7" s="75" t="b">
        <f>IF(Assump!$D$4,AND(HQ2&gt;=Assump!$D$14,HQ2&lt;Assump!$D$17),FALSE)</f>
        <v>0</v>
      </c>
      <c r="HR7" s="75" t="b">
        <f>IF(Assump!$D$4,AND(HR2&gt;=Assump!$D$14,HR2&lt;Assump!$D$17),FALSE)</f>
        <v>0</v>
      </c>
      <c r="HS7" s="75" t="b">
        <f>IF(Assump!$D$4,AND(HS2&gt;=Assump!$D$14,HS2&lt;Assump!$D$17),FALSE)</f>
        <v>0</v>
      </c>
      <c r="HT7" s="75" t="b">
        <f>IF(Assump!$D$4,AND(HT2&gt;=Assump!$D$14,HT2&lt;Assump!$D$17),FALSE)</f>
        <v>0</v>
      </c>
      <c r="HU7" s="75" t="b">
        <f>IF(Assump!$D$4,AND(HU2&gt;=Assump!$D$14,HU2&lt;Assump!$D$17),FALSE)</f>
        <v>0</v>
      </c>
      <c r="HV7" s="75" t="b">
        <f>IF(Assump!$D$4,AND(HV2&gt;=Assump!$D$14,HV2&lt;Assump!$D$17),FALSE)</f>
        <v>0</v>
      </c>
      <c r="HW7" s="75" t="b">
        <f>IF(Assump!$D$4,AND(HW2&gt;=Assump!$D$14,HW2&lt;Assump!$D$17),FALSE)</f>
        <v>0</v>
      </c>
      <c r="HX7" s="75" t="b">
        <f>IF(Assump!$D$4,AND(HX2&gt;=Assump!$D$14,HX2&lt;Assump!$D$17),FALSE)</f>
        <v>0</v>
      </c>
      <c r="HY7" s="75" t="b">
        <f>IF(Assump!$D$4,AND(HY2&gt;=Assump!$D$14,HY2&lt;Assump!$D$17),FALSE)</f>
        <v>0</v>
      </c>
      <c r="HZ7" s="75" t="b">
        <f>IF(Assump!$D$4,AND(HZ2&gt;=Assump!$D$14,HZ2&lt;Assump!$D$17),FALSE)</f>
        <v>0</v>
      </c>
      <c r="IA7" s="75" t="b">
        <f>IF(Assump!$D$4,AND(IA2&gt;=Assump!$D$14,IA2&lt;Assump!$D$17),FALSE)</f>
        <v>0</v>
      </c>
      <c r="IB7" s="75" t="b">
        <f>IF(Assump!$D$4,AND(IB2&gt;=Assump!$D$14,IB2&lt;Assump!$D$17),FALSE)</f>
        <v>0</v>
      </c>
      <c r="IC7" s="75" t="b">
        <f>IF(Assump!$D$4,AND(IC2&gt;=Assump!$D$14,IC2&lt;Assump!$D$17),FALSE)</f>
        <v>0</v>
      </c>
      <c r="ID7" s="75" t="b">
        <f>IF(Assump!$D$4,AND(ID2&gt;=Assump!$D$14,ID2&lt;Assump!$D$17),FALSE)</f>
        <v>0</v>
      </c>
      <c r="IE7" s="75" t="b">
        <f>IF(Assump!$D$4,AND(IE2&gt;=Assump!$D$14,IE2&lt;Assump!$D$17),FALSE)</f>
        <v>0</v>
      </c>
      <c r="IF7" s="75" t="b">
        <f>IF(Assump!$D$4,AND(IF2&gt;=Assump!$D$14,IF2&lt;Assump!$D$17),FALSE)</f>
        <v>0</v>
      </c>
      <c r="IG7" s="75" t="b">
        <f>IF(Assump!$D$4,AND(IG2&gt;=Assump!$D$14,IG2&lt;Assump!$D$17),FALSE)</f>
        <v>0</v>
      </c>
      <c r="IH7" s="75" t="b">
        <f>IF(Assump!$D$4,AND(IH2&gt;=Assump!$D$14,IH2&lt;Assump!$D$17),FALSE)</f>
        <v>0</v>
      </c>
      <c r="II7" s="75" t="b">
        <f>IF(Assump!$D$4,AND(II2&gt;=Assump!$D$14,II2&lt;Assump!$D$17),FALSE)</f>
        <v>0</v>
      </c>
      <c r="IJ7" s="75" t="b">
        <f>IF(Assump!$D$4,AND(IJ2&gt;=Assump!$D$14,IJ2&lt;Assump!$D$17),FALSE)</f>
        <v>0</v>
      </c>
      <c r="IK7" s="75" t="b">
        <f>IF(Assump!$D$4,AND(IK2&gt;=Assump!$D$14,IK2&lt;Assump!$D$17),FALSE)</f>
        <v>0</v>
      </c>
      <c r="IL7" s="75" t="b">
        <f>IF(Assump!$D$4,AND(IL2&gt;=Assump!$D$14,IL2&lt;Assump!$D$17),FALSE)</f>
        <v>0</v>
      </c>
    </row>
    <row r="8" spans="2:246" ht="10.5" customHeight="1" outlineLevel="1" x14ac:dyDescent="0.3">
      <c r="B8" s="7" t="s">
        <v>342</v>
      </c>
      <c r="G8" s="75" t="b">
        <f>IF(Assump!$D$4,AND(H2=Assump!$D$17),FALSE)</f>
        <v>0</v>
      </c>
      <c r="H8" s="75" t="b">
        <f>IF(Assump!$D$4,AND(I2=Assump!$D$17),FALSE)</f>
        <v>0</v>
      </c>
      <c r="I8" s="75" t="b">
        <f>IF(Assump!$D$4,AND(J2=Assump!$D$17),FALSE)</f>
        <v>0</v>
      </c>
      <c r="J8" s="75" t="b">
        <f>IF(Assump!$D$4,AND(K2=Assump!$D$17),FALSE)</f>
        <v>0</v>
      </c>
      <c r="K8" s="75" t="b">
        <f>IF(Assump!$D$4,AND(L2=Assump!$D$17),FALSE)</f>
        <v>0</v>
      </c>
      <c r="L8" s="75" t="b">
        <f>IF(Assump!$D$4,AND(M2=Assump!$D$17),FALSE)</f>
        <v>0</v>
      </c>
      <c r="M8" s="75" t="b">
        <f>IF(Assump!$D$4,AND(N2=Assump!$D$17),FALSE)</f>
        <v>0</v>
      </c>
      <c r="N8" s="75" t="b">
        <f>IF(Assump!$D$4,AND(O2=Assump!$D$17),FALSE)</f>
        <v>0</v>
      </c>
      <c r="O8" s="75" t="b">
        <f>IF(Assump!$D$4,AND(P2=Assump!$D$17),FALSE)</f>
        <v>0</v>
      </c>
      <c r="P8" s="75" t="b">
        <f>IF(Assump!$D$4,AND(Q2=Assump!$D$17),FALSE)</f>
        <v>0</v>
      </c>
      <c r="Q8" s="75" t="b">
        <f>IF(Assump!$D$4,AND(R2=Assump!$D$17),FALSE)</f>
        <v>0</v>
      </c>
      <c r="R8" s="75" t="b">
        <f>IF(Assump!$D$4,AND(S2=Assump!$D$17),FALSE)</f>
        <v>1</v>
      </c>
      <c r="S8" s="75" t="b">
        <f>IF(Assump!$D$4,AND(T2=Assump!$D$17),FALSE)</f>
        <v>0</v>
      </c>
      <c r="T8" s="75" t="b">
        <f>IF(Assump!$D$4,AND(U2=Assump!$D$17),FALSE)</f>
        <v>0</v>
      </c>
      <c r="U8" s="75" t="b">
        <f>IF(Assump!$D$4,AND(V2=Assump!$D$17),FALSE)</f>
        <v>0</v>
      </c>
      <c r="V8" s="75" t="b">
        <f>IF(Assump!$D$4,AND(W2=Assump!$D$17),FALSE)</f>
        <v>0</v>
      </c>
      <c r="W8" s="75" t="b">
        <f>IF(Assump!$D$4,AND(X2=Assump!$D$17),FALSE)</f>
        <v>0</v>
      </c>
      <c r="X8" s="75" t="b">
        <f>IF(Assump!$D$4,AND(Y2=Assump!$D$17),FALSE)</f>
        <v>0</v>
      </c>
      <c r="Y8" s="75" t="b">
        <f>IF(Assump!$D$4,AND(Z2=Assump!$D$17),FALSE)</f>
        <v>0</v>
      </c>
      <c r="Z8" s="75" t="b">
        <f>IF(Assump!$D$4,AND(AA2=Assump!$D$17),FALSE)</f>
        <v>0</v>
      </c>
      <c r="AA8" s="75" t="b">
        <f>IF(Assump!$D$4,AND(AB2=Assump!$D$17),FALSE)</f>
        <v>0</v>
      </c>
      <c r="AB8" s="75" t="b">
        <f>IF(Assump!$D$4,AND(AC2=Assump!$D$17),FALSE)</f>
        <v>0</v>
      </c>
      <c r="AC8" s="75" t="b">
        <f>IF(Assump!$D$4,AND(AD2=Assump!$D$17),FALSE)</f>
        <v>0</v>
      </c>
      <c r="AD8" s="75" t="b">
        <f>IF(Assump!$D$4,AND(AE2=Assump!$D$17),FALSE)</f>
        <v>0</v>
      </c>
      <c r="AE8" s="75" t="b">
        <f>IF(Assump!$D$4,AND(AF2=Assump!$D$17),FALSE)</f>
        <v>0</v>
      </c>
      <c r="AF8" s="75" t="b">
        <f>IF(Assump!$D$4,AND(AG2=Assump!$D$17),FALSE)</f>
        <v>0</v>
      </c>
      <c r="AG8" s="75" t="b">
        <f>IF(Assump!$D$4,AND(AH2=Assump!$D$17),FALSE)</f>
        <v>0</v>
      </c>
      <c r="AH8" s="75" t="b">
        <f>IF(Assump!$D$4,AND(AI2=Assump!$D$17),FALSE)</f>
        <v>0</v>
      </c>
      <c r="AI8" s="75" t="b">
        <f>IF(Assump!$D$4,AND(AJ2=Assump!$D$17),FALSE)</f>
        <v>0</v>
      </c>
      <c r="AJ8" s="75" t="b">
        <f>IF(Assump!$D$4,AND(AK2=Assump!$D$17),FALSE)</f>
        <v>0</v>
      </c>
      <c r="AK8" s="75" t="b">
        <f>IF(Assump!$D$4,AND(AL2=Assump!$D$17),FALSE)</f>
        <v>0</v>
      </c>
      <c r="AL8" s="75" t="b">
        <f>IF(Assump!$D$4,AND(AM2=Assump!$D$17),FALSE)</f>
        <v>0</v>
      </c>
      <c r="AM8" s="75" t="b">
        <f>IF(Assump!$D$4,AND(AN2=Assump!$D$17),FALSE)</f>
        <v>0</v>
      </c>
      <c r="AN8" s="75" t="b">
        <f>IF(Assump!$D$4,AND(AO2=Assump!$D$17),FALSE)</f>
        <v>0</v>
      </c>
      <c r="AO8" s="75" t="b">
        <f>IF(Assump!$D$4,AND(AP2=Assump!$D$17),FALSE)</f>
        <v>0</v>
      </c>
      <c r="AP8" s="75" t="b">
        <f>IF(Assump!$D$4,AND(AQ2=Assump!$D$17),FALSE)</f>
        <v>0</v>
      </c>
      <c r="AQ8" s="75" t="b">
        <f>IF(Assump!$D$4,AND(AR2=Assump!$D$17),FALSE)</f>
        <v>0</v>
      </c>
      <c r="AR8" s="75" t="b">
        <f>IF(Assump!$D$4,AND(AS2=Assump!$D$17),FALSE)</f>
        <v>0</v>
      </c>
      <c r="AS8" s="75" t="b">
        <f>IF(Assump!$D$4,AND(AT2=Assump!$D$17),FALSE)</f>
        <v>0</v>
      </c>
      <c r="AT8" s="75" t="b">
        <f>IF(Assump!$D$4,AND(AU2=Assump!$D$17),FALSE)</f>
        <v>0</v>
      </c>
      <c r="AU8" s="75" t="b">
        <f>IF(Assump!$D$4,AND(AV2=Assump!$D$17),FALSE)</f>
        <v>0</v>
      </c>
      <c r="AV8" s="75" t="b">
        <f>IF(Assump!$D$4,AND(AW2=Assump!$D$17),FALSE)</f>
        <v>0</v>
      </c>
      <c r="AW8" s="75" t="b">
        <f>IF(Assump!$D$4,AND(AX2=Assump!$D$17),FALSE)</f>
        <v>0</v>
      </c>
      <c r="AX8" s="75" t="b">
        <f>IF(Assump!$D$4,AND(AY2=Assump!$D$17),FALSE)</f>
        <v>0</v>
      </c>
      <c r="AY8" s="75" t="b">
        <f>IF(Assump!$D$4,AND(AZ2=Assump!$D$17),FALSE)</f>
        <v>0</v>
      </c>
      <c r="AZ8" s="75" t="b">
        <f>IF(Assump!$D$4,AND(BA2=Assump!$D$17),FALSE)</f>
        <v>0</v>
      </c>
      <c r="BA8" s="75" t="b">
        <f>IF(Assump!$D$4,AND(BB2=Assump!$D$17),FALSE)</f>
        <v>0</v>
      </c>
      <c r="BB8" s="75" t="b">
        <f>IF(Assump!$D$4,AND(BC2=Assump!$D$17),FALSE)</f>
        <v>0</v>
      </c>
      <c r="BC8" s="75" t="b">
        <f>IF(Assump!$D$4,AND(BD2=Assump!$D$17),FALSE)</f>
        <v>0</v>
      </c>
      <c r="BD8" s="75" t="b">
        <f>IF(Assump!$D$4,AND(BE2=Assump!$D$17),FALSE)</f>
        <v>0</v>
      </c>
      <c r="BE8" s="75" t="b">
        <f>IF(Assump!$D$4,AND(BF2=Assump!$D$17),FALSE)</f>
        <v>0</v>
      </c>
      <c r="BF8" s="75" t="b">
        <f>IF(Assump!$D$4,AND(BG2=Assump!$D$17),FALSE)</f>
        <v>0</v>
      </c>
      <c r="BG8" s="75" t="b">
        <f>IF(Assump!$D$4,AND(BH2=Assump!$D$17),FALSE)</f>
        <v>0</v>
      </c>
      <c r="BH8" s="75" t="b">
        <f>IF(Assump!$D$4,AND(BI2=Assump!$D$17),FALSE)</f>
        <v>0</v>
      </c>
      <c r="BI8" s="75" t="b">
        <f>IF(Assump!$D$4,AND(BJ2=Assump!$D$17),FALSE)</f>
        <v>0</v>
      </c>
      <c r="BJ8" s="75" t="b">
        <f>IF(Assump!$D$4,AND(BK2=Assump!$D$17),FALSE)</f>
        <v>0</v>
      </c>
      <c r="BK8" s="75" t="b">
        <f>IF(Assump!$D$4,AND(BL2=Assump!$D$17),FALSE)</f>
        <v>0</v>
      </c>
      <c r="BL8" s="75" t="b">
        <f>IF(Assump!$D$4,AND(BM2=Assump!$D$17),FALSE)</f>
        <v>0</v>
      </c>
      <c r="BM8" s="75" t="b">
        <f>IF(Assump!$D$4,AND(BN2=Assump!$D$17),FALSE)</f>
        <v>0</v>
      </c>
      <c r="BN8" s="75" t="b">
        <f>IF(Assump!$D$4,AND(BO2=Assump!$D$17),FALSE)</f>
        <v>0</v>
      </c>
      <c r="BO8" s="75" t="b">
        <f>IF(Assump!$D$4,AND(BP2=Assump!$D$17),FALSE)</f>
        <v>0</v>
      </c>
      <c r="BP8" s="75" t="b">
        <f>IF(Assump!$D$4,AND(BQ2=Assump!$D$17),FALSE)</f>
        <v>0</v>
      </c>
      <c r="BQ8" s="75" t="b">
        <f>IF(Assump!$D$4,AND(BR2=Assump!$D$17),FALSE)</f>
        <v>0</v>
      </c>
      <c r="BR8" s="75" t="b">
        <f>IF(Assump!$D$4,AND(BS2=Assump!$D$17),FALSE)</f>
        <v>0</v>
      </c>
      <c r="BS8" s="75" t="b">
        <f>IF(Assump!$D$4,AND(BT2=Assump!$D$17),FALSE)</f>
        <v>0</v>
      </c>
      <c r="BT8" s="75" t="b">
        <f>IF(Assump!$D$4,AND(BU2=Assump!$D$17),FALSE)</f>
        <v>0</v>
      </c>
      <c r="BU8" s="75" t="b">
        <f>IF(Assump!$D$4,AND(BV2=Assump!$D$17),FALSE)</f>
        <v>0</v>
      </c>
      <c r="BV8" s="75" t="b">
        <f>IF(Assump!$D$4,AND(BW2=Assump!$D$17),FALSE)</f>
        <v>0</v>
      </c>
      <c r="BW8" s="75" t="b">
        <f>IF(Assump!$D$4,AND(BX2=Assump!$D$17),FALSE)</f>
        <v>0</v>
      </c>
      <c r="BX8" s="75" t="b">
        <f>IF(Assump!$D$4,AND(BY2=Assump!$D$17),FALSE)</f>
        <v>0</v>
      </c>
      <c r="BY8" s="75" t="b">
        <f>IF(Assump!$D$4,AND(BZ2=Assump!$D$17),FALSE)</f>
        <v>0</v>
      </c>
      <c r="BZ8" s="75" t="b">
        <f>IF(Assump!$D$4,AND(CA2=Assump!$D$17),FALSE)</f>
        <v>0</v>
      </c>
      <c r="CA8" s="75" t="b">
        <f>IF(Assump!$D$4,AND(CB2=Assump!$D$17),FALSE)</f>
        <v>0</v>
      </c>
      <c r="CB8" s="75" t="b">
        <f>IF(Assump!$D$4,AND(CC2=Assump!$D$17),FALSE)</f>
        <v>0</v>
      </c>
      <c r="CC8" s="75" t="b">
        <f>IF(Assump!$D$4,AND(CD2=Assump!$D$17),FALSE)</f>
        <v>0</v>
      </c>
      <c r="CD8" s="75" t="b">
        <f>IF(Assump!$D$4,AND(CE2=Assump!$D$17),FALSE)</f>
        <v>0</v>
      </c>
      <c r="CE8" s="75" t="b">
        <f>IF(Assump!$D$4,AND(CF2=Assump!$D$17),FALSE)</f>
        <v>0</v>
      </c>
      <c r="CF8" s="75" t="b">
        <f>IF(Assump!$D$4,AND(CG2=Assump!$D$17),FALSE)</f>
        <v>0</v>
      </c>
      <c r="CG8" s="75" t="b">
        <f>IF(Assump!$D$4,AND(CH2=Assump!$D$17),FALSE)</f>
        <v>0</v>
      </c>
      <c r="CH8" s="75" t="b">
        <f>IF(Assump!$D$4,AND(CI2=Assump!$D$17),FALSE)</f>
        <v>0</v>
      </c>
      <c r="CI8" s="75" t="b">
        <f>IF(Assump!$D$4,AND(CJ2=Assump!$D$17),FALSE)</f>
        <v>0</v>
      </c>
      <c r="CJ8" s="75" t="b">
        <f>IF(Assump!$D$4,AND(CK2=Assump!$D$17),FALSE)</f>
        <v>0</v>
      </c>
      <c r="CK8" s="75" t="b">
        <f>IF(Assump!$D$4,AND(CL2=Assump!$D$17),FALSE)</f>
        <v>0</v>
      </c>
      <c r="CL8" s="75" t="b">
        <f>IF(Assump!$D$4,AND(CM2=Assump!$D$17),FALSE)</f>
        <v>0</v>
      </c>
      <c r="CM8" s="75" t="b">
        <f>IF(Assump!$D$4,AND(CN2=Assump!$D$17),FALSE)</f>
        <v>0</v>
      </c>
      <c r="CN8" s="75" t="b">
        <f>IF(Assump!$D$4,AND(CO2=Assump!$D$17),FALSE)</f>
        <v>0</v>
      </c>
      <c r="CO8" s="75" t="b">
        <f>IF(Assump!$D$4,AND(CP2=Assump!$D$17),FALSE)</f>
        <v>0</v>
      </c>
      <c r="CP8" s="75" t="b">
        <f>IF(Assump!$D$4,AND(CQ2=Assump!$D$17),FALSE)</f>
        <v>0</v>
      </c>
      <c r="CQ8" s="75" t="b">
        <f>IF(Assump!$D$4,AND(CR2=Assump!$D$17),FALSE)</f>
        <v>0</v>
      </c>
      <c r="CR8" s="75" t="b">
        <f>IF(Assump!$D$4,AND(CS2=Assump!$D$17),FALSE)</f>
        <v>0</v>
      </c>
      <c r="CS8" s="75" t="b">
        <f>IF(Assump!$D$4,AND(CT2=Assump!$D$17),FALSE)</f>
        <v>0</v>
      </c>
      <c r="CT8" s="75" t="b">
        <f>IF(Assump!$D$4,AND(CU2=Assump!$D$17),FALSE)</f>
        <v>0</v>
      </c>
      <c r="CU8" s="75" t="b">
        <f>IF(Assump!$D$4,AND(CV2=Assump!$D$17),FALSE)</f>
        <v>0</v>
      </c>
      <c r="CV8" s="75" t="b">
        <f>IF(Assump!$D$4,AND(CW2=Assump!$D$17),FALSE)</f>
        <v>0</v>
      </c>
      <c r="CW8" s="75" t="b">
        <f>IF(Assump!$D$4,AND(CX2=Assump!$D$17),FALSE)</f>
        <v>0</v>
      </c>
      <c r="CX8" s="75" t="b">
        <f>IF(Assump!$D$4,AND(CY2=Assump!$D$17),FALSE)</f>
        <v>0</v>
      </c>
      <c r="CY8" s="75" t="b">
        <f>IF(Assump!$D$4,AND(CZ2=Assump!$D$17),FALSE)</f>
        <v>0</v>
      </c>
      <c r="CZ8" s="75" t="b">
        <f>IF(Assump!$D$4,AND(DA2=Assump!$D$17),FALSE)</f>
        <v>0</v>
      </c>
      <c r="DA8" s="75" t="b">
        <f>IF(Assump!$D$4,AND(DB2=Assump!$D$17),FALSE)</f>
        <v>0</v>
      </c>
      <c r="DB8" s="75" t="b">
        <f>IF(Assump!$D$4,AND(DC2=Assump!$D$17),FALSE)</f>
        <v>0</v>
      </c>
      <c r="DC8" s="75" t="b">
        <f>IF(Assump!$D$4,AND(DD2=Assump!$D$17),FALSE)</f>
        <v>0</v>
      </c>
      <c r="DD8" s="75" t="b">
        <f>IF(Assump!$D$4,AND(DE2=Assump!$D$17),FALSE)</f>
        <v>0</v>
      </c>
      <c r="DE8" s="75" t="b">
        <f>IF(Assump!$D$4,AND(DF2=Assump!$D$17),FALSE)</f>
        <v>0</v>
      </c>
      <c r="DF8" s="75" t="b">
        <f>IF(Assump!$D$4,AND(DG2=Assump!$D$17),FALSE)</f>
        <v>0</v>
      </c>
      <c r="DG8" s="75" t="b">
        <f>IF(Assump!$D$4,AND(DH2=Assump!$D$17),FALSE)</f>
        <v>0</v>
      </c>
      <c r="DH8" s="75" t="b">
        <f>IF(Assump!$D$4,AND(DI2=Assump!$D$17),FALSE)</f>
        <v>0</v>
      </c>
      <c r="DI8" s="75" t="b">
        <f>IF(Assump!$D$4,AND(DJ2=Assump!$D$17),FALSE)</f>
        <v>0</v>
      </c>
      <c r="DJ8" s="75" t="b">
        <f>IF(Assump!$D$4,AND(DK2=Assump!$D$17),FALSE)</f>
        <v>0</v>
      </c>
      <c r="DK8" s="75" t="b">
        <f>IF(Assump!$D$4,AND(DL2=Assump!$D$17),FALSE)</f>
        <v>0</v>
      </c>
      <c r="DL8" s="75" t="b">
        <f>IF(Assump!$D$4,AND(DM2=Assump!$D$17),FALSE)</f>
        <v>0</v>
      </c>
      <c r="DM8" s="75" t="b">
        <f>IF(Assump!$D$4,AND(DN2=Assump!$D$17),FALSE)</f>
        <v>0</v>
      </c>
      <c r="DN8" s="75" t="b">
        <f>IF(Assump!$D$4,AND(DO2=Assump!$D$17),FALSE)</f>
        <v>0</v>
      </c>
      <c r="DO8" s="75" t="b">
        <f>IF(Assump!$D$4,AND(DP2=Assump!$D$17),FALSE)</f>
        <v>0</v>
      </c>
      <c r="DP8" s="75" t="b">
        <f>IF(Assump!$D$4,AND(DQ2=Assump!$D$17),FALSE)</f>
        <v>0</v>
      </c>
      <c r="DQ8" s="75" t="b">
        <f>IF(Assump!$D$4,AND(DR2=Assump!$D$17),FALSE)</f>
        <v>0</v>
      </c>
      <c r="DR8" s="75" t="b">
        <f>IF(Assump!$D$4,AND(DS2=Assump!$D$17),FALSE)</f>
        <v>0</v>
      </c>
      <c r="DS8" s="75" t="b">
        <f>IF(Assump!$D$4,AND(DT2=Assump!$D$17),FALSE)</f>
        <v>0</v>
      </c>
      <c r="DT8" s="75" t="b">
        <f>IF(Assump!$D$4,AND(DU2=Assump!$D$17),FALSE)</f>
        <v>0</v>
      </c>
      <c r="DU8" s="75" t="b">
        <f>IF(Assump!$D$4,AND(DV2=Assump!$D$17),FALSE)</f>
        <v>0</v>
      </c>
      <c r="DV8" s="75" t="b">
        <f>IF(Assump!$D$4,AND(DW2=Assump!$D$17),FALSE)</f>
        <v>0</v>
      </c>
      <c r="DW8" s="75" t="b">
        <f>IF(Assump!$D$4,AND(DX2=Assump!$D$17),FALSE)</f>
        <v>0</v>
      </c>
      <c r="DX8" s="75" t="b">
        <f>IF(Assump!$D$4,AND(DY2=Assump!$D$17),FALSE)</f>
        <v>0</v>
      </c>
      <c r="DY8" s="75" t="b">
        <f>IF(Assump!$D$4,AND(DZ2=Assump!$D$17),FALSE)</f>
        <v>0</v>
      </c>
      <c r="DZ8" s="75" t="b">
        <f>IF(Assump!$D$4,AND(EA2=Assump!$D$17),FALSE)</f>
        <v>0</v>
      </c>
      <c r="EA8" s="75" t="b">
        <f>IF(Assump!$D$4,AND(EB2=Assump!$D$17),FALSE)</f>
        <v>0</v>
      </c>
      <c r="EB8" s="75" t="b">
        <f>IF(Assump!$D$4,AND(EC2=Assump!$D$17),FALSE)</f>
        <v>0</v>
      </c>
      <c r="EC8" s="75" t="b">
        <f>IF(Assump!$D$4,AND(ED2=Assump!$D$17),FALSE)</f>
        <v>0</v>
      </c>
      <c r="ED8" s="75" t="b">
        <f>IF(Assump!$D$4,AND(EE2=Assump!$D$17),FALSE)</f>
        <v>0</v>
      </c>
      <c r="EE8" s="75" t="b">
        <f>IF(Assump!$D$4,AND(EF2=Assump!$D$17),FALSE)</f>
        <v>0</v>
      </c>
      <c r="EF8" s="75" t="b">
        <f>IF(Assump!$D$4,AND(EG2=Assump!$D$17),FALSE)</f>
        <v>0</v>
      </c>
      <c r="EG8" s="75" t="b">
        <f>IF(Assump!$D$4,AND(EH2=Assump!$D$17),FALSE)</f>
        <v>0</v>
      </c>
      <c r="EH8" s="75" t="b">
        <f>IF(Assump!$D$4,AND(EI2=Assump!$D$17),FALSE)</f>
        <v>0</v>
      </c>
      <c r="EI8" s="75" t="b">
        <f>IF(Assump!$D$4,AND(EJ2=Assump!$D$17),FALSE)</f>
        <v>0</v>
      </c>
      <c r="EJ8" s="75" t="b">
        <f>IF(Assump!$D$4,AND(EK2=Assump!$D$17),FALSE)</f>
        <v>0</v>
      </c>
      <c r="EK8" s="75" t="b">
        <f>IF(Assump!$D$4,AND(EL2=Assump!$D$17),FALSE)</f>
        <v>0</v>
      </c>
      <c r="EL8" s="75" t="b">
        <f>IF(Assump!$D$4,AND(EM2=Assump!$D$17),FALSE)</f>
        <v>0</v>
      </c>
      <c r="EM8" s="75" t="b">
        <f>IF(Assump!$D$4,AND(EN2=Assump!$D$17),FALSE)</f>
        <v>0</v>
      </c>
      <c r="EN8" s="75" t="b">
        <f>IF(Assump!$D$4,AND(EO2=Assump!$D$17),FALSE)</f>
        <v>0</v>
      </c>
      <c r="EO8" s="75" t="b">
        <f>IF(Assump!$D$4,AND(EP2=Assump!$D$17),FALSE)</f>
        <v>0</v>
      </c>
      <c r="EP8" s="75" t="b">
        <f>IF(Assump!$D$4,AND(EQ2=Assump!$D$17),FALSE)</f>
        <v>0</v>
      </c>
      <c r="EQ8" s="75" t="b">
        <f>IF(Assump!$D$4,AND(ER2=Assump!$D$17),FALSE)</f>
        <v>0</v>
      </c>
      <c r="ER8" s="75" t="b">
        <f>IF(Assump!$D$4,AND(ES2=Assump!$D$17),FALSE)</f>
        <v>0</v>
      </c>
      <c r="ES8" s="75" t="b">
        <f>IF(Assump!$D$4,AND(ET2=Assump!$D$17),FALSE)</f>
        <v>0</v>
      </c>
      <c r="ET8" s="75" t="b">
        <f>IF(Assump!$D$4,AND(EU2=Assump!$D$17),FALSE)</f>
        <v>0</v>
      </c>
      <c r="EU8" s="75" t="b">
        <f>IF(Assump!$D$4,AND(EV2=Assump!$D$17),FALSE)</f>
        <v>0</v>
      </c>
      <c r="EV8" s="75" t="b">
        <f>IF(Assump!$D$4,AND(EW2=Assump!$D$17),FALSE)</f>
        <v>0</v>
      </c>
      <c r="EW8" s="75" t="b">
        <f>IF(Assump!$D$4,AND(EX2=Assump!$D$17),FALSE)</f>
        <v>0</v>
      </c>
      <c r="EX8" s="75" t="b">
        <f>IF(Assump!$D$4,AND(EY2=Assump!$D$17),FALSE)</f>
        <v>0</v>
      </c>
      <c r="EY8" s="75" t="b">
        <f>IF(Assump!$D$4,AND(EZ2=Assump!$D$17),FALSE)</f>
        <v>0</v>
      </c>
      <c r="EZ8" s="75" t="b">
        <f>IF(Assump!$D$4,AND(FA2=Assump!$D$17),FALSE)</f>
        <v>0</v>
      </c>
      <c r="FA8" s="75" t="b">
        <f>IF(Assump!$D$4,AND(FB2=Assump!$D$17),FALSE)</f>
        <v>0</v>
      </c>
      <c r="FB8" s="75" t="b">
        <f>IF(Assump!$D$4,AND(FC2=Assump!$D$17),FALSE)</f>
        <v>0</v>
      </c>
      <c r="FC8" s="75" t="b">
        <f>IF(Assump!$D$4,AND(FD2=Assump!$D$17),FALSE)</f>
        <v>0</v>
      </c>
      <c r="FD8" s="75" t="b">
        <f>IF(Assump!$D$4,AND(FE2=Assump!$D$17),FALSE)</f>
        <v>0</v>
      </c>
      <c r="FE8" s="75" t="b">
        <f>IF(Assump!$D$4,AND(FF2=Assump!$D$17),FALSE)</f>
        <v>0</v>
      </c>
      <c r="FF8" s="75" t="b">
        <f>IF(Assump!$D$4,AND(FG2=Assump!$D$17),FALSE)</f>
        <v>0</v>
      </c>
      <c r="FG8" s="75" t="b">
        <f>IF(Assump!$D$4,AND(FH2=Assump!$D$17),FALSE)</f>
        <v>0</v>
      </c>
      <c r="FH8" s="75" t="b">
        <f>IF(Assump!$D$4,AND(FI2=Assump!$D$17),FALSE)</f>
        <v>0</v>
      </c>
      <c r="FI8" s="75" t="b">
        <f>IF(Assump!$D$4,AND(FJ2=Assump!$D$17),FALSE)</f>
        <v>0</v>
      </c>
      <c r="FJ8" s="75" t="b">
        <f>IF(Assump!$D$4,AND(FK2=Assump!$D$17),FALSE)</f>
        <v>0</v>
      </c>
      <c r="FK8" s="75" t="b">
        <f>IF(Assump!$D$4,AND(FL2=Assump!$D$17),FALSE)</f>
        <v>0</v>
      </c>
      <c r="FL8" s="75" t="b">
        <f>IF(Assump!$D$4,AND(FM2=Assump!$D$17),FALSE)</f>
        <v>0</v>
      </c>
      <c r="FM8" s="75" t="b">
        <f>IF(Assump!$D$4,AND(FN2=Assump!$D$17),FALSE)</f>
        <v>0</v>
      </c>
      <c r="FN8" s="75" t="b">
        <f>IF(Assump!$D$4,AND(FO2=Assump!$D$17),FALSE)</f>
        <v>0</v>
      </c>
      <c r="FO8" s="75" t="b">
        <f>IF(Assump!$D$4,AND(FP2=Assump!$D$17),FALSE)</f>
        <v>0</v>
      </c>
      <c r="FP8" s="75" t="b">
        <f>IF(Assump!$D$4,AND(FQ2=Assump!$D$17),FALSE)</f>
        <v>0</v>
      </c>
      <c r="FQ8" s="75" t="b">
        <f>IF(Assump!$D$4,AND(FR2=Assump!$D$17),FALSE)</f>
        <v>0</v>
      </c>
      <c r="FR8" s="75" t="b">
        <f>IF(Assump!$D$4,AND(FS2=Assump!$D$17),FALSE)</f>
        <v>0</v>
      </c>
      <c r="FS8" s="75" t="b">
        <f>IF(Assump!$D$4,AND(FT2=Assump!$D$17),FALSE)</f>
        <v>0</v>
      </c>
      <c r="FT8" s="75" t="b">
        <f>IF(Assump!$D$4,AND(FU2=Assump!$D$17),FALSE)</f>
        <v>0</v>
      </c>
      <c r="FU8" s="75" t="b">
        <f>IF(Assump!$D$4,AND(FV2=Assump!$D$17),FALSE)</f>
        <v>0</v>
      </c>
      <c r="FV8" s="75" t="b">
        <f>IF(Assump!$D$4,AND(FW2=Assump!$D$17),FALSE)</f>
        <v>0</v>
      </c>
      <c r="FW8" s="75" t="b">
        <f>IF(Assump!$D$4,AND(FX2=Assump!$D$17),FALSE)</f>
        <v>0</v>
      </c>
      <c r="FX8" s="75" t="b">
        <f>IF(Assump!$D$4,AND(FY2=Assump!$D$17),FALSE)</f>
        <v>0</v>
      </c>
      <c r="FY8" s="75" t="b">
        <f>IF(Assump!$D$4,AND(FZ2=Assump!$D$17),FALSE)</f>
        <v>0</v>
      </c>
      <c r="FZ8" s="75" t="b">
        <f>IF(Assump!$D$4,AND(GA2=Assump!$D$17),FALSE)</f>
        <v>0</v>
      </c>
      <c r="GA8" s="75" t="b">
        <f>IF(Assump!$D$4,AND(GB2=Assump!$D$17),FALSE)</f>
        <v>0</v>
      </c>
      <c r="GB8" s="75" t="b">
        <f>IF(Assump!$D$4,AND(GC2=Assump!$D$17),FALSE)</f>
        <v>0</v>
      </c>
      <c r="GC8" s="75" t="b">
        <f>IF(Assump!$D$4,AND(GD2=Assump!$D$17),FALSE)</f>
        <v>0</v>
      </c>
      <c r="GD8" s="75" t="b">
        <f>IF(Assump!$D$4,AND(GE2=Assump!$D$17),FALSE)</f>
        <v>0</v>
      </c>
      <c r="GE8" s="75" t="b">
        <f>IF(Assump!$D$4,AND(GF2=Assump!$D$17),FALSE)</f>
        <v>0</v>
      </c>
      <c r="GF8" s="75" t="b">
        <f>IF(Assump!$D$4,AND(GG2=Assump!$D$17),FALSE)</f>
        <v>0</v>
      </c>
      <c r="GG8" s="75" t="b">
        <f>IF(Assump!$D$4,AND(GH2=Assump!$D$17),FALSE)</f>
        <v>0</v>
      </c>
      <c r="GH8" s="75" t="b">
        <f>IF(Assump!$D$4,AND(GI2=Assump!$D$17),FALSE)</f>
        <v>0</v>
      </c>
      <c r="GI8" s="75" t="b">
        <f>IF(Assump!$D$4,AND(GJ2=Assump!$D$17),FALSE)</f>
        <v>0</v>
      </c>
      <c r="GJ8" s="75" t="b">
        <f>IF(Assump!$D$4,AND(GK2=Assump!$D$17),FALSE)</f>
        <v>0</v>
      </c>
      <c r="GK8" s="75" t="b">
        <f>IF(Assump!$D$4,AND(GL2=Assump!$D$17),FALSE)</f>
        <v>0</v>
      </c>
      <c r="GL8" s="75" t="b">
        <f>IF(Assump!$D$4,AND(GM2=Assump!$D$17),FALSE)</f>
        <v>0</v>
      </c>
      <c r="GM8" s="75" t="b">
        <f>IF(Assump!$D$4,AND(GN2=Assump!$D$17),FALSE)</f>
        <v>0</v>
      </c>
      <c r="GN8" s="75" t="b">
        <f>IF(Assump!$D$4,AND(GO2=Assump!$D$17),FALSE)</f>
        <v>0</v>
      </c>
      <c r="GO8" s="75" t="b">
        <f>IF(Assump!$D$4,AND(GP2=Assump!$D$17),FALSE)</f>
        <v>0</v>
      </c>
      <c r="GP8" s="75" t="b">
        <f>IF(Assump!$D$4,AND(GQ2=Assump!$D$17),FALSE)</f>
        <v>0</v>
      </c>
      <c r="GQ8" s="75" t="b">
        <f>IF(Assump!$D$4,AND(GR2=Assump!$D$17),FALSE)</f>
        <v>0</v>
      </c>
      <c r="GR8" s="75" t="b">
        <f>IF(Assump!$D$4,AND(GS2=Assump!$D$17),FALSE)</f>
        <v>0</v>
      </c>
      <c r="GS8" s="75" t="b">
        <f>IF(Assump!$D$4,AND(GT2=Assump!$D$17),FALSE)</f>
        <v>0</v>
      </c>
      <c r="GT8" s="75" t="b">
        <f>IF(Assump!$D$4,AND(GU2=Assump!$D$17),FALSE)</f>
        <v>0</v>
      </c>
      <c r="GU8" s="75" t="b">
        <f>IF(Assump!$D$4,AND(GV2=Assump!$D$17),FALSE)</f>
        <v>0</v>
      </c>
      <c r="GV8" s="75" t="b">
        <f>IF(Assump!$D$4,AND(GW2=Assump!$D$17),FALSE)</f>
        <v>0</v>
      </c>
      <c r="GW8" s="75" t="b">
        <f>IF(Assump!$D$4,AND(GX2=Assump!$D$17),FALSE)</f>
        <v>0</v>
      </c>
      <c r="GX8" s="75" t="b">
        <f>IF(Assump!$D$4,AND(GY2=Assump!$D$17),FALSE)</f>
        <v>0</v>
      </c>
      <c r="GY8" s="75" t="b">
        <f>IF(Assump!$D$4,AND(GZ2=Assump!$D$17),FALSE)</f>
        <v>0</v>
      </c>
      <c r="GZ8" s="75" t="b">
        <f>IF(Assump!$D$4,AND(HA2=Assump!$D$17),FALSE)</f>
        <v>0</v>
      </c>
      <c r="HA8" s="75" t="b">
        <f>IF(Assump!$D$4,AND(HB2=Assump!$D$17),FALSE)</f>
        <v>0</v>
      </c>
      <c r="HB8" s="75" t="b">
        <f>IF(Assump!$D$4,AND(HC2=Assump!$D$17),FALSE)</f>
        <v>0</v>
      </c>
      <c r="HC8" s="75" t="b">
        <f>IF(Assump!$D$4,AND(HD2=Assump!$D$17),FALSE)</f>
        <v>0</v>
      </c>
      <c r="HD8" s="75" t="b">
        <f>IF(Assump!$D$4,AND(HE2=Assump!$D$17),FALSE)</f>
        <v>0</v>
      </c>
      <c r="HE8" s="75" t="b">
        <f>IF(Assump!$D$4,AND(HF2=Assump!$D$17),FALSE)</f>
        <v>0</v>
      </c>
      <c r="HF8" s="75" t="b">
        <f>IF(Assump!$D$4,AND(HG2=Assump!$D$17),FALSE)</f>
        <v>0</v>
      </c>
      <c r="HG8" s="75" t="b">
        <f>IF(Assump!$D$4,AND(HH2=Assump!$D$17),FALSE)</f>
        <v>0</v>
      </c>
      <c r="HH8" s="75" t="b">
        <f>IF(Assump!$D$4,AND(HI2=Assump!$D$17),FALSE)</f>
        <v>0</v>
      </c>
      <c r="HI8" s="75" t="b">
        <f>IF(Assump!$D$4,AND(HJ2=Assump!$D$17),FALSE)</f>
        <v>0</v>
      </c>
      <c r="HJ8" s="75" t="b">
        <f>IF(Assump!$D$4,AND(HK2=Assump!$D$17),FALSE)</f>
        <v>0</v>
      </c>
      <c r="HK8" s="75" t="b">
        <f>IF(Assump!$D$4,AND(HL2=Assump!$D$17),FALSE)</f>
        <v>0</v>
      </c>
      <c r="HL8" s="75" t="b">
        <f>IF(Assump!$D$4,AND(HM2=Assump!$D$17),FALSE)</f>
        <v>0</v>
      </c>
      <c r="HM8" s="75" t="b">
        <f>IF(Assump!$D$4,AND(HN2=Assump!$D$17),FALSE)</f>
        <v>0</v>
      </c>
      <c r="HN8" s="75" t="b">
        <f>IF(Assump!$D$4,AND(HO2=Assump!$D$17),FALSE)</f>
        <v>0</v>
      </c>
      <c r="HO8" s="75" t="b">
        <f>IF(Assump!$D$4,AND(HP2=Assump!$D$17),FALSE)</f>
        <v>0</v>
      </c>
      <c r="HP8" s="75" t="b">
        <f>IF(Assump!$D$4,AND(HQ2=Assump!$D$17),FALSE)</f>
        <v>0</v>
      </c>
      <c r="HQ8" s="75" t="b">
        <f>IF(Assump!$D$4,AND(HR2=Assump!$D$17),FALSE)</f>
        <v>0</v>
      </c>
      <c r="HR8" s="75" t="b">
        <f>IF(Assump!$D$4,AND(HS2=Assump!$D$17),FALSE)</f>
        <v>0</v>
      </c>
      <c r="HS8" s="75" t="b">
        <f>IF(Assump!$D$4,AND(HT2=Assump!$D$17),FALSE)</f>
        <v>0</v>
      </c>
      <c r="HT8" s="75" t="b">
        <f>IF(Assump!$D$4,AND(HU2=Assump!$D$17),FALSE)</f>
        <v>0</v>
      </c>
      <c r="HU8" s="75" t="b">
        <f>IF(Assump!$D$4,AND(HV2=Assump!$D$17),FALSE)</f>
        <v>0</v>
      </c>
      <c r="HV8" s="75" t="b">
        <f>IF(Assump!$D$4,AND(HW2=Assump!$D$17),FALSE)</f>
        <v>0</v>
      </c>
      <c r="HW8" s="75" t="b">
        <f>IF(Assump!$D$4,AND(HX2=Assump!$D$17),FALSE)</f>
        <v>0</v>
      </c>
      <c r="HX8" s="75" t="b">
        <f>IF(Assump!$D$4,AND(HY2=Assump!$D$17),FALSE)</f>
        <v>0</v>
      </c>
      <c r="HY8" s="75" t="b">
        <f>IF(Assump!$D$4,AND(HZ2=Assump!$D$17),FALSE)</f>
        <v>0</v>
      </c>
      <c r="HZ8" s="75" t="b">
        <f>IF(Assump!$D$4,AND(IA2=Assump!$D$17),FALSE)</f>
        <v>0</v>
      </c>
      <c r="IA8" s="75" t="b">
        <f>IF(Assump!$D$4,AND(IB2=Assump!$D$17),FALSE)</f>
        <v>0</v>
      </c>
      <c r="IB8" s="75" t="b">
        <f>IF(Assump!$D$4,AND(IC2=Assump!$D$17),FALSE)</f>
        <v>0</v>
      </c>
      <c r="IC8" s="75" t="b">
        <f>IF(Assump!$D$4,AND(ID2=Assump!$D$17),FALSE)</f>
        <v>0</v>
      </c>
      <c r="ID8" s="75" t="b">
        <f>IF(Assump!$D$4,AND(IE2=Assump!$D$17),FALSE)</f>
        <v>0</v>
      </c>
      <c r="IE8" s="75" t="b">
        <f>IF(Assump!$D$4,AND(IF2=Assump!$D$17),FALSE)</f>
        <v>0</v>
      </c>
      <c r="IF8" s="75" t="b">
        <f>IF(Assump!$D$4,AND(IG2=Assump!$D$17),FALSE)</f>
        <v>0</v>
      </c>
      <c r="IG8" s="75" t="b">
        <f>IF(Assump!$D$4,AND(IH2=Assump!$D$17),FALSE)</f>
        <v>0</v>
      </c>
      <c r="IH8" s="75" t="b">
        <f>IF(Assump!$D$4,AND(II2=Assump!$D$17),FALSE)</f>
        <v>0</v>
      </c>
      <c r="II8" s="75" t="b">
        <f>IF(Assump!$D$4,AND(IJ2=Assump!$D$17),FALSE)</f>
        <v>0</v>
      </c>
      <c r="IJ8" s="75" t="b">
        <f>IF(Assump!$D$4,AND(IK2=Assump!$D$17),FALSE)</f>
        <v>0</v>
      </c>
      <c r="IK8" s="75" t="b">
        <f>IF(Assump!$D$4,AND(IL2=Assump!$D$17),FALSE)</f>
        <v>0</v>
      </c>
      <c r="IL8" s="75" t="b">
        <f>IF(Assump!$D$4,AND(IM2=Assump!$D$17),FALSE)</f>
        <v>0</v>
      </c>
    </row>
    <row r="9" spans="2:246" ht="10.5" customHeight="1" outlineLevel="1" x14ac:dyDescent="0.3">
      <c r="B9" s="7" t="s">
        <v>120</v>
      </c>
      <c r="G9" s="75" t="b">
        <f>IF(Assump!$D$4,AND(G2&gt;=Assump!$D$17,G2&lt;=Assump!$D$19),FALSE)</f>
        <v>0</v>
      </c>
      <c r="H9" s="75" t="b">
        <f>IF(Assump!$D$4,AND(H2&gt;=Assump!$D$17,H2&lt;=Assump!$D$19),FALSE)</f>
        <v>0</v>
      </c>
      <c r="I9" s="75" t="b">
        <f>IF(Assump!$D$4,AND(I2&gt;=Assump!$D$17,I2&lt;=Assump!$D$19),FALSE)</f>
        <v>0</v>
      </c>
      <c r="J9" s="75" t="b">
        <f>IF(Assump!$D$4,AND(J2&gt;=Assump!$D$17,J2&lt;=Assump!$D$19),FALSE)</f>
        <v>0</v>
      </c>
      <c r="K9" s="75" t="b">
        <f>IF(Assump!$D$4,AND(K2&gt;=Assump!$D$17,K2&lt;=Assump!$D$19),FALSE)</f>
        <v>0</v>
      </c>
      <c r="L9" s="75" t="b">
        <f>IF(Assump!$D$4,AND(L2&gt;=Assump!$D$17,L2&lt;=Assump!$D$19),FALSE)</f>
        <v>0</v>
      </c>
      <c r="M9" s="75" t="b">
        <f>IF(Assump!$D$4,AND(M2&gt;=Assump!$D$17,M2&lt;=Assump!$D$19),FALSE)</f>
        <v>0</v>
      </c>
      <c r="N9" s="75" t="b">
        <f>IF(Assump!$D$4,AND(N2&gt;=Assump!$D$17,N2&lt;=Assump!$D$19),FALSE)</f>
        <v>0</v>
      </c>
      <c r="O9" s="75" t="b">
        <f>IF(Assump!$D$4,AND(O2&gt;=Assump!$D$17,O2&lt;=Assump!$D$19),FALSE)</f>
        <v>0</v>
      </c>
      <c r="P9" s="75" t="b">
        <f>IF(Assump!$D$4,AND(P2&gt;=Assump!$D$17,P2&lt;=Assump!$D$19),FALSE)</f>
        <v>0</v>
      </c>
      <c r="Q9" s="75" t="b">
        <f>IF(Assump!$D$4,AND(Q2&gt;=Assump!$D$17,Q2&lt;=Assump!$D$19),FALSE)</f>
        <v>0</v>
      </c>
      <c r="R9" s="75" t="b">
        <f>IF(Assump!$D$4,AND(R2&gt;=Assump!$D$17,R2&lt;=Assump!$D$19),FALSE)</f>
        <v>0</v>
      </c>
      <c r="S9" s="75" t="b">
        <f>IF(Assump!$D$4,AND(S2&gt;=Assump!$D$17,S2&lt;=Assump!$D$19),FALSE)</f>
        <v>1</v>
      </c>
      <c r="T9" s="75" t="b">
        <f>IF(Assump!$D$4,AND(T2&gt;=Assump!$D$17,T2&lt;=Assump!$D$19),FALSE)</f>
        <v>1</v>
      </c>
      <c r="U9" s="75" t="b">
        <f>IF(Assump!$D$4,AND(U2&gt;=Assump!$D$17,U2&lt;=Assump!$D$19),FALSE)</f>
        <v>1</v>
      </c>
      <c r="V9" s="75" t="b">
        <f>IF(Assump!$D$4,AND(V2&gt;=Assump!$D$17,V2&lt;=Assump!$D$19),FALSE)</f>
        <v>1</v>
      </c>
      <c r="W9" s="75" t="b">
        <f>IF(Assump!$D$4,AND(W2&gt;=Assump!$D$17,W2&lt;=Assump!$D$19),FALSE)</f>
        <v>1</v>
      </c>
      <c r="X9" s="75" t="b">
        <f>IF(Assump!$D$4,AND(X2&gt;=Assump!$D$17,X2&lt;=Assump!$D$19),FALSE)</f>
        <v>1</v>
      </c>
      <c r="Y9" s="75" t="b">
        <f>IF(Assump!$D$4,AND(Y2&gt;=Assump!$D$17,Y2&lt;=Assump!$D$19),FALSE)</f>
        <v>1</v>
      </c>
      <c r="Z9" s="75" t="b">
        <f>IF(Assump!$D$4,AND(Z2&gt;=Assump!$D$17,Z2&lt;=Assump!$D$19),FALSE)</f>
        <v>1</v>
      </c>
      <c r="AA9" s="75" t="b">
        <f>IF(Assump!$D$4,AND(AA2&gt;=Assump!$D$17,AA2&lt;=Assump!$D$19),FALSE)</f>
        <v>1</v>
      </c>
      <c r="AB9" s="75" t="b">
        <f>IF(Assump!$D$4,AND(AB2&gt;=Assump!$D$17,AB2&lt;=Assump!$D$19),FALSE)</f>
        <v>1</v>
      </c>
      <c r="AC9" s="75" t="b">
        <f>IF(Assump!$D$4,AND(AC2&gt;=Assump!$D$17,AC2&lt;=Assump!$D$19),FALSE)</f>
        <v>1</v>
      </c>
      <c r="AD9" s="75" t="b">
        <f>IF(Assump!$D$4,AND(AD2&gt;=Assump!$D$17,AD2&lt;=Assump!$D$19),FALSE)</f>
        <v>1</v>
      </c>
      <c r="AE9" s="75" t="b">
        <f>IF(Assump!$D$4,AND(AE2&gt;=Assump!$D$17,AE2&lt;=Assump!$D$19),FALSE)</f>
        <v>1</v>
      </c>
      <c r="AF9" s="75" t="b">
        <f>IF(Assump!$D$4,AND(AF2&gt;=Assump!$D$17,AF2&lt;=Assump!$D$19),FALSE)</f>
        <v>1</v>
      </c>
      <c r="AG9" s="75" t="b">
        <f>IF(Assump!$D$4,AND(AG2&gt;=Assump!$D$17,AG2&lt;=Assump!$D$19),FALSE)</f>
        <v>1</v>
      </c>
      <c r="AH9" s="75" t="b">
        <f>IF(Assump!$D$4,AND(AH2&gt;=Assump!$D$17,AH2&lt;=Assump!$D$19),FALSE)</f>
        <v>1</v>
      </c>
      <c r="AI9" s="75" t="b">
        <f>IF(Assump!$D$4,AND(AI2&gt;=Assump!$D$17,AI2&lt;=Assump!$D$19),FALSE)</f>
        <v>1</v>
      </c>
      <c r="AJ9" s="75" t="b">
        <f>IF(Assump!$D$4,AND(AJ2&gt;=Assump!$D$17,AJ2&lt;=Assump!$D$19),FALSE)</f>
        <v>1</v>
      </c>
      <c r="AK9" s="75" t="b">
        <f>IF(Assump!$D$4,AND(AK2&gt;=Assump!$D$17,AK2&lt;=Assump!$D$19),FALSE)</f>
        <v>1</v>
      </c>
      <c r="AL9" s="75" t="b">
        <f>IF(Assump!$D$4,AND(AL2&gt;=Assump!$D$17,AL2&lt;=Assump!$D$19),FALSE)</f>
        <v>1</v>
      </c>
      <c r="AM9" s="75" t="b">
        <f>IF(Assump!$D$4,AND(AM2&gt;=Assump!$D$17,AM2&lt;=Assump!$D$19),FALSE)</f>
        <v>1</v>
      </c>
      <c r="AN9" s="75" t="b">
        <f>IF(Assump!$D$4,AND(AN2&gt;=Assump!$D$17,AN2&lt;=Assump!$D$19),FALSE)</f>
        <v>1</v>
      </c>
      <c r="AO9" s="75" t="b">
        <f>IF(Assump!$D$4,AND(AO2&gt;=Assump!$D$17,AO2&lt;=Assump!$D$19),FALSE)</f>
        <v>1</v>
      </c>
      <c r="AP9" s="75" t="b">
        <f>IF(Assump!$D$4,AND(AP2&gt;=Assump!$D$17,AP2&lt;=Assump!$D$19),FALSE)</f>
        <v>1</v>
      </c>
      <c r="AQ9" s="75" t="b">
        <f>IF(Assump!$D$4,AND(AQ2&gt;=Assump!$D$17,AQ2&lt;=Assump!$D$19),FALSE)</f>
        <v>1</v>
      </c>
      <c r="AR9" s="75" t="b">
        <f>IF(Assump!$D$4,AND(AR2&gt;=Assump!$D$17,AR2&lt;=Assump!$D$19),FALSE)</f>
        <v>1</v>
      </c>
      <c r="AS9" s="75" t="b">
        <f>IF(Assump!$D$4,AND(AS2&gt;=Assump!$D$17,AS2&lt;=Assump!$D$19),FALSE)</f>
        <v>1</v>
      </c>
      <c r="AT9" s="75" t="b">
        <f>IF(Assump!$D$4,AND(AT2&gt;=Assump!$D$17,AT2&lt;=Assump!$D$19),FALSE)</f>
        <v>1</v>
      </c>
      <c r="AU9" s="75" t="b">
        <f>IF(Assump!$D$4,AND(AU2&gt;=Assump!$D$17,AU2&lt;=Assump!$D$19),FALSE)</f>
        <v>1</v>
      </c>
      <c r="AV9" s="75" t="b">
        <f>IF(Assump!$D$4,AND(AV2&gt;=Assump!$D$17,AV2&lt;=Assump!$D$19),FALSE)</f>
        <v>1</v>
      </c>
      <c r="AW9" s="75" t="b">
        <f>IF(Assump!$D$4,AND(AW2&gt;=Assump!$D$17,AW2&lt;=Assump!$D$19),FALSE)</f>
        <v>1</v>
      </c>
      <c r="AX9" s="75" t="b">
        <f>IF(Assump!$D$4,AND(AX2&gt;=Assump!$D$17,AX2&lt;=Assump!$D$19),FALSE)</f>
        <v>1</v>
      </c>
      <c r="AY9" s="75" t="b">
        <f>IF(Assump!$D$4,AND(AY2&gt;=Assump!$D$17,AY2&lt;=Assump!$D$19),FALSE)</f>
        <v>1</v>
      </c>
      <c r="AZ9" s="75" t="b">
        <f>IF(Assump!$D$4,AND(AZ2&gt;=Assump!$D$17,AZ2&lt;=Assump!$D$19),FALSE)</f>
        <v>1</v>
      </c>
      <c r="BA9" s="75" t="b">
        <f>IF(Assump!$D$4,AND(BA2&gt;=Assump!$D$17,BA2&lt;=Assump!$D$19),FALSE)</f>
        <v>1</v>
      </c>
      <c r="BB9" s="75" t="b">
        <f>IF(Assump!$D$4,AND(BB2&gt;=Assump!$D$17,BB2&lt;=Assump!$D$19),FALSE)</f>
        <v>1</v>
      </c>
      <c r="BC9" s="75" t="b">
        <f>IF(Assump!$D$4,AND(BC2&gt;=Assump!$D$17,BC2&lt;=Assump!$D$19),FALSE)</f>
        <v>1</v>
      </c>
      <c r="BD9" s="75" t="b">
        <f>IF(Assump!$D$4,AND(BD2&gt;=Assump!$D$17,BD2&lt;=Assump!$D$19),FALSE)</f>
        <v>1</v>
      </c>
      <c r="BE9" s="75" t="b">
        <f>IF(Assump!$D$4,AND(BE2&gt;=Assump!$D$17,BE2&lt;=Assump!$D$19),FALSE)</f>
        <v>1</v>
      </c>
      <c r="BF9" s="75" t="b">
        <f>IF(Assump!$D$4,AND(BF2&gt;=Assump!$D$17,BF2&lt;=Assump!$D$19),FALSE)</f>
        <v>1</v>
      </c>
      <c r="BG9" s="75" t="b">
        <f>IF(Assump!$D$4,AND(BG2&gt;=Assump!$D$17,BG2&lt;=Assump!$D$19),FALSE)</f>
        <v>1</v>
      </c>
      <c r="BH9" s="75" t="b">
        <f>IF(Assump!$D$4,AND(BH2&gt;=Assump!$D$17,BH2&lt;=Assump!$D$19),FALSE)</f>
        <v>1</v>
      </c>
      <c r="BI9" s="75" t="b">
        <f>IF(Assump!$D$4,AND(BI2&gt;=Assump!$D$17,BI2&lt;=Assump!$D$19),FALSE)</f>
        <v>1</v>
      </c>
      <c r="BJ9" s="75" t="b">
        <f>IF(Assump!$D$4,AND(BJ2&gt;=Assump!$D$17,BJ2&lt;=Assump!$D$19),FALSE)</f>
        <v>1</v>
      </c>
      <c r="BK9" s="75" t="b">
        <f>IF(Assump!$D$4,AND(BK2&gt;=Assump!$D$17,BK2&lt;=Assump!$D$19),FALSE)</f>
        <v>1</v>
      </c>
      <c r="BL9" s="75" t="b">
        <f>IF(Assump!$D$4,AND(BL2&gt;=Assump!$D$17,BL2&lt;=Assump!$D$19),FALSE)</f>
        <v>1</v>
      </c>
      <c r="BM9" s="75" t="b">
        <f>IF(Assump!$D$4,AND(BM2&gt;=Assump!$D$17,BM2&lt;=Assump!$D$19),FALSE)</f>
        <v>1</v>
      </c>
      <c r="BN9" s="75" t="b">
        <f>IF(Assump!$D$4,AND(BN2&gt;=Assump!$D$17,BN2&lt;=Assump!$D$19),FALSE)</f>
        <v>1</v>
      </c>
      <c r="BO9" s="75" t="b">
        <f>IF(Assump!$D$4,AND(BO2&gt;=Assump!$D$17,BO2&lt;=Assump!$D$19),FALSE)</f>
        <v>1</v>
      </c>
      <c r="BP9" s="75" t="b">
        <f>IF(Assump!$D$4,AND(BP2&gt;=Assump!$D$17,BP2&lt;=Assump!$D$19),FALSE)</f>
        <v>1</v>
      </c>
      <c r="BQ9" s="75" t="b">
        <f>IF(Assump!$D$4,AND(BQ2&gt;=Assump!$D$17,BQ2&lt;=Assump!$D$19),FALSE)</f>
        <v>1</v>
      </c>
      <c r="BR9" s="75" t="b">
        <f>IF(Assump!$D$4,AND(BR2&gt;=Assump!$D$17,BR2&lt;=Assump!$D$19),FALSE)</f>
        <v>1</v>
      </c>
      <c r="BS9" s="75" t="b">
        <f>IF(Assump!$D$4,AND(BS2&gt;=Assump!$D$17,BS2&lt;=Assump!$D$19),FALSE)</f>
        <v>1</v>
      </c>
      <c r="BT9" s="75" t="b">
        <f>IF(Assump!$D$4,AND(BT2&gt;=Assump!$D$17,BT2&lt;=Assump!$D$19),FALSE)</f>
        <v>1</v>
      </c>
      <c r="BU9" s="75" t="b">
        <f>IF(Assump!$D$4,AND(BU2&gt;=Assump!$D$17,BU2&lt;=Assump!$D$19),FALSE)</f>
        <v>1</v>
      </c>
      <c r="BV9" s="75" t="b">
        <f>IF(Assump!$D$4,AND(BV2&gt;=Assump!$D$17,BV2&lt;=Assump!$D$19),FALSE)</f>
        <v>1</v>
      </c>
      <c r="BW9" s="75" t="b">
        <f>IF(Assump!$D$4,AND(BW2&gt;=Assump!$D$17,BW2&lt;=Assump!$D$19),FALSE)</f>
        <v>1</v>
      </c>
      <c r="BX9" s="75" t="b">
        <f>IF(Assump!$D$4,AND(BX2&gt;=Assump!$D$17,BX2&lt;=Assump!$D$19),FALSE)</f>
        <v>1</v>
      </c>
      <c r="BY9" s="75" t="b">
        <f>IF(Assump!$D$4,AND(BY2&gt;=Assump!$D$17,BY2&lt;=Assump!$D$19),FALSE)</f>
        <v>1</v>
      </c>
      <c r="BZ9" s="75" t="b">
        <f>IF(Assump!$D$4,AND(BZ2&gt;=Assump!$D$17,BZ2&lt;=Assump!$D$19),FALSE)</f>
        <v>1</v>
      </c>
      <c r="CA9" s="75" t="b">
        <f>IF(Assump!$D$4,AND(CA2&gt;=Assump!$D$17,CA2&lt;=Assump!$D$19),FALSE)</f>
        <v>1</v>
      </c>
      <c r="CB9" s="75" t="b">
        <f>IF(Assump!$D$4,AND(CB2&gt;=Assump!$D$17,CB2&lt;=Assump!$D$19),FALSE)</f>
        <v>1</v>
      </c>
      <c r="CC9" s="75" t="b">
        <f>IF(Assump!$D$4,AND(CC2&gt;=Assump!$D$17,CC2&lt;=Assump!$D$19),FALSE)</f>
        <v>1</v>
      </c>
      <c r="CD9" s="75" t="b">
        <f>IF(Assump!$D$4,AND(CD2&gt;=Assump!$D$17,CD2&lt;=Assump!$D$19),FALSE)</f>
        <v>1</v>
      </c>
      <c r="CE9" s="75" t="b">
        <f>IF(Assump!$D$4,AND(CE2&gt;=Assump!$D$17,CE2&lt;=Assump!$D$19),FALSE)</f>
        <v>1</v>
      </c>
      <c r="CF9" s="75" t="b">
        <f>IF(Assump!$D$4,AND(CF2&gt;=Assump!$D$17,CF2&lt;=Assump!$D$19),FALSE)</f>
        <v>1</v>
      </c>
      <c r="CG9" s="75" t="b">
        <f>IF(Assump!$D$4,AND(CG2&gt;=Assump!$D$17,CG2&lt;=Assump!$D$19),FALSE)</f>
        <v>1</v>
      </c>
      <c r="CH9" s="75" t="b">
        <f>IF(Assump!$D$4,AND(CH2&gt;=Assump!$D$17,CH2&lt;=Assump!$D$19),FALSE)</f>
        <v>1</v>
      </c>
      <c r="CI9" s="75" t="b">
        <f>IF(Assump!$D$4,AND(CI2&gt;=Assump!$D$17,CI2&lt;=Assump!$D$19),FALSE)</f>
        <v>1</v>
      </c>
      <c r="CJ9" s="75" t="b">
        <f>IF(Assump!$D$4,AND(CJ2&gt;=Assump!$D$17,CJ2&lt;=Assump!$D$19),FALSE)</f>
        <v>1</v>
      </c>
      <c r="CK9" s="75" t="b">
        <f>IF(Assump!$D$4,AND(CK2&gt;=Assump!$D$17,CK2&lt;=Assump!$D$19),FALSE)</f>
        <v>1</v>
      </c>
      <c r="CL9" s="75" t="b">
        <f>IF(Assump!$D$4,AND(CL2&gt;=Assump!$D$17,CL2&lt;=Assump!$D$19),FALSE)</f>
        <v>1</v>
      </c>
      <c r="CM9" s="75" t="b">
        <f>IF(Assump!$D$4,AND(CM2&gt;=Assump!$D$17,CM2&lt;=Assump!$D$19),FALSE)</f>
        <v>1</v>
      </c>
      <c r="CN9" s="75" t="b">
        <f>IF(Assump!$D$4,AND(CN2&gt;=Assump!$D$17,CN2&lt;=Assump!$D$19),FALSE)</f>
        <v>1</v>
      </c>
      <c r="CO9" s="75" t="b">
        <f>IF(Assump!$D$4,AND(CO2&gt;=Assump!$D$17,CO2&lt;=Assump!$D$19),FALSE)</f>
        <v>1</v>
      </c>
      <c r="CP9" s="75" t="b">
        <f>IF(Assump!$D$4,AND(CP2&gt;=Assump!$D$17,CP2&lt;=Assump!$D$19),FALSE)</f>
        <v>1</v>
      </c>
      <c r="CQ9" s="75" t="b">
        <f>IF(Assump!$D$4,AND(CQ2&gt;=Assump!$D$17,CQ2&lt;=Assump!$D$19),FALSE)</f>
        <v>1</v>
      </c>
      <c r="CR9" s="75" t="b">
        <f>IF(Assump!$D$4,AND(CR2&gt;=Assump!$D$17,CR2&lt;=Assump!$D$19),FALSE)</f>
        <v>1</v>
      </c>
      <c r="CS9" s="75" t="b">
        <f>IF(Assump!$D$4,AND(CS2&gt;=Assump!$D$17,CS2&lt;=Assump!$D$19),FALSE)</f>
        <v>1</v>
      </c>
      <c r="CT9" s="75" t="b">
        <f>IF(Assump!$D$4,AND(CT2&gt;=Assump!$D$17,CT2&lt;=Assump!$D$19),FALSE)</f>
        <v>1</v>
      </c>
      <c r="CU9" s="75" t="b">
        <f>IF(Assump!$D$4,AND(CU2&gt;=Assump!$D$17,CU2&lt;=Assump!$D$19),FALSE)</f>
        <v>1</v>
      </c>
      <c r="CV9" s="75" t="b">
        <f>IF(Assump!$D$4,AND(CV2&gt;=Assump!$D$17,CV2&lt;=Assump!$D$19),FALSE)</f>
        <v>1</v>
      </c>
      <c r="CW9" s="75" t="b">
        <f>IF(Assump!$D$4,AND(CW2&gt;=Assump!$D$17,CW2&lt;=Assump!$D$19),FALSE)</f>
        <v>1</v>
      </c>
      <c r="CX9" s="75" t="b">
        <f>IF(Assump!$D$4,AND(CX2&gt;=Assump!$D$17,CX2&lt;=Assump!$D$19),FALSE)</f>
        <v>1</v>
      </c>
      <c r="CY9" s="75" t="b">
        <f>IF(Assump!$D$4,AND(CY2&gt;=Assump!$D$17,CY2&lt;=Assump!$D$19),FALSE)</f>
        <v>1</v>
      </c>
      <c r="CZ9" s="75" t="b">
        <f>IF(Assump!$D$4,AND(CZ2&gt;=Assump!$D$17,CZ2&lt;=Assump!$D$19),FALSE)</f>
        <v>1</v>
      </c>
      <c r="DA9" s="75" t="b">
        <f>IF(Assump!$D$4,AND(DA2&gt;=Assump!$D$17,DA2&lt;=Assump!$D$19),FALSE)</f>
        <v>1</v>
      </c>
      <c r="DB9" s="75" t="b">
        <f>IF(Assump!$D$4,AND(DB2&gt;=Assump!$D$17,DB2&lt;=Assump!$D$19),FALSE)</f>
        <v>1</v>
      </c>
      <c r="DC9" s="75" t="b">
        <f>IF(Assump!$D$4,AND(DC2&gt;=Assump!$D$17,DC2&lt;=Assump!$D$19),FALSE)</f>
        <v>1</v>
      </c>
      <c r="DD9" s="75" t="b">
        <f>IF(Assump!$D$4,AND(DD2&gt;=Assump!$D$17,DD2&lt;=Assump!$D$19),FALSE)</f>
        <v>1</v>
      </c>
      <c r="DE9" s="75" t="b">
        <f>IF(Assump!$D$4,AND(DE2&gt;=Assump!$D$17,DE2&lt;=Assump!$D$19),FALSE)</f>
        <v>1</v>
      </c>
      <c r="DF9" s="75" t="b">
        <f>IF(Assump!$D$4,AND(DF2&gt;=Assump!$D$17,DF2&lt;=Assump!$D$19),FALSE)</f>
        <v>1</v>
      </c>
      <c r="DG9" s="75" t="b">
        <f>IF(Assump!$D$4,AND(DG2&gt;=Assump!$D$17,DG2&lt;=Assump!$D$19),FALSE)</f>
        <v>1</v>
      </c>
      <c r="DH9" s="75" t="b">
        <f>IF(Assump!$D$4,AND(DH2&gt;=Assump!$D$17,DH2&lt;=Assump!$D$19),FALSE)</f>
        <v>1</v>
      </c>
      <c r="DI9" s="75" t="b">
        <f>IF(Assump!$D$4,AND(DI2&gt;=Assump!$D$17,DI2&lt;=Assump!$D$19),FALSE)</f>
        <v>1</v>
      </c>
      <c r="DJ9" s="75" t="b">
        <f>IF(Assump!$D$4,AND(DJ2&gt;=Assump!$D$17,DJ2&lt;=Assump!$D$19),FALSE)</f>
        <v>1</v>
      </c>
      <c r="DK9" s="75" t="b">
        <f>IF(Assump!$D$4,AND(DK2&gt;=Assump!$D$17,DK2&lt;=Assump!$D$19),FALSE)</f>
        <v>1</v>
      </c>
      <c r="DL9" s="75" t="b">
        <f>IF(Assump!$D$4,AND(DL2&gt;=Assump!$D$17,DL2&lt;=Assump!$D$19),FALSE)</f>
        <v>1</v>
      </c>
      <c r="DM9" s="75" t="b">
        <f>IF(Assump!$D$4,AND(DM2&gt;=Assump!$D$17,DM2&lt;=Assump!$D$19),FALSE)</f>
        <v>1</v>
      </c>
      <c r="DN9" s="75" t="b">
        <f>IF(Assump!$D$4,AND(DN2&gt;=Assump!$D$17,DN2&lt;=Assump!$D$19),FALSE)</f>
        <v>1</v>
      </c>
      <c r="DO9" s="75" t="b">
        <f>IF(Assump!$D$4,AND(DO2&gt;=Assump!$D$17,DO2&lt;=Assump!$D$19),FALSE)</f>
        <v>1</v>
      </c>
      <c r="DP9" s="75" t="b">
        <f>IF(Assump!$D$4,AND(DP2&gt;=Assump!$D$17,DP2&lt;=Assump!$D$19),FALSE)</f>
        <v>1</v>
      </c>
      <c r="DQ9" s="75" t="b">
        <f>IF(Assump!$D$4,AND(DQ2&gt;=Assump!$D$17,DQ2&lt;=Assump!$D$19),FALSE)</f>
        <v>1</v>
      </c>
      <c r="DR9" s="75" t="b">
        <f>IF(Assump!$D$4,AND(DR2&gt;=Assump!$D$17,DR2&lt;=Assump!$D$19),FALSE)</f>
        <v>1</v>
      </c>
      <c r="DS9" s="75" t="b">
        <f>IF(Assump!$D$4,AND(DS2&gt;=Assump!$D$17,DS2&lt;=Assump!$D$19),FALSE)</f>
        <v>1</v>
      </c>
      <c r="DT9" s="75" t="b">
        <f>IF(Assump!$D$4,AND(DT2&gt;=Assump!$D$17,DT2&lt;=Assump!$D$19),FALSE)</f>
        <v>1</v>
      </c>
      <c r="DU9" s="75" t="b">
        <f>IF(Assump!$D$4,AND(DU2&gt;=Assump!$D$17,DU2&lt;=Assump!$D$19),FALSE)</f>
        <v>1</v>
      </c>
      <c r="DV9" s="75" t="b">
        <f>IF(Assump!$D$4,AND(DV2&gt;=Assump!$D$17,DV2&lt;=Assump!$D$19),FALSE)</f>
        <v>1</v>
      </c>
      <c r="DW9" s="75" t="b">
        <f>IF(Assump!$D$4,AND(DW2&gt;=Assump!$D$17,DW2&lt;=Assump!$D$19),FALSE)</f>
        <v>1</v>
      </c>
      <c r="DX9" s="75" t="b">
        <f>IF(Assump!$D$4,AND(DX2&gt;=Assump!$D$17,DX2&lt;=Assump!$D$19),FALSE)</f>
        <v>1</v>
      </c>
      <c r="DY9" s="75" t="b">
        <f>IF(Assump!$D$4,AND(DY2&gt;=Assump!$D$17,DY2&lt;=Assump!$D$19),FALSE)</f>
        <v>1</v>
      </c>
      <c r="DZ9" s="75" t="b">
        <f>IF(Assump!$D$4,AND(DZ2&gt;=Assump!$D$17,DZ2&lt;=Assump!$D$19),FALSE)</f>
        <v>1</v>
      </c>
      <c r="EA9" s="75" t="b">
        <f>IF(Assump!$D$4,AND(EA2&gt;=Assump!$D$17,EA2&lt;=Assump!$D$19),FALSE)</f>
        <v>1</v>
      </c>
      <c r="EB9" s="75" t="b">
        <f>IF(Assump!$D$4,AND(EB2&gt;=Assump!$D$17,EB2&lt;=Assump!$D$19),FALSE)</f>
        <v>1</v>
      </c>
      <c r="EC9" s="75" t="b">
        <f>IF(Assump!$D$4,AND(EC2&gt;=Assump!$D$17,EC2&lt;=Assump!$D$19),FALSE)</f>
        <v>1</v>
      </c>
      <c r="ED9" s="75" t="b">
        <f>IF(Assump!$D$4,AND(ED2&gt;=Assump!$D$17,ED2&lt;=Assump!$D$19),FALSE)</f>
        <v>1</v>
      </c>
      <c r="EE9" s="75" t="b">
        <f>IF(Assump!$D$4,AND(EE2&gt;=Assump!$D$17,EE2&lt;=Assump!$D$19),FALSE)</f>
        <v>1</v>
      </c>
      <c r="EF9" s="75" t="b">
        <f>IF(Assump!$D$4,AND(EF2&gt;=Assump!$D$17,EF2&lt;=Assump!$D$19),FALSE)</f>
        <v>1</v>
      </c>
      <c r="EG9" s="75" t="b">
        <f>IF(Assump!$D$4,AND(EG2&gt;=Assump!$D$17,EG2&lt;=Assump!$D$19),FALSE)</f>
        <v>1</v>
      </c>
      <c r="EH9" s="75" t="b">
        <f>IF(Assump!$D$4,AND(EH2&gt;=Assump!$D$17,EH2&lt;=Assump!$D$19),FALSE)</f>
        <v>1</v>
      </c>
      <c r="EI9" s="75" t="b">
        <f>IF(Assump!$D$4,AND(EI2&gt;=Assump!$D$17,EI2&lt;=Assump!$D$19),FALSE)</f>
        <v>1</v>
      </c>
      <c r="EJ9" s="75" t="b">
        <f>IF(Assump!$D$4,AND(EJ2&gt;=Assump!$D$17,EJ2&lt;=Assump!$D$19),FALSE)</f>
        <v>1</v>
      </c>
      <c r="EK9" s="75" t="b">
        <f>IF(Assump!$D$4,AND(EK2&gt;=Assump!$D$17,EK2&lt;=Assump!$D$19),FALSE)</f>
        <v>1</v>
      </c>
      <c r="EL9" s="75" t="b">
        <f>IF(Assump!$D$4,AND(EL2&gt;=Assump!$D$17,EL2&lt;=Assump!$D$19),FALSE)</f>
        <v>1</v>
      </c>
      <c r="EM9" s="75" t="b">
        <f>IF(Assump!$D$4,AND(EM2&gt;=Assump!$D$17,EM2&lt;=Assump!$D$19),FALSE)</f>
        <v>1</v>
      </c>
      <c r="EN9" s="75" t="b">
        <f>IF(Assump!$D$4,AND(EN2&gt;=Assump!$D$17,EN2&lt;=Assump!$D$19),FALSE)</f>
        <v>1</v>
      </c>
      <c r="EO9" s="75" t="b">
        <f>IF(Assump!$D$4,AND(EO2&gt;=Assump!$D$17,EO2&lt;=Assump!$D$19),FALSE)</f>
        <v>1</v>
      </c>
      <c r="EP9" s="75" t="b">
        <f>IF(Assump!$D$4,AND(EP2&gt;=Assump!$D$17,EP2&lt;=Assump!$D$19),FALSE)</f>
        <v>1</v>
      </c>
      <c r="EQ9" s="75" t="b">
        <f>IF(Assump!$D$4,AND(EQ2&gt;=Assump!$D$17,EQ2&lt;=Assump!$D$19),FALSE)</f>
        <v>1</v>
      </c>
      <c r="ER9" s="75" t="b">
        <f>IF(Assump!$D$4,AND(ER2&gt;=Assump!$D$17,ER2&lt;=Assump!$D$19),FALSE)</f>
        <v>1</v>
      </c>
      <c r="ES9" s="75" t="b">
        <f>IF(Assump!$D$4,AND(ES2&gt;=Assump!$D$17,ES2&lt;=Assump!$D$19),FALSE)</f>
        <v>1</v>
      </c>
      <c r="ET9" s="75" t="b">
        <f>IF(Assump!$D$4,AND(ET2&gt;=Assump!$D$17,ET2&lt;=Assump!$D$19),FALSE)</f>
        <v>1</v>
      </c>
      <c r="EU9" s="75" t="b">
        <f>IF(Assump!$D$4,AND(EU2&gt;=Assump!$D$17,EU2&lt;=Assump!$D$19),FALSE)</f>
        <v>1</v>
      </c>
      <c r="EV9" s="75" t="b">
        <f>IF(Assump!$D$4,AND(EV2&gt;=Assump!$D$17,EV2&lt;=Assump!$D$19),FALSE)</f>
        <v>1</v>
      </c>
      <c r="EW9" s="75" t="b">
        <f>IF(Assump!$D$4,AND(EW2&gt;=Assump!$D$17,EW2&lt;=Assump!$D$19),FALSE)</f>
        <v>1</v>
      </c>
      <c r="EX9" s="75" t="b">
        <f>IF(Assump!$D$4,AND(EX2&gt;=Assump!$D$17,EX2&lt;=Assump!$D$19),FALSE)</f>
        <v>1</v>
      </c>
      <c r="EY9" s="75" t="b">
        <f>IF(Assump!$D$4,AND(EY2&gt;=Assump!$D$17,EY2&lt;=Assump!$D$19),FALSE)</f>
        <v>1</v>
      </c>
      <c r="EZ9" s="75" t="b">
        <f>IF(Assump!$D$4,AND(EZ2&gt;=Assump!$D$17,EZ2&lt;=Assump!$D$19),FALSE)</f>
        <v>1</v>
      </c>
      <c r="FA9" s="75" t="b">
        <f>IF(Assump!$D$4,AND(FA2&gt;=Assump!$D$17,FA2&lt;=Assump!$D$19),FALSE)</f>
        <v>1</v>
      </c>
      <c r="FB9" s="75" t="b">
        <f>IF(Assump!$D$4,AND(FB2&gt;=Assump!$D$17,FB2&lt;=Assump!$D$19),FALSE)</f>
        <v>1</v>
      </c>
      <c r="FC9" s="75" t="b">
        <f>IF(Assump!$D$4,AND(FC2&gt;=Assump!$D$17,FC2&lt;=Assump!$D$19),FALSE)</f>
        <v>1</v>
      </c>
      <c r="FD9" s="75" t="b">
        <f>IF(Assump!$D$4,AND(FD2&gt;=Assump!$D$17,FD2&lt;=Assump!$D$19),FALSE)</f>
        <v>1</v>
      </c>
      <c r="FE9" s="75" t="b">
        <f>IF(Assump!$D$4,AND(FE2&gt;=Assump!$D$17,FE2&lt;=Assump!$D$19),FALSE)</f>
        <v>1</v>
      </c>
      <c r="FF9" s="75" t="b">
        <f>IF(Assump!$D$4,AND(FF2&gt;=Assump!$D$17,FF2&lt;=Assump!$D$19),FALSE)</f>
        <v>1</v>
      </c>
      <c r="FG9" s="75" t="b">
        <f>IF(Assump!$D$4,AND(FG2&gt;=Assump!$D$17,FG2&lt;=Assump!$D$19),FALSE)</f>
        <v>1</v>
      </c>
      <c r="FH9" s="75" t="b">
        <f>IF(Assump!$D$4,AND(FH2&gt;=Assump!$D$17,FH2&lt;=Assump!$D$19),FALSE)</f>
        <v>1</v>
      </c>
      <c r="FI9" s="75" t="b">
        <f>IF(Assump!$D$4,AND(FI2&gt;=Assump!$D$17,FI2&lt;=Assump!$D$19),FALSE)</f>
        <v>1</v>
      </c>
      <c r="FJ9" s="75" t="b">
        <f>IF(Assump!$D$4,AND(FJ2&gt;=Assump!$D$17,FJ2&lt;=Assump!$D$19),FALSE)</f>
        <v>1</v>
      </c>
      <c r="FK9" s="75" t="b">
        <f>IF(Assump!$D$4,AND(FK2&gt;=Assump!$D$17,FK2&lt;=Assump!$D$19),FALSE)</f>
        <v>1</v>
      </c>
      <c r="FL9" s="75" t="b">
        <f>IF(Assump!$D$4,AND(FL2&gt;=Assump!$D$17,FL2&lt;=Assump!$D$19),FALSE)</f>
        <v>1</v>
      </c>
      <c r="FM9" s="75" t="b">
        <f>IF(Assump!$D$4,AND(FM2&gt;=Assump!$D$17,FM2&lt;=Assump!$D$19),FALSE)</f>
        <v>1</v>
      </c>
      <c r="FN9" s="75" t="b">
        <f>IF(Assump!$D$4,AND(FN2&gt;=Assump!$D$17,FN2&lt;=Assump!$D$19),FALSE)</f>
        <v>1</v>
      </c>
      <c r="FO9" s="75" t="b">
        <f>IF(Assump!$D$4,AND(FO2&gt;=Assump!$D$17,FO2&lt;=Assump!$D$19),FALSE)</f>
        <v>1</v>
      </c>
      <c r="FP9" s="75" t="b">
        <f>IF(Assump!$D$4,AND(FP2&gt;=Assump!$D$17,FP2&lt;=Assump!$D$19),FALSE)</f>
        <v>1</v>
      </c>
      <c r="FQ9" s="75" t="b">
        <f>IF(Assump!$D$4,AND(FQ2&gt;=Assump!$D$17,FQ2&lt;=Assump!$D$19),FALSE)</f>
        <v>1</v>
      </c>
      <c r="FR9" s="75" t="b">
        <f>IF(Assump!$D$4,AND(FR2&gt;=Assump!$D$17,FR2&lt;=Assump!$D$19),FALSE)</f>
        <v>1</v>
      </c>
      <c r="FS9" s="75" t="b">
        <f>IF(Assump!$D$4,AND(FS2&gt;=Assump!$D$17,FS2&lt;=Assump!$D$19),FALSE)</f>
        <v>1</v>
      </c>
      <c r="FT9" s="75" t="b">
        <f>IF(Assump!$D$4,AND(FT2&gt;=Assump!$D$17,FT2&lt;=Assump!$D$19),FALSE)</f>
        <v>1</v>
      </c>
      <c r="FU9" s="75" t="b">
        <f>IF(Assump!$D$4,AND(FU2&gt;=Assump!$D$17,FU2&lt;=Assump!$D$19),FALSE)</f>
        <v>1</v>
      </c>
      <c r="FV9" s="75" t="b">
        <f>IF(Assump!$D$4,AND(FV2&gt;=Assump!$D$17,FV2&lt;=Assump!$D$19),FALSE)</f>
        <v>1</v>
      </c>
      <c r="FW9" s="75" t="b">
        <f>IF(Assump!$D$4,AND(FW2&gt;=Assump!$D$17,FW2&lt;=Assump!$D$19),FALSE)</f>
        <v>1</v>
      </c>
      <c r="FX9" s="75" t="b">
        <f>IF(Assump!$D$4,AND(FX2&gt;=Assump!$D$17,FX2&lt;=Assump!$D$19),FALSE)</f>
        <v>1</v>
      </c>
      <c r="FY9" s="75" t="b">
        <f>IF(Assump!$D$4,AND(FY2&gt;=Assump!$D$17,FY2&lt;=Assump!$D$19),FALSE)</f>
        <v>1</v>
      </c>
      <c r="FZ9" s="75" t="b">
        <f>IF(Assump!$D$4,AND(FZ2&gt;=Assump!$D$17,FZ2&lt;=Assump!$D$19),FALSE)</f>
        <v>1</v>
      </c>
      <c r="GA9" s="75" t="b">
        <f>IF(Assump!$D$4,AND(GA2&gt;=Assump!$D$17,GA2&lt;=Assump!$D$19),FALSE)</f>
        <v>1</v>
      </c>
      <c r="GB9" s="75" t="b">
        <f>IF(Assump!$D$4,AND(GB2&gt;=Assump!$D$17,GB2&lt;=Assump!$D$19),FALSE)</f>
        <v>1</v>
      </c>
      <c r="GC9" s="75" t="b">
        <f>IF(Assump!$D$4,AND(GC2&gt;=Assump!$D$17,GC2&lt;=Assump!$D$19),FALSE)</f>
        <v>1</v>
      </c>
      <c r="GD9" s="75" t="b">
        <f>IF(Assump!$D$4,AND(GD2&gt;=Assump!$D$17,GD2&lt;=Assump!$D$19),FALSE)</f>
        <v>1</v>
      </c>
      <c r="GE9" s="75" t="b">
        <f>IF(Assump!$D$4,AND(GE2&gt;=Assump!$D$17,GE2&lt;=Assump!$D$19),FALSE)</f>
        <v>1</v>
      </c>
      <c r="GF9" s="75" t="b">
        <f>IF(Assump!$D$4,AND(GF2&gt;=Assump!$D$17,GF2&lt;=Assump!$D$19),FALSE)</f>
        <v>1</v>
      </c>
      <c r="GG9" s="75" t="b">
        <f>IF(Assump!$D$4,AND(GG2&gt;=Assump!$D$17,GG2&lt;=Assump!$D$19),FALSE)</f>
        <v>1</v>
      </c>
      <c r="GH9" s="75" t="b">
        <f>IF(Assump!$D$4,AND(GH2&gt;=Assump!$D$17,GH2&lt;=Assump!$D$19),FALSE)</f>
        <v>1</v>
      </c>
      <c r="GI9" s="75" t="b">
        <f>IF(Assump!$D$4,AND(GI2&gt;=Assump!$D$17,GI2&lt;=Assump!$D$19),FALSE)</f>
        <v>1</v>
      </c>
      <c r="GJ9" s="75" t="b">
        <f>IF(Assump!$D$4,AND(GJ2&gt;=Assump!$D$17,GJ2&lt;=Assump!$D$19),FALSE)</f>
        <v>1</v>
      </c>
      <c r="GK9" s="75" t="b">
        <f>IF(Assump!$D$4,AND(GK2&gt;=Assump!$D$17,GK2&lt;=Assump!$D$19),FALSE)</f>
        <v>1</v>
      </c>
      <c r="GL9" s="75" t="b">
        <f>IF(Assump!$D$4,AND(GL2&gt;=Assump!$D$17,GL2&lt;=Assump!$D$19),FALSE)</f>
        <v>1</v>
      </c>
      <c r="GM9" s="75" t="b">
        <f>IF(Assump!$D$4,AND(GM2&gt;=Assump!$D$17,GM2&lt;=Assump!$D$19),FALSE)</f>
        <v>1</v>
      </c>
      <c r="GN9" s="75" t="b">
        <f>IF(Assump!$D$4,AND(GN2&gt;=Assump!$D$17,GN2&lt;=Assump!$D$19),FALSE)</f>
        <v>1</v>
      </c>
      <c r="GO9" s="75" t="b">
        <f>IF(Assump!$D$4,AND(GO2&gt;=Assump!$D$17,GO2&lt;=Assump!$D$19),FALSE)</f>
        <v>1</v>
      </c>
      <c r="GP9" s="75" t="b">
        <f>IF(Assump!$D$4,AND(GP2&gt;=Assump!$D$17,GP2&lt;=Assump!$D$19),FALSE)</f>
        <v>1</v>
      </c>
      <c r="GQ9" s="75" t="b">
        <f>IF(Assump!$D$4,AND(GQ2&gt;=Assump!$D$17,GQ2&lt;=Assump!$D$19),FALSE)</f>
        <v>1</v>
      </c>
      <c r="GR9" s="75" t="b">
        <f>IF(Assump!$D$4,AND(GR2&gt;=Assump!$D$17,GR2&lt;=Assump!$D$19),FALSE)</f>
        <v>1</v>
      </c>
      <c r="GS9" s="75" t="b">
        <f>IF(Assump!$D$4,AND(GS2&gt;=Assump!$D$17,GS2&lt;=Assump!$D$19),FALSE)</f>
        <v>1</v>
      </c>
      <c r="GT9" s="75" t="b">
        <f>IF(Assump!$D$4,AND(GT2&gt;=Assump!$D$17,GT2&lt;=Assump!$D$19),FALSE)</f>
        <v>1</v>
      </c>
      <c r="GU9" s="75" t="b">
        <f>IF(Assump!$D$4,AND(GU2&gt;=Assump!$D$17,GU2&lt;=Assump!$D$19),FALSE)</f>
        <v>1</v>
      </c>
      <c r="GV9" s="75" t="b">
        <f>IF(Assump!$D$4,AND(GV2&gt;=Assump!$D$17,GV2&lt;=Assump!$D$19),FALSE)</f>
        <v>1</v>
      </c>
      <c r="GW9" s="75" t="b">
        <f>IF(Assump!$D$4,AND(GW2&gt;=Assump!$D$17,GW2&lt;=Assump!$D$19),FALSE)</f>
        <v>1</v>
      </c>
      <c r="GX9" s="75" t="b">
        <f>IF(Assump!$D$4,AND(GX2&gt;=Assump!$D$17,GX2&lt;=Assump!$D$19),FALSE)</f>
        <v>1</v>
      </c>
      <c r="GY9" s="75" t="b">
        <f>IF(Assump!$D$4,AND(GY2&gt;=Assump!$D$17,GY2&lt;=Assump!$D$19),FALSE)</f>
        <v>1</v>
      </c>
      <c r="GZ9" s="75" t="b">
        <f>IF(Assump!$D$4,AND(GZ2&gt;=Assump!$D$17,GZ2&lt;=Assump!$D$19),FALSE)</f>
        <v>1</v>
      </c>
      <c r="HA9" s="75" t="b">
        <f>IF(Assump!$D$4,AND(HA2&gt;=Assump!$D$17,HA2&lt;=Assump!$D$19),FALSE)</f>
        <v>1</v>
      </c>
      <c r="HB9" s="75" t="b">
        <f>IF(Assump!$D$4,AND(HB2&gt;=Assump!$D$17,HB2&lt;=Assump!$D$19),FALSE)</f>
        <v>1</v>
      </c>
      <c r="HC9" s="75" t="b">
        <f>IF(Assump!$D$4,AND(HC2&gt;=Assump!$D$17,HC2&lt;=Assump!$D$19),FALSE)</f>
        <v>1</v>
      </c>
      <c r="HD9" s="75" t="b">
        <f>IF(Assump!$D$4,AND(HD2&gt;=Assump!$D$17,HD2&lt;=Assump!$D$19),FALSE)</f>
        <v>1</v>
      </c>
      <c r="HE9" s="75" t="b">
        <f>IF(Assump!$D$4,AND(HE2&gt;=Assump!$D$17,HE2&lt;=Assump!$D$19),FALSE)</f>
        <v>1</v>
      </c>
      <c r="HF9" s="75" t="b">
        <f>IF(Assump!$D$4,AND(HF2&gt;=Assump!$D$17,HF2&lt;=Assump!$D$19),FALSE)</f>
        <v>1</v>
      </c>
      <c r="HG9" s="75" t="b">
        <f>IF(Assump!$D$4,AND(HG2&gt;=Assump!$D$17,HG2&lt;=Assump!$D$19),FALSE)</f>
        <v>1</v>
      </c>
      <c r="HH9" s="75" t="b">
        <f>IF(Assump!$D$4,AND(HH2&gt;=Assump!$D$17,HH2&lt;=Assump!$D$19),FALSE)</f>
        <v>1</v>
      </c>
      <c r="HI9" s="75" t="b">
        <f>IF(Assump!$D$4,AND(HI2&gt;=Assump!$D$17,HI2&lt;=Assump!$D$19),FALSE)</f>
        <v>1</v>
      </c>
      <c r="HJ9" s="75" t="b">
        <f>IF(Assump!$D$4,AND(HJ2&gt;=Assump!$D$17,HJ2&lt;=Assump!$D$19),FALSE)</f>
        <v>1</v>
      </c>
      <c r="HK9" s="75" t="b">
        <f>IF(Assump!$D$4,AND(HK2&gt;=Assump!$D$17,HK2&lt;=Assump!$D$19),FALSE)</f>
        <v>1</v>
      </c>
      <c r="HL9" s="75" t="b">
        <f>IF(Assump!$D$4,AND(HL2&gt;=Assump!$D$17,HL2&lt;=Assump!$D$19),FALSE)</f>
        <v>1</v>
      </c>
      <c r="HM9" s="75" t="b">
        <f>IF(Assump!$D$4,AND(HM2&gt;=Assump!$D$17,HM2&lt;=Assump!$D$19),FALSE)</f>
        <v>1</v>
      </c>
      <c r="HN9" s="75" t="b">
        <f>IF(Assump!$D$4,AND(HN2&gt;=Assump!$D$17,HN2&lt;=Assump!$D$19),FALSE)</f>
        <v>1</v>
      </c>
      <c r="HO9" s="75" t="b">
        <f>IF(Assump!$D$4,AND(HO2&gt;=Assump!$D$17,HO2&lt;=Assump!$D$19),FALSE)</f>
        <v>1</v>
      </c>
      <c r="HP9" s="75" t="b">
        <f>IF(Assump!$D$4,AND(HP2&gt;=Assump!$D$17,HP2&lt;=Assump!$D$19),FALSE)</f>
        <v>1</v>
      </c>
      <c r="HQ9" s="75" t="b">
        <f>IF(Assump!$D$4,AND(HQ2&gt;=Assump!$D$17,HQ2&lt;=Assump!$D$19),FALSE)</f>
        <v>1</v>
      </c>
      <c r="HR9" s="75" t="b">
        <f>IF(Assump!$D$4,AND(HR2&gt;=Assump!$D$17,HR2&lt;=Assump!$D$19),FALSE)</f>
        <v>1</v>
      </c>
      <c r="HS9" s="75" t="b">
        <f>IF(Assump!$D$4,AND(HS2&gt;=Assump!$D$17,HS2&lt;=Assump!$D$19),FALSE)</f>
        <v>1</v>
      </c>
      <c r="HT9" s="75" t="b">
        <f>IF(Assump!$D$4,AND(HT2&gt;=Assump!$D$17,HT2&lt;=Assump!$D$19),FALSE)</f>
        <v>1</v>
      </c>
      <c r="HU9" s="75" t="b">
        <f>IF(Assump!$D$4,AND(HU2&gt;=Assump!$D$17,HU2&lt;=Assump!$D$19),FALSE)</f>
        <v>1</v>
      </c>
      <c r="HV9" s="75" t="b">
        <f>IF(Assump!$D$4,AND(HV2&gt;=Assump!$D$17,HV2&lt;=Assump!$D$19),FALSE)</f>
        <v>1</v>
      </c>
      <c r="HW9" s="75" t="b">
        <f>IF(Assump!$D$4,AND(HW2&gt;=Assump!$D$17,HW2&lt;=Assump!$D$19),FALSE)</f>
        <v>1</v>
      </c>
      <c r="HX9" s="75" t="b">
        <f>IF(Assump!$D$4,AND(HX2&gt;=Assump!$D$17,HX2&lt;=Assump!$D$19),FALSE)</f>
        <v>1</v>
      </c>
      <c r="HY9" s="75" t="b">
        <f>IF(Assump!$D$4,AND(HY2&gt;=Assump!$D$17,HY2&lt;=Assump!$D$19),FALSE)</f>
        <v>1</v>
      </c>
      <c r="HZ9" s="75" t="b">
        <f>IF(Assump!$D$4,AND(HZ2&gt;=Assump!$D$17,HZ2&lt;=Assump!$D$19),FALSE)</f>
        <v>1</v>
      </c>
      <c r="IA9" s="75" t="b">
        <f>IF(Assump!$D$4,AND(IA2&gt;=Assump!$D$17,IA2&lt;=Assump!$D$19),FALSE)</f>
        <v>1</v>
      </c>
      <c r="IB9" s="75" t="b">
        <f>IF(Assump!$D$4,AND(IB2&gt;=Assump!$D$17,IB2&lt;=Assump!$D$19),FALSE)</f>
        <v>1</v>
      </c>
      <c r="IC9" s="75" t="b">
        <f>IF(Assump!$D$4,AND(IC2&gt;=Assump!$D$17,IC2&lt;=Assump!$D$19),FALSE)</f>
        <v>1</v>
      </c>
      <c r="ID9" s="75" t="b">
        <f>IF(Assump!$D$4,AND(ID2&gt;=Assump!$D$17,ID2&lt;=Assump!$D$19),FALSE)</f>
        <v>1</v>
      </c>
      <c r="IE9" s="75" t="b">
        <f>IF(Assump!$D$4,AND(IE2&gt;=Assump!$D$17,IE2&lt;=Assump!$D$19),FALSE)</f>
        <v>1</v>
      </c>
      <c r="IF9" s="75" t="b">
        <f>IF(Assump!$D$4,AND(IF2&gt;=Assump!$D$17,IF2&lt;=Assump!$D$19),FALSE)</f>
        <v>1</v>
      </c>
      <c r="IG9" s="75" t="b">
        <f>IF(Assump!$D$4,AND(IG2&gt;=Assump!$D$17,IG2&lt;=Assump!$D$19),FALSE)</f>
        <v>1</v>
      </c>
      <c r="IH9" s="75" t="b">
        <f>IF(Assump!$D$4,AND(IH2&gt;=Assump!$D$17,IH2&lt;=Assump!$D$19),FALSE)</f>
        <v>1</v>
      </c>
      <c r="II9" s="75" t="b">
        <f>IF(Assump!$D$4,AND(II2&gt;=Assump!$D$17,II2&lt;=Assump!$D$19),FALSE)</f>
        <v>1</v>
      </c>
      <c r="IJ9" s="75" t="b">
        <f>IF(Assump!$D$4,AND(IJ2&gt;=Assump!$D$17,IJ2&lt;=Assump!$D$19),FALSE)</f>
        <v>1</v>
      </c>
      <c r="IK9" s="75" t="b">
        <f>IF(Assump!$D$4,AND(IK2&gt;=Assump!$D$17,IK2&lt;=Assump!$D$19),FALSE)</f>
        <v>1</v>
      </c>
      <c r="IL9" s="75" t="b">
        <f>IF(Assump!$D$4,AND(IL2&gt;=Assump!$D$17,IL2&lt;=Assump!$D$19),FALSE)</f>
        <v>1</v>
      </c>
    </row>
    <row r="10" spans="2:246" ht="10.5" customHeight="1" outlineLevel="1" x14ac:dyDescent="0.3">
      <c r="B10" s="7" t="s">
        <v>121</v>
      </c>
      <c r="G10" s="75" t="b">
        <f>IF(Assump!$D$4,EOMONTH(G2,0)=Assump!$D$19,FALSE)</f>
        <v>0</v>
      </c>
      <c r="H10" s="75" t="b">
        <f>IF(Assump!$D$4,EOMONTH(H2,0)=Assump!$D$19,FALSE)</f>
        <v>0</v>
      </c>
      <c r="I10" s="75" t="b">
        <f>IF(Assump!$D$4,EOMONTH(I2,0)=Assump!$D$19,FALSE)</f>
        <v>0</v>
      </c>
      <c r="J10" s="75" t="b">
        <f>IF(Assump!$D$4,EOMONTH(J2,0)=Assump!$D$19,FALSE)</f>
        <v>0</v>
      </c>
      <c r="K10" s="75" t="b">
        <f>IF(Assump!$D$4,EOMONTH(K2,0)=Assump!$D$19,FALSE)</f>
        <v>0</v>
      </c>
      <c r="L10" s="75" t="b">
        <f>IF(Assump!$D$4,EOMONTH(L2,0)=Assump!$D$19,FALSE)</f>
        <v>0</v>
      </c>
      <c r="M10" s="75" t="b">
        <f>IF(Assump!$D$4,EOMONTH(M2,0)=Assump!$D$19,FALSE)</f>
        <v>0</v>
      </c>
      <c r="N10" s="75" t="b">
        <f>IF(Assump!$D$4,EOMONTH(N2,0)=Assump!$D$19,FALSE)</f>
        <v>0</v>
      </c>
      <c r="O10" s="75" t="b">
        <f>IF(Assump!$D$4,EOMONTH(O2,0)=Assump!$D$19,FALSE)</f>
        <v>0</v>
      </c>
      <c r="P10" s="75" t="b">
        <f>IF(Assump!$D$4,EOMONTH(P2,0)=Assump!$D$19,FALSE)</f>
        <v>0</v>
      </c>
      <c r="Q10" s="75" t="b">
        <f>IF(Assump!$D$4,EOMONTH(Q2,0)=Assump!$D$19,FALSE)</f>
        <v>0</v>
      </c>
      <c r="R10" s="75" t="b">
        <f>IF(Assump!$D$4,EOMONTH(R2,0)=Assump!$D$19,FALSE)</f>
        <v>0</v>
      </c>
      <c r="S10" s="75" t="b">
        <f>IF(Assump!$D$4,EOMONTH(S2,0)=Assump!$D$19,FALSE)</f>
        <v>0</v>
      </c>
      <c r="T10" s="75" t="b">
        <f>IF(Assump!$D$4,EOMONTH(T2,0)=Assump!$D$19,FALSE)</f>
        <v>0</v>
      </c>
      <c r="U10" s="75" t="b">
        <f>IF(Assump!$D$4,EOMONTH(U2,0)=Assump!$D$19,FALSE)</f>
        <v>0</v>
      </c>
      <c r="V10" s="75" t="b">
        <f>IF(Assump!$D$4,EOMONTH(V2,0)=Assump!$D$19,FALSE)</f>
        <v>0</v>
      </c>
      <c r="W10" s="75" t="b">
        <f>IF(Assump!$D$4,EOMONTH(W2,0)=Assump!$D$19,FALSE)</f>
        <v>0</v>
      </c>
      <c r="X10" s="75" t="b">
        <f>IF(Assump!$D$4,EOMONTH(X2,0)=Assump!$D$19,FALSE)</f>
        <v>0</v>
      </c>
      <c r="Y10" s="75" t="b">
        <f>IF(Assump!$D$4,EOMONTH(Y2,0)=Assump!$D$19,FALSE)</f>
        <v>0</v>
      </c>
      <c r="Z10" s="75" t="b">
        <f>IF(Assump!$D$4,EOMONTH(Z2,0)=Assump!$D$19,FALSE)</f>
        <v>0</v>
      </c>
      <c r="AA10" s="75" t="b">
        <f>IF(Assump!$D$4,EOMONTH(AA2,0)=Assump!$D$19,FALSE)</f>
        <v>0</v>
      </c>
      <c r="AB10" s="75" t="b">
        <f>IF(Assump!$D$4,EOMONTH(AB2,0)=Assump!$D$19,FALSE)</f>
        <v>0</v>
      </c>
      <c r="AC10" s="75" t="b">
        <f>IF(Assump!$D$4,EOMONTH(AC2,0)=Assump!$D$19,FALSE)</f>
        <v>0</v>
      </c>
      <c r="AD10" s="75" t="b">
        <f>IF(Assump!$D$4,EOMONTH(AD2,0)=Assump!$D$19,FALSE)</f>
        <v>0</v>
      </c>
      <c r="AE10" s="75" t="b">
        <f>IF(Assump!$D$4,EOMONTH(AE2,0)=Assump!$D$19,FALSE)</f>
        <v>0</v>
      </c>
      <c r="AF10" s="75" t="b">
        <f>IF(Assump!$D$4,EOMONTH(AF2,0)=Assump!$D$19,FALSE)</f>
        <v>0</v>
      </c>
      <c r="AG10" s="75" t="b">
        <f>IF(Assump!$D$4,EOMONTH(AG2,0)=Assump!$D$19,FALSE)</f>
        <v>0</v>
      </c>
      <c r="AH10" s="75" t="b">
        <f>IF(Assump!$D$4,EOMONTH(AH2,0)=Assump!$D$19,FALSE)</f>
        <v>0</v>
      </c>
      <c r="AI10" s="75" t="b">
        <f>IF(Assump!$D$4,EOMONTH(AI2,0)=Assump!$D$19,FALSE)</f>
        <v>0</v>
      </c>
      <c r="AJ10" s="75" t="b">
        <f>IF(Assump!$D$4,EOMONTH(AJ2,0)=Assump!$D$19,FALSE)</f>
        <v>0</v>
      </c>
      <c r="AK10" s="75" t="b">
        <f>IF(Assump!$D$4,EOMONTH(AK2,0)=Assump!$D$19,FALSE)</f>
        <v>0</v>
      </c>
      <c r="AL10" s="75" t="b">
        <f>IF(Assump!$D$4,EOMONTH(AL2,0)=Assump!$D$19,FALSE)</f>
        <v>0</v>
      </c>
      <c r="AM10" s="75" t="b">
        <f>IF(Assump!$D$4,EOMONTH(AM2,0)=Assump!$D$19,FALSE)</f>
        <v>0</v>
      </c>
      <c r="AN10" s="75" t="b">
        <f>IF(Assump!$D$4,EOMONTH(AN2,0)=Assump!$D$19,FALSE)</f>
        <v>0</v>
      </c>
      <c r="AO10" s="75" t="b">
        <f>IF(Assump!$D$4,EOMONTH(AO2,0)=Assump!$D$19,FALSE)</f>
        <v>0</v>
      </c>
      <c r="AP10" s="75" t="b">
        <f>IF(Assump!$D$4,EOMONTH(AP2,0)=Assump!$D$19,FALSE)</f>
        <v>0</v>
      </c>
      <c r="AQ10" s="75" t="b">
        <f>IF(Assump!$D$4,EOMONTH(AQ2,0)=Assump!$D$19,FALSE)</f>
        <v>0</v>
      </c>
      <c r="AR10" s="75" t="b">
        <f>IF(Assump!$D$4,EOMONTH(AR2,0)=Assump!$D$19,FALSE)</f>
        <v>0</v>
      </c>
      <c r="AS10" s="75" t="b">
        <f>IF(Assump!$D$4,EOMONTH(AS2,0)=Assump!$D$19,FALSE)</f>
        <v>0</v>
      </c>
      <c r="AT10" s="75" t="b">
        <f>IF(Assump!$D$4,EOMONTH(AT2,0)=Assump!$D$19,FALSE)</f>
        <v>0</v>
      </c>
      <c r="AU10" s="75" t="b">
        <f>IF(Assump!$D$4,EOMONTH(AU2,0)=Assump!$D$19,FALSE)</f>
        <v>0</v>
      </c>
      <c r="AV10" s="75" t="b">
        <f>IF(Assump!$D$4,EOMONTH(AV2,0)=Assump!$D$19,FALSE)</f>
        <v>0</v>
      </c>
      <c r="AW10" s="75" t="b">
        <f>IF(Assump!$D$4,EOMONTH(AW2,0)=Assump!$D$19,FALSE)</f>
        <v>0</v>
      </c>
      <c r="AX10" s="75" t="b">
        <f>IF(Assump!$D$4,EOMONTH(AX2,0)=Assump!$D$19,FALSE)</f>
        <v>0</v>
      </c>
      <c r="AY10" s="75" t="b">
        <f>IF(Assump!$D$4,EOMONTH(AY2,0)=Assump!$D$19,FALSE)</f>
        <v>0</v>
      </c>
      <c r="AZ10" s="75" t="b">
        <f>IF(Assump!$D$4,EOMONTH(AZ2,0)=Assump!$D$19,FALSE)</f>
        <v>0</v>
      </c>
      <c r="BA10" s="75" t="b">
        <f>IF(Assump!$D$4,EOMONTH(BA2,0)=Assump!$D$19,FALSE)</f>
        <v>0</v>
      </c>
      <c r="BB10" s="75" t="b">
        <f>IF(Assump!$D$4,EOMONTH(BB2,0)=Assump!$D$19,FALSE)</f>
        <v>0</v>
      </c>
      <c r="BC10" s="75" t="b">
        <f>IF(Assump!$D$4,EOMONTH(BC2,0)=Assump!$D$19,FALSE)</f>
        <v>0</v>
      </c>
      <c r="BD10" s="75" t="b">
        <f>IF(Assump!$D$4,EOMONTH(BD2,0)=Assump!$D$19,FALSE)</f>
        <v>0</v>
      </c>
      <c r="BE10" s="75" t="b">
        <f>IF(Assump!$D$4,EOMONTH(BE2,0)=Assump!$D$19,FALSE)</f>
        <v>0</v>
      </c>
      <c r="BF10" s="75" t="b">
        <f>IF(Assump!$D$4,EOMONTH(BF2,0)=Assump!$D$19,FALSE)</f>
        <v>0</v>
      </c>
      <c r="BG10" s="75" t="b">
        <f>IF(Assump!$D$4,EOMONTH(BG2,0)=Assump!$D$19,FALSE)</f>
        <v>0</v>
      </c>
      <c r="BH10" s="75" t="b">
        <f>IF(Assump!$D$4,EOMONTH(BH2,0)=Assump!$D$19,FALSE)</f>
        <v>0</v>
      </c>
      <c r="BI10" s="75" t="b">
        <f>IF(Assump!$D$4,EOMONTH(BI2,0)=Assump!$D$19,FALSE)</f>
        <v>0</v>
      </c>
      <c r="BJ10" s="75" t="b">
        <f>IF(Assump!$D$4,EOMONTH(BJ2,0)=Assump!$D$19,FALSE)</f>
        <v>0</v>
      </c>
      <c r="BK10" s="75" t="b">
        <f>IF(Assump!$D$4,EOMONTH(BK2,0)=Assump!$D$19,FALSE)</f>
        <v>0</v>
      </c>
      <c r="BL10" s="75" t="b">
        <f>IF(Assump!$D$4,EOMONTH(BL2,0)=Assump!$D$19,FALSE)</f>
        <v>0</v>
      </c>
      <c r="BM10" s="75" t="b">
        <f>IF(Assump!$D$4,EOMONTH(BM2,0)=Assump!$D$19,FALSE)</f>
        <v>0</v>
      </c>
      <c r="BN10" s="75" t="b">
        <f>IF(Assump!$D$4,EOMONTH(BN2,0)=Assump!$D$19,FALSE)</f>
        <v>0</v>
      </c>
      <c r="BO10" s="75" t="b">
        <f>IF(Assump!$D$4,EOMONTH(BO2,0)=Assump!$D$19,FALSE)</f>
        <v>0</v>
      </c>
      <c r="BP10" s="75" t="b">
        <f>IF(Assump!$D$4,EOMONTH(BP2,0)=Assump!$D$19,FALSE)</f>
        <v>0</v>
      </c>
      <c r="BQ10" s="75" t="b">
        <f>IF(Assump!$D$4,EOMONTH(BQ2,0)=Assump!$D$19,FALSE)</f>
        <v>0</v>
      </c>
      <c r="BR10" s="75" t="b">
        <f>IF(Assump!$D$4,EOMONTH(BR2,0)=Assump!$D$19,FALSE)</f>
        <v>0</v>
      </c>
      <c r="BS10" s="75" t="b">
        <f>IF(Assump!$D$4,EOMONTH(BS2,0)=Assump!$D$19,FALSE)</f>
        <v>0</v>
      </c>
      <c r="BT10" s="75" t="b">
        <f>IF(Assump!$D$4,EOMONTH(BT2,0)=Assump!$D$19,FALSE)</f>
        <v>0</v>
      </c>
      <c r="BU10" s="75" t="b">
        <f>IF(Assump!$D$4,EOMONTH(BU2,0)=Assump!$D$19,FALSE)</f>
        <v>0</v>
      </c>
      <c r="BV10" s="75" t="b">
        <f>IF(Assump!$D$4,EOMONTH(BV2,0)=Assump!$D$19,FALSE)</f>
        <v>0</v>
      </c>
      <c r="BW10" s="75" t="b">
        <f>IF(Assump!$D$4,EOMONTH(BW2,0)=Assump!$D$19,FALSE)</f>
        <v>0</v>
      </c>
      <c r="BX10" s="75" t="b">
        <f>IF(Assump!$D$4,EOMONTH(BX2,0)=Assump!$D$19,FALSE)</f>
        <v>0</v>
      </c>
      <c r="BY10" s="75" t="b">
        <f>IF(Assump!$D$4,EOMONTH(BY2,0)=Assump!$D$19,FALSE)</f>
        <v>0</v>
      </c>
      <c r="BZ10" s="75" t="b">
        <f>IF(Assump!$D$4,EOMONTH(BZ2,0)=Assump!$D$19,FALSE)</f>
        <v>0</v>
      </c>
      <c r="CA10" s="75" t="b">
        <f>IF(Assump!$D$4,EOMONTH(CA2,0)=Assump!$D$19,FALSE)</f>
        <v>0</v>
      </c>
      <c r="CB10" s="75" t="b">
        <f>IF(Assump!$D$4,EOMONTH(CB2,0)=Assump!$D$19,FALSE)</f>
        <v>0</v>
      </c>
      <c r="CC10" s="75" t="b">
        <f>IF(Assump!$D$4,EOMONTH(CC2,0)=Assump!$D$19,FALSE)</f>
        <v>0</v>
      </c>
      <c r="CD10" s="75" t="b">
        <f>IF(Assump!$D$4,EOMONTH(CD2,0)=Assump!$D$19,FALSE)</f>
        <v>0</v>
      </c>
      <c r="CE10" s="75" t="b">
        <f>IF(Assump!$D$4,EOMONTH(CE2,0)=Assump!$D$19,FALSE)</f>
        <v>0</v>
      </c>
      <c r="CF10" s="75" t="b">
        <f>IF(Assump!$D$4,EOMONTH(CF2,0)=Assump!$D$19,FALSE)</f>
        <v>0</v>
      </c>
      <c r="CG10" s="75" t="b">
        <f>IF(Assump!$D$4,EOMONTH(CG2,0)=Assump!$D$19,FALSE)</f>
        <v>0</v>
      </c>
      <c r="CH10" s="75" t="b">
        <f>IF(Assump!$D$4,EOMONTH(CH2,0)=Assump!$D$19,FALSE)</f>
        <v>0</v>
      </c>
      <c r="CI10" s="75" t="b">
        <f>IF(Assump!$D$4,EOMONTH(CI2,0)=Assump!$D$19,FALSE)</f>
        <v>0</v>
      </c>
      <c r="CJ10" s="75" t="b">
        <f>IF(Assump!$D$4,EOMONTH(CJ2,0)=Assump!$D$19,FALSE)</f>
        <v>0</v>
      </c>
      <c r="CK10" s="75" t="b">
        <f>IF(Assump!$D$4,EOMONTH(CK2,0)=Assump!$D$19,FALSE)</f>
        <v>0</v>
      </c>
      <c r="CL10" s="75" t="b">
        <f>IF(Assump!$D$4,EOMONTH(CL2,0)=Assump!$D$19,FALSE)</f>
        <v>0</v>
      </c>
      <c r="CM10" s="75" t="b">
        <f>IF(Assump!$D$4,EOMONTH(CM2,0)=Assump!$D$19,FALSE)</f>
        <v>0</v>
      </c>
      <c r="CN10" s="75" t="b">
        <f>IF(Assump!$D$4,EOMONTH(CN2,0)=Assump!$D$19,FALSE)</f>
        <v>0</v>
      </c>
      <c r="CO10" s="75" t="b">
        <f>IF(Assump!$D$4,EOMONTH(CO2,0)=Assump!$D$19,FALSE)</f>
        <v>0</v>
      </c>
      <c r="CP10" s="75" t="b">
        <f>IF(Assump!$D$4,EOMONTH(CP2,0)=Assump!$D$19,FALSE)</f>
        <v>0</v>
      </c>
      <c r="CQ10" s="75" t="b">
        <f>IF(Assump!$D$4,EOMONTH(CQ2,0)=Assump!$D$19,FALSE)</f>
        <v>0</v>
      </c>
      <c r="CR10" s="75" t="b">
        <f>IF(Assump!$D$4,EOMONTH(CR2,0)=Assump!$D$19,FALSE)</f>
        <v>0</v>
      </c>
      <c r="CS10" s="75" t="b">
        <f>IF(Assump!$D$4,EOMONTH(CS2,0)=Assump!$D$19,FALSE)</f>
        <v>0</v>
      </c>
      <c r="CT10" s="75" t="b">
        <f>IF(Assump!$D$4,EOMONTH(CT2,0)=Assump!$D$19,FALSE)</f>
        <v>0</v>
      </c>
      <c r="CU10" s="75" t="b">
        <f>IF(Assump!$D$4,EOMONTH(CU2,0)=Assump!$D$19,FALSE)</f>
        <v>0</v>
      </c>
      <c r="CV10" s="75" t="b">
        <f>IF(Assump!$D$4,EOMONTH(CV2,0)=Assump!$D$19,FALSE)</f>
        <v>0</v>
      </c>
      <c r="CW10" s="75" t="b">
        <f>IF(Assump!$D$4,EOMONTH(CW2,0)=Assump!$D$19,FALSE)</f>
        <v>0</v>
      </c>
      <c r="CX10" s="75" t="b">
        <f>IF(Assump!$D$4,EOMONTH(CX2,0)=Assump!$D$19,FALSE)</f>
        <v>0</v>
      </c>
      <c r="CY10" s="75" t="b">
        <f>IF(Assump!$D$4,EOMONTH(CY2,0)=Assump!$D$19,FALSE)</f>
        <v>0</v>
      </c>
      <c r="CZ10" s="75" t="b">
        <f>IF(Assump!$D$4,EOMONTH(CZ2,0)=Assump!$D$19,FALSE)</f>
        <v>0</v>
      </c>
      <c r="DA10" s="75" t="b">
        <f>IF(Assump!$D$4,EOMONTH(DA2,0)=Assump!$D$19,FALSE)</f>
        <v>0</v>
      </c>
      <c r="DB10" s="75" t="b">
        <f>IF(Assump!$D$4,EOMONTH(DB2,0)=Assump!$D$19,FALSE)</f>
        <v>0</v>
      </c>
      <c r="DC10" s="75" t="b">
        <f>IF(Assump!$D$4,EOMONTH(DC2,0)=Assump!$D$19,FALSE)</f>
        <v>0</v>
      </c>
      <c r="DD10" s="75" t="b">
        <f>IF(Assump!$D$4,EOMONTH(DD2,0)=Assump!$D$19,FALSE)</f>
        <v>0</v>
      </c>
      <c r="DE10" s="75" t="b">
        <f>IF(Assump!$D$4,EOMONTH(DE2,0)=Assump!$D$19,FALSE)</f>
        <v>0</v>
      </c>
      <c r="DF10" s="75" t="b">
        <f>IF(Assump!$D$4,EOMONTH(DF2,0)=Assump!$D$19,FALSE)</f>
        <v>0</v>
      </c>
      <c r="DG10" s="75" t="b">
        <f>IF(Assump!$D$4,EOMONTH(DG2,0)=Assump!$D$19,FALSE)</f>
        <v>0</v>
      </c>
      <c r="DH10" s="75" t="b">
        <f>IF(Assump!$D$4,EOMONTH(DH2,0)=Assump!$D$19,FALSE)</f>
        <v>0</v>
      </c>
      <c r="DI10" s="75" t="b">
        <f>IF(Assump!$D$4,EOMONTH(DI2,0)=Assump!$D$19,FALSE)</f>
        <v>0</v>
      </c>
      <c r="DJ10" s="75" t="b">
        <f>IF(Assump!$D$4,EOMONTH(DJ2,0)=Assump!$D$19,FALSE)</f>
        <v>0</v>
      </c>
      <c r="DK10" s="75" t="b">
        <f>IF(Assump!$D$4,EOMONTH(DK2,0)=Assump!$D$19,FALSE)</f>
        <v>0</v>
      </c>
      <c r="DL10" s="75" t="b">
        <f>IF(Assump!$D$4,EOMONTH(DL2,0)=Assump!$D$19,FALSE)</f>
        <v>0</v>
      </c>
      <c r="DM10" s="75" t="b">
        <f>IF(Assump!$D$4,EOMONTH(DM2,0)=Assump!$D$19,FALSE)</f>
        <v>0</v>
      </c>
      <c r="DN10" s="75" t="b">
        <f>IF(Assump!$D$4,EOMONTH(DN2,0)=Assump!$D$19,FALSE)</f>
        <v>0</v>
      </c>
      <c r="DO10" s="75" t="b">
        <f>IF(Assump!$D$4,EOMONTH(DO2,0)=Assump!$D$19,FALSE)</f>
        <v>0</v>
      </c>
      <c r="DP10" s="75" t="b">
        <f>IF(Assump!$D$4,EOMONTH(DP2,0)=Assump!$D$19,FALSE)</f>
        <v>0</v>
      </c>
      <c r="DQ10" s="75" t="b">
        <f>IF(Assump!$D$4,EOMONTH(DQ2,0)=Assump!$D$19,FALSE)</f>
        <v>0</v>
      </c>
      <c r="DR10" s="75" t="b">
        <f>IF(Assump!$D$4,EOMONTH(DR2,0)=Assump!$D$19,FALSE)</f>
        <v>0</v>
      </c>
      <c r="DS10" s="75" t="b">
        <f>IF(Assump!$D$4,EOMONTH(DS2,0)=Assump!$D$19,FALSE)</f>
        <v>0</v>
      </c>
      <c r="DT10" s="75" t="b">
        <f>IF(Assump!$D$4,EOMONTH(DT2,0)=Assump!$D$19,FALSE)</f>
        <v>0</v>
      </c>
      <c r="DU10" s="75" t="b">
        <f>IF(Assump!$D$4,EOMONTH(DU2,0)=Assump!$D$19,FALSE)</f>
        <v>0</v>
      </c>
      <c r="DV10" s="75" t="b">
        <f>IF(Assump!$D$4,EOMONTH(DV2,0)=Assump!$D$19,FALSE)</f>
        <v>0</v>
      </c>
      <c r="DW10" s="75" t="b">
        <f>IF(Assump!$D$4,EOMONTH(DW2,0)=Assump!$D$19,FALSE)</f>
        <v>0</v>
      </c>
      <c r="DX10" s="75" t="b">
        <f>IF(Assump!$D$4,EOMONTH(DX2,0)=Assump!$D$19,FALSE)</f>
        <v>0</v>
      </c>
      <c r="DY10" s="75" t="b">
        <f>IF(Assump!$D$4,EOMONTH(DY2,0)=Assump!$D$19,FALSE)</f>
        <v>0</v>
      </c>
      <c r="DZ10" s="75" t="b">
        <f>IF(Assump!$D$4,EOMONTH(DZ2,0)=Assump!$D$19,FALSE)</f>
        <v>0</v>
      </c>
      <c r="EA10" s="75" t="b">
        <f>IF(Assump!$D$4,EOMONTH(EA2,0)=Assump!$D$19,FALSE)</f>
        <v>0</v>
      </c>
      <c r="EB10" s="75" t="b">
        <f>IF(Assump!$D$4,EOMONTH(EB2,0)=Assump!$D$19,FALSE)</f>
        <v>0</v>
      </c>
      <c r="EC10" s="75" t="b">
        <f>IF(Assump!$D$4,EOMONTH(EC2,0)=Assump!$D$19,FALSE)</f>
        <v>0</v>
      </c>
      <c r="ED10" s="75" t="b">
        <f>IF(Assump!$D$4,EOMONTH(ED2,0)=Assump!$D$19,FALSE)</f>
        <v>0</v>
      </c>
      <c r="EE10" s="75" t="b">
        <f>IF(Assump!$D$4,EOMONTH(EE2,0)=Assump!$D$19,FALSE)</f>
        <v>0</v>
      </c>
      <c r="EF10" s="75" t="b">
        <f>IF(Assump!$D$4,EOMONTH(EF2,0)=Assump!$D$19,FALSE)</f>
        <v>0</v>
      </c>
      <c r="EG10" s="75" t="b">
        <f>IF(Assump!$D$4,EOMONTH(EG2,0)=Assump!$D$19,FALSE)</f>
        <v>0</v>
      </c>
      <c r="EH10" s="75" t="b">
        <f>IF(Assump!$D$4,EOMONTH(EH2,0)=Assump!$D$19,FALSE)</f>
        <v>0</v>
      </c>
      <c r="EI10" s="75" t="b">
        <f>IF(Assump!$D$4,EOMONTH(EI2,0)=Assump!$D$19,FALSE)</f>
        <v>0</v>
      </c>
      <c r="EJ10" s="75" t="b">
        <f>IF(Assump!$D$4,EOMONTH(EJ2,0)=Assump!$D$19,FALSE)</f>
        <v>0</v>
      </c>
      <c r="EK10" s="75" t="b">
        <f>IF(Assump!$D$4,EOMONTH(EK2,0)=Assump!$D$19,FALSE)</f>
        <v>0</v>
      </c>
      <c r="EL10" s="75" t="b">
        <f>IF(Assump!$D$4,EOMONTH(EL2,0)=Assump!$D$19,FALSE)</f>
        <v>0</v>
      </c>
      <c r="EM10" s="75" t="b">
        <f>IF(Assump!$D$4,EOMONTH(EM2,0)=Assump!$D$19,FALSE)</f>
        <v>0</v>
      </c>
      <c r="EN10" s="75" t="b">
        <f>IF(Assump!$D$4,EOMONTH(EN2,0)=Assump!$D$19,FALSE)</f>
        <v>0</v>
      </c>
      <c r="EO10" s="75" t="b">
        <f>IF(Assump!$D$4,EOMONTH(EO2,0)=Assump!$D$19,FALSE)</f>
        <v>0</v>
      </c>
      <c r="EP10" s="75" t="b">
        <f>IF(Assump!$D$4,EOMONTH(EP2,0)=Assump!$D$19,FALSE)</f>
        <v>0</v>
      </c>
      <c r="EQ10" s="75" t="b">
        <f>IF(Assump!$D$4,EOMONTH(EQ2,0)=Assump!$D$19,FALSE)</f>
        <v>0</v>
      </c>
      <c r="ER10" s="75" t="b">
        <f>IF(Assump!$D$4,EOMONTH(ER2,0)=Assump!$D$19,FALSE)</f>
        <v>0</v>
      </c>
      <c r="ES10" s="75" t="b">
        <f>IF(Assump!$D$4,EOMONTH(ES2,0)=Assump!$D$19,FALSE)</f>
        <v>0</v>
      </c>
      <c r="ET10" s="75" t="b">
        <f>IF(Assump!$D$4,EOMONTH(ET2,0)=Assump!$D$19,FALSE)</f>
        <v>0</v>
      </c>
      <c r="EU10" s="75" t="b">
        <f>IF(Assump!$D$4,EOMONTH(EU2,0)=Assump!$D$19,FALSE)</f>
        <v>0</v>
      </c>
      <c r="EV10" s="75" t="b">
        <f>IF(Assump!$D$4,EOMONTH(EV2,0)=Assump!$D$19,FALSE)</f>
        <v>0</v>
      </c>
      <c r="EW10" s="75" t="b">
        <f>IF(Assump!$D$4,EOMONTH(EW2,0)=Assump!$D$19,FALSE)</f>
        <v>0</v>
      </c>
      <c r="EX10" s="75" t="b">
        <f>IF(Assump!$D$4,EOMONTH(EX2,0)=Assump!$D$19,FALSE)</f>
        <v>0</v>
      </c>
      <c r="EY10" s="75" t="b">
        <f>IF(Assump!$D$4,EOMONTH(EY2,0)=Assump!$D$19,FALSE)</f>
        <v>0</v>
      </c>
      <c r="EZ10" s="75" t="b">
        <f>IF(Assump!$D$4,EOMONTH(EZ2,0)=Assump!$D$19,FALSE)</f>
        <v>0</v>
      </c>
      <c r="FA10" s="75" t="b">
        <f>IF(Assump!$D$4,EOMONTH(FA2,0)=Assump!$D$19,FALSE)</f>
        <v>0</v>
      </c>
      <c r="FB10" s="75" t="b">
        <f>IF(Assump!$D$4,EOMONTH(FB2,0)=Assump!$D$19,FALSE)</f>
        <v>0</v>
      </c>
      <c r="FC10" s="75" t="b">
        <f>IF(Assump!$D$4,EOMONTH(FC2,0)=Assump!$D$19,FALSE)</f>
        <v>0</v>
      </c>
      <c r="FD10" s="75" t="b">
        <f>IF(Assump!$D$4,EOMONTH(FD2,0)=Assump!$D$19,FALSE)</f>
        <v>0</v>
      </c>
      <c r="FE10" s="75" t="b">
        <f>IF(Assump!$D$4,EOMONTH(FE2,0)=Assump!$D$19,FALSE)</f>
        <v>0</v>
      </c>
      <c r="FF10" s="75" t="b">
        <f>IF(Assump!$D$4,EOMONTH(FF2,0)=Assump!$D$19,FALSE)</f>
        <v>0</v>
      </c>
      <c r="FG10" s="75" t="b">
        <f>IF(Assump!$D$4,EOMONTH(FG2,0)=Assump!$D$19,FALSE)</f>
        <v>0</v>
      </c>
      <c r="FH10" s="75" t="b">
        <f>IF(Assump!$D$4,EOMONTH(FH2,0)=Assump!$D$19,FALSE)</f>
        <v>0</v>
      </c>
      <c r="FI10" s="75" t="b">
        <f>IF(Assump!$D$4,EOMONTH(FI2,0)=Assump!$D$19,FALSE)</f>
        <v>0</v>
      </c>
      <c r="FJ10" s="75" t="b">
        <f>IF(Assump!$D$4,EOMONTH(FJ2,0)=Assump!$D$19,FALSE)</f>
        <v>0</v>
      </c>
      <c r="FK10" s="75" t="b">
        <f>IF(Assump!$D$4,EOMONTH(FK2,0)=Assump!$D$19,FALSE)</f>
        <v>0</v>
      </c>
      <c r="FL10" s="75" t="b">
        <f>IF(Assump!$D$4,EOMONTH(FL2,0)=Assump!$D$19,FALSE)</f>
        <v>0</v>
      </c>
      <c r="FM10" s="75" t="b">
        <f>IF(Assump!$D$4,EOMONTH(FM2,0)=Assump!$D$19,FALSE)</f>
        <v>0</v>
      </c>
      <c r="FN10" s="75" t="b">
        <f>IF(Assump!$D$4,EOMONTH(FN2,0)=Assump!$D$19,FALSE)</f>
        <v>0</v>
      </c>
      <c r="FO10" s="75" t="b">
        <f>IF(Assump!$D$4,EOMONTH(FO2,0)=Assump!$D$19,FALSE)</f>
        <v>0</v>
      </c>
      <c r="FP10" s="75" t="b">
        <f>IF(Assump!$D$4,EOMONTH(FP2,0)=Assump!$D$19,FALSE)</f>
        <v>0</v>
      </c>
      <c r="FQ10" s="75" t="b">
        <f>IF(Assump!$D$4,EOMONTH(FQ2,0)=Assump!$D$19,FALSE)</f>
        <v>0</v>
      </c>
      <c r="FR10" s="75" t="b">
        <f>IF(Assump!$D$4,EOMONTH(FR2,0)=Assump!$D$19,FALSE)</f>
        <v>0</v>
      </c>
      <c r="FS10" s="75" t="b">
        <f>IF(Assump!$D$4,EOMONTH(FS2,0)=Assump!$D$19,FALSE)</f>
        <v>0</v>
      </c>
      <c r="FT10" s="75" t="b">
        <f>IF(Assump!$D$4,EOMONTH(FT2,0)=Assump!$D$19,FALSE)</f>
        <v>0</v>
      </c>
      <c r="FU10" s="75" t="b">
        <f>IF(Assump!$D$4,EOMONTH(FU2,0)=Assump!$D$19,FALSE)</f>
        <v>0</v>
      </c>
      <c r="FV10" s="75" t="b">
        <f>IF(Assump!$D$4,EOMONTH(FV2,0)=Assump!$D$19,FALSE)</f>
        <v>0</v>
      </c>
      <c r="FW10" s="75" t="b">
        <f>IF(Assump!$D$4,EOMONTH(FW2,0)=Assump!$D$19,FALSE)</f>
        <v>0</v>
      </c>
      <c r="FX10" s="75" t="b">
        <f>IF(Assump!$D$4,EOMONTH(FX2,0)=Assump!$D$19,FALSE)</f>
        <v>0</v>
      </c>
      <c r="FY10" s="75" t="b">
        <f>IF(Assump!$D$4,EOMONTH(FY2,0)=Assump!$D$19,FALSE)</f>
        <v>0</v>
      </c>
      <c r="FZ10" s="75" t="b">
        <f>IF(Assump!$D$4,EOMONTH(FZ2,0)=Assump!$D$19,FALSE)</f>
        <v>0</v>
      </c>
      <c r="GA10" s="75" t="b">
        <f>IF(Assump!$D$4,EOMONTH(GA2,0)=Assump!$D$19,FALSE)</f>
        <v>0</v>
      </c>
      <c r="GB10" s="75" t="b">
        <f>IF(Assump!$D$4,EOMONTH(GB2,0)=Assump!$D$19,FALSE)</f>
        <v>0</v>
      </c>
      <c r="GC10" s="75" t="b">
        <f>IF(Assump!$D$4,EOMONTH(GC2,0)=Assump!$D$19,FALSE)</f>
        <v>0</v>
      </c>
      <c r="GD10" s="75" t="b">
        <f>IF(Assump!$D$4,EOMONTH(GD2,0)=Assump!$D$19,FALSE)</f>
        <v>0</v>
      </c>
      <c r="GE10" s="75" t="b">
        <f>IF(Assump!$D$4,EOMONTH(GE2,0)=Assump!$D$19,FALSE)</f>
        <v>0</v>
      </c>
      <c r="GF10" s="75" t="b">
        <f>IF(Assump!$D$4,EOMONTH(GF2,0)=Assump!$D$19,FALSE)</f>
        <v>0</v>
      </c>
      <c r="GG10" s="75" t="b">
        <f>IF(Assump!$D$4,EOMONTH(GG2,0)=Assump!$D$19,FALSE)</f>
        <v>0</v>
      </c>
      <c r="GH10" s="75" t="b">
        <f>IF(Assump!$D$4,EOMONTH(GH2,0)=Assump!$D$19,FALSE)</f>
        <v>0</v>
      </c>
      <c r="GI10" s="75" t="b">
        <f>IF(Assump!$D$4,EOMONTH(GI2,0)=Assump!$D$19,FALSE)</f>
        <v>0</v>
      </c>
      <c r="GJ10" s="75" t="b">
        <f>IF(Assump!$D$4,EOMONTH(GJ2,0)=Assump!$D$19,FALSE)</f>
        <v>0</v>
      </c>
      <c r="GK10" s="75" t="b">
        <f>IF(Assump!$D$4,EOMONTH(GK2,0)=Assump!$D$19,FALSE)</f>
        <v>0</v>
      </c>
      <c r="GL10" s="75" t="b">
        <f>IF(Assump!$D$4,EOMONTH(GL2,0)=Assump!$D$19,FALSE)</f>
        <v>0</v>
      </c>
      <c r="GM10" s="75" t="b">
        <f>IF(Assump!$D$4,EOMONTH(GM2,0)=Assump!$D$19,FALSE)</f>
        <v>0</v>
      </c>
      <c r="GN10" s="75" t="b">
        <f>IF(Assump!$D$4,EOMONTH(GN2,0)=Assump!$D$19,FALSE)</f>
        <v>0</v>
      </c>
      <c r="GO10" s="75" t="b">
        <f>IF(Assump!$D$4,EOMONTH(GO2,0)=Assump!$D$19,FALSE)</f>
        <v>0</v>
      </c>
      <c r="GP10" s="75" t="b">
        <f>IF(Assump!$D$4,EOMONTH(GP2,0)=Assump!$D$19,FALSE)</f>
        <v>0</v>
      </c>
      <c r="GQ10" s="75" t="b">
        <f>IF(Assump!$D$4,EOMONTH(GQ2,0)=Assump!$D$19,FALSE)</f>
        <v>0</v>
      </c>
      <c r="GR10" s="75" t="b">
        <f>IF(Assump!$D$4,EOMONTH(GR2,0)=Assump!$D$19,FALSE)</f>
        <v>0</v>
      </c>
      <c r="GS10" s="75" t="b">
        <f>IF(Assump!$D$4,EOMONTH(GS2,0)=Assump!$D$19,FALSE)</f>
        <v>0</v>
      </c>
      <c r="GT10" s="75" t="b">
        <f>IF(Assump!$D$4,EOMONTH(GT2,0)=Assump!$D$19,FALSE)</f>
        <v>0</v>
      </c>
      <c r="GU10" s="75" t="b">
        <f>IF(Assump!$D$4,EOMONTH(GU2,0)=Assump!$D$19,FALSE)</f>
        <v>0</v>
      </c>
      <c r="GV10" s="75" t="b">
        <f>IF(Assump!$D$4,EOMONTH(GV2,0)=Assump!$D$19,FALSE)</f>
        <v>0</v>
      </c>
      <c r="GW10" s="75" t="b">
        <f>IF(Assump!$D$4,EOMONTH(GW2,0)=Assump!$D$19,FALSE)</f>
        <v>0</v>
      </c>
      <c r="GX10" s="75" t="b">
        <f>IF(Assump!$D$4,EOMONTH(GX2,0)=Assump!$D$19,FALSE)</f>
        <v>0</v>
      </c>
      <c r="GY10" s="75" t="b">
        <f>IF(Assump!$D$4,EOMONTH(GY2,0)=Assump!$D$19,FALSE)</f>
        <v>0</v>
      </c>
      <c r="GZ10" s="75" t="b">
        <f>IF(Assump!$D$4,EOMONTH(GZ2,0)=Assump!$D$19,FALSE)</f>
        <v>0</v>
      </c>
      <c r="HA10" s="75" t="b">
        <f>IF(Assump!$D$4,EOMONTH(HA2,0)=Assump!$D$19,FALSE)</f>
        <v>0</v>
      </c>
      <c r="HB10" s="75" t="b">
        <f>IF(Assump!$D$4,EOMONTH(HB2,0)=Assump!$D$19,FALSE)</f>
        <v>0</v>
      </c>
      <c r="HC10" s="75" t="b">
        <f>IF(Assump!$D$4,EOMONTH(HC2,0)=Assump!$D$19,FALSE)</f>
        <v>0</v>
      </c>
      <c r="HD10" s="75" t="b">
        <f>IF(Assump!$D$4,EOMONTH(HD2,0)=Assump!$D$19,FALSE)</f>
        <v>0</v>
      </c>
      <c r="HE10" s="75" t="b">
        <f>IF(Assump!$D$4,EOMONTH(HE2,0)=Assump!$D$19,FALSE)</f>
        <v>0</v>
      </c>
      <c r="HF10" s="75" t="b">
        <f>IF(Assump!$D$4,EOMONTH(HF2,0)=Assump!$D$19,FALSE)</f>
        <v>0</v>
      </c>
      <c r="HG10" s="75" t="b">
        <f>IF(Assump!$D$4,EOMONTH(HG2,0)=Assump!$D$19,FALSE)</f>
        <v>0</v>
      </c>
      <c r="HH10" s="75" t="b">
        <f>IF(Assump!$D$4,EOMONTH(HH2,0)=Assump!$D$19,FALSE)</f>
        <v>0</v>
      </c>
      <c r="HI10" s="75" t="b">
        <f>IF(Assump!$D$4,EOMONTH(HI2,0)=Assump!$D$19,FALSE)</f>
        <v>0</v>
      </c>
      <c r="HJ10" s="75" t="b">
        <f>IF(Assump!$D$4,EOMONTH(HJ2,0)=Assump!$D$19,FALSE)</f>
        <v>0</v>
      </c>
      <c r="HK10" s="75" t="b">
        <f>IF(Assump!$D$4,EOMONTH(HK2,0)=Assump!$D$19,FALSE)</f>
        <v>0</v>
      </c>
      <c r="HL10" s="75" t="b">
        <f>IF(Assump!$D$4,EOMONTH(HL2,0)=Assump!$D$19,FALSE)</f>
        <v>0</v>
      </c>
      <c r="HM10" s="75" t="b">
        <f>IF(Assump!$D$4,EOMONTH(HM2,0)=Assump!$D$19,FALSE)</f>
        <v>0</v>
      </c>
      <c r="HN10" s="75" t="b">
        <f>IF(Assump!$D$4,EOMONTH(HN2,0)=Assump!$D$19,FALSE)</f>
        <v>0</v>
      </c>
      <c r="HO10" s="75" t="b">
        <f>IF(Assump!$D$4,EOMONTH(HO2,0)=Assump!$D$19,FALSE)</f>
        <v>0</v>
      </c>
      <c r="HP10" s="75" t="b">
        <f>IF(Assump!$D$4,EOMONTH(HP2,0)=Assump!$D$19,FALSE)</f>
        <v>0</v>
      </c>
      <c r="HQ10" s="75" t="b">
        <f>IF(Assump!$D$4,EOMONTH(HQ2,0)=Assump!$D$19,FALSE)</f>
        <v>0</v>
      </c>
      <c r="HR10" s="75" t="b">
        <f>IF(Assump!$D$4,EOMONTH(HR2,0)=Assump!$D$19,FALSE)</f>
        <v>0</v>
      </c>
      <c r="HS10" s="75" t="b">
        <f>IF(Assump!$D$4,EOMONTH(HS2,0)=Assump!$D$19,FALSE)</f>
        <v>0</v>
      </c>
      <c r="HT10" s="75" t="b">
        <f>IF(Assump!$D$4,EOMONTH(HT2,0)=Assump!$D$19,FALSE)</f>
        <v>0</v>
      </c>
      <c r="HU10" s="75" t="b">
        <f>IF(Assump!$D$4,EOMONTH(HU2,0)=Assump!$D$19,FALSE)</f>
        <v>0</v>
      </c>
      <c r="HV10" s="75" t="b">
        <f>IF(Assump!$D$4,EOMONTH(HV2,0)=Assump!$D$19,FALSE)</f>
        <v>0</v>
      </c>
      <c r="HW10" s="75" t="b">
        <f>IF(Assump!$D$4,EOMONTH(HW2,0)=Assump!$D$19,FALSE)</f>
        <v>0</v>
      </c>
      <c r="HX10" s="75" t="b">
        <f>IF(Assump!$D$4,EOMONTH(HX2,0)=Assump!$D$19,FALSE)</f>
        <v>0</v>
      </c>
      <c r="HY10" s="75" t="b">
        <f>IF(Assump!$D$4,EOMONTH(HY2,0)=Assump!$D$19,FALSE)</f>
        <v>0</v>
      </c>
      <c r="HZ10" s="75" t="b">
        <f>IF(Assump!$D$4,EOMONTH(HZ2,0)=Assump!$D$19,FALSE)</f>
        <v>0</v>
      </c>
      <c r="IA10" s="75" t="b">
        <f>IF(Assump!$D$4,EOMONTH(IA2,0)=Assump!$D$19,FALSE)</f>
        <v>0</v>
      </c>
      <c r="IB10" s="75" t="b">
        <f>IF(Assump!$D$4,EOMONTH(IB2,0)=Assump!$D$19,FALSE)</f>
        <v>0</v>
      </c>
      <c r="IC10" s="75" t="b">
        <f>IF(Assump!$D$4,EOMONTH(IC2,0)=Assump!$D$19,FALSE)</f>
        <v>0</v>
      </c>
      <c r="ID10" s="75" t="b">
        <f>IF(Assump!$D$4,EOMONTH(ID2,0)=Assump!$D$19,FALSE)</f>
        <v>0</v>
      </c>
      <c r="IE10" s="75" t="b">
        <f>IF(Assump!$D$4,EOMONTH(IE2,0)=Assump!$D$19,FALSE)</f>
        <v>0</v>
      </c>
      <c r="IF10" s="75" t="b">
        <f>IF(Assump!$D$4,EOMONTH(IF2,0)=Assump!$D$19,FALSE)</f>
        <v>0</v>
      </c>
      <c r="IG10" s="75" t="b">
        <f>IF(Assump!$D$4,EOMONTH(IG2,0)=Assump!$D$19,FALSE)</f>
        <v>0</v>
      </c>
      <c r="IH10" s="75" t="b">
        <f>IF(Assump!$D$4,EOMONTH(IH2,0)=Assump!$D$19,FALSE)</f>
        <v>0</v>
      </c>
      <c r="II10" s="75" t="b">
        <f>IF(Assump!$D$4,EOMONTH(II2,0)=Assump!$D$19,FALSE)</f>
        <v>0</v>
      </c>
      <c r="IJ10" s="75" t="b">
        <f>IF(Assump!$D$4,EOMONTH(IJ2,0)=Assump!$D$19,FALSE)</f>
        <v>0</v>
      </c>
      <c r="IK10" s="75" t="b">
        <f>IF(Assump!$D$4,EOMONTH(IK2,0)=Assump!$D$19,FALSE)</f>
        <v>0</v>
      </c>
      <c r="IL10" s="75" t="b">
        <f>IF(Assump!$D$4,EOMONTH(IL2,0)=Assump!$D$19,FALSE)</f>
        <v>1</v>
      </c>
    </row>
    <row r="11" spans="2:246" ht="10.5" customHeight="1" outlineLevel="1" x14ac:dyDescent="0.3"/>
    <row r="12" spans="2:246" ht="10.5" customHeight="1" outlineLevel="1" x14ac:dyDescent="0.3">
      <c r="B12" s="42" t="s">
        <v>243</v>
      </c>
    </row>
    <row r="13" spans="2:246" ht="10.5" customHeight="1" outlineLevel="2" x14ac:dyDescent="0.3">
      <c r="B13" s="7" t="s">
        <v>112</v>
      </c>
      <c r="C13" s="56" t="s">
        <v>283</v>
      </c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</row>
    <row r="14" spans="2:246" ht="10.5" customHeight="1" outlineLevel="2" x14ac:dyDescent="0.3">
      <c r="B14" s="7" t="s">
        <v>113</v>
      </c>
      <c r="C14" s="56" t="s">
        <v>283</v>
      </c>
      <c r="G14" s="76">
        <f ca="1">Objects!G77+Objects!G80+Objects!G81</f>
        <v>533.50667351081506</v>
      </c>
      <c r="H14" s="76">
        <f ca="1">Objects!H77+Objects!H80+Objects!H81</f>
        <v>1825.1733401774818</v>
      </c>
      <c r="I14" s="76">
        <f ca="1">Objects!I77+Objects!I80+Objects!I81</f>
        <v>1158.5066735108151</v>
      </c>
      <c r="J14" s="76">
        <f ca="1">Objects!J77+Objects!J80+Objects!J81</f>
        <v>950.1733401774818</v>
      </c>
      <c r="K14" s="76">
        <f ca="1">Objects!K77+Objects!K80+Objects!K81</f>
        <v>950.1733401774818</v>
      </c>
      <c r="L14" s="76">
        <f ca="1">Objects!L77+Objects!L80+Objects!L81</f>
        <v>2200.1733401774818</v>
      </c>
      <c r="M14" s="76">
        <f ca="1">Objects!M77+Objects!M80+Objects!M81</f>
        <v>533.50667351081506</v>
      </c>
      <c r="N14" s="76">
        <f ca="1">Objects!N77+Objects!N80+Objects!N81</f>
        <v>2321.8400068441488</v>
      </c>
      <c r="O14" s="76">
        <f ca="1">Objects!O77+Objects!O80+Objects!O81</f>
        <v>2321.8400068441488</v>
      </c>
      <c r="P14" s="76">
        <f ca="1">Objects!P77+Objects!P80+Objects!P81</f>
        <v>2321.8400068441488</v>
      </c>
      <c r="Q14" s="76">
        <f ca="1">Objects!Q77+Objects!Q80+Objects!Q81</f>
        <v>1155.1733401774816</v>
      </c>
      <c r="R14" s="76">
        <f ca="1">Objects!R77+Objects!R80+Objects!R81</f>
        <v>988.50667351081518</v>
      </c>
      <c r="S14" s="76">
        <f ca="1">Objects!S77+Objects!S80+Objects!S81</f>
        <v>0</v>
      </c>
      <c r="T14" s="76">
        <f ca="1">Objects!T77+Objects!T80+Objects!T81</f>
        <v>0</v>
      </c>
      <c r="U14" s="76">
        <f ca="1">Objects!U77+Objects!U80+Objects!U81</f>
        <v>0</v>
      </c>
      <c r="V14" s="76">
        <f ca="1">Objects!V77+Objects!V80+Objects!V81</f>
        <v>0</v>
      </c>
      <c r="W14" s="76">
        <f ca="1">Objects!W77+Objects!W80+Objects!W81</f>
        <v>0</v>
      </c>
      <c r="X14" s="76">
        <f ca="1">Objects!X77+Objects!X80+Objects!X81</f>
        <v>0</v>
      </c>
      <c r="Y14" s="76">
        <f ca="1">Objects!Y77+Objects!Y80+Objects!Y81</f>
        <v>0</v>
      </c>
      <c r="Z14" s="76">
        <f ca="1">Objects!Z77+Objects!Z80+Objects!Z81</f>
        <v>0</v>
      </c>
      <c r="AA14" s="76">
        <f ca="1">Objects!AA77+Objects!AA80+Objects!AA81</f>
        <v>0</v>
      </c>
      <c r="AB14" s="76">
        <f ca="1">Objects!AB77+Objects!AB80+Objects!AB81</f>
        <v>0</v>
      </c>
      <c r="AC14" s="76">
        <f ca="1">Objects!AC77+Objects!AC80+Objects!AC81</f>
        <v>0</v>
      </c>
      <c r="AD14" s="76">
        <f ca="1">Objects!AD77+Objects!AD80+Objects!AD81</f>
        <v>0</v>
      </c>
      <c r="AE14" s="76">
        <f ca="1">Objects!AE77+Objects!AE80+Objects!AE81</f>
        <v>0</v>
      </c>
      <c r="AF14" s="76">
        <f ca="1">Objects!AF77+Objects!AF80+Objects!AF81</f>
        <v>0</v>
      </c>
      <c r="AG14" s="76">
        <f ca="1">Objects!AG77+Objects!AG80+Objects!AG81</f>
        <v>0</v>
      </c>
      <c r="AH14" s="76">
        <f ca="1">Objects!AH77+Objects!AH80+Objects!AH81</f>
        <v>0</v>
      </c>
      <c r="AI14" s="76">
        <f ca="1">Objects!AI77+Objects!AI80+Objects!AI81</f>
        <v>0</v>
      </c>
      <c r="AJ14" s="76">
        <f ca="1">Objects!AJ77+Objects!AJ80+Objects!AJ81</f>
        <v>0</v>
      </c>
      <c r="AK14" s="76">
        <f ca="1">Objects!AK77+Objects!AK80+Objects!AK81</f>
        <v>0</v>
      </c>
      <c r="AL14" s="76">
        <f ca="1">Objects!AL77+Objects!AL80+Objects!AL81</f>
        <v>0</v>
      </c>
      <c r="AM14" s="76">
        <f ca="1">Objects!AM77+Objects!AM80+Objects!AM81</f>
        <v>0</v>
      </c>
      <c r="AN14" s="76">
        <f ca="1">Objects!AN77+Objects!AN80+Objects!AN81</f>
        <v>0</v>
      </c>
      <c r="AO14" s="76">
        <f ca="1">Objects!AO77+Objects!AO80+Objects!AO81</f>
        <v>0</v>
      </c>
      <c r="AP14" s="76">
        <f ca="1">Objects!AP77+Objects!AP80+Objects!AP81</f>
        <v>0</v>
      </c>
      <c r="AQ14" s="76">
        <f ca="1">Objects!AQ77+Objects!AQ80+Objects!AQ81</f>
        <v>0</v>
      </c>
      <c r="AR14" s="76">
        <f ca="1">Objects!AR77+Objects!AR80+Objects!AR81</f>
        <v>0</v>
      </c>
      <c r="AS14" s="76">
        <f ca="1">Objects!AS77+Objects!AS80+Objects!AS81</f>
        <v>0</v>
      </c>
      <c r="AT14" s="76">
        <f ca="1">Objects!AT77+Objects!AT80+Objects!AT81</f>
        <v>0</v>
      </c>
      <c r="AU14" s="76">
        <f ca="1">Objects!AU77+Objects!AU80+Objects!AU81</f>
        <v>0</v>
      </c>
      <c r="AV14" s="76">
        <f ca="1">Objects!AV77+Objects!AV80+Objects!AV81</f>
        <v>0</v>
      </c>
      <c r="AW14" s="76">
        <f ca="1">Objects!AW77+Objects!AW80+Objects!AW81</f>
        <v>0</v>
      </c>
      <c r="AX14" s="76">
        <f ca="1">Objects!AX77+Objects!AX80+Objects!AX81</f>
        <v>0</v>
      </c>
      <c r="AY14" s="76">
        <f ca="1">Objects!AY77+Objects!AY80+Objects!AY81</f>
        <v>0</v>
      </c>
      <c r="AZ14" s="76">
        <f ca="1">Objects!AZ77+Objects!AZ80+Objects!AZ81</f>
        <v>0</v>
      </c>
      <c r="BA14" s="76">
        <f ca="1">Objects!BA77+Objects!BA80+Objects!BA81</f>
        <v>0</v>
      </c>
      <c r="BB14" s="76">
        <f ca="1">Objects!BB77+Objects!BB80+Objects!BB81</f>
        <v>0</v>
      </c>
      <c r="BC14" s="76">
        <f ca="1">Objects!BC77+Objects!BC80+Objects!BC81</f>
        <v>0</v>
      </c>
      <c r="BD14" s="76">
        <f ca="1">Objects!BD77+Objects!BD80+Objects!BD81</f>
        <v>0</v>
      </c>
      <c r="BE14" s="76">
        <f ca="1">Objects!BE77+Objects!BE80+Objects!BE81</f>
        <v>0</v>
      </c>
      <c r="BF14" s="76">
        <f ca="1">Objects!BF77+Objects!BF80+Objects!BF81</f>
        <v>0</v>
      </c>
      <c r="BG14" s="76">
        <f ca="1">Objects!BG77+Objects!BG80+Objects!BG81</f>
        <v>0</v>
      </c>
      <c r="BH14" s="76">
        <f ca="1">Objects!BH77+Objects!BH80+Objects!BH81</f>
        <v>0</v>
      </c>
      <c r="BI14" s="76">
        <f ca="1">Objects!BI77+Objects!BI80+Objects!BI81</f>
        <v>0</v>
      </c>
      <c r="BJ14" s="76">
        <f ca="1">Objects!BJ77+Objects!BJ80+Objects!BJ81</f>
        <v>0</v>
      </c>
      <c r="BK14" s="76">
        <f ca="1">Objects!BK77+Objects!BK80+Objects!BK81</f>
        <v>0</v>
      </c>
      <c r="BL14" s="76">
        <f ca="1">Objects!BL77+Objects!BL80+Objects!BL81</f>
        <v>0</v>
      </c>
      <c r="BM14" s="76">
        <f ca="1">Objects!BM77+Objects!BM80+Objects!BM81</f>
        <v>0</v>
      </c>
      <c r="BN14" s="76">
        <f ca="1">Objects!BN77+Objects!BN80+Objects!BN81</f>
        <v>0</v>
      </c>
      <c r="BO14" s="76">
        <f ca="1">Objects!BO77+Objects!BO80+Objects!BO81</f>
        <v>0</v>
      </c>
      <c r="BP14" s="76">
        <f ca="1">Objects!BP77+Objects!BP80+Objects!BP81</f>
        <v>0</v>
      </c>
      <c r="BQ14" s="76">
        <f ca="1">Objects!BQ77+Objects!BQ80+Objects!BQ81</f>
        <v>0</v>
      </c>
      <c r="BR14" s="76">
        <f ca="1">Objects!BR77+Objects!BR80+Objects!BR81</f>
        <v>0</v>
      </c>
      <c r="BS14" s="76">
        <f ca="1">Objects!BS77+Objects!BS80+Objects!BS81</f>
        <v>0</v>
      </c>
      <c r="BT14" s="76">
        <f ca="1">Objects!BT77+Objects!BT80+Objects!BT81</f>
        <v>0</v>
      </c>
      <c r="BU14" s="76">
        <f ca="1">Objects!BU77+Objects!BU80+Objects!BU81</f>
        <v>0</v>
      </c>
      <c r="BV14" s="76">
        <f ca="1">Objects!BV77+Objects!BV80+Objects!BV81</f>
        <v>0</v>
      </c>
      <c r="BW14" s="76">
        <f ca="1">Objects!BW77+Objects!BW80+Objects!BW81</f>
        <v>0</v>
      </c>
      <c r="BX14" s="76">
        <f ca="1">Objects!BX77+Objects!BX80+Objects!BX81</f>
        <v>0</v>
      </c>
      <c r="BY14" s="76">
        <f ca="1">Objects!BY77+Objects!BY80+Objects!BY81</f>
        <v>0</v>
      </c>
      <c r="BZ14" s="76">
        <f ca="1">Objects!BZ77+Objects!BZ80+Objects!BZ81</f>
        <v>0</v>
      </c>
      <c r="CA14" s="76">
        <f ca="1">Objects!CA77+Objects!CA80+Objects!CA81</f>
        <v>0</v>
      </c>
      <c r="CB14" s="76">
        <f ca="1">Objects!CB77+Objects!CB80+Objects!CB81</f>
        <v>0</v>
      </c>
      <c r="CC14" s="76">
        <f ca="1">Objects!CC77+Objects!CC80+Objects!CC81</f>
        <v>0</v>
      </c>
      <c r="CD14" s="76">
        <f ca="1">Objects!CD77+Objects!CD80+Objects!CD81</f>
        <v>0</v>
      </c>
      <c r="CE14" s="76">
        <f ca="1">Objects!CE77+Objects!CE80+Objects!CE81</f>
        <v>0</v>
      </c>
      <c r="CF14" s="76">
        <f ca="1">Objects!CF77+Objects!CF80+Objects!CF81</f>
        <v>0</v>
      </c>
      <c r="CG14" s="76">
        <f ca="1">Objects!CG77+Objects!CG80+Objects!CG81</f>
        <v>0</v>
      </c>
      <c r="CH14" s="76">
        <f ca="1">Objects!CH77+Objects!CH80+Objects!CH81</f>
        <v>0</v>
      </c>
      <c r="CI14" s="76">
        <f ca="1">Objects!CI77+Objects!CI80+Objects!CI81</f>
        <v>0</v>
      </c>
      <c r="CJ14" s="76">
        <f ca="1">Objects!CJ77+Objects!CJ80+Objects!CJ81</f>
        <v>0</v>
      </c>
      <c r="CK14" s="76">
        <f ca="1">Objects!CK77+Objects!CK80+Objects!CK81</f>
        <v>0</v>
      </c>
      <c r="CL14" s="76">
        <f ca="1">Objects!CL77+Objects!CL80+Objects!CL81</f>
        <v>0</v>
      </c>
      <c r="CM14" s="76">
        <f ca="1">Objects!CM77+Objects!CM80+Objects!CM81</f>
        <v>0</v>
      </c>
      <c r="CN14" s="76">
        <f ca="1">Objects!CN77+Objects!CN80+Objects!CN81</f>
        <v>0</v>
      </c>
      <c r="CO14" s="76">
        <f ca="1">Objects!CO77+Objects!CO80+Objects!CO81</f>
        <v>0</v>
      </c>
      <c r="CP14" s="76">
        <f ca="1">Objects!CP77+Objects!CP80+Objects!CP81</f>
        <v>0</v>
      </c>
      <c r="CQ14" s="76">
        <f ca="1">Objects!CQ77+Objects!CQ80+Objects!CQ81</f>
        <v>0</v>
      </c>
      <c r="CR14" s="76">
        <f ca="1">Objects!CR77+Objects!CR80+Objects!CR81</f>
        <v>0</v>
      </c>
      <c r="CS14" s="76">
        <f ca="1">Objects!CS77+Objects!CS80+Objects!CS81</f>
        <v>0</v>
      </c>
      <c r="CT14" s="76">
        <f ca="1">Objects!CT77+Objects!CT80+Objects!CT81</f>
        <v>0</v>
      </c>
      <c r="CU14" s="76">
        <f ca="1">Objects!CU77+Objects!CU80+Objects!CU81</f>
        <v>0</v>
      </c>
      <c r="CV14" s="76">
        <f ca="1">Objects!CV77+Objects!CV80+Objects!CV81</f>
        <v>0</v>
      </c>
      <c r="CW14" s="76">
        <f ca="1">Objects!CW77+Objects!CW80+Objects!CW81</f>
        <v>0</v>
      </c>
      <c r="CX14" s="76">
        <f ca="1">Objects!CX77+Objects!CX80+Objects!CX81</f>
        <v>0</v>
      </c>
      <c r="CY14" s="76">
        <f ca="1">Objects!CY77+Objects!CY80+Objects!CY81</f>
        <v>0</v>
      </c>
      <c r="CZ14" s="76">
        <f ca="1">Objects!CZ77+Objects!CZ80+Objects!CZ81</f>
        <v>0</v>
      </c>
      <c r="DA14" s="76">
        <f ca="1">Objects!DA77+Objects!DA80+Objects!DA81</f>
        <v>0</v>
      </c>
      <c r="DB14" s="76">
        <f ca="1">Objects!DB77+Objects!DB80+Objects!DB81</f>
        <v>0</v>
      </c>
      <c r="DC14" s="76">
        <f ca="1">Objects!DC77+Objects!DC80+Objects!DC81</f>
        <v>0</v>
      </c>
      <c r="DD14" s="76">
        <f ca="1">Objects!DD77+Objects!DD80+Objects!DD81</f>
        <v>0</v>
      </c>
      <c r="DE14" s="76">
        <f ca="1">Objects!DE77+Objects!DE80+Objects!DE81</f>
        <v>0</v>
      </c>
      <c r="DF14" s="76">
        <f ca="1">Objects!DF77+Objects!DF80+Objects!DF81</f>
        <v>0</v>
      </c>
      <c r="DG14" s="76">
        <f ca="1">Objects!DG77+Objects!DG80+Objects!DG81</f>
        <v>0</v>
      </c>
      <c r="DH14" s="76">
        <f ca="1">Objects!DH77+Objects!DH80+Objects!DH81</f>
        <v>0</v>
      </c>
      <c r="DI14" s="76">
        <f ca="1">Objects!DI77+Objects!DI80+Objects!DI81</f>
        <v>0</v>
      </c>
      <c r="DJ14" s="76">
        <f ca="1">Objects!DJ77+Objects!DJ80+Objects!DJ81</f>
        <v>0</v>
      </c>
      <c r="DK14" s="76">
        <f ca="1">Objects!DK77+Objects!DK80+Objects!DK81</f>
        <v>0</v>
      </c>
      <c r="DL14" s="76">
        <f ca="1">Objects!DL77+Objects!DL80+Objects!DL81</f>
        <v>0</v>
      </c>
      <c r="DM14" s="76">
        <f ca="1">Objects!DM77+Objects!DM80+Objects!DM81</f>
        <v>0</v>
      </c>
      <c r="DN14" s="76">
        <f ca="1">Objects!DN77+Objects!DN80+Objects!DN81</f>
        <v>0</v>
      </c>
      <c r="DO14" s="76">
        <f ca="1">Objects!DO77+Objects!DO80+Objects!DO81</f>
        <v>0</v>
      </c>
      <c r="DP14" s="76">
        <f ca="1">Objects!DP77+Objects!DP80+Objects!DP81</f>
        <v>0</v>
      </c>
      <c r="DQ14" s="76">
        <f ca="1">Objects!DQ77+Objects!DQ80+Objects!DQ81</f>
        <v>0</v>
      </c>
      <c r="DR14" s="76">
        <f ca="1">Objects!DR77+Objects!DR80+Objects!DR81</f>
        <v>0</v>
      </c>
      <c r="DS14" s="76">
        <f ca="1">Objects!DS77+Objects!DS80+Objects!DS81</f>
        <v>0</v>
      </c>
      <c r="DT14" s="76">
        <f ca="1">Objects!DT77+Objects!DT80+Objects!DT81</f>
        <v>0</v>
      </c>
      <c r="DU14" s="76">
        <f ca="1">Objects!DU77+Objects!DU80+Objects!DU81</f>
        <v>0</v>
      </c>
      <c r="DV14" s="76">
        <f ca="1">Objects!DV77+Objects!DV80+Objects!DV81</f>
        <v>0</v>
      </c>
      <c r="DW14" s="76">
        <f ca="1">Objects!DW77+Objects!DW80+Objects!DW81</f>
        <v>0</v>
      </c>
      <c r="DX14" s="76">
        <f ca="1">Objects!DX77+Objects!DX80+Objects!DX81</f>
        <v>0</v>
      </c>
      <c r="DY14" s="76">
        <f ca="1">Objects!DY77+Objects!DY80+Objects!DY81</f>
        <v>0</v>
      </c>
      <c r="DZ14" s="76">
        <f ca="1">Objects!DZ77+Objects!DZ80+Objects!DZ81</f>
        <v>0</v>
      </c>
      <c r="EA14" s="76">
        <f ca="1">Objects!EA77+Objects!EA80+Objects!EA81</f>
        <v>0</v>
      </c>
      <c r="EB14" s="76">
        <f ca="1">Objects!EB77+Objects!EB80+Objects!EB81</f>
        <v>0</v>
      </c>
      <c r="EC14" s="76">
        <f ca="1">Objects!EC77+Objects!EC80+Objects!EC81</f>
        <v>0</v>
      </c>
      <c r="ED14" s="76">
        <f ca="1">Objects!ED77+Objects!ED80+Objects!ED81</f>
        <v>0</v>
      </c>
      <c r="EE14" s="76">
        <f ca="1">Objects!EE77+Objects!EE80+Objects!EE81</f>
        <v>0</v>
      </c>
      <c r="EF14" s="76">
        <f ca="1">Objects!EF77+Objects!EF80+Objects!EF81</f>
        <v>0</v>
      </c>
      <c r="EG14" s="76">
        <f ca="1">Objects!EG77+Objects!EG80+Objects!EG81</f>
        <v>0</v>
      </c>
      <c r="EH14" s="76">
        <f ca="1">Objects!EH77+Objects!EH80+Objects!EH81</f>
        <v>0</v>
      </c>
      <c r="EI14" s="76">
        <f ca="1">Objects!EI77+Objects!EI80+Objects!EI81</f>
        <v>0</v>
      </c>
      <c r="EJ14" s="76">
        <f ca="1">Objects!EJ77+Objects!EJ80+Objects!EJ81</f>
        <v>0</v>
      </c>
      <c r="EK14" s="76">
        <f ca="1">Objects!EK77+Objects!EK80+Objects!EK81</f>
        <v>0</v>
      </c>
      <c r="EL14" s="76">
        <f ca="1">Objects!EL77+Objects!EL80+Objects!EL81</f>
        <v>0</v>
      </c>
      <c r="EM14" s="76">
        <f ca="1">Objects!EM77+Objects!EM80+Objects!EM81</f>
        <v>0</v>
      </c>
      <c r="EN14" s="76">
        <f ca="1">Objects!EN77+Objects!EN80+Objects!EN81</f>
        <v>0</v>
      </c>
      <c r="EO14" s="76">
        <f ca="1">Objects!EO77+Objects!EO80+Objects!EO81</f>
        <v>0</v>
      </c>
      <c r="EP14" s="76">
        <f ca="1">Objects!EP77+Objects!EP80+Objects!EP81</f>
        <v>0</v>
      </c>
      <c r="EQ14" s="76">
        <f ca="1">Objects!EQ77+Objects!EQ80+Objects!EQ81</f>
        <v>0</v>
      </c>
      <c r="ER14" s="76">
        <f ca="1">Objects!ER77+Objects!ER80+Objects!ER81</f>
        <v>0</v>
      </c>
      <c r="ES14" s="76">
        <f ca="1">Objects!ES77+Objects!ES80+Objects!ES81</f>
        <v>0</v>
      </c>
      <c r="ET14" s="76">
        <f ca="1">Objects!ET77+Objects!ET80+Objects!ET81</f>
        <v>0</v>
      </c>
      <c r="EU14" s="76">
        <f ca="1">Objects!EU77+Objects!EU80+Objects!EU81</f>
        <v>0</v>
      </c>
      <c r="EV14" s="76">
        <f ca="1">Objects!EV77+Objects!EV80+Objects!EV81</f>
        <v>0</v>
      </c>
      <c r="EW14" s="76">
        <f ca="1">Objects!EW77+Objects!EW80+Objects!EW81</f>
        <v>0</v>
      </c>
      <c r="EX14" s="76">
        <f ca="1">Objects!EX77+Objects!EX80+Objects!EX81</f>
        <v>0</v>
      </c>
      <c r="EY14" s="76">
        <f ca="1">Objects!EY77+Objects!EY80+Objects!EY81</f>
        <v>0</v>
      </c>
      <c r="EZ14" s="76">
        <f ca="1">Objects!EZ77+Objects!EZ80+Objects!EZ81</f>
        <v>0</v>
      </c>
      <c r="FA14" s="76">
        <f ca="1">Objects!FA77+Objects!FA80+Objects!FA81</f>
        <v>0</v>
      </c>
      <c r="FB14" s="76">
        <f ca="1">Objects!FB77+Objects!FB80+Objects!FB81</f>
        <v>0</v>
      </c>
      <c r="FC14" s="76">
        <f ca="1">Objects!FC77+Objects!FC80+Objects!FC81</f>
        <v>0</v>
      </c>
      <c r="FD14" s="76">
        <f ca="1">Objects!FD77+Objects!FD80+Objects!FD81</f>
        <v>0</v>
      </c>
      <c r="FE14" s="76">
        <f ca="1">Objects!FE77+Objects!FE80+Objects!FE81</f>
        <v>0</v>
      </c>
      <c r="FF14" s="76">
        <f ca="1">Objects!FF77+Objects!FF80+Objects!FF81</f>
        <v>0</v>
      </c>
      <c r="FG14" s="76">
        <f ca="1">Objects!FG77+Objects!FG80+Objects!FG81</f>
        <v>0</v>
      </c>
      <c r="FH14" s="76">
        <f ca="1">Objects!FH77+Objects!FH80+Objects!FH81</f>
        <v>0</v>
      </c>
      <c r="FI14" s="76">
        <f ca="1">Objects!FI77+Objects!FI80+Objects!FI81</f>
        <v>0</v>
      </c>
      <c r="FJ14" s="76">
        <f ca="1">Objects!FJ77+Objects!FJ80+Objects!FJ81</f>
        <v>0</v>
      </c>
      <c r="FK14" s="76">
        <f ca="1">Objects!FK77+Objects!FK80+Objects!FK81</f>
        <v>0</v>
      </c>
      <c r="FL14" s="76">
        <f ca="1">Objects!FL77+Objects!FL80+Objects!FL81</f>
        <v>0</v>
      </c>
      <c r="FM14" s="76">
        <f ca="1">Objects!FM77+Objects!FM80+Objects!FM81</f>
        <v>0</v>
      </c>
      <c r="FN14" s="76">
        <f ca="1">Objects!FN77+Objects!FN80+Objects!FN81</f>
        <v>0</v>
      </c>
      <c r="FO14" s="76">
        <f ca="1">Objects!FO77+Objects!FO80+Objects!FO81</f>
        <v>0</v>
      </c>
      <c r="FP14" s="76">
        <f ca="1">Objects!FP77+Objects!FP80+Objects!FP81</f>
        <v>0</v>
      </c>
      <c r="FQ14" s="76">
        <f ca="1">Objects!FQ77+Objects!FQ80+Objects!FQ81</f>
        <v>0</v>
      </c>
      <c r="FR14" s="76">
        <f ca="1">Objects!FR77+Objects!FR80+Objects!FR81</f>
        <v>0</v>
      </c>
      <c r="FS14" s="76">
        <f ca="1">Objects!FS77+Objects!FS80+Objects!FS81</f>
        <v>0</v>
      </c>
      <c r="FT14" s="76">
        <f ca="1">Objects!FT77+Objects!FT80+Objects!FT81</f>
        <v>0</v>
      </c>
      <c r="FU14" s="76">
        <f ca="1">Objects!FU77+Objects!FU80+Objects!FU81</f>
        <v>0</v>
      </c>
      <c r="FV14" s="76">
        <f ca="1">Objects!FV77+Objects!FV80+Objects!FV81</f>
        <v>0</v>
      </c>
      <c r="FW14" s="76">
        <f ca="1">Objects!FW77+Objects!FW80+Objects!FW81</f>
        <v>0</v>
      </c>
      <c r="FX14" s="76">
        <f ca="1">Objects!FX77+Objects!FX80+Objects!FX81</f>
        <v>0</v>
      </c>
      <c r="FY14" s="76">
        <f ca="1">Objects!FY77+Objects!FY80+Objects!FY81</f>
        <v>0</v>
      </c>
      <c r="FZ14" s="76">
        <f ca="1">Objects!FZ77+Objects!FZ80+Objects!FZ81</f>
        <v>0</v>
      </c>
      <c r="GA14" s="76">
        <f ca="1">Objects!GA77+Objects!GA80+Objects!GA81</f>
        <v>0</v>
      </c>
      <c r="GB14" s="76">
        <f ca="1">Objects!GB77+Objects!GB80+Objects!GB81</f>
        <v>0</v>
      </c>
      <c r="GC14" s="76">
        <f ca="1">Objects!GC77+Objects!GC80+Objects!GC81</f>
        <v>0</v>
      </c>
      <c r="GD14" s="76">
        <f ca="1">Objects!GD77+Objects!GD80+Objects!GD81</f>
        <v>0</v>
      </c>
      <c r="GE14" s="76">
        <f ca="1">Objects!GE77+Objects!GE80+Objects!GE81</f>
        <v>0</v>
      </c>
      <c r="GF14" s="76">
        <f ca="1">Objects!GF77+Objects!GF80+Objects!GF81</f>
        <v>0</v>
      </c>
      <c r="GG14" s="76">
        <f ca="1">Objects!GG77+Objects!GG80+Objects!GG81</f>
        <v>0</v>
      </c>
      <c r="GH14" s="76">
        <f ca="1">Objects!GH77+Objects!GH80+Objects!GH81</f>
        <v>0</v>
      </c>
      <c r="GI14" s="76">
        <f ca="1">Objects!GI77+Objects!GI80+Objects!GI81</f>
        <v>0</v>
      </c>
      <c r="GJ14" s="76">
        <f ca="1">Objects!GJ77+Objects!GJ80+Objects!GJ81</f>
        <v>0</v>
      </c>
      <c r="GK14" s="76">
        <f ca="1">Objects!GK77+Objects!GK80+Objects!GK81</f>
        <v>0</v>
      </c>
      <c r="GL14" s="76">
        <f ca="1">Objects!GL77+Objects!GL80+Objects!GL81</f>
        <v>0</v>
      </c>
      <c r="GM14" s="76">
        <f ca="1">Objects!GM77+Objects!GM80+Objects!GM81</f>
        <v>0</v>
      </c>
      <c r="GN14" s="76">
        <f ca="1">Objects!GN77+Objects!GN80+Objects!GN81</f>
        <v>0</v>
      </c>
      <c r="GO14" s="76">
        <f ca="1">Objects!GO77+Objects!GO80+Objects!GO81</f>
        <v>0</v>
      </c>
      <c r="GP14" s="76">
        <f ca="1">Objects!GP77+Objects!GP80+Objects!GP81</f>
        <v>0</v>
      </c>
      <c r="GQ14" s="76">
        <f ca="1">Objects!GQ77+Objects!GQ80+Objects!GQ81</f>
        <v>0</v>
      </c>
      <c r="GR14" s="76">
        <f ca="1">Objects!GR77+Objects!GR80+Objects!GR81</f>
        <v>0</v>
      </c>
      <c r="GS14" s="76">
        <f ca="1">Objects!GS77+Objects!GS80+Objects!GS81</f>
        <v>0</v>
      </c>
      <c r="GT14" s="76">
        <f ca="1">Objects!GT77+Objects!GT80+Objects!GT81</f>
        <v>0</v>
      </c>
      <c r="GU14" s="76">
        <f ca="1">Objects!GU77+Objects!GU80+Objects!GU81</f>
        <v>0</v>
      </c>
      <c r="GV14" s="76">
        <f ca="1">Objects!GV77+Objects!GV80+Objects!GV81</f>
        <v>0</v>
      </c>
      <c r="GW14" s="76">
        <f ca="1">Objects!GW77+Objects!GW80+Objects!GW81</f>
        <v>0</v>
      </c>
      <c r="GX14" s="76">
        <f ca="1">Objects!GX77+Objects!GX80+Objects!GX81</f>
        <v>0</v>
      </c>
      <c r="GY14" s="76">
        <f ca="1">Objects!GY77+Objects!GY80+Objects!GY81</f>
        <v>0</v>
      </c>
      <c r="GZ14" s="76">
        <f ca="1">Objects!GZ77+Objects!GZ80+Objects!GZ81</f>
        <v>0</v>
      </c>
      <c r="HA14" s="76">
        <f ca="1">Objects!HA77+Objects!HA80+Objects!HA81</f>
        <v>0</v>
      </c>
      <c r="HB14" s="76">
        <f ca="1">Objects!HB77+Objects!HB80+Objects!HB81</f>
        <v>0</v>
      </c>
      <c r="HC14" s="76">
        <f ca="1">Objects!HC77+Objects!HC80+Objects!HC81</f>
        <v>0</v>
      </c>
      <c r="HD14" s="76">
        <f ca="1">Objects!HD77+Objects!HD80+Objects!HD81</f>
        <v>0</v>
      </c>
      <c r="HE14" s="76">
        <f ca="1">Objects!HE77+Objects!HE80+Objects!HE81</f>
        <v>0</v>
      </c>
      <c r="HF14" s="76">
        <f ca="1">Objects!HF77+Objects!HF80+Objects!HF81</f>
        <v>0</v>
      </c>
      <c r="HG14" s="76">
        <f ca="1">Objects!HG77+Objects!HG80+Objects!HG81</f>
        <v>0</v>
      </c>
      <c r="HH14" s="76">
        <f ca="1">Objects!HH77+Objects!HH80+Objects!HH81</f>
        <v>0</v>
      </c>
      <c r="HI14" s="76">
        <f ca="1">Objects!HI77+Objects!HI80+Objects!HI81</f>
        <v>0</v>
      </c>
      <c r="HJ14" s="76">
        <f ca="1">Objects!HJ77+Objects!HJ80+Objects!HJ81</f>
        <v>0</v>
      </c>
      <c r="HK14" s="76">
        <f ca="1">Objects!HK77+Objects!HK80+Objects!HK81</f>
        <v>0</v>
      </c>
      <c r="HL14" s="76">
        <f ca="1">Objects!HL77+Objects!HL80+Objects!HL81</f>
        <v>0</v>
      </c>
      <c r="HM14" s="76">
        <f ca="1">Objects!HM77+Objects!HM80+Objects!HM81</f>
        <v>0</v>
      </c>
      <c r="HN14" s="76">
        <f ca="1">Objects!HN77+Objects!HN80+Objects!HN81</f>
        <v>0</v>
      </c>
      <c r="HO14" s="76">
        <f ca="1">Objects!HO77+Objects!HO80+Objects!HO81</f>
        <v>0</v>
      </c>
      <c r="HP14" s="76">
        <f ca="1">Objects!HP77+Objects!HP80+Objects!HP81</f>
        <v>0</v>
      </c>
      <c r="HQ14" s="76">
        <f ca="1">Objects!HQ77+Objects!HQ80+Objects!HQ81</f>
        <v>0</v>
      </c>
      <c r="HR14" s="76">
        <f ca="1">Objects!HR77+Objects!HR80+Objects!HR81</f>
        <v>0</v>
      </c>
      <c r="HS14" s="76">
        <f ca="1">Objects!HS77+Objects!HS80+Objects!HS81</f>
        <v>0</v>
      </c>
      <c r="HT14" s="76">
        <f ca="1">Objects!HT77+Objects!HT80+Objects!HT81</f>
        <v>0</v>
      </c>
      <c r="HU14" s="76">
        <f ca="1">Objects!HU77+Objects!HU80+Objects!HU81</f>
        <v>0</v>
      </c>
      <c r="HV14" s="76">
        <f ca="1">Objects!HV77+Objects!HV80+Objects!HV81</f>
        <v>0</v>
      </c>
      <c r="HW14" s="76">
        <f ca="1">Objects!HW77+Objects!HW80+Objects!HW81</f>
        <v>0</v>
      </c>
      <c r="HX14" s="76">
        <f ca="1">Objects!HX77+Objects!HX80+Objects!HX81</f>
        <v>0</v>
      </c>
      <c r="HY14" s="76">
        <f ca="1">Objects!HY77+Objects!HY80+Objects!HY81</f>
        <v>0</v>
      </c>
      <c r="HZ14" s="76">
        <f ca="1">Objects!HZ77+Objects!HZ80+Objects!HZ81</f>
        <v>0</v>
      </c>
      <c r="IA14" s="76">
        <f ca="1">Objects!IA77+Objects!IA80+Objects!IA81</f>
        <v>0</v>
      </c>
      <c r="IB14" s="76">
        <f ca="1">Objects!IB77+Objects!IB80+Objects!IB81</f>
        <v>0</v>
      </c>
      <c r="IC14" s="76">
        <f ca="1">Objects!IC77+Objects!IC80+Objects!IC81</f>
        <v>0</v>
      </c>
      <c r="ID14" s="76">
        <f ca="1">Objects!ID77+Objects!ID80+Objects!ID81</f>
        <v>0</v>
      </c>
      <c r="IE14" s="76">
        <f ca="1">Objects!IE77+Objects!IE80+Objects!IE81</f>
        <v>0</v>
      </c>
      <c r="IF14" s="76">
        <f ca="1">Objects!IF77+Objects!IF80+Objects!IF81</f>
        <v>0</v>
      </c>
      <c r="IG14" s="76">
        <f ca="1">Objects!IG77+Objects!IG80+Objects!IG81</f>
        <v>0</v>
      </c>
      <c r="IH14" s="76">
        <f ca="1">Objects!IH77+Objects!IH80+Objects!IH81</f>
        <v>0</v>
      </c>
      <c r="II14" s="76">
        <f ca="1">Objects!II77+Objects!II80+Objects!II81</f>
        <v>0</v>
      </c>
      <c r="IJ14" s="76">
        <f ca="1">Objects!IJ77+Objects!IJ80+Objects!IJ81</f>
        <v>0</v>
      </c>
      <c r="IK14" s="76">
        <f ca="1">Objects!IK77+Objects!IK80+Objects!IK81</f>
        <v>0</v>
      </c>
      <c r="IL14" s="76">
        <f ca="1">Objects!IL77+Objects!IL80+Objects!IL81</f>
        <v>0</v>
      </c>
    </row>
    <row r="15" spans="2:246" ht="10.5" customHeight="1" outlineLevel="2" x14ac:dyDescent="0.3">
      <c r="B15" s="7" t="s">
        <v>116</v>
      </c>
      <c r="C15" s="56" t="s">
        <v>283</v>
      </c>
      <c r="G15" s="76">
        <f ca="1">Objects!G78</f>
        <v>0</v>
      </c>
      <c r="H15" s="76">
        <f ca="1">Objects!H78</f>
        <v>0</v>
      </c>
      <c r="I15" s="76">
        <f ca="1">Objects!I78</f>
        <v>0</v>
      </c>
      <c r="J15" s="76">
        <f ca="1">Objects!J78</f>
        <v>0</v>
      </c>
      <c r="K15" s="76">
        <f ca="1">Objects!K78</f>
        <v>0</v>
      </c>
      <c r="L15" s="76">
        <f ca="1">Objects!L78</f>
        <v>0</v>
      </c>
      <c r="M15" s="76">
        <f ca="1">Objects!M78</f>
        <v>0</v>
      </c>
      <c r="N15" s="76">
        <f ca="1">Objects!N78</f>
        <v>0</v>
      </c>
      <c r="O15" s="76">
        <f ca="1">Objects!O78</f>
        <v>0</v>
      </c>
      <c r="P15" s="76">
        <f ca="1">Objects!P78</f>
        <v>0</v>
      </c>
      <c r="Q15" s="76">
        <f ca="1">Objects!Q78</f>
        <v>1583.3333333333335</v>
      </c>
      <c r="R15" s="76">
        <f ca="1">Objects!R78</f>
        <v>2250</v>
      </c>
      <c r="S15" s="76">
        <f>Objects!S78</f>
        <v>0</v>
      </c>
      <c r="T15" s="76">
        <f>Objects!T78</f>
        <v>0</v>
      </c>
      <c r="U15" s="76">
        <f>Objects!U78</f>
        <v>0</v>
      </c>
      <c r="V15" s="76">
        <f>Objects!V78</f>
        <v>0</v>
      </c>
      <c r="W15" s="76">
        <f>Objects!W78</f>
        <v>0</v>
      </c>
      <c r="X15" s="76">
        <f>Objects!X78</f>
        <v>0</v>
      </c>
      <c r="Y15" s="76">
        <f>Objects!Y78</f>
        <v>0</v>
      </c>
      <c r="Z15" s="76">
        <f>Objects!Z78</f>
        <v>0</v>
      </c>
      <c r="AA15" s="76">
        <f>Objects!AA78</f>
        <v>0</v>
      </c>
      <c r="AB15" s="76">
        <f>Objects!AB78</f>
        <v>0</v>
      </c>
      <c r="AC15" s="76">
        <f>Objects!AC78</f>
        <v>0</v>
      </c>
      <c r="AD15" s="76">
        <f>Objects!AD78</f>
        <v>0</v>
      </c>
      <c r="AE15" s="76">
        <f>Objects!AE78</f>
        <v>0</v>
      </c>
      <c r="AF15" s="76">
        <f>Objects!AF78</f>
        <v>0</v>
      </c>
      <c r="AG15" s="76">
        <f>Objects!AG78</f>
        <v>0</v>
      </c>
      <c r="AH15" s="76">
        <f>Objects!AH78</f>
        <v>0</v>
      </c>
      <c r="AI15" s="76">
        <f>Objects!AI78</f>
        <v>0</v>
      </c>
      <c r="AJ15" s="76">
        <f>Objects!AJ78</f>
        <v>0</v>
      </c>
      <c r="AK15" s="76">
        <f>Objects!AK78</f>
        <v>0</v>
      </c>
      <c r="AL15" s="76">
        <f>Objects!AL78</f>
        <v>0</v>
      </c>
      <c r="AM15" s="76">
        <f>Objects!AM78</f>
        <v>0</v>
      </c>
      <c r="AN15" s="76">
        <f>Objects!AN78</f>
        <v>0</v>
      </c>
      <c r="AO15" s="76">
        <f>Objects!AO78</f>
        <v>0</v>
      </c>
      <c r="AP15" s="76">
        <f>Objects!AP78</f>
        <v>0</v>
      </c>
      <c r="AQ15" s="76">
        <f>Objects!AQ78</f>
        <v>0</v>
      </c>
      <c r="AR15" s="76">
        <f>Objects!AR78</f>
        <v>0</v>
      </c>
      <c r="AS15" s="76">
        <f>Objects!AS78</f>
        <v>0</v>
      </c>
      <c r="AT15" s="76">
        <f>Objects!AT78</f>
        <v>0</v>
      </c>
      <c r="AU15" s="76">
        <f>Objects!AU78</f>
        <v>0</v>
      </c>
      <c r="AV15" s="76">
        <f>Objects!AV78</f>
        <v>0</v>
      </c>
      <c r="AW15" s="76">
        <f>Objects!AW78</f>
        <v>0</v>
      </c>
      <c r="AX15" s="76">
        <f>Objects!AX78</f>
        <v>0</v>
      </c>
      <c r="AY15" s="76">
        <f>Objects!AY78</f>
        <v>0</v>
      </c>
      <c r="AZ15" s="76">
        <f>Objects!AZ78</f>
        <v>0</v>
      </c>
      <c r="BA15" s="76">
        <f>Objects!BA78</f>
        <v>0</v>
      </c>
      <c r="BB15" s="76">
        <f>Objects!BB78</f>
        <v>0</v>
      </c>
      <c r="BC15" s="76">
        <f>Objects!BC78</f>
        <v>0</v>
      </c>
      <c r="BD15" s="76">
        <f>Objects!BD78</f>
        <v>0</v>
      </c>
      <c r="BE15" s="76">
        <f>Objects!BE78</f>
        <v>0</v>
      </c>
      <c r="BF15" s="76">
        <f>Objects!BF78</f>
        <v>0</v>
      </c>
      <c r="BG15" s="76">
        <f>Objects!BG78</f>
        <v>0</v>
      </c>
      <c r="BH15" s="76">
        <f>Objects!BH78</f>
        <v>0</v>
      </c>
      <c r="BI15" s="76">
        <f>Objects!BI78</f>
        <v>0</v>
      </c>
      <c r="BJ15" s="76">
        <f>Objects!BJ78</f>
        <v>0</v>
      </c>
      <c r="BK15" s="76">
        <f>Objects!BK78</f>
        <v>0</v>
      </c>
      <c r="BL15" s="76">
        <f>Objects!BL78</f>
        <v>0</v>
      </c>
      <c r="BM15" s="76">
        <f>Objects!BM78</f>
        <v>0</v>
      </c>
      <c r="BN15" s="76">
        <f>Objects!BN78</f>
        <v>0</v>
      </c>
      <c r="BO15" s="76">
        <f>Objects!BO78</f>
        <v>0</v>
      </c>
      <c r="BP15" s="76">
        <f>Objects!BP78</f>
        <v>0</v>
      </c>
      <c r="BQ15" s="76">
        <f>Objects!BQ78</f>
        <v>0</v>
      </c>
      <c r="BR15" s="76">
        <f>Objects!BR78</f>
        <v>0</v>
      </c>
      <c r="BS15" s="76">
        <f>Objects!BS78</f>
        <v>0</v>
      </c>
      <c r="BT15" s="76">
        <f>Objects!BT78</f>
        <v>0</v>
      </c>
      <c r="BU15" s="76">
        <f>Objects!BU78</f>
        <v>0</v>
      </c>
      <c r="BV15" s="76">
        <f>Objects!BV78</f>
        <v>0</v>
      </c>
      <c r="BW15" s="76">
        <f>Objects!BW78</f>
        <v>0</v>
      </c>
      <c r="BX15" s="76">
        <f>Objects!BX78</f>
        <v>0</v>
      </c>
      <c r="BY15" s="76">
        <f>Objects!BY78</f>
        <v>0</v>
      </c>
      <c r="BZ15" s="76">
        <f>Objects!BZ78</f>
        <v>0</v>
      </c>
      <c r="CA15" s="76">
        <f>Objects!CA78</f>
        <v>0</v>
      </c>
      <c r="CB15" s="76">
        <f>Objects!CB78</f>
        <v>0</v>
      </c>
      <c r="CC15" s="76">
        <f>Objects!CC78</f>
        <v>0</v>
      </c>
      <c r="CD15" s="76">
        <f>Objects!CD78</f>
        <v>0</v>
      </c>
      <c r="CE15" s="76">
        <f>Objects!CE78</f>
        <v>0</v>
      </c>
      <c r="CF15" s="76">
        <f>Objects!CF78</f>
        <v>0</v>
      </c>
      <c r="CG15" s="76">
        <f>Objects!CG78</f>
        <v>0</v>
      </c>
      <c r="CH15" s="76">
        <f>Objects!CH78</f>
        <v>0</v>
      </c>
      <c r="CI15" s="76">
        <f>Objects!CI78</f>
        <v>0</v>
      </c>
      <c r="CJ15" s="76">
        <f>Objects!CJ78</f>
        <v>0</v>
      </c>
      <c r="CK15" s="76">
        <f>Objects!CK78</f>
        <v>0</v>
      </c>
      <c r="CL15" s="76">
        <f>Objects!CL78</f>
        <v>0</v>
      </c>
      <c r="CM15" s="76">
        <f>Objects!CM78</f>
        <v>0</v>
      </c>
      <c r="CN15" s="76">
        <f>Objects!CN78</f>
        <v>0</v>
      </c>
      <c r="CO15" s="76">
        <f>Objects!CO78</f>
        <v>0</v>
      </c>
      <c r="CP15" s="76">
        <f>Objects!CP78</f>
        <v>0</v>
      </c>
      <c r="CQ15" s="76">
        <f>Objects!CQ78</f>
        <v>0</v>
      </c>
      <c r="CR15" s="76">
        <f>Objects!CR78</f>
        <v>0</v>
      </c>
      <c r="CS15" s="76">
        <f>Objects!CS78</f>
        <v>0</v>
      </c>
      <c r="CT15" s="76">
        <f>Objects!CT78</f>
        <v>0</v>
      </c>
      <c r="CU15" s="76">
        <f>Objects!CU78</f>
        <v>0</v>
      </c>
      <c r="CV15" s="76">
        <f>Objects!CV78</f>
        <v>0</v>
      </c>
      <c r="CW15" s="76">
        <f>Objects!CW78</f>
        <v>0</v>
      </c>
      <c r="CX15" s="76">
        <f>Objects!CX78</f>
        <v>0</v>
      </c>
      <c r="CY15" s="76">
        <f>Objects!CY78</f>
        <v>0</v>
      </c>
      <c r="CZ15" s="76">
        <f>Objects!CZ78</f>
        <v>0</v>
      </c>
      <c r="DA15" s="76">
        <f>Objects!DA78</f>
        <v>0</v>
      </c>
      <c r="DB15" s="76">
        <f>Objects!DB78</f>
        <v>0</v>
      </c>
      <c r="DC15" s="76">
        <f>Objects!DC78</f>
        <v>0</v>
      </c>
      <c r="DD15" s="76">
        <f>Objects!DD78</f>
        <v>0</v>
      </c>
      <c r="DE15" s="76">
        <f>Objects!DE78</f>
        <v>0</v>
      </c>
      <c r="DF15" s="76">
        <f>Objects!DF78</f>
        <v>0</v>
      </c>
      <c r="DG15" s="76">
        <f>Objects!DG78</f>
        <v>0</v>
      </c>
      <c r="DH15" s="76">
        <f>Objects!DH78</f>
        <v>0</v>
      </c>
      <c r="DI15" s="76">
        <f>Objects!DI78</f>
        <v>0</v>
      </c>
      <c r="DJ15" s="76">
        <f>Objects!DJ78</f>
        <v>0</v>
      </c>
      <c r="DK15" s="76">
        <f>Objects!DK78</f>
        <v>0</v>
      </c>
      <c r="DL15" s="76">
        <f>Objects!DL78</f>
        <v>0</v>
      </c>
      <c r="DM15" s="76">
        <f>Objects!DM78</f>
        <v>0</v>
      </c>
      <c r="DN15" s="76">
        <f>Objects!DN78</f>
        <v>0</v>
      </c>
      <c r="DO15" s="76">
        <f>Objects!DO78</f>
        <v>0</v>
      </c>
      <c r="DP15" s="76">
        <f>Objects!DP78</f>
        <v>0</v>
      </c>
      <c r="DQ15" s="76">
        <f>Objects!DQ78</f>
        <v>0</v>
      </c>
      <c r="DR15" s="76">
        <f>Objects!DR78</f>
        <v>0</v>
      </c>
      <c r="DS15" s="76">
        <f>Objects!DS78</f>
        <v>0</v>
      </c>
      <c r="DT15" s="76">
        <f>Objects!DT78</f>
        <v>0</v>
      </c>
      <c r="DU15" s="76">
        <f>Objects!DU78</f>
        <v>0</v>
      </c>
      <c r="DV15" s="76">
        <f>Objects!DV78</f>
        <v>0</v>
      </c>
      <c r="DW15" s="76">
        <f>Objects!DW78</f>
        <v>0</v>
      </c>
      <c r="DX15" s="76">
        <f>Objects!DX78</f>
        <v>0</v>
      </c>
      <c r="DY15" s="76">
        <f>Objects!DY78</f>
        <v>0</v>
      </c>
      <c r="DZ15" s="76">
        <f>Objects!DZ78</f>
        <v>0</v>
      </c>
      <c r="EA15" s="76">
        <f>Objects!EA78</f>
        <v>0</v>
      </c>
      <c r="EB15" s="76">
        <f>Objects!EB78</f>
        <v>0</v>
      </c>
      <c r="EC15" s="76">
        <f>Objects!EC78</f>
        <v>0</v>
      </c>
      <c r="ED15" s="76">
        <f>Objects!ED78</f>
        <v>0</v>
      </c>
      <c r="EE15" s="76">
        <f>Objects!EE78</f>
        <v>0</v>
      </c>
      <c r="EF15" s="76">
        <f>Objects!EF78</f>
        <v>0</v>
      </c>
      <c r="EG15" s="76">
        <f>Objects!EG78</f>
        <v>0</v>
      </c>
      <c r="EH15" s="76">
        <f>Objects!EH78</f>
        <v>0</v>
      </c>
      <c r="EI15" s="76">
        <f>Objects!EI78</f>
        <v>0</v>
      </c>
      <c r="EJ15" s="76">
        <f>Objects!EJ78</f>
        <v>0</v>
      </c>
      <c r="EK15" s="76">
        <f>Objects!EK78</f>
        <v>0</v>
      </c>
      <c r="EL15" s="76">
        <f>Objects!EL78</f>
        <v>0</v>
      </c>
      <c r="EM15" s="76">
        <f>Objects!EM78</f>
        <v>0</v>
      </c>
      <c r="EN15" s="76">
        <f>Objects!EN78</f>
        <v>0</v>
      </c>
      <c r="EO15" s="76">
        <f>Objects!EO78</f>
        <v>0</v>
      </c>
      <c r="EP15" s="76">
        <f>Objects!EP78</f>
        <v>0</v>
      </c>
      <c r="EQ15" s="76">
        <f>Objects!EQ78</f>
        <v>0</v>
      </c>
      <c r="ER15" s="76">
        <f>Objects!ER78</f>
        <v>0</v>
      </c>
      <c r="ES15" s="76">
        <f>Objects!ES78</f>
        <v>0</v>
      </c>
      <c r="ET15" s="76">
        <f>Objects!ET78</f>
        <v>0</v>
      </c>
      <c r="EU15" s="76">
        <f>Objects!EU78</f>
        <v>0</v>
      </c>
      <c r="EV15" s="76">
        <f>Objects!EV78</f>
        <v>0</v>
      </c>
      <c r="EW15" s="76">
        <f>Objects!EW78</f>
        <v>0</v>
      </c>
      <c r="EX15" s="76">
        <f>Objects!EX78</f>
        <v>0</v>
      </c>
      <c r="EY15" s="76">
        <f>Objects!EY78</f>
        <v>0</v>
      </c>
      <c r="EZ15" s="76">
        <f>Objects!EZ78</f>
        <v>0</v>
      </c>
      <c r="FA15" s="76">
        <f>Objects!FA78</f>
        <v>0</v>
      </c>
      <c r="FB15" s="76">
        <f>Objects!FB78</f>
        <v>0</v>
      </c>
      <c r="FC15" s="76">
        <f>Objects!FC78</f>
        <v>0</v>
      </c>
      <c r="FD15" s="76">
        <f>Objects!FD78</f>
        <v>0</v>
      </c>
      <c r="FE15" s="76">
        <f>Objects!FE78</f>
        <v>0</v>
      </c>
      <c r="FF15" s="76">
        <f>Objects!FF78</f>
        <v>0</v>
      </c>
      <c r="FG15" s="76">
        <f>Objects!FG78</f>
        <v>0</v>
      </c>
      <c r="FH15" s="76">
        <f>Objects!FH78</f>
        <v>0</v>
      </c>
      <c r="FI15" s="76">
        <f>Objects!FI78</f>
        <v>0</v>
      </c>
      <c r="FJ15" s="76">
        <f>Objects!FJ78</f>
        <v>0</v>
      </c>
      <c r="FK15" s="76">
        <f>Objects!FK78</f>
        <v>0</v>
      </c>
      <c r="FL15" s="76">
        <f>Objects!FL78</f>
        <v>0</v>
      </c>
      <c r="FM15" s="76">
        <f>Objects!FM78</f>
        <v>0</v>
      </c>
      <c r="FN15" s="76">
        <f>Objects!FN78</f>
        <v>0</v>
      </c>
      <c r="FO15" s="76">
        <f>Objects!FO78</f>
        <v>0</v>
      </c>
      <c r="FP15" s="76">
        <f>Objects!FP78</f>
        <v>0</v>
      </c>
      <c r="FQ15" s="76">
        <f>Objects!FQ78</f>
        <v>0</v>
      </c>
      <c r="FR15" s="76">
        <f>Objects!FR78</f>
        <v>0</v>
      </c>
      <c r="FS15" s="76">
        <f>Objects!FS78</f>
        <v>0</v>
      </c>
      <c r="FT15" s="76">
        <f>Objects!FT78</f>
        <v>0</v>
      </c>
      <c r="FU15" s="76">
        <f>Objects!FU78</f>
        <v>0</v>
      </c>
      <c r="FV15" s="76">
        <f>Objects!FV78</f>
        <v>0</v>
      </c>
      <c r="FW15" s="76">
        <f>Objects!FW78</f>
        <v>0</v>
      </c>
      <c r="FX15" s="76">
        <f>Objects!FX78</f>
        <v>0</v>
      </c>
      <c r="FY15" s="76">
        <f>Objects!FY78</f>
        <v>0</v>
      </c>
      <c r="FZ15" s="76">
        <f>Objects!FZ78</f>
        <v>0</v>
      </c>
      <c r="GA15" s="76">
        <f>Objects!GA78</f>
        <v>0</v>
      </c>
      <c r="GB15" s="76">
        <f>Objects!GB78</f>
        <v>0</v>
      </c>
      <c r="GC15" s="76">
        <f>Objects!GC78</f>
        <v>0</v>
      </c>
      <c r="GD15" s="76">
        <f>Objects!GD78</f>
        <v>0</v>
      </c>
      <c r="GE15" s="76">
        <f>Objects!GE78</f>
        <v>0</v>
      </c>
      <c r="GF15" s="76">
        <f>Objects!GF78</f>
        <v>0</v>
      </c>
      <c r="GG15" s="76">
        <f>Objects!GG78</f>
        <v>0</v>
      </c>
      <c r="GH15" s="76">
        <f>Objects!GH78</f>
        <v>0</v>
      </c>
      <c r="GI15" s="76">
        <f>Objects!GI78</f>
        <v>0</v>
      </c>
      <c r="GJ15" s="76">
        <f>Objects!GJ78</f>
        <v>0</v>
      </c>
      <c r="GK15" s="76">
        <f>Objects!GK78</f>
        <v>0</v>
      </c>
      <c r="GL15" s="76">
        <f>Objects!GL78</f>
        <v>0</v>
      </c>
      <c r="GM15" s="76">
        <f>Objects!GM78</f>
        <v>0</v>
      </c>
      <c r="GN15" s="76">
        <f>Objects!GN78</f>
        <v>0</v>
      </c>
      <c r="GO15" s="76">
        <f>Objects!GO78</f>
        <v>0</v>
      </c>
      <c r="GP15" s="76">
        <f>Objects!GP78</f>
        <v>0</v>
      </c>
      <c r="GQ15" s="76">
        <f>Objects!GQ78</f>
        <v>0</v>
      </c>
      <c r="GR15" s="76">
        <f>Objects!GR78</f>
        <v>0</v>
      </c>
      <c r="GS15" s="76">
        <f>Objects!GS78</f>
        <v>0</v>
      </c>
      <c r="GT15" s="76">
        <f>Objects!GT78</f>
        <v>0</v>
      </c>
      <c r="GU15" s="76">
        <f>Objects!GU78</f>
        <v>0</v>
      </c>
      <c r="GV15" s="76">
        <f>Objects!GV78</f>
        <v>0</v>
      </c>
      <c r="GW15" s="76">
        <f>Objects!GW78</f>
        <v>0</v>
      </c>
      <c r="GX15" s="76">
        <f>Objects!GX78</f>
        <v>0</v>
      </c>
      <c r="GY15" s="76">
        <f>Objects!GY78</f>
        <v>0</v>
      </c>
      <c r="GZ15" s="76">
        <f>Objects!GZ78</f>
        <v>0</v>
      </c>
      <c r="HA15" s="76">
        <f>Objects!HA78</f>
        <v>0</v>
      </c>
      <c r="HB15" s="76">
        <f>Objects!HB78</f>
        <v>0</v>
      </c>
      <c r="HC15" s="76">
        <f>Objects!HC78</f>
        <v>0</v>
      </c>
      <c r="HD15" s="76">
        <f>Objects!HD78</f>
        <v>0</v>
      </c>
      <c r="HE15" s="76">
        <f>Objects!HE78</f>
        <v>0</v>
      </c>
      <c r="HF15" s="76">
        <f>Objects!HF78</f>
        <v>0</v>
      </c>
      <c r="HG15" s="76">
        <f>Objects!HG78</f>
        <v>0</v>
      </c>
      <c r="HH15" s="76">
        <f>Objects!HH78</f>
        <v>0</v>
      </c>
      <c r="HI15" s="76">
        <f>Objects!HI78</f>
        <v>0</v>
      </c>
      <c r="HJ15" s="76">
        <f>Objects!HJ78</f>
        <v>0</v>
      </c>
      <c r="HK15" s="76">
        <f>Objects!HK78</f>
        <v>0</v>
      </c>
      <c r="HL15" s="76">
        <f>Objects!HL78</f>
        <v>0</v>
      </c>
      <c r="HM15" s="76">
        <f>Objects!HM78</f>
        <v>0</v>
      </c>
      <c r="HN15" s="76">
        <f>Objects!HN78</f>
        <v>0</v>
      </c>
      <c r="HO15" s="76">
        <f>Objects!HO78</f>
        <v>0</v>
      </c>
      <c r="HP15" s="76">
        <f>Objects!HP78</f>
        <v>0</v>
      </c>
      <c r="HQ15" s="76">
        <f>Objects!HQ78</f>
        <v>0</v>
      </c>
      <c r="HR15" s="76">
        <f>Objects!HR78</f>
        <v>0</v>
      </c>
      <c r="HS15" s="76">
        <f>Objects!HS78</f>
        <v>0</v>
      </c>
      <c r="HT15" s="76">
        <f>Objects!HT78</f>
        <v>0</v>
      </c>
      <c r="HU15" s="76">
        <f>Objects!HU78</f>
        <v>0</v>
      </c>
      <c r="HV15" s="76">
        <f>Objects!HV78</f>
        <v>0</v>
      </c>
      <c r="HW15" s="76">
        <f>Objects!HW78</f>
        <v>0</v>
      </c>
      <c r="HX15" s="76">
        <f>Objects!HX78</f>
        <v>0</v>
      </c>
      <c r="HY15" s="76">
        <f>Objects!HY78</f>
        <v>0</v>
      </c>
      <c r="HZ15" s="76">
        <f>Objects!HZ78</f>
        <v>0</v>
      </c>
      <c r="IA15" s="76">
        <f>Objects!IA78</f>
        <v>0</v>
      </c>
      <c r="IB15" s="76">
        <f>Objects!IB78</f>
        <v>0</v>
      </c>
      <c r="IC15" s="76">
        <f>Objects!IC78</f>
        <v>0</v>
      </c>
      <c r="ID15" s="76">
        <f>Objects!ID78</f>
        <v>0</v>
      </c>
      <c r="IE15" s="76">
        <f>Objects!IE78</f>
        <v>0</v>
      </c>
      <c r="IF15" s="76">
        <f>Objects!IF78</f>
        <v>0</v>
      </c>
      <c r="IG15" s="76">
        <f>Objects!IG78</f>
        <v>0</v>
      </c>
      <c r="IH15" s="76">
        <f>Objects!IH78</f>
        <v>0</v>
      </c>
      <c r="II15" s="76">
        <f>Objects!II78</f>
        <v>0</v>
      </c>
      <c r="IJ15" s="76">
        <f>Objects!IJ78</f>
        <v>0</v>
      </c>
      <c r="IK15" s="76">
        <f>Objects!IK78</f>
        <v>0</v>
      </c>
      <c r="IL15" s="76">
        <f>Objects!IL78</f>
        <v>0</v>
      </c>
    </row>
    <row r="16" spans="2:246" ht="10.5" customHeight="1" outlineLevel="2" x14ac:dyDescent="0.3">
      <c r="B16" s="7" t="s">
        <v>117</v>
      </c>
      <c r="C16" s="56" t="s">
        <v>283</v>
      </c>
      <c r="G16" s="76">
        <f>Objects!G79</f>
        <v>0</v>
      </c>
      <c r="H16" s="76">
        <f>Objects!H79</f>
        <v>0</v>
      </c>
      <c r="I16" s="76">
        <f>Objects!I79</f>
        <v>0</v>
      </c>
      <c r="J16" s="76">
        <f>Objects!J79</f>
        <v>0</v>
      </c>
      <c r="K16" s="76">
        <f>Objects!K79</f>
        <v>0</v>
      </c>
      <c r="L16" s="76">
        <f>Objects!L79</f>
        <v>0</v>
      </c>
      <c r="M16" s="76">
        <f>Objects!M79</f>
        <v>0</v>
      </c>
      <c r="N16" s="76">
        <f>Objects!N79</f>
        <v>0</v>
      </c>
      <c r="O16" s="76">
        <f>Objects!O79</f>
        <v>0</v>
      </c>
      <c r="P16" s="76">
        <f>Objects!P79</f>
        <v>0</v>
      </c>
      <c r="Q16" s="76">
        <f>Objects!Q79</f>
        <v>0</v>
      </c>
      <c r="R16" s="76">
        <f>Objects!R79</f>
        <v>0</v>
      </c>
      <c r="S16" s="76">
        <f>Objects!S79</f>
        <v>0</v>
      </c>
      <c r="T16" s="76">
        <f>Objects!T79</f>
        <v>0</v>
      </c>
      <c r="U16" s="76">
        <f>Objects!U79</f>
        <v>0</v>
      </c>
      <c r="V16" s="76">
        <f>Objects!V79</f>
        <v>0</v>
      </c>
      <c r="W16" s="76">
        <f>Objects!W79</f>
        <v>0</v>
      </c>
      <c r="X16" s="76">
        <f>Objects!X79</f>
        <v>0</v>
      </c>
      <c r="Y16" s="76">
        <f>Objects!Y79</f>
        <v>0</v>
      </c>
      <c r="Z16" s="76">
        <f>Objects!Z79</f>
        <v>0</v>
      </c>
      <c r="AA16" s="76">
        <f>Objects!AA79</f>
        <v>0</v>
      </c>
      <c r="AB16" s="76">
        <f>Objects!AB79</f>
        <v>0</v>
      </c>
      <c r="AC16" s="76">
        <f>Objects!AC79</f>
        <v>0</v>
      </c>
      <c r="AD16" s="76">
        <f>Objects!AD79</f>
        <v>0</v>
      </c>
      <c r="AE16" s="76">
        <f>Objects!AE79</f>
        <v>0</v>
      </c>
      <c r="AF16" s="76">
        <f>Objects!AF79</f>
        <v>0</v>
      </c>
      <c r="AG16" s="76">
        <f>Objects!AG79</f>
        <v>0</v>
      </c>
      <c r="AH16" s="76">
        <f>Objects!AH79</f>
        <v>0</v>
      </c>
      <c r="AI16" s="76">
        <f>Objects!AI79</f>
        <v>0</v>
      </c>
      <c r="AJ16" s="76">
        <f>Objects!AJ79</f>
        <v>0</v>
      </c>
      <c r="AK16" s="76">
        <f>Objects!AK79</f>
        <v>0</v>
      </c>
      <c r="AL16" s="76">
        <f>Objects!AL79</f>
        <v>0</v>
      </c>
      <c r="AM16" s="76">
        <f>Objects!AM79</f>
        <v>0</v>
      </c>
      <c r="AN16" s="76">
        <f>Objects!AN79</f>
        <v>0</v>
      </c>
      <c r="AO16" s="76">
        <f>Objects!AO79</f>
        <v>0</v>
      </c>
      <c r="AP16" s="76">
        <f>Objects!AP79</f>
        <v>0</v>
      </c>
      <c r="AQ16" s="76">
        <f>Objects!AQ79</f>
        <v>0</v>
      </c>
      <c r="AR16" s="76">
        <f>Objects!AR79</f>
        <v>0</v>
      </c>
      <c r="AS16" s="76">
        <f>Objects!AS79</f>
        <v>0</v>
      </c>
      <c r="AT16" s="76">
        <f>Objects!AT79</f>
        <v>0</v>
      </c>
      <c r="AU16" s="76">
        <f>Objects!AU79</f>
        <v>0</v>
      </c>
      <c r="AV16" s="76">
        <f>Objects!AV79</f>
        <v>0</v>
      </c>
      <c r="AW16" s="76">
        <f>Objects!AW79</f>
        <v>0</v>
      </c>
      <c r="AX16" s="76">
        <f>Objects!AX79</f>
        <v>0</v>
      </c>
      <c r="AY16" s="76">
        <f>Objects!AY79</f>
        <v>0</v>
      </c>
      <c r="AZ16" s="76">
        <f>Objects!AZ79</f>
        <v>0</v>
      </c>
      <c r="BA16" s="76">
        <f>Objects!BA79</f>
        <v>0</v>
      </c>
      <c r="BB16" s="76">
        <f>Objects!BB79</f>
        <v>0</v>
      </c>
      <c r="BC16" s="76">
        <f>Objects!BC79</f>
        <v>0</v>
      </c>
      <c r="BD16" s="76">
        <f>Objects!BD79</f>
        <v>0</v>
      </c>
      <c r="BE16" s="76">
        <f>Objects!BE79</f>
        <v>0</v>
      </c>
      <c r="BF16" s="76">
        <f>Objects!BF79</f>
        <v>0</v>
      </c>
      <c r="BG16" s="76">
        <f>Objects!BG79</f>
        <v>0</v>
      </c>
      <c r="BH16" s="76">
        <f>Objects!BH79</f>
        <v>0</v>
      </c>
      <c r="BI16" s="76">
        <f>Objects!BI79</f>
        <v>0</v>
      </c>
      <c r="BJ16" s="76">
        <f>Objects!BJ79</f>
        <v>0</v>
      </c>
      <c r="BK16" s="76">
        <f>Objects!BK79</f>
        <v>0</v>
      </c>
      <c r="BL16" s="76">
        <f>Objects!BL79</f>
        <v>0</v>
      </c>
      <c r="BM16" s="76">
        <f>Objects!BM79</f>
        <v>0</v>
      </c>
      <c r="BN16" s="76">
        <f>Objects!BN79</f>
        <v>0</v>
      </c>
      <c r="BO16" s="76">
        <f>Objects!BO79</f>
        <v>0</v>
      </c>
      <c r="BP16" s="76">
        <f>Objects!BP79</f>
        <v>0</v>
      </c>
      <c r="BQ16" s="76">
        <f>Objects!BQ79</f>
        <v>0</v>
      </c>
      <c r="BR16" s="76">
        <f>Objects!BR79</f>
        <v>0</v>
      </c>
      <c r="BS16" s="76">
        <f>Objects!BS79</f>
        <v>0</v>
      </c>
      <c r="BT16" s="76">
        <f>Objects!BT79</f>
        <v>0</v>
      </c>
      <c r="BU16" s="76">
        <f>Objects!BU79</f>
        <v>0</v>
      </c>
      <c r="BV16" s="76">
        <f>Objects!BV79</f>
        <v>0</v>
      </c>
      <c r="BW16" s="76">
        <f>Objects!BW79</f>
        <v>0</v>
      </c>
      <c r="BX16" s="76">
        <f>Objects!BX79</f>
        <v>0</v>
      </c>
      <c r="BY16" s="76">
        <f>Objects!BY79</f>
        <v>0</v>
      </c>
      <c r="BZ16" s="76">
        <f>Objects!BZ79</f>
        <v>0</v>
      </c>
      <c r="CA16" s="76">
        <f>Objects!CA79</f>
        <v>0</v>
      </c>
      <c r="CB16" s="76">
        <f>Objects!CB79</f>
        <v>0</v>
      </c>
      <c r="CC16" s="76">
        <f>Objects!CC79</f>
        <v>0</v>
      </c>
      <c r="CD16" s="76">
        <f>Objects!CD79</f>
        <v>0</v>
      </c>
      <c r="CE16" s="76">
        <f>Objects!CE79</f>
        <v>0</v>
      </c>
      <c r="CF16" s="76">
        <f>Objects!CF79</f>
        <v>0</v>
      </c>
      <c r="CG16" s="76">
        <f>Objects!CG79</f>
        <v>0</v>
      </c>
      <c r="CH16" s="76">
        <f>Objects!CH79</f>
        <v>0</v>
      </c>
      <c r="CI16" s="76">
        <f>Objects!CI79</f>
        <v>0</v>
      </c>
      <c r="CJ16" s="76">
        <f>Objects!CJ79</f>
        <v>0</v>
      </c>
      <c r="CK16" s="76">
        <f>Objects!CK79</f>
        <v>0</v>
      </c>
      <c r="CL16" s="76">
        <f>Objects!CL79</f>
        <v>0</v>
      </c>
      <c r="CM16" s="76">
        <f>Objects!CM79</f>
        <v>0</v>
      </c>
      <c r="CN16" s="76">
        <f>Objects!CN79</f>
        <v>0</v>
      </c>
      <c r="CO16" s="76">
        <f>Objects!CO79</f>
        <v>0</v>
      </c>
      <c r="CP16" s="76">
        <f>Objects!CP79</f>
        <v>0</v>
      </c>
      <c r="CQ16" s="76">
        <f>Objects!CQ79</f>
        <v>0</v>
      </c>
      <c r="CR16" s="76">
        <f>Objects!CR79</f>
        <v>0</v>
      </c>
      <c r="CS16" s="76">
        <f>Objects!CS79</f>
        <v>0</v>
      </c>
      <c r="CT16" s="76">
        <f>Objects!CT79</f>
        <v>0</v>
      </c>
      <c r="CU16" s="76">
        <f>Objects!CU79</f>
        <v>0</v>
      </c>
      <c r="CV16" s="76">
        <f>Objects!CV79</f>
        <v>0</v>
      </c>
      <c r="CW16" s="76">
        <f>Objects!CW79</f>
        <v>0</v>
      </c>
      <c r="CX16" s="76">
        <f>Objects!CX79</f>
        <v>0</v>
      </c>
      <c r="CY16" s="76">
        <f>Objects!CY79</f>
        <v>0</v>
      </c>
      <c r="CZ16" s="76">
        <f>Objects!CZ79</f>
        <v>0</v>
      </c>
      <c r="DA16" s="76">
        <f>Objects!DA79</f>
        <v>0</v>
      </c>
      <c r="DB16" s="76">
        <f>Objects!DB79</f>
        <v>0</v>
      </c>
      <c r="DC16" s="76">
        <f>Objects!DC79</f>
        <v>0</v>
      </c>
      <c r="DD16" s="76">
        <f>Objects!DD79</f>
        <v>0</v>
      </c>
      <c r="DE16" s="76">
        <f>Objects!DE79</f>
        <v>0</v>
      </c>
      <c r="DF16" s="76">
        <f>Objects!DF79</f>
        <v>0</v>
      </c>
      <c r="DG16" s="76">
        <f>Objects!DG79</f>
        <v>0</v>
      </c>
      <c r="DH16" s="76">
        <f>Objects!DH79</f>
        <v>0</v>
      </c>
      <c r="DI16" s="76">
        <f>Objects!DI79</f>
        <v>0</v>
      </c>
      <c r="DJ16" s="76">
        <f>Objects!DJ79</f>
        <v>0</v>
      </c>
      <c r="DK16" s="76">
        <f>Objects!DK79</f>
        <v>0</v>
      </c>
      <c r="DL16" s="76">
        <f>Objects!DL79</f>
        <v>0</v>
      </c>
      <c r="DM16" s="76">
        <f>Objects!DM79</f>
        <v>0</v>
      </c>
      <c r="DN16" s="76">
        <f>Objects!DN79</f>
        <v>0</v>
      </c>
      <c r="DO16" s="76">
        <f>Objects!DO79</f>
        <v>0</v>
      </c>
      <c r="DP16" s="76">
        <f>Objects!DP79</f>
        <v>0</v>
      </c>
      <c r="DQ16" s="76">
        <f>Objects!DQ79</f>
        <v>0</v>
      </c>
      <c r="DR16" s="76">
        <f>Objects!DR79</f>
        <v>0</v>
      </c>
      <c r="DS16" s="76">
        <f>Objects!DS79</f>
        <v>0</v>
      </c>
      <c r="DT16" s="76">
        <f>Objects!DT79</f>
        <v>0</v>
      </c>
      <c r="DU16" s="76">
        <f>Objects!DU79</f>
        <v>0</v>
      </c>
      <c r="DV16" s="76">
        <f>Objects!DV79</f>
        <v>0</v>
      </c>
      <c r="DW16" s="76">
        <f>Objects!DW79</f>
        <v>0</v>
      </c>
      <c r="DX16" s="76">
        <f>Objects!DX79</f>
        <v>0</v>
      </c>
      <c r="DY16" s="76">
        <f>Objects!DY79</f>
        <v>0</v>
      </c>
      <c r="DZ16" s="76">
        <f>Objects!DZ79</f>
        <v>0</v>
      </c>
      <c r="EA16" s="76">
        <f>Objects!EA79</f>
        <v>0</v>
      </c>
      <c r="EB16" s="76">
        <f>Objects!EB79</f>
        <v>0</v>
      </c>
      <c r="EC16" s="76">
        <f>Objects!EC79</f>
        <v>0</v>
      </c>
      <c r="ED16" s="76">
        <f>Objects!ED79</f>
        <v>0</v>
      </c>
      <c r="EE16" s="76">
        <f>Objects!EE79</f>
        <v>0</v>
      </c>
      <c r="EF16" s="76">
        <f>Objects!EF79</f>
        <v>0</v>
      </c>
      <c r="EG16" s="76">
        <f>Objects!EG79</f>
        <v>0</v>
      </c>
      <c r="EH16" s="76">
        <f>Objects!EH79</f>
        <v>0</v>
      </c>
      <c r="EI16" s="76">
        <f>Objects!EI79</f>
        <v>0</v>
      </c>
      <c r="EJ16" s="76">
        <f>Objects!EJ79</f>
        <v>0</v>
      </c>
      <c r="EK16" s="76">
        <f>Objects!EK79</f>
        <v>0</v>
      </c>
      <c r="EL16" s="76">
        <f>Objects!EL79</f>
        <v>0</v>
      </c>
      <c r="EM16" s="76">
        <f>Objects!EM79</f>
        <v>0</v>
      </c>
      <c r="EN16" s="76">
        <f>Objects!EN79</f>
        <v>0</v>
      </c>
      <c r="EO16" s="76">
        <f>Objects!EO79</f>
        <v>0</v>
      </c>
      <c r="EP16" s="76">
        <f>Objects!EP79</f>
        <v>0</v>
      </c>
      <c r="EQ16" s="76">
        <f>Objects!EQ79</f>
        <v>0</v>
      </c>
      <c r="ER16" s="76">
        <f>Objects!ER79</f>
        <v>0</v>
      </c>
      <c r="ES16" s="76">
        <f>Objects!ES79</f>
        <v>0</v>
      </c>
      <c r="ET16" s="76">
        <f>Objects!ET79</f>
        <v>0</v>
      </c>
      <c r="EU16" s="76">
        <f>Objects!EU79</f>
        <v>0</v>
      </c>
      <c r="EV16" s="76">
        <f>Objects!EV79</f>
        <v>0</v>
      </c>
      <c r="EW16" s="76">
        <f>Objects!EW79</f>
        <v>0</v>
      </c>
      <c r="EX16" s="76">
        <f>Objects!EX79</f>
        <v>0</v>
      </c>
      <c r="EY16" s="76">
        <f>Objects!EY79</f>
        <v>0</v>
      </c>
      <c r="EZ16" s="76">
        <f>Objects!EZ79</f>
        <v>0</v>
      </c>
      <c r="FA16" s="76">
        <f>Objects!FA79</f>
        <v>0</v>
      </c>
      <c r="FB16" s="76">
        <f>Objects!FB79</f>
        <v>0</v>
      </c>
      <c r="FC16" s="76">
        <f>Objects!FC79</f>
        <v>0</v>
      </c>
      <c r="FD16" s="76">
        <f>Objects!FD79</f>
        <v>0</v>
      </c>
      <c r="FE16" s="76">
        <f>Objects!FE79</f>
        <v>0</v>
      </c>
      <c r="FF16" s="76">
        <f>Objects!FF79</f>
        <v>0</v>
      </c>
      <c r="FG16" s="76">
        <f>Objects!FG79</f>
        <v>0</v>
      </c>
      <c r="FH16" s="76">
        <f>Objects!FH79</f>
        <v>0</v>
      </c>
      <c r="FI16" s="76">
        <f>Objects!FI79</f>
        <v>0</v>
      </c>
      <c r="FJ16" s="76">
        <f>Objects!FJ79</f>
        <v>0</v>
      </c>
      <c r="FK16" s="76">
        <f>Objects!FK79</f>
        <v>0</v>
      </c>
      <c r="FL16" s="76">
        <f>Objects!FL79</f>
        <v>0</v>
      </c>
      <c r="FM16" s="76">
        <f>Objects!FM79</f>
        <v>0</v>
      </c>
      <c r="FN16" s="76">
        <f>Objects!FN79</f>
        <v>0</v>
      </c>
      <c r="FO16" s="76">
        <f>Objects!FO79</f>
        <v>0</v>
      </c>
      <c r="FP16" s="76">
        <f>Objects!FP79</f>
        <v>0</v>
      </c>
      <c r="FQ16" s="76">
        <f>Objects!FQ79</f>
        <v>0</v>
      </c>
      <c r="FR16" s="76">
        <f>Objects!FR79</f>
        <v>0</v>
      </c>
      <c r="FS16" s="76">
        <f>Objects!FS79</f>
        <v>0</v>
      </c>
      <c r="FT16" s="76">
        <f>Objects!FT79</f>
        <v>0</v>
      </c>
      <c r="FU16" s="76">
        <f>Objects!FU79</f>
        <v>0</v>
      </c>
      <c r="FV16" s="76">
        <f>Objects!FV79</f>
        <v>0</v>
      </c>
      <c r="FW16" s="76">
        <f>Objects!FW79</f>
        <v>0</v>
      </c>
      <c r="FX16" s="76">
        <f>Objects!FX79</f>
        <v>0</v>
      </c>
      <c r="FY16" s="76">
        <f>Objects!FY79</f>
        <v>0</v>
      </c>
      <c r="FZ16" s="76">
        <f>Objects!FZ79</f>
        <v>0</v>
      </c>
      <c r="GA16" s="76">
        <f>Objects!GA79</f>
        <v>0</v>
      </c>
      <c r="GB16" s="76">
        <f>Objects!GB79</f>
        <v>0</v>
      </c>
      <c r="GC16" s="76">
        <f>Objects!GC79</f>
        <v>0</v>
      </c>
      <c r="GD16" s="76">
        <f>Objects!GD79</f>
        <v>0</v>
      </c>
      <c r="GE16" s="76">
        <f>Objects!GE79</f>
        <v>0</v>
      </c>
      <c r="GF16" s="76">
        <f>Objects!GF79</f>
        <v>0</v>
      </c>
      <c r="GG16" s="76">
        <f>Objects!GG79</f>
        <v>0</v>
      </c>
      <c r="GH16" s="76">
        <f>Objects!GH79</f>
        <v>0</v>
      </c>
      <c r="GI16" s="76">
        <f>Objects!GI79</f>
        <v>0</v>
      </c>
      <c r="GJ16" s="76">
        <f>Objects!GJ79</f>
        <v>0</v>
      </c>
      <c r="GK16" s="76">
        <f>Objects!GK79</f>
        <v>0</v>
      </c>
      <c r="GL16" s="76">
        <f>Objects!GL79</f>
        <v>0</v>
      </c>
      <c r="GM16" s="76">
        <f>Objects!GM79</f>
        <v>0</v>
      </c>
      <c r="GN16" s="76">
        <f>Objects!GN79</f>
        <v>0</v>
      </c>
      <c r="GO16" s="76">
        <f>Objects!GO79</f>
        <v>0</v>
      </c>
      <c r="GP16" s="76">
        <f>Objects!GP79</f>
        <v>0</v>
      </c>
      <c r="GQ16" s="76">
        <f>Objects!GQ79</f>
        <v>0</v>
      </c>
      <c r="GR16" s="76">
        <f>Objects!GR79</f>
        <v>0</v>
      </c>
      <c r="GS16" s="76">
        <f>Objects!GS79</f>
        <v>0</v>
      </c>
      <c r="GT16" s="76">
        <f>Objects!GT79</f>
        <v>0</v>
      </c>
      <c r="GU16" s="76">
        <f>Objects!GU79</f>
        <v>0</v>
      </c>
      <c r="GV16" s="76">
        <f>Objects!GV79</f>
        <v>0</v>
      </c>
      <c r="GW16" s="76">
        <f>Objects!GW79</f>
        <v>0</v>
      </c>
      <c r="GX16" s="76">
        <f>Objects!GX79</f>
        <v>0</v>
      </c>
      <c r="GY16" s="76">
        <f>Objects!GY79</f>
        <v>0</v>
      </c>
      <c r="GZ16" s="76">
        <f>Objects!GZ79</f>
        <v>0</v>
      </c>
      <c r="HA16" s="76">
        <f>Objects!HA79</f>
        <v>0</v>
      </c>
      <c r="HB16" s="76">
        <f>Objects!HB79</f>
        <v>0</v>
      </c>
      <c r="HC16" s="76">
        <f>Objects!HC79</f>
        <v>0</v>
      </c>
      <c r="HD16" s="76">
        <f>Objects!HD79</f>
        <v>0</v>
      </c>
      <c r="HE16" s="76">
        <f>Objects!HE79</f>
        <v>0</v>
      </c>
      <c r="HF16" s="76">
        <f>Objects!HF79</f>
        <v>0</v>
      </c>
      <c r="HG16" s="76">
        <f>Objects!HG79</f>
        <v>0</v>
      </c>
      <c r="HH16" s="76">
        <f>Objects!HH79</f>
        <v>0</v>
      </c>
      <c r="HI16" s="76">
        <f>Objects!HI79</f>
        <v>0</v>
      </c>
      <c r="HJ16" s="76">
        <f>Objects!HJ79</f>
        <v>0</v>
      </c>
      <c r="HK16" s="76">
        <f>Objects!HK79</f>
        <v>0</v>
      </c>
      <c r="HL16" s="76">
        <f>Objects!HL79</f>
        <v>0</v>
      </c>
      <c r="HM16" s="76">
        <f>Objects!HM79</f>
        <v>0</v>
      </c>
      <c r="HN16" s="76">
        <f>Objects!HN79</f>
        <v>0</v>
      </c>
      <c r="HO16" s="76">
        <f>Objects!HO79</f>
        <v>0</v>
      </c>
      <c r="HP16" s="76">
        <f>Objects!HP79</f>
        <v>0</v>
      </c>
      <c r="HQ16" s="76">
        <f>Objects!HQ79</f>
        <v>0</v>
      </c>
      <c r="HR16" s="76">
        <f>Objects!HR79</f>
        <v>0</v>
      </c>
      <c r="HS16" s="76">
        <f>Objects!HS79</f>
        <v>0</v>
      </c>
      <c r="HT16" s="76">
        <f>Objects!HT79</f>
        <v>0</v>
      </c>
      <c r="HU16" s="76">
        <f>Objects!HU79</f>
        <v>0</v>
      </c>
      <c r="HV16" s="76">
        <f>Objects!HV79</f>
        <v>0</v>
      </c>
      <c r="HW16" s="76">
        <f>Objects!HW79</f>
        <v>0</v>
      </c>
      <c r="HX16" s="76">
        <f>Objects!HX79</f>
        <v>0</v>
      </c>
      <c r="HY16" s="76">
        <f>Objects!HY79</f>
        <v>0</v>
      </c>
      <c r="HZ16" s="76">
        <f>Objects!HZ79</f>
        <v>0</v>
      </c>
      <c r="IA16" s="76">
        <f>Objects!IA79</f>
        <v>0</v>
      </c>
      <c r="IB16" s="76">
        <f>Objects!IB79</f>
        <v>0</v>
      </c>
      <c r="IC16" s="76">
        <f>Objects!IC79</f>
        <v>0</v>
      </c>
      <c r="ID16" s="76">
        <f>Objects!ID79</f>
        <v>0</v>
      </c>
      <c r="IE16" s="76">
        <f>Objects!IE79</f>
        <v>0</v>
      </c>
      <c r="IF16" s="76">
        <f>Objects!IF79</f>
        <v>0</v>
      </c>
      <c r="IG16" s="76">
        <f>Objects!IG79</f>
        <v>0</v>
      </c>
      <c r="IH16" s="76">
        <f>Objects!IH79</f>
        <v>0</v>
      </c>
      <c r="II16" s="76">
        <f>Objects!II79</f>
        <v>0</v>
      </c>
      <c r="IJ16" s="76">
        <f>Objects!IJ79</f>
        <v>0</v>
      </c>
      <c r="IK16" s="76">
        <f>Objects!IK79</f>
        <v>0</v>
      </c>
      <c r="IL16" s="76">
        <f>Objects!IL79</f>
        <v>0</v>
      </c>
    </row>
    <row r="17" spans="2:246" ht="10.5" customHeight="1" outlineLevel="2" x14ac:dyDescent="0.3">
      <c r="B17" s="7" t="s">
        <v>118</v>
      </c>
      <c r="C17" s="56" t="s">
        <v>283</v>
      </c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</row>
    <row r="18" spans="2:246" s="48" customFormat="1" ht="10.5" customHeight="1" outlineLevel="1" x14ac:dyDescent="0.2">
      <c r="B18" s="51" t="s">
        <v>244</v>
      </c>
      <c r="C18" s="57" t="s">
        <v>283</v>
      </c>
      <c r="D18" s="52"/>
      <c r="E18" s="53"/>
      <c r="F18" s="53"/>
      <c r="G18" s="77">
        <f ca="1">SUM(G13:G17)</f>
        <v>533.50667351081506</v>
      </c>
      <c r="H18" s="77">
        <f t="shared" ref="H18:BS18" ca="1" si="8">SUM(H13:H17)</f>
        <v>1825.1733401774818</v>
      </c>
      <c r="I18" s="77">
        <f t="shared" ca="1" si="8"/>
        <v>1158.5066735108151</v>
      </c>
      <c r="J18" s="77">
        <f t="shared" ca="1" si="8"/>
        <v>950.1733401774818</v>
      </c>
      <c r="K18" s="77">
        <f t="shared" ca="1" si="8"/>
        <v>950.1733401774818</v>
      </c>
      <c r="L18" s="77">
        <f t="shared" ca="1" si="8"/>
        <v>2200.1733401774818</v>
      </c>
      <c r="M18" s="77">
        <f t="shared" ca="1" si="8"/>
        <v>533.50667351081506</v>
      </c>
      <c r="N18" s="77">
        <f t="shared" ca="1" si="8"/>
        <v>2321.8400068441488</v>
      </c>
      <c r="O18" s="77">
        <f t="shared" ca="1" si="8"/>
        <v>2321.8400068441488</v>
      </c>
      <c r="P18" s="77">
        <f t="shared" ca="1" si="8"/>
        <v>2321.8400068441488</v>
      </c>
      <c r="Q18" s="77">
        <f t="shared" ca="1" si="8"/>
        <v>2738.5066735108148</v>
      </c>
      <c r="R18" s="77">
        <f t="shared" ca="1" si="8"/>
        <v>3238.5066735108153</v>
      </c>
      <c r="S18" s="77">
        <f t="shared" ca="1" si="8"/>
        <v>0</v>
      </c>
      <c r="T18" s="77">
        <f t="shared" ca="1" si="8"/>
        <v>0</v>
      </c>
      <c r="U18" s="77">
        <f t="shared" ca="1" si="8"/>
        <v>0</v>
      </c>
      <c r="V18" s="77">
        <f t="shared" ca="1" si="8"/>
        <v>0</v>
      </c>
      <c r="W18" s="77">
        <f t="shared" ca="1" si="8"/>
        <v>0</v>
      </c>
      <c r="X18" s="77">
        <f t="shared" ca="1" si="8"/>
        <v>0</v>
      </c>
      <c r="Y18" s="77">
        <f t="shared" ca="1" si="8"/>
        <v>0</v>
      </c>
      <c r="Z18" s="77">
        <f t="shared" ca="1" si="8"/>
        <v>0</v>
      </c>
      <c r="AA18" s="77">
        <f t="shared" ca="1" si="8"/>
        <v>0</v>
      </c>
      <c r="AB18" s="77">
        <f t="shared" ca="1" si="8"/>
        <v>0</v>
      </c>
      <c r="AC18" s="77">
        <f t="shared" ca="1" si="8"/>
        <v>0</v>
      </c>
      <c r="AD18" s="77">
        <f t="shared" ca="1" si="8"/>
        <v>0</v>
      </c>
      <c r="AE18" s="77">
        <f t="shared" ca="1" si="8"/>
        <v>0</v>
      </c>
      <c r="AF18" s="77">
        <f t="shared" ca="1" si="8"/>
        <v>0</v>
      </c>
      <c r="AG18" s="77">
        <f t="shared" ca="1" si="8"/>
        <v>0</v>
      </c>
      <c r="AH18" s="77">
        <f t="shared" ca="1" si="8"/>
        <v>0</v>
      </c>
      <c r="AI18" s="77">
        <f t="shared" ca="1" si="8"/>
        <v>0</v>
      </c>
      <c r="AJ18" s="77">
        <f t="shared" ca="1" si="8"/>
        <v>0</v>
      </c>
      <c r="AK18" s="77">
        <f t="shared" ca="1" si="8"/>
        <v>0</v>
      </c>
      <c r="AL18" s="77">
        <f t="shared" ca="1" si="8"/>
        <v>0</v>
      </c>
      <c r="AM18" s="77">
        <f t="shared" ca="1" si="8"/>
        <v>0</v>
      </c>
      <c r="AN18" s="77">
        <f t="shared" ca="1" si="8"/>
        <v>0</v>
      </c>
      <c r="AO18" s="77">
        <f t="shared" ca="1" si="8"/>
        <v>0</v>
      </c>
      <c r="AP18" s="77">
        <f t="shared" ca="1" si="8"/>
        <v>0</v>
      </c>
      <c r="AQ18" s="77">
        <f t="shared" ca="1" si="8"/>
        <v>0</v>
      </c>
      <c r="AR18" s="77">
        <f t="shared" ca="1" si="8"/>
        <v>0</v>
      </c>
      <c r="AS18" s="77">
        <f t="shared" ca="1" si="8"/>
        <v>0</v>
      </c>
      <c r="AT18" s="77">
        <f t="shared" ca="1" si="8"/>
        <v>0</v>
      </c>
      <c r="AU18" s="77">
        <f t="shared" ca="1" si="8"/>
        <v>0</v>
      </c>
      <c r="AV18" s="77">
        <f t="shared" ca="1" si="8"/>
        <v>0</v>
      </c>
      <c r="AW18" s="77">
        <f t="shared" ca="1" si="8"/>
        <v>0</v>
      </c>
      <c r="AX18" s="77">
        <f t="shared" ca="1" si="8"/>
        <v>0</v>
      </c>
      <c r="AY18" s="77">
        <f t="shared" ca="1" si="8"/>
        <v>0</v>
      </c>
      <c r="AZ18" s="77">
        <f t="shared" ca="1" si="8"/>
        <v>0</v>
      </c>
      <c r="BA18" s="77">
        <f t="shared" ca="1" si="8"/>
        <v>0</v>
      </c>
      <c r="BB18" s="77">
        <f t="shared" ca="1" si="8"/>
        <v>0</v>
      </c>
      <c r="BC18" s="77">
        <f t="shared" ca="1" si="8"/>
        <v>0</v>
      </c>
      <c r="BD18" s="77">
        <f t="shared" ca="1" si="8"/>
        <v>0</v>
      </c>
      <c r="BE18" s="77">
        <f t="shared" ca="1" si="8"/>
        <v>0</v>
      </c>
      <c r="BF18" s="77">
        <f t="shared" ca="1" si="8"/>
        <v>0</v>
      </c>
      <c r="BG18" s="77">
        <f t="shared" ca="1" si="8"/>
        <v>0</v>
      </c>
      <c r="BH18" s="77">
        <f t="shared" ca="1" si="8"/>
        <v>0</v>
      </c>
      <c r="BI18" s="77">
        <f t="shared" ca="1" si="8"/>
        <v>0</v>
      </c>
      <c r="BJ18" s="77">
        <f t="shared" ca="1" si="8"/>
        <v>0</v>
      </c>
      <c r="BK18" s="77">
        <f t="shared" ca="1" si="8"/>
        <v>0</v>
      </c>
      <c r="BL18" s="77">
        <f t="shared" ca="1" si="8"/>
        <v>0</v>
      </c>
      <c r="BM18" s="77">
        <f t="shared" ca="1" si="8"/>
        <v>0</v>
      </c>
      <c r="BN18" s="77">
        <f t="shared" ca="1" si="8"/>
        <v>0</v>
      </c>
      <c r="BO18" s="77">
        <f t="shared" ca="1" si="8"/>
        <v>0</v>
      </c>
      <c r="BP18" s="77">
        <f t="shared" ca="1" si="8"/>
        <v>0</v>
      </c>
      <c r="BQ18" s="77">
        <f t="shared" ca="1" si="8"/>
        <v>0</v>
      </c>
      <c r="BR18" s="77">
        <f t="shared" ca="1" si="8"/>
        <v>0</v>
      </c>
      <c r="BS18" s="77">
        <f t="shared" ca="1" si="8"/>
        <v>0</v>
      </c>
      <c r="BT18" s="77">
        <f t="shared" ref="BT18:EE18" ca="1" si="9">SUM(BT13:BT17)</f>
        <v>0</v>
      </c>
      <c r="BU18" s="77">
        <f t="shared" ca="1" si="9"/>
        <v>0</v>
      </c>
      <c r="BV18" s="77">
        <f t="shared" ca="1" si="9"/>
        <v>0</v>
      </c>
      <c r="BW18" s="77">
        <f t="shared" ca="1" si="9"/>
        <v>0</v>
      </c>
      <c r="BX18" s="77">
        <f t="shared" ca="1" si="9"/>
        <v>0</v>
      </c>
      <c r="BY18" s="77">
        <f t="shared" ca="1" si="9"/>
        <v>0</v>
      </c>
      <c r="BZ18" s="77">
        <f t="shared" ca="1" si="9"/>
        <v>0</v>
      </c>
      <c r="CA18" s="77">
        <f t="shared" ca="1" si="9"/>
        <v>0</v>
      </c>
      <c r="CB18" s="77">
        <f t="shared" ca="1" si="9"/>
        <v>0</v>
      </c>
      <c r="CC18" s="77">
        <f t="shared" ca="1" si="9"/>
        <v>0</v>
      </c>
      <c r="CD18" s="77">
        <f t="shared" ca="1" si="9"/>
        <v>0</v>
      </c>
      <c r="CE18" s="77">
        <f t="shared" ca="1" si="9"/>
        <v>0</v>
      </c>
      <c r="CF18" s="77">
        <f t="shared" ca="1" si="9"/>
        <v>0</v>
      </c>
      <c r="CG18" s="77">
        <f t="shared" ca="1" si="9"/>
        <v>0</v>
      </c>
      <c r="CH18" s="77">
        <f t="shared" ca="1" si="9"/>
        <v>0</v>
      </c>
      <c r="CI18" s="77">
        <f t="shared" ca="1" si="9"/>
        <v>0</v>
      </c>
      <c r="CJ18" s="77">
        <f t="shared" ca="1" si="9"/>
        <v>0</v>
      </c>
      <c r="CK18" s="77">
        <f t="shared" ca="1" si="9"/>
        <v>0</v>
      </c>
      <c r="CL18" s="77">
        <f t="shared" ca="1" si="9"/>
        <v>0</v>
      </c>
      <c r="CM18" s="77">
        <f t="shared" ca="1" si="9"/>
        <v>0</v>
      </c>
      <c r="CN18" s="77">
        <f t="shared" ca="1" si="9"/>
        <v>0</v>
      </c>
      <c r="CO18" s="77">
        <f t="shared" ca="1" si="9"/>
        <v>0</v>
      </c>
      <c r="CP18" s="77">
        <f t="shared" ca="1" si="9"/>
        <v>0</v>
      </c>
      <c r="CQ18" s="77">
        <f t="shared" ca="1" si="9"/>
        <v>0</v>
      </c>
      <c r="CR18" s="77">
        <f t="shared" ca="1" si="9"/>
        <v>0</v>
      </c>
      <c r="CS18" s="77">
        <f t="shared" ca="1" si="9"/>
        <v>0</v>
      </c>
      <c r="CT18" s="77">
        <f t="shared" ca="1" si="9"/>
        <v>0</v>
      </c>
      <c r="CU18" s="77">
        <f t="shared" ca="1" si="9"/>
        <v>0</v>
      </c>
      <c r="CV18" s="77">
        <f t="shared" ca="1" si="9"/>
        <v>0</v>
      </c>
      <c r="CW18" s="77">
        <f t="shared" ca="1" si="9"/>
        <v>0</v>
      </c>
      <c r="CX18" s="77">
        <f t="shared" ca="1" si="9"/>
        <v>0</v>
      </c>
      <c r="CY18" s="77">
        <f t="shared" ca="1" si="9"/>
        <v>0</v>
      </c>
      <c r="CZ18" s="77">
        <f t="shared" ca="1" si="9"/>
        <v>0</v>
      </c>
      <c r="DA18" s="77">
        <f t="shared" ca="1" si="9"/>
        <v>0</v>
      </c>
      <c r="DB18" s="77">
        <f t="shared" ca="1" si="9"/>
        <v>0</v>
      </c>
      <c r="DC18" s="77">
        <f t="shared" ca="1" si="9"/>
        <v>0</v>
      </c>
      <c r="DD18" s="77">
        <f t="shared" ca="1" si="9"/>
        <v>0</v>
      </c>
      <c r="DE18" s="77">
        <f t="shared" ca="1" si="9"/>
        <v>0</v>
      </c>
      <c r="DF18" s="77">
        <f t="shared" ca="1" si="9"/>
        <v>0</v>
      </c>
      <c r="DG18" s="77">
        <f t="shared" ca="1" si="9"/>
        <v>0</v>
      </c>
      <c r="DH18" s="77">
        <f t="shared" ca="1" si="9"/>
        <v>0</v>
      </c>
      <c r="DI18" s="77">
        <f t="shared" ca="1" si="9"/>
        <v>0</v>
      </c>
      <c r="DJ18" s="77">
        <f t="shared" ca="1" si="9"/>
        <v>0</v>
      </c>
      <c r="DK18" s="77">
        <f t="shared" ca="1" si="9"/>
        <v>0</v>
      </c>
      <c r="DL18" s="77">
        <f t="shared" ca="1" si="9"/>
        <v>0</v>
      </c>
      <c r="DM18" s="77">
        <f t="shared" ca="1" si="9"/>
        <v>0</v>
      </c>
      <c r="DN18" s="77">
        <f t="shared" ca="1" si="9"/>
        <v>0</v>
      </c>
      <c r="DO18" s="77">
        <f t="shared" ca="1" si="9"/>
        <v>0</v>
      </c>
      <c r="DP18" s="77">
        <f t="shared" ca="1" si="9"/>
        <v>0</v>
      </c>
      <c r="DQ18" s="77">
        <f t="shared" ca="1" si="9"/>
        <v>0</v>
      </c>
      <c r="DR18" s="77">
        <f t="shared" ca="1" si="9"/>
        <v>0</v>
      </c>
      <c r="DS18" s="77">
        <f t="shared" ca="1" si="9"/>
        <v>0</v>
      </c>
      <c r="DT18" s="77">
        <f t="shared" ca="1" si="9"/>
        <v>0</v>
      </c>
      <c r="DU18" s="77">
        <f t="shared" ca="1" si="9"/>
        <v>0</v>
      </c>
      <c r="DV18" s="77">
        <f t="shared" ca="1" si="9"/>
        <v>0</v>
      </c>
      <c r="DW18" s="77">
        <f t="shared" ca="1" si="9"/>
        <v>0</v>
      </c>
      <c r="DX18" s="77">
        <f t="shared" ca="1" si="9"/>
        <v>0</v>
      </c>
      <c r="DY18" s="77">
        <f t="shared" ca="1" si="9"/>
        <v>0</v>
      </c>
      <c r="DZ18" s="77">
        <f t="shared" ca="1" si="9"/>
        <v>0</v>
      </c>
      <c r="EA18" s="77">
        <f t="shared" ca="1" si="9"/>
        <v>0</v>
      </c>
      <c r="EB18" s="77">
        <f t="shared" ca="1" si="9"/>
        <v>0</v>
      </c>
      <c r="EC18" s="77">
        <f t="shared" ca="1" si="9"/>
        <v>0</v>
      </c>
      <c r="ED18" s="77">
        <f t="shared" ca="1" si="9"/>
        <v>0</v>
      </c>
      <c r="EE18" s="77">
        <f t="shared" ca="1" si="9"/>
        <v>0</v>
      </c>
      <c r="EF18" s="77">
        <f t="shared" ref="EF18:GQ18" ca="1" si="10">SUM(EF13:EF17)</f>
        <v>0</v>
      </c>
      <c r="EG18" s="77">
        <f t="shared" ca="1" si="10"/>
        <v>0</v>
      </c>
      <c r="EH18" s="77">
        <f t="shared" ca="1" si="10"/>
        <v>0</v>
      </c>
      <c r="EI18" s="77">
        <f t="shared" ca="1" si="10"/>
        <v>0</v>
      </c>
      <c r="EJ18" s="77">
        <f t="shared" ca="1" si="10"/>
        <v>0</v>
      </c>
      <c r="EK18" s="77">
        <f t="shared" ca="1" si="10"/>
        <v>0</v>
      </c>
      <c r="EL18" s="77">
        <f t="shared" ca="1" si="10"/>
        <v>0</v>
      </c>
      <c r="EM18" s="77">
        <f t="shared" ca="1" si="10"/>
        <v>0</v>
      </c>
      <c r="EN18" s="77">
        <f t="shared" ca="1" si="10"/>
        <v>0</v>
      </c>
      <c r="EO18" s="77">
        <f t="shared" ca="1" si="10"/>
        <v>0</v>
      </c>
      <c r="EP18" s="77">
        <f t="shared" ca="1" si="10"/>
        <v>0</v>
      </c>
      <c r="EQ18" s="77">
        <f t="shared" ca="1" si="10"/>
        <v>0</v>
      </c>
      <c r="ER18" s="77">
        <f t="shared" ca="1" si="10"/>
        <v>0</v>
      </c>
      <c r="ES18" s="77">
        <f t="shared" ca="1" si="10"/>
        <v>0</v>
      </c>
      <c r="ET18" s="77">
        <f t="shared" ca="1" si="10"/>
        <v>0</v>
      </c>
      <c r="EU18" s="77">
        <f t="shared" ca="1" si="10"/>
        <v>0</v>
      </c>
      <c r="EV18" s="77">
        <f t="shared" ca="1" si="10"/>
        <v>0</v>
      </c>
      <c r="EW18" s="77">
        <f t="shared" ca="1" si="10"/>
        <v>0</v>
      </c>
      <c r="EX18" s="77">
        <f t="shared" ca="1" si="10"/>
        <v>0</v>
      </c>
      <c r="EY18" s="77">
        <f t="shared" ca="1" si="10"/>
        <v>0</v>
      </c>
      <c r="EZ18" s="77">
        <f t="shared" ca="1" si="10"/>
        <v>0</v>
      </c>
      <c r="FA18" s="77">
        <f t="shared" ca="1" si="10"/>
        <v>0</v>
      </c>
      <c r="FB18" s="77">
        <f t="shared" ca="1" si="10"/>
        <v>0</v>
      </c>
      <c r="FC18" s="77">
        <f t="shared" ca="1" si="10"/>
        <v>0</v>
      </c>
      <c r="FD18" s="77">
        <f t="shared" ca="1" si="10"/>
        <v>0</v>
      </c>
      <c r="FE18" s="77">
        <f t="shared" ca="1" si="10"/>
        <v>0</v>
      </c>
      <c r="FF18" s="77">
        <f t="shared" ca="1" si="10"/>
        <v>0</v>
      </c>
      <c r="FG18" s="77">
        <f t="shared" ca="1" si="10"/>
        <v>0</v>
      </c>
      <c r="FH18" s="77">
        <f t="shared" ca="1" si="10"/>
        <v>0</v>
      </c>
      <c r="FI18" s="77">
        <f t="shared" ca="1" si="10"/>
        <v>0</v>
      </c>
      <c r="FJ18" s="77">
        <f t="shared" ca="1" si="10"/>
        <v>0</v>
      </c>
      <c r="FK18" s="77">
        <f t="shared" ca="1" si="10"/>
        <v>0</v>
      </c>
      <c r="FL18" s="77">
        <f t="shared" ca="1" si="10"/>
        <v>0</v>
      </c>
      <c r="FM18" s="77">
        <f t="shared" ca="1" si="10"/>
        <v>0</v>
      </c>
      <c r="FN18" s="77">
        <f t="shared" ca="1" si="10"/>
        <v>0</v>
      </c>
      <c r="FO18" s="77">
        <f t="shared" ca="1" si="10"/>
        <v>0</v>
      </c>
      <c r="FP18" s="77">
        <f t="shared" ca="1" si="10"/>
        <v>0</v>
      </c>
      <c r="FQ18" s="77">
        <f t="shared" ca="1" si="10"/>
        <v>0</v>
      </c>
      <c r="FR18" s="77">
        <f t="shared" ca="1" si="10"/>
        <v>0</v>
      </c>
      <c r="FS18" s="77">
        <f t="shared" ca="1" si="10"/>
        <v>0</v>
      </c>
      <c r="FT18" s="77">
        <f t="shared" ca="1" si="10"/>
        <v>0</v>
      </c>
      <c r="FU18" s="77">
        <f t="shared" ca="1" si="10"/>
        <v>0</v>
      </c>
      <c r="FV18" s="77">
        <f t="shared" ca="1" si="10"/>
        <v>0</v>
      </c>
      <c r="FW18" s="77">
        <f t="shared" ca="1" si="10"/>
        <v>0</v>
      </c>
      <c r="FX18" s="77">
        <f t="shared" ca="1" si="10"/>
        <v>0</v>
      </c>
      <c r="FY18" s="77">
        <f t="shared" ca="1" si="10"/>
        <v>0</v>
      </c>
      <c r="FZ18" s="77">
        <f t="shared" ca="1" si="10"/>
        <v>0</v>
      </c>
      <c r="GA18" s="77">
        <f t="shared" ca="1" si="10"/>
        <v>0</v>
      </c>
      <c r="GB18" s="77">
        <f t="shared" ca="1" si="10"/>
        <v>0</v>
      </c>
      <c r="GC18" s="77">
        <f t="shared" ca="1" si="10"/>
        <v>0</v>
      </c>
      <c r="GD18" s="77">
        <f t="shared" ca="1" si="10"/>
        <v>0</v>
      </c>
      <c r="GE18" s="77">
        <f t="shared" ca="1" si="10"/>
        <v>0</v>
      </c>
      <c r="GF18" s="77">
        <f t="shared" ca="1" si="10"/>
        <v>0</v>
      </c>
      <c r="GG18" s="77">
        <f t="shared" ca="1" si="10"/>
        <v>0</v>
      </c>
      <c r="GH18" s="77">
        <f t="shared" ca="1" si="10"/>
        <v>0</v>
      </c>
      <c r="GI18" s="77">
        <f t="shared" ca="1" si="10"/>
        <v>0</v>
      </c>
      <c r="GJ18" s="77">
        <f t="shared" ca="1" si="10"/>
        <v>0</v>
      </c>
      <c r="GK18" s="77">
        <f t="shared" ca="1" si="10"/>
        <v>0</v>
      </c>
      <c r="GL18" s="77">
        <f t="shared" ca="1" si="10"/>
        <v>0</v>
      </c>
      <c r="GM18" s="77">
        <f t="shared" ca="1" si="10"/>
        <v>0</v>
      </c>
      <c r="GN18" s="77">
        <f t="shared" ca="1" si="10"/>
        <v>0</v>
      </c>
      <c r="GO18" s="77">
        <f t="shared" ca="1" si="10"/>
        <v>0</v>
      </c>
      <c r="GP18" s="77">
        <f t="shared" ca="1" si="10"/>
        <v>0</v>
      </c>
      <c r="GQ18" s="77">
        <f t="shared" ca="1" si="10"/>
        <v>0</v>
      </c>
      <c r="GR18" s="77">
        <f t="shared" ref="GR18:IJ18" ca="1" si="11">SUM(GR13:GR17)</f>
        <v>0</v>
      </c>
      <c r="GS18" s="77">
        <f t="shared" ca="1" si="11"/>
        <v>0</v>
      </c>
      <c r="GT18" s="77">
        <f t="shared" ca="1" si="11"/>
        <v>0</v>
      </c>
      <c r="GU18" s="77">
        <f t="shared" ca="1" si="11"/>
        <v>0</v>
      </c>
      <c r="GV18" s="77">
        <f t="shared" ca="1" si="11"/>
        <v>0</v>
      </c>
      <c r="GW18" s="77">
        <f t="shared" ca="1" si="11"/>
        <v>0</v>
      </c>
      <c r="GX18" s="77">
        <f t="shared" ca="1" si="11"/>
        <v>0</v>
      </c>
      <c r="GY18" s="77">
        <f t="shared" ca="1" si="11"/>
        <v>0</v>
      </c>
      <c r="GZ18" s="77">
        <f t="shared" ca="1" si="11"/>
        <v>0</v>
      </c>
      <c r="HA18" s="77">
        <f t="shared" ca="1" si="11"/>
        <v>0</v>
      </c>
      <c r="HB18" s="77">
        <f t="shared" ca="1" si="11"/>
        <v>0</v>
      </c>
      <c r="HC18" s="77">
        <f t="shared" ca="1" si="11"/>
        <v>0</v>
      </c>
      <c r="HD18" s="77">
        <f t="shared" ca="1" si="11"/>
        <v>0</v>
      </c>
      <c r="HE18" s="77">
        <f t="shared" ca="1" si="11"/>
        <v>0</v>
      </c>
      <c r="HF18" s="77">
        <f t="shared" ca="1" si="11"/>
        <v>0</v>
      </c>
      <c r="HG18" s="77">
        <f t="shared" ca="1" si="11"/>
        <v>0</v>
      </c>
      <c r="HH18" s="77">
        <f t="shared" ca="1" si="11"/>
        <v>0</v>
      </c>
      <c r="HI18" s="77">
        <f t="shared" ca="1" si="11"/>
        <v>0</v>
      </c>
      <c r="HJ18" s="77">
        <f t="shared" ca="1" si="11"/>
        <v>0</v>
      </c>
      <c r="HK18" s="77">
        <f t="shared" ca="1" si="11"/>
        <v>0</v>
      </c>
      <c r="HL18" s="77">
        <f t="shared" ca="1" si="11"/>
        <v>0</v>
      </c>
      <c r="HM18" s="77">
        <f t="shared" ca="1" si="11"/>
        <v>0</v>
      </c>
      <c r="HN18" s="77">
        <f t="shared" ca="1" si="11"/>
        <v>0</v>
      </c>
      <c r="HO18" s="77">
        <f t="shared" ca="1" si="11"/>
        <v>0</v>
      </c>
      <c r="HP18" s="77">
        <f t="shared" ca="1" si="11"/>
        <v>0</v>
      </c>
      <c r="HQ18" s="77">
        <f t="shared" ca="1" si="11"/>
        <v>0</v>
      </c>
      <c r="HR18" s="77">
        <f t="shared" ca="1" si="11"/>
        <v>0</v>
      </c>
      <c r="HS18" s="77">
        <f t="shared" ca="1" si="11"/>
        <v>0</v>
      </c>
      <c r="HT18" s="77">
        <f t="shared" ca="1" si="11"/>
        <v>0</v>
      </c>
      <c r="HU18" s="77">
        <f t="shared" ca="1" si="11"/>
        <v>0</v>
      </c>
      <c r="HV18" s="77">
        <f t="shared" ca="1" si="11"/>
        <v>0</v>
      </c>
      <c r="HW18" s="77">
        <f t="shared" ca="1" si="11"/>
        <v>0</v>
      </c>
      <c r="HX18" s="77">
        <f t="shared" ca="1" si="11"/>
        <v>0</v>
      </c>
      <c r="HY18" s="77">
        <f t="shared" ca="1" si="11"/>
        <v>0</v>
      </c>
      <c r="HZ18" s="77">
        <f t="shared" ca="1" si="11"/>
        <v>0</v>
      </c>
      <c r="IA18" s="77">
        <f t="shared" ca="1" si="11"/>
        <v>0</v>
      </c>
      <c r="IB18" s="77">
        <f t="shared" ca="1" si="11"/>
        <v>0</v>
      </c>
      <c r="IC18" s="77">
        <f t="shared" ca="1" si="11"/>
        <v>0</v>
      </c>
      <c r="ID18" s="77">
        <f t="shared" ca="1" si="11"/>
        <v>0</v>
      </c>
      <c r="IE18" s="77">
        <f t="shared" ca="1" si="11"/>
        <v>0</v>
      </c>
      <c r="IF18" s="77">
        <f t="shared" ca="1" si="11"/>
        <v>0</v>
      </c>
      <c r="IG18" s="77">
        <f t="shared" ca="1" si="11"/>
        <v>0</v>
      </c>
      <c r="IH18" s="77">
        <f t="shared" ca="1" si="11"/>
        <v>0</v>
      </c>
      <c r="II18" s="77">
        <f t="shared" ca="1" si="11"/>
        <v>0</v>
      </c>
      <c r="IJ18" s="77">
        <f t="shared" ca="1" si="11"/>
        <v>0</v>
      </c>
      <c r="IK18" s="77">
        <f ca="1">SUM(IK13:IK17)</f>
        <v>0</v>
      </c>
      <c r="IL18" s="77">
        <f ca="1">SUM(IL13:IL17)</f>
        <v>0</v>
      </c>
    </row>
    <row r="19" spans="2:246" ht="10.5" customHeight="1" outlineLevel="1" x14ac:dyDescent="0.3"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</row>
    <row r="20" spans="2:246" ht="10.5" customHeight="1" outlineLevel="1" x14ac:dyDescent="0.3">
      <c r="B20" s="42" t="s">
        <v>224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</row>
    <row r="21" spans="2:246" ht="10.5" customHeight="1" outlineLevel="2" x14ac:dyDescent="0.3">
      <c r="B21" s="7" t="s">
        <v>112</v>
      </c>
      <c r="C21" s="56" t="s">
        <v>283</v>
      </c>
      <c r="G21" s="89">
        <f>Assump!D36</f>
        <v>43000</v>
      </c>
      <c r="H21" s="76">
        <f>SUM(G21,H13)*H$7</f>
        <v>43000</v>
      </c>
      <c r="I21" s="76">
        <f t="shared" ref="I21:BT22" si="12">SUM(H21,I13)*I$7</f>
        <v>43000</v>
      </c>
      <c r="J21" s="76">
        <f t="shared" si="12"/>
        <v>43000</v>
      </c>
      <c r="K21" s="76">
        <f t="shared" si="12"/>
        <v>43000</v>
      </c>
      <c r="L21" s="76">
        <f t="shared" si="12"/>
        <v>43000</v>
      </c>
      <c r="M21" s="76">
        <f t="shared" si="12"/>
        <v>43000</v>
      </c>
      <c r="N21" s="76">
        <f t="shared" si="12"/>
        <v>43000</v>
      </c>
      <c r="O21" s="76">
        <f t="shared" si="12"/>
        <v>43000</v>
      </c>
      <c r="P21" s="76">
        <f t="shared" si="12"/>
        <v>43000</v>
      </c>
      <c r="Q21" s="76">
        <f t="shared" si="12"/>
        <v>43000</v>
      </c>
      <c r="R21" s="76">
        <f t="shared" si="12"/>
        <v>43000</v>
      </c>
      <c r="S21" s="76">
        <f t="shared" si="12"/>
        <v>0</v>
      </c>
      <c r="T21" s="76">
        <f t="shared" si="12"/>
        <v>0</v>
      </c>
      <c r="U21" s="76">
        <f t="shared" si="12"/>
        <v>0</v>
      </c>
      <c r="V21" s="76">
        <f t="shared" si="12"/>
        <v>0</v>
      </c>
      <c r="W21" s="76">
        <f t="shared" si="12"/>
        <v>0</v>
      </c>
      <c r="X21" s="76">
        <f t="shared" si="12"/>
        <v>0</v>
      </c>
      <c r="Y21" s="76">
        <f t="shared" si="12"/>
        <v>0</v>
      </c>
      <c r="Z21" s="76">
        <f t="shared" si="12"/>
        <v>0</v>
      </c>
      <c r="AA21" s="76">
        <f t="shared" si="12"/>
        <v>0</v>
      </c>
      <c r="AB21" s="76">
        <f t="shared" si="12"/>
        <v>0</v>
      </c>
      <c r="AC21" s="76">
        <f t="shared" si="12"/>
        <v>0</v>
      </c>
      <c r="AD21" s="76">
        <f t="shared" si="12"/>
        <v>0</v>
      </c>
      <c r="AE21" s="76">
        <f t="shared" si="12"/>
        <v>0</v>
      </c>
      <c r="AF21" s="76">
        <f t="shared" si="12"/>
        <v>0</v>
      </c>
      <c r="AG21" s="76">
        <f t="shared" si="12"/>
        <v>0</v>
      </c>
      <c r="AH21" s="76">
        <f t="shared" si="12"/>
        <v>0</v>
      </c>
      <c r="AI21" s="76">
        <f t="shared" si="12"/>
        <v>0</v>
      </c>
      <c r="AJ21" s="76">
        <f t="shared" si="12"/>
        <v>0</v>
      </c>
      <c r="AK21" s="76">
        <f t="shared" si="12"/>
        <v>0</v>
      </c>
      <c r="AL21" s="76">
        <f t="shared" si="12"/>
        <v>0</v>
      </c>
      <c r="AM21" s="76">
        <f t="shared" si="12"/>
        <v>0</v>
      </c>
      <c r="AN21" s="76">
        <f t="shared" si="12"/>
        <v>0</v>
      </c>
      <c r="AO21" s="76">
        <f t="shared" si="12"/>
        <v>0</v>
      </c>
      <c r="AP21" s="76">
        <f t="shared" si="12"/>
        <v>0</v>
      </c>
      <c r="AQ21" s="76">
        <f t="shared" si="12"/>
        <v>0</v>
      </c>
      <c r="AR21" s="76">
        <f t="shared" si="12"/>
        <v>0</v>
      </c>
      <c r="AS21" s="76">
        <f t="shared" si="12"/>
        <v>0</v>
      </c>
      <c r="AT21" s="76">
        <f t="shared" si="12"/>
        <v>0</v>
      </c>
      <c r="AU21" s="76">
        <f t="shared" si="12"/>
        <v>0</v>
      </c>
      <c r="AV21" s="76">
        <f t="shared" si="12"/>
        <v>0</v>
      </c>
      <c r="AW21" s="76">
        <f t="shared" si="12"/>
        <v>0</v>
      </c>
      <c r="AX21" s="76">
        <f t="shared" si="12"/>
        <v>0</v>
      </c>
      <c r="AY21" s="76">
        <f t="shared" si="12"/>
        <v>0</v>
      </c>
      <c r="AZ21" s="76">
        <f t="shared" si="12"/>
        <v>0</v>
      </c>
      <c r="BA21" s="76">
        <f t="shared" si="12"/>
        <v>0</v>
      </c>
      <c r="BB21" s="76">
        <f t="shared" si="12"/>
        <v>0</v>
      </c>
      <c r="BC21" s="76">
        <f t="shared" si="12"/>
        <v>0</v>
      </c>
      <c r="BD21" s="76">
        <f t="shared" si="12"/>
        <v>0</v>
      </c>
      <c r="BE21" s="76">
        <f t="shared" si="12"/>
        <v>0</v>
      </c>
      <c r="BF21" s="76">
        <f t="shared" si="12"/>
        <v>0</v>
      </c>
      <c r="BG21" s="76">
        <f t="shared" si="12"/>
        <v>0</v>
      </c>
      <c r="BH21" s="76">
        <f t="shared" si="12"/>
        <v>0</v>
      </c>
      <c r="BI21" s="76">
        <f t="shared" si="12"/>
        <v>0</v>
      </c>
      <c r="BJ21" s="76">
        <f t="shared" si="12"/>
        <v>0</v>
      </c>
      <c r="BK21" s="76">
        <f t="shared" si="12"/>
        <v>0</v>
      </c>
      <c r="BL21" s="76">
        <f t="shared" si="12"/>
        <v>0</v>
      </c>
      <c r="BM21" s="76">
        <f t="shared" si="12"/>
        <v>0</v>
      </c>
      <c r="BN21" s="76">
        <f t="shared" si="12"/>
        <v>0</v>
      </c>
      <c r="BO21" s="76">
        <f t="shared" si="12"/>
        <v>0</v>
      </c>
      <c r="BP21" s="76">
        <f t="shared" si="12"/>
        <v>0</v>
      </c>
      <c r="BQ21" s="76">
        <f t="shared" si="12"/>
        <v>0</v>
      </c>
      <c r="BR21" s="76">
        <f t="shared" si="12"/>
        <v>0</v>
      </c>
      <c r="BS21" s="76">
        <f t="shared" si="12"/>
        <v>0</v>
      </c>
      <c r="BT21" s="76">
        <f t="shared" si="12"/>
        <v>0</v>
      </c>
      <c r="BU21" s="76">
        <f t="shared" ref="BU21:EF24" si="13">SUM(BT21,BU13)*BU$7</f>
        <v>0</v>
      </c>
      <c r="BV21" s="76">
        <f t="shared" si="13"/>
        <v>0</v>
      </c>
      <c r="BW21" s="76">
        <f t="shared" si="13"/>
        <v>0</v>
      </c>
      <c r="BX21" s="76">
        <f t="shared" si="13"/>
        <v>0</v>
      </c>
      <c r="BY21" s="76">
        <f t="shared" si="13"/>
        <v>0</v>
      </c>
      <c r="BZ21" s="76">
        <f t="shared" si="13"/>
        <v>0</v>
      </c>
      <c r="CA21" s="76">
        <f t="shared" si="13"/>
        <v>0</v>
      </c>
      <c r="CB21" s="76">
        <f t="shared" si="13"/>
        <v>0</v>
      </c>
      <c r="CC21" s="76">
        <f t="shared" si="13"/>
        <v>0</v>
      </c>
      <c r="CD21" s="76">
        <f t="shared" si="13"/>
        <v>0</v>
      </c>
      <c r="CE21" s="76">
        <f t="shared" si="13"/>
        <v>0</v>
      </c>
      <c r="CF21" s="76">
        <f t="shared" si="13"/>
        <v>0</v>
      </c>
      <c r="CG21" s="76">
        <f t="shared" si="13"/>
        <v>0</v>
      </c>
      <c r="CH21" s="76">
        <f t="shared" si="13"/>
        <v>0</v>
      </c>
      <c r="CI21" s="76">
        <f t="shared" si="13"/>
        <v>0</v>
      </c>
      <c r="CJ21" s="76">
        <f t="shared" si="13"/>
        <v>0</v>
      </c>
      <c r="CK21" s="76">
        <f t="shared" si="13"/>
        <v>0</v>
      </c>
      <c r="CL21" s="76">
        <f t="shared" si="13"/>
        <v>0</v>
      </c>
      <c r="CM21" s="76">
        <f t="shared" si="13"/>
        <v>0</v>
      </c>
      <c r="CN21" s="76">
        <f t="shared" si="13"/>
        <v>0</v>
      </c>
      <c r="CO21" s="76">
        <f t="shared" si="13"/>
        <v>0</v>
      </c>
      <c r="CP21" s="76">
        <f t="shared" si="13"/>
        <v>0</v>
      </c>
      <c r="CQ21" s="76">
        <f t="shared" si="13"/>
        <v>0</v>
      </c>
      <c r="CR21" s="76">
        <f t="shared" si="13"/>
        <v>0</v>
      </c>
      <c r="CS21" s="76">
        <f t="shared" si="13"/>
        <v>0</v>
      </c>
      <c r="CT21" s="76">
        <f t="shared" si="13"/>
        <v>0</v>
      </c>
      <c r="CU21" s="76">
        <f t="shared" si="13"/>
        <v>0</v>
      </c>
      <c r="CV21" s="76">
        <f t="shared" si="13"/>
        <v>0</v>
      </c>
      <c r="CW21" s="76">
        <f t="shared" si="13"/>
        <v>0</v>
      </c>
      <c r="CX21" s="76">
        <f t="shared" si="13"/>
        <v>0</v>
      </c>
      <c r="CY21" s="76">
        <f t="shared" si="13"/>
        <v>0</v>
      </c>
      <c r="CZ21" s="76">
        <f t="shared" si="13"/>
        <v>0</v>
      </c>
      <c r="DA21" s="76">
        <f t="shared" si="13"/>
        <v>0</v>
      </c>
      <c r="DB21" s="76">
        <f t="shared" si="13"/>
        <v>0</v>
      </c>
      <c r="DC21" s="76">
        <f t="shared" si="13"/>
        <v>0</v>
      </c>
      <c r="DD21" s="76">
        <f t="shared" si="13"/>
        <v>0</v>
      </c>
      <c r="DE21" s="76">
        <f t="shared" si="13"/>
        <v>0</v>
      </c>
      <c r="DF21" s="76">
        <f t="shared" si="13"/>
        <v>0</v>
      </c>
      <c r="DG21" s="76">
        <f t="shared" si="13"/>
        <v>0</v>
      </c>
      <c r="DH21" s="76">
        <f t="shared" si="13"/>
        <v>0</v>
      </c>
      <c r="DI21" s="76">
        <f t="shared" si="13"/>
        <v>0</v>
      </c>
      <c r="DJ21" s="76">
        <f t="shared" si="13"/>
        <v>0</v>
      </c>
      <c r="DK21" s="76">
        <f t="shared" si="13"/>
        <v>0</v>
      </c>
      <c r="DL21" s="76">
        <f t="shared" si="13"/>
        <v>0</v>
      </c>
      <c r="DM21" s="76">
        <f t="shared" si="13"/>
        <v>0</v>
      </c>
      <c r="DN21" s="76">
        <f t="shared" si="13"/>
        <v>0</v>
      </c>
      <c r="DO21" s="76">
        <f t="shared" si="13"/>
        <v>0</v>
      </c>
      <c r="DP21" s="76">
        <f t="shared" si="13"/>
        <v>0</v>
      </c>
      <c r="DQ21" s="76">
        <f t="shared" si="13"/>
        <v>0</v>
      </c>
      <c r="DR21" s="76">
        <f t="shared" si="13"/>
        <v>0</v>
      </c>
      <c r="DS21" s="76">
        <f t="shared" si="13"/>
        <v>0</v>
      </c>
      <c r="DT21" s="76">
        <f t="shared" si="13"/>
        <v>0</v>
      </c>
      <c r="DU21" s="76">
        <f t="shared" si="13"/>
        <v>0</v>
      </c>
      <c r="DV21" s="76">
        <f t="shared" si="13"/>
        <v>0</v>
      </c>
      <c r="DW21" s="76">
        <f t="shared" si="13"/>
        <v>0</v>
      </c>
      <c r="DX21" s="76">
        <f t="shared" si="13"/>
        <v>0</v>
      </c>
      <c r="DY21" s="76">
        <f t="shared" si="13"/>
        <v>0</v>
      </c>
      <c r="DZ21" s="76">
        <f t="shared" si="13"/>
        <v>0</v>
      </c>
      <c r="EA21" s="76">
        <f t="shared" si="13"/>
        <v>0</v>
      </c>
      <c r="EB21" s="76">
        <f t="shared" si="13"/>
        <v>0</v>
      </c>
      <c r="EC21" s="76">
        <f t="shared" si="13"/>
        <v>0</v>
      </c>
      <c r="ED21" s="76">
        <f t="shared" si="13"/>
        <v>0</v>
      </c>
      <c r="EE21" s="76">
        <f t="shared" si="13"/>
        <v>0</v>
      </c>
      <c r="EF21" s="76">
        <f t="shared" si="13"/>
        <v>0</v>
      </c>
      <c r="EG21" s="76">
        <f t="shared" ref="EG21:GR25" si="14">SUM(EF21,EG13)*EG$7</f>
        <v>0</v>
      </c>
      <c r="EH21" s="76">
        <f t="shared" si="14"/>
        <v>0</v>
      </c>
      <c r="EI21" s="76">
        <f t="shared" si="14"/>
        <v>0</v>
      </c>
      <c r="EJ21" s="76">
        <f t="shared" si="14"/>
        <v>0</v>
      </c>
      <c r="EK21" s="76">
        <f t="shared" si="14"/>
        <v>0</v>
      </c>
      <c r="EL21" s="76">
        <f t="shared" si="14"/>
        <v>0</v>
      </c>
      <c r="EM21" s="76">
        <f t="shared" si="14"/>
        <v>0</v>
      </c>
      <c r="EN21" s="76">
        <f t="shared" si="14"/>
        <v>0</v>
      </c>
      <c r="EO21" s="76">
        <f t="shared" si="14"/>
        <v>0</v>
      </c>
      <c r="EP21" s="76">
        <f t="shared" si="14"/>
        <v>0</v>
      </c>
      <c r="EQ21" s="76">
        <f t="shared" si="14"/>
        <v>0</v>
      </c>
      <c r="ER21" s="76">
        <f t="shared" si="14"/>
        <v>0</v>
      </c>
      <c r="ES21" s="76">
        <f t="shared" si="14"/>
        <v>0</v>
      </c>
      <c r="ET21" s="76">
        <f t="shared" si="14"/>
        <v>0</v>
      </c>
      <c r="EU21" s="76">
        <f t="shared" si="14"/>
        <v>0</v>
      </c>
      <c r="EV21" s="76">
        <f t="shared" si="14"/>
        <v>0</v>
      </c>
      <c r="EW21" s="76">
        <f t="shared" si="14"/>
        <v>0</v>
      </c>
      <c r="EX21" s="76">
        <f t="shared" si="14"/>
        <v>0</v>
      </c>
      <c r="EY21" s="76">
        <f t="shared" si="14"/>
        <v>0</v>
      </c>
      <c r="EZ21" s="76">
        <f t="shared" si="14"/>
        <v>0</v>
      </c>
      <c r="FA21" s="76">
        <f t="shared" si="14"/>
        <v>0</v>
      </c>
      <c r="FB21" s="76">
        <f t="shared" si="14"/>
        <v>0</v>
      </c>
      <c r="FC21" s="76">
        <f t="shared" si="14"/>
        <v>0</v>
      </c>
      <c r="FD21" s="76">
        <f t="shared" si="14"/>
        <v>0</v>
      </c>
      <c r="FE21" s="76">
        <f t="shared" si="14"/>
        <v>0</v>
      </c>
      <c r="FF21" s="76">
        <f t="shared" si="14"/>
        <v>0</v>
      </c>
      <c r="FG21" s="76">
        <f t="shared" si="14"/>
        <v>0</v>
      </c>
      <c r="FH21" s="76">
        <f t="shared" si="14"/>
        <v>0</v>
      </c>
      <c r="FI21" s="76">
        <f t="shared" si="14"/>
        <v>0</v>
      </c>
      <c r="FJ21" s="76">
        <f t="shared" si="14"/>
        <v>0</v>
      </c>
      <c r="FK21" s="76">
        <f t="shared" si="14"/>
        <v>0</v>
      </c>
      <c r="FL21" s="76">
        <f t="shared" si="14"/>
        <v>0</v>
      </c>
      <c r="FM21" s="76">
        <f t="shared" si="14"/>
        <v>0</v>
      </c>
      <c r="FN21" s="76">
        <f t="shared" si="14"/>
        <v>0</v>
      </c>
      <c r="FO21" s="76">
        <f t="shared" si="14"/>
        <v>0</v>
      </c>
      <c r="FP21" s="76">
        <f t="shared" si="14"/>
        <v>0</v>
      </c>
      <c r="FQ21" s="76">
        <f t="shared" si="14"/>
        <v>0</v>
      </c>
      <c r="FR21" s="76">
        <f t="shared" si="14"/>
        <v>0</v>
      </c>
      <c r="FS21" s="76">
        <f t="shared" si="14"/>
        <v>0</v>
      </c>
      <c r="FT21" s="76">
        <f t="shared" si="14"/>
        <v>0</v>
      </c>
      <c r="FU21" s="76">
        <f t="shared" si="14"/>
        <v>0</v>
      </c>
      <c r="FV21" s="76">
        <f t="shared" si="14"/>
        <v>0</v>
      </c>
      <c r="FW21" s="76">
        <f t="shared" si="14"/>
        <v>0</v>
      </c>
      <c r="FX21" s="76">
        <f t="shared" si="14"/>
        <v>0</v>
      </c>
      <c r="FY21" s="76">
        <f t="shared" si="14"/>
        <v>0</v>
      </c>
      <c r="FZ21" s="76">
        <f t="shared" si="14"/>
        <v>0</v>
      </c>
      <c r="GA21" s="76">
        <f t="shared" si="14"/>
        <v>0</v>
      </c>
      <c r="GB21" s="76">
        <f t="shared" si="14"/>
        <v>0</v>
      </c>
      <c r="GC21" s="76">
        <f t="shared" si="14"/>
        <v>0</v>
      </c>
      <c r="GD21" s="76">
        <f t="shared" si="14"/>
        <v>0</v>
      </c>
      <c r="GE21" s="76">
        <f t="shared" si="14"/>
        <v>0</v>
      </c>
      <c r="GF21" s="76">
        <f t="shared" si="14"/>
        <v>0</v>
      </c>
      <c r="GG21" s="76">
        <f t="shared" si="14"/>
        <v>0</v>
      </c>
      <c r="GH21" s="76">
        <f t="shared" si="14"/>
        <v>0</v>
      </c>
      <c r="GI21" s="76">
        <f t="shared" si="14"/>
        <v>0</v>
      </c>
      <c r="GJ21" s="76">
        <f t="shared" si="14"/>
        <v>0</v>
      </c>
      <c r="GK21" s="76">
        <f t="shared" si="14"/>
        <v>0</v>
      </c>
      <c r="GL21" s="76">
        <f t="shared" si="14"/>
        <v>0</v>
      </c>
      <c r="GM21" s="76">
        <f t="shared" si="14"/>
        <v>0</v>
      </c>
      <c r="GN21" s="76">
        <f t="shared" si="14"/>
        <v>0</v>
      </c>
      <c r="GO21" s="76">
        <f t="shared" si="14"/>
        <v>0</v>
      </c>
      <c r="GP21" s="76">
        <f t="shared" si="14"/>
        <v>0</v>
      </c>
      <c r="GQ21" s="76">
        <f t="shared" si="14"/>
        <v>0</v>
      </c>
      <c r="GR21" s="76">
        <f t="shared" si="14"/>
        <v>0</v>
      </c>
      <c r="GS21" s="76">
        <f t="shared" ref="GS21:IJ25" si="15">SUM(GR21,GS13)*GS$7</f>
        <v>0</v>
      </c>
      <c r="GT21" s="76">
        <f t="shared" si="15"/>
        <v>0</v>
      </c>
      <c r="GU21" s="76">
        <f t="shared" si="15"/>
        <v>0</v>
      </c>
      <c r="GV21" s="76">
        <f t="shared" si="15"/>
        <v>0</v>
      </c>
      <c r="GW21" s="76">
        <f t="shared" si="15"/>
        <v>0</v>
      </c>
      <c r="GX21" s="76">
        <f t="shared" si="15"/>
        <v>0</v>
      </c>
      <c r="GY21" s="76">
        <f t="shared" si="15"/>
        <v>0</v>
      </c>
      <c r="GZ21" s="76">
        <f t="shared" si="15"/>
        <v>0</v>
      </c>
      <c r="HA21" s="76">
        <f t="shared" si="15"/>
        <v>0</v>
      </c>
      <c r="HB21" s="76">
        <f t="shared" si="15"/>
        <v>0</v>
      </c>
      <c r="HC21" s="76">
        <f t="shared" si="15"/>
        <v>0</v>
      </c>
      <c r="HD21" s="76">
        <f t="shared" si="15"/>
        <v>0</v>
      </c>
      <c r="HE21" s="76">
        <f t="shared" si="15"/>
        <v>0</v>
      </c>
      <c r="HF21" s="76">
        <f t="shared" si="15"/>
        <v>0</v>
      </c>
      <c r="HG21" s="76">
        <f t="shared" si="15"/>
        <v>0</v>
      </c>
      <c r="HH21" s="76">
        <f t="shared" si="15"/>
        <v>0</v>
      </c>
      <c r="HI21" s="76">
        <f t="shared" si="15"/>
        <v>0</v>
      </c>
      <c r="HJ21" s="76">
        <f t="shared" si="15"/>
        <v>0</v>
      </c>
      <c r="HK21" s="76">
        <f t="shared" si="15"/>
        <v>0</v>
      </c>
      <c r="HL21" s="76">
        <f t="shared" si="15"/>
        <v>0</v>
      </c>
      <c r="HM21" s="76">
        <f t="shared" si="15"/>
        <v>0</v>
      </c>
      <c r="HN21" s="76">
        <f t="shared" si="15"/>
        <v>0</v>
      </c>
      <c r="HO21" s="76">
        <f t="shared" si="15"/>
        <v>0</v>
      </c>
      <c r="HP21" s="76">
        <f t="shared" si="15"/>
        <v>0</v>
      </c>
      <c r="HQ21" s="76">
        <f t="shared" si="15"/>
        <v>0</v>
      </c>
      <c r="HR21" s="76">
        <f t="shared" si="15"/>
        <v>0</v>
      </c>
      <c r="HS21" s="76">
        <f t="shared" si="15"/>
        <v>0</v>
      </c>
      <c r="HT21" s="76">
        <f t="shared" si="15"/>
        <v>0</v>
      </c>
      <c r="HU21" s="76">
        <f t="shared" si="15"/>
        <v>0</v>
      </c>
      <c r="HV21" s="76">
        <f t="shared" si="15"/>
        <v>0</v>
      </c>
      <c r="HW21" s="76">
        <f t="shared" si="15"/>
        <v>0</v>
      </c>
      <c r="HX21" s="76">
        <f t="shared" si="15"/>
        <v>0</v>
      </c>
      <c r="HY21" s="76">
        <f t="shared" si="15"/>
        <v>0</v>
      </c>
      <c r="HZ21" s="76">
        <f t="shared" si="15"/>
        <v>0</v>
      </c>
      <c r="IA21" s="76">
        <f t="shared" si="15"/>
        <v>0</v>
      </c>
      <c r="IB21" s="76">
        <f t="shared" si="15"/>
        <v>0</v>
      </c>
      <c r="IC21" s="76">
        <f t="shared" si="15"/>
        <v>0</v>
      </c>
      <c r="ID21" s="76">
        <f t="shared" si="15"/>
        <v>0</v>
      </c>
      <c r="IE21" s="76">
        <f t="shared" si="15"/>
        <v>0</v>
      </c>
      <c r="IF21" s="76">
        <f t="shared" si="15"/>
        <v>0</v>
      </c>
      <c r="IG21" s="76">
        <f t="shared" si="15"/>
        <v>0</v>
      </c>
      <c r="IH21" s="76">
        <f t="shared" si="15"/>
        <v>0</v>
      </c>
      <c r="II21" s="76">
        <f t="shared" si="15"/>
        <v>0</v>
      </c>
      <c r="IJ21" s="76">
        <f t="shared" si="15"/>
        <v>0</v>
      </c>
      <c r="IK21" s="76">
        <f t="shared" ref="IK21:IL25" si="16">SUM(IJ21,IK13)*IK$7</f>
        <v>0</v>
      </c>
      <c r="IL21" s="76">
        <f t="shared" si="16"/>
        <v>0</v>
      </c>
    </row>
    <row r="22" spans="2:246" ht="10.5" customHeight="1" outlineLevel="2" x14ac:dyDescent="0.3">
      <c r="B22" s="7" t="s">
        <v>113</v>
      </c>
      <c r="C22" s="56" t="s">
        <v>283</v>
      </c>
      <c r="G22" s="76">
        <f ca="1">G14*G$7</f>
        <v>533.50667351081506</v>
      </c>
      <c r="H22" s="76">
        <f ca="1">SUM(G22,H14)*H$7</f>
        <v>2358.6800136882966</v>
      </c>
      <c r="I22" s="76">
        <f t="shared" ref="I22:W22" ca="1" si="17">SUM(H22,I14)*I$7</f>
        <v>3517.1866871991115</v>
      </c>
      <c r="J22" s="76">
        <f t="shared" ca="1" si="17"/>
        <v>4467.3600273765933</v>
      </c>
      <c r="K22" s="76">
        <f t="shared" ca="1" si="17"/>
        <v>5417.5333675540751</v>
      </c>
      <c r="L22" s="76">
        <f t="shared" ca="1" si="17"/>
        <v>7617.7067077315569</v>
      </c>
      <c r="M22" s="76">
        <f t="shared" ca="1" si="17"/>
        <v>8151.2133812423717</v>
      </c>
      <c r="N22" s="76">
        <f t="shared" ca="1" si="17"/>
        <v>10473.05338808652</v>
      </c>
      <c r="O22" s="76">
        <f t="shared" ca="1" si="17"/>
        <v>12794.89339493067</v>
      </c>
      <c r="P22" s="76">
        <f t="shared" ca="1" si="17"/>
        <v>15116.733401774818</v>
      </c>
      <c r="Q22" s="76">
        <f t="shared" ca="1" si="17"/>
        <v>16271.9067419523</v>
      </c>
      <c r="R22" s="76">
        <f t="shared" ca="1" si="17"/>
        <v>17260.413415463114</v>
      </c>
      <c r="S22" s="76">
        <f t="shared" ca="1" si="17"/>
        <v>0</v>
      </c>
      <c r="T22" s="76">
        <f t="shared" ca="1" si="17"/>
        <v>0</v>
      </c>
      <c r="U22" s="76">
        <f t="shared" ca="1" si="17"/>
        <v>0</v>
      </c>
      <c r="V22" s="76">
        <f t="shared" ca="1" si="17"/>
        <v>0</v>
      </c>
      <c r="W22" s="76">
        <f t="shared" ca="1" si="17"/>
        <v>0</v>
      </c>
      <c r="X22" s="76">
        <f t="shared" ca="1" si="12"/>
        <v>0</v>
      </c>
      <c r="Y22" s="76">
        <f t="shared" ca="1" si="12"/>
        <v>0</v>
      </c>
      <c r="Z22" s="76">
        <f t="shared" ca="1" si="12"/>
        <v>0</v>
      </c>
      <c r="AA22" s="76">
        <f t="shared" ca="1" si="12"/>
        <v>0</v>
      </c>
      <c r="AB22" s="76">
        <f t="shared" ca="1" si="12"/>
        <v>0</v>
      </c>
      <c r="AC22" s="76">
        <f t="shared" ca="1" si="12"/>
        <v>0</v>
      </c>
      <c r="AD22" s="76">
        <f t="shared" ca="1" si="12"/>
        <v>0</v>
      </c>
      <c r="AE22" s="76">
        <f t="shared" ca="1" si="12"/>
        <v>0</v>
      </c>
      <c r="AF22" s="76">
        <f t="shared" ca="1" si="12"/>
        <v>0</v>
      </c>
      <c r="AG22" s="76">
        <f t="shared" ca="1" si="12"/>
        <v>0</v>
      </c>
      <c r="AH22" s="76">
        <f t="shared" ca="1" si="12"/>
        <v>0</v>
      </c>
      <c r="AI22" s="76">
        <f t="shared" ca="1" si="12"/>
        <v>0</v>
      </c>
      <c r="AJ22" s="76">
        <f t="shared" ca="1" si="12"/>
        <v>0</v>
      </c>
      <c r="AK22" s="76">
        <f t="shared" ca="1" si="12"/>
        <v>0</v>
      </c>
      <c r="AL22" s="76">
        <f t="shared" ca="1" si="12"/>
        <v>0</v>
      </c>
      <c r="AM22" s="76">
        <f t="shared" ca="1" si="12"/>
        <v>0</v>
      </c>
      <c r="AN22" s="76">
        <f t="shared" ca="1" si="12"/>
        <v>0</v>
      </c>
      <c r="AO22" s="76">
        <f t="shared" ca="1" si="12"/>
        <v>0</v>
      </c>
      <c r="AP22" s="76">
        <f t="shared" ca="1" si="12"/>
        <v>0</v>
      </c>
      <c r="AQ22" s="76">
        <f t="shared" ca="1" si="12"/>
        <v>0</v>
      </c>
      <c r="AR22" s="76">
        <f t="shared" ca="1" si="12"/>
        <v>0</v>
      </c>
      <c r="AS22" s="76">
        <f t="shared" ca="1" si="12"/>
        <v>0</v>
      </c>
      <c r="AT22" s="76">
        <f t="shared" ca="1" si="12"/>
        <v>0</v>
      </c>
      <c r="AU22" s="76">
        <f t="shared" ca="1" si="12"/>
        <v>0</v>
      </c>
      <c r="AV22" s="76">
        <f t="shared" ca="1" si="12"/>
        <v>0</v>
      </c>
      <c r="AW22" s="76">
        <f t="shared" ca="1" si="12"/>
        <v>0</v>
      </c>
      <c r="AX22" s="76">
        <f t="shared" ca="1" si="12"/>
        <v>0</v>
      </c>
      <c r="AY22" s="76">
        <f t="shared" ca="1" si="12"/>
        <v>0</v>
      </c>
      <c r="AZ22" s="76">
        <f t="shared" ca="1" si="12"/>
        <v>0</v>
      </c>
      <c r="BA22" s="76">
        <f t="shared" ca="1" si="12"/>
        <v>0</v>
      </c>
      <c r="BB22" s="76">
        <f t="shared" ca="1" si="12"/>
        <v>0</v>
      </c>
      <c r="BC22" s="76">
        <f t="shared" ca="1" si="12"/>
        <v>0</v>
      </c>
      <c r="BD22" s="76">
        <f t="shared" ca="1" si="12"/>
        <v>0</v>
      </c>
      <c r="BE22" s="76">
        <f t="shared" ca="1" si="12"/>
        <v>0</v>
      </c>
      <c r="BF22" s="76">
        <f t="shared" ca="1" si="12"/>
        <v>0</v>
      </c>
      <c r="BG22" s="76">
        <f t="shared" ca="1" si="12"/>
        <v>0</v>
      </c>
      <c r="BH22" s="76">
        <f t="shared" ca="1" si="12"/>
        <v>0</v>
      </c>
      <c r="BI22" s="76">
        <f t="shared" ca="1" si="12"/>
        <v>0</v>
      </c>
      <c r="BJ22" s="76">
        <f t="shared" ca="1" si="12"/>
        <v>0</v>
      </c>
      <c r="BK22" s="76">
        <f t="shared" ca="1" si="12"/>
        <v>0</v>
      </c>
      <c r="BL22" s="76">
        <f t="shared" ca="1" si="12"/>
        <v>0</v>
      </c>
      <c r="BM22" s="76">
        <f t="shared" ca="1" si="12"/>
        <v>0</v>
      </c>
      <c r="BN22" s="76">
        <f t="shared" ca="1" si="12"/>
        <v>0</v>
      </c>
      <c r="BO22" s="76">
        <f t="shared" ca="1" si="12"/>
        <v>0</v>
      </c>
      <c r="BP22" s="76">
        <f t="shared" ca="1" si="12"/>
        <v>0</v>
      </c>
      <c r="BQ22" s="76">
        <f t="shared" ca="1" si="12"/>
        <v>0</v>
      </c>
      <c r="BR22" s="76">
        <f t="shared" ca="1" si="12"/>
        <v>0</v>
      </c>
      <c r="BS22" s="76">
        <f t="shared" ca="1" si="12"/>
        <v>0</v>
      </c>
      <c r="BT22" s="76">
        <f t="shared" ca="1" si="12"/>
        <v>0</v>
      </c>
      <c r="BU22" s="76">
        <f t="shared" ca="1" si="13"/>
        <v>0</v>
      </c>
      <c r="BV22" s="76">
        <f t="shared" ca="1" si="13"/>
        <v>0</v>
      </c>
      <c r="BW22" s="76">
        <f t="shared" ca="1" si="13"/>
        <v>0</v>
      </c>
      <c r="BX22" s="76">
        <f t="shared" ca="1" si="13"/>
        <v>0</v>
      </c>
      <c r="BY22" s="76">
        <f t="shared" ca="1" si="13"/>
        <v>0</v>
      </c>
      <c r="BZ22" s="76">
        <f t="shared" ca="1" si="13"/>
        <v>0</v>
      </c>
      <c r="CA22" s="76">
        <f t="shared" ca="1" si="13"/>
        <v>0</v>
      </c>
      <c r="CB22" s="76">
        <f t="shared" ca="1" si="13"/>
        <v>0</v>
      </c>
      <c r="CC22" s="76">
        <f t="shared" ca="1" si="13"/>
        <v>0</v>
      </c>
      <c r="CD22" s="76">
        <f t="shared" ca="1" si="13"/>
        <v>0</v>
      </c>
      <c r="CE22" s="76">
        <f t="shared" ca="1" si="13"/>
        <v>0</v>
      </c>
      <c r="CF22" s="76">
        <f t="shared" ca="1" si="13"/>
        <v>0</v>
      </c>
      <c r="CG22" s="76">
        <f t="shared" ca="1" si="13"/>
        <v>0</v>
      </c>
      <c r="CH22" s="76">
        <f t="shared" ca="1" si="13"/>
        <v>0</v>
      </c>
      <c r="CI22" s="76">
        <f t="shared" ca="1" si="13"/>
        <v>0</v>
      </c>
      <c r="CJ22" s="76">
        <f t="shared" ca="1" si="13"/>
        <v>0</v>
      </c>
      <c r="CK22" s="76">
        <f t="shared" ca="1" si="13"/>
        <v>0</v>
      </c>
      <c r="CL22" s="76">
        <f t="shared" ca="1" si="13"/>
        <v>0</v>
      </c>
      <c r="CM22" s="76">
        <f t="shared" ca="1" si="13"/>
        <v>0</v>
      </c>
      <c r="CN22" s="76">
        <f t="shared" ca="1" si="13"/>
        <v>0</v>
      </c>
      <c r="CO22" s="76">
        <f t="shared" ca="1" si="13"/>
        <v>0</v>
      </c>
      <c r="CP22" s="76">
        <f t="shared" ca="1" si="13"/>
        <v>0</v>
      </c>
      <c r="CQ22" s="76">
        <f t="shared" ca="1" si="13"/>
        <v>0</v>
      </c>
      <c r="CR22" s="76">
        <f t="shared" ca="1" si="13"/>
        <v>0</v>
      </c>
      <c r="CS22" s="76">
        <f t="shared" ca="1" si="13"/>
        <v>0</v>
      </c>
      <c r="CT22" s="76">
        <f t="shared" ca="1" si="13"/>
        <v>0</v>
      </c>
      <c r="CU22" s="76">
        <f t="shared" ca="1" si="13"/>
        <v>0</v>
      </c>
      <c r="CV22" s="76">
        <f t="shared" ca="1" si="13"/>
        <v>0</v>
      </c>
      <c r="CW22" s="76">
        <f t="shared" ca="1" si="13"/>
        <v>0</v>
      </c>
      <c r="CX22" s="76">
        <f t="shared" ca="1" si="13"/>
        <v>0</v>
      </c>
      <c r="CY22" s="76">
        <f t="shared" ca="1" si="13"/>
        <v>0</v>
      </c>
      <c r="CZ22" s="76">
        <f t="shared" ca="1" si="13"/>
        <v>0</v>
      </c>
      <c r="DA22" s="76">
        <f t="shared" ca="1" si="13"/>
        <v>0</v>
      </c>
      <c r="DB22" s="76">
        <f t="shared" ca="1" si="13"/>
        <v>0</v>
      </c>
      <c r="DC22" s="76">
        <f t="shared" ca="1" si="13"/>
        <v>0</v>
      </c>
      <c r="DD22" s="76">
        <f t="shared" ca="1" si="13"/>
        <v>0</v>
      </c>
      <c r="DE22" s="76">
        <f t="shared" ca="1" si="13"/>
        <v>0</v>
      </c>
      <c r="DF22" s="76">
        <f t="shared" ca="1" si="13"/>
        <v>0</v>
      </c>
      <c r="DG22" s="76">
        <f t="shared" ca="1" si="13"/>
        <v>0</v>
      </c>
      <c r="DH22" s="76">
        <f t="shared" ca="1" si="13"/>
        <v>0</v>
      </c>
      <c r="DI22" s="76">
        <f t="shared" ca="1" si="13"/>
        <v>0</v>
      </c>
      <c r="DJ22" s="76">
        <f t="shared" ca="1" si="13"/>
        <v>0</v>
      </c>
      <c r="DK22" s="76">
        <f t="shared" ca="1" si="13"/>
        <v>0</v>
      </c>
      <c r="DL22" s="76">
        <f t="shared" ca="1" si="13"/>
        <v>0</v>
      </c>
      <c r="DM22" s="76">
        <f t="shared" ca="1" si="13"/>
        <v>0</v>
      </c>
      <c r="DN22" s="76">
        <f t="shared" ca="1" si="13"/>
        <v>0</v>
      </c>
      <c r="DO22" s="76">
        <f t="shared" ca="1" si="13"/>
        <v>0</v>
      </c>
      <c r="DP22" s="76">
        <f t="shared" ca="1" si="13"/>
        <v>0</v>
      </c>
      <c r="DQ22" s="76">
        <f t="shared" ca="1" si="13"/>
        <v>0</v>
      </c>
      <c r="DR22" s="76">
        <f t="shared" ca="1" si="13"/>
        <v>0</v>
      </c>
      <c r="DS22" s="76">
        <f t="shared" ca="1" si="13"/>
        <v>0</v>
      </c>
      <c r="DT22" s="76">
        <f t="shared" ca="1" si="13"/>
        <v>0</v>
      </c>
      <c r="DU22" s="76">
        <f t="shared" ca="1" si="13"/>
        <v>0</v>
      </c>
      <c r="DV22" s="76">
        <f t="shared" ca="1" si="13"/>
        <v>0</v>
      </c>
      <c r="DW22" s="76">
        <f t="shared" ca="1" si="13"/>
        <v>0</v>
      </c>
      <c r="DX22" s="76">
        <f t="shared" ca="1" si="13"/>
        <v>0</v>
      </c>
      <c r="DY22" s="76">
        <f t="shared" ca="1" si="13"/>
        <v>0</v>
      </c>
      <c r="DZ22" s="76">
        <f t="shared" ca="1" si="13"/>
        <v>0</v>
      </c>
      <c r="EA22" s="76">
        <f t="shared" ca="1" si="13"/>
        <v>0</v>
      </c>
      <c r="EB22" s="76">
        <f t="shared" ca="1" si="13"/>
        <v>0</v>
      </c>
      <c r="EC22" s="76">
        <f t="shared" ca="1" si="13"/>
        <v>0</v>
      </c>
      <c r="ED22" s="76">
        <f t="shared" ca="1" si="13"/>
        <v>0</v>
      </c>
      <c r="EE22" s="76">
        <f t="shared" ca="1" si="13"/>
        <v>0</v>
      </c>
      <c r="EF22" s="76">
        <f t="shared" ca="1" si="13"/>
        <v>0</v>
      </c>
      <c r="EG22" s="76">
        <f t="shared" ca="1" si="14"/>
        <v>0</v>
      </c>
      <c r="EH22" s="76">
        <f t="shared" ca="1" si="14"/>
        <v>0</v>
      </c>
      <c r="EI22" s="76">
        <f t="shared" ca="1" si="14"/>
        <v>0</v>
      </c>
      <c r="EJ22" s="76">
        <f t="shared" ca="1" si="14"/>
        <v>0</v>
      </c>
      <c r="EK22" s="76">
        <f t="shared" ca="1" si="14"/>
        <v>0</v>
      </c>
      <c r="EL22" s="76">
        <f t="shared" ca="1" si="14"/>
        <v>0</v>
      </c>
      <c r="EM22" s="76">
        <f t="shared" ca="1" si="14"/>
        <v>0</v>
      </c>
      <c r="EN22" s="76">
        <f t="shared" ca="1" si="14"/>
        <v>0</v>
      </c>
      <c r="EO22" s="76">
        <f t="shared" ca="1" si="14"/>
        <v>0</v>
      </c>
      <c r="EP22" s="76">
        <f t="shared" ca="1" si="14"/>
        <v>0</v>
      </c>
      <c r="EQ22" s="76">
        <f t="shared" ca="1" si="14"/>
        <v>0</v>
      </c>
      <c r="ER22" s="76">
        <f t="shared" ca="1" si="14"/>
        <v>0</v>
      </c>
      <c r="ES22" s="76">
        <f t="shared" ca="1" si="14"/>
        <v>0</v>
      </c>
      <c r="ET22" s="76">
        <f t="shared" ca="1" si="14"/>
        <v>0</v>
      </c>
      <c r="EU22" s="76">
        <f t="shared" ca="1" si="14"/>
        <v>0</v>
      </c>
      <c r="EV22" s="76">
        <f t="shared" ca="1" si="14"/>
        <v>0</v>
      </c>
      <c r="EW22" s="76">
        <f t="shared" ca="1" si="14"/>
        <v>0</v>
      </c>
      <c r="EX22" s="76">
        <f t="shared" ca="1" si="14"/>
        <v>0</v>
      </c>
      <c r="EY22" s="76">
        <f t="shared" ca="1" si="14"/>
        <v>0</v>
      </c>
      <c r="EZ22" s="76">
        <f t="shared" ca="1" si="14"/>
        <v>0</v>
      </c>
      <c r="FA22" s="76">
        <f t="shared" ca="1" si="14"/>
        <v>0</v>
      </c>
      <c r="FB22" s="76">
        <f t="shared" ca="1" si="14"/>
        <v>0</v>
      </c>
      <c r="FC22" s="76">
        <f t="shared" ca="1" si="14"/>
        <v>0</v>
      </c>
      <c r="FD22" s="76">
        <f t="shared" ca="1" si="14"/>
        <v>0</v>
      </c>
      <c r="FE22" s="76">
        <f t="shared" ca="1" si="14"/>
        <v>0</v>
      </c>
      <c r="FF22" s="76">
        <f t="shared" ca="1" si="14"/>
        <v>0</v>
      </c>
      <c r="FG22" s="76">
        <f t="shared" ca="1" si="14"/>
        <v>0</v>
      </c>
      <c r="FH22" s="76">
        <f t="shared" ca="1" si="14"/>
        <v>0</v>
      </c>
      <c r="FI22" s="76">
        <f t="shared" ca="1" si="14"/>
        <v>0</v>
      </c>
      <c r="FJ22" s="76">
        <f t="shared" ca="1" si="14"/>
        <v>0</v>
      </c>
      <c r="FK22" s="76">
        <f t="shared" ca="1" si="14"/>
        <v>0</v>
      </c>
      <c r="FL22" s="76">
        <f t="shared" ca="1" si="14"/>
        <v>0</v>
      </c>
      <c r="FM22" s="76">
        <f t="shared" ca="1" si="14"/>
        <v>0</v>
      </c>
      <c r="FN22" s="76">
        <f t="shared" ca="1" si="14"/>
        <v>0</v>
      </c>
      <c r="FO22" s="76">
        <f t="shared" ca="1" si="14"/>
        <v>0</v>
      </c>
      <c r="FP22" s="76">
        <f t="shared" ca="1" si="14"/>
        <v>0</v>
      </c>
      <c r="FQ22" s="76">
        <f t="shared" ca="1" si="14"/>
        <v>0</v>
      </c>
      <c r="FR22" s="76">
        <f t="shared" ca="1" si="14"/>
        <v>0</v>
      </c>
      <c r="FS22" s="76">
        <f t="shared" ca="1" si="14"/>
        <v>0</v>
      </c>
      <c r="FT22" s="76">
        <f t="shared" ca="1" si="14"/>
        <v>0</v>
      </c>
      <c r="FU22" s="76">
        <f t="shared" ca="1" si="14"/>
        <v>0</v>
      </c>
      <c r="FV22" s="76">
        <f t="shared" ca="1" si="14"/>
        <v>0</v>
      </c>
      <c r="FW22" s="76">
        <f t="shared" ca="1" si="14"/>
        <v>0</v>
      </c>
      <c r="FX22" s="76">
        <f t="shared" ca="1" si="14"/>
        <v>0</v>
      </c>
      <c r="FY22" s="76">
        <f t="shared" ca="1" si="14"/>
        <v>0</v>
      </c>
      <c r="FZ22" s="76">
        <f t="shared" ca="1" si="14"/>
        <v>0</v>
      </c>
      <c r="GA22" s="76">
        <f t="shared" ca="1" si="14"/>
        <v>0</v>
      </c>
      <c r="GB22" s="76">
        <f t="shared" ca="1" si="14"/>
        <v>0</v>
      </c>
      <c r="GC22" s="76">
        <f t="shared" ca="1" si="14"/>
        <v>0</v>
      </c>
      <c r="GD22" s="76">
        <f t="shared" ca="1" si="14"/>
        <v>0</v>
      </c>
      <c r="GE22" s="76">
        <f t="shared" ca="1" si="14"/>
        <v>0</v>
      </c>
      <c r="GF22" s="76">
        <f t="shared" ca="1" si="14"/>
        <v>0</v>
      </c>
      <c r="GG22" s="76">
        <f t="shared" ca="1" si="14"/>
        <v>0</v>
      </c>
      <c r="GH22" s="76">
        <f t="shared" ca="1" si="14"/>
        <v>0</v>
      </c>
      <c r="GI22" s="76">
        <f t="shared" ca="1" si="14"/>
        <v>0</v>
      </c>
      <c r="GJ22" s="76">
        <f t="shared" ca="1" si="14"/>
        <v>0</v>
      </c>
      <c r="GK22" s="76">
        <f t="shared" ca="1" si="14"/>
        <v>0</v>
      </c>
      <c r="GL22" s="76">
        <f t="shared" ca="1" si="14"/>
        <v>0</v>
      </c>
      <c r="GM22" s="76">
        <f t="shared" ca="1" si="14"/>
        <v>0</v>
      </c>
      <c r="GN22" s="76">
        <f t="shared" ca="1" si="14"/>
        <v>0</v>
      </c>
      <c r="GO22" s="76">
        <f t="shared" ca="1" si="14"/>
        <v>0</v>
      </c>
      <c r="GP22" s="76">
        <f t="shared" ca="1" si="14"/>
        <v>0</v>
      </c>
      <c r="GQ22" s="76">
        <f t="shared" ca="1" si="14"/>
        <v>0</v>
      </c>
      <c r="GR22" s="76">
        <f t="shared" ca="1" si="14"/>
        <v>0</v>
      </c>
      <c r="GS22" s="76">
        <f t="shared" ca="1" si="15"/>
        <v>0</v>
      </c>
      <c r="GT22" s="76">
        <f t="shared" ca="1" si="15"/>
        <v>0</v>
      </c>
      <c r="GU22" s="76">
        <f t="shared" ca="1" si="15"/>
        <v>0</v>
      </c>
      <c r="GV22" s="76">
        <f t="shared" ca="1" si="15"/>
        <v>0</v>
      </c>
      <c r="GW22" s="76">
        <f t="shared" ca="1" si="15"/>
        <v>0</v>
      </c>
      <c r="GX22" s="76">
        <f t="shared" ca="1" si="15"/>
        <v>0</v>
      </c>
      <c r="GY22" s="76">
        <f t="shared" ca="1" si="15"/>
        <v>0</v>
      </c>
      <c r="GZ22" s="76">
        <f t="shared" ca="1" si="15"/>
        <v>0</v>
      </c>
      <c r="HA22" s="76">
        <f t="shared" ca="1" si="15"/>
        <v>0</v>
      </c>
      <c r="HB22" s="76">
        <f t="shared" ca="1" si="15"/>
        <v>0</v>
      </c>
      <c r="HC22" s="76">
        <f t="shared" ca="1" si="15"/>
        <v>0</v>
      </c>
      <c r="HD22" s="76">
        <f t="shared" ca="1" si="15"/>
        <v>0</v>
      </c>
      <c r="HE22" s="76">
        <f t="shared" ca="1" si="15"/>
        <v>0</v>
      </c>
      <c r="HF22" s="76">
        <f t="shared" ca="1" si="15"/>
        <v>0</v>
      </c>
      <c r="HG22" s="76">
        <f t="shared" ca="1" si="15"/>
        <v>0</v>
      </c>
      <c r="HH22" s="76">
        <f t="shared" ca="1" si="15"/>
        <v>0</v>
      </c>
      <c r="HI22" s="76">
        <f t="shared" ca="1" si="15"/>
        <v>0</v>
      </c>
      <c r="HJ22" s="76">
        <f t="shared" ca="1" si="15"/>
        <v>0</v>
      </c>
      <c r="HK22" s="76">
        <f t="shared" ca="1" si="15"/>
        <v>0</v>
      </c>
      <c r="HL22" s="76">
        <f t="shared" ca="1" si="15"/>
        <v>0</v>
      </c>
      <c r="HM22" s="76">
        <f t="shared" ca="1" si="15"/>
        <v>0</v>
      </c>
      <c r="HN22" s="76">
        <f t="shared" ca="1" si="15"/>
        <v>0</v>
      </c>
      <c r="HO22" s="76">
        <f t="shared" ca="1" si="15"/>
        <v>0</v>
      </c>
      <c r="HP22" s="76">
        <f t="shared" ca="1" si="15"/>
        <v>0</v>
      </c>
      <c r="HQ22" s="76">
        <f t="shared" ca="1" si="15"/>
        <v>0</v>
      </c>
      <c r="HR22" s="76">
        <f t="shared" ca="1" si="15"/>
        <v>0</v>
      </c>
      <c r="HS22" s="76">
        <f t="shared" ca="1" si="15"/>
        <v>0</v>
      </c>
      <c r="HT22" s="76">
        <f t="shared" ca="1" si="15"/>
        <v>0</v>
      </c>
      <c r="HU22" s="76">
        <f t="shared" ca="1" si="15"/>
        <v>0</v>
      </c>
      <c r="HV22" s="76">
        <f t="shared" ca="1" si="15"/>
        <v>0</v>
      </c>
      <c r="HW22" s="76">
        <f t="shared" ca="1" si="15"/>
        <v>0</v>
      </c>
      <c r="HX22" s="76">
        <f t="shared" ca="1" si="15"/>
        <v>0</v>
      </c>
      <c r="HY22" s="76">
        <f t="shared" ca="1" si="15"/>
        <v>0</v>
      </c>
      <c r="HZ22" s="76">
        <f t="shared" ca="1" si="15"/>
        <v>0</v>
      </c>
      <c r="IA22" s="76">
        <f t="shared" ca="1" si="15"/>
        <v>0</v>
      </c>
      <c r="IB22" s="76">
        <f t="shared" ca="1" si="15"/>
        <v>0</v>
      </c>
      <c r="IC22" s="76">
        <f t="shared" ca="1" si="15"/>
        <v>0</v>
      </c>
      <c r="ID22" s="76">
        <f t="shared" ca="1" si="15"/>
        <v>0</v>
      </c>
      <c r="IE22" s="76">
        <f t="shared" ca="1" si="15"/>
        <v>0</v>
      </c>
      <c r="IF22" s="76">
        <f t="shared" ca="1" si="15"/>
        <v>0</v>
      </c>
      <c r="IG22" s="76">
        <f t="shared" ca="1" si="15"/>
        <v>0</v>
      </c>
      <c r="IH22" s="76">
        <f t="shared" ca="1" si="15"/>
        <v>0</v>
      </c>
      <c r="II22" s="76">
        <f t="shared" ca="1" si="15"/>
        <v>0</v>
      </c>
      <c r="IJ22" s="76">
        <f t="shared" ca="1" si="15"/>
        <v>0</v>
      </c>
      <c r="IK22" s="76">
        <f t="shared" ca="1" si="16"/>
        <v>0</v>
      </c>
      <c r="IL22" s="76">
        <f t="shared" ca="1" si="16"/>
        <v>0</v>
      </c>
    </row>
    <row r="23" spans="2:246" ht="10.5" customHeight="1" outlineLevel="2" x14ac:dyDescent="0.3">
      <c r="B23" s="7" t="s">
        <v>116</v>
      </c>
      <c r="C23" s="56" t="s">
        <v>283</v>
      </c>
      <c r="G23" s="76">
        <f ca="1">G15*G$7</f>
        <v>0</v>
      </c>
      <c r="H23" s="76">
        <f ca="1">SUM(G23,H15)*H$7</f>
        <v>0</v>
      </c>
      <c r="I23" s="76">
        <f t="shared" ref="I23:BT25" ca="1" si="18">SUM(H23,I15)*I$7</f>
        <v>0</v>
      </c>
      <c r="J23" s="76">
        <f t="shared" ca="1" si="18"/>
        <v>0</v>
      </c>
      <c r="K23" s="76">
        <f t="shared" ca="1" si="18"/>
        <v>0</v>
      </c>
      <c r="L23" s="76">
        <f t="shared" ca="1" si="18"/>
        <v>0</v>
      </c>
      <c r="M23" s="76">
        <f t="shared" ca="1" si="18"/>
        <v>0</v>
      </c>
      <c r="N23" s="76">
        <f t="shared" ca="1" si="18"/>
        <v>0</v>
      </c>
      <c r="O23" s="76">
        <f t="shared" ca="1" si="18"/>
        <v>0</v>
      </c>
      <c r="P23" s="76">
        <f t="shared" ca="1" si="18"/>
        <v>0</v>
      </c>
      <c r="Q23" s="76">
        <f t="shared" ca="1" si="18"/>
        <v>1583.3333333333335</v>
      </c>
      <c r="R23" s="76">
        <f t="shared" ca="1" si="18"/>
        <v>3833.3333333333335</v>
      </c>
      <c r="S23" s="76">
        <f t="shared" ca="1" si="18"/>
        <v>0</v>
      </c>
      <c r="T23" s="76">
        <f t="shared" ca="1" si="18"/>
        <v>0</v>
      </c>
      <c r="U23" s="76">
        <f t="shared" ca="1" si="18"/>
        <v>0</v>
      </c>
      <c r="V23" s="76">
        <f t="shared" ca="1" si="18"/>
        <v>0</v>
      </c>
      <c r="W23" s="76">
        <f t="shared" ca="1" si="18"/>
        <v>0</v>
      </c>
      <c r="X23" s="76">
        <f t="shared" ca="1" si="18"/>
        <v>0</v>
      </c>
      <c r="Y23" s="76">
        <f t="shared" ca="1" si="18"/>
        <v>0</v>
      </c>
      <c r="Z23" s="76">
        <f t="shared" ca="1" si="18"/>
        <v>0</v>
      </c>
      <c r="AA23" s="76">
        <f t="shared" ca="1" si="18"/>
        <v>0</v>
      </c>
      <c r="AB23" s="76">
        <f t="shared" ca="1" si="18"/>
        <v>0</v>
      </c>
      <c r="AC23" s="76">
        <f t="shared" ca="1" si="18"/>
        <v>0</v>
      </c>
      <c r="AD23" s="76">
        <f t="shared" ca="1" si="18"/>
        <v>0</v>
      </c>
      <c r="AE23" s="76">
        <f t="shared" ca="1" si="18"/>
        <v>0</v>
      </c>
      <c r="AF23" s="76">
        <f t="shared" ca="1" si="18"/>
        <v>0</v>
      </c>
      <c r="AG23" s="76">
        <f t="shared" ca="1" si="18"/>
        <v>0</v>
      </c>
      <c r="AH23" s="76">
        <f t="shared" ca="1" si="18"/>
        <v>0</v>
      </c>
      <c r="AI23" s="76">
        <f t="shared" ca="1" si="18"/>
        <v>0</v>
      </c>
      <c r="AJ23" s="76">
        <f t="shared" ca="1" si="18"/>
        <v>0</v>
      </c>
      <c r="AK23" s="76">
        <f t="shared" ca="1" si="18"/>
        <v>0</v>
      </c>
      <c r="AL23" s="76">
        <f t="shared" ca="1" si="18"/>
        <v>0</v>
      </c>
      <c r="AM23" s="76">
        <f t="shared" ca="1" si="18"/>
        <v>0</v>
      </c>
      <c r="AN23" s="76">
        <f t="shared" ca="1" si="18"/>
        <v>0</v>
      </c>
      <c r="AO23" s="76">
        <f t="shared" ca="1" si="18"/>
        <v>0</v>
      </c>
      <c r="AP23" s="76">
        <f t="shared" ca="1" si="18"/>
        <v>0</v>
      </c>
      <c r="AQ23" s="76">
        <f t="shared" ca="1" si="18"/>
        <v>0</v>
      </c>
      <c r="AR23" s="76">
        <f t="shared" ca="1" si="18"/>
        <v>0</v>
      </c>
      <c r="AS23" s="76">
        <f t="shared" ca="1" si="18"/>
        <v>0</v>
      </c>
      <c r="AT23" s="76">
        <f t="shared" ca="1" si="18"/>
        <v>0</v>
      </c>
      <c r="AU23" s="76">
        <f t="shared" ca="1" si="18"/>
        <v>0</v>
      </c>
      <c r="AV23" s="76">
        <f t="shared" ca="1" si="18"/>
        <v>0</v>
      </c>
      <c r="AW23" s="76">
        <f t="shared" ca="1" si="18"/>
        <v>0</v>
      </c>
      <c r="AX23" s="76">
        <f t="shared" ca="1" si="18"/>
        <v>0</v>
      </c>
      <c r="AY23" s="76">
        <f t="shared" ca="1" si="18"/>
        <v>0</v>
      </c>
      <c r="AZ23" s="76">
        <f t="shared" ca="1" si="18"/>
        <v>0</v>
      </c>
      <c r="BA23" s="76">
        <f t="shared" ca="1" si="18"/>
        <v>0</v>
      </c>
      <c r="BB23" s="76">
        <f t="shared" ca="1" si="18"/>
        <v>0</v>
      </c>
      <c r="BC23" s="76">
        <f t="shared" ca="1" si="18"/>
        <v>0</v>
      </c>
      <c r="BD23" s="76">
        <f t="shared" ca="1" si="18"/>
        <v>0</v>
      </c>
      <c r="BE23" s="76">
        <f t="shared" ca="1" si="18"/>
        <v>0</v>
      </c>
      <c r="BF23" s="76">
        <f t="shared" ca="1" si="18"/>
        <v>0</v>
      </c>
      <c r="BG23" s="76">
        <f t="shared" ca="1" si="18"/>
        <v>0</v>
      </c>
      <c r="BH23" s="76">
        <f t="shared" ca="1" si="18"/>
        <v>0</v>
      </c>
      <c r="BI23" s="76">
        <f t="shared" ca="1" si="18"/>
        <v>0</v>
      </c>
      <c r="BJ23" s="76">
        <f t="shared" ca="1" si="18"/>
        <v>0</v>
      </c>
      <c r="BK23" s="76">
        <f t="shared" ca="1" si="18"/>
        <v>0</v>
      </c>
      <c r="BL23" s="76">
        <f t="shared" ca="1" si="18"/>
        <v>0</v>
      </c>
      <c r="BM23" s="76">
        <f t="shared" ca="1" si="18"/>
        <v>0</v>
      </c>
      <c r="BN23" s="76">
        <f t="shared" ca="1" si="18"/>
        <v>0</v>
      </c>
      <c r="BO23" s="76">
        <f t="shared" ca="1" si="18"/>
        <v>0</v>
      </c>
      <c r="BP23" s="76">
        <f t="shared" ca="1" si="18"/>
        <v>0</v>
      </c>
      <c r="BQ23" s="76">
        <f t="shared" ca="1" si="18"/>
        <v>0</v>
      </c>
      <c r="BR23" s="76">
        <f t="shared" ca="1" si="18"/>
        <v>0</v>
      </c>
      <c r="BS23" s="76">
        <f t="shared" ca="1" si="18"/>
        <v>0</v>
      </c>
      <c r="BT23" s="76">
        <f t="shared" ca="1" si="18"/>
        <v>0</v>
      </c>
      <c r="BU23" s="76">
        <f t="shared" ca="1" si="13"/>
        <v>0</v>
      </c>
      <c r="BV23" s="76">
        <f t="shared" ca="1" si="13"/>
        <v>0</v>
      </c>
      <c r="BW23" s="76">
        <f t="shared" ca="1" si="13"/>
        <v>0</v>
      </c>
      <c r="BX23" s="76">
        <f t="shared" ca="1" si="13"/>
        <v>0</v>
      </c>
      <c r="BY23" s="76">
        <f t="shared" ca="1" si="13"/>
        <v>0</v>
      </c>
      <c r="BZ23" s="76">
        <f t="shared" ca="1" si="13"/>
        <v>0</v>
      </c>
      <c r="CA23" s="76">
        <f t="shared" ca="1" si="13"/>
        <v>0</v>
      </c>
      <c r="CB23" s="76">
        <f t="shared" ca="1" si="13"/>
        <v>0</v>
      </c>
      <c r="CC23" s="76">
        <f t="shared" ca="1" si="13"/>
        <v>0</v>
      </c>
      <c r="CD23" s="76">
        <f t="shared" ca="1" si="13"/>
        <v>0</v>
      </c>
      <c r="CE23" s="76">
        <f t="shared" ca="1" si="13"/>
        <v>0</v>
      </c>
      <c r="CF23" s="76">
        <f t="shared" ca="1" si="13"/>
        <v>0</v>
      </c>
      <c r="CG23" s="76">
        <f t="shared" ca="1" si="13"/>
        <v>0</v>
      </c>
      <c r="CH23" s="76">
        <f t="shared" ca="1" si="13"/>
        <v>0</v>
      </c>
      <c r="CI23" s="76">
        <f t="shared" ca="1" si="13"/>
        <v>0</v>
      </c>
      <c r="CJ23" s="76">
        <f t="shared" ca="1" si="13"/>
        <v>0</v>
      </c>
      <c r="CK23" s="76">
        <f t="shared" ca="1" si="13"/>
        <v>0</v>
      </c>
      <c r="CL23" s="76">
        <f t="shared" ca="1" si="13"/>
        <v>0</v>
      </c>
      <c r="CM23" s="76">
        <f t="shared" ca="1" si="13"/>
        <v>0</v>
      </c>
      <c r="CN23" s="76">
        <f t="shared" ca="1" si="13"/>
        <v>0</v>
      </c>
      <c r="CO23" s="76">
        <f t="shared" ca="1" si="13"/>
        <v>0</v>
      </c>
      <c r="CP23" s="76">
        <f t="shared" ca="1" si="13"/>
        <v>0</v>
      </c>
      <c r="CQ23" s="76">
        <f t="shared" ca="1" si="13"/>
        <v>0</v>
      </c>
      <c r="CR23" s="76">
        <f t="shared" ca="1" si="13"/>
        <v>0</v>
      </c>
      <c r="CS23" s="76">
        <f t="shared" ca="1" si="13"/>
        <v>0</v>
      </c>
      <c r="CT23" s="76">
        <f t="shared" ca="1" si="13"/>
        <v>0</v>
      </c>
      <c r="CU23" s="76">
        <f t="shared" ca="1" si="13"/>
        <v>0</v>
      </c>
      <c r="CV23" s="76">
        <f t="shared" ca="1" si="13"/>
        <v>0</v>
      </c>
      <c r="CW23" s="76">
        <f t="shared" ca="1" si="13"/>
        <v>0</v>
      </c>
      <c r="CX23" s="76">
        <f t="shared" ca="1" si="13"/>
        <v>0</v>
      </c>
      <c r="CY23" s="76">
        <f t="shared" ca="1" si="13"/>
        <v>0</v>
      </c>
      <c r="CZ23" s="76">
        <f t="shared" ca="1" si="13"/>
        <v>0</v>
      </c>
      <c r="DA23" s="76">
        <f t="shared" ca="1" si="13"/>
        <v>0</v>
      </c>
      <c r="DB23" s="76">
        <f t="shared" ca="1" si="13"/>
        <v>0</v>
      </c>
      <c r="DC23" s="76">
        <f t="shared" ca="1" si="13"/>
        <v>0</v>
      </c>
      <c r="DD23" s="76">
        <f t="shared" ca="1" si="13"/>
        <v>0</v>
      </c>
      <c r="DE23" s="76">
        <f t="shared" ca="1" si="13"/>
        <v>0</v>
      </c>
      <c r="DF23" s="76">
        <f t="shared" ca="1" si="13"/>
        <v>0</v>
      </c>
      <c r="DG23" s="76">
        <f t="shared" ca="1" si="13"/>
        <v>0</v>
      </c>
      <c r="DH23" s="76">
        <f t="shared" ca="1" si="13"/>
        <v>0</v>
      </c>
      <c r="DI23" s="76">
        <f t="shared" ca="1" si="13"/>
        <v>0</v>
      </c>
      <c r="DJ23" s="76">
        <f t="shared" ca="1" si="13"/>
        <v>0</v>
      </c>
      <c r="DK23" s="76">
        <f t="shared" ca="1" si="13"/>
        <v>0</v>
      </c>
      <c r="DL23" s="76">
        <f t="shared" ca="1" si="13"/>
        <v>0</v>
      </c>
      <c r="DM23" s="76">
        <f t="shared" ca="1" si="13"/>
        <v>0</v>
      </c>
      <c r="DN23" s="76">
        <f t="shared" ca="1" si="13"/>
        <v>0</v>
      </c>
      <c r="DO23" s="76">
        <f t="shared" ca="1" si="13"/>
        <v>0</v>
      </c>
      <c r="DP23" s="76">
        <f t="shared" ca="1" si="13"/>
        <v>0</v>
      </c>
      <c r="DQ23" s="76">
        <f t="shared" ca="1" si="13"/>
        <v>0</v>
      </c>
      <c r="DR23" s="76">
        <f t="shared" ca="1" si="13"/>
        <v>0</v>
      </c>
      <c r="DS23" s="76">
        <f t="shared" ca="1" si="13"/>
        <v>0</v>
      </c>
      <c r="DT23" s="76">
        <f t="shared" ca="1" si="13"/>
        <v>0</v>
      </c>
      <c r="DU23" s="76">
        <f t="shared" ca="1" si="13"/>
        <v>0</v>
      </c>
      <c r="DV23" s="76">
        <f t="shared" ca="1" si="13"/>
        <v>0</v>
      </c>
      <c r="DW23" s="76">
        <f t="shared" ca="1" si="13"/>
        <v>0</v>
      </c>
      <c r="DX23" s="76">
        <f t="shared" ca="1" si="13"/>
        <v>0</v>
      </c>
      <c r="DY23" s="76">
        <f t="shared" ca="1" si="13"/>
        <v>0</v>
      </c>
      <c r="DZ23" s="76">
        <f t="shared" ca="1" si="13"/>
        <v>0</v>
      </c>
      <c r="EA23" s="76">
        <f t="shared" ca="1" si="13"/>
        <v>0</v>
      </c>
      <c r="EB23" s="76">
        <f t="shared" ca="1" si="13"/>
        <v>0</v>
      </c>
      <c r="EC23" s="76">
        <f t="shared" ca="1" si="13"/>
        <v>0</v>
      </c>
      <c r="ED23" s="76">
        <f t="shared" ca="1" si="13"/>
        <v>0</v>
      </c>
      <c r="EE23" s="76">
        <f t="shared" ca="1" si="13"/>
        <v>0</v>
      </c>
      <c r="EF23" s="76">
        <f t="shared" ca="1" si="13"/>
        <v>0</v>
      </c>
      <c r="EG23" s="76">
        <f t="shared" ca="1" si="14"/>
        <v>0</v>
      </c>
      <c r="EH23" s="76">
        <f t="shared" ca="1" si="14"/>
        <v>0</v>
      </c>
      <c r="EI23" s="76">
        <f t="shared" ca="1" si="14"/>
        <v>0</v>
      </c>
      <c r="EJ23" s="76">
        <f t="shared" ca="1" si="14"/>
        <v>0</v>
      </c>
      <c r="EK23" s="76">
        <f t="shared" ca="1" si="14"/>
        <v>0</v>
      </c>
      <c r="EL23" s="76">
        <f t="shared" ca="1" si="14"/>
        <v>0</v>
      </c>
      <c r="EM23" s="76">
        <f t="shared" ca="1" si="14"/>
        <v>0</v>
      </c>
      <c r="EN23" s="76">
        <f t="shared" ca="1" si="14"/>
        <v>0</v>
      </c>
      <c r="EO23" s="76">
        <f t="shared" ca="1" si="14"/>
        <v>0</v>
      </c>
      <c r="EP23" s="76">
        <f t="shared" ca="1" si="14"/>
        <v>0</v>
      </c>
      <c r="EQ23" s="76">
        <f t="shared" ca="1" si="14"/>
        <v>0</v>
      </c>
      <c r="ER23" s="76">
        <f t="shared" ca="1" si="14"/>
        <v>0</v>
      </c>
      <c r="ES23" s="76">
        <f t="shared" ca="1" si="14"/>
        <v>0</v>
      </c>
      <c r="ET23" s="76">
        <f t="shared" ca="1" si="14"/>
        <v>0</v>
      </c>
      <c r="EU23" s="76">
        <f t="shared" ca="1" si="14"/>
        <v>0</v>
      </c>
      <c r="EV23" s="76">
        <f t="shared" ca="1" si="14"/>
        <v>0</v>
      </c>
      <c r="EW23" s="76">
        <f t="shared" ca="1" si="14"/>
        <v>0</v>
      </c>
      <c r="EX23" s="76">
        <f t="shared" ca="1" si="14"/>
        <v>0</v>
      </c>
      <c r="EY23" s="76">
        <f t="shared" ca="1" si="14"/>
        <v>0</v>
      </c>
      <c r="EZ23" s="76">
        <f t="shared" ca="1" si="14"/>
        <v>0</v>
      </c>
      <c r="FA23" s="76">
        <f t="shared" ca="1" si="14"/>
        <v>0</v>
      </c>
      <c r="FB23" s="76">
        <f t="shared" ca="1" si="14"/>
        <v>0</v>
      </c>
      <c r="FC23" s="76">
        <f t="shared" ca="1" si="14"/>
        <v>0</v>
      </c>
      <c r="FD23" s="76">
        <f t="shared" ca="1" si="14"/>
        <v>0</v>
      </c>
      <c r="FE23" s="76">
        <f t="shared" ca="1" si="14"/>
        <v>0</v>
      </c>
      <c r="FF23" s="76">
        <f t="shared" ca="1" si="14"/>
        <v>0</v>
      </c>
      <c r="FG23" s="76">
        <f t="shared" ca="1" si="14"/>
        <v>0</v>
      </c>
      <c r="FH23" s="76">
        <f t="shared" ca="1" si="14"/>
        <v>0</v>
      </c>
      <c r="FI23" s="76">
        <f t="shared" ca="1" si="14"/>
        <v>0</v>
      </c>
      <c r="FJ23" s="76">
        <f t="shared" ca="1" si="14"/>
        <v>0</v>
      </c>
      <c r="FK23" s="76">
        <f t="shared" ca="1" si="14"/>
        <v>0</v>
      </c>
      <c r="FL23" s="76">
        <f t="shared" ca="1" si="14"/>
        <v>0</v>
      </c>
      <c r="FM23" s="76">
        <f t="shared" ca="1" si="14"/>
        <v>0</v>
      </c>
      <c r="FN23" s="76">
        <f t="shared" ca="1" si="14"/>
        <v>0</v>
      </c>
      <c r="FO23" s="76">
        <f t="shared" ca="1" si="14"/>
        <v>0</v>
      </c>
      <c r="FP23" s="76">
        <f t="shared" ca="1" si="14"/>
        <v>0</v>
      </c>
      <c r="FQ23" s="76">
        <f t="shared" ca="1" si="14"/>
        <v>0</v>
      </c>
      <c r="FR23" s="76">
        <f t="shared" ca="1" si="14"/>
        <v>0</v>
      </c>
      <c r="FS23" s="76">
        <f t="shared" ca="1" si="14"/>
        <v>0</v>
      </c>
      <c r="FT23" s="76">
        <f t="shared" ca="1" si="14"/>
        <v>0</v>
      </c>
      <c r="FU23" s="76">
        <f t="shared" ca="1" si="14"/>
        <v>0</v>
      </c>
      <c r="FV23" s="76">
        <f t="shared" ca="1" si="14"/>
        <v>0</v>
      </c>
      <c r="FW23" s="76">
        <f t="shared" ca="1" si="14"/>
        <v>0</v>
      </c>
      <c r="FX23" s="76">
        <f t="shared" ca="1" si="14"/>
        <v>0</v>
      </c>
      <c r="FY23" s="76">
        <f t="shared" ca="1" si="14"/>
        <v>0</v>
      </c>
      <c r="FZ23" s="76">
        <f t="shared" ca="1" si="14"/>
        <v>0</v>
      </c>
      <c r="GA23" s="76">
        <f t="shared" ca="1" si="14"/>
        <v>0</v>
      </c>
      <c r="GB23" s="76">
        <f t="shared" ca="1" si="14"/>
        <v>0</v>
      </c>
      <c r="GC23" s="76">
        <f t="shared" ca="1" si="14"/>
        <v>0</v>
      </c>
      <c r="GD23" s="76">
        <f t="shared" ca="1" si="14"/>
        <v>0</v>
      </c>
      <c r="GE23" s="76">
        <f t="shared" ca="1" si="14"/>
        <v>0</v>
      </c>
      <c r="GF23" s="76">
        <f t="shared" ca="1" si="14"/>
        <v>0</v>
      </c>
      <c r="GG23" s="76">
        <f t="shared" ca="1" si="14"/>
        <v>0</v>
      </c>
      <c r="GH23" s="76">
        <f t="shared" ca="1" si="14"/>
        <v>0</v>
      </c>
      <c r="GI23" s="76">
        <f t="shared" ca="1" si="14"/>
        <v>0</v>
      </c>
      <c r="GJ23" s="76">
        <f t="shared" ca="1" si="14"/>
        <v>0</v>
      </c>
      <c r="GK23" s="76">
        <f t="shared" ca="1" si="14"/>
        <v>0</v>
      </c>
      <c r="GL23" s="76">
        <f t="shared" ca="1" si="14"/>
        <v>0</v>
      </c>
      <c r="GM23" s="76">
        <f t="shared" ca="1" si="14"/>
        <v>0</v>
      </c>
      <c r="GN23" s="76">
        <f t="shared" ca="1" si="14"/>
        <v>0</v>
      </c>
      <c r="GO23" s="76">
        <f t="shared" ca="1" si="14"/>
        <v>0</v>
      </c>
      <c r="GP23" s="76">
        <f t="shared" ca="1" si="14"/>
        <v>0</v>
      </c>
      <c r="GQ23" s="76">
        <f t="shared" ca="1" si="14"/>
        <v>0</v>
      </c>
      <c r="GR23" s="76">
        <f t="shared" ca="1" si="14"/>
        <v>0</v>
      </c>
      <c r="GS23" s="76">
        <f t="shared" ca="1" si="15"/>
        <v>0</v>
      </c>
      <c r="GT23" s="76">
        <f t="shared" ca="1" si="15"/>
        <v>0</v>
      </c>
      <c r="GU23" s="76">
        <f t="shared" ca="1" si="15"/>
        <v>0</v>
      </c>
      <c r="GV23" s="76">
        <f t="shared" ca="1" si="15"/>
        <v>0</v>
      </c>
      <c r="GW23" s="76">
        <f t="shared" ca="1" si="15"/>
        <v>0</v>
      </c>
      <c r="GX23" s="76">
        <f t="shared" ca="1" si="15"/>
        <v>0</v>
      </c>
      <c r="GY23" s="76">
        <f t="shared" ca="1" si="15"/>
        <v>0</v>
      </c>
      <c r="GZ23" s="76">
        <f t="shared" ca="1" si="15"/>
        <v>0</v>
      </c>
      <c r="HA23" s="76">
        <f t="shared" ca="1" si="15"/>
        <v>0</v>
      </c>
      <c r="HB23" s="76">
        <f t="shared" ca="1" si="15"/>
        <v>0</v>
      </c>
      <c r="HC23" s="76">
        <f t="shared" ca="1" si="15"/>
        <v>0</v>
      </c>
      <c r="HD23" s="76">
        <f t="shared" ca="1" si="15"/>
        <v>0</v>
      </c>
      <c r="HE23" s="76">
        <f t="shared" ca="1" si="15"/>
        <v>0</v>
      </c>
      <c r="HF23" s="76">
        <f t="shared" ca="1" si="15"/>
        <v>0</v>
      </c>
      <c r="HG23" s="76">
        <f t="shared" ca="1" si="15"/>
        <v>0</v>
      </c>
      <c r="HH23" s="76">
        <f t="shared" ca="1" si="15"/>
        <v>0</v>
      </c>
      <c r="HI23" s="76">
        <f t="shared" ca="1" si="15"/>
        <v>0</v>
      </c>
      <c r="HJ23" s="76">
        <f t="shared" ca="1" si="15"/>
        <v>0</v>
      </c>
      <c r="HK23" s="76">
        <f t="shared" ca="1" si="15"/>
        <v>0</v>
      </c>
      <c r="HL23" s="76">
        <f t="shared" ca="1" si="15"/>
        <v>0</v>
      </c>
      <c r="HM23" s="76">
        <f t="shared" ca="1" si="15"/>
        <v>0</v>
      </c>
      <c r="HN23" s="76">
        <f t="shared" ca="1" si="15"/>
        <v>0</v>
      </c>
      <c r="HO23" s="76">
        <f t="shared" ca="1" si="15"/>
        <v>0</v>
      </c>
      <c r="HP23" s="76">
        <f t="shared" ca="1" si="15"/>
        <v>0</v>
      </c>
      <c r="HQ23" s="76">
        <f t="shared" ca="1" si="15"/>
        <v>0</v>
      </c>
      <c r="HR23" s="76">
        <f t="shared" ca="1" si="15"/>
        <v>0</v>
      </c>
      <c r="HS23" s="76">
        <f t="shared" ca="1" si="15"/>
        <v>0</v>
      </c>
      <c r="HT23" s="76">
        <f t="shared" ca="1" si="15"/>
        <v>0</v>
      </c>
      <c r="HU23" s="76">
        <f t="shared" ca="1" si="15"/>
        <v>0</v>
      </c>
      <c r="HV23" s="76">
        <f t="shared" ca="1" si="15"/>
        <v>0</v>
      </c>
      <c r="HW23" s="76">
        <f t="shared" ca="1" si="15"/>
        <v>0</v>
      </c>
      <c r="HX23" s="76">
        <f t="shared" ca="1" si="15"/>
        <v>0</v>
      </c>
      <c r="HY23" s="76">
        <f t="shared" ca="1" si="15"/>
        <v>0</v>
      </c>
      <c r="HZ23" s="76">
        <f t="shared" ca="1" si="15"/>
        <v>0</v>
      </c>
      <c r="IA23" s="76">
        <f t="shared" ca="1" si="15"/>
        <v>0</v>
      </c>
      <c r="IB23" s="76">
        <f t="shared" ca="1" si="15"/>
        <v>0</v>
      </c>
      <c r="IC23" s="76">
        <f t="shared" ca="1" si="15"/>
        <v>0</v>
      </c>
      <c r="ID23" s="76">
        <f t="shared" ca="1" si="15"/>
        <v>0</v>
      </c>
      <c r="IE23" s="76">
        <f t="shared" ca="1" si="15"/>
        <v>0</v>
      </c>
      <c r="IF23" s="76">
        <f t="shared" ca="1" si="15"/>
        <v>0</v>
      </c>
      <c r="IG23" s="76">
        <f t="shared" ca="1" si="15"/>
        <v>0</v>
      </c>
      <c r="IH23" s="76">
        <f t="shared" ca="1" si="15"/>
        <v>0</v>
      </c>
      <c r="II23" s="76">
        <f t="shared" ca="1" si="15"/>
        <v>0</v>
      </c>
      <c r="IJ23" s="76">
        <f t="shared" ca="1" si="15"/>
        <v>0</v>
      </c>
      <c r="IK23" s="76">
        <f t="shared" ca="1" si="16"/>
        <v>0</v>
      </c>
      <c r="IL23" s="76">
        <f t="shared" ca="1" si="16"/>
        <v>0</v>
      </c>
    </row>
    <row r="24" spans="2:246" ht="10.5" customHeight="1" outlineLevel="2" x14ac:dyDescent="0.3">
      <c r="B24" s="7" t="s">
        <v>117</v>
      </c>
      <c r="C24" s="56" t="s">
        <v>283</v>
      </c>
      <c r="G24" s="76">
        <f>G16*G$7</f>
        <v>0</v>
      </c>
      <c r="H24" s="76">
        <f>SUM(G24,H16)*H$7</f>
        <v>0</v>
      </c>
      <c r="I24" s="76">
        <f t="shared" si="18"/>
        <v>0</v>
      </c>
      <c r="J24" s="76">
        <f t="shared" si="18"/>
        <v>0</v>
      </c>
      <c r="K24" s="76">
        <f t="shared" si="18"/>
        <v>0</v>
      </c>
      <c r="L24" s="76">
        <f t="shared" si="18"/>
        <v>0</v>
      </c>
      <c r="M24" s="76">
        <f t="shared" si="18"/>
        <v>0</v>
      </c>
      <c r="N24" s="76">
        <f t="shared" si="18"/>
        <v>0</v>
      </c>
      <c r="O24" s="76">
        <f t="shared" si="18"/>
        <v>0</v>
      </c>
      <c r="P24" s="76">
        <f t="shared" si="18"/>
        <v>0</v>
      </c>
      <c r="Q24" s="76">
        <f t="shared" si="18"/>
        <v>0</v>
      </c>
      <c r="R24" s="76">
        <f t="shared" si="18"/>
        <v>0</v>
      </c>
      <c r="S24" s="76">
        <f t="shared" si="18"/>
        <v>0</v>
      </c>
      <c r="T24" s="76">
        <f t="shared" si="18"/>
        <v>0</v>
      </c>
      <c r="U24" s="76">
        <f t="shared" si="18"/>
        <v>0</v>
      </c>
      <c r="V24" s="76">
        <f t="shared" si="18"/>
        <v>0</v>
      </c>
      <c r="W24" s="76">
        <f t="shared" si="18"/>
        <v>0</v>
      </c>
      <c r="X24" s="76">
        <f t="shared" si="18"/>
        <v>0</v>
      </c>
      <c r="Y24" s="76">
        <f t="shared" si="18"/>
        <v>0</v>
      </c>
      <c r="Z24" s="76">
        <f t="shared" si="18"/>
        <v>0</v>
      </c>
      <c r="AA24" s="76">
        <f t="shared" si="18"/>
        <v>0</v>
      </c>
      <c r="AB24" s="76">
        <f t="shared" si="18"/>
        <v>0</v>
      </c>
      <c r="AC24" s="76">
        <f t="shared" si="18"/>
        <v>0</v>
      </c>
      <c r="AD24" s="76">
        <f t="shared" si="18"/>
        <v>0</v>
      </c>
      <c r="AE24" s="76">
        <f t="shared" si="18"/>
        <v>0</v>
      </c>
      <c r="AF24" s="76">
        <f t="shared" si="18"/>
        <v>0</v>
      </c>
      <c r="AG24" s="76">
        <f t="shared" si="18"/>
        <v>0</v>
      </c>
      <c r="AH24" s="76">
        <f t="shared" si="18"/>
        <v>0</v>
      </c>
      <c r="AI24" s="76">
        <f t="shared" si="18"/>
        <v>0</v>
      </c>
      <c r="AJ24" s="76">
        <f t="shared" si="18"/>
        <v>0</v>
      </c>
      <c r="AK24" s="76">
        <f t="shared" si="18"/>
        <v>0</v>
      </c>
      <c r="AL24" s="76">
        <f t="shared" si="18"/>
        <v>0</v>
      </c>
      <c r="AM24" s="76">
        <f t="shared" si="18"/>
        <v>0</v>
      </c>
      <c r="AN24" s="76">
        <f t="shared" si="18"/>
        <v>0</v>
      </c>
      <c r="AO24" s="76">
        <f t="shared" si="18"/>
        <v>0</v>
      </c>
      <c r="AP24" s="76">
        <f t="shared" si="18"/>
        <v>0</v>
      </c>
      <c r="AQ24" s="76">
        <f t="shared" si="18"/>
        <v>0</v>
      </c>
      <c r="AR24" s="76">
        <f t="shared" si="18"/>
        <v>0</v>
      </c>
      <c r="AS24" s="76">
        <f t="shared" si="18"/>
        <v>0</v>
      </c>
      <c r="AT24" s="76">
        <f t="shared" si="18"/>
        <v>0</v>
      </c>
      <c r="AU24" s="76">
        <f t="shared" si="18"/>
        <v>0</v>
      </c>
      <c r="AV24" s="76">
        <f t="shared" si="18"/>
        <v>0</v>
      </c>
      <c r="AW24" s="76">
        <f t="shared" si="18"/>
        <v>0</v>
      </c>
      <c r="AX24" s="76">
        <f t="shared" si="18"/>
        <v>0</v>
      </c>
      <c r="AY24" s="76">
        <f t="shared" si="18"/>
        <v>0</v>
      </c>
      <c r="AZ24" s="76">
        <f t="shared" si="18"/>
        <v>0</v>
      </c>
      <c r="BA24" s="76">
        <f t="shared" si="18"/>
        <v>0</v>
      </c>
      <c r="BB24" s="76">
        <f t="shared" si="18"/>
        <v>0</v>
      </c>
      <c r="BC24" s="76">
        <f t="shared" si="18"/>
        <v>0</v>
      </c>
      <c r="BD24" s="76">
        <f t="shared" si="18"/>
        <v>0</v>
      </c>
      <c r="BE24" s="76">
        <f t="shared" si="18"/>
        <v>0</v>
      </c>
      <c r="BF24" s="76">
        <f t="shared" si="18"/>
        <v>0</v>
      </c>
      <c r="BG24" s="76">
        <f t="shared" si="18"/>
        <v>0</v>
      </c>
      <c r="BH24" s="76">
        <f t="shared" si="18"/>
        <v>0</v>
      </c>
      <c r="BI24" s="76">
        <f t="shared" si="18"/>
        <v>0</v>
      </c>
      <c r="BJ24" s="76">
        <f t="shared" si="18"/>
        <v>0</v>
      </c>
      <c r="BK24" s="76">
        <f t="shared" si="18"/>
        <v>0</v>
      </c>
      <c r="BL24" s="76">
        <f t="shared" si="18"/>
        <v>0</v>
      </c>
      <c r="BM24" s="76">
        <f t="shared" si="18"/>
        <v>0</v>
      </c>
      <c r="BN24" s="76">
        <f t="shared" si="18"/>
        <v>0</v>
      </c>
      <c r="BO24" s="76">
        <f t="shared" si="18"/>
        <v>0</v>
      </c>
      <c r="BP24" s="76">
        <f t="shared" si="18"/>
        <v>0</v>
      </c>
      <c r="BQ24" s="76">
        <f t="shared" si="18"/>
        <v>0</v>
      </c>
      <c r="BR24" s="76">
        <f t="shared" si="18"/>
        <v>0</v>
      </c>
      <c r="BS24" s="76">
        <f t="shared" si="18"/>
        <v>0</v>
      </c>
      <c r="BT24" s="76">
        <f t="shared" si="18"/>
        <v>0</v>
      </c>
      <c r="BU24" s="76">
        <f t="shared" si="13"/>
        <v>0</v>
      </c>
      <c r="BV24" s="76">
        <f t="shared" si="13"/>
        <v>0</v>
      </c>
      <c r="BW24" s="76">
        <f t="shared" si="13"/>
        <v>0</v>
      </c>
      <c r="BX24" s="76">
        <f t="shared" si="13"/>
        <v>0</v>
      </c>
      <c r="BY24" s="76">
        <f t="shared" si="13"/>
        <v>0</v>
      </c>
      <c r="BZ24" s="76">
        <f t="shared" si="13"/>
        <v>0</v>
      </c>
      <c r="CA24" s="76">
        <f t="shared" si="13"/>
        <v>0</v>
      </c>
      <c r="CB24" s="76">
        <f t="shared" si="13"/>
        <v>0</v>
      </c>
      <c r="CC24" s="76">
        <f t="shared" si="13"/>
        <v>0</v>
      </c>
      <c r="CD24" s="76">
        <f t="shared" si="13"/>
        <v>0</v>
      </c>
      <c r="CE24" s="76">
        <f t="shared" si="13"/>
        <v>0</v>
      </c>
      <c r="CF24" s="76">
        <f t="shared" si="13"/>
        <v>0</v>
      </c>
      <c r="CG24" s="76">
        <f t="shared" si="13"/>
        <v>0</v>
      </c>
      <c r="CH24" s="76">
        <f t="shared" si="13"/>
        <v>0</v>
      </c>
      <c r="CI24" s="76">
        <f t="shared" si="13"/>
        <v>0</v>
      </c>
      <c r="CJ24" s="76">
        <f t="shared" si="13"/>
        <v>0</v>
      </c>
      <c r="CK24" s="76">
        <f t="shared" si="13"/>
        <v>0</v>
      </c>
      <c r="CL24" s="76">
        <f t="shared" si="13"/>
        <v>0</v>
      </c>
      <c r="CM24" s="76">
        <f t="shared" si="13"/>
        <v>0</v>
      </c>
      <c r="CN24" s="76">
        <f t="shared" si="13"/>
        <v>0</v>
      </c>
      <c r="CO24" s="76">
        <f t="shared" si="13"/>
        <v>0</v>
      </c>
      <c r="CP24" s="76">
        <f t="shared" si="13"/>
        <v>0</v>
      </c>
      <c r="CQ24" s="76">
        <f t="shared" si="13"/>
        <v>0</v>
      </c>
      <c r="CR24" s="76">
        <f t="shared" si="13"/>
        <v>0</v>
      </c>
      <c r="CS24" s="76">
        <f t="shared" si="13"/>
        <v>0</v>
      </c>
      <c r="CT24" s="76">
        <f t="shared" si="13"/>
        <v>0</v>
      </c>
      <c r="CU24" s="76">
        <f t="shared" si="13"/>
        <v>0</v>
      </c>
      <c r="CV24" s="76">
        <f t="shared" si="13"/>
        <v>0</v>
      </c>
      <c r="CW24" s="76">
        <f t="shared" si="13"/>
        <v>0</v>
      </c>
      <c r="CX24" s="76">
        <f t="shared" si="13"/>
        <v>0</v>
      </c>
      <c r="CY24" s="76">
        <f t="shared" si="13"/>
        <v>0</v>
      </c>
      <c r="CZ24" s="76">
        <f t="shared" si="13"/>
        <v>0</v>
      </c>
      <c r="DA24" s="76">
        <f t="shared" si="13"/>
        <v>0</v>
      </c>
      <c r="DB24" s="76">
        <f t="shared" si="13"/>
        <v>0</v>
      </c>
      <c r="DC24" s="76">
        <f t="shared" si="13"/>
        <v>0</v>
      </c>
      <c r="DD24" s="76">
        <f t="shared" si="13"/>
        <v>0</v>
      </c>
      <c r="DE24" s="76">
        <f t="shared" si="13"/>
        <v>0</v>
      </c>
      <c r="DF24" s="76">
        <f t="shared" si="13"/>
        <v>0</v>
      </c>
      <c r="DG24" s="76">
        <f t="shared" si="13"/>
        <v>0</v>
      </c>
      <c r="DH24" s="76">
        <f t="shared" si="13"/>
        <v>0</v>
      </c>
      <c r="DI24" s="76">
        <f t="shared" si="13"/>
        <v>0</v>
      </c>
      <c r="DJ24" s="76">
        <f t="shared" si="13"/>
        <v>0</v>
      </c>
      <c r="DK24" s="76">
        <f t="shared" si="13"/>
        <v>0</v>
      </c>
      <c r="DL24" s="76">
        <f t="shared" si="13"/>
        <v>0</v>
      </c>
      <c r="DM24" s="76">
        <f t="shared" si="13"/>
        <v>0</v>
      </c>
      <c r="DN24" s="76">
        <f t="shared" si="13"/>
        <v>0</v>
      </c>
      <c r="DO24" s="76">
        <f t="shared" si="13"/>
        <v>0</v>
      </c>
      <c r="DP24" s="76">
        <f t="shared" si="13"/>
        <v>0</v>
      </c>
      <c r="DQ24" s="76">
        <f t="shared" si="13"/>
        <v>0</v>
      </c>
      <c r="DR24" s="76">
        <f t="shared" si="13"/>
        <v>0</v>
      </c>
      <c r="DS24" s="76">
        <f t="shared" si="13"/>
        <v>0</v>
      </c>
      <c r="DT24" s="76">
        <f t="shared" si="13"/>
        <v>0</v>
      </c>
      <c r="DU24" s="76">
        <f t="shared" si="13"/>
        <v>0</v>
      </c>
      <c r="DV24" s="76">
        <f t="shared" si="13"/>
        <v>0</v>
      </c>
      <c r="DW24" s="76">
        <f t="shared" si="13"/>
        <v>0</v>
      </c>
      <c r="DX24" s="76">
        <f t="shared" si="13"/>
        <v>0</v>
      </c>
      <c r="DY24" s="76">
        <f t="shared" si="13"/>
        <v>0</v>
      </c>
      <c r="DZ24" s="76">
        <f t="shared" si="13"/>
        <v>0</v>
      </c>
      <c r="EA24" s="76">
        <f t="shared" si="13"/>
        <v>0</v>
      </c>
      <c r="EB24" s="76">
        <f t="shared" si="13"/>
        <v>0</v>
      </c>
      <c r="EC24" s="76">
        <f t="shared" si="13"/>
        <v>0</v>
      </c>
      <c r="ED24" s="76">
        <f t="shared" si="13"/>
        <v>0</v>
      </c>
      <c r="EE24" s="76">
        <f t="shared" si="13"/>
        <v>0</v>
      </c>
      <c r="EF24" s="76">
        <f t="shared" ref="EF24:GQ25" si="19">SUM(EE24,EF16)*EF$7</f>
        <v>0</v>
      </c>
      <c r="EG24" s="76">
        <f t="shared" si="19"/>
        <v>0</v>
      </c>
      <c r="EH24" s="76">
        <f t="shared" si="19"/>
        <v>0</v>
      </c>
      <c r="EI24" s="76">
        <f t="shared" si="19"/>
        <v>0</v>
      </c>
      <c r="EJ24" s="76">
        <f t="shared" si="19"/>
        <v>0</v>
      </c>
      <c r="EK24" s="76">
        <f t="shared" si="19"/>
        <v>0</v>
      </c>
      <c r="EL24" s="76">
        <f t="shared" si="19"/>
        <v>0</v>
      </c>
      <c r="EM24" s="76">
        <f t="shared" si="19"/>
        <v>0</v>
      </c>
      <c r="EN24" s="76">
        <f t="shared" si="19"/>
        <v>0</v>
      </c>
      <c r="EO24" s="76">
        <f t="shared" si="19"/>
        <v>0</v>
      </c>
      <c r="EP24" s="76">
        <f t="shared" si="19"/>
        <v>0</v>
      </c>
      <c r="EQ24" s="76">
        <f t="shared" si="19"/>
        <v>0</v>
      </c>
      <c r="ER24" s="76">
        <f t="shared" si="19"/>
        <v>0</v>
      </c>
      <c r="ES24" s="76">
        <f t="shared" si="19"/>
        <v>0</v>
      </c>
      <c r="ET24" s="76">
        <f t="shared" si="19"/>
        <v>0</v>
      </c>
      <c r="EU24" s="76">
        <f t="shared" si="19"/>
        <v>0</v>
      </c>
      <c r="EV24" s="76">
        <f t="shared" si="19"/>
        <v>0</v>
      </c>
      <c r="EW24" s="76">
        <f t="shared" si="19"/>
        <v>0</v>
      </c>
      <c r="EX24" s="76">
        <f t="shared" si="19"/>
        <v>0</v>
      </c>
      <c r="EY24" s="76">
        <f t="shared" si="19"/>
        <v>0</v>
      </c>
      <c r="EZ24" s="76">
        <f t="shared" si="19"/>
        <v>0</v>
      </c>
      <c r="FA24" s="76">
        <f t="shared" si="19"/>
        <v>0</v>
      </c>
      <c r="FB24" s="76">
        <f t="shared" si="19"/>
        <v>0</v>
      </c>
      <c r="FC24" s="76">
        <f t="shared" si="19"/>
        <v>0</v>
      </c>
      <c r="FD24" s="76">
        <f t="shared" si="19"/>
        <v>0</v>
      </c>
      <c r="FE24" s="76">
        <f t="shared" si="19"/>
        <v>0</v>
      </c>
      <c r="FF24" s="76">
        <f t="shared" si="19"/>
        <v>0</v>
      </c>
      <c r="FG24" s="76">
        <f t="shared" si="19"/>
        <v>0</v>
      </c>
      <c r="FH24" s="76">
        <f t="shared" si="19"/>
        <v>0</v>
      </c>
      <c r="FI24" s="76">
        <f t="shared" si="19"/>
        <v>0</v>
      </c>
      <c r="FJ24" s="76">
        <f t="shared" si="19"/>
        <v>0</v>
      </c>
      <c r="FK24" s="76">
        <f t="shared" si="19"/>
        <v>0</v>
      </c>
      <c r="FL24" s="76">
        <f t="shared" si="19"/>
        <v>0</v>
      </c>
      <c r="FM24" s="76">
        <f t="shared" si="19"/>
        <v>0</v>
      </c>
      <c r="FN24" s="76">
        <f t="shared" si="19"/>
        <v>0</v>
      </c>
      <c r="FO24" s="76">
        <f t="shared" si="19"/>
        <v>0</v>
      </c>
      <c r="FP24" s="76">
        <f t="shared" si="19"/>
        <v>0</v>
      </c>
      <c r="FQ24" s="76">
        <f t="shared" si="19"/>
        <v>0</v>
      </c>
      <c r="FR24" s="76">
        <f t="shared" si="19"/>
        <v>0</v>
      </c>
      <c r="FS24" s="76">
        <f t="shared" si="19"/>
        <v>0</v>
      </c>
      <c r="FT24" s="76">
        <f t="shared" si="19"/>
        <v>0</v>
      </c>
      <c r="FU24" s="76">
        <f t="shared" si="19"/>
        <v>0</v>
      </c>
      <c r="FV24" s="76">
        <f t="shared" si="19"/>
        <v>0</v>
      </c>
      <c r="FW24" s="76">
        <f t="shared" si="19"/>
        <v>0</v>
      </c>
      <c r="FX24" s="76">
        <f t="shared" si="19"/>
        <v>0</v>
      </c>
      <c r="FY24" s="76">
        <f t="shared" si="19"/>
        <v>0</v>
      </c>
      <c r="FZ24" s="76">
        <f t="shared" si="19"/>
        <v>0</v>
      </c>
      <c r="GA24" s="76">
        <f t="shared" si="19"/>
        <v>0</v>
      </c>
      <c r="GB24" s="76">
        <f t="shared" si="19"/>
        <v>0</v>
      </c>
      <c r="GC24" s="76">
        <f t="shared" si="19"/>
        <v>0</v>
      </c>
      <c r="GD24" s="76">
        <f t="shared" si="19"/>
        <v>0</v>
      </c>
      <c r="GE24" s="76">
        <f t="shared" si="19"/>
        <v>0</v>
      </c>
      <c r="GF24" s="76">
        <f t="shared" si="19"/>
        <v>0</v>
      </c>
      <c r="GG24" s="76">
        <f t="shared" si="19"/>
        <v>0</v>
      </c>
      <c r="GH24" s="76">
        <f t="shared" si="19"/>
        <v>0</v>
      </c>
      <c r="GI24" s="76">
        <f t="shared" si="19"/>
        <v>0</v>
      </c>
      <c r="GJ24" s="76">
        <f t="shared" si="19"/>
        <v>0</v>
      </c>
      <c r="GK24" s="76">
        <f t="shared" si="19"/>
        <v>0</v>
      </c>
      <c r="GL24" s="76">
        <f t="shared" si="19"/>
        <v>0</v>
      </c>
      <c r="GM24" s="76">
        <f t="shared" si="19"/>
        <v>0</v>
      </c>
      <c r="GN24" s="76">
        <f t="shared" si="19"/>
        <v>0</v>
      </c>
      <c r="GO24" s="76">
        <f t="shared" si="19"/>
        <v>0</v>
      </c>
      <c r="GP24" s="76">
        <f t="shared" si="19"/>
        <v>0</v>
      </c>
      <c r="GQ24" s="76">
        <f t="shared" si="19"/>
        <v>0</v>
      </c>
      <c r="GR24" s="76">
        <f t="shared" si="14"/>
        <v>0</v>
      </c>
      <c r="GS24" s="76">
        <f t="shared" si="15"/>
        <v>0</v>
      </c>
      <c r="GT24" s="76">
        <f t="shared" si="15"/>
        <v>0</v>
      </c>
      <c r="GU24" s="76">
        <f t="shared" si="15"/>
        <v>0</v>
      </c>
      <c r="GV24" s="76">
        <f t="shared" si="15"/>
        <v>0</v>
      </c>
      <c r="GW24" s="76">
        <f t="shared" si="15"/>
        <v>0</v>
      </c>
      <c r="GX24" s="76">
        <f t="shared" si="15"/>
        <v>0</v>
      </c>
      <c r="GY24" s="76">
        <f t="shared" si="15"/>
        <v>0</v>
      </c>
      <c r="GZ24" s="76">
        <f t="shared" si="15"/>
        <v>0</v>
      </c>
      <c r="HA24" s="76">
        <f t="shared" si="15"/>
        <v>0</v>
      </c>
      <c r="HB24" s="76">
        <f t="shared" si="15"/>
        <v>0</v>
      </c>
      <c r="HC24" s="76">
        <f t="shared" si="15"/>
        <v>0</v>
      </c>
      <c r="HD24" s="76">
        <f t="shared" si="15"/>
        <v>0</v>
      </c>
      <c r="HE24" s="76">
        <f t="shared" si="15"/>
        <v>0</v>
      </c>
      <c r="HF24" s="76">
        <f t="shared" si="15"/>
        <v>0</v>
      </c>
      <c r="HG24" s="76">
        <f t="shared" si="15"/>
        <v>0</v>
      </c>
      <c r="HH24" s="76">
        <f t="shared" si="15"/>
        <v>0</v>
      </c>
      <c r="HI24" s="76">
        <f t="shared" si="15"/>
        <v>0</v>
      </c>
      <c r="HJ24" s="76">
        <f t="shared" si="15"/>
        <v>0</v>
      </c>
      <c r="HK24" s="76">
        <f t="shared" si="15"/>
        <v>0</v>
      </c>
      <c r="HL24" s="76">
        <f t="shared" si="15"/>
        <v>0</v>
      </c>
      <c r="HM24" s="76">
        <f t="shared" si="15"/>
        <v>0</v>
      </c>
      <c r="HN24" s="76">
        <f t="shared" si="15"/>
        <v>0</v>
      </c>
      <c r="HO24" s="76">
        <f t="shared" si="15"/>
        <v>0</v>
      </c>
      <c r="HP24" s="76">
        <f t="shared" si="15"/>
        <v>0</v>
      </c>
      <c r="HQ24" s="76">
        <f t="shared" si="15"/>
        <v>0</v>
      </c>
      <c r="HR24" s="76">
        <f t="shared" si="15"/>
        <v>0</v>
      </c>
      <c r="HS24" s="76">
        <f t="shared" si="15"/>
        <v>0</v>
      </c>
      <c r="HT24" s="76">
        <f t="shared" si="15"/>
        <v>0</v>
      </c>
      <c r="HU24" s="76">
        <f t="shared" si="15"/>
        <v>0</v>
      </c>
      <c r="HV24" s="76">
        <f t="shared" si="15"/>
        <v>0</v>
      </c>
      <c r="HW24" s="76">
        <f t="shared" si="15"/>
        <v>0</v>
      </c>
      <c r="HX24" s="76">
        <f t="shared" si="15"/>
        <v>0</v>
      </c>
      <c r="HY24" s="76">
        <f t="shared" si="15"/>
        <v>0</v>
      </c>
      <c r="HZ24" s="76">
        <f t="shared" si="15"/>
        <v>0</v>
      </c>
      <c r="IA24" s="76">
        <f t="shared" si="15"/>
        <v>0</v>
      </c>
      <c r="IB24" s="76">
        <f t="shared" si="15"/>
        <v>0</v>
      </c>
      <c r="IC24" s="76">
        <f t="shared" si="15"/>
        <v>0</v>
      </c>
      <c r="ID24" s="76">
        <f t="shared" si="15"/>
        <v>0</v>
      </c>
      <c r="IE24" s="76">
        <f t="shared" si="15"/>
        <v>0</v>
      </c>
      <c r="IF24" s="76">
        <f t="shared" si="15"/>
        <v>0</v>
      </c>
      <c r="IG24" s="76">
        <f t="shared" si="15"/>
        <v>0</v>
      </c>
      <c r="IH24" s="76">
        <f t="shared" si="15"/>
        <v>0</v>
      </c>
      <c r="II24" s="76">
        <f t="shared" si="15"/>
        <v>0</v>
      </c>
      <c r="IJ24" s="76">
        <f t="shared" si="15"/>
        <v>0</v>
      </c>
      <c r="IK24" s="76">
        <f t="shared" si="16"/>
        <v>0</v>
      </c>
      <c r="IL24" s="76">
        <f t="shared" si="16"/>
        <v>0</v>
      </c>
    </row>
    <row r="25" spans="2:246" ht="10.5" customHeight="1" outlineLevel="2" x14ac:dyDescent="0.3">
      <c r="B25" s="7" t="s">
        <v>118</v>
      </c>
      <c r="C25" s="56" t="s">
        <v>283</v>
      </c>
      <c r="G25" s="76">
        <f>G17*G$7</f>
        <v>0</v>
      </c>
      <c r="H25" s="76">
        <f>SUM(G25,H17)*H$7</f>
        <v>0</v>
      </c>
      <c r="I25" s="76">
        <f t="shared" si="18"/>
        <v>0</v>
      </c>
      <c r="J25" s="76">
        <f t="shared" si="18"/>
        <v>0</v>
      </c>
      <c r="K25" s="76">
        <f t="shared" si="18"/>
        <v>0</v>
      </c>
      <c r="L25" s="76">
        <f t="shared" si="18"/>
        <v>0</v>
      </c>
      <c r="M25" s="76">
        <f t="shared" si="18"/>
        <v>0</v>
      </c>
      <c r="N25" s="76">
        <f t="shared" si="18"/>
        <v>0</v>
      </c>
      <c r="O25" s="76">
        <f t="shared" si="18"/>
        <v>0</v>
      </c>
      <c r="P25" s="76">
        <f t="shared" si="18"/>
        <v>0</v>
      </c>
      <c r="Q25" s="76">
        <f t="shared" si="18"/>
        <v>0</v>
      </c>
      <c r="R25" s="76">
        <f t="shared" si="18"/>
        <v>0</v>
      </c>
      <c r="S25" s="76">
        <f t="shared" si="18"/>
        <v>0</v>
      </c>
      <c r="T25" s="76">
        <f t="shared" si="18"/>
        <v>0</v>
      </c>
      <c r="U25" s="76">
        <f t="shared" si="18"/>
        <v>0</v>
      </c>
      <c r="V25" s="76">
        <f t="shared" si="18"/>
        <v>0</v>
      </c>
      <c r="W25" s="76">
        <f t="shared" si="18"/>
        <v>0</v>
      </c>
      <c r="X25" s="76">
        <f t="shared" si="18"/>
        <v>0</v>
      </c>
      <c r="Y25" s="76">
        <f t="shared" si="18"/>
        <v>0</v>
      </c>
      <c r="Z25" s="76">
        <f t="shared" si="18"/>
        <v>0</v>
      </c>
      <c r="AA25" s="76">
        <f t="shared" si="18"/>
        <v>0</v>
      </c>
      <c r="AB25" s="76">
        <f t="shared" si="18"/>
        <v>0</v>
      </c>
      <c r="AC25" s="76">
        <f t="shared" si="18"/>
        <v>0</v>
      </c>
      <c r="AD25" s="76">
        <f t="shared" si="18"/>
        <v>0</v>
      </c>
      <c r="AE25" s="76">
        <f t="shared" si="18"/>
        <v>0</v>
      </c>
      <c r="AF25" s="76">
        <f t="shared" si="18"/>
        <v>0</v>
      </c>
      <c r="AG25" s="76">
        <f t="shared" si="18"/>
        <v>0</v>
      </c>
      <c r="AH25" s="76">
        <f t="shared" si="18"/>
        <v>0</v>
      </c>
      <c r="AI25" s="76">
        <f t="shared" si="18"/>
        <v>0</v>
      </c>
      <c r="AJ25" s="76">
        <f t="shared" si="18"/>
        <v>0</v>
      </c>
      <c r="AK25" s="76">
        <f t="shared" si="18"/>
        <v>0</v>
      </c>
      <c r="AL25" s="76">
        <f t="shared" si="18"/>
        <v>0</v>
      </c>
      <c r="AM25" s="76">
        <f t="shared" si="18"/>
        <v>0</v>
      </c>
      <c r="AN25" s="76">
        <f t="shared" si="18"/>
        <v>0</v>
      </c>
      <c r="AO25" s="76">
        <f t="shared" si="18"/>
        <v>0</v>
      </c>
      <c r="AP25" s="76">
        <f t="shared" si="18"/>
        <v>0</v>
      </c>
      <c r="AQ25" s="76">
        <f t="shared" si="18"/>
        <v>0</v>
      </c>
      <c r="AR25" s="76">
        <f t="shared" si="18"/>
        <v>0</v>
      </c>
      <c r="AS25" s="76">
        <f t="shared" si="18"/>
        <v>0</v>
      </c>
      <c r="AT25" s="76">
        <f t="shared" si="18"/>
        <v>0</v>
      </c>
      <c r="AU25" s="76">
        <f t="shared" si="18"/>
        <v>0</v>
      </c>
      <c r="AV25" s="76">
        <f t="shared" si="18"/>
        <v>0</v>
      </c>
      <c r="AW25" s="76">
        <f t="shared" si="18"/>
        <v>0</v>
      </c>
      <c r="AX25" s="76">
        <f t="shared" si="18"/>
        <v>0</v>
      </c>
      <c r="AY25" s="76">
        <f t="shared" si="18"/>
        <v>0</v>
      </c>
      <c r="AZ25" s="76">
        <f t="shared" si="18"/>
        <v>0</v>
      </c>
      <c r="BA25" s="76">
        <f t="shared" si="18"/>
        <v>0</v>
      </c>
      <c r="BB25" s="76">
        <f t="shared" si="18"/>
        <v>0</v>
      </c>
      <c r="BC25" s="76">
        <f t="shared" si="18"/>
        <v>0</v>
      </c>
      <c r="BD25" s="76">
        <f t="shared" si="18"/>
        <v>0</v>
      </c>
      <c r="BE25" s="76">
        <f t="shared" si="18"/>
        <v>0</v>
      </c>
      <c r="BF25" s="76">
        <f t="shared" si="18"/>
        <v>0</v>
      </c>
      <c r="BG25" s="76">
        <f t="shared" si="18"/>
        <v>0</v>
      </c>
      <c r="BH25" s="76">
        <f t="shared" si="18"/>
        <v>0</v>
      </c>
      <c r="BI25" s="76">
        <f t="shared" si="18"/>
        <v>0</v>
      </c>
      <c r="BJ25" s="76">
        <f t="shared" si="18"/>
        <v>0</v>
      </c>
      <c r="BK25" s="76">
        <f t="shared" si="18"/>
        <v>0</v>
      </c>
      <c r="BL25" s="76">
        <f t="shared" si="18"/>
        <v>0</v>
      </c>
      <c r="BM25" s="76">
        <f t="shared" si="18"/>
        <v>0</v>
      </c>
      <c r="BN25" s="76">
        <f t="shared" si="18"/>
        <v>0</v>
      </c>
      <c r="BO25" s="76">
        <f t="shared" si="18"/>
        <v>0</v>
      </c>
      <c r="BP25" s="76">
        <f t="shared" si="18"/>
        <v>0</v>
      </c>
      <c r="BQ25" s="76">
        <f t="shared" si="18"/>
        <v>0</v>
      </c>
      <c r="BR25" s="76">
        <f t="shared" si="18"/>
        <v>0</v>
      </c>
      <c r="BS25" s="76">
        <f t="shared" si="18"/>
        <v>0</v>
      </c>
      <c r="BT25" s="76">
        <f t="shared" si="18"/>
        <v>0</v>
      </c>
      <c r="BU25" s="76">
        <f t="shared" ref="BU25:EF25" si="20">SUM(BT25,BU17)*BU$7</f>
        <v>0</v>
      </c>
      <c r="BV25" s="76">
        <f t="shared" si="20"/>
        <v>0</v>
      </c>
      <c r="BW25" s="76">
        <f t="shared" si="20"/>
        <v>0</v>
      </c>
      <c r="BX25" s="76">
        <f t="shared" si="20"/>
        <v>0</v>
      </c>
      <c r="BY25" s="76">
        <f t="shared" si="20"/>
        <v>0</v>
      </c>
      <c r="BZ25" s="76">
        <f t="shared" si="20"/>
        <v>0</v>
      </c>
      <c r="CA25" s="76">
        <f t="shared" si="20"/>
        <v>0</v>
      </c>
      <c r="CB25" s="76">
        <f t="shared" si="20"/>
        <v>0</v>
      </c>
      <c r="CC25" s="76">
        <f t="shared" si="20"/>
        <v>0</v>
      </c>
      <c r="CD25" s="76">
        <f t="shared" si="20"/>
        <v>0</v>
      </c>
      <c r="CE25" s="76">
        <f t="shared" si="20"/>
        <v>0</v>
      </c>
      <c r="CF25" s="76">
        <f t="shared" si="20"/>
        <v>0</v>
      </c>
      <c r="CG25" s="76">
        <f t="shared" si="20"/>
        <v>0</v>
      </c>
      <c r="CH25" s="76">
        <f t="shared" si="20"/>
        <v>0</v>
      </c>
      <c r="CI25" s="76">
        <f t="shared" si="20"/>
        <v>0</v>
      </c>
      <c r="CJ25" s="76">
        <f t="shared" si="20"/>
        <v>0</v>
      </c>
      <c r="CK25" s="76">
        <f t="shared" si="20"/>
        <v>0</v>
      </c>
      <c r="CL25" s="76">
        <f t="shared" si="20"/>
        <v>0</v>
      </c>
      <c r="CM25" s="76">
        <f t="shared" si="20"/>
        <v>0</v>
      </c>
      <c r="CN25" s="76">
        <f t="shared" si="20"/>
        <v>0</v>
      </c>
      <c r="CO25" s="76">
        <f t="shared" si="20"/>
        <v>0</v>
      </c>
      <c r="CP25" s="76">
        <f t="shared" si="20"/>
        <v>0</v>
      </c>
      <c r="CQ25" s="76">
        <f t="shared" si="20"/>
        <v>0</v>
      </c>
      <c r="CR25" s="76">
        <f t="shared" si="20"/>
        <v>0</v>
      </c>
      <c r="CS25" s="76">
        <f t="shared" si="20"/>
        <v>0</v>
      </c>
      <c r="CT25" s="76">
        <f t="shared" si="20"/>
        <v>0</v>
      </c>
      <c r="CU25" s="76">
        <f t="shared" si="20"/>
        <v>0</v>
      </c>
      <c r="CV25" s="76">
        <f t="shared" si="20"/>
        <v>0</v>
      </c>
      <c r="CW25" s="76">
        <f t="shared" si="20"/>
        <v>0</v>
      </c>
      <c r="CX25" s="76">
        <f t="shared" si="20"/>
        <v>0</v>
      </c>
      <c r="CY25" s="76">
        <f t="shared" si="20"/>
        <v>0</v>
      </c>
      <c r="CZ25" s="76">
        <f t="shared" si="20"/>
        <v>0</v>
      </c>
      <c r="DA25" s="76">
        <f t="shared" si="20"/>
        <v>0</v>
      </c>
      <c r="DB25" s="76">
        <f t="shared" si="20"/>
        <v>0</v>
      </c>
      <c r="DC25" s="76">
        <f t="shared" si="20"/>
        <v>0</v>
      </c>
      <c r="DD25" s="76">
        <f t="shared" si="20"/>
        <v>0</v>
      </c>
      <c r="DE25" s="76">
        <f t="shared" si="20"/>
        <v>0</v>
      </c>
      <c r="DF25" s="76">
        <f t="shared" si="20"/>
        <v>0</v>
      </c>
      <c r="DG25" s="76">
        <f t="shared" si="20"/>
        <v>0</v>
      </c>
      <c r="DH25" s="76">
        <f t="shared" si="20"/>
        <v>0</v>
      </c>
      <c r="DI25" s="76">
        <f t="shared" si="20"/>
        <v>0</v>
      </c>
      <c r="DJ25" s="76">
        <f t="shared" si="20"/>
        <v>0</v>
      </c>
      <c r="DK25" s="76">
        <f t="shared" si="20"/>
        <v>0</v>
      </c>
      <c r="DL25" s="76">
        <f t="shared" si="20"/>
        <v>0</v>
      </c>
      <c r="DM25" s="76">
        <f t="shared" si="20"/>
        <v>0</v>
      </c>
      <c r="DN25" s="76">
        <f t="shared" si="20"/>
        <v>0</v>
      </c>
      <c r="DO25" s="76">
        <f t="shared" si="20"/>
        <v>0</v>
      </c>
      <c r="DP25" s="76">
        <f t="shared" si="20"/>
        <v>0</v>
      </c>
      <c r="DQ25" s="76">
        <f t="shared" si="20"/>
        <v>0</v>
      </c>
      <c r="DR25" s="76">
        <f t="shared" si="20"/>
        <v>0</v>
      </c>
      <c r="DS25" s="76">
        <f t="shared" si="20"/>
        <v>0</v>
      </c>
      <c r="DT25" s="76">
        <f t="shared" si="20"/>
        <v>0</v>
      </c>
      <c r="DU25" s="76">
        <f t="shared" si="20"/>
        <v>0</v>
      </c>
      <c r="DV25" s="76">
        <f t="shared" si="20"/>
        <v>0</v>
      </c>
      <c r="DW25" s="76">
        <f t="shared" si="20"/>
        <v>0</v>
      </c>
      <c r="DX25" s="76">
        <f t="shared" si="20"/>
        <v>0</v>
      </c>
      <c r="DY25" s="76">
        <f t="shared" si="20"/>
        <v>0</v>
      </c>
      <c r="DZ25" s="76">
        <f t="shared" si="20"/>
        <v>0</v>
      </c>
      <c r="EA25" s="76">
        <f t="shared" si="20"/>
        <v>0</v>
      </c>
      <c r="EB25" s="76">
        <f t="shared" si="20"/>
        <v>0</v>
      </c>
      <c r="EC25" s="76">
        <f t="shared" si="20"/>
        <v>0</v>
      </c>
      <c r="ED25" s="76">
        <f t="shared" si="20"/>
        <v>0</v>
      </c>
      <c r="EE25" s="76">
        <f t="shared" si="20"/>
        <v>0</v>
      </c>
      <c r="EF25" s="76">
        <f t="shared" si="20"/>
        <v>0</v>
      </c>
      <c r="EG25" s="76">
        <f t="shared" si="19"/>
        <v>0</v>
      </c>
      <c r="EH25" s="76">
        <f t="shared" si="19"/>
        <v>0</v>
      </c>
      <c r="EI25" s="76">
        <f t="shared" si="19"/>
        <v>0</v>
      </c>
      <c r="EJ25" s="76">
        <f t="shared" si="19"/>
        <v>0</v>
      </c>
      <c r="EK25" s="76">
        <f t="shared" si="19"/>
        <v>0</v>
      </c>
      <c r="EL25" s="76">
        <f t="shared" si="19"/>
        <v>0</v>
      </c>
      <c r="EM25" s="76">
        <f t="shared" si="19"/>
        <v>0</v>
      </c>
      <c r="EN25" s="76">
        <f t="shared" si="19"/>
        <v>0</v>
      </c>
      <c r="EO25" s="76">
        <f t="shared" si="19"/>
        <v>0</v>
      </c>
      <c r="EP25" s="76">
        <f t="shared" si="19"/>
        <v>0</v>
      </c>
      <c r="EQ25" s="76">
        <f t="shared" si="19"/>
        <v>0</v>
      </c>
      <c r="ER25" s="76">
        <f t="shared" si="19"/>
        <v>0</v>
      </c>
      <c r="ES25" s="76">
        <f t="shared" si="19"/>
        <v>0</v>
      </c>
      <c r="ET25" s="76">
        <f t="shared" si="19"/>
        <v>0</v>
      </c>
      <c r="EU25" s="76">
        <f t="shared" si="19"/>
        <v>0</v>
      </c>
      <c r="EV25" s="76">
        <f t="shared" si="19"/>
        <v>0</v>
      </c>
      <c r="EW25" s="76">
        <f t="shared" si="19"/>
        <v>0</v>
      </c>
      <c r="EX25" s="76">
        <f t="shared" si="19"/>
        <v>0</v>
      </c>
      <c r="EY25" s="76">
        <f t="shared" si="19"/>
        <v>0</v>
      </c>
      <c r="EZ25" s="76">
        <f t="shared" si="19"/>
        <v>0</v>
      </c>
      <c r="FA25" s="76">
        <f t="shared" si="19"/>
        <v>0</v>
      </c>
      <c r="FB25" s="76">
        <f t="shared" si="19"/>
        <v>0</v>
      </c>
      <c r="FC25" s="76">
        <f t="shared" si="19"/>
        <v>0</v>
      </c>
      <c r="FD25" s="76">
        <f t="shared" si="19"/>
        <v>0</v>
      </c>
      <c r="FE25" s="76">
        <f t="shared" si="19"/>
        <v>0</v>
      </c>
      <c r="FF25" s="76">
        <f t="shared" si="19"/>
        <v>0</v>
      </c>
      <c r="FG25" s="76">
        <f t="shared" si="19"/>
        <v>0</v>
      </c>
      <c r="FH25" s="76">
        <f t="shared" si="19"/>
        <v>0</v>
      </c>
      <c r="FI25" s="76">
        <f t="shared" si="19"/>
        <v>0</v>
      </c>
      <c r="FJ25" s="76">
        <f t="shared" si="19"/>
        <v>0</v>
      </c>
      <c r="FK25" s="76">
        <f t="shared" si="19"/>
        <v>0</v>
      </c>
      <c r="FL25" s="76">
        <f t="shared" si="19"/>
        <v>0</v>
      </c>
      <c r="FM25" s="76">
        <f t="shared" si="19"/>
        <v>0</v>
      </c>
      <c r="FN25" s="76">
        <f t="shared" si="19"/>
        <v>0</v>
      </c>
      <c r="FO25" s="76">
        <f t="shared" si="19"/>
        <v>0</v>
      </c>
      <c r="FP25" s="76">
        <f t="shared" si="19"/>
        <v>0</v>
      </c>
      <c r="FQ25" s="76">
        <f t="shared" si="19"/>
        <v>0</v>
      </c>
      <c r="FR25" s="76">
        <f t="shared" si="19"/>
        <v>0</v>
      </c>
      <c r="FS25" s="76">
        <f t="shared" si="19"/>
        <v>0</v>
      </c>
      <c r="FT25" s="76">
        <f t="shared" si="19"/>
        <v>0</v>
      </c>
      <c r="FU25" s="76">
        <f t="shared" si="19"/>
        <v>0</v>
      </c>
      <c r="FV25" s="76">
        <f t="shared" si="19"/>
        <v>0</v>
      </c>
      <c r="FW25" s="76">
        <f t="shared" si="19"/>
        <v>0</v>
      </c>
      <c r="FX25" s="76">
        <f t="shared" si="19"/>
        <v>0</v>
      </c>
      <c r="FY25" s="76">
        <f t="shared" si="19"/>
        <v>0</v>
      </c>
      <c r="FZ25" s="76">
        <f t="shared" si="19"/>
        <v>0</v>
      </c>
      <c r="GA25" s="76">
        <f t="shared" si="19"/>
        <v>0</v>
      </c>
      <c r="GB25" s="76">
        <f t="shared" si="19"/>
        <v>0</v>
      </c>
      <c r="GC25" s="76">
        <f t="shared" si="19"/>
        <v>0</v>
      </c>
      <c r="GD25" s="76">
        <f t="shared" si="19"/>
        <v>0</v>
      </c>
      <c r="GE25" s="76">
        <f t="shared" si="19"/>
        <v>0</v>
      </c>
      <c r="GF25" s="76">
        <f t="shared" si="19"/>
        <v>0</v>
      </c>
      <c r="GG25" s="76">
        <f t="shared" si="19"/>
        <v>0</v>
      </c>
      <c r="GH25" s="76">
        <f t="shared" si="19"/>
        <v>0</v>
      </c>
      <c r="GI25" s="76">
        <f t="shared" si="19"/>
        <v>0</v>
      </c>
      <c r="GJ25" s="76">
        <f t="shared" si="19"/>
        <v>0</v>
      </c>
      <c r="GK25" s="76">
        <f t="shared" si="19"/>
        <v>0</v>
      </c>
      <c r="GL25" s="76">
        <f t="shared" si="19"/>
        <v>0</v>
      </c>
      <c r="GM25" s="76">
        <f t="shared" si="19"/>
        <v>0</v>
      </c>
      <c r="GN25" s="76">
        <f t="shared" si="19"/>
        <v>0</v>
      </c>
      <c r="GO25" s="76">
        <f t="shared" si="19"/>
        <v>0</v>
      </c>
      <c r="GP25" s="76">
        <f t="shared" si="19"/>
        <v>0</v>
      </c>
      <c r="GQ25" s="76">
        <f t="shared" si="19"/>
        <v>0</v>
      </c>
      <c r="GR25" s="76">
        <f t="shared" si="14"/>
        <v>0</v>
      </c>
      <c r="GS25" s="76">
        <f t="shared" si="15"/>
        <v>0</v>
      </c>
      <c r="GT25" s="76">
        <f t="shared" si="15"/>
        <v>0</v>
      </c>
      <c r="GU25" s="76">
        <f t="shared" si="15"/>
        <v>0</v>
      </c>
      <c r="GV25" s="76">
        <f t="shared" si="15"/>
        <v>0</v>
      </c>
      <c r="GW25" s="76">
        <f t="shared" si="15"/>
        <v>0</v>
      </c>
      <c r="GX25" s="76">
        <f t="shared" si="15"/>
        <v>0</v>
      </c>
      <c r="GY25" s="76">
        <f t="shared" si="15"/>
        <v>0</v>
      </c>
      <c r="GZ25" s="76">
        <f t="shared" si="15"/>
        <v>0</v>
      </c>
      <c r="HA25" s="76">
        <f t="shared" si="15"/>
        <v>0</v>
      </c>
      <c r="HB25" s="76">
        <f t="shared" si="15"/>
        <v>0</v>
      </c>
      <c r="HC25" s="76">
        <f t="shared" si="15"/>
        <v>0</v>
      </c>
      <c r="HD25" s="76">
        <f t="shared" si="15"/>
        <v>0</v>
      </c>
      <c r="HE25" s="76">
        <f t="shared" si="15"/>
        <v>0</v>
      </c>
      <c r="HF25" s="76">
        <f t="shared" si="15"/>
        <v>0</v>
      </c>
      <c r="HG25" s="76">
        <f t="shared" si="15"/>
        <v>0</v>
      </c>
      <c r="HH25" s="76">
        <f t="shared" si="15"/>
        <v>0</v>
      </c>
      <c r="HI25" s="76">
        <f t="shared" si="15"/>
        <v>0</v>
      </c>
      <c r="HJ25" s="76">
        <f t="shared" si="15"/>
        <v>0</v>
      </c>
      <c r="HK25" s="76">
        <f t="shared" si="15"/>
        <v>0</v>
      </c>
      <c r="HL25" s="76">
        <f t="shared" si="15"/>
        <v>0</v>
      </c>
      <c r="HM25" s="76">
        <f t="shared" si="15"/>
        <v>0</v>
      </c>
      <c r="HN25" s="76">
        <f t="shared" si="15"/>
        <v>0</v>
      </c>
      <c r="HO25" s="76">
        <f t="shared" si="15"/>
        <v>0</v>
      </c>
      <c r="HP25" s="76">
        <f t="shared" si="15"/>
        <v>0</v>
      </c>
      <c r="HQ25" s="76">
        <f t="shared" si="15"/>
        <v>0</v>
      </c>
      <c r="HR25" s="76">
        <f t="shared" si="15"/>
        <v>0</v>
      </c>
      <c r="HS25" s="76">
        <f t="shared" si="15"/>
        <v>0</v>
      </c>
      <c r="HT25" s="76">
        <f t="shared" si="15"/>
        <v>0</v>
      </c>
      <c r="HU25" s="76">
        <f t="shared" si="15"/>
        <v>0</v>
      </c>
      <c r="HV25" s="76">
        <f t="shared" si="15"/>
        <v>0</v>
      </c>
      <c r="HW25" s="76">
        <f t="shared" si="15"/>
        <v>0</v>
      </c>
      <c r="HX25" s="76">
        <f t="shared" si="15"/>
        <v>0</v>
      </c>
      <c r="HY25" s="76">
        <f t="shared" si="15"/>
        <v>0</v>
      </c>
      <c r="HZ25" s="76">
        <f t="shared" si="15"/>
        <v>0</v>
      </c>
      <c r="IA25" s="76">
        <f t="shared" si="15"/>
        <v>0</v>
      </c>
      <c r="IB25" s="76">
        <f t="shared" si="15"/>
        <v>0</v>
      </c>
      <c r="IC25" s="76">
        <f t="shared" si="15"/>
        <v>0</v>
      </c>
      <c r="ID25" s="76">
        <f t="shared" si="15"/>
        <v>0</v>
      </c>
      <c r="IE25" s="76">
        <f t="shared" si="15"/>
        <v>0</v>
      </c>
      <c r="IF25" s="76">
        <f t="shared" si="15"/>
        <v>0</v>
      </c>
      <c r="IG25" s="76">
        <f t="shared" si="15"/>
        <v>0</v>
      </c>
      <c r="IH25" s="76">
        <f t="shared" si="15"/>
        <v>0</v>
      </c>
      <c r="II25" s="76">
        <f t="shared" si="15"/>
        <v>0</v>
      </c>
      <c r="IJ25" s="76">
        <f t="shared" si="15"/>
        <v>0</v>
      </c>
      <c r="IK25" s="76">
        <f t="shared" si="16"/>
        <v>0</v>
      </c>
      <c r="IL25" s="76">
        <f t="shared" si="16"/>
        <v>0</v>
      </c>
    </row>
    <row r="26" spans="2:246" s="48" customFormat="1" ht="10.5" customHeight="1" outlineLevel="1" x14ac:dyDescent="0.2">
      <c r="B26" s="51" t="s">
        <v>248</v>
      </c>
      <c r="C26" s="57" t="s">
        <v>283</v>
      </c>
      <c r="D26" s="52"/>
      <c r="E26" s="53"/>
      <c r="F26" s="53"/>
      <c r="G26" s="77">
        <f t="shared" ref="G26:BR26" ca="1" si="21">SUM(G21:G25)</f>
        <v>43533.506673510812</v>
      </c>
      <c r="H26" s="77">
        <f t="shared" ca="1" si="21"/>
        <v>45358.680013688296</v>
      </c>
      <c r="I26" s="77">
        <f t="shared" ca="1" si="21"/>
        <v>46517.186687199108</v>
      </c>
      <c r="J26" s="77">
        <f t="shared" ca="1" si="21"/>
        <v>47467.360027376591</v>
      </c>
      <c r="K26" s="77">
        <f t="shared" ca="1" si="21"/>
        <v>48417.533367554075</v>
      </c>
      <c r="L26" s="77">
        <f t="shared" ca="1" si="21"/>
        <v>50617.706707731559</v>
      </c>
      <c r="M26" s="77">
        <f t="shared" ca="1" si="21"/>
        <v>51151.213381242371</v>
      </c>
      <c r="N26" s="77">
        <f t="shared" ca="1" si="21"/>
        <v>53473.053388086519</v>
      </c>
      <c r="O26" s="77">
        <f t="shared" ca="1" si="21"/>
        <v>55794.893394930667</v>
      </c>
      <c r="P26" s="77">
        <f t="shared" ca="1" si="21"/>
        <v>58116.733401774822</v>
      </c>
      <c r="Q26" s="77">
        <f t="shared" ca="1" si="21"/>
        <v>60855.240075285634</v>
      </c>
      <c r="R26" s="77">
        <f t="shared" ca="1" si="21"/>
        <v>64093.746748796453</v>
      </c>
      <c r="S26" s="77">
        <f t="shared" ca="1" si="21"/>
        <v>0</v>
      </c>
      <c r="T26" s="77">
        <f t="shared" ca="1" si="21"/>
        <v>0</v>
      </c>
      <c r="U26" s="77">
        <f t="shared" ca="1" si="21"/>
        <v>0</v>
      </c>
      <c r="V26" s="77">
        <f t="shared" ca="1" si="21"/>
        <v>0</v>
      </c>
      <c r="W26" s="77">
        <f t="shared" ca="1" si="21"/>
        <v>0</v>
      </c>
      <c r="X26" s="77">
        <f t="shared" ca="1" si="21"/>
        <v>0</v>
      </c>
      <c r="Y26" s="77">
        <f t="shared" ca="1" si="21"/>
        <v>0</v>
      </c>
      <c r="Z26" s="77">
        <f t="shared" ca="1" si="21"/>
        <v>0</v>
      </c>
      <c r="AA26" s="77">
        <f t="shared" ca="1" si="21"/>
        <v>0</v>
      </c>
      <c r="AB26" s="77">
        <f t="shared" ca="1" si="21"/>
        <v>0</v>
      </c>
      <c r="AC26" s="77">
        <f t="shared" ca="1" si="21"/>
        <v>0</v>
      </c>
      <c r="AD26" s="77">
        <f t="shared" ca="1" si="21"/>
        <v>0</v>
      </c>
      <c r="AE26" s="77">
        <f t="shared" ca="1" si="21"/>
        <v>0</v>
      </c>
      <c r="AF26" s="77">
        <f t="shared" ca="1" si="21"/>
        <v>0</v>
      </c>
      <c r="AG26" s="77">
        <f t="shared" ca="1" si="21"/>
        <v>0</v>
      </c>
      <c r="AH26" s="77">
        <f t="shared" ca="1" si="21"/>
        <v>0</v>
      </c>
      <c r="AI26" s="77">
        <f t="shared" ca="1" si="21"/>
        <v>0</v>
      </c>
      <c r="AJ26" s="77">
        <f t="shared" ca="1" si="21"/>
        <v>0</v>
      </c>
      <c r="AK26" s="77">
        <f t="shared" ca="1" si="21"/>
        <v>0</v>
      </c>
      <c r="AL26" s="77">
        <f t="shared" ca="1" si="21"/>
        <v>0</v>
      </c>
      <c r="AM26" s="77">
        <f t="shared" ca="1" si="21"/>
        <v>0</v>
      </c>
      <c r="AN26" s="77">
        <f t="shared" ca="1" si="21"/>
        <v>0</v>
      </c>
      <c r="AO26" s="77">
        <f t="shared" ca="1" si="21"/>
        <v>0</v>
      </c>
      <c r="AP26" s="77">
        <f t="shared" ca="1" si="21"/>
        <v>0</v>
      </c>
      <c r="AQ26" s="77">
        <f t="shared" ca="1" si="21"/>
        <v>0</v>
      </c>
      <c r="AR26" s="77">
        <f t="shared" ca="1" si="21"/>
        <v>0</v>
      </c>
      <c r="AS26" s="77">
        <f t="shared" ca="1" si="21"/>
        <v>0</v>
      </c>
      <c r="AT26" s="77">
        <f t="shared" ca="1" si="21"/>
        <v>0</v>
      </c>
      <c r="AU26" s="77">
        <f t="shared" ca="1" si="21"/>
        <v>0</v>
      </c>
      <c r="AV26" s="77">
        <f t="shared" ca="1" si="21"/>
        <v>0</v>
      </c>
      <c r="AW26" s="77">
        <f t="shared" ca="1" si="21"/>
        <v>0</v>
      </c>
      <c r="AX26" s="77">
        <f t="shared" ca="1" si="21"/>
        <v>0</v>
      </c>
      <c r="AY26" s="77">
        <f t="shared" ca="1" si="21"/>
        <v>0</v>
      </c>
      <c r="AZ26" s="77">
        <f t="shared" ca="1" si="21"/>
        <v>0</v>
      </c>
      <c r="BA26" s="77">
        <f t="shared" ca="1" si="21"/>
        <v>0</v>
      </c>
      <c r="BB26" s="77">
        <f t="shared" ca="1" si="21"/>
        <v>0</v>
      </c>
      <c r="BC26" s="77">
        <f t="shared" ca="1" si="21"/>
        <v>0</v>
      </c>
      <c r="BD26" s="77">
        <f t="shared" ca="1" si="21"/>
        <v>0</v>
      </c>
      <c r="BE26" s="77">
        <f t="shared" ca="1" si="21"/>
        <v>0</v>
      </c>
      <c r="BF26" s="77">
        <f t="shared" ca="1" si="21"/>
        <v>0</v>
      </c>
      <c r="BG26" s="77">
        <f t="shared" ca="1" si="21"/>
        <v>0</v>
      </c>
      <c r="BH26" s="77">
        <f t="shared" ca="1" si="21"/>
        <v>0</v>
      </c>
      <c r="BI26" s="77">
        <f t="shared" ca="1" si="21"/>
        <v>0</v>
      </c>
      <c r="BJ26" s="77">
        <f t="shared" ca="1" si="21"/>
        <v>0</v>
      </c>
      <c r="BK26" s="77">
        <f t="shared" ca="1" si="21"/>
        <v>0</v>
      </c>
      <c r="BL26" s="77">
        <f t="shared" ca="1" si="21"/>
        <v>0</v>
      </c>
      <c r="BM26" s="77">
        <f t="shared" ca="1" si="21"/>
        <v>0</v>
      </c>
      <c r="BN26" s="77">
        <f t="shared" ca="1" si="21"/>
        <v>0</v>
      </c>
      <c r="BO26" s="77">
        <f t="shared" ca="1" si="21"/>
        <v>0</v>
      </c>
      <c r="BP26" s="77">
        <f t="shared" ca="1" si="21"/>
        <v>0</v>
      </c>
      <c r="BQ26" s="77">
        <f t="shared" ca="1" si="21"/>
        <v>0</v>
      </c>
      <c r="BR26" s="77">
        <f t="shared" ca="1" si="21"/>
        <v>0</v>
      </c>
      <c r="BS26" s="77">
        <f t="shared" ref="BS26:ED26" ca="1" si="22">SUM(BS21:BS25)</f>
        <v>0</v>
      </c>
      <c r="BT26" s="77">
        <f t="shared" ca="1" si="22"/>
        <v>0</v>
      </c>
      <c r="BU26" s="77">
        <f t="shared" ca="1" si="22"/>
        <v>0</v>
      </c>
      <c r="BV26" s="77">
        <f t="shared" ca="1" si="22"/>
        <v>0</v>
      </c>
      <c r="BW26" s="77">
        <f t="shared" ca="1" si="22"/>
        <v>0</v>
      </c>
      <c r="BX26" s="77">
        <f t="shared" ca="1" si="22"/>
        <v>0</v>
      </c>
      <c r="BY26" s="77">
        <f t="shared" ca="1" si="22"/>
        <v>0</v>
      </c>
      <c r="BZ26" s="77">
        <f t="shared" ca="1" si="22"/>
        <v>0</v>
      </c>
      <c r="CA26" s="77">
        <f t="shared" ca="1" si="22"/>
        <v>0</v>
      </c>
      <c r="CB26" s="77">
        <f t="shared" ca="1" si="22"/>
        <v>0</v>
      </c>
      <c r="CC26" s="77">
        <f t="shared" ca="1" si="22"/>
        <v>0</v>
      </c>
      <c r="CD26" s="77">
        <f t="shared" ca="1" si="22"/>
        <v>0</v>
      </c>
      <c r="CE26" s="77">
        <f t="shared" ca="1" si="22"/>
        <v>0</v>
      </c>
      <c r="CF26" s="77">
        <f t="shared" ca="1" si="22"/>
        <v>0</v>
      </c>
      <c r="CG26" s="77">
        <f t="shared" ca="1" si="22"/>
        <v>0</v>
      </c>
      <c r="CH26" s="77">
        <f t="shared" ca="1" si="22"/>
        <v>0</v>
      </c>
      <c r="CI26" s="77">
        <f t="shared" ca="1" si="22"/>
        <v>0</v>
      </c>
      <c r="CJ26" s="77">
        <f t="shared" ca="1" si="22"/>
        <v>0</v>
      </c>
      <c r="CK26" s="77">
        <f t="shared" ca="1" si="22"/>
        <v>0</v>
      </c>
      <c r="CL26" s="77">
        <f t="shared" ca="1" si="22"/>
        <v>0</v>
      </c>
      <c r="CM26" s="77">
        <f t="shared" ca="1" si="22"/>
        <v>0</v>
      </c>
      <c r="CN26" s="77">
        <f t="shared" ca="1" si="22"/>
        <v>0</v>
      </c>
      <c r="CO26" s="77">
        <f t="shared" ca="1" si="22"/>
        <v>0</v>
      </c>
      <c r="CP26" s="77">
        <f t="shared" ca="1" si="22"/>
        <v>0</v>
      </c>
      <c r="CQ26" s="77">
        <f t="shared" ca="1" si="22"/>
        <v>0</v>
      </c>
      <c r="CR26" s="77">
        <f t="shared" ca="1" si="22"/>
        <v>0</v>
      </c>
      <c r="CS26" s="77">
        <f t="shared" ca="1" si="22"/>
        <v>0</v>
      </c>
      <c r="CT26" s="77">
        <f t="shared" ca="1" si="22"/>
        <v>0</v>
      </c>
      <c r="CU26" s="77">
        <f t="shared" ca="1" si="22"/>
        <v>0</v>
      </c>
      <c r="CV26" s="77">
        <f t="shared" ca="1" si="22"/>
        <v>0</v>
      </c>
      <c r="CW26" s="77">
        <f t="shared" ca="1" si="22"/>
        <v>0</v>
      </c>
      <c r="CX26" s="77">
        <f t="shared" ca="1" si="22"/>
        <v>0</v>
      </c>
      <c r="CY26" s="77">
        <f t="shared" ca="1" si="22"/>
        <v>0</v>
      </c>
      <c r="CZ26" s="77">
        <f t="shared" ca="1" si="22"/>
        <v>0</v>
      </c>
      <c r="DA26" s="77">
        <f t="shared" ca="1" si="22"/>
        <v>0</v>
      </c>
      <c r="DB26" s="77">
        <f t="shared" ca="1" si="22"/>
        <v>0</v>
      </c>
      <c r="DC26" s="77">
        <f t="shared" ca="1" si="22"/>
        <v>0</v>
      </c>
      <c r="DD26" s="77">
        <f t="shared" ca="1" si="22"/>
        <v>0</v>
      </c>
      <c r="DE26" s="77">
        <f t="shared" ca="1" si="22"/>
        <v>0</v>
      </c>
      <c r="DF26" s="77">
        <f t="shared" ca="1" si="22"/>
        <v>0</v>
      </c>
      <c r="DG26" s="77">
        <f t="shared" ca="1" si="22"/>
        <v>0</v>
      </c>
      <c r="DH26" s="77">
        <f t="shared" ca="1" si="22"/>
        <v>0</v>
      </c>
      <c r="DI26" s="77">
        <f t="shared" ca="1" si="22"/>
        <v>0</v>
      </c>
      <c r="DJ26" s="77">
        <f t="shared" ca="1" si="22"/>
        <v>0</v>
      </c>
      <c r="DK26" s="77">
        <f t="shared" ca="1" si="22"/>
        <v>0</v>
      </c>
      <c r="DL26" s="77">
        <f t="shared" ca="1" si="22"/>
        <v>0</v>
      </c>
      <c r="DM26" s="77">
        <f t="shared" ca="1" si="22"/>
        <v>0</v>
      </c>
      <c r="DN26" s="77">
        <f t="shared" ca="1" si="22"/>
        <v>0</v>
      </c>
      <c r="DO26" s="77">
        <f t="shared" ca="1" si="22"/>
        <v>0</v>
      </c>
      <c r="DP26" s="77">
        <f t="shared" ca="1" si="22"/>
        <v>0</v>
      </c>
      <c r="DQ26" s="77">
        <f t="shared" ca="1" si="22"/>
        <v>0</v>
      </c>
      <c r="DR26" s="77">
        <f t="shared" ca="1" si="22"/>
        <v>0</v>
      </c>
      <c r="DS26" s="77">
        <f t="shared" ca="1" si="22"/>
        <v>0</v>
      </c>
      <c r="DT26" s="77">
        <f t="shared" ca="1" si="22"/>
        <v>0</v>
      </c>
      <c r="DU26" s="77">
        <f t="shared" ca="1" si="22"/>
        <v>0</v>
      </c>
      <c r="DV26" s="77">
        <f t="shared" ca="1" si="22"/>
        <v>0</v>
      </c>
      <c r="DW26" s="77">
        <f t="shared" ca="1" si="22"/>
        <v>0</v>
      </c>
      <c r="DX26" s="77">
        <f t="shared" ca="1" si="22"/>
        <v>0</v>
      </c>
      <c r="DY26" s="77">
        <f t="shared" ca="1" si="22"/>
        <v>0</v>
      </c>
      <c r="DZ26" s="77">
        <f t="shared" ca="1" si="22"/>
        <v>0</v>
      </c>
      <c r="EA26" s="77">
        <f t="shared" ca="1" si="22"/>
        <v>0</v>
      </c>
      <c r="EB26" s="77">
        <f t="shared" ca="1" si="22"/>
        <v>0</v>
      </c>
      <c r="EC26" s="77">
        <f t="shared" ca="1" si="22"/>
        <v>0</v>
      </c>
      <c r="ED26" s="77">
        <f t="shared" ca="1" si="22"/>
        <v>0</v>
      </c>
      <c r="EE26" s="77">
        <f t="shared" ref="EE26:GP26" ca="1" si="23">SUM(EE21:EE25)</f>
        <v>0</v>
      </c>
      <c r="EF26" s="77">
        <f t="shared" ca="1" si="23"/>
        <v>0</v>
      </c>
      <c r="EG26" s="77">
        <f t="shared" ca="1" si="23"/>
        <v>0</v>
      </c>
      <c r="EH26" s="77">
        <f t="shared" ca="1" si="23"/>
        <v>0</v>
      </c>
      <c r="EI26" s="77">
        <f t="shared" ca="1" si="23"/>
        <v>0</v>
      </c>
      <c r="EJ26" s="77">
        <f t="shared" ca="1" si="23"/>
        <v>0</v>
      </c>
      <c r="EK26" s="77">
        <f t="shared" ca="1" si="23"/>
        <v>0</v>
      </c>
      <c r="EL26" s="77">
        <f t="shared" ca="1" si="23"/>
        <v>0</v>
      </c>
      <c r="EM26" s="77">
        <f t="shared" ca="1" si="23"/>
        <v>0</v>
      </c>
      <c r="EN26" s="77">
        <f t="shared" ca="1" si="23"/>
        <v>0</v>
      </c>
      <c r="EO26" s="77">
        <f t="shared" ca="1" si="23"/>
        <v>0</v>
      </c>
      <c r="EP26" s="77">
        <f t="shared" ca="1" si="23"/>
        <v>0</v>
      </c>
      <c r="EQ26" s="77">
        <f t="shared" ca="1" si="23"/>
        <v>0</v>
      </c>
      <c r="ER26" s="77">
        <f t="shared" ca="1" si="23"/>
        <v>0</v>
      </c>
      <c r="ES26" s="77">
        <f t="shared" ca="1" si="23"/>
        <v>0</v>
      </c>
      <c r="ET26" s="77">
        <f t="shared" ca="1" si="23"/>
        <v>0</v>
      </c>
      <c r="EU26" s="77">
        <f t="shared" ca="1" si="23"/>
        <v>0</v>
      </c>
      <c r="EV26" s="77">
        <f t="shared" ca="1" si="23"/>
        <v>0</v>
      </c>
      <c r="EW26" s="77">
        <f t="shared" ca="1" si="23"/>
        <v>0</v>
      </c>
      <c r="EX26" s="77">
        <f t="shared" ca="1" si="23"/>
        <v>0</v>
      </c>
      <c r="EY26" s="77">
        <f t="shared" ca="1" si="23"/>
        <v>0</v>
      </c>
      <c r="EZ26" s="77">
        <f t="shared" ca="1" si="23"/>
        <v>0</v>
      </c>
      <c r="FA26" s="77">
        <f t="shared" ca="1" si="23"/>
        <v>0</v>
      </c>
      <c r="FB26" s="77">
        <f t="shared" ca="1" si="23"/>
        <v>0</v>
      </c>
      <c r="FC26" s="77">
        <f t="shared" ca="1" si="23"/>
        <v>0</v>
      </c>
      <c r="FD26" s="77">
        <f t="shared" ca="1" si="23"/>
        <v>0</v>
      </c>
      <c r="FE26" s="77">
        <f t="shared" ca="1" si="23"/>
        <v>0</v>
      </c>
      <c r="FF26" s="77">
        <f t="shared" ca="1" si="23"/>
        <v>0</v>
      </c>
      <c r="FG26" s="77">
        <f t="shared" ca="1" si="23"/>
        <v>0</v>
      </c>
      <c r="FH26" s="77">
        <f t="shared" ca="1" si="23"/>
        <v>0</v>
      </c>
      <c r="FI26" s="77">
        <f t="shared" ca="1" si="23"/>
        <v>0</v>
      </c>
      <c r="FJ26" s="77">
        <f t="shared" ca="1" si="23"/>
        <v>0</v>
      </c>
      <c r="FK26" s="77">
        <f t="shared" ca="1" si="23"/>
        <v>0</v>
      </c>
      <c r="FL26" s="77">
        <f t="shared" ca="1" si="23"/>
        <v>0</v>
      </c>
      <c r="FM26" s="77">
        <f t="shared" ca="1" si="23"/>
        <v>0</v>
      </c>
      <c r="FN26" s="77">
        <f t="shared" ca="1" si="23"/>
        <v>0</v>
      </c>
      <c r="FO26" s="77">
        <f t="shared" ca="1" si="23"/>
        <v>0</v>
      </c>
      <c r="FP26" s="77">
        <f t="shared" ca="1" si="23"/>
        <v>0</v>
      </c>
      <c r="FQ26" s="77">
        <f t="shared" ca="1" si="23"/>
        <v>0</v>
      </c>
      <c r="FR26" s="77">
        <f t="shared" ca="1" si="23"/>
        <v>0</v>
      </c>
      <c r="FS26" s="77">
        <f t="shared" ca="1" si="23"/>
        <v>0</v>
      </c>
      <c r="FT26" s="77">
        <f t="shared" ca="1" si="23"/>
        <v>0</v>
      </c>
      <c r="FU26" s="77">
        <f t="shared" ca="1" si="23"/>
        <v>0</v>
      </c>
      <c r="FV26" s="77">
        <f t="shared" ca="1" si="23"/>
        <v>0</v>
      </c>
      <c r="FW26" s="77">
        <f t="shared" ca="1" si="23"/>
        <v>0</v>
      </c>
      <c r="FX26" s="77">
        <f t="shared" ca="1" si="23"/>
        <v>0</v>
      </c>
      <c r="FY26" s="77">
        <f t="shared" ca="1" si="23"/>
        <v>0</v>
      </c>
      <c r="FZ26" s="77">
        <f t="shared" ca="1" si="23"/>
        <v>0</v>
      </c>
      <c r="GA26" s="77">
        <f t="shared" ca="1" si="23"/>
        <v>0</v>
      </c>
      <c r="GB26" s="77">
        <f t="shared" ca="1" si="23"/>
        <v>0</v>
      </c>
      <c r="GC26" s="77">
        <f t="shared" ca="1" si="23"/>
        <v>0</v>
      </c>
      <c r="GD26" s="77">
        <f t="shared" ca="1" si="23"/>
        <v>0</v>
      </c>
      <c r="GE26" s="77">
        <f t="shared" ca="1" si="23"/>
        <v>0</v>
      </c>
      <c r="GF26" s="77">
        <f t="shared" ca="1" si="23"/>
        <v>0</v>
      </c>
      <c r="GG26" s="77">
        <f t="shared" ca="1" si="23"/>
        <v>0</v>
      </c>
      <c r="GH26" s="77">
        <f t="shared" ca="1" si="23"/>
        <v>0</v>
      </c>
      <c r="GI26" s="77">
        <f t="shared" ca="1" si="23"/>
        <v>0</v>
      </c>
      <c r="GJ26" s="77">
        <f t="shared" ca="1" si="23"/>
        <v>0</v>
      </c>
      <c r="GK26" s="77">
        <f t="shared" ca="1" si="23"/>
        <v>0</v>
      </c>
      <c r="GL26" s="77">
        <f t="shared" ca="1" si="23"/>
        <v>0</v>
      </c>
      <c r="GM26" s="77">
        <f t="shared" ca="1" si="23"/>
        <v>0</v>
      </c>
      <c r="GN26" s="77">
        <f t="shared" ca="1" si="23"/>
        <v>0</v>
      </c>
      <c r="GO26" s="77">
        <f t="shared" ca="1" si="23"/>
        <v>0</v>
      </c>
      <c r="GP26" s="77">
        <f t="shared" ca="1" si="23"/>
        <v>0</v>
      </c>
      <c r="GQ26" s="77">
        <f t="shared" ref="GQ26:IL26" ca="1" si="24">SUM(GQ21:GQ25)</f>
        <v>0</v>
      </c>
      <c r="GR26" s="77">
        <f t="shared" ca="1" si="24"/>
        <v>0</v>
      </c>
      <c r="GS26" s="77">
        <f t="shared" ca="1" si="24"/>
        <v>0</v>
      </c>
      <c r="GT26" s="77">
        <f t="shared" ca="1" si="24"/>
        <v>0</v>
      </c>
      <c r="GU26" s="77">
        <f t="shared" ca="1" si="24"/>
        <v>0</v>
      </c>
      <c r="GV26" s="77">
        <f t="shared" ca="1" si="24"/>
        <v>0</v>
      </c>
      <c r="GW26" s="77">
        <f t="shared" ca="1" si="24"/>
        <v>0</v>
      </c>
      <c r="GX26" s="77">
        <f t="shared" ca="1" si="24"/>
        <v>0</v>
      </c>
      <c r="GY26" s="77">
        <f t="shared" ca="1" si="24"/>
        <v>0</v>
      </c>
      <c r="GZ26" s="77">
        <f t="shared" ca="1" si="24"/>
        <v>0</v>
      </c>
      <c r="HA26" s="77">
        <f t="shared" ca="1" si="24"/>
        <v>0</v>
      </c>
      <c r="HB26" s="77">
        <f t="shared" ca="1" si="24"/>
        <v>0</v>
      </c>
      <c r="HC26" s="77">
        <f t="shared" ca="1" si="24"/>
        <v>0</v>
      </c>
      <c r="HD26" s="77">
        <f t="shared" ca="1" si="24"/>
        <v>0</v>
      </c>
      <c r="HE26" s="77">
        <f t="shared" ca="1" si="24"/>
        <v>0</v>
      </c>
      <c r="HF26" s="77">
        <f t="shared" ca="1" si="24"/>
        <v>0</v>
      </c>
      <c r="HG26" s="77">
        <f t="shared" ca="1" si="24"/>
        <v>0</v>
      </c>
      <c r="HH26" s="77">
        <f t="shared" ca="1" si="24"/>
        <v>0</v>
      </c>
      <c r="HI26" s="77">
        <f t="shared" ca="1" si="24"/>
        <v>0</v>
      </c>
      <c r="HJ26" s="77">
        <f t="shared" ca="1" si="24"/>
        <v>0</v>
      </c>
      <c r="HK26" s="77">
        <f t="shared" ca="1" si="24"/>
        <v>0</v>
      </c>
      <c r="HL26" s="77">
        <f t="shared" ca="1" si="24"/>
        <v>0</v>
      </c>
      <c r="HM26" s="77">
        <f t="shared" ca="1" si="24"/>
        <v>0</v>
      </c>
      <c r="HN26" s="77">
        <f t="shared" ca="1" si="24"/>
        <v>0</v>
      </c>
      <c r="HO26" s="77">
        <f t="shared" ca="1" si="24"/>
        <v>0</v>
      </c>
      <c r="HP26" s="77">
        <f t="shared" ca="1" si="24"/>
        <v>0</v>
      </c>
      <c r="HQ26" s="77">
        <f t="shared" ca="1" si="24"/>
        <v>0</v>
      </c>
      <c r="HR26" s="77">
        <f t="shared" ca="1" si="24"/>
        <v>0</v>
      </c>
      <c r="HS26" s="77">
        <f t="shared" ca="1" si="24"/>
        <v>0</v>
      </c>
      <c r="HT26" s="77">
        <f t="shared" ca="1" si="24"/>
        <v>0</v>
      </c>
      <c r="HU26" s="77">
        <f t="shared" ca="1" si="24"/>
        <v>0</v>
      </c>
      <c r="HV26" s="77">
        <f t="shared" ca="1" si="24"/>
        <v>0</v>
      </c>
      <c r="HW26" s="77">
        <f t="shared" ca="1" si="24"/>
        <v>0</v>
      </c>
      <c r="HX26" s="77">
        <f t="shared" ca="1" si="24"/>
        <v>0</v>
      </c>
      <c r="HY26" s="77">
        <f t="shared" ca="1" si="24"/>
        <v>0</v>
      </c>
      <c r="HZ26" s="77">
        <f t="shared" ca="1" si="24"/>
        <v>0</v>
      </c>
      <c r="IA26" s="77">
        <f t="shared" ca="1" si="24"/>
        <v>0</v>
      </c>
      <c r="IB26" s="77">
        <f t="shared" ca="1" si="24"/>
        <v>0</v>
      </c>
      <c r="IC26" s="77">
        <f t="shared" ca="1" si="24"/>
        <v>0</v>
      </c>
      <c r="ID26" s="77">
        <f t="shared" ca="1" si="24"/>
        <v>0</v>
      </c>
      <c r="IE26" s="77">
        <f t="shared" ca="1" si="24"/>
        <v>0</v>
      </c>
      <c r="IF26" s="77">
        <f t="shared" ca="1" si="24"/>
        <v>0</v>
      </c>
      <c r="IG26" s="77">
        <f t="shared" ca="1" si="24"/>
        <v>0</v>
      </c>
      <c r="IH26" s="77">
        <f t="shared" ca="1" si="24"/>
        <v>0</v>
      </c>
      <c r="II26" s="77">
        <f t="shared" ca="1" si="24"/>
        <v>0</v>
      </c>
      <c r="IJ26" s="77">
        <f t="shared" ca="1" si="24"/>
        <v>0</v>
      </c>
      <c r="IK26" s="77">
        <f t="shared" ca="1" si="24"/>
        <v>0</v>
      </c>
      <c r="IL26" s="77">
        <f t="shared" ca="1" si="24"/>
        <v>0</v>
      </c>
    </row>
    <row r="27" spans="2:246" ht="10.5" customHeight="1" outlineLevel="1" x14ac:dyDescent="0.3">
      <c r="B27" s="42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</row>
    <row r="28" spans="2:246" ht="10.5" customHeight="1" outlineLevel="1" x14ac:dyDescent="0.3">
      <c r="B28" s="42" t="s">
        <v>245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</row>
    <row r="29" spans="2:246" ht="10.5" customHeight="1" outlineLevel="2" x14ac:dyDescent="0.3">
      <c r="B29" s="7" t="s">
        <v>112</v>
      </c>
      <c r="C29" s="56" t="s">
        <v>283</v>
      </c>
      <c r="G29" s="76">
        <f t="shared" ref="G29:Q33" si="25">SUM(G21)*G$8</f>
        <v>0</v>
      </c>
      <c r="H29" s="76">
        <f t="shared" si="25"/>
        <v>0</v>
      </c>
      <c r="I29" s="76">
        <f t="shared" si="25"/>
        <v>0</v>
      </c>
      <c r="J29" s="76">
        <f t="shared" si="25"/>
        <v>0</v>
      </c>
      <c r="K29" s="76">
        <f t="shared" si="25"/>
        <v>0</v>
      </c>
      <c r="L29" s="76">
        <f t="shared" si="25"/>
        <v>0</v>
      </c>
      <c r="M29" s="76">
        <f t="shared" si="25"/>
        <v>0</v>
      </c>
      <c r="N29" s="76">
        <f t="shared" si="25"/>
        <v>0</v>
      </c>
      <c r="O29" s="76">
        <f t="shared" si="25"/>
        <v>0</v>
      </c>
      <c r="P29" s="76">
        <f t="shared" si="25"/>
        <v>0</v>
      </c>
      <c r="Q29" s="76">
        <f t="shared" si="25"/>
        <v>0</v>
      </c>
      <c r="R29" s="76">
        <f>SUM(R21)*R$8</f>
        <v>43000</v>
      </c>
      <c r="S29" s="76">
        <f t="shared" ref="S29:CD30" si="26">SUM(S21)*S$8</f>
        <v>0</v>
      </c>
      <c r="T29" s="76">
        <f t="shared" si="26"/>
        <v>0</v>
      </c>
      <c r="U29" s="76">
        <f t="shared" si="26"/>
        <v>0</v>
      </c>
      <c r="V29" s="76">
        <f t="shared" si="26"/>
        <v>0</v>
      </c>
      <c r="W29" s="76">
        <f t="shared" si="26"/>
        <v>0</v>
      </c>
      <c r="X29" s="76">
        <f t="shared" si="26"/>
        <v>0</v>
      </c>
      <c r="Y29" s="76">
        <f t="shared" si="26"/>
        <v>0</v>
      </c>
      <c r="Z29" s="76">
        <f t="shared" si="26"/>
        <v>0</v>
      </c>
      <c r="AA29" s="76">
        <f t="shared" si="26"/>
        <v>0</v>
      </c>
      <c r="AB29" s="76">
        <f t="shared" si="26"/>
        <v>0</v>
      </c>
      <c r="AC29" s="76">
        <f t="shared" si="26"/>
        <v>0</v>
      </c>
      <c r="AD29" s="76">
        <f t="shared" si="26"/>
        <v>0</v>
      </c>
      <c r="AE29" s="76">
        <f t="shared" si="26"/>
        <v>0</v>
      </c>
      <c r="AF29" s="76">
        <f t="shared" si="26"/>
        <v>0</v>
      </c>
      <c r="AG29" s="76">
        <f t="shared" si="26"/>
        <v>0</v>
      </c>
      <c r="AH29" s="76">
        <f t="shared" si="26"/>
        <v>0</v>
      </c>
      <c r="AI29" s="76">
        <f t="shared" si="26"/>
        <v>0</v>
      </c>
      <c r="AJ29" s="76">
        <f t="shared" si="26"/>
        <v>0</v>
      </c>
      <c r="AK29" s="76">
        <f t="shared" si="26"/>
        <v>0</v>
      </c>
      <c r="AL29" s="76">
        <f t="shared" si="26"/>
        <v>0</v>
      </c>
      <c r="AM29" s="76">
        <f t="shared" si="26"/>
        <v>0</v>
      </c>
      <c r="AN29" s="76">
        <f t="shared" si="26"/>
        <v>0</v>
      </c>
      <c r="AO29" s="76">
        <f t="shared" si="26"/>
        <v>0</v>
      </c>
      <c r="AP29" s="76">
        <f t="shared" si="26"/>
        <v>0</v>
      </c>
      <c r="AQ29" s="76">
        <f t="shared" si="26"/>
        <v>0</v>
      </c>
      <c r="AR29" s="76">
        <f t="shared" si="26"/>
        <v>0</v>
      </c>
      <c r="AS29" s="76">
        <f t="shared" si="26"/>
        <v>0</v>
      </c>
      <c r="AT29" s="76">
        <f t="shared" si="26"/>
        <v>0</v>
      </c>
      <c r="AU29" s="76">
        <f t="shared" si="26"/>
        <v>0</v>
      </c>
      <c r="AV29" s="76">
        <f t="shared" si="26"/>
        <v>0</v>
      </c>
      <c r="AW29" s="76">
        <f t="shared" si="26"/>
        <v>0</v>
      </c>
      <c r="AX29" s="76">
        <f t="shared" si="26"/>
        <v>0</v>
      </c>
      <c r="AY29" s="76">
        <f t="shared" si="26"/>
        <v>0</v>
      </c>
      <c r="AZ29" s="76">
        <f t="shared" si="26"/>
        <v>0</v>
      </c>
      <c r="BA29" s="76">
        <f t="shared" si="26"/>
        <v>0</v>
      </c>
      <c r="BB29" s="76">
        <f t="shared" si="26"/>
        <v>0</v>
      </c>
      <c r="BC29" s="76">
        <f t="shared" si="26"/>
        <v>0</v>
      </c>
      <c r="BD29" s="76">
        <f t="shared" si="26"/>
        <v>0</v>
      </c>
      <c r="BE29" s="76">
        <f t="shared" si="26"/>
        <v>0</v>
      </c>
      <c r="BF29" s="76">
        <f t="shared" si="26"/>
        <v>0</v>
      </c>
      <c r="BG29" s="76">
        <f t="shared" si="26"/>
        <v>0</v>
      </c>
      <c r="BH29" s="76">
        <f t="shared" si="26"/>
        <v>0</v>
      </c>
      <c r="BI29" s="76">
        <f t="shared" si="26"/>
        <v>0</v>
      </c>
      <c r="BJ29" s="76">
        <f t="shared" si="26"/>
        <v>0</v>
      </c>
      <c r="BK29" s="76">
        <f t="shared" si="26"/>
        <v>0</v>
      </c>
      <c r="BL29" s="76">
        <f t="shared" si="26"/>
        <v>0</v>
      </c>
      <c r="BM29" s="76">
        <f t="shared" si="26"/>
        <v>0</v>
      </c>
      <c r="BN29" s="76">
        <f t="shared" si="26"/>
        <v>0</v>
      </c>
      <c r="BO29" s="76">
        <f t="shared" si="26"/>
        <v>0</v>
      </c>
      <c r="BP29" s="76">
        <f t="shared" si="26"/>
        <v>0</v>
      </c>
      <c r="BQ29" s="76">
        <f t="shared" si="26"/>
        <v>0</v>
      </c>
      <c r="BR29" s="76">
        <f t="shared" si="26"/>
        <v>0</v>
      </c>
      <c r="BS29" s="76">
        <f t="shared" si="26"/>
        <v>0</v>
      </c>
      <c r="BT29" s="76">
        <f t="shared" si="26"/>
        <v>0</v>
      </c>
      <c r="BU29" s="76">
        <f t="shared" si="26"/>
        <v>0</v>
      </c>
      <c r="BV29" s="76">
        <f t="shared" si="26"/>
        <v>0</v>
      </c>
      <c r="BW29" s="76">
        <f t="shared" si="26"/>
        <v>0</v>
      </c>
      <c r="BX29" s="76">
        <f t="shared" si="26"/>
        <v>0</v>
      </c>
      <c r="BY29" s="76">
        <f t="shared" si="26"/>
        <v>0</v>
      </c>
      <c r="BZ29" s="76">
        <f t="shared" si="26"/>
        <v>0</v>
      </c>
      <c r="CA29" s="76">
        <f t="shared" si="26"/>
        <v>0</v>
      </c>
      <c r="CB29" s="76">
        <f t="shared" si="26"/>
        <v>0</v>
      </c>
      <c r="CC29" s="76">
        <f t="shared" si="26"/>
        <v>0</v>
      </c>
      <c r="CD29" s="76">
        <f t="shared" si="26"/>
        <v>0</v>
      </c>
      <c r="CE29" s="76">
        <f t="shared" ref="CE29:EP32" si="27">SUM(CE21)*CE$8</f>
        <v>0</v>
      </c>
      <c r="CF29" s="76">
        <f t="shared" si="27"/>
        <v>0</v>
      </c>
      <c r="CG29" s="76">
        <f t="shared" si="27"/>
        <v>0</v>
      </c>
      <c r="CH29" s="76">
        <f t="shared" si="27"/>
        <v>0</v>
      </c>
      <c r="CI29" s="76">
        <f t="shared" si="27"/>
        <v>0</v>
      </c>
      <c r="CJ29" s="76">
        <f t="shared" si="27"/>
        <v>0</v>
      </c>
      <c r="CK29" s="76">
        <f t="shared" si="27"/>
        <v>0</v>
      </c>
      <c r="CL29" s="76">
        <f t="shared" si="27"/>
        <v>0</v>
      </c>
      <c r="CM29" s="76">
        <f t="shared" si="27"/>
        <v>0</v>
      </c>
      <c r="CN29" s="76">
        <f t="shared" si="27"/>
        <v>0</v>
      </c>
      <c r="CO29" s="76">
        <f t="shared" si="27"/>
        <v>0</v>
      </c>
      <c r="CP29" s="76">
        <f t="shared" si="27"/>
        <v>0</v>
      </c>
      <c r="CQ29" s="76">
        <f t="shared" si="27"/>
        <v>0</v>
      </c>
      <c r="CR29" s="76">
        <f t="shared" si="27"/>
        <v>0</v>
      </c>
      <c r="CS29" s="76">
        <f t="shared" si="27"/>
        <v>0</v>
      </c>
      <c r="CT29" s="76">
        <f t="shared" si="27"/>
        <v>0</v>
      </c>
      <c r="CU29" s="76">
        <f t="shared" si="27"/>
        <v>0</v>
      </c>
      <c r="CV29" s="76">
        <f t="shared" si="27"/>
        <v>0</v>
      </c>
      <c r="CW29" s="76">
        <f t="shared" si="27"/>
        <v>0</v>
      </c>
      <c r="CX29" s="76">
        <f t="shared" si="27"/>
        <v>0</v>
      </c>
      <c r="CY29" s="76">
        <f t="shared" si="27"/>
        <v>0</v>
      </c>
      <c r="CZ29" s="76">
        <f t="shared" si="27"/>
        <v>0</v>
      </c>
      <c r="DA29" s="76">
        <f t="shared" si="27"/>
        <v>0</v>
      </c>
      <c r="DB29" s="76">
        <f t="shared" si="27"/>
        <v>0</v>
      </c>
      <c r="DC29" s="76">
        <f t="shared" si="27"/>
        <v>0</v>
      </c>
      <c r="DD29" s="76">
        <f t="shared" si="27"/>
        <v>0</v>
      </c>
      <c r="DE29" s="76">
        <f t="shared" si="27"/>
        <v>0</v>
      </c>
      <c r="DF29" s="76">
        <f t="shared" si="27"/>
        <v>0</v>
      </c>
      <c r="DG29" s="76">
        <f t="shared" si="27"/>
        <v>0</v>
      </c>
      <c r="DH29" s="76">
        <f t="shared" si="27"/>
        <v>0</v>
      </c>
      <c r="DI29" s="76">
        <f t="shared" si="27"/>
        <v>0</v>
      </c>
      <c r="DJ29" s="76">
        <f t="shared" si="27"/>
        <v>0</v>
      </c>
      <c r="DK29" s="76">
        <f t="shared" si="27"/>
        <v>0</v>
      </c>
      <c r="DL29" s="76">
        <f t="shared" si="27"/>
        <v>0</v>
      </c>
      <c r="DM29" s="76">
        <f t="shared" si="27"/>
        <v>0</v>
      </c>
      <c r="DN29" s="76">
        <f t="shared" si="27"/>
        <v>0</v>
      </c>
      <c r="DO29" s="76">
        <f t="shared" si="27"/>
        <v>0</v>
      </c>
      <c r="DP29" s="76">
        <f t="shared" si="27"/>
        <v>0</v>
      </c>
      <c r="DQ29" s="76">
        <f t="shared" si="27"/>
        <v>0</v>
      </c>
      <c r="DR29" s="76">
        <f t="shared" si="27"/>
        <v>0</v>
      </c>
      <c r="DS29" s="76">
        <f t="shared" si="27"/>
        <v>0</v>
      </c>
      <c r="DT29" s="76">
        <f t="shared" si="27"/>
        <v>0</v>
      </c>
      <c r="DU29" s="76">
        <f t="shared" si="27"/>
        <v>0</v>
      </c>
      <c r="DV29" s="76">
        <f t="shared" si="27"/>
        <v>0</v>
      </c>
      <c r="DW29" s="76">
        <f t="shared" si="27"/>
        <v>0</v>
      </c>
      <c r="DX29" s="76">
        <f t="shared" si="27"/>
        <v>0</v>
      </c>
      <c r="DY29" s="76">
        <f t="shared" si="27"/>
        <v>0</v>
      </c>
      <c r="DZ29" s="76">
        <f t="shared" si="27"/>
        <v>0</v>
      </c>
      <c r="EA29" s="76">
        <f t="shared" si="27"/>
        <v>0</v>
      </c>
      <c r="EB29" s="76">
        <f t="shared" si="27"/>
        <v>0</v>
      </c>
      <c r="EC29" s="76">
        <f t="shared" si="27"/>
        <v>0</v>
      </c>
      <c r="ED29" s="76">
        <f t="shared" si="27"/>
        <v>0</v>
      </c>
      <c r="EE29" s="76">
        <f t="shared" si="27"/>
        <v>0</v>
      </c>
      <c r="EF29" s="76">
        <f t="shared" si="27"/>
        <v>0</v>
      </c>
      <c r="EG29" s="76">
        <f t="shared" si="27"/>
        <v>0</v>
      </c>
      <c r="EH29" s="76">
        <f t="shared" si="27"/>
        <v>0</v>
      </c>
      <c r="EI29" s="76">
        <f t="shared" si="27"/>
        <v>0</v>
      </c>
      <c r="EJ29" s="76">
        <f t="shared" si="27"/>
        <v>0</v>
      </c>
      <c r="EK29" s="76">
        <f t="shared" si="27"/>
        <v>0</v>
      </c>
      <c r="EL29" s="76">
        <f t="shared" si="27"/>
        <v>0</v>
      </c>
      <c r="EM29" s="76">
        <f t="shared" si="27"/>
        <v>0</v>
      </c>
      <c r="EN29" s="76">
        <f t="shared" si="27"/>
        <v>0</v>
      </c>
      <c r="EO29" s="76">
        <f t="shared" si="27"/>
        <v>0</v>
      </c>
      <c r="EP29" s="76">
        <f t="shared" si="27"/>
        <v>0</v>
      </c>
      <c r="EQ29" s="76">
        <f t="shared" ref="EQ29:HB33" si="28">SUM(EQ21)*EQ$8</f>
        <v>0</v>
      </c>
      <c r="ER29" s="76">
        <f t="shared" si="28"/>
        <v>0</v>
      </c>
      <c r="ES29" s="76">
        <f t="shared" si="28"/>
        <v>0</v>
      </c>
      <c r="ET29" s="76">
        <f t="shared" si="28"/>
        <v>0</v>
      </c>
      <c r="EU29" s="76">
        <f t="shared" si="28"/>
        <v>0</v>
      </c>
      <c r="EV29" s="76">
        <f t="shared" si="28"/>
        <v>0</v>
      </c>
      <c r="EW29" s="76">
        <f t="shared" si="28"/>
        <v>0</v>
      </c>
      <c r="EX29" s="76">
        <f t="shared" si="28"/>
        <v>0</v>
      </c>
      <c r="EY29" s="76">
        <f t="shared" si="28"/>
        <v>0</v>
      </c>
      <c r="EZ29" s="76">
        <f t="shared" si="28"/>
        <v>0</v>
      </c>
      <c r="FA29" s="76">
        <f t="shared" si="28"/>
        <v>0</v>
      </c>
      <c r="FB29" s="76">
        <f t="shared" si="28"/>
        <v>0</v>
      </c>
      <c r="FC29" s="76">
        <f t="shared" si="28"/>
        <v>0</v>
      </c>
      <c r="FD29" s="76">
        <f t="shared" si="28"/>
        <v>0</v>
      </c>
      <c r="FE29" s="76">
        <f t="shared" si="28"/>
        <v>0</v>
      </c>
      <c r="FF29" s="76">
        <f t="shared" si="28"/>
        <v>0</v>
      </c>
      <c r="FG29" s="76">
        <f t="shared" si="28"/>
        <v>0</v>
      </c>
      <c r="FH29" s="76">
        <f t="shared" si="28"/>
        <v>0</v>
      </c>
      <c r="FI29" s="76">
        <f t="shared" si="28"/>
        <v>0</v>
      </c>
      <c r="FJ29" s="76">
        <f t="shared" si="28"/>
        <v>0</v>
      </c>
      <c r="FK29" s="76">
        <f t="shared" si="28"/>
        <v>0</v>
      </c>
      <c r="FL29" s="76">
        <f t="shared" si="28"/>
        <v>0</v>
      </c>
      <c r="FM29" s="76">
        <f t="shared" si="28"/>
        <v>0</v>
      </c>
      <c r="FN29" s="76">
        <f t="shared" si="28"/>
        <v>0</v>
      </c>
      <c r="FO29" s="76">
        <f t="shared" si="28"/>
        <v>0</v>
      </c>
      <c r="FP29" s="76">
        <f t="shared" si="28"/>
        <v>0</v>
      </c>
      <c r="FQ29" s="76">
        <f t="shared" si="28"/>
        <v>0</v>
      </c>
      <c r="FR29" s="76">
        <f t="shared" si="28"/>
        <v>0</v>
      </c>
      <c r="FS29" s="76">
        <f t="shared" si="28"/>
        <v>0</v>
      </c>
      <c r="FT29" s="76">
        <f t="shared" si="28"/>
        <v>0</v>
      </c>
      <c r="FU29" s="76">
        <f t="shared" si="28"/>
        <v>0</v>
      </c>
      <c r="FV29" s="76">
        <f t="shared" si="28"/>
        <v>0</v>
      </c>
      <c r="FW29" s="76">
        <f t="shared" si="28"/>
        <v>0</v>
      </c>
      <c r="FX29" s="76">
        <f t="shared" si="28"/>
        <v>0</v>
      </c>
      <c r="FY29" s="76">
        <f t="shared" si="28"/>
        <v>0</v>
      </c>
      <c r="FZ29" s="76">
        <f t="shared" si="28"/>
        <v>0</v>
      </c>
      <c r="GA29" s="76">
        <f t="shared" si="28"/>
        <v>0</v>
      </c>
      <c r="GB29" s="76">
        <f t="shared" si="28"/>
        <v>0</v>
      </c>
      <c r="GC29" s="76">
        <f t="shared" si="28"/>
        <v>0</v>
      </c>
      <c r="GD29" s="76">
        <f t="shared" si="28"/>
        <v>0</v>
      </c>
      <c r="GE29" s="76">
        <f t="shared" si="28"/>
        <v>0</v>
      </c>
      <c r="GF29" s="76">
        <f t="shared" si="28"/>
        <v>0</v>
      </c>
      <c r="GG29" s="76">
        <f t="shared" si="28"/>
        <v>0</v>
      </c>
      <c r="GH29" s="76">
        <f t="shared" si="28"/>
        <v>0</v>
      </c>
      <c r="GI29" s="76">
        <f t="shared" si="28"/>
        <v>0</v>
      </c>
      <c r="GJ29" s="76">
        <f t="shared" si="28"/>
        <v>0</v>
      </c>
      <c r="GK29" s="76">
        <f t="shared" si="28"/>
        <v>0</v>
      </c>
      <c r="GL29" s="76">
        <f t="shared" si="28"/>
        <v>0</v>
      </c>
      <c r="GM29" s="76">
        <f t="shared" si="28"/>
        <v>0</v>
      </c>
      <c r="GN29" s="76">
        <f t="shared" si="28"/>
        <v>0</v>
      </c>
      <c r="GO29" s="76">
        <f t="shared" si="28"/>
        <v>0</v>
      </c>
      <c r="GP29" s="76">
        <f t="shared" si="28"/>
        <v>0</v>
      </c>
      <c r="GQ29" s="76">
        <f t="shared" si="28"/>
        <v>0</v>
      </c>
      <c r="GR29" s="76">
        <f t="shared" si="28"/>
        <v>0</v>
      </c>
      <c r="GS29" s="76">
        <f t="shared" si="28"/>
        <v>0</v>
      </c>
      <c r="GT29" s="76">
        <f t="shared" si="28"/>
        <v>0</v>
      </c>
      <c r="GU29" s="76">
        <f t="shared" si="28"/>
        <v>0</v>
      </c>
      <c r="GV29" s="76">
        <f t="shared" si="28"/>
        <v>0</v>
      </c>
      <c r="GW29" s="76">
        <f t="shared" si="28"/>
        <v>0</v>
      </c>
      <c r="GX29" s="76">
        <f t="shared" si="28"/>
        <v>0</v>
      </c>
      <c r="GY29" s="76">
        <f t="shared" si="28"/>
        <v>0</v>
      </c>
      <c r="GZ29" s="76">
        <f t="shared" si="28"/>
        <v>0</v>
      </c>
      <c r="HA29" s="76">
        <f t="shared" si="28"/>
        <v>0</v>
      </c>
      <c r="HB29" s="76">
        <f t="shared" si="28"/>
        <v>0</v>
      </c>
      <c r="HC29" s="76">
        <f t="shared" ref="HC29:IL33" si="29">SUM(HC21)*HC$8</f>
        <v>0</v>
      </c>
      <c r="HD29" s="76">
        <f t="shared" si="29"/>
        <v>0</v>
      </c>
      <c r="HE29" s="76">
        <f t="shared" si="29"/>
        <v>0</v>
      </c>
      <c r="HF29" s="76">
        <f t="shared" si="29"/>
        <v>0</v>
      </c>
      <c r="HG29" s="76">
        <f t="shared" si="29"/>
        <v>0</v>
      </c>
      <c r="HH29" s="76">
        <f t="shared" si="29"/>
        <v>0</v>
      </c>
      <c r="HI29" s="76">
        <f t="shared" si="29"/>
        <v>0</v>
      </c>
      <c r="HJ29" s="76">
        <f t="shared" si="29"/>
        <v>0</v>
      </c>
      <c r="HK29" s="76">
        <f t="shared" si="29"/>
        <v>0</v>
      </c>
      <c r="HL29" s="76">
        <f t="shared" si="29"/>
        <v>0</v>
      </c>
      <c r="HM29" s="76">
        <f t="shared" si="29"/>
        <v>0</v>
      </c>
      <c r="HN29" s="76">
        <f t="shared" si="29"/>
        <v>0</v>
      </c>
      <c r="HO29" s="76">
        <f t="shared" si="29"/>
        <v>0</v>
      </c>
      <c r="HP29" s="76">
        <f t="shared" si="29"/>
        <v>0</v>
      </c>
      <c r="HQ29" s="76">
        <f t="shared" si="29"/>
        <v>0</v>
      </c>
      <c r="HR29" s="76">
        <f t="shared" si="29"/>
        <v>0</v>
      </c>
      <c r="HS29" s="76">
        <f t="shared" si="29"/>
        <v>0</v>
      </c>
      <c r="HT29" s="76">
        <f t="shared" si="29"/>
        <v>0</v>
      </c>
      <c r="HU29" s="76">
        <f t="shared" si="29"/>
        <v>0</v>
      </c>
      <c r="HV29" s="76">
        <f t="shared" si="29"/>
        <v>0</v>
      </c>
      <c r="HW29" s="76">
        <f t="shared" si="29"/>
        <v>0</v>
      </c>
      <c r="HX29" s="76">
        <f t="shared" si="29"/>
        <v>0</v>
      </c>
      <c r="HY29" s="76">
        <f t="shared" si="29"/>
        <v>0</v>
      </c>
      <c r="HZ29" s="76">
        <f t="shared" si="29"/>
        <v>0</v>
      </c>
      <c r="IA29" s="76">
        <f t="shared" si="29"/>
        <v>0</v>
      </c>
      <c r="IB29" s="76">
        <f t="shared" si="29"/>
        <v>0</v>
      </c>
      <c r="IC29" s="76">
        <f t="shared" si="29"/>
        <v>0</v>
      </c>
      <c r="ID29" s="76">
        <f t="shared" si="29"/>
        <v>0</v>
      </c>
      <c r="IE29" s="76">
        <f t="shared" si="29"/>
        <v>0</v>
      </c>
      <c r="IF29" s="76">
        <f t="shared" si="29"/>
        <v>0</v>
      </c>
      <c r="IG29" s="76">
        <f t="shared" si="29"/>
        <v>0</v>
      </c>
      <c r="IH29" s="76">
        <f t="shared" si="29"/>
        <v>0</v>
      </c>
      <c r="II29" s="76">
        <f t="shared" si="29"/>
        <v>0</v>
      </c>
      <c r="IJ29" s="76">
        <f t="shared" si="29"/>
        <v>0</v>
      </c>
      <c r="IK29" s="76">
        <f t="shared" si="29"/>
        <v>0</v>
      </c>
      <c r="IL29" s="76">
        <f t="shared" si="29"/>
        <v>0</v>
      </c>
    </row>
    <row r="30" spans="2:246" ht="10.5" customHeight="1" outlineLevel="2" x14ac:dyDescent="0.3">
      <c r="B30" s="7" t="s">
        <v>113</v>
      </c>
      <c r="C30" s="56" t="s">
        <v>283</v>
      </c>
      <c r="G30" s="76">
        <f t="shared" ca="1" si="25"/>
        <v>0</v>
      </c>
      <c r="H30" s="76">
        <f t="shared" ca="1" si="25"/>
        <v>0</v>
      </c>
      <c r="I30" s="76">
        <f t="shared" ca="1" si="25"/>
        <v>0</v>
      </c>
      <c r="J30" s="76">
        <f t="shared" ca="1" si="25"/>
        <v>0</v>
      </c>
      <c r="K30" s="76">
        <f t="shared" ca="1" si="25"/>
        <v>0</v>
      </c>
      <c r="L30" s="76">
        <f t="shared" ca="1" si="25"/>
        <v>0</v>
      </c>
      <c r="M30" s="76">
        <f t="shared" ca="1" si="25"/>
        <v>0</v>
      </c>
      <c r="N30" s="76">
        <f t="shared" ca="1" si="25"/>
        <v>0</v>
      </c>
      <c r="O30" s="76">
        <f t="shared" ca="1" si="25"/>
        <v>0</v>
      </c>
      <c r="P30" s="76">
        <f t="shared" ca="1" si="25"/>
        <v>0</v>
      </c>
      <c r="Q30" s="76">
        <f t="shared" ca="1" si="25"/>
        <v>0</v>
      </c>
      <c r="R30" s="76">
        <f ca="1">SUM(R22)*R$8</f>
        <v>17260.413415463114</v>
      </c>
      <c r="S30" s="76">
        <f t="shared" ref="S30:AG30" ca="1" si="30">SUM(S22)*S$8</f>
        <v>0</v>
      </c>
      <c r="T30" s="76">
        <f t="shared" ca="1" si="30"/>
        <v>0</v>
      </c>
      <c r="U30" s="76">
        <f t="shared" ca="1" si="30"/>
        <v>0</v>
      </c>
      <c r="V30" s="76">
        <f t="shared" ca="1" si="30"/>
        <v>0</v>
      </c>
      <c r="W30" s="76">
        <f t="shared" ca="1" si="30"/>
        <v>0</v>
      </c>
      <c r="X30" s="76">
        <f t="shared" ca="1" si="30"/>
        <v>0</v>
      </c>
      <c r="Y30" s="76">
        <f t="shared" ca="1" si="30"/>
        <v>0</v>
      </c>
      <c r="Z30" s="76">
        <f t="shared" ca="1" si="30"/>
        <v>0</v>
      </c>
      <c r="AA30" s="76">
        <f t="shared" ca="1" si="30"/>
        <v>0</v>
      </c>
      <c r="AB30" s="76">
        <f t="shared" ca="1" si="30"/>
        <v>0</v>
      </c>
      <c r="AC30" s="76">
        <f t="shared" ca="1" si="30"/>
        <v>0</v>
      </c>
      <c r="AD30" s="76">
        <f t="shared" ca="1" si="30"/>
        <v>0</v>
      </c>
      <c r="AE30" s="76">
        <f t="shared" ca="1" si="30"/>
        <v>0</v>
      </c>
      <c r="AF30" s="76">
        <f t="shared" ca="1" si="30"/>
        <v>0</v>
      </c>
      <c r="AG30" s="76">
        <f t="shared" ca="1" si="30"/>
        <v>0</v>
      </c>
      <c r="AH30" s="76">
        <f t="shared" ca="1" si="26"/>
        <v>0</v>
      </c>
      <c r="AI30" s="76">
        <f t="shared" ca="1" si="26"/>
        <v>0</v>
      </c>
      <c r="AJ30" s="76">
        <f t="shared" ca="1" si="26"/>
        <v>0</v>
      </c>
      <c r="AK30" s="76">
        <f t="shared" ca="1" si="26"/>
        <v>0</v>
      </c>
      <c r="AL30" s="76">
        <f t="shared" ca="1" si="26"/>
        <v>0</v>
      </c>
      <c r="AM30" s="76">
        <f t="shared" ca="1" si="26"/>
        <v>0</v>
      </c>
      <c r="AN30" s="76">
        <f t="shared" ca="1" si="26"/>
        <v>0</v>
      </c>
      <c r="AO30" s="76">
        <f t="shared" ca="1" si="26"/>
        <v>0</v>
      </c>
      <c r="AP30" s="76">
        <f t="shared" ca="1" si="26"/>
        <v>0</v>
      </c>
      <c r="AQ30" s="76">
        <f t="shared" ca="1" si="26"/>
        <v>0</v>
      </c>
      <c r="AR30" s="76">
        <f t="shared" ca="1" si="26"/>
        <v>0</v>
      </c>
      <c r="AS30" s="76">
        <f t="shared" ca="1" si="26"/>
        <v>0</v>
      </c>
      <c r="AT30" s="76">
        <f t="shared" ca="1" si="26"/>
        <v>0</v>
      </c>
      <c r="AU30" s="76">
        <f t="shared" ca="1" si="26"/>
        <v>0</v>
      </c>
      <c r="AV30" s="76">
        <f t="shared" ca="1" si="26"/>
        <v>0</v>
      </c>
      <c r="AW30" s="76">
        <f t="shared" ca="1" si="26"/>
        <v>0</v>
      </c>
      <c r="AX30" s="76">
        <f t="shared" ca="1" si="26"/>
        <v>0</v>
      </c>
      <c r="AY30" s="76">
        <f t="shared" ca="1" si="26"/>
        <v>0</v>
      </c>
      <c r="AZ30" s="76">
        <f t="shared" ca="1" si="26"/>
        <v>0</v>
      </c>
      <c r="BA30" s="76">
        <f t="shared" ca="1" si="26"/>
        <v>0</v>
      </c>
      <c r="BB30" s="76">
        <f t="shared" ca="1" si="26"/>
        <v>0</v>
      </c>
      <c r="BC30" s="76">
        <f t="shared" ca="1" si="26"/>
        <v>0</v>
      </c>
      <c r="BD30" s="76">
        <f t="shared" ca="1" si="26"/>
        <v>0</v>
      </c>
      <c r="BE30" s="76">
        <f t="shared" ca="1" si="26"/>
        <v>0</v>
      </c>
      <c r="BF30" s="76">
        <f t="shared" ca="1" si="26"/>
        <v>0</v>
      </c>
      <c r="BG30" s="76">
        <f t="shared" ca="1" si="26"/>
        <v>0</v>
      </c>
      <c r="BH30" s="76">
        <f t="shared" ca="1" si="26"/>
        <v>0</v>
      </c>
      <c r="BI30" s="76">
        <f t="shared" ca="1" si="26"/>
        <v>0</v>
      </c>
      <c r="BJ30" s="76">
        <f t="shared" ca="1" si="26"/>
        <v>0</v>
      </c>
      <c r="BK30" s="76">
        <f t="shared" ca="1" si="26"/>
        <v>0</v>
      </c>
      <c r="BL30" s="76">
        <f t="shared" ca="1" si="26"/>
        <v>0</v>
      </c>
      <c r="BM30" s="76">
        <f t="shared" ca="1" si="26"/>
        <v>0</v>
      </c>
      <c r="BN30" s="76">
        <f t="shared" ca="1" si="26"/>
        <v>0</v>
      </c>
      <c r="BO30" s="76">
        <f t="shared" ca="1" si="26"/>
        <v>0</v>
      </c>
      <c r="BP30" s="76">
        <f t="shared" ca="1" si="26"/>
        <v>0</v>
      </c>
      <c r="BQ30" s="76">
        <f t="shared" ca="1" si="26"/>
        <v>0</v>
      </c>
      <c r="BR30" s="76">
        <f t="shared" ca="1" si="26"/>
        <v>0</v>
      </c>
      <c r="BS30" s="76">
        <f t="shared" ca="1" si="26"/>
        <v>0</v>
      </c>
      <c r="BT30" s="76">
        <f t="shared" ca="1" si="26"/>
        <v>0</v>
      </c>
      <c r="BU30" s="76">
        <f t="shared" ca="1" si="26"/>
        <v>0</v>
      </c>
      <c r="BV30" s="76">
        <f t="shared" ca="1" si="26"/>
        <v>0</v>
      </c>
      <c r="BW30" s="76">
        <f t="shared" ca="1" si="26"/>
        <v>0</v>
      </c>
      <c r="BX30" s="76">
        <f t="shared" ca="1" si="26"/>
        <v>0</v>
      </c>
      <c r="BY30" s="76">
        <f t="shared" ca="1" si="26"/>
        <v>0</v>
      </c>
      <c r="BZ30" s="76">
        <f t="shared" ca="1" si="26"/>
        <v>0</v>
      </c>
      <c r="CA30" s="76">
        <f t="shared" ca="1" si="26"/>
        <v>0</v>
      </c>
      <c r="CB30" s="76">
        <f t="shared" ca="1" si="26"/>
        <v>0</v>
      </c>
      <c r="CC30" s="76">
        <f t="shared" ca="1" si="26"/>
        <v>0</v>
      </c>
      <c r="CD30" s="76">
        <f t="shared" ca="1" si="26"/>
        <v>0</v>
      </c>
      <c r="CE30" s="76">
        <f t="shared" ca="1" si="27"/>
        <v>0</v>
      </c>
      <c r="CF30" s="76">
        <f t="shared" ca="1" si="27"/>
        <v>0</v>
      </c>
      <c r="CG30" s="76">
        <f t="shared" ca="1" si="27"/>
        <v>0</v>
      </c>
      <c r="CH30" s="76">
        <f t="shared" ca="1" si="27"/>
        <v>0</v>
      </c>
      <c r="CI30" s="76">
        <f t="shared" ca="1" si="27"/>
        <v>0</v>
      </c>
      <c r="CJ30" s="76">
        <f t="shared" ca="1" si="27"/>
        <v>0</v>
      </c>
      <c r="CK30" s="76">
        <f t="shared" ca="1" si="27"/>
        <v>0</v>
      </c>
      <c r="CL30" s="76">
        <f t="shared" ca="1" si="27"/>
        <v>0</v>
      </c>
      <c r="CM30" s="76">
        <f t="shared" ca="1" si="27"/>
        <v>0</v>
      </c>
      <c r="CN30" s="76">
        <f t="shared" ca="1" si="27"/>
        <v>0</v>
      </c>
      <c r="CO30" s="76">
        <f t="shared" ca="1" si="27"/>
        <v>0</v>
      </c>
      <c r="CP30" s="76">
        <f t="shared" ca="1" si="27"/>
        <v>0</v>
      </c>
      <c r="CQ30" s="76">
        <f t="shared" ca="1" si="27"/>
        <v>0</v>
      </c>
      <c r="CR30" s="76">
        <f t="shared" ca="1" si="27"/>
        <v>0</v>
      </c>
      <c r="CS30" s="76">
        <f t="shared" ca="1" si="27"/>
        <v>0</v>
      </c>
      <c r="CT30" s="76">
        <f t="shared" ca="1" si="27"/>
        <v>0</v>
      </c>
      <c r="CU30" s="76">
        <f t="shared" ca="1" si="27"/>
        <v>0</v>
      </c>
      <c r="CV30" s="76">
        <f t="shared" ca="1" si="27"/>
        <v>0</v>
      </c>
      <c r="CW30" s="76">
        <f t="shared" ca="1" si="27"/>
        <v>0</v>
      </c>
      <c r="CX30" s="76">
        <f t="shared" ca="1" si="27"/>
        <v>0</v>
      </c>
      <c r="CY30" s="76">
        <f t="shared" ca="1" si="27"/>
        <v>0</v>
      </c>
      <c r="CZ30" s="76">
        <f t="shared" ca="1" si="27"/>
        <v>0</v>
      </c>
      <c r="DA30" s="76">
        <f t="shared" ca="1" si="27"/>
        <v>0</v>
      </c>
      <c r="DB30" s="76">
        <f t="shared" ca="1" si="27"/>
        <v>0</v>
      </c>
      <c r="DC30" s="76">
        <f t="shared" ca="1" si="27"/>
        <v>0</v>
      </c>
      <c r="DD30" s="76">
        <f t="shared" ca="1" si="27"/>
        <v>0</v>
      </c>
      <c r="DE30" s="76">
        <f t="shared" ca="1" si="27"/>
        <v>0</v>
      </c>
      <c r="DF30" s="76">
        <f t="shared" ca="1" si="27"/>
        <v>0</v>
      </c>
      <c r="DG30" s="76">
        <f t="shared" ca="1" si="27"/>
        <v>0</v>
      </c>
      <c r="DH30" s="76">
        <f t="shared" ca="1" si="27"/>
        <v>0</v>
      </c>
      <c r="DI30" s="76">
        <f t="shared" ca="1" si="27"/>
        <v>0</v>
      </c>
      <c r="DJ30" s="76">
        <f t="shared" ca="1" si="27"/>
        <v>0</v>
      </c>
      <c r="DK30" s="76">
        <f t="shared" ca="1" si="27"/>
        <v>0</v>
      </c>
      <c r="DL30" s="76">
        <f t="shared" ca="1" si="27"/>
        <v>0</v>
      </c>
      <c r="DM30" s="76">
        <f t="shared" ca="1" si="27"/>
        <v>0</v>
      </c>
      <c r="DN30" s="76">
        <f t="shared" ca="1" si="27"/>
        <v>0</v>
      </c>
      <c r="DO30" s="76">
        <f t="shared" ca="1" si="27"/>
        <v>0</v>
      </c>
      <c r="DP30" s="76">
        <f t="shared" ca="1" si="27"/>
        <v>0</v>
      </c>
      <c r="DQ30" s="76">
        <f t="shared" ca="1" si="27"/>
        <v>0</v>
      </c>
      <c r="DR30" s="76">
        <f t="shared" ca="1" si="27"/>
        <v>0</v>
      </c>
      <c r="DS30" s="76">
        <f t="shared" ca="1" si="27"/>
        <v>0</v>
      </c>
      <c r="DT30" s="76">
        <f t="shared" ca="1" si="27"/>
        <v>0</v>
      </c>
      <c r="DU30" s="76">
        <f t="shared" ca="1" si="27"/>
        <v>0</v>
      </c>
      <c r="DV30" s="76">
        <f t="shared" ca="1" si="27"/>
        <v>0</v>
      </c>
      <c r="DW30" s="76">
        <f t="shared" ca="1" si="27"/>
        <v>0</v>
      </c>
      <c r="DX30" s="76">
        <f t="shared" ca="1" si="27"/>
        <v>0</v>
      </c>
      <c r="DY30" s="76">
        <f t="shared" ca="1" si="27"/>
        <v>0</v>
      </c>
      <c r="DZ30" s="76">
        <f t="shared" ca="1" si="27"/>
        <v>0</v>
      </c>
      <c r="EA30" s="76">
        <f t="shared" ca="1" si="27"/>
        <v>0</v>
      </c>
      <c r="EB30" s="76">
        <f t="shared" ca="1" si="27"/>
        <v>0</v>
      </c>
      <c r="EC30" s="76">
        <f t="shared" ca="1" si="27"/>
        <v>0</v>
      </c>
      <c r="ED30" s="76">
        <f t="shared" ca="1" si="27"/>
        <v>0</v>
      </c>
      <c r="EE30" s="76">
        <f t="shared" ca="1" si="27"/>
        <v>0</v>
      </c>
      <c r="EF30" s="76">
        <f t="shared" ca="1" si="27"/>
        <v>0</v>
      </c>
      <c r="EG30" s="76">
        <f t="shared" ca="1" si="27"/>
        <v>0</v>
      </c>
      <c r="EH30" s="76">
        <f t="shared" ca="1" si="27"/>
        <v>0</v>
      </c>
      <c r="EI30" s="76">
        <f t="shared" ca="1" si="27"/>
        <v>0</v>
      </c>
      <c r="EJ30" s="76">
        <f t="shared" ca="1" si="27"/>
        <v>0</v>
      </c>
      <c r="EK30" s="76">
        <f t="shared" ca="1" si="27"/>
        <v>0</v>
      </c>
      <c r="EL30" s="76">
        <f t="shared" ca="1" si="27"/>
        <v>0</v>
      </c>
      <c r="EM30" s="76">
        <f t="shared" ca="1" si="27"/>
        <v>0</v>
      </c>
      <c r="EN30" s="76">
        <f t="shared" ca="1" si="27"/>
        <v>0</v>
      </c>
      <c r="EO30" s="76">
        <f t="shared" ca="1" si="27"/>
        <v>0</v>
      </c>
      <c r="EP30" s="76">
        <f t="shared" ca="1" si="27"/>
        <v>0</v>
      </c>
      <c r="EQ30" s="76">
        <f t="shared" ca="1" si="28"/>
        <v>0</v>
      </c>
      <c r="ER30" s="76">
        <f t="shared" ca="1" si="28"/>
        <v>0</v>
      </c>
      <c r="ES30" s="76">
        <f t="shared" ca="1" si="28"/>
        <v>0</v>
      </c>
      <c r="ET30" s="76">
        <f t="shared" ca="1" si="28"/>
        <v>0</v>
      </c>
      <c r="EU30" s="76">
        <f t="shared" ca="1" si="28"/>
        <v>0</v>
      </c>
      <c r="EV30" s="76">
        <f t="shared" ca="1" si="28"/>
        <v>0</v>
      </c>
      <c r="EW30" s="76">
        <f t="shared" ca="1" si="28"/>
        <v>0</v>
      </c>
      <c r="EX30" s="76">
        <f t="shared" ca="1" si="28"/>
        <v>0</v>
      </c>
      <c r="EY30" s="76">
        <f t="shared" ca="1" si="28"/>
        <v>0</v>
      </c>
      <c r="EZ30" s="76">
        <f t="shared" ca="1" si="28"/>
        <v>0</v>
      </c>
      <c r="FA30" s="76">
        <f t="shared" ca="1" si="28"/>
        <v>0</v>
      </c>
      <c r="FB30" s="76">
        <f t="shared" ca="1" si="28"/>
        <v>0</v>
      </c>
      <c r="FC30" s="76">
        <f t="shared" ca="1" si="28"/>
        <v>0</v>
      </c>
      <c r="FD30" s="76">
        <f t="shared" ca="1" si="28"/>
        <v>0</v>
      </c>
      <c r="FE30" s="76">
        <f t="shared" ca="1" si="28"/>
        <v>0</v>
      </c>
      <c r="FF30" s="76">
        <f t="shared" ca="1" si="28"/>
        <v>0</v>
      </c>
      <c r="FG30" s="76">
        <f t="shared" ca="1" si="28"/>
        <v>0</v>
      </c>
      <c r="FH30" s="76">
        <f t="shared" ca="1" si="28"/>
        <v>0</v>
      </c>
      <c r="FI30" s="76">
        <f t="shared" ca="1" si="28"/>
        <v>0</v>
      </c>
      <c r="FJ30" s="76">
        <f t="shared" ca="1" si="28"/>
        <v>0</v>
      </c>
      <c r="FK30" s="76">
        <f t="shared" ca="1" si="28"/>
        <v>0</v>
      </c>
      <c r="FL30" s="76">
        <f t="shared" ca="1" si="28"/>
        <v>0</v>
      </c>
      <c r="FM30" s="76">
        <f t="shared" ca="1" si="28"/>
        <v>0</v>
      </c>
      <c r="FN30" s="76">
        <f t="shared" ca="1" si="28"/>
        <v>0</v>
      </c>
      <c r="FO30" s="76">
        <f t="shared" ca="1" si="28"/>
        <v>0</v>
      </c>
      <c r="FP30" s="76">
        <f t="shared" ca="1" si="28"/>
        <v>0</v>
      </c>
      <c r="FQ30" s="76">
        <f t="shared" ca="1" si="28"/>
        <v>0</v>
      </c>
      <c r="FR30" s="76">
        <f t="shared" ca="1" si="28"/>
        <v>0</v>
      </c>
      <c r="FS30" s="76">
        <f t="shared" ca="1" si="28"/>
        <v>0</v>
      </c>
      <c r="FT30" s="76">
        <f t="shared" ca="1" si="28"/>
        <v>0</v>
      </c>
      <c r="FU30" s="76">
        <f t="shared" ca="1" si="28"/>
        <v>0</v>
      </c>
      <c r="FV30" s="76">
        <f t="shared" ca="1" si="28"/>
        <v>0</v>
      </c>
      <c r="FW30" s="76">
        <f t="shared" ca="1" si="28"/>
        <v>0</v>
      </c>
      <c r="FX30" s="76">
        <f t="shared" ca="1" si="28"/>
        <v>0</v>
      </c>
      <c r="FY30" s="76">
        <f t="shared" ca="1" si="28"/>
        <v>0</v>
      </c>
      <c r="FZ30" s="76">
        <f t="shared" ca="1" si="28"/>
        <v>0</v>
      </c>
      <c r="GA30" s="76">
        <f t="shared" ca="1" si="28"/>
        <v>0</v>
      </c>
      <c r="GB30" s="76">
        <f t="shared" ca="1" si="28"/>
        <v>0</v>
      </c>
      <c r="GC30" s="76">
        <f t="shared" ca="1" si="28"/>
        <v>0</v>
      </c>
      <c r="GD30" s="76">
        <f t="shared" ca="1" si="28"/>
        <v>0</v>
      </c>
      <c r="GE30" s="76">
        <f t="shared" ca="1" si="28"/>
        <v>0</v>
      </c>
      <c r="GF30" s="76">
        <f t="shared" ca="1" si="28"/>
        <v>0</v>
      </c>
      <c r="GG30" s="76">
        <f t="shared" ca="1" si="28"/>
        <v>0</v>
      </c>
      <c r="GH30" s="76">
        <f t="shared" ca="1" si="28"/>
        <v>0</v>
      </c>
      <c r="GI30" s="76">
        <f t="shared" ca="1" si="28"/>
        <v>0</v>
      </c>
      <c r="GJ30" s="76">
        <f t="shared" ca="1" si="28"/>
        <v>0</v>
      </c>
      <c r="GK30" s="76">
        <f t="shared" ca="1" si="28"/>
        <v>0</v>
      </c>
      <c r="GL30" s="76">
        <f t="shared" ca="1" si="28"/>
        <v>0</v>
      </c>
      <c r="GM30" s="76">
        <f t="shared" ca="1" si="28"/>
        <v>0</v>
      </c>
      <c r="GN30" s="76">
        <f t="shared" ca="1" si="28"/>
        <v>0</v>
      </c>
      <c r="GO30" s="76">
        <f t="shared" ca="1" si="28"/>
        <v>0</v>
      </c>
      <c r="GP30" s="76">
        <f t="shared" ca="1" si="28"/>
        <v>0</v>
      </c>
      <c r="GQ30" s="76">
        <f t="shared" ca="1" si="28"/>
        <v>0</v>
      </c>
      <c r="GR30" s="76">
        <f t="shared" ca="1" si="28"/>
        <v>0</v>
      </c>
      <c r="GS30" s="76">
        <f t="shared" ca="1" si="28"/>
        <v>0</v>
      </c>
      <c r="GT30" s="76">
        <f t="shared" ca="1" si="28"/>
        <v>0</v>
      </c>
      <c r="GU30" s="76">
        <f t="shared" ca="1" si="28"/>
        <v>0</v>
      </c>
      <c r="GV30" s="76">
        <f t="shared" ca="1" si="28"/>
        <v>0</v>
      </c>
      <c r="GW30" s="76">
        <f t="shared" ca="1" si="28"/>
        <v>0</v>
      </c>
      <c r="GX30" s="76">
        <f t="shared" ca="1" si="28"/>
        <v>0</v>
      </c>
      <c r="GY30" s="76">
        <f t="shared" ca="1" si="28"/>
        <v>0</v>
      </c>
      <c r="GZ30" s="76">
        <f t="shared" ca="1" si="28"/>
        <v>0</v>
      </c>
      <c r="HA30" s="76">
        <f t="shared" ca="1" si="28"/>
        <v>0</v>
      </c>
      <c r="HB30" s="76">
        <f t="shared" ca="1" si="28"/>
        <v>0</v>
      </c>
      <c r="HC30" s="76">
        <f t="shared" ca="1" si="29"/>
        <v>0</v>
      </c>
      <c r="HD30" s="76">
        <f t="shared" ca="1" si="29"/>
        <v>0</v>
      </c>
      <c r="HE30" s="76">
        <f t="shared" ca="1" si="29"/>
        <v>0</v>
      </c>
      <c r="HF30" s="76">
        <f t="shared" ca="1" si="29"/>
        <v>0</v>
      </c>
      <c r="HG30" s="76">
        <f t="shared" ca="1" si="29"/>
        <v>0</v>
      </c>
      <c r="HH30" s="76">
        <f t="shared" ca="1" si="29"/>
        <v>0</v>
      </c>
      <c r="HI30" s="76">
        <f t="shared" ca="1" si="29"/>
        <v>0</v>
      </c>
      <c r="HJ30" s="76">
        <f t="shared" ca="1" si="29"/>
        <v>0</v>
      </c>
      <c r="HK30" s="76">
        <f t="shared" ca="1" si="29"/>
        <v>0</v>
      </c>
      <c r="HL30" s="76">
        <f t="shared" ca="1" si="29"/>
        <v>0</v>
      </c>
      <c r="HM30" s="76">
        <f t="shared" ca="1" si="29"/>
        <v>0</v>
      </c>
      <c r="HN30" s="76">
        <f t="shared" ca="1" si="29"/>
        <v>0</v>
      </c>
      <c r="HO30" s="76">
        <f t="shared" ca="1" si="29"/>
        <v>0</v>
      </c>
      <c r="HP30" s="76">
        <f t="shared" ca="1" si="29"/>
        <v>0</v>
      </c>
      <c r="HQ30" s="76">
        <f t="shared" ca="1" si="29"/>
        <v>0</v>
      </c>
      <c r="HR30" s="76">
        <f t="shared" ca="1" si="29"/>
        <v>0</v>
      </c>
      <c r="HS30" s="76">
        <f t="shared" ca="1" si="29"/>
        <v>0</v>
      </c>
      <c r="HT30" s="76">
        <f t="shared" ca="1" si="29"/>
        <v>0</v>
      </c>
      <c r="HU30" s="76">
        <f t="shared" ca="1" si="29"/>
        <v>0</v>
      </c>
      <c r="HV30" s="76">
        <f t="shared" ca="1" si="29"/>
        <v>0</v>
      </c>
      <c r="HW30" s="76">
        <f t="shared" ca="1" si="29"/>
        <v>0</v>
      </c>
      <c r="HX30" s="76">
        <f t="shared" ca="1" si="29"/>
        <v>0</v>
      </c>
      <c r="HY30" s="76">
        <f t="shared" ca="1" si="29"/>
        <v>0</v>
      </c>
      <c r="HZ30" s="76">
        <f t="shared" ca="1" si="29"/>
        <v>0</v>
      </c>
      <c r="IA30" s="76">
        <f t="shared" ca="1" si="29"/>
        <v>0</v>
      </c>
      <c r="IB30" s="76">
        <f t="shared" ca="1" si="29"/>
        <v>0</v>
      </c>
      <c r="IC30" s="76">
        <f t="shared" ca="1" si="29"/>
        <v>0</v>
      </c>
      <c r="ID30" s="76">
        <f t="shared" ca="1" si="29"/>
        <v>0</v>
      </c>
      <c r="IE30" s="76">
        <f t="shared" ca="1" si="29"/>
        <v>0</v>
      </c>
      <c r="IF30" s="76">
        <f t="shared" ca="1" si="29"/>
        <v>0</v>
      </c>
      <c r="IG30" s="76">
        <f t="shared" ca="1" si="29"/>
        <v>0</v>
      </c>
      <c r="IH30" s="76">
        <f t="shared" ca="1" si="29"/>
        <v>0</v>
      </c>
      <c r="II30" s="76">
        <f t="shared" ca="1" si="29"/>
        <v>0</v>
      </c>
      <c r="IJ30" s="76">
        <f t="shared" ca="1" si="29"/>
        <v>0</v>
      </c>
      <c r="IK30" s="76">
        <f t="shared" ca="1" si="29"/>
        <v>0</v>
      </c>
      <c r="IL30" s="76">
        <f t="shared" ca="1" si="29"/>
        <v>0</v>
      </c>
    </row>
    <row r="31" spans="2:246" ht="10.5" customHeight="1" outlineLevel="2" x14ac:dyDescent="0.3">
      <c r="B31" s="7" t="s">
        <v>116</v>
      </c>
      <c r="C31" s="56" t="s">
        <v>283</v>
      </c>
      <c r="G31" s="76">
        <f t="shared" ca="1" si="25"/>
        <v>0</v>
      </c>
      <c r="H31" s="76">
        <f t="shared" ca="1" si="25"/>
        <v>0</v>
      </c>
      <c r="I31" s="76">
        <f t="shared" ca="1" si="25"/>
        <v>0</v>
      </c>
      <c r="J31" s="76">
        <f t="shared" ca="1" si="25"/>
        <v>0</v>
      </c>
      <c r="K31" s="76">
        <f t="shared" ca="1" si="25"/>
        <v>0</v>
      </c>
      <c r="L31" s="76">
        <f t="shared" ca="1" si="25"/>
        <v>0</v>
      </c>
      <c r="M31" s="76">
        <f t="shared" ca="1" si="25"/>
        <v>0</v>
      </c>
      <c r="N31" s="76">
        <f t="shared" ca="1" si="25"/>
        <v>0</v>
      </c>
      <c r="O31" s="76">
        <f t="shared" ca="1" si="25"/>
        <v>0</v>
      </c>
      <c r="P31" s="76">
        <f t="shared" ca="1" si="25"/>
        <v>0</v>
      </c>
      <c r="Q31" s="76">
        <f t="shared" ca="1" si="25"/>
        <v>0</v>
      </c>
      <c r="R31" s="76">
        <f ca="1">SUM(R23)*R$8</f>
        <v>3833.3333333333335</v>
      </c>
      <c r="S31" s="76">
        <f t="shared" ref="S31:CD33" ca="1" si="31">SUM(S23)*S$8</f>
        <v>0</v>
      </c>
      <c r="T31" s="76">
        <f t="shared" ca="1" si="31"/>
        <v>0</v>
      </c>
      <c r="U31" s="76">
        <f t="shared" ca="1" si="31"/>
        <v>0</v>
      </c>
      <c r="V31" s="76">
        <f t="shared" ca="1" si="31"/>
        <v>0</v>
      </c>
      <c r="W31" s="76">
        <f t="shared" ca="1" si="31"/>
        <v>0</v>
      </c>
      <c r="X31" s="76">
        <f t="shared" ca="1" si="31"/>
        <v>0</v>
      </c>
      <c r="Y31" s="76">
        <f t="shared" ca="1" si="31"/>
        <v>0</v>
      </c>
      <c r="Z31" s="76">
        <f t="shared" ca="1" si="31"/>
        <v>0</v>
      </c>
      <c r="AA31" s="76">
        <f t="shared" ca="1" si="31"/>
        <v>0</v>
      </c>
      <c r="AB31" s="76">
        <f t="shared" ca="1" si="31"/>
        <v>0</v>
      </c>
      <c r="AC31" s="76">
        <f t="shared" ca="1" si="31"/>
        <v>0</v>
      </c>
      <c r="AD31" s="76">
        <f t="shared" ca="1" si="31"/>
        <v>0</v>
      </c>
      <c r="AE31" s="76">
        <f t="shared" ca="1" si="31"/>
        <v>0</v>
      </c>
      <c r="AF31" s="76">
        <f t="shared" ca="1" si="31"/>
        <v>0</v>
      </c>
      <c r="AG31" s="76">
        <f t="shared" ca="1" si="31"/>
        <v>0</v>
      </c>
      <c r="AH31" s="76">
        <f t="shared" ca="1" si="31"/>
        <v>0</v>
      </c>
      <c r="AI31" s="76">
        <f t="shared" ca="1" si="31"/>
        <v>0</v>
      </c>
      <c r="AJ31" s="76">
        <f t="shared" ca="1" si="31"/>
        <v>0</v>
      </c>
      <c r="AK31" s="76">
        <f t="shared" ca="1" si="31"/>
        <v>0</v>
      </c>
      <c r="AL31" s="76">
        <f t="shared" ca="1" si="31"/>
        <v>0</v>
      </c>
      <c r="AM31" s="76">
        <f t="shared" ca="1" si="31"/>
        <v>0</v>
      </c>
      <c r="AN31" s="76">
        <f t="shared" ca="1" si="31"/>
        <v>0</v>
      </c>
      <c r="AO31" s="76">
        <f t="shared" ca="1" si="31"/>
        <v>0</v>
      </c>
      <c r="AP31" s="76">
        <f t="shared" ca="1" si="31"/>
        <v>0</v>
      </c>
      <c r="AQ31" s="76">
        <f t="shared" ca="1" si="31"/>
        <v>0</v>
      </c>
      <c r="AR31" s="76">
        <f t="shared" ca="1" si="31"/>
        <v>0</v>
      </c>
      <c r="AS31" s="76">
        <f t="shared" ca="1" si="31"/>
        <v>0</v>
      </c>
      <c r="AT31" s="76">
        <f t="shared" ca="1" si="31"/>
        <v>0</v>
      </c>
      <c r="AU31" s="76">
        <f t="shared" ca="1" si="31"/>
        <v>0</v>
      </c>
      <c r="AV31" s="76">
        <f t="shared" ca="1" si="31"/>
        <v>0</v>
      </c>
      <c r="AW31" s="76">
        <f t="shared" ca="1" si="31"/>
        <v>0</v>
      </c>
      <c r="AX31" s="76">
        <f t="shared" ca="1" si="31"/>
        <v>0</v>
      </c>
      <c r="AY31" s="76">
        <f t="shared" ca="1" si="31"/>
        <v>0</v>
      </c>
      <c r="AZ31" s="76">
        <f t="shared" ca="1" si="31"/>
        <v>0</v>
      </c>
      <c r="BA31" s="76">
        <f t="shared" ca="1" si="31"/>
        <v>0</v>
      </c>
      <c r="BB31" s="76">
        <f t="shared" ca="1" si="31"/>
        <v>0</v>
      </c>
      <c r="BC31" s="76">
        <f t="shared" ca="1" si="31"/>
        <v>0</v>
      </c>
      <c r="BD31" s="76">
        <f t="shared" ca="1" si="31"/>
        <v>0</v>
      </c>
      <c r="BE31" s="76">
        <f t="shared" ca="1" si="31"/>
        <v>0</v>
      </c>
      <c r="BF31" s="76">
        <f t="shared" ca="1" si="31"/>
        <v>0</v>
      </c>
      <c r="BG31" s="76">
        <f t="shared" ca="1" si="31"/>
        <v>0</v>
      </c>
      <c r="BH31" s="76">
        <f t="shared" ca="1" si="31"/>
        <v>0</v>
      </c>
      <c r="BI31" s="76">
        <f t="shared" ca="1" si="31"/>
        <v>0</v>
      </c>
      <c r="BJ31" s="76">
        <f t="shared" ca="1" si="31"/>
        <v>0</v>
      </c>
      <c r="BK31" s="76">
        <f t="shared" ca="1" si="31"/>
        <v>0</v>
      </c>
      <c r="BL31" s="76">
        <f t="shared" ca="1" si="31"/>
        <v>0</v>
      </c>
      <c r="BM31" s="76">
        <f t="shared" ca="1" si="31"/>
        <v>0</v>
      </c>
      <c r="BN31" s="76">
        <f t="shared" ca="1" si="31"/>
        <v>0</v>
      </c>
      <c r="BO31" s="76">
        <f t="shared" ca="1" si="31"/>
        <v>0</v>
      </c>
      <c r="BP31" s="76">
        <f t="shared" ca="1" si="31"/>
        <v>0</v>
      </c>
      <c r="BQ31" s="76">
        <f t="shared" ca="1" si="31"/>
        <v>0</v>
      </c>
      <c r="BR31" s="76">
        <f t="shared" ca="1" si="31"/>
        <v>0</v>
      </c>
      <c r="BS31" s="76">
        <f t="shared" ca="1" si="31"/>
        <v>0</v>
      </c>
      <c r="BT31" s="76">
        <f t="shared" ca="1" si="31"/>
        <v>0</v>
      </c>
      <c r="BU31" s="76">
        <f t="shared" ca="1" si="31"/>
        <v>0</v>
      </c>
      <c r="BV31" s="76">
        <f t="shared" ca="1" si="31"/>
        <v>0</v>
      </c>
      <c r="BW31" s="76">
        <f t="shared" ca="1" si="31"/>
        <v>0</v>
      </c>
      <c r="BX31" s="76">
        <f t="shared" ca="1" si="31"/>
        <v>0</v>
      </c>
      <c r="BY31" s="76">
        <f t="shared" ca="1" si="31"/>
        <v>0</v>
      </c>
      <c r="BZ31" s="76">
        <f t="shared" ca="1" si="31"/>
        <v>0</v>
      </c>
      <c r="CA31" s="76">
        <f t="shared" ca="1" si="31"/>
        <v>0</v>
      </c>
      <c r="CB31" s="76">
        <f t="shared" ca="1" si="31"/>
        <v>0</v>
      </c>
      <c r="CC31" s="76">
        <f t="shared" ca="1" si="31"/>
        <v>0</v>
      </c>
      <c r="CD31" s="76">
        <f t="shared" ca="1" si="31"/>
        <v>0</v>
      </c>
      <c r="CE31" s="76">
        <f t="shared" ca="1" si="27"/>
        <v>0</v>
      </c>
      <c r="CF31" s="76">
        <f t="shared" ca="1" si="27"/>
        <v>0</v>
      </c>
      <c r="CG31" s="76">
        <f t="shared" ca="1" si="27"/>
        <v>0</v>
      </c>
      <c r="CH31" s="76">
        <f t="shared" ca="1" si="27"/>
        <v>0</v>
      </c>
      <c r="CI31" s="76">
        <f t="shared" ca="1" si="27"/>
        <v>0</v>
      </c>
      <c r="CJ31" s="76">
        <f t="shared" ca="1" si="27"/>
        <v>0</v>
      </c>
      <c r="CK31" s="76">
        <f t="shared" ca="1" si="27"/>
        <v>0</v>
      </c>
      <c r="CL31" s="76">
        <f t="shared" ca="1" si="27"/>
        <v>0</v>
      </c>
      <c r="CM31" s="76">
        <f t="shared" ca="1" si="27"/>
        <v>0</v>
      </c>
      <c r="CN31" s="76">
        <f t="shared" ca="1" si="27"/>
        <v>0</v>
      </c>
      <c r="CO31" s="76">
        <f t="shared" ca="1" si="27"/>
        <v>0</v>
      </c>
      <c r="CP31" s="76">
        <f t="shared" ca="1" si="27"/>
        <v>0</v>
      </c>
      <c r="CQ31" s="76">
        <f t="shared" ca="1" si="27"/>
        <v>0</v>
      </c>
      <c r="CR31" s="76">
        <f t="shared" ca="1" si="27"/>
        <v>0</v>
      </c>
      <c r="CS31" s="76">
        <f t="shared" ca="1" si="27"/>
        <v>0</v>
      </c>
      <c r="CT31" s="76">
        <f t="shared" ca="1" si="27"/>
        <v>0</v>
      </c>
      <c r="CU31" s="76">
        <f t="shared" ca="1" si="27"/>
        <v>0</v>
      </c>
      <c r="CV31" s="76">
        <f t="shared" ca="1" si="27"/>
        <v>0</v>
      </c>
      <c r="CW31" s="76">
        <f t="shared" ca="1" si="27"/>
        <v>0</v>
      </c>
      <c r="CX31" s="76">
        <f t="shared" ca="1" si="27"/>
        <v>0</v>
      </c>
      <c r="CY31" s="76">
        <f t="shared" ca="1" si="27"/>
        <v>0</v>
      </c>
      <c r="CZ31" s="76">
        <f t="shared" ca="1" si="27"/>
        <v>0</v>
      </c>
      <c r="DA31" s="76">
        <f t="shared" ca="1" si="27"/>
        <v>0</v>
      </c>
      <c r="DB31" s="76">
        <f t="shared" ca="1" si="27"/>
        <v>0</v>
      </c>
      <c r="DC31" s="76">
        <f t="shared" ca="1" si="27"/>
        <v>0</v>
      </c>
      <c r="DD31" s="76">
        <f t="shared" ca="1" si="27"/>
        <v>0</v>
      </c>
      <c r="DE31" s="76">
        <f t="shared" ca="1" si="27"/>
        <v>0</v>
      </c>
      <c r="DF31" s="76">
        <f t="shared" ca="1" si="27"/>
        <v>0</v>
      </c>
      <c r="DG31" s="76">
        <f t="shared" ca="1" si="27"/>
        <v>0</v>
      </c>
      <c r="DH31" s="76">
        <f t="shared" ca="1" si="27"/>
        <v>0</v>
      </c>
      <c r="DI31" s="76">
        <f t="shared" ca="1" si="27"/>
        <v>0</v>
      </c>
      <c r="DJ31" s="76">
        <f t="shared" ca="1" si="27"/>
        <v>0</v>
      </c>
      <c r="DK31" s="76">
        <f t="shared" ca="1" si="27"/>
        <v>0</v>
      </c>
      <c r="DL31" s="76">
        <f t="shared" ca="1" si="27"/>
        <v>0</v>
      </c>
      <c r="DM31" s="76">
        <f t="shared" ca="1" si="27"/>
        <v>0</v>
      </c>
      <c r="DN31" s="76">
        <f t="shared" ca="1" si="27"/>
        <v>0</v>
      </c>
      <c r="DO31" s="76">
        <f t="shared" ca="1" si="27"/>
        <v>0</v>
      </c>
      <c r="DP31" s="76">
        <f t="shared" ca="1" si="27"/>
        <v>0</v>
      </c>
      <c r="DQ31" s="76">
        <f t="shared" ca="1" si="27"/>
        <v>0</v>
      </c>
      <c r="DR31" s="76">
        <f t="shared" ca="1" si="27"/>
        <v>0</v>
      </c>
      <c r="DS31" s="76">
        <f t="shared" ca="1" si="27"/>
        <v>0</v>
      </c>
      <c r="DT31" s="76">
        <f t="shared" ca="1" si="27"/>
        <v>0</v>
      </c>
      <c r="DU31" s="76">
        <f t="shared" ca="1" si="27"/>
        <v>0</v>
      </c>
      <c r="DV31" s="76">
        <f t="shared" ca="1" si="27"/>
        <v>0</v>
      </c>
      <c r="DW31" s="76">
        <f t="shared" ca="1" si="27"/>
        <v>0</v>
      </c>
      <c r="DX31" s="76">
        <f t="shared" ca="1" si="27"/>
        <v>0</v>
      </c>
      <c r="DY31" s="76">
        <f t="shared" ca="1" si="27"/>
        <v>0</v>
      </c>
      <c r="DZ31" s="76">
        <f t="shared" ca="1" si="27"/>
        <v>0</v>
      </c>
      <c r="EA31" s="76">
        <f t="shared" ca="1" si="27"/>
        <v>0</v>
      </c>
      <c r="EB31" s="76">
        <f t="shared" ca="1" si="27"/>
        <v>0</v>
      </c>
      <c r="EC31" s="76">
        <f t="shared" ca="1" si="27"/>
        <v>0</v>
      </c>
      <c r="ED31" s="76">
        <f t="shared" ca="1" si="27"/>
        <v>0</v>
      </c>
      <c r="EE31" s="76">
        <f t="shared" ca="1" si="27"/>
        <v>0</v>
      </c>
      <c r="EF31" s="76">
        <f t="shared" ca="1" si="27"/>
        <v>0</v>
      </c>
      <c r="EG31" s="76">
        <f t="shared" ca="1" si="27"/>
        <v>0</v>
      </c>
      <c r="EH31" s="76">
        <f t="shared" ca="1" si="27"/>
        <v>0</v>
      </c>
      <c r="EI31" s="76">
        <f t="shared" ca="1" si="27"/>
        <v>0</v>
      </c>
      <c r="EJ31" s="76">
        <f t="shared" ca="1" si="27"/>
        <v>0</v>
      </c>
      <c r="EK31" s="76">
        <f t="shared" ca="1" si="27"/>
        <v>0</v>
      </c>
      <c r="EL31" s="76">
        <f t="shared" ca="1" si="27"/>
        <v>0</v>
      </c>
      <c r="EM31" s="76">
        <f t="shared" ca="1" si="27"/>
        <v>0</v>
      </c>
      <c r="EN31" s="76">
        <f t="shared" ca="1" si="27"/>
        <v>0</v>
      </c>
      <c r="EO31" s="76">
        <f t="shared" ca="1" si="27"/>
        <v>0</v>
      </c>
      <c r="EP31" s="76">
        <f t="shared" ca="1" si="27"/>
        <v>0</v>
      </c>
      <c r="EQ31" s="76">
        <f t="shared" ca="1" si="28"/>
        <v>0</v>
      </c>
      <c r="ER31" s="76">
        <f t="shared" ca="1" si="28"/>
        <v>0</v>
      </c>
      <c r="ES31" s="76">
        <f t="shared" ca="1" si="28"/>
        <v>0</v>
      </c>
      <c r="ET31" s="76">
        <f t="shared" ca="1" si="28"/>
        <v>0</v>
      </c>
      <c r="EU31" s="76">
        <f t="shared" ca="1" si="28"/>
        <v>0</v>
      </c>
      <c r="EV31" s="76">
        <f t="shared" ca="1" si="28"/>
        <v>0</v>
      </c>
      <c r="EW31" s="76">
        <f t="shared" ca="1" si="28"/>
        <v>0</v>
      </c>
      <c r="EX31" s="76">
        <f t="shared" ca="1" si="28"/>
        <v>0</v>
      </c>
      <c r="EY31" s="76">
        <f t="shared" ca="1" si="28"/>
        <v>0</v>
      </c>
      <c r="EZ31" s="76">
        <f t="shared" ca="1" si="28"/>
        <v>0</v>
      </c>
      <c r="FA31" s="76">
        <f t="shared" ca="1" si="28"/>
        <v>0</v>
      </c>
      <c r="FB31" s="76">
        <f t="shared" ca="1" si="28"/>
        <v>0</v>
      </c>
      <c r="FC31" s="76">
        <f t="shared" ca="1" si="28"/>
        <v>0</v>
      </c>
      <c r="FD31" s="76">
        <f t="shared" ca="1" si="28"/>
        <v>0</v>
      </c>
      <c r="FE31" s="76">
        <f t="shared" ca="1" si="28"/>
        <v>0</v>
      </c>
      <c r="FF31" s="76">
        <f t="shared" ca="1" si="28"/>
        <v>0</v>
      </c>
      <c r="FG31" s="76">
        <f t="shared" ca="1" si="28"/>
        <v>0</v>
      </c>
      <c r="FH31" s="76">
        <f t="shared" ca="1" si="28"/>
        <v>0</v>
      </c>
      <c r="FI31" s="76">
        <f t="shared" ca="1" si="28"/>
        <v>0</v>
      </c>
      <c r="FJ31" s="76">
        <f t="shared" ca="1" si="28"/>
        <v>0</v>
      </c>
      <c r="FK31" s="76">
        <f t="shared" ca="1" si="28"/>
        <v>0</v>
      </c>
      <c r="FL31" s="76">
        <f t="shared" ca="1" si="28"/>
        <v>0</v>
      </c>
      <c r="FM31" s="76">
        <f t="shared" ca="1" si="28"/>
        <v>0</v>
      </c>
      <c r="FN31" s="76">
        <f t="shared" ca="1" si="28"/>
        <v>0</v>
      </c>
      <c r="FO31" s="76">
        <f t="shared" ca="1" si="28"/>
        <v>0</v>
      </c>
      <c r="FP31" s="76">
        <f t="shared" ca="1" si="28"/>
        <v>0</v>
      </c>
      <c r="FQ31" s="76">
        <f t="shared" ca="1" si="28"/>
        <v>0</v>
      </c>
      <c r="FR31" s="76">
        <f t="shared" ca="1" si="28"/>
        <v>0</v>
      </c>
      <c r="FS31" s="76">
        <f t="shared" ca="1" si="28"/>
        <v>0</v>
      </c>
      <c r="FT31" s="76">
        <f t="shared" ca="1" si="28"/>
        <v>0</v>
      </c>
      <c r="FU31" s="76">
        <f t="shared" ca="1" si="28"/>
        <v>0</v>
      </c>
      <c r="FV31" s="76">
        <f t="shared" ca="1" si="28"/>
        <v>0</v>
      </c>
      <c r="FW31" s="76">
        <f t="shared" ca="1" si="28"/>
        <v>0</v>
      </c>
      <c r="FX31" s="76">
        <f t="shared" ca="1" si="28"/>
        <v>0</v>
      </c>
      <c r="FY31" s="76">
        <f t="shared" ca="1" si="28"/>
        <v>0</v>
      </c>
      <c r="FZ31" s="76">
        <f t="shared" ca="1" si="28"/>
        <v>0</v>
      </c>
      <c r="GA31" s="76">
        <f t="shared" ca="1" si="28"/>
        <v>0</v>
      </c>
      <c r="GB31" s="76">
        <f t="shared" ca="1" si="28"/>
        <v>0</v>
      </c>
      <c r="GC31" s="76">
        <f t="shared" ca="1" si="28"/>
        <v>0</v>
      </c>
      <c r="GD31" s="76">
        <f t="shared" ca="1" si="28"/>
        <v>0</v>
      </c>
      <c r="GE31" s="76">
        <f t="shared" ca="1" si="28"/>
        <v>0</v>
      </c>
      <c r="GF31" s="76">
        <f t="shared" ca="1" si="28"/>
        <v>0</v>
      </c>
      <c r="GG31" s="76">
        <f t="shared" ca="1" si="28"/>
        <v>0</v>
      </c>
      <c r="GH31" s="76">
        <f t="shared" ca="1" si="28"/>
        <v>0</v>
      </c>
      <c r="GI31" s="76">
        <f t="shared" ca="1" si="28"/>
        <v>0</v>
      </c>
      <c r="GJ31" s="76">
        <f t="shared" ca="1" si="28"/>
        <v>0</v>
      </c>
      <c r="GK31" s="76">
        <f t="shared" ca="1" si="28"/>
        <v>0</v>
      </c>
      <c r="GL31" s="76">
        <f t="shared" ca="1" si="28"/>
        <v>0</v>
      </c>
      <c r="GM31" s="76">
        <f t="shared" ca="1" si="28"/>
        <v>0</v>
      </c>
      <c r="GN31" s="76">
        <f t="shared" ca="1" si="28"/>
        <v>0</v>
      </c>
      <c r="GO31" s="76">
        <f t="shared" ca="1" si="28"/>
        <v>0</v>
      </c>
      <c r="GP31" s="76">
        <f t="shared" ca="1" si="28"/>
        <v>0</v>
      </c>
      <c r="GQ31" s="76">
        <f t="shared" ca="1" si="28"/>
        <v>0</v>
      </c>
      <c r="GR31" s="76">
        <f t="shared" ca="1" si="28"/>
        <v>0</v>
      </c>
      <c r="GS31" s="76">
        <f t="shared" ca="1" si="28"/>
        <v>0</v>
      </c>
      <c r="GT31" s="76">
        <f t="shared" ca="1" si="28"/>
        <v>0</v>
      </c>
      <c r="GU31" s="76">
        <f t="shared" ca="1" si="28"/>
        <v>0</v>
      </c>
      <c r="GV31" s="76">
        <f t="shared" ca="1" si="28"/>
        <v>0</v>
      </c>
      <c r="GW31" s="76">
        <f t="shared" ca="1" si="28"/>
        <v>0</v>
      </c>
      <c r="GX31" s="76">
        <f t="shared" ca="1" si="28"/>
        <v>0</v>
      </c>
      <c r="GY31" s="76">
        <f t="shared" ca="1" si="28"/>
        <v>0</v>
      </c>
      <c r="GZ31" s="76">
        <f t="shared" ca="1" si="28"/>
        <v>0</v>
      </c>
      <c r="HA31" s="76">
        <f t="shared" ca="1" si="28"/>
        <v>0</v>
      </c>
      <c r="HB31" s="76">
        <f t="shared" ca="1" si="28"/>
        <v>0</v>
      </c>
      <c r="HC31" s="76">
        <f t="shared" ca="1" si="29"/>
        <v>0</v>
      </c>
      <c r="HD31" s="76">
        <f t="shared" ca="1" si="29"/>
        <v>0</v>
      </c>
      <c r="HE31" s="76">
        <f t="shared" ca="1" si="29"/>
        <v>0</v>
      </c>
      <c r="HF31" s="76">
        <f t="shared" ca="1" si="29"/>
        <v>0</v>
      </c>
      <c r="HG31" s="76">
        <f t="shared" ca="1" si="29"/>
        <v>0</v>
      </c>
      <c r="HH31" s="76">
        <f t="shared" ca="1" si="29"/>
        <v>0</v>
      </c>
      <c r="HI31" s="76">
        <f t="shared" ca="1" si="29"/>
        <v>0</v>
      </c>
      <c r="HJ31" s="76">
        <f t="shared" ca="1" si="29"/>
        <v>0</v>
      </c>
      <c r="HK31" s="76">
        <f t="shared" ca="1" si="29"/>
        <v>0</v>
      </c>
      <c r="HL31" s="76">
        <f t="shared" ca="1" si="29"/>
        <v>0</v>
      </c>
      <c r="HM31" s="76">
        <f t="shared" ca="1" si="29"/>
        <v>0</v>
      </c>
      <c r="HN31" s="76">
        <f t="shared" ca="1" si="29"/>
        <v>0</v>
      </c>
      <c r="HO31" s="76">
        <f t="shared" ca="1" si="29"/>
        <v>0</v>
      </c>
      <c r="HP31" s="76">
        <f t="shared" ca="1" si="29"/>
        <v>0</v>
      </c>
      <c r="HQ31" s="76">
        <f t="shared" ca="1" si="29"/>
        <v>0</v>
      </c>
      <c r="HR31" s="76">
        <f t="shared" ca="1" si="29"/>
        <v>0</v>
      </c>
      <c r="HS31" s="76">
        <f t="shared" ca="1" si="29"/>
        <v>0</v>
      </c>
      <c r="HT31" s="76">
        <f t="shared" ca="1" si="29"/>
        <v>0</v>
      </c>
      <c r="HU31" s="76">
        <f t="shared" ca="1" si="29"/>
        <v>0</v>
      </c>
      <c r="HV31" s="76">
        <f t="shared" ca="1" si="29"/>
        <v>0</v>
      </c>
      <c r="HW31" s="76">
        <f t="shared" ca="1" si="29"/>
        <v>0</v>
      </c>
      <c r="HX31" s="76">
        <f t="shared" ca="1" si="29"/>
        <v>0</v>
      </c>
      <c r="HY31" s="76">
        <f t="shared" ca="1" si="29"/>
        <v>0</v>
      </c>
      <c r="HZ31" s="76">
        <f t="shared" ca="1" si="29"/>
        <v>0</v>
      </c>
      <c r="IA31" s="76">
        <f t="shared" ca="1" si="29"/>
        <v>0</v>
      </c>
      <c r="IB31" s="76">
        <f t="shared" ca="1" si="29"/>
        <v>0</v>
      </c>
      <c r="IC31" s="76">
        <f t="shared" ca="1" si="29"/>
        <v>0</v>
      </c>
      <c r="ID31" s="76">
        <f t="shared" ca="1" si="29"/>
        <v>0</v>
      </c>
      <c r="IE31" s="76">
        <f t="shared" ca="1" si="29"/>
        <v>0</v>
      </c>
      <c r="IF31" s="76">
        <f t="shared" ca="1" si="29"/>
        <v>0</v>
      </c>
      <c r="IG31" s="76">
        <f t="shared" ca="1" si="29"/>
        <v>0</v>
      </c>
      <c r="IH31" s="76">
        <f t="shared" ca="1" si="29"/>
        <v>0</v>
      </c>
      <c r="II31" s="76">
        <f t="shared" ca="1" si="29"/>
        <v>0</v>
      </c>
      <c r="IJ31" s="76">
        <f t="shared" ca="1" si="29"/>
        <v>0</v>
      </c>
      <c r="IK31" s="76">
        <f t="shared" ca="1" si="29"/>
        <v>0</v>
      </c>
      <c r="IL31" s="76">
        <f t="shared" ca="1" si="29"/>
        <v>0</v>
      </c>
    </row>
    <row r="32" spans="2:246" ht="10.5" customHeight="1" outlineLevel="2" x14ac:dyDescent="0.3">
      <c r="B32" s="7" t="s">
        <v>117</v>
      </c>
      <c r="C32" s="56" t="s">
        <v>283</v>
      </c>
      <c r="G32" s="76">
        <f t="shared" si="25"/>
        <v>0</v>
      </c>
      <c r="H32" s="76">
        <f t="shared" si="25"/>
        <v>0</v>
      </c>
      <c r="I32" s="76">
        <f t="shared" si="25"/>
        <v>0</v>
      </c>
      <c r="J32" s="76">
        <f t="shared" si="25"/>
        <v>0</v>
      </c>
      <c r="K32" s="76">
        <f t="shared" si="25"/>
        <v>0</v>
      </c>
      <c r="L32" s="76">
        <f t="shared" si="25"/>
        <v>0</v>
      </c>
      <c r="M32" s="76">
        <f t="shared" si="25"/>
        <v>0</v>
      </c>
      <c r="N32" s="76">
        <f t="shared" si="25"/>
        <v>0</v>
      </c>
      <c r="O32" s="76">
        <f t="shared" si="25"/>
        <v>0</v>
      </c>
      <c r="P32" s="76">
        <f t="shared" si="25"/>
        <v>0</v>
      </c>
      <c r="Q32" s="76">
        <f t="shared" si="25"/>
        <v>0</v>
      </c>
      <c r="R32" s="76">
        <f>SUM(R24)*R$8</f>
        <v>0</v>
      </c>
      <c r="S32" s="76">
        <f t="shared" si="31"/>
        <v>0</v>
      </c>
      <c r="T32" s="76">
        <f t="shared" si="31"/>
        <v>0</v>
      </c>
      <c r="U32" s="76">
        <f t="shared" si="31"/>
        <v>0</v>
      </c>
      <c r="V32" s="76">
        <f t="shared" si="31"/>
        <v>0</v>
      </c>
      <c r="W32" s="76">
        <f t="shared" si="31"/>
        <v>0</v>
      </c>
      <c r="X32" s="76">
        <f t="shared" si="31"/>
        <v>0</v>
      </c>
      <c r="Y32" s="76">
        <f t="shared" si="31"/>
        <v>0</v>
      </c>
      <c r="Z32" s="76">
        <f t="shared" si="31"/>
        <v>0</v>
      </c>
      <c r="AA32" s="76">
        <f t="shared" si="31"/>
        <v>0</v>
      </c>
      <c r="AB32" s="76">
        <f t="shared" si="31"/>
        <v>0</v>
      </c>
      <c r="AC32" s="76">
        <f t="shared" si="31"/>
        <v>0</v>
      </c>
      <c r="AD32" s="76">
        <f t="shared" si="31"/>
        <v>0</v>
      </c>
      <c r="AE32" s="76">
        <f t="shared" si="31"/>
        <v>0</v>
      </c>
      <c r="AF32" s="76">
        <f t="shared" si="31"/>
        <v>0</v>
      </c>
      <c r="AG32" s="76">
        <f t="shared" si="31"/>
        <v>0</v>
      </c>
      <c r="AH32" s="76">
        <f t="shared" si="31"/>
        <v>0</v>
      </c>
      <c r="AI32" s="76">
        <f t="shared" si="31"/>
        <v>0</v>
      </c>
      <c r="AJ32" s="76">
        <f t="shared" si="31"/>
        <v>0</v>
      </c>
      <c r="AK32" s="76">
        <f t="shared" si="31"/>
        <v>0</v>
      </c>
      <c r="AL32" s="76">
        <f t="shared" si="31"/>
        <v>0</v>
      </c>
      <c r="AM32" s="76">
        <f t="shared" si="31"/>
        <v>0</v>
      </c>
      <c r="AN32" s="76">
        <f t="shared" si="31"/>
        <v>0</v>
      </c>
      <c r="AO32" s="76">
        <f t="shared" si="31"/>
        <v>0</v>
      </c>
      <c r="AP32" s="76">
        <f t="shared" si="31"/>
        <v>0</v>
      </c>
      <c r="AQ32" s="76">
        <f t="shared" si="31"/>
        <v>0</v>
      </c>
      <c r="AR32" s="76">
        <f t="shared" si="31"/>
        <v>0</v>
      </c>
      <c r="AS32" s="76">
        <f t="shared" si="31"/>
        <v>0</v>
      </c>
      <c r="AT32" s="76">
        <f t="shared" si="31"/>
        <v>0</v>
      </c>
      <c r="AU32" s="76">
        <f t="shared" si="31"/>
        <v>0</v>
      </c>
      <c r="AV32" s="76">
        <f t="shared" si="31"/>
        <v>0</v>
      </c>
      <c r="AW32" s="76">
        <f t="shared" si="31"/>
        <v>0</v>
      </c>
      <c r="AX32" s="76">
        <f t="shared" si="31"/>
        <v>0</v>
      </c>
      <c r="AY32" s="76">
        <f t="shared" si="31"/>
        <v>0</v>
      </c>
      <c r="AZ32" s="76">
        <f t="shared" si="31"/>
        <v>0</v>
      </c>
      <c r="BA32" s="76">
        <f t="shared" si="31"/>
        <v>0</v>
      </c>
      <c r="BB32" s="76">
        <f t="shared" si="31"/>
        <v>0</v>
      </c>
      <c r="BC32" s="76">
        <f t="shared" si="31"/>
        <v>0</v>
      </c>
      <c r="BD32" s="76">
        <f t="shared" si="31"/>
        <v>0</v>
      </c>
      <c r="BE32" s="76">
        <f t="shared" si="31"/>
        <v>0</v>
      </c>
      <c r="BF32" s="76">
        <f t="shared" si="31"/>
        <v>0</v>
      </c>
      <c r="BG32" s="76">
        <f t="shared" si="31"/>
        <v>0</v>
      </c>
      <c r="BH32" s="76">
        <f t="shared" si="31"/>
        <v>0</v>
      </c>
      <c r="BI32" s="76">
        <f t="shared" si="31"/>
        <v>0</v>
      </c>
      <c r="BJ32" s="76">
        <f t="shared" si="31"/>
        <v>0</v>
      </c>
      <c r="BK32" s="76">
        <f t="shared" si="31"/>
        <v>0</v>
      </c>
      <c r="BL32" s="76">
        <f t="shared" si="31"/>
        <v>0</v>
      </c>
      <c r="BM32" s="76">
        <f t="shared" si="31"/>
        <v>0</v>
      </c>
      <c r="BN32" s="76">
        <f t="shared" si="31"/>
        <v>0</v>
      </c>
      <c r="BO32" s="76">
        <f t="shared" si="31"/>
        <v>0</v>
      </c>
      <c r="BP32" s="76">
        <f t="shared" si="31"/>
        <v>0</v>
      </c>
      <c r="BQ32" s="76">
        <f t="shared" si="31"/>
        <v>0</v>
      </c>
      <c r="BR32" s="76">
        <f t="shared" si="31"/>
        <v>0</v>
      </c>
      <c r="BS32" s="76">
        <f t="shared" si="31"/>
        <v>0</v>
      </c>
      <c r="BT32" s="76">
        <f t="shared" si="31"/>
        <v>0</v>
      </c>
      <c r="BU32" s="76">
        <f t="shared" si="31"/>
        <v>0</v>
      </c>
      <c r="BV32" s="76">
        <f t="shared" si="31"/>
        <v>0</v>
      </c>
      <c r="BW32" s="76">
        <f t="shared" si="31"/>
        <v>0</v>
      </c>
      <c r="BX32" s="76">
        <f t="shared" si="31"/>
        <v>0</v>
      </c>
      <c r="BY32" s="76">
        <f t="shared" si="31"/>
        <v>0</v>
      </c>
      <c r="BZ32" s="76">
        <f t="shared" si="31"/>
        <v>0</v>
      </c>
      <c r="CA32" s="76">
        <f t="shared" si="31"/>
        <v>0</v>
      </c>
      <c r="CB32" s="76">
        <f t="shared" si="31"/>
        <v>0</v>
      </c>
      <c r="CC32" s="76">
        <f t="shared" si="31"/>
        <v>0</v>
      </c>
      <c r="CD32" s="76">
        <f t="shared" si="31"/>
        <v>0</v>
      </c>
      <c r="CE32" s="76">
        <f t="shared" si="27"/>
        <v>0</v>
      </c>
      <c r="CF32" s="76">
        <f t="shared" si="27"/>
        <v>0</v>
      </c>
      <c r="CG32" s="76">
        <f t="shared" si="27"/>
        <v>0</v>
      </c>
      <c r="CH32" s="76">
        <f t="shared" si="27"/>
        <v>0</v>
      </c>
      <c r="CI32" s="76">
        <f t="shared" si="27"/>
        <v>0</v>
      </c>
      <c r="CJ32" s="76">
        <f t="shared" si="27"/>
        <v>0</v>
      </c>
      <c r="CK32" s="76">
        <f t="shared" si="27"/>
        <v>0</v>
      </c>
      <c r="CL32" s="76">
        <f t="shared" si="27"/>
        <v>0</v>
      </c>
      <c r="CM32" s="76">
        <f t="shared" si="27"/>
        <v>0</v>
      </c>
      <c r="CN32" s="76">
        <f t="shared" si="27"/>
        <v>0</v>
      </c>
      <c r="CO32" s="76">
        <f t="shared" si="27"/>
        <v>0</v>
      </c>
      <c r="CP32" s="76">
        <f t="shared" si="27"/>
        <v>0</v>
      </c>
      <c r="CQ32" s="76">
        <f t="shared" si="27"/>
        <v>0</v>
      </c>
      <c r="CR32" s="76">
        <f t="shared" si="27"/>
        <v>0</v>
      </c>
      <c r="CS32" s="76">
        <f t="shared" si="27"/>
        <v>0</v>
      </c>
      <c r="CT32" s="76">
        <f t="shared" si="27"/>
        <v>0</v>
      </c>
      <c r="CU32" s="76">
        <f t="shared" si="27"/>
        <v>0</v>
      </c>
      <c r="CV32" s="76">
        <f t="shared" si="27"/>
        <v>0</v>
      </c>
      <c r="CW32" s="76">
        <f t="shared" si="27"/>
        <v>0</v>
      </c>
      <c r="CX32" s="76">
        <f t="shared" si="27"/>
        <v>0</v>
      </c>
      <c r="CY32" s="76">
        <f t="shared" si="27"/>
        <v>0</v>
      </c>
      <c r="CZ32" s="76">
        <f t="shared" si="27"/>
        <v>0</v>
      </c>
      <c r="DA32" s="76">
        <f t="shared" si="27"/>
        <v>0</v>
      </c>
      <c r="DB32" s="76">
        <f t="shared" si="27"/>
        <v>0</v>
      </c>
      <c r="DC32" s="76">
        <f t="shared" si="27"/>
        <v>0</v>
      </c>
      <c r="DD32" s="76">
        <f t="shared" si="27"/>
        <v>0</v>
      </c>
      <c r="DE32" s="76">
        <f t="shared" si="27"/>
        <v>0</v>
      </c>
      <c r="DF32" s="76">
        <f t="shared" si="27"/>
        <v>0</v>
      </c>
      <c r="DG32" s="76">
        <f t="shared" si="27"/>
        <v>0</v>
      </c>
      <c r="DH32" s="76">
        <f t="shared" si="27"/>
        <v>0</v>
      </c>
      <c r="DI32" s="76">
        <f t="shared" si="27"/>
        <v>0</v>
      </c>
      <c r="DJ32" s="76">
        <f t="shared" si="27"/>
        <v>0</v>
      </c>
      <c r="DK32" s="76">
        <f t="shared" si="27"/>
        <v>0</v>
      </c>
      <c r="DL32" s="76">
        <f t="shared" si="27"/>
        <v>0</v>
      </c>
      <c r="DM32" s="76">
        <f t="shared" si="27"/>
        <v>0</v>
      </c>
      <c r="DN32" s="76">
        <f t="shared" si="27"/>
        <v>0</v>
      </c>
      <c r="DO32" s="76">
        <f t="shared" si="27"/>
        <v>0</v>
      </c>
      <c r="DP32" s="76">
        <f t="shared" si="27"/>
        <v>0</v>
      </c>
      <c r="DQ32" s="76">
        <f t="shared" si="27"/>
        <v>0</v>
      </c>
      <c r="DR32" s="76">
        <f t="shared" si="27"/>
        <v>0</v>
      </c>
      <c r="DS32" s="76">
        <f t="shared" si="27"/>
        <v>0</v>
      </c>
      <c r="DT32" s="76">
        <f t="shared" si="27"/>
        <v>0</v>
      </c>
      <c r="DU32" s="76">
        <f t="shared" si="27"/>
        <v>0</v>
      </c>
      <c r="DV32" s="76">
        <f t="shared" si="27"/>
        <v>0</v>
      </c>
      <c r="DW32" s="76">
        <f t="shared" si="27"/>
        <v>0</v>
      </c>
      <c r="DX32" s="76">
        <f t="shared" si="27"/>
        <v>0</v>
      </c>
      <c r="DY32" s="76">
        <f t="shared" si="27"/>
        <v>0</v>
      </c>
      <c r="DZ32" s="76">
        <f t="shared" si="27"/>
        <v>0</v>
      </c>
      <c r="EA32" s="76">
        <f t="shared" si="27"/>
        <v>0</v>
      </c>
      <c r="EB32" s="76">
        <f t="shared" si="27"/>
        <v>0</v>
      </c>
      <c r="EC32" s="76">
        <f t="shared" si="27"/>
        <v>0</v>
      </c>
      <c r="ED32" s="76">
        <f t="shared" si="27"/>
        <v>0</v>
      </c>
      <c r="EE32" s="76">
        <f t="shared" si="27"/>
        <v>0</v>
      </c>
      <c r="EF32" s="76">
        <f t="shared" si="27"/>
        <v>0</v>
      </c>
      <c r="EG32" s="76">
        <f t="shared" si="27"/>
        <v>0</v>
      </c>
      <c r="EH32" s="76">
        <f t="shared" si="27"/>
        <v>0</v>
      </c>
      <c r="EI32" s="76">
        <f t="shared" si="27"/>
        <v>0</v>
      </c>
      <c r="EJ32" s="76">
        <f t="shared" si="27"/>
        <v>0</v>
      </c>
      <c r="EK32" s="76">
        <f t="shared" si="27"/>
        <v>0</v>
      </c>
      <c r="EL32" s="76">
        <f t="shared" si="27"/>
        <v>0</v>
      </c>
      <c r="EM32" s="76">
        <f t="shared" si="27"/>
        <v>0</v>
      </c>
      <c r="EN32" s="76">
        <f t="shared" si="27"/>
        <v>0</v>
      </c>
      <c r="EO32" s="76">
        <f t="shared" si="27"/>
        <v>0</v>
      </c>
      <c r="EP32" s="76">
        <f t="shared" ref="EP32:HA33" si="32">SUM(EP24)*EP$8</f>
        <v>0</v>
      </c>
      <c r="EQ32" s="76">
        <f t="shared" si="32"/>
        <v>0</v>
      </c>
      <c r="ER32" s="76">
        <f t="shared" si="32"/>
        <v>0</v>
      </c>
      <c r="ES32" s="76">
        <f t="shared" si="32"/>
        <v>0</v>
      </c>
      <c r="ET32" s="76">
        <f t="shared" si="32"/>
        <v>0</v>
      </c>
      <c r="EU32" s="76">
        <f t="shared" si="32"/>
        <v>0</v>
      </c>
      <c r="EV32" s="76">
        <f t="shared" si="32"/>
        <v>0</v>
      </c>
      <c r="EW32" s="76">
        <f t="shared" si="32"/>
        <v>0</v>
      </c>
      <c r="EX32" s="76">
        <f t="shared" si="32"/>
        <v>0</v>
      </c>
      <c r="EY32" s="76">
        <f t="shared" si="32"/>
        <v>0</v>
      </c>
      <c r="EZ32" s="76">
        <f t="shared" si="32"/>
        <v>0</v>
      </c>
      <c r="FA32" s="76">
        <f t="shared" si="32"/>
        <v>0</v>
      </c>
      <c r="FB32" s="76">
        <f t="shared" si="32"/>
        <v>0</v>
      </c>
      <c r="FC32" s="76">
        <f t="shared" si="32"/>
        <v>0</v>
      </c>
      <c r="FD32" s="76">
        <f t="shared" si="32"/>
        <v>0</v>
      </c>
      <c r="FE32" s="76">
        <f t="shared" si="32"/>
        <v>0</v>
      </c>
      <c r="FF32" s="76">
        <f t="shared" si="32"/>
        <v>0</v>
      </c>
      <c r="FG32" s="76">
        <f t="shared" si="32"/>
        <v>0</v>
      </c>
      <c r="FH32" s="76">
        <f t="shared" si="32"/>
        <v>0</v>
      </c>
      <c r="FI32" s="76">
        <f t="shared" si="32"/>
        <v>0</v>
      </c>
      <c r="FJ32" s="76">
        <f t="shared" si="32"/>
        <v>0</v>
      </c>
      <c r="FK32" s="76">
        <f t="shared" si="32"/>
        <v>0</v>
      </c>
      <c r="FL32" s="76">
        <f t="shared" si="32"/>
        <v>0</v>
      </c>
      <c r="FM32" s="76">
        <f t="shared" si="32"/>
        <v>0</v>
      </c>
      <c r="FN32" s="76">
        <f t="shared" si="32"/>
        <v>0</v>
      </c>
      <c r="FO32" s="76">
        <f t="shared" si="32"/>
        <v>0</v>
      </c>
      <c r="FP32" s="76">
        <f t="shared" si="32"/>
        <v>0</v>
      </c>
      <c r="FQ32" s="76">
        <f t="shared" si="32"/>
        <v>0</v>
      </c>
      <c r="FR32" s="76">
        <f t="shared" si="32"/>
        <v>0</v>
      </c>
      <c r="FS32" s="76">
        <f t="shared" si="32"/>
        <v>0</v>
      </c>
      <c r="FT32" s="76">
        <f t="shared" si="32"/>
        <v>0</v>
      </c>
      <c r="FU32" s="76">
        <f t="shared" si="32"/>
        <v>0</v>
      </c>
      <c r="FV32" s="76">
        <f t="shared" si="32"/>
        <v>0</v>
      </c>
      <c r="FW32" s="76">
        <f t="shared" si="32"/>
        <v>0</v>
      </c>
      <c r="FX32" s="76">
        <f t="shared" si="32"/>
        <v>0</v>
      </c>
      <c r="FY32" s="76">
        <f t="shared" si="32"/>
        <v>0</v>
      </c>
      <c r="FZ32" s="76">
        <f t="shared" si="32"/>
        <v>0</v>
      </c>
      <c r="GA32" s="76">
        <f t="shared" si="32"/>
        <v>0</v>
      </c>
      <c r="GB32" s="76">
        <f t="shared" si="32"/>
        <v>0</v>
      </c>
      <c r="GC32" s="76">
        <f t="shared" si="32"/>
        <v>0</v>
      </c>
      <c r="GD32" s="76">
        <f t="shared" si="32"/>
        <v>0</v>
      </c>
      <c r="GE32" s="76">
        <f t="shared" si="32"/>
        <v>0</v>
      </c>
      <c r="GF32" s="76">
        <f t="shared" si="32"/>
        <v>0</v>
      </c>
      <c r="GG32" s="76">
        <f t="shared" si="32"/>
        <v>0</v>
      </c>
      <c r="GH32" s="76">
        <f t="shared" si="32"/>
        <v>0</v>
      </c>
      <c r="GI32" s="76">
        <f t="shared" si="32"/>
        <v>0</v>
      </c>
      <c r="GJ32" s="76">
        <f t="shared" si="32"/>
        <v>0</v>
      </c>
      <c r="GK32" s="76">
        <f t="shared" si="32"/>
        <v>0</v>
      </c>
      <c r="GL32" s="76">
        <f t="shared" si="32"/>
        <v>0</v>
      </c>
      <c r="GM32" s="76">
        <f t="shared" si="32"/>
        <v>0</v>
      </c>
      <c r="GN32" s="76">
        <f t="shared" si="32"/>
        <v>0</v>
      </c>
      <c r="GO32" s="76">
        <f t="shared" si="32"/>
        <v>0</v>
      </c>
      <c r="GP32" s="76">
        <f t="shared" si="32"/>
        <v>0</v>
      </c>
      <c r="GQ32" s="76">
        <f t="shared" si="32"/>
        <v>0</v>
      </c>
      <c r="GR32" s="76">
        <f t="shared" si="32"/>
        <v>0</v>
      </c>
      <c r="GS32" s="76">
        <f t="shared" si="32"/>
        <v>0</v>
      </c>
      <c r="GT32" s="76">
        <f t="shared" si="32"/>
        <v>0</v>
      </c>
      <c r="GU32" s="76">
        <f t="shared" si="32"/>
        <v>0</v>
      </c>
      <c r="GV32" s="76">
        <f t="shared" si="32"/>
        <v>0</v>
      </c>
      <c r="GW32" s="76">
        <f t="shared" si="32"/>
        <v>0</v>
      </c>
      <c r="GX32" s="76">
        <f t="shared" si="32"/>
        <v>0</v>
      </c>
      <c r="GY32" s="76">
        <f t="shared" si="32"/>
        <v>0</v>
      </c>
      <c r="GZ32" s="76">
        <f t="shared" si="32"/>
        <v>0</v>
      </c>
      <c r="HA32" s="76">
        <f t="shared" si="32"/>
        <v>0</v>
      </c>
      <c r="HB32" s="76">
        <f t="shared" si="28"/>
        <v>0</v>
      </c>
      <c r="HC32" s="76">
        <f t="shared" si="29"/>
        <v>0</v>
      </c>
      <c r="HD32" s="76">
        <f t="shared" si="29"/>
        <v>0</v>
      </c>
      <c r="HE32" s="76">
        <f t="shared" si="29"/>
        <v>0</v>
      </c>
      <c r="HF32" s="76">
        <f t="shared" si="29"/>
        <v>0</v>
      </c>
      <c r="HG32" s="76">
        <f t="shared" si="29"/>
        <v>0</v>
      </c>
      <c r="HH32" s="76">
        <f t="shared" si="29"/>
        <v>0</v>
      </c>
      <c r="HI32" s="76">
        <f t="shared" si="29"/>
        <v>0</v>
      </c>
      <c r="HJ32" s="76">
        <f t="shared" si="29"/>
        <v>0</v>
      </c>
      <c r="HK32" s="76">
        <f t="shared" si="29"/>
        <v>0</v>
      </c>
      <c r="HL32" s="76">
        <f t="shared" si="29"/>
        <v>0</v>
      </c>
      <c r="HM32" s="76">
        <f t="shared" si="29"/>
        <v>0</v>
      </c>
      <c r="HN32" s="76">
        <f t="shared" si="29"/>
        <v>0</v>
      </c>
      <c r="HO32" s="76">
        <f t="shared" si="29"/>
        <v>0</v>
      </c>
      <c r="HP32" s="76">
        <f t="shared" si="29"/>
        <v>0</v>
      </c>
      <c r="HQ32" s="76">
        <f t="shared" si="29"/>
        <v>0</v>
      </c>
      <c r="HR32" s="76">
        <f t="shared" si="29"/>
        <v>0</v>
      </c>
      <c r="HS32" s="76">
        <f t="shared" si="29"/>
        <v>0</v>
      </c>
      <c r="HT32" s="76">
        <f t="shared" si="29"/>
        <v>0</v>
      </c>
      <c r="HU32" s="76">
        <f t="shared" si="29"/>
        <v>0</v>
      </c>
      <c r="HV32" s="76">
        <f t="shared" si="29"/>
        <v>0</v>
      </c>
      <c r="HW32" s="76">
        <f t="shared" si="29"/>
        <v>0</v>
      </c>
      <c r="HX32" s="76">
        <f t="shared" si="29"/>
        <v>0</v>
      </c>
      <c r="HY32" s="76">
        <f t="shared" si="29"/>
        <v>0</v>
      </c>
      <c r="HZ32" s="76">
        <f t="shared" si="29"/>
        <v>0</v>
      </c>
      <c r="IA32" s="76">
        <f t="shared" si="29"/>
        <v>0</v>
      </c>
      <c r="IB32" s="76">
        <f t="shared" si="29"/>
        <v>0</v>
      </c>
      <c r="IC32" s="76">
        <f t="shared" si="29"/>
        <v>0</v>
      </c>
      <c r="ID32" s="76">
        <f t="shared" si="29"/>
        <v>0</v>
      </c>
      <c r="IE32" s="76">
        <f t="shared" si="29"/>
        <v>0</v>
      </c>
      <c r="IF32" s="76">
        <f t="shared" si="29"/>
        <v>0</v>
      </c>
      <c r="IG32" s="76">
        <f t="shared" si="29"/>
        <v>0</v>
      </c>
      <c r="IH32" s="76">
        <f t="shared" si="29"/>
        <v>0</v>
      </c>
      <c r="II32" s="76">
        <f t="shared" si="29"/>
        <v>0</v>
      </c>
      <c r="IJ32" s="76">
        <f t="shared" si="29"/>
        <v>0</v>
      </c>
      <c r="IK32" s="76">
        <f t="shared" si="29"/>
        <v>0</v>
      </c>
      <c r="IL32" s="76">
        <f t="shared" si="29"/>
        <v>0</v>
      </c>
    </row>
    <row r="33" spans="2:246" ht="10.5" customHeight="1" outlineLevel="2" x14ac:dyDescent="0.3">
      <c r="B33" s="7" t="s">
        <v>118</v>
      </c>
      <c r="C33" s="56" t="s">
        <v>283</v>
      </c>
      <c r="G33" s="76">
        <f t="shared" si="25"/>
        <v>0</v>
      </c>
      <c r="H33" s="76">
        <f t="shared" si="25"/>
        <v>0</v>
      </c>
      <c r="I33" s="76">
        <f t="shared" si="25"/>
        <v>0</v>
      </c>
      <c r="J33" s="76">
        <f t="shared" si="25"/>
        <v>0</v>
      </c>
      <c r="K33" s="76">
        <f t="shared" si="25"/>
        <v>0</v>
      </c>
      <c r="L33" s="76">
        <f t="shared" si="25"/>
        <v>0</v>
      </c>
      <c r="M33" s="76">
        <f t="shared" si="25"/>
        <v>0</v>
      </c>
      <c r="N33" s="76">
        <f t="shared" si="25"/>
        <v>0</v>
      </c>
      <c r="O33" s="76">
        <f t="shared" si="25"/>
        <v>0</v>
      </c>
      <c r="P33" s="76">
        <f t="shared" si="25"/>
        <v>0</v>
      </c>
      <c r="Q33" s="76">
        <f t="shared" si="25"/>
        <v>0</v>
      </c>
      <c r="R33" s="76">
        <f>SUM(R25)*R$8</f>
        <v>0</v>
      </c>
      <c r="S33" s="76">
        <f t="shared" si="31"/>
        <v>0</v>
      </c>
      <c r="T33" s="76">
        <f t="shared" si="31"/>
        <v>0</v>
      </c>
      <c r="U33" s="76">
        <f t="shared" si="31"/>
        <v>0</v>
      </c>
      <c r="V33" s="76">
        <f t="shared" si="31"/>
        <v>0</v>
      </c>
      <c r="W33" s="76">
        <f t="shared" si="31"/>
        <v>0</v>
      </c>
      <c r="X33" s="76">
        <f t="shared" si="31"/>
        <v>0</v>
      </c>
      <c r="Y33" s="76">
        <f t="shared" si="31"/>
        <v>0</v>
      </c>
      <c r="Z33" s="76">
        <f t="shared" si="31"/>
        <v>0</v>
      </c>
      <c r="AA33" s="76">
        <f t="shared" si="31"/>
        <v>0</v>
      </c>
      <c r="AB33" s="76">
        <f t="shared" si="31"/>
        <v>0</v>
      </c>
      <c r="AC33" s="76">
        <f t="shared" si="31"/>
        <v>0</v>
      </c>
      <c r="AD33" s="76">
        <f t="shared" si="31"/>
        <v>0</v>
      </c>
      <c r="AE33" s="76">
        <f t="shared" si="31"/>
        <v>0</v>
      </c>
      <c r="AF33" s="76">
        <f t="shared" si="31"/>
        <v>0</v>
      </c>
      <c r="AG33" s="76">
        <f t="shared" si="31"/>
        <v>0</v>
      </c>
      <c r="AH33" s="76">
        <f t="shared" si="31"/>
        <v>0</v>
      </c>
      <c r="AI33" s="76">
        <f t="shared" si="31"/>
        <v>0</v>
      </c>
      <c r="AJ33" s="76">
        <f t="shared" si="31"/>
        <v>0</v>
      </c>
      <c r="AK33" s="76">
        <f t="shared" si="31"/>
        <v>0</v>
      </c>
      <c r="AL33" s="76">
        <f t="shared" si="31"/>
        <v>0</v>
      </c>
      <c r="AM33" s="76">
        <f t="shared" si="31"/>
        <v>0</v>
      </c>
      <c r="AN33" s="76">
        <f t="shared" si="31"/>
        <v>0</v>
      </c>
      <c r="AO33" s="76">
        <f t="shared" si="31"/>
        <v>0</v>
      </c>
      <c r="AP33" s="76">
        <f t="shared" si="31"/>
        <v>0</v>
      </c>
      <c r="AQ33" s="76">
        <f t="shared" si="31"/>
        <v>0</v>
      </c>
      <c r="AR33" s="76">
        <f t="shared" si="31"/>
        <v>0</v>
      </c>
      <c r="AS33" s="76">
        <f t="shared" si="31"/>
        <v>0</v>
      </c>
      <c r="AT33" s="76">
        <f t="shared" si="31"/>
        <v>0</v>
      </c>
      <c r="AU33" s="76">
        <f t="shared" si="31"/>
        <v>0</v>
      </c>
      <c r="AV33" s="76">
        <f t="shared" si="31"/>
        <v>0</v>
      </c>
      <c r="AW33" s="76">
        <f t="shared" si="31"/>
        <v>0</v>
      </c>
      <c r="AX33" s="76">
        <f t="shared" si="31"/>
        <v>0</v>
      </c>
      <c r="AY33" s="76">
        <f t="shared" si="31"/>
        <v>0</v>
      </c>
      <c r="AZ33" s="76">
        <f t="shared" si="31"/>
        <v>0</v>
      </c>
      <c r="BA33" s="76">
        <f t="shared" si="31"/>
        <v>0</v>
      </c>
      <c r="BB33" s="76">
        <f t="shared" si="31"/>
        <v>0</v>
      </c>
      <c r="BC33" s="76">
        <f t="shared" si="31"/>
        <v>0</v>
      </c>
      <c r="BD33" s="76">
        <f t="shared" si="31"/>
        <v>0</v>
      </c>
      <c r="BE33" s="76">
        <f t="shared" si="31"/>
        <v>0</v>
      </c>
      <c r="BF33" s="76">
        <f t="shared" si="31"/>
        <v>0</v>
      </c>
      <c r="BG33" s="76">
        <f t="shared" si="31"/>
        <v>0</v>
      </c>
      <c r="BH33" s="76">
        <f t="shared" si="31"/>
        <v>0</v>
      </c>
      <c r="BI33" s="76">
        <f t="shared" si="31"/>
        <v>0</v>
      </c>
      <c r="BJ33" s="76">
        <f t="shared" si="31"/>
        <v>0</v>
      </c>
      <c r="BK33" s="76">
        <f t="shared" si="31"/>
        <v>0</v>
      </c>
      <c r="BL33" s="76">
        <f t="shared" si="31"/>
        <v>0</v>
      </c>
      <c r="BM33" s="76">
        <f t="shared" si="31"/>
        <v>0</v>
      </c>
      <c r="BN33" s="76">
        <f t="shared" si="31"/>
        <v>0</v>
      </c>
      <c r="BO33" s="76">
        <f t="shared" si="31"/>
        <v>0</v>
      </c>
      <c r="BP33" s="76">
        <f t="shared" si="31"/>
        <v>0</v>
      </c>
      <c r="BQ33" s="76">
        <f t="shared" si="31"/>
        <v>0</v>
      </c>
      <c r="BR33" s="76">
        <f t="shared" si="31"/>
        <v>0</v>
      </c>
      <c r="BS33" s="76">
        <f t="shared" si="31"/>
        <v>0</v>
      </c>
      <c r="BT33" s="76">
        <f t="shared" si="31"/>
        <v>0</v>
      </c>
      <c r="BU33" s="76">
        <f t="shared" si="31"/>
        <v>0</v>
      </c>
      <c r="BV33" s="76">
        <f t="shared" si="31"/>
        <v>0</v>
      </c>
      <c r="BW33" s="76">
        <f t="shared" si="31"/>
        <v>0</v>
      </c>
      <c r="BX33" s="76">
        <f t="shared" si="31"/>
        <v>0</v>
      </c>
      <c r="BY33" s="76">
        <f t="shared" si="31"/>
        <v>0</v>
      </c>
      <c r="BZ33" s="76">
        <f t="shared" si="31"/>
        <v>0</v>
      </c>
      <c r="CA33" s="76">
        <f t="shared" si="31"/>
        <v>0</v>
      </c>
      <c r="CB33" s="76">
        <f t="shared" si="31"/>
        <v>0</v>
      </c>
      <c r="CC33" s="76">
        <f t="shared" si="31"/>
        <v>0</v>
      </c>
      <c r="CD33" s="76">
        <f t="shared" si="31"/>
        <v>0</v>
      </c>
      <c r="CE33" s="76">
        <f t="shared" ref="CE33:EP33" si="33">SUM(CE25)*CE$8</f>
        <v>0</v>
      </c>
      <c r="CF33" s="76">
        <f t="shared" si="33"/>
        <v>0</v>
      </c>
      <c r="CG33" s="76">
        <f t="shared" si="33"/>
        <v>0</v>
      </c>
      <c r="CH33" s="76">
        <f t="shared" si="33"/>
        <v>0</v>
      </c>
      <c r="CI33" s="76">
        <f t="shared" si="33"/>
        <v>0</v>
      </c>
      <c r="CJ33" s="76">
        <f t="shared" si="33"/>
        <v>0</v>
      </c>
      <c r="CK33" s="76">
        <f t="shared" si="33"/>
        <v>0</v>
      </c>
      <c r="CL33" s="76">
        <f t="shared" si="33"/>
        <v>0</v>
      </c>
      <c r="CM33" s="76">
        <f t="shared" si="33"/>
        <v>0</v>
      </c>
      <c r="CN33" s="76">
        <f t="shared" si="33"/>
        <v>0</v>
      </c>
      <c r="CO33" s="76">
        <f t="shared" si="33"/>
        <v>0</v>
      </c>
      <c r="CP33" s="76">
        <f t="shared" si="33"/>
        <v>0</v>
      </c>
      <c r="CQ33" s="76">
        <f t="shared" si="33"/>
        <v>0</v>
      </c>
      <c r="CR33" s="76">
        <f t="shared" si="33"/>
        <v>0</v>
      </c>
      <c r="CS33" s="76">
        <f t="shared" si="33"/>
        <v>0</v>
      </c>
      <c r="CT33" s="76">
        <f t="shared" si="33"/>
        <v>0</v>
      </c>
      <c r="CU33" s="76">
        <f t="shared" si="33"/>
        <v>0</v>
      </c>
      <c r="CV33" s="76">
        <f t="shared" si="33"/>
        <v>0</v>
      </c>
      <c r="CW33" s="76">
        <f t="shared" si="33"/>
        <v>0</v>
      </c>
      <c r="CX33" s="76">
        <f t="shared" si="33"/>
        <v>0</v>
      </c>
      <c r="CY33" s="76">
        <f t="shared" si="33"/>
        <v>0</v>
      </c>
      <c r="CZ33" s="76">
        <f t="shared" si="33"/>
        <v>0</v>
      </c>
      <c r="DA33" s="76">
        <f t="shared" si="33"/>
        <v>0</v>
      </c>
      <c r="DB33" s="76">
        <f t="shared" si="33"/>
        <v>0</v>
      </c>
      <c r="DC33" s="76">
        <f t="shared" si="33"/>
        <v>0</v>
      </c>
      <c r="DD33" s="76">
        <f t="shared" si="33"/>
        <v>0</v>
      </c>
      <c r="DE33" s="76">
        <f t="shared" si="33"/>
        <v>0</v>
      </c>
      <c r="DF33" s="76">
        <f t="shared" si="33"/>
        <v>0</v>
      </c>
      <c r="DG33" s="76">
        <f t="shared" si="33"/>
        <v>0</v>
      </c>
      <c r="DH33" s="76">
        <f t="shared" si="33"/>
        <v>0</v>
      </c>
      <c r="DI33" s="76">
        <f t="shared" si="33"/>
        <v>0</v>
      </c>
      <c r="DJ33" s="76">
        <f t="shared" si="33"/>
        <v>0</v>
      </c>
      <c r="DK33" s="76">
        <f t="shared" si="33"/>
        <v>0</v>
      </c>
      <c r="DL33" s="76">
        <f t="shared" si="33"/>
        <v>0</v>
      </c>
      <c r="DM33" s="76">
        <f t="shared" si="33"/>
        <v>0</v>
      </c>
      <c r="DN33" s="76">
        <f t="shared" si="33"/>
        <v>0</v>
      </c>
      <c r="DO33" s="76">
        <f t="shared" si="33"/>
        <v>0</v>
      </c>
      <c r="DP33" s="76">
        <f t="shared" si="33"/>
        <v>0</v>
      </c>
      <c r="DQ33" s="76">
        <f t="shared" si="33"/>
        <v>0</v>
      </c>
      <c r="DR33" s="76">
        <f t="shared" si="33"/>
        <v>0</v>
      </c>
      <c r="DS33" s="76">
        <f t="shared" si="33"/>
        <v>0</v>
      </c>
      <c r="DT33" s="76">
        <f t="shared" si="33"/>
        <v>0</v>
      </c>
      <c r="DU33" s="76">
        <f t="shared" si="33"/>
        <v>0</v>
      </c>
      <c r="DV33" s="76">
        <f t="shared" si="33"/>
        <v>0</v>
      </c>
      <c r="DW33" s="76">
        <f t="shared" si="33"/>
        <v>0</v>
      </c>
      <c r="DX33" s="76">
        <f t="shared" si="33"/>
        <v>0</v>
      </c>
      <c r="DY33" s="76">
        <f t="shared" si="33"/>
        <v>0</v>
      </c>
      <c r="DZ33" s="76">
        <f t="shared" si="33"/>
        <v>0</v>
      </c>
      <c r="EA33" s="76">
        <f t="shared" si="33"/>
        <v>0</v>
      </c>
      <c r="EB33" s="76">
        <f t="shared" si="33"/>
        <v>0</v>
      </c>
      <c r="EC33" s="76">
        <f t="shared" si="33"/>
        <v>0</v>
      </c>
      <c r="ED33" s="76">
        <f t="shared" si="33"/>
        <v>0</v>
      </c>
      <c r="EE33" s="76">
        <f t="shared" si="33"/>
        <v>0</v>
      </c>
      <c r="EF33" s="76">
        <f t="shared" si="33"/>
        <v>0</v>
      </c>
      <c r="EG33" s="76">
        <f t="shared" si="33"/>
        <v>0</v>
      </c>
      <c r="EH33" s="76">
        <f t="shared" si="33"/>
        <v>0</v>
      </c>
      <c r="EI33" s="76">
        <f t="shared" si="33"/>
        <v>0</v>
      </c>
      <c r="EJ33" s="76">
        <f t="shared" si="33"/>
        <v>0</v>
      </c>
      <c r="EK33" s="76">
        <f t="shared" si="33"/>
        <v>0</v>
      </c>
      <c r="EL33" s="76">
        <f t="shared" si="33"/>
        <v>0</v>
      </c>
      <c r="EM33" s="76">
        <f t="shared" si="33"/>
        <v>0</v>
      </c>
      <c r="EN33" s="76">
        <f t="shared" si="33"/>
        <v>0</v>
      </c>
      <c r="EO33" s="76">
        <f t="shared" si="33"/>
        <v>0</v>
      </c>
      <c r="EP33" s="76">
        <f t="shared" si="33"/>
        <v>0</v>
      </c>
      <c r="EQ33" s="76">
        <f t="shared" si="32"/>
        <v>0</v>
      </c>
      <c r="ER33" s="76">
        <f t="shared" si="32"/>
        <v>0</v>
      </c>
      <c r="ES33" s="76">
        <f t="shared" si="32"/>
        <v>0</v>
      </c>
      <c r="ET33" s="76">
        <f t="shared" si="32"/>
        <v>0</v>
      </c>
      <c r="EU33" s="76">
        <f t="shared" si="32"/>
        <v>0</v>
      </c>
      <c r="EV33" s="76">
        <f t="shared" si="32"/>
        <v>0</v>
      </c>
      <c r="EW33" s="76">
        <f t="shared" si="32"/>
        <v>0</v>
      </c>
      <c r="EX33" s="76">
        <f t="shared" si="32"/>
        <v>0</v>
      </c>
      <c r="EY33" s="76">
        <f t="shared" si="32"/>
        <v>0</v>
      </c>
      <c r="EZ33" s="76">
        <f t="shared" si="32"/>
        <v>0</v>
      </c>
      <c r="FA33" s="76">
        <f t="shared" si="32"/>
        <v>0</v>
      </c>
      <c r="FB33" s="76">
        <f t="shared" si="32"/>
        <v>0</v>
      </c>
      <c r="FC33" s="76">
        <f t="shared" si="32"/>
        <v>0</v>
      </c>
      <c r="FD33" s="76">
        <f t="shared" si="32"/>
        <v>0</v>
      </c>
      <c r="FE33" s="76">
        <f t="shared" si="32"/>
        <v>0</v>
      </c>
      <c r="FF33" s="76">
        <f t="shared" si="32"/>
        <v>0</v>
      </c>
      <c r="FG33" s="76">
        <f t="shared" si="32"/>
        <v>0</v>
      </c>
      <c r="FH33" s="76">
        <f t="shared" si="32"/>
        <v>0</v>
      </c>
      <c r="FI33" s="76">
        <f t="shared" si="32"/>
        <v>0</v>
      </c>
      <c r="FJ33" s="76">
        <f t="shared" si="32"/>
        <v>0</v>
      </c>
      <c r="FK33" s="76">
        <f t="shared" si="32"/>
        <v>0</v>
      </c>
      <c r="FL33" s="76">
        <f t="shared" si="32"/>
        <v>0</v>
      </c>
      <c r="FM33" s="76">
        <f t="shared" si="32"/>
        <v>0</v>
      </c>
      <c r="FN33" s="76">
        <f t="shared" si="32"/>
        <v>0</v>
      </c>
      <c r="FO33" s="76">
        <f t="shared" si="32"/>
        <v>0</v>
      </c>
      <c r="FP33" s="76">
        <f t="shared" si="32"/>
        <v>0</v>
      </c>
      <c r="FQ33" s="76">
        <f t="shared" si="32"/>
        <v>0</v>
      </c>
      <c r="FR33" s="76">
        <f t="shared" si="32"/>
        <v>0</v>
      </c>
      <c r="FS33" s="76">
        <f t="shared" si="32"/>
        <v>0</v>
      </c>
      <c r="FT33" s="76">
        <f t="shared" si="32"/>
        <v>0</v>
      </c>
      <c r="FU33" s="76">
        <f t="shared" si="32"/>
        <v>0</v>
      </c>
      <c r="FV33" s="76">
        <f t="shared" si="32"/>
        <v>0</v>
      </c>
      <c r="FW33" s="76">
        <f t="shared" si="32"/>
        <v>0</v>
      </c>
      <c r="FX33" s="76">
        <f t="shared" si="32"/>
        <v>0</v>
      </c>
      <c r="FY33" s="76">
        <f t="shared" si="32"/>
        <v>0</v>
      </c>
      <c r="FZ33" s="76">
        <f t="shared" si="32"/>
        <v>0</v>
      </c>
      <c r="GA33" s="76">
        <f t="shared" si="32"/>
        <v>0</v>
      </c>
      <c r="GB33" s="76">
        <f t="shared" si="32"/>
        <v>0</v>
      </c>
      <c r="GC33" s="76">
        <f t="shared" si="32"/>
        <v>0</v>
      </c>
      <c r="GD33" s="76">
        <f t="shared" si="32"/>
        <v>0</v>
      </c>
      <c r="GE33" s="76">
        <f t="shared" si="32"/>
        <v>0</v>
      </c>
      <c r="GF33" s="76">
        <f t="shared" si="32"/>
        <v>0</v>
      </c>
      <c r="GG33" s="76">
        <f t="shared" si="32"/>
        <v>0</v>
      </c>
      <c r="GH33" s="76">
        <f t="shared" si="32"/>
        <v>0</v>
      </c>
      <c r="GI33" s="76">
        <f t="shared" si="32"/>
        <v>0</v>
      </c>
      <c r="GJ33" s="76">
        <f t="shared" si="32"/>
        <v>0</v>
      </c>
      <c r="GK33" s="76">
        <f t="shared" si="32"/>
        <v>0</v>
      </c>
      <c r="GL33" s="76">
        <f t="shared" si="32"/>
        <v>0</v>
      </c>
      <c r="GM33" s="76">
        <f t="shared" si="32"/>
        <v>0</v>
      </c>
      <c r="GN33" s="76">
        <f t="shared" si="32"/>
        <v>0</v>
      </c>
      <c r="GO33" s="76">
        <f t="shared" si="32"/>
        <v>0</v>
      </c>
      <c r="GP33" s="76">
        <f t="shared" si="32"/>
        <v>0</v>
      </c>
      <c r="GQ33" s="76">
        <f t="shared" si="32"/>
        <v>0</v>
      </c>
      <c r="GR33" s="76">
        <f t="shared" si="32"/>
        <v>0</v>
      </c>
      <c r="GS33" s="76">
        <f t="shared" si="32"/>
        <v>0</v>
      </c>
      <c r="GT33" s="76">
        <f t="shared" si="32"/>
        <v>0</v>
      </c>
      <c r="GU33" s="76">
        <f t="shared" si="32"/>
        <v>0</v>
      </c>
      <c r="GV33" s="76">
        <f t="shared" si="32"/>
        <v>0</v>
      </c>
      <c r="GW33" s="76">
        <f t="shared" si="32"/>
        <v>0</v>
      </c>
      <c r="GX33" s="76">
        <f t="shared" si="32"/>
        <v>0</v>
      </c>
      <c r="GY33" s="76">
        <f t="shared" si="32"/>
        <v>0</v>
      </c>
      <c r="GZ33" s="76">
        <f t="shared" si="32"/>
        <v>0</v>
      </c>
      <c r="HA33" s="76">
        <f t="shared" si="32"/>
        <v>0</v>
      </c>
      <c r="HB33" s="76">
        <f t="shared" si="28"/>
        <v>0</v>
      </c>
      <c r="HC33" s="76">
        <f t="shared" si="29"/>
        <v>0</v>
      </c>
      <c r="HD33" s="76">
        <f t="shared" si="29"/>
        <v>0</v>
      </c>
      <c r="HE33" s="76">
        <f t="shared" si="29"/>
        <v>0</v>
      </c>
      <c r="HF33" s="76">
        <f t="shared" si="29"/>
        <v>0</v>
      </c>
      <c r="HG33" s="76">
        <f t="shared" si="29"/>
        <v>0</v>
      </c>
      <c r="HH33" s="76">
        <f t="shared" si="29"/>
        <v>0</v>
      </c>
      <c r="HI33" s="76">
        <f t="shared" si="29"/>
        <v>0</v>
      </c>
      <c r="HJ33" s="76">
        <f t="shared" si="29"/>
        <v>0</v>
      </c>
      <c r="HK33" s="76">
        <f t="shared" si="29"/>
        <v>0</v>
      </c>
      <c r="HL33" s="76">
        <f t="shared" si="29"/>
        <v>0</v>
      </c>
      <c r="HM33" s="76">
        <f t="shared" si="29"/>
        <v>0</v>
      </c>
      <c r="HN33" s="76">
        <f t="shared" si="29"/>
        <v>0</v>
      </c>
      <c r="HO33" s="76">
        <f t="shared" si="29"/>
        <v>0</v>
      </c>
      <c r="HP33" s="76">
        <f t="shared" si="29"/>
        <v>0</v>
      </c>
      <c r="HQ33" s="76">
        <f t="shared" si="29"/>
        <v>0</v>
      </c>
      <c r="HR33" s="76">
        <f t="shared" si="29"/>
        <v>0</v>
      </c>
      <c r="HS33" s="76">
        <f t="shared" si="29"/>
        <v>0</v>
      </c>
      <c r="HT33" s="76">
        <f t="shared" si="29"/>
        <v>0</v>
      </c>
      <c r="HU33" s="76">
        <f t="shared" si="29"/>
        <v>0</v>
      </c>
      <c r="HV33" s="76">
        <f t="shared" si="29"/>
        <v>0</v>
      </c>
      <c r="HW33" s="76">
        <f t="shared" si="29"/>
        <v>0</v>
      </c>
      <c r="HX33" s="76">
        <f t="shared" si="29"/>
        <v>0</v>
      </c>
      <c r="HY33" s="76">
        <f t="shared" si="29"/>
        <v>0</v>
      </c>
      <c r="HZ33" s="76">
        <f t="shared" si="29"/>
        <v>0</v>
      </c>
      <c r="IA33" s="76">
        <f t="shared" si="29"/>
        <v>0</v>
      </c>
      <c r="IB33" s="76">
        <f t="shared" si="29"/>
        <v>0</v>
      </c>
      <c r="IC33" s="76">
        <f t="shared" si="29"/>
        <v>0</v>
      </c>
      <c r="ID33" s="76">
        <f t="shared" si="29"/>
        <v>0</v>
      </c>
      <c r="IE33" s="76">
        <f t="shared" si="29"/>
        <v>0</v>
      </c>
      <c r="IF33" s="76">
        <f t="shared" si="29"/>
        <v>0</v>
      </c>
      <c r="IG33" s="76">
        <f t="shared" si="29"/>
        <v>0</v>
      </c>
      <c r="IH33" s="76">
        <f t="shared" si="29"/>
        <v>0</v>
      </c>
      <c r="II33" s="76">
        <f t="shared" si="29"/>
        <v>0</v>
      </c>
      <c r="IJ33" s="76">
        <f t="shared" si="29"/>
        <v>0</v>
      </c>
      <c r="IK33" s="76">
        <f t="shared" si="29"/>
        <v>0</v>
      </c>
      <c r="IL33" s="76">
        <f t="shared" si="29"/>
        <v>0</v>
      </c>
    </row>
    <row r="34" spans="2:246" s="48" customFormat="1" ht="10.5" customHeight="1" outlineLevel="1" x14ac:dyDescent="0.2">
      <c r="B34" s="51" t="s">
        <v>246</v>
      </c>
      <c r="C34" s="57" t="s">
        <v>283</v>
      </c>
      <c r="D34" s="52"/>
      <c r="E34" s="53"/>
      <c r="F34" s="53"/>
      <c r="G34" s="77">
        <f t="shared" ref="G34:BR34" ca="1" si="34">SUM(G29:G33)</f>
        <v>0</v>
      </c>
      <c r="H34" s="77">
        <f t="shared" ca="1" si="34"/>
        <v>0</v>
      </c>
      <c r="I34" s="77">
        <f t="shared" ca="1" si="34"/>
        <v>0</v>
      </c>
      <c r="J34" s="77">
        <f t="shared" ca="1" si="34"/>
        <v>0</v>
      </c>
      <c r="K34" s="77">
        <f t="shared" ca="1" si="34"/>
        <v>0</v>
      </c>
      <c r="L34" s="77">
        <f t="shared" ca="1" si="34"/>
        <v>0</v>
      </c>
      <c r="M34" s="77">
        <f t="shared" ca="1" si="34"/>
        <v>0</v>
      </c>
      <c r="N34" s="77">
        <f t="shared" ca="1" si="34"/>
        <v>0</v>
      </c>
      <c r="O34" s="77">
        <f t="shared" ca="1" si="34"/>
        <v>0</v>
      </c>
      <c r="P34" s="77">
        <f t="shared" ca="1" si="34"/>
        <v>0</v>
      </c>
      <c r="Q34" s="77">
        <f t="shared" ca="1" si="34"/>
        <v>0</v>
      </c>
      <c r="R34" s="77">
        <f t="shared" ca="1" si="34"/>
        <v>64093.746748796453</v>
      </c>
      <c r="S34" s="77">
        <f t="shared" ca="1" si="34"/>
        <v>0</v>
      </c>
      <c r="T34" s="77">
        <f t="shared" ca="1" si="34"/>
        <v>0</v>
      </c>
      <c r="U34" s="77">
        <f t="shared" ca="1" si="34"/>
        <v>0</v>
      </c>
      <c r="V34" s="77">
        <f t="shared" ca="1" si="34"/>
        <v>0</v>
      </c>
      <c r="W34" s="77">
        <f t="shared" ca="1" si="34"/>
        <v>0</v>
      </c>
      <c r="X34" s="77">
        <f t="shared" ca="1" si="34"/>
        <v>0</v>
      </c>
      <c r="Y34" s="77">
        <f t="shared" ca="1" si="34"/>
        <v>0</v>
      </c>
      <c r="Z34" s="77">
        <f t="shared" ca="1" si="34"/>
        <v>0</v>
      </c>
      <c r="AA34" s="77">
        <f t="shared" ca="1" si="34"/>
        <v>0</v>
      </c>
      <c r="AB34" s="77">
        <f t="shared" ca="1" si="34"/>
        <v>0</v>
      </c>
      <c r="AC34" s="77">
        <f t="shared" ca="1" si="34"/>
        <v>0</v>
      </c>
      <c r="AD34" s="77">
        <f t="shared" ca="1" si="34"/>
        <v>0</v>
      </c>
      <c r="AE34" s="77">
        <f t="shared" ca="1" si="34"/>
        <v>0</v>
      </c>
      <c r="AF34" s="77">
        <f t="shared" ca="1" si="34"/>
        <v>0</v>
      </c>
      <c r="AG34" s="77">
        <f t="shared" ca="1" si="34"/>
        <v>0</v>
      </c>
      <c r="AH34" s="77">
        <f t="shared" ca="1" si="34"/>
        <v>0</v>
      </c>
      <c r="AI34" s="77">
        <f t="shared" ca="1" si="34"/>
        <v>0</v>
      </c>
      <c r="AJ34" s="77">
        <f t="shared" ca="1" si="34"/>
        <v>0</v>
      </c>
      <c r="AK34" s="77">
        <f t="shared" ca="1" si="34"/>
        <v>0</v>
      </c>
      <c r="AL34" s="77">
        <f t="shared" ca="1" si="34"/>
        <v>0</v>
      </c>
      <c r="AM34" s="77">
        <f t="shared" ca="1" si="34"/>
        <v>0</v>
      </c>
      <c r="AN34" s="77">
        <f t="shared" ca="1" si="34"/>
        <v>0</v>
      </c>
      <c r="AO34" s="77">
        <f t="shared" ca="1" si="34"/>
        <v>0</v>
      </c>
      <c r="AP34" s="77">
        <f t="shared" ca="1" si="34"/>
        <v>0</v>
      </c>
      <c r="AQ34" s="77">
        <f t="shared" ca="1" si="34"/>
        <v>0</v>
      </c>
      <c r="AR34" s="77">
        <f t="shared" ca="1" si="34"/>
        <v>0</v>
      </c>
      <c r="AS34" s="77">
        <f t="shared" ca="1" si="34"/>
        <v>0</v>
      </c>
      <c r="AT34" s="77">
        <f t="shared" ca="1" si="34"/>
        <v>0</v>
      </c>
      <c r="AU34" s="77">
        <f t="shared" ca="1" si="34"/>
        <v>0</v>
      </c>
      <c r="AV34" s="77">
        <f t="shared" ca="1" si="34"/>
        <v>0</v>
      </c>
      <c r="AW34" s="77">
        <f t="shared" ca="1" si="34"/>
        <v>0</v>
      </c>
      <c r="AX34" s="77">
        <f t="shared" ca="1" si="34"/>
        <v>0</v>
      </c>
      <c r="AY34" s="77">
        <f t="shared" ca="1" si="34"/>
        <v>0</v>
      </c>
      <c r="AZ34" s="77">
        <f t="shared" ca="1" si="34"/>
        <v>0</v>
      </c>
      <c r="BA34" s="77">
        <f t="shared" ca="1" si="34"/>
        <v>0</v>
      </c>
      <c r="BB34" s="77">
        <f t="shared" ca="1" si="34"/>
        <v>0</v>
      </c>
      <c r="BC34" s="77">
        <f t="shared" ca="1" si="34"/>
        <v>0</v>
      </c>
      <c r="BD34" s="77">
        <f t="shared" ca="1" si="34"/>
        <v>0</v>
      </c>
      <c r="BE34" s="77">
        <f t="shared" ca="1" si="34"/>
        <v>0</v>
      </c>
      <c r="BF34" s="77">
        <f t="shared" ca="1" si="34"/>
        <v>0</v>
      </c>
      <c r="BG34" s="77">
        <f t="shared" ca="1" si="34"/>
        <v>0</v>
      </c>
      <c r="BH34" s="77">
        <f t="shared" ca="1" si="34"/>
        <v>0</v>
      </c>
      <c r="BI34" s="77">
        <f t="shared" ca="1" si="34"/>
        <v>0</v>
      </c>
      <c r="BJ34" s="77">
        <f t="shared" ca="1" si="34"/>
        <v>0</v>
      </c>
      <c r="BK34" s="77">
        <f t="shared" ca="1" si="34"/>
        <v>0</v>
      </c>
      <c r="BL34" s="77">
        <f t="shared" ca="1" si="34"/>
        <v>0</v>
      </c>
      <c r="BM34" s="77">
        <f t="shared" ca="1" si="34"/>
        <v>0</v>
      </c>
      <c r="BN34" s="77">
        <f t="shared" ca="1" si="34"/>
        <v>0</v>
      </c>
      <c r="BO34" s="77">
        <f t="shared" ca="1" si="34"/>
        <v>0</v>
      </c>
      <c r="BP34" s="77">
        <f t="shared" ca="1" si="34"/>
        <v>0</v>
      </c>
      <c r="BQ34" s="77">
        <f t="shared" ca="1" si="34"/>
        <v>0</v>
      </c>
      <c r="BR34" s="77">
        <f t="shared" ca="1" si="34"/>
        <v>0</v>
      </c>
      <c r="BS34" s="77">
        <f t="shared" ref="BS34:ED34" ca="1" si="35">SUM(BS29:BS33)</f>
        <v>0</v>
      </c>
      <c r="BT34" s="77">
        <f t="shared" ca="1" si="35"/>
        <v>0</v>
      </c>
      <c r="BU34" s="77">
        <f t="shared" ca="1" si="35"/>
        <v>0</v>
      </c>
      <c r="BV34" s="77">
        <f t="shared" ca="1" si="35"/>
        <v>0</v>
      </c>
      <c r="BW34" s="77">
        <f t="shared" ca="1" si="35"/>
        <v>0</v>
      </c>
      <c r="BX34" s="77">
        <f t="shared" ca="1" si="35"/>
        <v>0</v>
      </c>
      <c r="BY34" s="77">
        <f t="shared" ca="1" si="35"/>
        <v>0</v>
      </c>
      <c r="BZ34" s="77">
        <f t="shared" ca="1" si="35"/>
        <v>0</v>
      </c>
      <c r="CA34" s="77">
        <f t="shared" ca="1" si="35"/>
        <v>0</v>
      </c>
      <c r="CB34" s="77">
        <f t="shared" ca="1" si="35"/>
        <v>0</v>
      </c>
      <c r="CC34" s="77">
        <f t="shared" ca="1" si="35"/>
        <v>0</v>
      </c>
      <c r="CD34" s="77">
        <f t="shared" ca="1" si="35"/>
        <v>0</v>
      </c>
      <c r="CE34" s="77">
        <f t="shared" ca="1" si="35"/>
        <v>0</v>
      </c>
      <c r="CF34" s="77">
        <f t="shared" ca="1" si="35"/>
        <v>0</v>
      </c>
      <c r="CG34" s="77">
        <f t="shared" ca="1" si="35"/>
        <v>0</v>
      </c>
      <c r="CH34" s="77">
        <f t="shared" ca="1" si="35"/>
        <v>0</v>
      </c>
      <c r="CI34" s="77">
        <f t="shared" ca="1" si="35"/>
        <v>0</v>
      </c>
      <c r="CJ34" s="77">
        <f t="shared" ca="1" si="35"/>
        <v>0</v>
      </c>
      <c r="CK34" s="77">
        <f t="shared" ca="1" si="35"/>
        <v>0</v>
      </c>
      <c r="CL34" s="77">
        <f t="shared" ca="1" si="35"/>
        <v>0</v>
      </c>
      <c r="CM34" s="77">
        <f t="shared" ca="1" si="35"/>
        <v>0</v>
      </c>
      <c r="CN34" s="77">
        <f t="shared" ca="1" si="35"/>
        <v>0</v>
      </c>
      <c r="CO34" s="77">
        <f t="shared" ca="1" si="35"/>
        <v>0</v>
      </c>
      <c r="CP34" s="77">
        <f t="shared" ca="1" si="35"/>
        <v>0</v>
      </c>
      <c r="CQ34" s="77">
        <f t="shared" ca="1" si="35"/>
        <v>0</v>
      </c>
      <c r="CR34" s="77">
        <f t="shared" ca="1" si="35"/>
        <v>0</v>
      </c>
      <c r="CS34" s="77">
        <f t="shared" ca="1" si="35"/>
        <v>0</v>
      </c>
      <c r="CT34" s="77">
        <f t="shared" ca="1" si="35"/>
        <v>0</v>
      </c>
      <c r="CU34" s="77">
        <f t="shared" ca="1" si="35"/>
        <v>0</v>
      </c>
      <c r="CV34" s="77">
        <f t="shared" ca="1" si="35"/>
        <v>0</v>
      </c>
      <c r="CW34" s="77">
        <f t="shared" ca="1" si="35"/>
        <v>0</v>
      </c>
      <c r="CX34" s="77">
        <f t="shared" ca="1" si="35"/>
        <v>0</v>
      </c>
      <c r="CY34" s="77">
        <f t="shared" ca="1" si="35"/>
        <v>0</v>
      </c>
      <c r="CZ34" s="77">
        <f t="shared" ca="1" si="35"/>
        <v>0</v>
      </c>
      <c r="DA34" s="77">
        <f t="shared" ca="1" si="35"/>
        <v>0</v>
      </c>
      <c r="DB34" s="77">
        <f t="shared" ca="1" si="35"/>
        <v>0</v>
      </c>
      <c r="DC34" s="77">
        <f t="shared" ca="1" si="35"/>
        <v>0</v>
      </c>
      <c r="DD34" s="77">
        <f t="shared" ca="1" si="35"/>
        <v>0</v>
      </c>
      <c r="DE34" s="77">
        <f t="shared" ca="1" si="35"/>
        <v>0</v>
      </c>
      <c r="DF34" s="77">
        <f t="shared" ca="1" si="35"/>
        <v>0</v>
      </c>
      <c r="DG34" s="77">
        <f t="shared" ca="1" si="35"/>
        <v>0</v>
      </c>
      <c r="DH34" s="77">
        <f t="shared" ca="1" si="35"/>
        <v>0</v>
      </c>
      <c r="DI34" s="77">
        <f t="shared" ca="1" si="35"/>
        <v>0</v>
      </c>
      <c r="DJ34" s="77">
        <f t="shared" ca="1" si="35"/>
        <v>0</v>
      </c>
      <c r="DK34" s="77">
        <f t="shared" ca="1" si="35"/>
        <v>0</v>
      </c>
      <c r="DL34" s="77">
        <f t="shared" ca="1" si="35"/>
        <v>0</v>
      </c>
      <c r="DM34" s="77">
        <f t="shared" ca="1" si="35"/>
        <v>0</v>
      </c>
      <c r="DN34" s="77">
        <f t="shared" ca="1" si="35"/>
        <v>0</v>
      </c>
      <c r="DO34" s="77">
        <f t="shared" ca="1" si="35"/>
        <v>0</v>
      </c>
      <c r="DP34" s="77">
        <f t="shared" ca="1" si="35"/>
        <v>0</v>
      </c>
      <c r="DQ34" s="77">
        <f t="shared" ca="1" si="35"/>
        <v>0</v>
      </c>
      <c r="DR34" s="77">
        <f t="shared" ca="1" si="35"/>
        <v>0</v>
      </c>
      <c r="DS34" s="77">
        <f t="shared" ca="1" si="35"/>
        <v>0</v>
      </c>
      <c r="DT34" s="77">
        <f t="shared" ca="1" si="35"/>
        <v>0</v>
      </c>
      <c r="DU34" s="77">
        <f t="shared" ca="1" si="35"/>
        <v>0</v>
      </c>
      <c r="DV34" s="77">
        <f t="shared" ca="1" si="35"/>
        <v>0</v>
      </c>
      <c r="DW34" s="77">
        <f t="shared" ca="1" si="35"/>
        <v>0</v>
      </c>
      <c r="DX34" s="77">
        <f t="shared" ca="1" si="35"/>
        <v>0</v>
      </c>
      <c r="DY34" s="77">
        <f t="shared" ca="1" si="35"/>
        <v>0</v>
      </c>
      <c r="DZ34" s="77">
        <f t="shared" ca="1" si="35"/>
        <v>0</v>
      </c>
      <c r="EA34" s="77">
        <f t="shared" ca="1" si="35"/>
        <v>0</v>
      </c>
      <c r="EB34" s="77">
        <f t="shared" ca="1" si="35"/>
        <v>0</v>
      </c>
      <c r="EC34" s="77">
        <f t="shared" ca="1" si="35"/>
        <v>0</v>
      </c>
      <c r="ED34" s="77">
        <f t="shared" ca="1" si="35"/>
        <v>0</v>
      </c>
      <c r="EE34" s="77">
        <f t="shared" ref="EE34:GP34" ca="1" si="36">SUM(EE29:EE33)</f>
        <v>0</v>
      </c>
      <c r="EF34" s="77">
        <f t="shared" ca="1" si="36"/>
        <v>0</v>
      </c>
      <c r="EG34" s="77">
        <f t="shared" ca="1" si="36"/>
        <v>0</v>
      </c>
      <c r="EH34" s="77">
        <f t="shared" ca="1" si="36"/>
        <v>0</v>
      </c>
      <c r="EI34" s="77">
        <f t="shared" ca="1" si="36"/>
        <v>0</v>
      </c>
      <c r="EJ34" s="77">
        <f t="shared" ca="1" si="36"/>
        <v>0</v>
      </c>
      <c r="EK34" s="77">
        <f t="shared" ca="1" si="36"/>
        <v>0</v>
      </c>
      <c r="EL34" s="77">
        <f t="shared" ca="1" si="36"/>
        <v>0</v>
      </c>
      <c r="EM34" s="77">
        <f t="shared" ca="1" si="36"/>
        <v>0</v>
      </c>
      <c r="EN34" s="77">
        <f t="shared" ca="1" si="36"/>
        <v>0</v>
      </c>
      <c r="EO34" s="77">
        <f t="shared" ca="1" si="36"/>
        <v>0</v>
      </c>
      <c r="EP34" s="77">
        <f t="shared" ca="1" si="36"/>
        <v>0</v>
      </c>
      <c r="EQ34" s="77">
        <f t="shared" ca="1" si="36"/>
        <v>0</v>
      </c>
      <c r="ER34" s="77">
        <f t="shared" ca="1" si="36"/>
        <v>0</v>
      </c>
      <c r="ES34" s="77">
        <f t="shared" ca="1" si="36"/>
        <v>0</v>
      </c>
      <c r="ET34" s="77">
        <f t="shared" ca="1" si="36"/>
        <v>0</v>
      </c>
      <c r="EU34" s="77">
        <f t="shared" ca="1" si="36"/>
        <v>0</v>
      </c>
      <c r="EV34" s="77">
        <f t="shared" ca="1" si="36"/>
        <v>0</v>
      </c>
      <c r="EW34" s="77">
        <f t="shared" ca="1" si="36"/>
        <v>0</v>
      </c>
      <c r="EX34" s="77">
        <f t="shared" ca="1" si="36"/>
        <v>0</v>
      </c>
      <c r="EY34" s="77">
        <f t="shared" ca="1" si="36"/>
        <v>0</v>
      </c>
      <c r="EZ34" s="77">
        <f t="shared" ca="1" si="36"/>
        <v>0</v>
      </c>
      <c r="FA34" s="77">
        <f t="shared" ca="1" si="36"/>
        <v>0</v>
      </c>
      <c r="FB34" s="77">
        <f t="shared" ca="1" si="36"/>
        <v>0</v>
      </c>
      <c r="FC34" s="77">
        <f t="shared" ca="1" si="36"/>
        <v>0</v>
      </c>
      <c r="FD34" s="77">
        <f t="shared" ca="1" si="36"/>
        <v>0</v>
      </c>
      <c r="FE34" s="77">
        <f t="shared" ca="1" si="36"/>
        <v>0</v>
      </c>
      <c r="FF34" s="77">
        <f t="shared" ca="1" si="36"/>
        <v>0</v>
      </c>
      <c r="FG34" s="77">
        <f t="shared" ca="1" si="36"/>
        <v>0</v>
      </c>
      <c r="FH34" s="77">
        <f t="shared" ca="1" si="36"/>
        <v>0</v>
      </c>
      <c r="FI34" s="77">
        <f t="shared" ca="1" si="36"/>
        <v>0</v>
      </c>
      <c r="FJ34" s="77">
        <f t="shared" ca="1" si="36"/>
        <v>0</v>
      </c>
      <c r="FK34" s="77">
        <f t="shared" ca="1" si="36"/>
        <v>0</v>
      </c>
      <c r="FL34" s="77">
        <f t="shared" ca="1" si="36"/>
        <v>0</v>
      </c>
      <c r="FM34" s="77">
        <f t="shared" ca="1" si="36"/>
        <v>0</v>
      </c>
      <c r="FN34" s="77">
        <f t="shared" ca="1" si="36"/>
        <v>0</v>
      </c>
      <c r="FO34" s="77">
        <f t="shared" ca="1" si="36"/>
        <v>0</v>
      </c>
      <c r="FP34" s="77">
        <f t="shared" ca="1" si="36"/>
        <v>0</v>
      </c>
      <c r="FQ34" s="77">
        <f t="shared" ca="1" si="36"/>
        <v>0</v>
      </c>
      <c r="FR34" s="77">
        <f t="shared" ca="1" si="36"/>
        <v>0</v>
      </c>
      <c r="FS34" s="77">
        <f t="shared" ca="1" si="36"/>
        <v>0</v>
      </c>
      <c r="FT34" s="77">
        <f t="shared" ca="1" si="36"/>
        <v>0</v>
      </c>
      <c r="FU34" s="77">
        <f t="shared" ca="1" si="36"/>
        <v>0</v>
      </c>
      <c r="FV34" s="77">
        <f t="shared" ca="1" si="36"/>
        <v>0</v>
      </c>
      <c r="FW34" s="77">
        <f t="shared" ca="1" si="36"/>
        <v>0</v>
      </c>
      <c r="FX34" s="77">
        <f t="shared" ca="1" si="36"/>
        <v>0</v>
      </c>
      <c r="FY34" s="77">
        <f t="shared" ca="1" si="36"/>
        <v>0</v>
      </c>
      <c r="FZ34" s="77">
        <f t="shared" ca="1" si="36"/>
        <v>0</v>
      </c>
      <c r="GA34" s="77">
        <f t="shared" ca="1" si="36"/>
        <v>0</v>
      </c>
      <c r="GB34" s="77">
        <f t="shared" ca="1" si="36"/>
        <v>0</v>
      </c>
      <c r="GC34" s="77">
        <f t="shared" ca="1" si="36"/>
        <v>0</v>
      </c>
      <c r="GD34" s="77">
        <f t="shared" ca="1" si="36"/>
        <v>0</v>
      </c>
      <c r="GE34" s="77">
        <f t="shared" ca="1" si="36"/>
        <v>0</v>
      </c>
      <c r="GF34" s="77">
        <f t="shared" ca="1" si="36"/>
        <v>0</v>
      </c>
      <c r="GG34" s="77">
        <f t="shared" ca="1" si="36"/>
        <v>0</v>
      </c>
      <c r="GH34" s="77">
        <f t="shared" ca="1" si="36"/>
        <v>0</v>
      </c>
      <c r="GI34" s="77">
        <f t="shared" ca="1" si="36"/>
        <v>0</v>
      </c>
      <c r="GJ34" s="77">
        <f t="shared" ca="1" si="36"/>
        <v>0</v>
      </c>
      <c r="GK34" s="77">
        <f t="shared" ca="1" si="36"/>
        <v>0</v>
      </c>
      <c r="GL34" s="77">
        <f t="shared" ca="1" si="36"/>
        <v>0</v>
      </c>
      <c r="GM34" s="77">
        <f t="shared" ca="1" si="36"/>
        <v>0</v>
      </c>
      <c r="GN34" s="77">
        <f t="shared" ca="1" si="36"/>
        <v>0</v>
      </c>
      <c r="GO34" s="77">
        <f t="shared" ca="1" si="36"/>
        <v>0</v>
      </c>
      <c r="GP34" s="77">
        <f t="shared" ca="1" si="36"/>
        <v>0</v>
      </c>
      <c r="GQ34" s="77">
        <f t="shared" ref="GQ34:IL34" ca="1" si="37">SUM(GQ29:GQ33)</f>
        <v>0</v>
      </c>
      <c r="GR34" s="77">
        <f t="shared" ca="1" si="37"/>
        <v>0</v>
      </c>
      <c r="GS34" s="77">
        <f t="shared" ca="1" si="37"/>
        <v>0</v>
      </c>
      <c r="GT34" s="77">
        <f t="shared" ca="1" si="37"/>
        <v>0</v>
      </c>
      <c r="GU34" s="77">
        <f t="shared" ca="1" si="37"/>
        <v>0</v>
      </c>
      <c r="GV34" s="77">
        <f t="shared" ca="1" si="37"/>
        <v>0</v>
      </c>
      <c r="GW34" s="77">
        <f t="shared" ca="1" si="37"/>
        <v>0</v>
      </c>
      <c r="GX34" s="77">
        <f t="shared" ca="1" si="37"/>
        <v>0</v>
      </c>
      <c r="GY34" s="77">
        <f t="shared" ca="1" si="37"/>
        <v>0</v>
      </c>
      <c r="GZ34" s="77">
        <f t="shared" ca="1" si="37"/>
        <v>0</v>
      </c>
      <c r="HA34" s="77">
        <f t="shared" ca="1" si="37"/>
        <v>0</v>
      </c>
      <c r="HB34" s="77">
        <f t="shared" ca="1" si="37"/>
        <v>0</v>
      </c>
      <c r="HC34" s="77">
        <f t="shared" ca="1" si="37"/>
        <v>0</v>
      </c>
      <c r="HD34" s="77">
        <f t="shared" ca="1" si="37"/>
        <v>0</v>
      </c>
      <c r="HE34" s="77">
        <f t="shared" ca="1" si="37"/>
        <v>0</v>
      </c>
      <c r="HF34" s="77">
        <f t="shared" ca="1" si="37"/>
        <v>0</v>
      </c>
      <c r="HG34" s="77">
        <f t="shared" ca="1" si="37"/>
        <v>0</v>
      </c>
      <c r="HH34" s="77">
        <f t="shared" ca="1" si="37"/>
        <v>0</v>
      </c>
      <c r="HI34" s="77">
        <f t="shared" ca="1" si="37"/>
        <v>0</v>
      </c>
      <c r="HJ34" s="77">
        <f t="shared" ca="1" si="37"/>
        <v>0</v>
      </c>
      <c r="HK34" s="77">
        <f t="shared" ca="1" si="37"/>
        <v>0</v>
      </c>
      <c r="HL34" s="77">
        <f t="shared" ca="1" si="37"/>
        <v>0</v>
      </c>
      <c r="HM34" s="77">
        <f t="shared" ca="1" si="37"/>
        <v>0</v>
      </c>
      <c r="HN34" s="77">
        <f t="shared" ca="1" si="37"/>
        <v>0</v>
      </c>
      <c r="HO34" s="77">
        <f t="shared" ca="1" si="37"/>
        <v>0</v>
      </c>
      <c r="HP34" s="77">
        <f t="shared" ca="1" si="37"/>
        <v>0</v>
      </c>
      <c r="HQ34" s="77">
        <f t="shared" ca="1" si="37"/>
        <v>0</v>
      </c>
      <c r="HR34" s="77">
        <f t="shared" ca="1" si="37"/>
        <v>0</v>
      </c>
      <c r="HS34" s="77">
        <f t="shared" ca="1" si="37"/>
        <v>0</v>
      </c>
      <c r="HT34" s="77">
        <f t="shared" ca="1" si="37"/>
        <v>0</v>
      </c>
      <c r="HU34" s="77">
        <f t="shared" ca="1" si="37"/>
        <v>0</v>
      </c>
      <c r="HV34" s="77">
        <f t="shared" ca="1" si="37"/>
        <v>0</v>
      </c>
      <c r="HW34" s="77">
        <f t="shared" ca="1" si="37"/>
        <v>0</v>
      </c>
      <c r="HX34" s="77">
        <f t="shared" ca="1" si="37"/>
        <v>0</v>
      </c>
      <c r="HY34" s="77">
        <f t="shared" ca="1" si="37"/>
        <v>0</v>
      </c>
      <c r="HZ34" s="77">
        <f t="shared" ca="1" si="37"/>
        <v>0</v>
      </c>
      <c r="IA34" s="77">
        <f t="shared" ca="1" si="37"/>
        <v>0</v>
      </c>
      <c r="IB34" s="77">
        <f t="shared" ca="1" si="37"/>
        <v>0</v>
      </c>
      <c r="IC34" s="77">
        <f t="shared" ca="1" si="37"/>
        <v>0</v>
      </c>
      <c r="ID34" s="77">
        <f t="shared" ca="1" si="37"/>
        <v>0</v>
      </c>
      <c r="IE34" s="77">
        <f t="shared" ca="1" si="37"/>
        <v>0</v>
      </c>
      <c r="IF34" s="77">
        <f t="shared" ca="1" si="37"/>
        <v>0</v>
      </c>
      <c r="IG34" s="77">
        <f t="shared" ca="1" si="37"/>
        <v>0</v>
      </c>
      <c r="IH34" s="77">
        <f t="shared" ca="1" si="37"/>
        <v>0</v>
      </c>
      <c r="II34" s="77">
        <f t="shared" ca="1" si="37"/>
        <v>0</v>
      </c>
      <c r="IJ34" s="77">
        <f t="shared" ca="1" si="37"/>
        <v>0</v>
      </c>
      <c r="IK34" s="77">
        <f t="shared" ca="1" si="37"/>
        <v>0</v>
      </c>
      <c r="IL34" s="77">
        <f t="shared" ca="1" si="37"/>
        <v>0</v>
      </c>
    </row>
    <row r="35" spans="2:246" ht="10.5" customHeight="1" outlineLevel="1" x14ac:dyDescent="0.3">
      <c r="B35" s="63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</row>
    <row r="36" spans="2:246" ht="10.5" customHeight="1" outlineLevel="1" x14ac:dyDescent="0.3">
      <c r="B36" s="42" t="s">
        <v>249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</row>
    <row r="37" spans="2:246" ht="10.5" customHeight="1" outlineLevel="2" x14ac:dyDescent="0.3">
      <c r="B37" s="7" t="s">
        <v>112</v>
      </c>
      <c r="C37" s="56" t="s">
        <v>283</v>
      </c>
      <c r="G37" s="76">
        <f>IF(F45&gt;0,MIN(F45,SUM($G29:G29)*G$9/MIN(VLOOKUP(Assump!$D217,Assump!$B$195:$D$204,3,FALSE)*12,COUNTIF($G$9:$IL$9,TRUE))),0)</f>
        <v>0</v>
      </c>
      <c r="H37" s="76">
        <f>IF(G45&gt;0,MIN(G45,SUM($G29:H29)*H$9/MIN(VLOOKUP(Assump!$D217,Assump!$B$195:$D$204,3,FALSE)*12,COUNTIF($G$9:$IL$9,TRUE))),0)</f>
        <v>0</v>
      </c>
      <c r="I37" s="76">
        <f>IF(H45&gt;0,MIN(H45,SUM($G29:I29)*I$9/MIN(VLOOKUP(Assump!$D217,Assump!$B$195:$D$204,3,FALSE)*12,COUNTIF($G$9:$IL$9,TRUE))),0)</f>
        <v>0</v>
      </c>
      <c r="J37" s="76">
        <f>IF(I45&gt;0,MIN(I45,SUM($G29:J29)*J$9/MIN(VLOOKUP(Assump!$D217,Assump!$B$195:$D$204,3,FALSE)*12,COUNTIF($G$9:$IL$9,TRUE))),0)</f>
        <v>0</v>
      </c>
      <c r="K37" s="76">
        <f>IF(J45&gt;0,MIN(J45,SUM($G29:K29)*K$9/MIN(VLOOKUP(Assump!$D217,Assump!$B$195:$D$204,3,FALSE)*12,COUNTIF($G$9:$IL$9,TRUE))),0)</f>
        <v>0</v>
      </c>
      <c r="L37" s="76">
        <f>IF(K45&gt;0,MIN(K45,SUM($G29:L29)*L$9/MIN(VLOOKUP(Assump!$D217,Assump!$B$195:$D$204,3,FALSE)*12,COUNTIF($G$9:$IL$9,TRUE))),0)</f>
        <v>0</v>
      </c>
      <c r="M37" s="76">
        <f>IF(L45&gt;0,MIN(L45,SUM($G29:M29)*M$9/MIN(VLOOKUP(Assump!$D217,Assump!$B$195:$D$204,3,FALSE)*12,COUNTIF($G$9:$IL$9,TRUE))),0)</f>
        <v>0</v>
      </c>
      <c r="N37" s="76">
        <f>IF(M45&gt;0,MIN(M45,SUM($G29:N29)*N$9/MIN(VLOOKUP(Assump!$D217,Assump!$B$195:$D$204,3,FALSE)*12,COUNTIF($G$9:$IL$9,TRUE))),0)</f>
        <v>0</v>
      </c>
      <c r="O37" s="76">
        <f>IF(N45&gt;0,MIN(N45,SUM($G29:O29)*O$9/MIN(VLOOKUP(Assump!$D217,Assump!$B$195:$D$204,3,FALSE)*12,COUNTIF($G$9:$IL$9,TRUE))),0)</f>
        <v>0</v>
      </c>
      <c r="P37" s="76">
        <f>IF(O45&gt;0,MIN(O45,SUM($G29:P29)*P$9/MIN(VLOOKUP(Assump!$D217,Assump!$B$195:$D$204,3,FALSE)*12,COUNTIF($G$9:$IL$9,TRUE))),0)</f>
        <v>0</v>
      </c>
      <c r="Q37" s="76">
        <f>IF(P45&gt;0,MIN(P45,SUM($G29:Q29)*Q$9/MIN(VLOOKUP(Assump!$D217,Assump!$B$195:$D$204,3,FALSE)*12,COUNTIF($G$9:$IL$9,TRUE))),0)</f>
        <v>0</v>
      </c>
      <c r="R37" s="76">
        <f>IF(Q45&gt;0,MIN(Q45,SUM($G29:R29)*R$9/MIN(VLOOKUP(Assump!$D217,Assump!$B$195:$D$204,3,FALSE)*12,COUNTIF($G$9:$IL$9,TRUE))),0)</f>
        <v>0</v>
      </c>
      <c r="S37" s="76">
        <f>IF(R45&gt;0,MIN(R45,SUM($G29:S29)*S$9/MIN(VLOOKUP(Assump!$D217,Assump!$B$195:$D$204,3,FALSE)*12,COUNTIF($G$9:$IL$9,TRUE))),0)</f>
        <v>188.59649122807016</v>
      </c>
      <c r="T37" s="76">
        <f>IF(S45&gt;0,MIN(S45,SUM($G29:T29)*T$9/MIN(VLOOKUP(Assump!$D217,Assump!$B$195:$D$204,3,FALSE)*12,COUNTIF($G$9:$IL$9,TRUE))),0)</f>
        <v>188.59649122807016</v>
      </c>
      <c r="U37" s="76">
        <f>IF(T45&gt;0,MIN(T45,SUM($G29:U29)*U$9/MIN(VLOOKUP(Assump!$D217,Assump!$B$195:$D$204,3,FALSE)*12,COUNTIF($G$9:$IL$9,TRUE))),0)</f>
        <v>188.59649122807016</v>
      </c>
      <c r="V37" s="76">
        <f>IF(U45&gt;0,MIN(U45,SUM($G29:V29)*V$9/MIN(VLOOKUP(Assump!$D217,Assump!$B$195:$D$204,3,FALSE)*12,COUNTIF($G$9:$IL$9,TRUE))),0)</f>
        <v>188.59649122807016</v>
      </c>
      <c r="W37" s="76">
        <f>IF(V45&gt;0,MIN(V45,SUM($G29:W29)*W$9/MIN(VLOOKUP(Assump!$D217,Assump!$B$195:$D$204,3,FALSE)*12,COUNTIF($G$9:$IL$9,TRUE))),0)</f>
        <v>188.59649122807016</v>
      </c>
      <c r="X37" s="76">
        <f>IF(W45&gt;0,MIN(W45,SUM($G29:X29)*X$9/MIN(VLOOKUP(Assump!$D217,Assump!$B$195:$D$204,3,FALSE)*12,COUNTIF($G$9:$IL$9,TRUE))),0)</f>
        <v>188.59649122807016</v>
      </c>
      <c r="Y37" s="76">
        <f>IF(X45&gt;0,MIN(X45,SUM($G29:Y29)*Y$9/MIN(VLOOKUP(Assump!$D217,Assump!$B$195:$D$204,3,FALSE)*12,COUNTIF($G$9:$IL$9,TRUE))),0)</f>
        <v>188.59649122807016</v>
      </c>
      <c r="Z37" s="76">
        <f>IF(Y45&gt;0,MIN(Y45,SUM($G29:Z29)*Z$9/MIN(VLOOKUP(Assump!$D217,Assump!$B$195:$D$204,3,FALSE)*12,COUNTIF($G$9:$IL$9,TRUE))),0)</f>
        <v>188.59649122807016</v>
      </c>
      <c r="AA37" s="76">
        <f>IF(Z45&gt;0,MIN(Z45,SUM($G29:AA29)*AA$9/MIN(VLOOKUP(Assump!$D217,Assump!$B$195:$D$204,3,FALSE)*12,COUNTIF($G$9:$IL$9,TRUE))),0)</f>
        <v>188.59649122807016</v>
      </c>
      <c r="AB37" s="76">
        <f>IF(AA45&gt;0,MIN(AA45,SUM($G29:AB29)*AB$9/MIN(VLOOKUP(Assump!$D217,Assump!$B$195:$D$204,3,FALSE)*12,COUNTIF($G$9:$IL$9,TRUE))),0)</f>
        <v>188.59649122807016</v>
      </c>
      <c r="AC37" s="76">
        <f>IF(AB45&gt;0,MIN(AB45,SUM($G29:AC29)*AC$9/MIN(VLOOKUP(Assump!$D217,Assump!$B$195:$D$204,3,FALSE)*12,COUNTIF($G$9:$IL$9,TRUE))),0)</f>
        <v>188.59649122807016</v>
      </c>
      <c r="AD37" s="76">
        <f>IF(AC45&gt;0,MIN(AC45,SUM($G29:AD29)*AD$9/MIN(VLOOKUP(Assump!$D217,Assump!$B$195:$D$204,3,FALSE)*12,COUNTIF($G$9:$IL$9,TRUE))),0)</f>
        <v>188.59649122807016</v>
      </c>
      <c r="AE37" s="76">
        <f>IF(AD45&gt;0,MIN(AD45,SUM($G29:AE29)*AE$9/MIN(VLOOKUP(Assump!$D217,Assump!$B$195:$D$204,3,FALSE)*12,COUNTIF($G$9:$IL$9,TRUE))),0)</f>
        <v>188.59649122807016</v>
      </c>
      <c r="AF37" s="76">
        <f>IF(AE45&gt;0,MIN(AE45,SUM($G29:AF29)*AF$9/MIN(VLOOKUP(Assump!$D217,Assump!$B$195:$D$204,3,FALSE)*12,COUNTIF($G$9:$IL$9,TRUE))),0)</f>
        <v>188.59649122807016</v>
      </c>
      <c r="AG37" s="76">
        <f>IF(AF45&gt;0,MIN(AF45,SUM($G29:AG29)*AG$9/MIN(VLOOKUP(Assump!$D217,Assump!$B$195:$D$204,3,FALSE)*12,COUNTIF($G$9:$IL$9,TRUE))),0)</f>
        <v>188.59649122807016</v>
      </c>
      <c r="AH37" s="76">
        <f>IF(AG45&gt;0,MIN(AG45,SUM($G29:AH29)*AH$9/MIN(VLOOKUP(Assump!$D217,Assump!$B$195:$D$204,3,FALSE)*12,COUNTIF($G$9:$IL$9,TRUE))),0)</f>
        <v>188.59649122807016</v>
      </c>
      <c r="AI37" s="76">
        <f>IF(AH45&gt;0,MIN(AH45,SUM($G29:AI29)*AI$9/MIN(VLOOKUP(Assump!$D217,Assump!$B$195:$D$204,3,FALSE)*12,COUNTIF($G$9:$IL$9,TRUE))),0)</f>
        <v>188.59649122807016</v>
      </c>
      <c r="AJ37" s="76">
        <f>IF(AI45&gt;0,MIN(AI45,SUM($G29:AJ29)*AJ$9/MIN(VLOOKUP(Assump!$D217,Assump!$B$195:$D$204,3,FALSE)*12,COUNTIF($G$9:$IL$9,TRUE))),0)</f>
        <v>188.59649122807016</v>
      </c>
      <c r="AK37" s="76">
        <f>IF(AJ45&gt;0,MIN(AJ45,SUM($G29:AK29)*AK$9/MIN(VLOOKUP(Assump!$D217,Assump!$B$195:$D$204,3,FALSE)*12,COUNTIF($G$9:$IL$9,TRUE))),0)</f>
        <v>188.59649122807016</v>
      </c>
      <c r="AL37" s="76">
        <f>IF(AK45&gt;0,MIN(AK45,SUM($G29:AL29)*AL$9/MIN(VLOOKUP(Assump!$D217,Assump!$B$195:$D$204,3,FALSE)*12,COUNTIF($G$9:$IL$9,TRUE))),0)</f>
        <v>188.59649122807016</v>
      </c>
      <c r="AM37" s="76">
        <f>IF(AL45&gt;0,MIN(AL45,SUM($G29:AM29)*AM$9/MIN(VLOOKUP(Assump!$D217,Assump!$B$195:$D$204,3,FALSE)*12,COUNTIF($G$9:$IL$9,TRUE))),0)</f>
        <v>188.59649122807016</v>
      </c>
      <c r="AN37" s="76">
        <f>IF(AM45&gt;0,MIN(AM45,SUM($G29:AN29)*AN$9/MIN(VLOOKUP(Assump!$D217,Assump!$B$195:$D$204,3,FALSE)*12,COUNTIF($G$9:$IL$9,TRUE))),0)</f>
        <v>188.59649122807016</v>
      </c>
      <c r="AO37" s="76">
        <f>IF(AN45&gt;0,MIN(AN45,SUM($G29:AO29)*AO$9/MIN(VLOOKUP(Assump!$D217,Assump!$B$195:$D$204,3,FALSE)*12,COUNTIF($G$9:$IL$9,TRUE))),0)</f>
        <v>188.59649122807016</v>
      </c>
      <c r="AP37" s="76">
        <f>IF(AO45&gt;0,MIN(AO45,SUM($G29:AP29)*AP$9/MIN(VLOOKUP(Assump!$D217,Assump!$B$195:$D$204,3,FALSE)*12,COUNTIF($G$9:$IL$9,TRUE))),0)</f>
        <v>188.59649122807016</v>
      </c>
      <c r="AQ37" s="76">
        <f>IF(AP45&gt;0,MIN(AP45,SUM($G29:AQ29)*AQ$9/MIN(VLOOKUP(Assump!$D217,Assump!$B$195:$D$204,3,FALSE)*12,COUNTIF($G$9:$IL$9,TRUE))),0)</f>
        <v>188.59649122807016</v>
      </c>
      <c r="AR37" s="76">
        <f>IF(AQ45&gt;0,MIN(AQ45,SUM($G29:AR29)*AR$9/MIN(VLOOKUP(Assump!$D217,Assump!$B$195:$D$204,3,FALSE)*12,COUNTIF($G$9:$IL$9,TRUE))),0)</f>
        <v>188.59649122807016</v>
      </c>
      <c r="AS37" s="76">
        <f>IF(AR45&gt;0,MIN(AR45,SUM($G29:AS29)*AS$9/MIN(VLOOKUP(Assump!$D217,Assump!$B$195:$D$204,3,FALSE)*12,COUNTIF($G$9:$IL$9,TRUE))),0)</f>
        <v>188.59649122807016</v>
      </c>
      <c r="AT37" s="76">
        <f>IF(AS45&gt;0,MIN(AS45,SUM($G29:AT29)*AT$9/MIN(VLOOKUP(Assump!$D217,Assump!$B$195:$D$204,3,FALSE)*12,COUNTIF($G$9:$IL$9,TRUE))),0)</f>
        <v>188.59649122807016</v>
      </c>
      <c r="AU37" s="76">
        <f>IF(AT45&gt;0,MIN(AT45,SUM($G29:AU29)*AU$9/MIN(VLOOKUP(Assump!$D217,Assump!$B$195:$D$204,3,FALSE)*12,COUNTIF($G$9:$IL$9,TRUE))),0)</f>
        <v>188.59649122807016</v>
      </c>
      <c r="AV37" s="76">
        <f>IF(AU45&gt;0,MIN(AU45,SUM($G29:AV29)*AV$9/MIN(VLOOKUP(Assump!$D217,Assump!$B$195:$D$204,3,FALSE)*12,COUNTIF($G$9:$IL$9,TRUE))),0)</f>
        <v>188.59649122807016</v>
      </c>
      <c r="AW37" s="76">
        <f>IF(AV45&gt;0,MIN(AV45,SUM($G29:AW29)*AW$9/MIN(VLOOKUP(Assump!$D217,Assump!$B$195:$D$204,3,FALSE)*12,COUNTIF($G$9:$IL$9,TRUE))),0)</f>
        <v>188.59649122807016</v>
      </c>
      <c r="AX37" s="76">
        <f>IF(AW45&gt;0,MIN(AW45,SUM($G29:AX29)*AX$9/MIN(VLOOKUP(Assump!$D217,Assump!$B$195:$D$204,3,FALSE)*12,COUNTIF($G$9:$IL$9,TRUE))),0)</f>
        <v>188.59649122807016</v>
      </c>
      <c r="AY37" s="76">
        <f>IF(AX45&gt;0,MIN(AX45,SUM($G29:AY29)*AY$9/MIN(VLOOKUP(Assump!$D217,Assump!$B$195:$D$204,3,FALSE)*12,COUNTIF($G$9:$IL$9,TRUE))),0)</f>
        <v>188.59649122807016</v>
      </c>
      <c r="AZ37" s="76">
        <f>IF(AY45&gt;0,MIN(AY45,SUM($G29:AZ29)*AZ$9/MIN(VLOOKUP(Assump!$D217,Assump!$B$195:$D$204,3,FALSE)*12,COUNTIF($G$9:$IL$9,TRUE))),0)</f>
        <v>188.59649122807016</v>
      </c>
      <c r="BA37" s="76">
        <f>IF(AZ45&gt;0,MIN(AZ45,SUM($G29:BA29)*BA$9/MIN(VLOOKUP(Assump!$D217,Assump!$B$195:$D$204,3,FALSE)*12,COUNTIF($G$9:$IL$9,TRUE))),0)</f>
        <v>188.59649122807016</v>
      </c>
      <c r="BB37" s="76">
        <f>IF(BA45&gt;0,MIN(BA45,SUM($G29:BB29)*BB$9/MIN(VLOOKUP(Assump!$D217,Assump!$B$195:$D$204,3,FALSE)*12,COUNTIF($G$9:$IL$9,TRUE))),0)</f>
        <v>188.59649122807016</v>
      </c>
      <c r="BC37" s="76">
        <f>IF(BB45&gt;0,MIN(BB45,SUM($G29:BC29)*BC$9/MIN(VLOOKUP(Assump!$D217,Assump!$B$195:$D$204,3,FALSE)*12,COUNTIF($G$9:$IL$9,TRUE))),0)</f>
        <v>188.59649122807016</v>
      </c>
      <c r="BD37" s="76">
        <f>IF(BC45&gt;0,MIN(BC45,SUM($G29:BD29)*BD$9/MIN(VLOOKUP(Assump!$D217,Assump!$B$195:$D$204,3,FALSE)*12,COUNTIF($G$9:$IL$9,TRUE))),0)</f>
        <v>188.59649122807016</v>
      </c>
      <c r="BE37" s="76">
        <f>IF(BD45&gt;0,MIN(BD45,SUM($G29:BE29)*BE$9/MIN(VLOOKUP(Assump!$D217,Assump!$B$195:$D$204,3,FALSE)*12,COUNTIF($G$9:$IL$9,TRUE))),0)</f>
        <v>188.59649122807016</v>
      </c>
      <c r="BF37" s="76">
        <f>IF(BE45&gt;0,MIN(BE45,SUM($G29:BF29)*BF$9/MIN(VLOOKUP(Assump!$D217,Assump!$B$195:$D$204,3,FALSE)*12,COUNTIF($G$9:$IL$9,TRUE))),0)</f>
        <v>188.59649122807016</v>
      </c>
      <c r="BG37" s="76">
        <f>IF(BF45&gt;0,MIN(BF45,SUM($G29:BG29)*BG$9/MIN(VLOOKUP(Assump!$D217,Assump!$B$195:$D$204,3,FALSE)*12,COUNTIF($G$9:$IL$9,TRUE))),0)</f>
        <v>188.59649122807016</v>
      </c>
      <c r="BH37" s="76">
        <f>IF(BG45&gt;0,MIN(BG45,SUM($G29:BH29)*BH$9/MIN(VLOOKUP(Assump!$D217,Assump!$B$195:$D$204,3,FALSE)*12,COUNTIF($G$9:$IL$9,TRUE))),0)</f>
        <v>188.59649122807016</v>
      </c>
      <c r="BI37" s="76">
        <f>IF(BH45&gt;0,MIN(BH45,SUM($G29:BI29)*BI$9/MIN(VLOOKUP(Assump!$D217,Assump!$B$195:$D$204,3,FALSE)*12,COUNTIF($G$9:$IL$9,TRUE))),0)</f>
        <v>188.59649122807016</v>
      </c>
      <c r="BJ37" s="76">
        <f>IF(BI45&gt;0,MIN(BI45,SUM($G29:BJ29)*BJ$9/MIN(VLOOKUP(Assump!$D217,Assump!$B$195:$D$204,3,FALSE)*12,COUNTIF($G$9:$IL$9,TRUE))),0)</f>
        <v>188.59649122807016</v>
      </c>
      <c r="BK37" s="76">
        <f>IF(BJ45&gt;0,MIN(BJ45,SUM($G29:BK29)*BK$9/MIN(VLOOKUP(Assump!$D217,Assump!$B$195:$D$204,3,FALSE)*12,COUNTIF($G$9:$IL$9,TRUE))),0)</f>
        <v>188.59649122807016</v>
      </c>
      <c r="BL37" s="76">
        <f>IF(BK45&gt;0,MIN(BK45,SUM($G29:BL29)*BL$9/MIN(VLOOKUP(Assump!$D217,Assump!$B$195:$D$204,3,FALSE)*12,COUNTIF($G$9:$IL$9,TRUE))),0)</f>
        <v>188.59649122807016</v>
      </c>
      <c r="BM37" s="76">
        <f>IF(BL45&gt;0,MIN(BL45,SUM($G29:BM29)*BM$9/MIN(VLOOKUP(Assump!$D217,Assump!$B$195:$D$204,3,FALSE)*12,COUNTIF($G$9:$IL$9,TRUE))),0)</f>
        <v>188.59649122807016</v>
      </c>
      <c r="BN37" s="76">
        <f>IF(BM45&gt;0,MIN(BM45,SUM($G29:BN29)*BN$9/MIN(VLOOKUP(Assump!$D217,Assump!$B$195:$D$204,3,FALSE)*12,COUNTIF($G$9:$IL$9,TRUE))),0)</f>
        <v>188.59649122807016</v>
      </c>
      <c r="BO37" s="76">
        <f>IF(BN45&gt;0,MIN(BN45,SUM($G29:BO29)*BO$9/MIN(VLOOKUP(Assump!$D217,Assump!$B$195:$D$204,3,FALSE)*12,COUNTIF($G$9:$IL$9,TRUE))),0)</f>
        <v>188.59649122807016</v>
      </c>
      <c r="BP37" s="76">
        <f>IF(BO45&gt;0,MIN(BO45,SUM($G29:BP29)*BP$9/MIN(VLOOKUP(Assump!$D217,Assump!$B$195:$D$204,3,FALSE)*12,COUNTIF($G$9:$IL$9,TRUE))),0)</f>
        <v>188.59649122807016</v>
      </c>
      <c r="BQ37" s="76">
        <f>IF(BP45&gt;0,MIN(BP45,SUM($G29:BQ29)*BQ$9/MIN(VLOOKUP(Assump!$D217,Assump!$B$195:$D$204,3,FALSE)*12,COUNTIF($G$9:$IL$9,TRUE))),0)</f>
        <v>188.59649122807016</v>
      </c>
      <c r="BR37" s="76">
        <f>IF(BQ45&gt;0,MIN(BQ45,SUM($G29:BR29)*BR$9/MIN(VLOOKUP(Assump!$D217,Assump!$B$195:$D$204,3,FALSE)*12,COUNTIF($G$9:$IL$9,TRUE))),0)</f>
        <v>188.59649122807016</v>
      </c>
      <c r="BS37" s="76">
        <f>IF(BR45&gt;0,MIN(BR45,SUM($G29:BS29)*BS$9/MIN(VLOOKUP(Assump!$D217,Assump!$B$195:$D$204,3,FALSE)*12,COUNTIF($G$9:$IL$9,TRUE))),0)</f>
        <v>188.59649122807016</v>
      </c>
      <c r="BT37" s="76">
        <f>IF(BS45&gt;0,MIN(BS45,SUM($G29:BT29)*BT$9/MIN(VLOOKUP(Assump!$D217,Assump!$B$195:$D$204,3,FALSE)*12,COUNTIF($G$9:$IL$9,TRUE))),0)</f>
        <v>188.59649122807016</v>
      </c>
      <c r="BU37" s="76">
        <f>IF(BT45&gt;0,MIN(BT45,SUM($G29:BU29)*BU$9/MIN(VLOOKUP(Assump!$D217,Assump!$B$195:$D$204,3,FALSE)*12,COUNTIF($G$9:$IL$9,TRUE))),0)</f>
        <v>188.59649122807016</v>
      </c>
      <c r="BV37" s="76">
        <f>IF(BU45&gt;0,MIN(BU45,SUM($G29:BV29)*BV$9/MIN(VLOOKUP(Assump!$D217,Assump!$B$195:$D$204,3,FALSE)*12,COUNTIF($G$9:$IL$9,TRUE))),0)</f>
        <v>188.59649122807016</v>
      </c>
      <c r="BW37" s="76">
        <f>IF(BV45&gt;0,MIN(BV45,SUM($G29:BW29)*BW$9/MIN(VLOOKUP(Assump!$D217,Assump!$B$195:$D$204,3,FALSE)*12,COUNTIF($G$9:$IL$9,TRUE))),0)</f>
        <v>188.59649122807016</v>
      </c>
      <c r="BX37" s="76">
        <f>IF(BW45&gt;0,MIN(BW45,SUM($G29:BX29)*BX$9/MIN(VLOOKUP(Assump!$D217,Assump!$B$195:$D$204,3,FALSE)*12,COUNTIF($G$9:$IL$9,TRUE))),0)</f>
        <v>188.59649122807016</v>
      </c>
      <c r="BY37" s="76">
        <f>IF(BX45&gt;0,MIN(BX45,SUM($G29:BY29)*BY$9/MIN(VLOOKUP(Assump!$D217,Assump!$B$195:$D$204,3,FALSE)*12,COUNTIF($G$9:$IL$9,TRUE))),0)</f>
        <v>188.59649122807016</v>
      </c>
      <c r="BZ37" s="76">
        <f>IF(BY45&gt;0,MIN(BY45,SUM($G29:BZ29)*BZ$9/MIN(VLOOKUP(Assump!$D217,Assump!$B$195:$D$204,3,FALSE)*12,COUNTIF($G$9:$IL$9,TRUE))),0)</f>
        <v>188.59649122807016</v>
      </c>
      <c r="CA37" s="76">
        <f>IF(BZ45&gt;0,MIN(BZ45,SUM($G29:CA29)*CA$9/MIN(VLOOKUP(Assump!$D217,Assump!$B$195:$D$204,3,FALSE)*12,COUNTIF($G$9:$IL$9,TRUE))),0)</f>
        <v>188.59649122807016</v>
      </c>
      <c r="CB37" s="76">
        <f>IF(CA45&gt;0,MIN(CA45,SUM($G29:CB29)*CB$9/MIN(VLOOKUP(Assump!$D217,Assump!$B$195:$D$204,3,FALSE)*12,COUNTIF($G$9:$IL$9,TRUE))),0)</f>
        <v>188.59649122807016</v>
      </c>
      <c r="CC37" s="76">
        <f>IF(CB45&gt;0,MIN(CB45,SUM($G29:CC29)*CC$9/MIN(VLOOKUP(Assump!$D217,Assump!$B$195:$D$204,3,FALSE)*12,COUNTIF($G$9:$IL$9,TRUE))),0)</f>
        <v>188.59649122807016</v>
      </c>
      <c r="CD37" s="76">
        <f>IF(CC45&gt;0,MIN(CC45,SUM($G29:CD29)*CD$9/MIN(VLOOKUP(Assump!$D217,Assump!$B$195:$D$204,3,FALSE)*12,COUNTIF($G$9:$IL$9,TRUE))),0)</f>
        <v>188.59649122807016</v>
      </c>
      <c r="CE37" s="76">
        <f>IF(CD45&gt;0,MIN(CD45,SUM($G29:CE29)*CE$9/MIN(VLOOKUP(Assump!$D217,Assump!$B$195:$D$204,3,FALSE)*12,COUNTIF($G$9:$IL$9,TRUE))),0)</f>
        <v>188.59649122807016</v>
      </c>
      <c r="CF37" s="76">
        <f>IF(CE45&gt;0,MIN(CE45,SUM($G29:CF29)*CF$9/MIN(VLOOKUP(Assump!$D217,Assump!$B$195:$D$204,3,FALSE)*12,COUNTIF($G$9:$IL$9,TRUE))),0)</f>
        <v>188.59649122807016</v>
      </c>
      <c r="CG37" s="76">
        <f>IF(CF45&gt;0,MIN(CF45,SUM($G29:CG29)*CG$9/MIN(VLOOKUP(Assump!$D217,Assump!$B$195:$D$204,3,FALSE)*12,COUNTIF($G$9:$IL$9,TRUE))),0)</f>
        <v>188.59649122807016</v>
      </c>
      <c r="CH37" s="76">
        <f>IF(CG45&gt;0,MIN(CG45,SUM($G29:CH29)*CH$9/MIN(VLOOKUP(Assump!$D217,Assump!$B$195:$D$204,3,FALSE)*12,COUNTIF($G$9:$IL$9,TRUE))),0)</f>
        <v>188.59649122807016</v>
      </c>
      <c r="CI37" s="76">
        <f>IF(CH45&gt;0,MIN(CH45,SUM($G29:CI29)*CI$9/MIN(VLOOKUP(Assump!$D217,Assump!$B$195:$D$204,3,FALSE)*12,COUNTIF($G$9:$IL$9,TRUE))),0)</f>
        <v>188.59649122807016</v>
      </c>
      <c r="CJ37" s="76">
        <f>IF(CI45&gt;0,MIN(CI45,SUM($G29:CJ29)*CJ$9/MIN(VLOOKUP(Assump!$D217,Assump!$B$195:$D$204,3,FALSE)*12,COUNTIF($G$9:$IL$9,TRUE))),0)</f>
        <v>188.59649122807016</v>
      </c>
      <c r="CK37" s="76">
        <f>IF(CJ45&gt;0,MIN(CJ45,SUM($G29:CK29)*CK$9/MIN(VLOOKUP(Assump!$D217,Assump!$B$195:$D$204,3,FALSE)*12,COUNTIF($G$9:$IL$9,TRUE))),0)</f>
        <v>188.59649122807016</v>
      </c>
      <c r="CL37" s="76">
        <f>IF(CK45&gt;0,MIN(CK45,SUM($G29:CL29)*CL$9/MIN(VLOOKUP(Assump!$D217,Assump!$B$195:$D$204,3,FALSE)*12,COUNTIF($G$9:$IL$9,TRUE))),0)</f>
        <v>188.59649122807016</v>
      </c>
      <c r="CM37" s="76">
        <f>IF(CL45&gt;0,MIN(CL45,SUM($G29:CM29)*CM$9/MIN(VLOOKUP(Assump!$D217,Assump!$B$195:$D$204,3,FALSE)*12,COUNTIF($G$9:$IL$9,TRUE))),0)</f>
        <v>188.59649122807016</v>
      </c>
      <c r="CN37" s="76">
        <f>IF(CM45&gt;0,MIN(CM45,SUM($G29:CN29)*CN$9/MIN(VLOOKUP(Assump!$D217,Assump!$B$195:$D$204,3,FALSE)*12,COUNTIF($G$9:$IL$9,TRUE))),0)</f>
        <v>188.59649122807016</v>
      </c>
      <c r="CO37" s="76">
        <f>IF(CN45&gt;0,MIN(CN45,SUM($G29:CO29)*CO$9/MIN(VLOOKUP(Assump!$D217,Assump!$B$195:$D$204,3,FALSE)*12,COUNTIF($G$9:$IL$9,TRUE))),0)</f>
        <v>188.59649122807016</v>
      </c>
      <c r="CP37" s="76">
        <f>IF(CO45&gt;0,MIN(CO45,SUM($G29:CP29)*CP$9/MIN(VLOOKUP(Assump!$D217,Assump!$B$195:$D$204,3,FALSE)*12,COUNTIF($G$9:$IL$9,TRUE))),0)</f>
        <v>188.59649122807016</v>
      </c>
      <c r="CQ37" s="76">
        <f>IF(CP45&gt;0,MIN(CP45,SUM($G29:CQ29)*CQ$9/MIN(VLOOKUP(Assump!$D217,Assump!$B$195:$D$204,3,FALSE)*12,COUNTIF($G$9:$IL$9,TRUE))),0)</f>
        <v>188.59649122807016</v>
      </c>
      <c r="CR37" s="76">
        <f>IF(CQ45&gt;0,MIN(CQ45,SUM($G29:CR29)*CR$9/MIN(VLOOKUP(Assump!$D217,Assump!$B$195:$D$204,3,FALSE)*12,COUNTIF($G$9:$IL$9,TRUE))),0)</f>
        <v>188.59649122807016</v>
      </c>
      <c r="CS37" s="76">
        <f>IF(CR45&gt;0,MIN(CR45,SUM($G29:CS29)*CS$9/MIN(VLOOKUP(Assump!$D217,Assump!$B$195:$D$204,3,FALSE)*12,COUNTIF($G$9:$IL$9,TRUE))),0)</f>
        <v>188.59649122807016</v>
      </c>
      <c r="CT37" s="76">
        <f>IF(CS45&gt;0,MIN(CS45,SUM($G29:CT29)*CT$9/MIN(VLOOKUP(Assump!$D217,Assump!$B$195:$D$204,3,FALSE)*12,COUNTIF($G$9:$IL$9,TRUE))),0)</f>
        <v>188.59649122807016</v>
      </c>
      <c r="CU37" s="76">
        <f>IF(CT45&gt;0,MIN(CT45,SUM($G29:CU29)*CU$9/MIN(VLOOKUP(Assump!$D217,Assump!$B$195:$D$204,3,FALSE)*12,COUNTIF($G$9:$IL$9,TRUE))),0)</f>
        <v>188.59649122807016</v>
      </c>
      <c r="CV37" s="76">
        <f>IF(CU45&gt;0,MIN(CU45,SUM($G29:CV29)*CV$9/MIN(VLOOKUP(Assump!$D217,Assump!$B$195:$D$204,3,FALSE)*12,COUNTIF($G$9:$IL$9,TRUE))),0)</f>
        <v>188.59649122807016</v>
      </c>
      <c r="CW37" s="76">
        <f>IF(CV45&gt;0,MIN(CV45,SUM($G29:CW29)*CW$9/MIN(VLOOKUP(Assump!$D217,Assump!$B$195:$D$204,3,FALSE)*12,COUNTIF($G$9:$IL$9,TRUE))),0)</f>
        <v>188.59649122807016</v>
      </c>
      <c r="CX37" s="76">
        <f>IF(CW45&gt;0,MIN(CW45,SUM($G29:CX29)*CX$9/MIN(VLOOKUP(Assump!$D217,Assump!$B$195:$D$204,3,FALSE)*12,COUNTIF($G$9:$IL$9,TRUE))),0)</f>
        <v>188.59649122807016</v>
      </c>
      <c r="CY37" s="76">
        <f>IF(CX45&gt;0,MIN(CX45,SUM($G29:CY29)*CY$9/MIN(VLOOKUP(Assump!$D217,Assump!$B$195:$D$204,3,FALSE)*12,COUNTIF($G$9:$IL$9,TRUE))),0)</f>
        <v>188.59649122807016</v>
      </c>
      <c r="CZ37" s="76">
        <f>IF(CY45&gt;0,MIN(CY45,SUM($G29:CZ29)*CZ$9/MIN(VLOOKUP(Assump!$D217,Assump!$B$195:$D$204,3,FALSE)*12,COUNTIF($G$9:$IL$9,TRUE))),0)</f>
        <v>188.59649122807016</v>
      </c>
      <c r="DA37" s="76">
        <f>IF(CZ45&gt;0,MIN(CZ45,SUM($G29:DA29)*DA$9/MIN(VLOOKUP(Assump!$D217,Assump!$B$195:$D$204,3,FALSE)*12,COUNTIF($G$9:$IL$9,TRUE))),0)</f>
        <v>188.59649122807016</v>
      </c>
      <c r="DB37" s="76">
        <f>IF(DA45&gt;0,MIN(DA45,SUM($G29:DB29)*DB$9/MIN(VLOOKUP(Assump!$D217,Assump!$B$195:$D$204,3,FALSE)*12,COUNTIF($G$9:$IL$9,TRUE))),0)</f>
        <v>188.59649122807016</v>
      </c>
      <c r="DC37" s="76">
        <f>IF(DB45&gt;0,MIN(DB45,SUM($G29:DC29)*DC$9/MIN(VLOOKUP(Assump!$D217,Assump!$B$195:$D$204,3,FALSE)*12,COUNTIF($G$9:$IL$9,TRUE))),0)</f>
        <v>188.59649122807016</v>
      </c>
      <c r="DD37" s="76">
        <f>IF(DC45&gt;0,MIN(DC45,SUM($G29:DD29)*DD$9/MIN(VLOOKUP(Assump!$D217,Assump!$B$195:$D$204,3,FALSE)*12,COUNTIF($G$9:$IL$9,TRUE))),0)</f>
        <v>188.59649122807016</v>
      </c>
      <c r="DE37" s="76">
        <f>IF(DD45&gt;0,MIN(DD45,SUM($G29:DE29)*DE$9/MIN(VLOOKUP(Assump!$D217,Assump!$B$195:$D$204,3,FALSE)*12,COUNTIF($G$9:$IL$9,TRUE))),0)</f>
        <v>188.59649122807016</v>
      </c>
      <c r="DF37" s="76">
        <f>IF(DE45&gt;0,MIN(DE45,SUM($G29:DF29)*DF$9/MIN(VLOOKUP(Assump!$D217,Assump!$B$195:$D$204,3,FALSE)*12,COUNTIF($G$9:$IL$9,TRUE))),0)</f>
        <v>188.59649122807016</v>
      </c>
      <c r="DG37" s="76">
        <f>IF(DF45&gt;0,MIN(DF45,SUM($G29:DG29)*DG$9/MIN(VLOOKUP(Assump!$D217,Assump!$B$195:$D$204,3,FALSE)*12,COUNTIF($G$9:$IL$9,TRUE))),0)</f>
        <v>188.59649122807016</v>
      </c>
      <c r="DH37" s="76">
        <f>IF(DG45&gt;0,MIN(DG45,SUM($G29:DH29)*DH$9/MIN(VLOOKUP(Assump!$D217,Assump!$B$195:$D$204,3,FALSE)*12,COUNTIF($G$9:$IL$9,TRUE))),0)</f>
        <v>188.59649122807016</v>
      </c>
      <c r="DI37" s="76">
        <f>IF(DH45&gt;0,MIN(DH45,SUM($G29:DI29)*DI$9/MIN(VLOOKUP(Assump!$D217,Assump!$B$195:$D$204,3,FALSE)*12,COUNTIF($G$9:$IL$9,TRUE))),0)</f>
        <v>188.59649122807016</v>
      </c>
      <c r="DJ37" s="76">
        <f>IF(DI45&gt;0,MIN(DI45,SUM($G29:DJ29)*DJ$9/MIN(VLOOKUP(Assump!$D217,Assump!$B$195:$D$204,3,FALSE)*12,COUNTIF($G$9:$IL$9,TRUE))),0)</f>
        <v>188.59649122807016</v>
      </c>
      <c r="DK37" s="76">
        <f>IF(DJ45&gt;0,MIN(DJ45,SUM($G29:DK29)*DK$9/MIN(VLOOKUP(Assump!$D217,Assump!$B$195:$D$204,3,FALSE)*12,COUNTIF($G$9:$IL$9,TRUE))),0)</f>
        <v>188.59649122807016</v>
      </c>
      <c r="DL37" s="76">
        <f>IF(DK45&gt;0,MIN(DK45,SUM($G29:DL29)*DL$9/MIN(VLOOKUP(Assump!$D217,Assump!$B$195:$D$204,3,FALSE)*12,COUNTIF($G$9:$IL$9,TRUE))),0)</f>
        <v>188.59649122807016</v>
      </c>
      <c r="DM37" s="76">
        <f>IF(DL45&gt;0,MIN(DL45,SUM($G29:DM29)*DM$9/MIN(VLOOKUP(Assump!$D217,Assump!$B$195:$D$204,3,FALSE)*12,COUNTIF($G$9:$IL$9,TRUE))),0)</f>
        <v>188.59649122807016</v>
      </c>
      <c r="DN37" s="76">
        <f>IF(DM45&gt;0,MIN(DM45,SUM($G29:DN29)*DN$9/MIN(VLOOKUP(Assump!$D217,Assump!$B$195:$D$204,3,FALSE)*12,COUNTIF($G$9:$IL$9,TRUE))),0)</f>
        <v>188.59649122807016</v>
      </c>
      <c r="DO37" s="76">
        <f>IF(DN45&gt;0,MIN(DN45,SUM($G29:DO29)*DO$9/MIN(VLOOKUP(Assump!$D217,Assump!$B$195:$D$204,3,FALSE)*12,COUNTIF($G$9:$IL$9,TRUE))),0)</f>
        <v>188.59649122807016</v>
      </c>
      <c r="DP37" s="76">
        <f>IF(DO45&gt;0,MIN(DO45,SUM($G29:DP29)*DP$9/MIN(VLOOKUP(Assump!$D217,Assump!$B$195:$D$204,3,FALSE)*12,COUNTIF($G$9:$IL$9,TRUE))),0)</f>
        <v>188.59649122807016</v>
      </c>
      <c r="DQ37" s="76">
        <f>IF(DP45&gt;0,MIN(DP45,SUM($G29:DQ29)*DQ$9/MIN(VLOOKUP(Assump!$D217,Assump!$B$195:$D$204,3,FALSE)*12,COUNTIF($G$9:$IL$9,TRUE))),0)</f>
        <v>188.59649122807016</v>
      </c>
      <c r="DR37" s="76">
        <f>IF(DQ45&gt;0,MIN(DQ45,SUM($G29:DR29)*DR$9/MIN(VLOOKUP(Assump!$D217,Assump!$B$195:$D$204,3,FALSE)*12,COUNTIF($G$9:$IL$9,TRUE))),0)</f>
        <v>188.59649122807016</v>
      </c>
      <c r="DS37" s="76">
        <f>IF(DR45&gt;0,MIN(DR45,SUM($G29:DS29)*DS$9/MIN(VLOOKUP(Assump!$D217,Assump!$B$195:$D$204,3,FALSE)*12,COUNTIF($G$9:$IL$9,TRUE))),0)</f>
        <v>188.59649122807016</v>
      </c>
      <c r="DT37" s="76">
        <f>IF(DS45&gt;0,MIN(DS45,SUM($G29:DT29)*DT$9/MIN(VLOOKUP(Assump!$D217,Assump!$B$195:$D$204,3,FALSE)*12,COUNTIF($G$9:$IL$9,TRUE))),0)</f>
        <v>188.59649122807016</v>
      </c>
      <c r="DU37" s="76">
        <f>IF(DT45&gt;0,MIN(DT45,SUM($G29:DU29)*DU$9/MIN(VLOOKUP(Assump!$D217,Assump!$B$195:$D$204,3,FALSE)*12,COUNTIF($G$9:$IL$9,TRUE))),0)</f>
        <v>188.59649122807016</v>
      </c>
      <c r="DV37" s="76">
        <f>IF(DU45&gt;0,MIN(DU45,SUM($G29:DV29)*DV$9/MIN(VLOOKUP(Assump!$D217,Assump!$B$195:$D$204,3,FALSE)*12,COUNTIF($G$9:$IL$9,TRUE))),0)</f>
        <v>188.59649122807016</v>
      </c>
      <c r="DW37" s="76">
        <f>IF(DV45&gt;0,MIN(DV45,SUM($G29:DW29)*DW$9/MIN(VLOOKUP(Assump!$D217,Assump!$B$195:$D$204,3,FALSE)*12,COUNTIF($G$9:$IL$9,TRUE))),0)</f>
        <v>188.59649122807016</v>
      </c>
      <c r="DX37" s="76">
        <f>IF(DW45&gt;0,MIN(DW45,SUM($G29:DX29)*DX$9/MIN(VLOOKUP(Assump!$D217,Assump!$B$195:$D$204,3,FALSE)*12,COUNTIF($G$9:$IL$9,TRUE))),0)</f>
        <v>188.59649122807016</v>
      </c>
      <c r="DY37" s="76">
        <f>IF(DX45&gt;0,MIN(DX45,SUM($G29:DY29)*DY$9/MIN(VLOOKUP(Assump!$D217,Assump!$B$195:$D$204,3,FALSE)*12,COUNTIF($G$9:$IL$9,TRUE))),0)</f>
        <v>188.59649122807016</v>
      </c>
      <c r="DZ37" s="76">
        <f>IF(DY45&gt;0,MIN(DY45,SUM($G29:DZ29)*DZ$9/MIN(VLOOKUP(Assump!$D217,Assump!$B$195:$D$204,3,FALSE)*12,COUNTIF($G$9:$IL$9,TRUE))),0)</f>
        <v>188.59649122807016</v>
      </c>
      <c r="EA37" s="76">
        <f>IF(DZ45&gt;0,MIN(DZ45,SUM($G29:EA29)*EA$9/MIN(VLOOKUP(Assump!$D217,Assump!$B$195:$D$204,3,FALSE)*12,COUNTIF($G$9:$IL$9,TRUE))),0)</f>
        <v>188.59649122807016</v>
      </c>
      <c r="EB37" s="76">
        <f>IF(EA45&gt;0,MIN(EA45,SUM($G29:EB29)*EB$9/MIN(VLOOKUP(Assump!$D217,Assump!$B$195:$D$204,3,FALSE)*12,COUNTIF($G$9:$IL$9,TRUE))),0)</f>
        <v>188.59649122807016</v>
      </c>
      <c r="EC37" s="76">
        <f>IF(EB45&gt;0,MIN(EB45,SUM($G29:EC29)*EC$9/MIN(VLOOKUP(Assump!$D217,Assump!$B$195:$D$204,3,FALSE)*12,COUNTIF($G$9:$IL$9,TRUE))),0)</f>
        <v>188.59649122807016</v>
      </c>
      <c r="ED37" s="76">
        <f>IF(EC45&gt;0,MIN(EC45,SUM($G29:ED29)*ED$9/MIN(VLOOKUP(Assump!$D217,Assump!$B$195:$D$204,3,FALSE)*12,COUNTIF($G$9:$IL$9,TRUE))),0)</f>
        <v>188.59649122807016</v>
      </c>
      <c r="EE37" s="76">
        <f>IF(ED45&gt;0,MIN(ED45,SUM($G29:EE29)*EE$9/MIN(VLOOKUP(Assump!$D217,Assump!$B$195:$D$204,3,FALSE)*12,COUNTIF($G$9:$IL$9,TRUE))),0)</f>
        <v>188.59649122807016</v>
      </c>
      <c r="EF37" s="76">
        <f>IF(EE45&gt;0,MIN(EE45,SUM($G29:EF29)*EF$9/MIN(VLOOKUP(Assump!$D217,Assump!$B$195:$D$204,3,FALSE)*12,COUNTIF($G$9:$IL$9,TRUE))),0)</f>
        <v>188.59649122807016</v>
      </c>
      <c r="EG37" s="76">
        <f>IF(EF45&gt;0,MIN(EF45,SUM($G29:EG29)*EG$9/MIN(VLOOKUP(Assump!$D217,Assump!$B$195:$D$204,3,FALSE)*12,COUNTIF($G$9:$IL$9,TRUE))),0)</f>
        <v>188.59649122807016</v>
      </c>
      <c r="EH37" s="76">
        <f>IF(EG45&gt;0,MIN(EG45,SUM($G29:EH29)*EH$9/MIN(VLOOKUP(Assump!$D217,Assump!$B$195:$D$204,3,FALSE)*12,COUNTIF($G$9:$IL$9,TRUE))),0)</f>
        <v>188.59649122807016</v>
      </c>
      <c r="EI37" s="76">
        <f>IF(EH45&gt;0,MIN(EH45,SUM($G29:EI29)*EI$9/MIN(VLOOKUP(Assump!$D217,Assump!$B$195:$D$204,3,FALSE)*12,COUNTIF($G$9:$IL$9,TRUE))),0)</f>
        <v>188.59649122807016</v>
      </c>
      <c r="EJ37" s="76">
        <f>IF(EI45&gt;0,MIN(EI45,SUM($G29:EJ29)*EJ$9/MIN(VLOOKUP(Assump!$D217,Assump!$B$195:$D$204,3,FALSE)*12,COUNTIF($G$9:$IL$9,TRUE))),0)</f>
        <v>188.59649122807016</v>
      </c>
      <c r="EK37" s="76">
        <f>IF(EJ45&gt;0,MIN(EJ45,SUM($G29:EK29)*EK$9/MIN(VLOOKUP(Assump!$D217,Assump!$B$195:$D$204,3,FALSE)*12,COUNTIF($G$9:$IL$9,TRUE))),0)</f>
        <v>188.59649122807016</v>
      </c>
      <c r="EL37" s="76">
        <f>IF(EK45&gt;0,MIN(EK45,SUM($G29:EL29)*EL$9/MIN(VLOOKUP(Assump!$D217,Assump!$B$195:$D$204,3,FALSE)*12,COUNTIF($G$9:$IL$9,TRUE))),0)</f>
        <v>188.59649122807016</v>
      </c>
      <c r="EM37" s="76">
        <f>IF(EL45&gt;0,MIN(EL45,SUM($G29:EM29)*EM$9/MIN(VLOOKUP(Assump!$D217,Assump!$B$195:$D$204,3,FALSE)*12,COUNTIF($G$9:$IL$9,TRUE))),0)</f>
        <v>188.59649122807016</v>
      </c>
      <c r="EN37" s="76">
        <f>IF(EM45&gt;0,MIN(EM45,SUM($G29:EN29)*EN$9/MIN(VLOOKUP(Assump!$D217,Assump!$B$195:$D$204,3,FALSE)*12,COUNTIF($G$9:$IL$9,TRUE))),0)</f>
        <v>188.59649122807016</v>
      </c>
      <c r="EO37" s="76">
        <f>IF(EN45&gt;0,MIN(EN45,SUM($G29:EO29)*EO$9/MIN(VLOOKUP(Assump!$D217,Assump!$B$195:$D$204,3,FALSE)*12,COUNTIF($G$9:$IL$9,TRUE))),0)</f>
        <v>188.59649122807016</v>
      </c>
      <c r="EP37" s="76">
        <f>IF(EO45&gt;0,MIN(EO45,SUM($G29:EP29)*EP$9/MIN(VLOOKUP(Assump!$D217,Assump!$B$195:$D$204,3,FALSE)*12,COUNTIF($G$9:$IL$9,TRUE))),0)</f>
        <v>188.59649122807016</v>
      </c>
      <c r="EQ37" s="76">
        <f>IF(EP45&gt;0,MIN(EP45,SUM($G29:EQ29)*EQ$9/MIN(VLOOKUP(Assump!$D217,Assump!$B$195:$D$204,3,FALSE)*12,COUNTIF($G$9:$IL$9,TRUE))),0)</f>
        <v>188.59649122807016</v>
      </c>
      <c r="ER37" s="76">
        <f>IF(EQ45&gt;0,MIN(EQ45,SUM($G29:ER29)*ER$9/MIN(VLOOKUP(Assump!$D217,Assump!$B$195:$D$204,3,FALSE)*12,COUNTIF($G$9:$IL$9,TRUE))),0)</f>
        <v>188.59649122807016</v>
      </c>
      <c r="ES37" s="76">
        <f>IF(ER45&gt;0,MIN(ER45,SUM($G29:ES29)*ES$9/MIN(VLOOKUP(Assump!$D217,Assump!$B$195:$D$204,3,FALSE)*12,COUNTIF($G$9:$IL$9,TRUE))),0)</f>
        <v>188.59649122807016</v>
      </c>
      <c r="ET37" s="76">
        <f>IF(ES45&gt;0,MIN(ES45,SUM($G29:ET29)*ET$9/MIN(VLOOKUP(Assump!$D217,Assump!$B$195:$D$204,3,FALSE)*12,COUNTIF($G$9:$IL$9,TRUE))),0)</f>
        <v>188.59649122807016</v>
      </c>
      <c r="EU37" s="76">
        <f>IF(ET45&gt;0,MIN(ET45,SUM($G29:EU29)*EU$9/MIN(VLOOKUP(Assump!$D217,Assump!$B$195:$D$204,3,FALSE)*12,COUNTIF($G$9:$IL$9,TRUE))),0)</f>
        <v>188.59649122807016</v>
      </c>
      <c r="EV37" s="76">
        <f>IF(EU45&gt;0,MIN(EU45,SUM($G29:EV29)*EV$9/MIN(VLOOKUP(Assump!$D217,Assump!$B$195:$D$204,3,FALSE)*12,COUNTIF($G$9:$IL$9,TRUE))),0)</f>
        <v>188.59649122807016</v>
      </c>
      <c r="EW37" s="76">
        <f>IF(EV45&gt;0,MIN(EV45,SUM($G29:EW29)*EW$9/MIN(VLOOKUP(Assump!$D217,Assump!$B$195:$D$204,3,FALSE)*12,COUNTIF($G$9:$IL$9,TRUE))),0)</f>
        <v>188.59649122807016</v>
      </c>
      <c r="EX37" s="76">
        <f>IF(EW45&gt;0,MIN(EW45,SUM($G29:EX29)*EX$9/MIN(VLOOKUP(Assump!$D217,Assump!$B$195:$D$204,3,FALSE)*12,COUNTIF($G$9:$IL$9,TRUE))),0)</f>
        <v>188.59649122807016</v>
      </c>
      <c r="EY37" s="76">
        <f>IF(EX45&gt;0,MIN(EX45,SUM($G29:EY29)*EY$9/MIN(VLOOKUP(Assump!$D217,Assump!$B$195:$D$204,3,FALSE)*12,COUNTIF($G$9:$IL$9,TRUE))),0)</f>
        <v>188.59649122807016</v>
      </c>
      <c r="EZ37" s="76">
        <f>IF(EY45&gt;0,MIN(EY45,SUM($G29:EZ29)*EZ$9/MIN(VLOOKUP(Assump!$D217,Assump!$B$195:$D$204,3,FALSE)*12,COUNTIF($G$9:$IL$9,TRUE))),0)</f>
        <v>188.59649122807016</v>
      </c>
      <c r="FA37" s="76">
        <f>IF(EZ45&gt;0,MIN(EZ45,SUM($G29:FA29)*FA$9/MIN(VLOOKUP(Assump!$D217,Assump!$B$195:$D$204,3,FALSE)*12,COUNTIF($G$9:$IL$9,TRUE))),0)</f>
        <v>188.59649122807016</v>
      </c>
      <c r="FB37" s="76">
        <f>IF(FA45&gt;0,MIN(FA45,SUM($G29:FB29)*FB$9/MIN(VLOOKUP(Assump!$D217,Assump!$B$195:$D$204,3,FALSE)*12,COUNTIF($G$9:$IL$9,TRUE))),0)</f>
        <v>188.59649122807016</v>
      </c>
      <c r="FC37" s="76">
        <f>IF(FB45&gt;0,MIN(FB45,SUM($G29:FC29)*FC$9/MIN(VLOOKUP(Assump!$D217,Assump!$B$195:$D$204,3,FALSE)*12,COUNTIF($G$9:$IL$9,TRUE))),0)</f>
        <v>188.59649122807016</v>
      </c>
      <c r="FD37" s="76">
        <f>IF(FC45&gt;0,MIN(FC45,SUM($G29:FD29)*FD$9/MIN(VLOOKUP(Assump!$D217,Assump!$B$195:$D$204,3,FALSE)*12,COUNTIF($G$9:$IL$9,TRUE))),0)</f>
        <v>188.59649122807016</v>
      </c>
      <c r="FE37" s="76">
        <f>IF(FD45&gt;0,MIN(FD45,SUM($G29:FE29)*FE$9/MIN(VLOOKUP(Assump!$D217,Assump!$B$195:$D$204,3,FALSE)*12,COUNTIF($G$9:$IL$9,TRUE))),0)</f>
        <v>188.59649122807016</v>
      </c>
      <c r="FF37" s="76">
        <f>IF(FE45&gt;0,MIN(FE45,SUM($G29:FF29)*FF$9/MIN(VLOOKUP(Assump!$D217,Assump!$B$195:$D$204,3,FALSE)*12,COUNTIF($G$9:$IL$9,TRUE))),0)</f>
        <v>188.59649122807016</v>
      </c>
      <c r="FG37" s="76">
        <f>IF(FF45&gt;0,MIN(FF45,SUM($G29:FG29)*FG$9/MIN(VLOOKUP(Assump!$D217,Assump!$B$195:$D$204,3,FALSE)*12,COUNTIF($G$9:$IL$9,TRUE))),0)</f>
        <v>188.59649122807016</v>
      </c>
      <c r="FH37" s="76">
        <f>IF(FG45&gt;0,MIN(FG45,SUM($G29:FH29)*FH$9/MIN(VLOOKUP(Assump!$D217,Assump!$B$195:$D$204,3,FALSE)*12,COUNTIF($G$9:$IL$9,TRUE))),0)</f>
        <v>188.59649122807016</v>
      </c>
      <c r="FI37" s="76">
        <f>IF(FH45&gt;0,MIN(FH45,SUM($G29:FI29)*FI$9/MIN(VLOOKUP(Assump!$D217,Assump!$B$195:$D$204,3,FALSE)*12,COUNTIF($G$9:$IL$9,TRUE))),0)</f>
        <v>188.59649122807016</v>
      </c>
      <c r="FJ37" s="76">
        <f>IF(FI45&gt;0,MIN(FI45,SUM($G29:FJ29)*FJ$9/MIN(VLOOKUP(Assump!$D217,Assump!$B$195:$D$204,3,FALSE)*12,COUNTIF($G$9:$IL$9,TRUE))),0)</f>
        <v>188.59649122807016</v>
      </c>
      <c r="FK37" s="76">
        <f>IF(FJ45&gt;0,MIN(FJ45,SUM($G29:FK29)*FK$9/MIN(VLOOKUP(Assump!$D217,Assump!$B$195:$D$204,3,FALSE)*12,COUNTIF($G$9:$IL$9,TRUE))),0)</f>
        <v>188.59649122807016</v>
      </c>
      <c r="FL37" s="76">
        <f>IF(FK45&gt;0,MIN(FK45,SUM($G29:FL29)*FL$9/MIN(VLOOKUP(Assump!$D217,Assump!$B$195:$D$204,3,FALSE)*12,COUNTIF($G$9:$IL$9,TRUE))),0)</f>
        <v>188.59649122807016</v>
      </c>
      <c r="FM37" s="76">
        <f>IF(FL45&gt;0,MIN(FL45,SUM($G29:FM29)*FM$9/MIN(VLOOKUP(Assump!$D217,Assump!$B$195:$D$204,3,FALSE)*12,COUNTIF($G$9:$IL$9,TRUE))),0)</f>
        <v>188.59649122807016</v>
      </c>
      <c r="FN37" s="76">
        <f>IF(FM45&gt;0,MIN(FM45,SUM($G29:FN29)*FN$9/MIN(VLOOKUP(Assump!$D217,Assump!$B$195:$D$204,3,FALSE)*12,COUNTIF($G$9:$IL$9,TRUE))),0)</f>
        <v>188.59649122807016</v>
      </c>
      <c r="FO37" s="76">
        <f>IF(FN45&gt;0,MIN(FN45,SUM($G29:FO29)*FO$9/MIN(VLOOKUP(Assump!$D217,Assump!$B$195:$D$204,3,FALSE)*12,COUNTIF($G$9:$IL$9,TRUE))),0)</f>
        <v>188.59649122807016</v>
      </c>
      <c r="FP37" s="76">
        <f>IF(FO45&gt;0,MIN(FO45,SUM($G29:FP29)*FP$9/MIN(VLOOKUP(Assump!$D217,Assump!$B$195:$D$204,3,FALSE)*12,COUNTIF($G$9:$IL$9,TRUE))),0)</f>
        <v>188.59649122807016</v>
      </c>
      <c r="FQ37" s="76">
        <f>IF(FP45&gt;0,MIN(FP45,SUM($G29:FQ29)*FQ$9/MIN(VLOOKUP(Assump!$D217,Assump!$B$195:$D$204,3,FALSE)*12,COUNTIF($G$9:$IL$9,TRUE))),0)</f>
        <v>188.59649122807016</v>
      </c>
      <c r="FR37" s="76">
        <f>IF(FQ45&gt;0,MIN(FQ45,SUM($G29:FR29)*FR$9/MIN(VLOOKUP(Assump!$D217,Assump!$B$195:$D$204,3,FALSE)*12,COUNTIF($G$9:$IL$9,TRUE))),0)</f>
        <v>188.59649122807016</v>
      </c>
      <c r="FS37" s="76">
        <f>IF(FR45&gt;0,MIN(FR45,SUM($G29:FS29)*FS$9/MIN(VLOOKUP(Assump!$D217,Assump!$B$195:$D$204,3,FALSE)*12,COUNTIF($G$9:$IL$9,TRUE))),0)</f>
        <v>188.59649122807016</v>
      </c>
      <c r="FT37" s="76">
        <f>IF(FS45&gt;0,MIN(FS45,SUM($G29:FT29)*FT$9/MIN(VLOOKUP(Assump!$D217,Assump!$B$195:$D$204,3,FALSE)*12,COUNTIF($G$9:$IL$9,TRUE))),0)</f>
        <v>188.59649122807016</v>
      </c>
      <c r="FU37" s="76">
        <f>IF(FT45&gt;0,MIN(FT45,SUM($G29:FU29)*FU$9/MIN(VLOOKUP(Assump!$D217,Assump!$B$195:$D$204,3,FALSE)*12,COUNTIF($G$9:$IL$9,TRUE))),0)</f>
        <v>188.59649122807016</v>
      </c>
      <c r="FV37" s="76">
        <f>IF(FU45&gt;0,MIN(FU45,SUM($G29:FV29)*FV$9/MIN(VLOOKUP(Assump!$D217,Assump!$B$195:$D$204,3,FALSE)*12,COUNTIF($G$9:$IL$9,TRUE))),0)</f>
        <v>188.59649122807016</v>
      </c>
      <c r="FW37" s="76">
        <f>IF(FV45&gt;0,MIN(FV45,SUM($G29:FW29)*FW$9/MIN(VLOOKUP(Assump!$D217,Assump!$B$195:$D$204,3,FALSE)*12,COUNTIF($G$9:$IL$9,TRUE))),0)</f>
        <v>188.59649122807016</v>
      </c>
      <c r="FX37" s="76">
        <f>IF(FW45&gt;0,MIN(FW45,SUM($G29:FX29)*FX$9/MIN(VLOOKUP(Assump!$D217,Assump!$B$195:$D$204,3,FALSE)*12,COUNTIF($G$9:$IL$9,TRUE))),0)</f>
        <v>188.59649122807016</v>
      </c>
      <c r="FY37" s="76">
        <f>IF(FX45&gt;0,MIN(FX45,SUM($G29:FY29)*FY$9/MIN(VLOOKUP(Assump!$D217,Assump!$B$195:$D$204,3,FALSE)*12,COUNTIF($G$9:$IL$9,TRUE))),0)</f>
        <v>188.59649122807016</v>
      </c>
      <c r="FZ37" s="76">
        <f>IF(FY45&gt;0,MIN(FY45,SUM($G29:FZ29)*FZ$9/MIN(VLOOKUP(Assump!$D217,Assump!$B$195:$D$204,3,FALSE)*12,COUNTIF($G$9:$IL$9,TRUE))),0)</f>
        <v>188.59649122807016</v>
      </c>
      <c r="GA37" s="76">
        <f>IF(FZ45&gt;0,MIN(FZ45,SUM($G29:GA29)*GA$9/MIN(VLOOKUP(Assump!$D217,Assump!$B$195:$D$204,3,FALSE)*12,COUNTIF($G$9:$IL$9,TRUE))),0)</f>
        <v>188.59649122807016</v>
      </c>
      <c r="GB37" s="76">
        <f>IF(GA45&gt;0,MIN(GA45,SUM($G29:GB29)*GB$9/MIN(VLOOKUP(Assump!$D217,Assump!$B$195:$D$204,3,FALSE)*12,COUNTIF($G$9:$IL$9,TRUE))),0)</f>
        <v>188.59649122807016</v>
      </c>
      <c r="GC37" s="76">
        <f>IF(GB45&gt;0,MIN(GB45,SUM($G29:GC29)*GC$9/MIN(VLOOKUP(Assump!$D217,Assump!$B$195:$D$204,3,FALSE)*12,COUNTIF($G$9:$IL$9,TRUE))),0)</f>
        <v>188.59649122807016</v>
      </c>
      <c r="GD37" s="76">
        <f>IF(GC45&gt;0,MIN(GC45,SUM($G29:GD29)*GD$9/MIN(VLOOKUP(Assump!$D217,Assump!$B$195:$D$204,3,FALSE)*12,COUNTIF($G$9:$IL$9,TRUE))),0)</f>
        <v>188.59649122807016</v>
      </c>
      <c r="GE37" s="76">
        <f>IF(GD45&gt;0,MIN(GD45,SUM($G29:GE29)*GE$9/MIN(VLOOKUP(Assump!$D217,Assump!$B$195:$D$204,3,FALSE)*12,COUNTIF($G$9:$IL$9,TRUE))),0)</f>
        <v>188.59649122807016</v>
      </c>
      <c r="GF37" s="76">
        <f>IF(GE45&gt;0,MIN(GE45,SUM($G29:GF29)*GF$9/MIN(VLOOKUP(Assump!$D217,Assump!$B$195:$D$204,3,FALSE)*12,COUNTIF($G$9:$IL$9,TRUE))),0)</f>
        <v>188.59649122807016</v>
      </c>
      <c r="GG37" s="76">
        <f>IF(GF45&gt;0,MIN(GF45,SUM($G29:GG29)*GG$9/MIN(VLOOKUP(Assump!$D217,Assump!$B$195:$D$204,3,FALSE)*12,COUNTIF($G$9:$IL$9,TRUE))),0)</f>
        <v>188.59649122807016</v>
      </c>
      <c r="GH37" s="76">
        <f>IF(GG45&gt;0,MIN(GG45,SUM($G29:GH29)*GH$9/MIN(VLOOKUP(Assump!$D217,Assump!$B$195:$D$204,3,FALSE)*12,COUNTIF($G$9:$IL$9,TRUE))),0)</f>
        <v>188.59649122807016</v>
      </c>
      <c r="GI37" s="76">
        <f>IF(GH45&gt;0,MIN(GH45,SUM($G29:GI29)*GI$9/MIN(VLOOKUP(Assump!$D217,Assump!$B$195:$D$204,3,FALSE)*12,COUNTIF($G$9:$IL$9,TRUE))),0)</f>
        <v>188.59649122807016</v>
      </c>
      <c r="GJ37" s="76">
        <f>IF(GI45&gt;0,MIN(GI45,SUM($G29:GJ29)*GJ$9/MIN(VLOOKUP(Assump!$D217,Assump!$B$195:$D$204,3,FALSE)*12,COUNTIF($G$9:$IL$9,TRUE))),0)</f>
        <v>188.59649122807016</v>
      </c>
      <c r="GK37" s="76">
        <f>IF(GJ45&gt;0,MIN(GJ45,SUM($G29:GK29)*GK$9/MIN(VLOOKUP(Assump!$D217,Assump!$B$195:$D$204,3,FALSE)*12,COUNTIF($G$9:$IL$9,TRUE))),0)</f>
        <v>188.59649122807016</v>
      </c>
      <c r="GL37" s="76">
        <f>IF(GK45&gt;0,MIN(GK45,SUM($G29:GL29)*GL$9/MIN(VLOOKUP(Assump!$D217,Assump!$B$195:$D$204,3,FALSE)*12,COUNTIF($G$9:$IL$9,TRUE))),0)</f>
        <v>188.59649122807016</v>
      </c>
      <c r="GM37" s="76">
        <f>IF(GL45&gt;0,MIN(GL45,SUM($G29:GM29)*GM$9/MIN(VLOOKUP(Assump!$D217,Assump!$B$195:$D$204,3,FALSE)*12,COUNTIF($G$9:$IL$9,TRUE))),0)</f>
        <v>188.59649122807016</v>
      </c>
      <c r="GN37" s="76">
        <f>IF(GM45&gt;0,MIN(GM45,SUM($G29:GN29)*GN$9/MIN(VLOOKUP(Assump!$D217,Assump!$B$195:$D$204,3,FALSE)*12,COUNTIF($G$9:$IL$9,TRUE))),0)</f>
        <v>188.59649122807016</v>
      </c>
      <c r="GO37" s="76">
        <f>IF(GN45&gt;0,MIN(GN45,SUM($G29:GO29)*GO$9/MIN(VLOOKUP(Assump!$D217,Assump!$B$195:$D$204,3,FALSE)*12,COUNTIF($G$9:$IL$9,TRUE))),0)</f>
        <v>188.59649122807016</v>
      </c>
      <c r="GP37" s="76">
        <f>IF(GO45&gt;0,MIN(GO45,SUM($G29:GP29)*GP$9/MIN(VLOOKUP(Assump!$D217,Assump!$B$195:$D$204,3,FALSE)*12,COUNTIF($G$9:$IL$9,TRUE))),0)</f>
        <v>188.59649122807016</v>
      </c>
      <c r="GQ37" s="76">
        <f>IF(GP45&gt;0,MIN(GP45,SUM($G29:GQ29)*GQ$9/MIN(VLOOKUP(Assump!$D217,Assump!$B$195:$D$204,3,FALSE)*12,COUNTIF($G$9:$IL$9,TRUE))),0)</f>
        <v>188.59649122807016</v>
      </c>
      <c r="GR37" s="76">
        <f>IF(GQ45&gt;0,MIN(GQ45,SUM($G29:GR29)*GR$9/MIN(VLOOKUP(Assump!$D217,Assump!$B$195:$D$204,3,FALSE)*12,COUNTIF($G$9:$IL$9,TRUE))),0)</f>
        <v>188.59649122807016</v>
      </c>
      <c r="GS37" s="76">
        <f>IF(GR45&gt;0,MIN(GR45,SUM($G29:GS29)*GS$9/MIN(VLOOKUP(Assump!$D217,Assump!$B$195:$D$204,3,FALSE)*12,COUNTIF($G$9:$IL$9,TRUE))),0)</f>
        <v>188.59649122807016</v>
      </c>
      <c r="GT37" s="76">
        <f>IF(GS45&gt;0,MIN(GS45,SUM($G29:GT29)*GT$9/MIN(VLOOKUP(Assump!$D217,Assump!$B$195:$D$204,3,FALSE)*12,COUNTIF($G$9:$IL$9,TRUE))),0)</f>
        <v>188.59649122807016</v>
      </c>
      <c r="GU37" s="76">
        <f>IF(GT45&gt;0,MIN(GT45,SUM($G29:GU29)*GU$9/MIN(VLOOKUP(Assump!$D217,Assump!$B$195:$D$204,3,FALSE)*12,COUNTIF($G$9:$IL$9,TRUE))),0)</f>
        <v>188.59649122807016</v>
      </c>
      <c r="GV37" s="76">
        <f>IF(GU45&gt;0,MIN(GU45,SUM($G29:GV29)*GV$9/MIN(VLOOKUP(Assump!$D217,Assump!$B$195:$D$204,3,FALSE)*12,COUNTIF($G$9:$IL$9,TRUE))),0)</f>
        <v>188.59649122807016</v>
      </c>
      <c r="GW37" s="76">
        <f>IF(GV45&gt;0,MIN(GV45,SUM($G29:GW29)*GW$9/MIN(VLOOKUP(Assump!$D217,Assump!$B$195:$D$204,3,FALSE)*12,COUNTIF($G$9:$IL$9,TRUE))),0)</f>
        <v>188.59649122807016</v>
      </c>
      <c r="GX37" s="76">
        <f>IF(GW45&gt;0,MIN(GW45,SUM($G29:GX29)*GX$9/MIN(VLOOKUP(Assump!$D217,Assump!$B$195:$D$204,3,FALSE)*12,COUNTIF($G$9:$IL$9,TRUE))),0)</f>
        <v>188.59649122807016</v>
      </c>
      <c r="GY37" s="76">
        <f>IF(GX45&gt;0,MIN(GX45,SUM($G29:GY29)*GY$9/MIN(VLOOKUP(Assump!$D217,Assump!$B$195:$D$204,3,FALSE)*12,COUNTIF($G$9:$IL$9,TRUE))),0)</f>
        <v>188.59649122807016</v>
      </c>
      <c r="GZ37" s="76">
        <f>IF(GY45&gt;0,MIN(GY45,SUM($G29:GZ29)*GZ$9/MIN(VLOOKUP(Assump!$D217,Assump!$B$195:$D$204,3,FALSE)*12,COUNTIF($G$9:$IL$9,TRUE))),0)</f>
        <v>188.59649122807016</v>
      </c>
      <c r="HA37" s="76">
        <f>IF(GZ45&gt;0,MIN(GZ45,SUM($G29:HA29)*HA$9/MIN(VLOOKUP(Assump!$D217,Assump!$B$195:$D$204,3,FALSE)*12,COUNTIF($G$9:$IL$9,TRUE))),0)</f>
        <v>188.59649122807016</v>
      </c>
      <c r="HB37" s="76">
        <f>IF(HA45&gt;0,MIN(HA45,SUM($G29:HB29)*HB$9/MIN(VLOOKUP(Assump!$D217,Assump!$B$195:$D$204,3,FALSE)*12,COUNTIF($G$9:$IL$9,TRUE))),0)</f>
        <v>188.59649122807016</v>
      </c>
      <c r="HC37" s="76">
        <f>IF(HB45&gt;0,MIN(HB45,SUM($G29:HC29)*HC$9/MIN(VLOOKUP(Assump!$D217,Assump!$B$195:$D$204,3,FALSE)*12,COUNTIF($G$9:$IL$9,TRUE))),0)</f>
        <v>188.59649122807016</v>
      </c>
      <c r="HD37" s="76">
        <f>IF(HC45&gt;0,MIN(HC45,SUM($G29:HD29)*HD$9/MIN(VLOOKUP(Assump!$D217,Assump!$B$195:$D$204,3,FALSE)*12,COUNTIF($G$9:$IL$9,TRUE))),0)</f>
        <v>188.59649122807016</v>
      </c>
      <c r="HE37" s="76">
        <f>IF(HD45&gt;0,MIN(HD45,SUM($G29:HE29)*HE$9/MIN(VLOOKUP(Assump!$D217,Assump!$B$195:$D$204,3,FALSE)*12,COUNTIF($G$9:$IL$9,TRUE))),0)</f>
        <v>188.59649122807016</v>
      </c>
      <c r="HF37" s="76">
        <f>IF(HE45&gt;0,MIN(HE45,SUM($G29:HF29)*HF$9/MIN(VLOOKUP(Assump!$D217,Assump!$B$195:$D$204,3,FALSE)*12,COUNTIF($G$9:$IL$9,TRUE))),0)</f>
        <v>188.59649122807016</v>
      </c>
      <c r="HG37" s="76">
        <f>IF(HF45&gt;0,MIN(HF45,SUM($G29:HG29)*HG$9/MIN(VLOOKUP(Assump!$D217,Assump!$B$195:$D$204,3,FALSE)*12,COUNTIF($G$9:$IL$9,TRUE))),0)</f>
        <v>188.59649122807016</v>
      </c>
      <c r="HH37" s="76">
        <f>IF(HG45&gt;0,MIN(HG45,SUM($G29:HH29)*HH$9/MIN(VLOOKUP(Assump!$D217,Assump!$B$195:$D$204,3,FALSE)*12,COUNTIF($G$9:$IL$9,TRUE))),0)</f>
        <v>188.59649122807016</v>
      </c>
      <c r="HI37" s="76">
        <f>IF(HH45&gt;0,MIN(HH45,SUM($G29:HI29)*HI$9/MIN(VLOOKUP(Assump!$D217,Assump!$B$195:$D$204,3,FALSE)*12,COUNTIF($G$9:$IL$9,TRUE))),0)</f>
        <v>188.59649122807016</v>
      </c>
      <c r="HJ37" s="76">
        <f>IF(HI45&gt;0,MIN(HI45,SUM($G29:HJ29)*HJ$9/MIN(VLOOKUP(Assump!$D217,Assump!$B$195:$D$204,3,FALSE)*12,COUNTIF($G$9:$IL$9,TRUE))),0)</f>
        <v>188.59649122807016</v>
      </c>
      <c r="HK37" s="76">
        <f>IF(HJ45&gt;0,MIN(HJ45,SUM($G29:HK29)*HK$9/MIN(VLOOKUP(Assump!$D217,Assump!$B$195:$D$204,3,FALSE)*12,COUNTIF($G$9:$IL$9,TRUE))),0)</f>
        <v>188.59649122807016</v>
      </c>
      <c r="HL37" s="76">
        <f>IF(HK45&gt;0,MIN(HK45,SUM($G29:HL29)*HL$9/MIN(VLOOKUP(Assump!$D217,Assump!$B$195:$D$204,3,FALSE)*12,COUNTIF($G$9:$IL$9,TRUE))),0)</f>
        <v>188.59649122807016</v>
      </c>
      <c r="HM37" s="76">
        <f>IF(HL45&gt;0,MIN(HL45,SUM($G29:HM29)*HM$9/MIN(VLOOKUP(Assump!$D217,Assump!$B$195:$D$204,3,FALSE)*12,COUNTIF($G$9:$IL$9,TRUE))),0)</f>
        <v>188.59649122807016</v>
      </c>
      <c r="HN37" s="76">
        <f>IF(HM45&gt;0,MIN(HM45,SUM($G29:HN29)*HN$9/MIN(VLOOKUP(Assump!$D217,Assump!$B$195:$D$204,3,FALSE)*12,COUNTIF($G$9:$IL$9,TRUE))),0)</f>
        <v>188.59649122807016</v>
      </c>
      <c r="HO37" s="76">
        <f>IF(HN45&gt;0,MIN(HN45,SUM($G29:HO29)*HO$9/MIN(VLOOKUP(Assump!$D217,Assump!$B$195:$D$204,3,FALSE)*12,COUNTIF($G$9:$IL$9,TRUE))),0)</f>
        <v>188.59649122807016</v>
      </c>
      <c r="HP37" s="76">
        <f>IF(HO45&gt;0,MIN(HO45,SUM($G29:HP29)*HP$9/MIN(VLOOKUP(Assump!$D217,Assump!$B$195:$D$204,3,FALSE)*12,COUNTIF($G$9:$IL$9,TRUE))),0)</f>
        <v>188.59649122807016</v>
      </c>
      <c r="HQ37" s="76">
        <f>IF(HP45&gt;0,MIN(HP45,SUM($G29:HQ29)*HQ$9/MIN(VLOOKUP(Assump!$D217,Assump!$B$195:$D$204,3,FALSE)*12,COUNTIF($G$9:$IL$9,TRUE))),0)</f>
        <v>188.59649122807016</v>
      </c>
      <c r="HR37" s="76">
        <f>IF(HQ45&gt;0,MIN(HQ45,SUM($G29:HR29)*HR$9/MIN(VLOOKUP(Assump!$D217,Assump!$B$195:$D$204,3,FALSE)*12,COUNTIF($G$9:$IL$9,TRUE))),0)</f>
        <v>188.59649122807016</v>
      </c>
      <c r="HS37" s="76">
        <f>IF(HR45&gt;0,MIN(HR45,SUM($G29:HS29)*HS$9/MIN(VLOOKUP(Assump!$D217,Assump!$B$195:$D$204,3,FALSE)*12,COUNTIF($G$9:$IL$9,TRUE))),0)</f>
        <v>188.59649122807016</v>
      </c>
      <c r="HT37" s="76">
        <f>IF(HS45&gt;0,MIN(HS45,SUM($G29:HT29)*HT$9/MIN(VLOOKUP(Assump!$D217,Assump!$B$195:$D$204,3,FALSE)*12,COUNTIF($G$9:$IL$9,TRUE))),0)</f>
        <v>188.59649122807016</v>
      </c>
      <c r="HU37" s="76">
        <f>IF(HT45&gt;0,MIN(HT45,SUM($G29:HU29)*HU$9/MIN(VLOOKUP(Assump!$D217,Assump!$B$195:$D$204,3,FALSE)*12,COUNTIF($G$9:$IL$9,TRUE))),0)</f>
        <v>188.59649122807016</v>
      </c>
      <c r="HV37" s="76">
        <f>IF(HU45&gt;0,MIN(HU45,SUM($G29:HV29)*HV$9/MIN(VLOOKUP(Assump!$D217,Assump!$B$195:$D$204,3,FALSE)*12,COUNTIF($G$9:$IL$9,TRUE))),0)</f>
        <v>188.59649122807016</v>
      </c>
      <c r="HW37" s="76">
        <f>IF(HV45&gt;0,MIN(HV45,SUM($G29:HW29)*HW$9/MIN(VLOOKUP(Assump!$D217,Assump!$B$195:$D$204,3,FALSE)*12,COUNTIF($G$9:$IL$9,TRUE))),0)</f>
        <v>188.59649122807016</v>
      </c>
      <c r="HX37" s="76">
        <f>IF(HW45&gt;0,MIN(HW45,SUM($G29:HX29)*HX$9/MIN(VLOOKUP(Assump!$D217,Assump!$B$195:$D$204,3,FALSE)*12,COUNTIF($G$9:$IL$9,TRUE))),0)</f>
        <v>188.59649122807016</v>
      </c>
      <c r="HY37" s="76">
        <f>IF(HX45&gt;0,MIN(HX45,SUM($G29:HY29)*HY$9/MIN(VLOOKUP(Assump!$D217,Assump!$B$195:$D$204,3,FALSE)*12,COUNTIF($G$9:$IL$9,TRUE))),0)</f>
        <v>188.59649122807016</v>
      </c>
      <c r="HZ37" s="76">
        <f>IF(HY45&gt;0,MIN(HY45,SUM($G29:HZ29)*HZ$9/MIN(VLOOKUP(Assump!$D217,Assump!$B$195:$D$204,3,FALSE)*12,COUNTIF($G$9:$IL$9,TRUE))),0)</f>
        <v>188.59649122807016</v>
      </c>
      <c r="IA37" s="76">
        <f>IF(HZ45&gt;0,MIN(HZ45,SUM($G29:IA29)*IA$9/MIN(VLOOKUP(Assump!$D217,Assump!$B$195:$D$204,3,FALSE)*12,COUNTIF($G$9:$IL$9,TRUE))),0)</f>
        <v>188.59649122807016</v>
      </c>
      <c r="IB37" s="76">
        <f>IF(IA45&gt;0,MIN(IA45,SUM($G29:IB29)*IB$9/MIN(VLOOKUP(Assump!$D217,Assump!$B$195:$D$204,3,FALSE)*12,COUNTIF($G$9:$IL$9,TRUE))),0)</f>
        <v>188.59649122807016</v>
      </c>
      <c r="IC37" s="76">
        <f>IF(IB45&gt;0,MIN(IB45,SUM($G29:IC29)*IC$9/MIN(VLOOKUP(Assump!$D217,Assump!$B$195:$D$204,3,FALSE)*12,COUNTIF($G$9:$IL$9,TRUE))),0)</f>
        <v>188.59649122807016</v>
      </c>
      <c r="ID37" s="76">
        <f>IF(IC45&gt;0,MIN(IC45,SUM($G29:ID29)*ID$9/MIN(VLOOKUP(Assump!$D217,Assump!$B$195:$D$204,3,FALSE)*12,COUNTIF($G$9:$IL$9,TRUE))),0)</f>
        <v>188.59649122807016</v>
      </c>
      <c r="IE37" s="76">
        <f>IF(ID45&gt;0,MIN(ID45,SUM($G29:IE29)*IE$9/MIN(VLOOKUP(Assump!$D217,Assump!$B$195:$D$204,3,FALSE)*12,COUNTIF($G$9:$IL$9,TRUE))),0)</f>
        <v>188.59649122807016</v>
      </c>
      <c r="IF37" s="76">
        <f>IF(IE45&gt;0,MIN(IE45,SUM($G29:IF29)*IF$9/MIN(VLOOKUP(Assump!$D217,Assump!$B$195:$D$204,3,FALSE)*12,COUNTIF($G$9:$IL$9,TRUE))),0)</f>
        <v>188.59649122807016</v>
      </c>
      <c r="IG37" s="76">
        <f>IF(IF45&gt;0,MIN(IF45,SUM($G29:IG29)*IG$9/MIN(VLOOKUP(Assump!$D217,Assump!$B$195:$D$204,3,FALSE)*12,COUNTIF($G$9:$IL$9,TRUE))),0)</f>
        <v>188.59649122807016</v>
      </c>
      <c r="IH37" s="76">
        <f>IF(IG45&gt;0,MIN(IG45,SUM($G29:IH29)*IH$9/MIN(VLOOKUP(Assump!$D217,Assump!$B$195:$D$204,3,FALSE)*12,COUNTIF($G$9:$IL$9,TRUE))),0)</f>
        <v>188.59649122807016</v>
      </c>
      <c r="II37" s="76">
        <f>IF(IH45&gt;0,MIN(IH45,SUM($G29:II29)*II$9/MIN(VLOOKUP(Assump!$D217,Assump!$B$195:$D$204,3,FALSE)*12,COUNTIF($G$9:$IL$9,TRUE))),0)</f>
        <v>188.59649122807016</v>
      </c>
      <c r="IJ37" s="76">
        <f>IF(II45&gt;0,MIN(II45,SUM($G29:IJ29)*IJ$9/MIN(VLOOKUP(Assump!$D217,Assump!$B$195:$D$204,3,FALSE)*12,COUNTIF($G$9:$IL$9,TRUE))),0)</f>
        <v>188.59649122807016</v>
      </c>
      <c r="IK37" s="76">
        <f>IF(IJ45&gt;0,MIN(IJ45,SUM($G29:IK29)*IK$9/MIN(VLOOKUP(Assump!$D217,Assump!$B$195:$D$204,3,FALSE)*12,COUNTIF($G$9:$IL$9,TRUE))),0)</f>
        <v>188.59649122807016</v>
      </c>
      <c r="IL37" s="76">
        <f>IF(IK45&gt;0,MIN(IK45,SUM($G29:IL29)*IL$9/MIN(VLOOKUP(Assump!$D217,Assump!$B$195:$D$204,3,FALSE)*12,COUNTIF($G$9:$IL$9,TRUE))),0)</f>
        <v>188.59649122807016</v>
      </c>
    </row>
    <row r="38" spans="2:246" ht="10.5" customHeight="1" outlineLevel="2" x14ac:dyDescent="0.3">
      <c r="B38" s="7" t="s">
        <v>113</v>
      </c>
      <c r="C38" s="56" t="s">
        <v>283</v>
      </c>
      <c r="G38" s="76">
        <f>IF(F46&gt;0,MIN(F46,SUM($G30:G30)*G$9/MIN(VLOOKUP(Assump!$D218,Assump!$B$195:$D$204,3,FALSE)*12,COUNTIF($G$9:$IL$9,TRUE))),0)</f>
        <v>0</v>
      </c>
      <c r="H38" s="76">
        <f ca="1">IF(G46&gt;0,MIN(G46,SUM($G30:H30)*H$9/MIN(VLOOKUP(Assump!$D218,Assump!$B$195:$D$204,3,FALSE)*12,COUNTIF($G$9:$IL$9,TRUE))),0)</f>
        <v>0</v>
      </c>
      <c r="I38" s="76">
        <f ca="1">IF(H46&gt;0,MIN(H46,SUM($G30:I30)*I$9/MIN(VLOOKUP(Assump!$D218,Assump!$B$195:$D$204,3,FALSE)*12,COUNTIF($G$9:$IL$9,TRUE))),0)</f>
        <v>0</v>
      </c>
      <c r="J38" s="76">
        <f ca="1">IF(I46&gt;0,MIN(I46,SUM($G30:J30)*J$9/MIN(VLOOKUP(Assump!$D218,Assump!$B$195:$D$204,3,FALSE)*12,COUNTIF($G$9:$IL$9,TRUE))),0)</f>
        <v>0</v>
      </c>
      <c r="K38" s="76">
        <f ca="1">IF(J46&gt;0,MIN(J46,SUM($G30:K30)*K$9/MIN(VLOOKUP(Assump!$D218,Assump!$B$195:$D$204,3,FALSE)*12,COUNTIF($G$9:$IL$9,TRUE))),0)</f>
        <v>0</v>
      </c>
      <c r="L38" s="76">
        <f ca="1">IF(K46&gt;0,MIN(K46,SUM($G30:L30)*L$9/MIN(VLOOKUP(Assump!$D218,Assump!$B$195:$D$204,3,FALSE)*12,COUNTIF($G$9:$IL$9,TRUE))),0)</f>
        <v>0</v>
      </c>
      <c r="M38" s="76">
        <f ca="1">IF(L46&gt;0,MIN(L46,SUM($G30:M30)*M$9/MIN(VLOOKUP(Assump!$D218,Assump!$B$195:$D$204,3,FALSE)*12,COUNTIF($G$9:$IL$9,TRUE))),0)</f>
        <v>0</v>
      </c>
      <c r="N38" s="76">
        <f ca="1">IF(M46&gt;0,MIN(M46,SUM($G30:N30)*N$9/MIN(VLOOKUP(Assump!$D218,Assump!$B$195:$D$204,3,FALSE)*12,COUNTIF($G$9:$IL$9,TRUE))),0)</f>
        <v>0</v>
      </c>
      <c r="O38" s="76">
        <f ca="1">IF(N46&gt;0,MIN(N46,SUM($G30:O30)*O$9/MIN(VLOOKUP(Assump!$D218,Assump!$B$195:$D$204,3,FALSE)*12,COUNTIF($G$9:$IL$9,TRUE))),0)</f>
        <v>0</v>
      </c>
      <c r="P38" s="76">
        <f ca="1">IF(O46&gt;0,MIN(O46,SUM($G30:P30)*P$9/MIN(VLOOKUP(Assump!$D218,Assump!$B$195:$D$204,3,FALSE)*12,COUNTIF($G$9:$IL$9,TRUE))),0)</f>
        <v>0</v>
      </c>
      <c r="Q38" s="76">
        <f ca="1">IF(P46&gt;0,MIN(P46,SUM($G30:Q30)*Q$9/MIN(VLOOKUP(Assump!$D218,Assump!$B$195:$D$204,3,FALSE)*12,COUNTIF($G$9:$IL$9,TRUE))),0)</f>
        <v>0</v>
      </c>
      <c r="R38" s="76">
        <f ca="1">IF(Q46&gt;0,MIN(Q46,SUM($G30:R30)*R$9/MIN(VLOOKUP(Assump!$D218,Assump!$B$195:$D$204,3,FALSE)*12,COUNTIF($G$9:$IL$9,TRUE))),0)</f>
        <v>0</v>
      </c>
      <c r="S38" s="76">
        <f ca="1">IF(R46&gt;0,MIN(R46,SUM($G30:S30)*S$9/MIN(VLOOKUP(Assump!$D218,Assump!$B$195:$D$204,3,FALSE)*12,COUNTIF($G$9:$IL$9,TRUE))),0)</f>
        <v>143.83677846219263</v>
      </c>
      <c r="T38" s="76">
        <f ca="1">IF(S46&gt;0,MIN(S46,SUM($G30:T30)*T$9/MIN(VLOOKUP(Assump!$D218,Assump!$B$195:$D$204,3,FALSE)*12,COUNTIF($G$9:$IL$9,TRUE))),0)</f>
        <v>143.83677846219263</v>
      </c>
      <c r="U38" s="76">
        <f ca="1">IF(T46&gt;0,MIN(T46,SUM($G30:U30)*U$9/MIN(VLOOKUP(Assump!$D218,Assump!$B$195:$D$204,3,FALSE)*12,COUNTIF($G$9:$IL$9,TRUE))),0)</f>
        <v>143.83677846219263</v>
      </c>
      <c r="V38" s="76">
        <f ca="1">IF(U46&gt;0,MIN(U46,SUM($G30:V30)*V$9/MIN(VLOOKUP(Assump!$D218,Assump!$B$195:$D$204,3,FALSE)*12,COUNTIF($G$9:$IL$9,TRUE))),0)</f>
        <v>143.83677846219263</v>
      </c>
      <c r="W38" s="76">
        <f ca="1">IF(V46&gt;0,MIN(V46,SUM($G30:W30)*W$9/MIN(VLOOKUP(Assump!$D218,Assump!$B$195:$D$204,3,FALSE)*12,COUNTIF($G$9:$IL$9,TRUE))),0)</f>
        <v>143.83677846219263</v>
      </c>
      <c r="X38" s="76">
        <f ca="1">IF(W46&gt;0,MIN(W46,SUM($G30:X30)*X$9/MIN(VLOOKUP(Assump!$D218,Assump!$B$195:$D$204,3,FALSE)*12,COUNTIF($G$9:$IL$9,TRUE))),0)</f>
        <v>143.83677846219263</v>
      </c>
      <c r="Y38" s="76">
        <f ca="1">IF(X46&gt;0,MIN(X46,SUM($G30:Y30)*Y$9/MIN(VLOOKUP(Assump!$D218,Assump!$B$195:$D$204,3,FALSE)*12,COUNTIF($G$9:$IL$9,TRUE))),0)</f>
        <v>143.83677846219263</v>
      </c>
      <c r="Z38" s="76">
        <f ca="1">IF(Y46&gt;0,MIN(Y46,SUM($G30:Z30)*Z$9/MIN(VLOOKUP(Assump!$D218,Assump!$B$195:$D$204,3,FALSE)*12,COUNTIF($G$9:$IL$9,TRUE))),0)</f>
        <v>143.83677846219263</v>
      </c>
      <c r="AA38" s="76">
        <f ca="1">IF(Z46&gt;0,MIN(Z46,SUM($G30:AA30)*AA$9/MIN(VLOOKUP(Assump!$D218,Assump!$B$195:$D$204,3,FALSE)*12,COUNTIF($G$9:$IL$9,TRUE))),0)</f>
        <v>143.83677846219263</v>
      </c>
      <c r="AB38" s="76">
        <f ca="1">IF(AA46&gt;0,MIN(AA46,SUM($G30:AB30)*AB$9/MIN(VLOOKUP(Assump!$D218,Assump!$B$195:$D$204,3,FALSE)*12,COUNTIF($G$9:$IL$9,TRUE))),0)</f>
        <v>143.83677846219263</v>
      </c>
      <c r="AC38" s="76">
        <f ca="1">IF(AB46&gt;0,MIN(AB46,SUM($G30:AC30)*AC$9/MIN(VLOOKUP(Assump!$D218,Assump!$B$195:$D$204,3,FALSE)*12,COUNTIF($G$9:$IL$9,TRUE))),0)</f>
        <v>143.83677846219263</v>
      </c>
      <c r="AD38" s="76">
        <f ca="1">IF(AC46&gt;0,MIN(AC46,SUM($G30:AD30)*AD$9/MIN(VLOOKUP(Assump!$D218,Assump!$B$195:$D$204,3,FALSE)*12,COUNTIF($G$9:$IL$9,TRUE))),0)</f>
        <v>143.83677846219263</v>
      </c>
      <c r="AE38" s="76">
        <f ca="1">IF(AD46&gt;0,MIN(AD46,SUM($G30:AE30)*AE$9/MIN(VLOOKUP(Assump!$D218,Assump!$B$195:$D$204,3,FALSE)*12,COUNTIF($G$9:$IL$9,TRUE))),0)</f>
        <v>143.83677846219263</v>
      </c>
      <c r="AF38" s="76">
        <f ca="1">IF(AE46&gt;0,MIN(AE46,SUM($G30:AF30)*AF$9/MIN(VLOOKUP(Assump!$D218,Assump!$B$195:$D$204,3,FALSE)*12,COUNTIF($G$9:$IL$9,TRUE))),0)</f>
        <v>143.83677846219263</v>
      </c>
      <c r="AG38" s="76">
        <f ca="1">IF(AF46&gt;0,MIN(AF46,SUM($G30:AG30)*AG$9/MIN(VLOOKUP(Assump!$D218,Assump!$B$195:$D$204,3,FALSE)*12,COUNTIF($G$9:$IL$9,TRUE))),0)</f>
        <v>143.83677846219263</v>
      </c>
      <c r="AH38" s="76">
        <f ca="1">IF(AG46&gt;0,MIN(AG46,SUM($G30:AH30)*AH$9/MIN(VLOOKUP(Assump!$D218,Assump!$B$195:$D$204,3,FALSE)*12,COUNTIF($G$9:$IL$9,TRUE))),0)</f>
        <v>143.83677846219263</v>
      </c>
      <c r="AI38" s="76">
        <f ca="1">IF(AH46&gt;0,MIN(AH46,SUM($G30:AI30)*AI$9/MIN(VLOOKUP(Assump!$D218,Assump!$B$195:$D$204,3,FALSE)*12,COUNTIF($G$9:$IL$9,TRUE))),0)</f>
        <v>143.83677846219263</v>
      </c>
      <c r="AJ38" s="76">
        <f ca="1">IF(AI46&gt;0,MIN(AI46,SUM($G30:AJ30)*AJ$9/MIN(VLOOKUP(Assump!$D218,Assump!$B$195:$D$204,3,FALSE)*12,COUNTIF($G$9:$IL$9,TRUE))),0)</f>
        <v>143.83677846219263</v>
      </c>
      <c r="AK38" s="76">
        <f ca="1">IF(AJ46&gt;0,MIN(AJ46,SUM($G30:AK30)*AK$9/MIN(VLOOKUP(Assump!$D218,Assump!$B$195:$D$204,3,FALSE)*12,COUNTIF($G$9:$IL$9,TRUE))),0)</f>
        <v>143.83677846219263</v>
      </c>
      <c r="AL38" s="76">
        <f ca="1">IF(AK46&gt;0,MIN(AK46,SUM($G30:AL30)*AL$9/MIN(VLOOKUP(Assump!$D218,Assump!$B$195:$D$204,3,FALSE)*12,COUNTIF($G$9:$IL$9,TRUE))),0)</f>
        <v>143.83677846219263</v>
      </c>
      <c r="AM38" s="76">
        <f ca="1">IF(AL46&gt;0,MIN(AL46,SUM($G30:AM30)*AM$9/MIN(VLOOKUP(Assump!$D218,Assump!$B$195:$D$204,3,FALSE)*12,COUNTIF($G$9:$IL$9,TRUE))),0)</f>
        <v>143.83677846219263</v>
      </c>
      <c r="AN38" s="76">
        <f ca="1">IF(AM46&gt;0,MIN(AM46,SUM($G30:AN30)*AN$9/MIN(VLOOKUP(Assump!$D218,Assump!$B$195:$D$204,3,FALSE)*12,COUNTIF($G$9:$IL$9,TRUE))),0)</f>
        <v>143.83677846219263</v>
      </c>
      <c r="AO38" s="76">
        <f ca="1">IF(AN46&gt;0,MIN(AN46,SUM($G30:AO30)*AO$9/MIN(VLOOKUP(Assump!$D218,Assump!$B$195:$D$204,3,FALSE)*12,COUNTIF($G$9:$IL$9,TRUE))),0)</f>
        <v>143.83677846219263</v>
      </c>
      <c r="AP38" s="76">
        <f ca="1">IF(AO46&gt;0,MIN(AO46,SUM($G30:AP30)*AP$9/MIN(VLOOKUP(Assump!$D218,Assump!$B$195:$D$204,3,FALSE)*12,COUNTIF($G$9:$IL$9,TRUE))),0)</f>
        <v>143.83677846219263</v>
      </c>
      <c r="AQ38" s="76">
        <f ca="1">IF(AP46&gt;0,MIN(AP46,SUM($G30:AQ30)*AQ$9/MIN(VLOOKUP(Assump!$D218,Assump!$B$195:$D$204,3,FALSE)*12,COUNTIF($G$9:$IL$9,TRUE))),0)</f>
        <v>143.83677846219263</v>
      </c>
      <c r="AR38" s="76">
        <f ca="1">IF(AQ46&gt;0,MIN(AQ46,SUM($G30:AR30)*AR$9/MIN(VLOOKUP(Assump!$D218,Assump!$B$195:$D$204,3,FALSE)*12,COUNTIF($G$9:$IL$9,TRUE))),0)</f>
        <v>143.83677846219263</v>
      </c>
      <c r="AS38" s="76">
        <f ca="1">IF(AR46&gt;0,MIN(AR46,SUM($G30:AS30)*AS$9/MIN(VLOOKUP(Assump!$D218,Assump!$B$195:$D$204,3,FALSE)*12,COUNTIF($G$9:$IL$9,TRUE))),0)</f>
        <v>143.83677846219263</v>
      </c>
      <c r="AT38" s="76">
        <f ca="1">IF(AS46&gt;0,MIN(AS46,SUM($G30:AT30)*AT$9/MIN(VLOOKUP(Assump!$D218,Assump!$B$195:$D$204,3,FALSE)*12,COUNTIF($G$9:$IL$9,TRUE))),0)</f>
        <v>143.83677846219263</v>
      </c>
      <c r="AU38" s="76">
        <f ca="1">IF(AT46&gt;0,MIN(AT46,SUM($G30:AU30)*AU$9/MIN(VLOOKUP(Assump!$D218,Assump!$B$195:$D$204,3,FALSE)*12,COUNTIF($G$9:$IL$9,TRUE))),0)</f>
        <v>143.83677846219263</v>
      </c>
      <c r="AV38" s="76">
        <f ca="1">IF(AU46&gt;0,MIN(AU46,SUM($G30:AV30)*AV$9/MIN(VLOOKUP(Assump!$D218,Assump!$B$195:$D$204,3,FALSE)*12,COUNTIF($G$9:$IL$9,TRUE))),0)</f>
        <v>143.83677846219263</v>
      </c>
      <c r="AW38" s="76">
        <f ca="1">IF(AV46&gt;0,MIN(AV46,SUM($G30:AW30)*AW$9/MIN(VLOOKUP(Assump!$D218,Assump!$B$195:$D$204,3,FALSE)*12,COUNTIF($G$9:$IL$9,TRUE))),0)</f>
        <v>143.83677846219263</v>
      </c>
      <c r="AX38" s="76">
        <f ca="1">IF(AW46&gt;0,MIN(AW46,SUM($G30:AX30)*AX$9/MIN(VLOOKUP(Assump!$D218,Assump!$B$195:$D$204,3,FALSE)*12,COUNTIF($G$9:$IL$9,TRUE))),0)</f>
        <v>143.83677846219263</v>
      </c>
      <c r="AY38" s="76">
        <f ca="1">IF(AX46&gt;0,MIN(AX46,SUM($G30:AY30)*AY$9/MIN(VLOOKUP(Assump!$D218,Assump!$B$195:$D$204,3,FALSE)*12,COUNTIF($G$9:$IL$9,TRUE))),0)</f>
        <v>143.83677846219263</v>
      </c>
      <c r="AZ38" s="76">
        <f ca="1">IF(AY46&gt;0,MIN(AY46,SUM($G30:AZ30)*AZ$9/MIN(VLOOKUP(Assump!$D218,Assump!$B$195:$D$204,3,FALSE)*12,COUNTIF($G$9:$IL$9,TRUE))),0)</f>
        <v>143.83677846219263</v>
      </c>
      <c r="BA38" s="76">
        <f ca="1">IF(AZ46&gt;0,MIN(AZ46,SUM($G30:BA30)*BA$9/MIN(VLOOKUP(Assump!$D218,Assump!$B$195:$D$204,3,FALSE)*12,COUNTIF($G$9:$IL$9,TRUE))),0)</f>
        <v>143.83677846219263</v>
      </c>
      <c r="BB38" s="76">
        <f ca="1">IF(BA46&gt;0,MIN(BA46,SUM($G30:BB30)*BB$9/MIN(VLOOKUP(Assump!$D218,Assump!$B$195:$D$204,3,FALSE)*12,COUNTIF($G$9:$IL$9,TRUE))),0)</f>
        <v>143.83677846219263</v>
      </c>
      <c r="BC38" s="76">
        <f ca="1">IF(BB46&gt;0,MIN(BB46,SUM($G30:BC30)*BC$9/MIN(VLOOKUP(Assump!$D218,Assump!$B$195:$D$204,3,FALSE)*12,COUNTIF($G$9:$IL$9,TRUE))),0)</f>
        <v>143.83677846219263</v>
      </c>
      <c r="BD38" s="76">
        <f ca="1">IF(BC46&gt;0,MIN(BC46,SUM($G30:BD30)*BD$9/MIN(VLOOKUP(Assump!$D218,Assump!$B$195:$D$204,3,FALSE)*12,COUNTIF($G$9:$IL$9,TRUE))),0)</f>
        <v>143.83677846219263</v>
      </c>
      <c r="BE38" s="76">
        <f ca="1">IF(BD46&gt;0,MIN(BD46,SUM($G30:BE30)*BE$9/MIN(VLOOKUP(Assump!$D218,Assump!$B$195:$D$204,3,FALSE)*12,COUNTIF($G$9:$IL$9,TRUE))),0)</f>
        <v>143.83677846219263</v>
      </c>
      <c r="BF38" s="76">
        <f ca="1">IF(BE46&gt;0,MIN(BE46,SUM($G30:BF30)*BF$9/MIN(VLOOKUP(Assump!$D218,Assump!$B$195:$D$204,3,FALSE)*12,COUNTIF($G$9:$IL$9,TRUE))),0)</f>
        <v>143.83677846219263</v>
      </c>
      <c r="BG38" s="76">
        <f ca="1">IF(BF46&gt;0,MIN(BF46,SUM($G30:BG30)*BG$9/MIN(VLOOKUP(Assump!$D218,Assump!$B$195:$D$204,3,FALSE)*12,COUNTIF($G$9:$IL$9,TRUE))),0)</f>
        <v>143.83677846219263</v>
      </c>
      <c r="BH38" s="76">
        <f ca="1">IF(BG46&gt;0,MIN(BG46,SUM($G30:BH30)*BH$9/MIN(VLOOKUP(Assump!$D218,Assump!$B$195:$D$204,3,FALSE)*12,COUNTIF($G$9:$IL$9,TRUE))),0)</f>
        <v>143.83677846219263</v>
      </c>
      <c r="BI38" s="76">
        <f ca="1">IF(BH46&gt;0,MIN(BH46,SUM($G30:BI30)*BI$9/MIN(VLOOKUP(Assump!$D218,Assump!$B$195:$D$204,3,FALSE)*12,COUNTIF($G$9:$IL$9,TRUE))),0)</f>
        <v>143.83677846219263</v>
      </c>
      <c r="BJ38" s="76">
        <f ca="1">IF(BI46&gt;0,MIN(BI46,SUM($G30:BJ30)*BJ$9/MIN(VLOOKUP(Assump!$D218,Assump!$B$195:$D$204,3,FALSE)*12,COUNTIF($G$9:$IL$9,TRUE))),0)</f>
        <v>143.83677846219263</v>
      </c>
      <c r="BK38" s="76">
        <f ca="1">IF(BJ46&gt;0,MIN(BJ46,SUM($G30:BK30)*BK$9/MIN(VLOOKUP(Assump!$D218,Assump!$B$195:$D$204,3,FALSE)*12,COUNTIF($G$9:$IL$9,TRUE))),0)</f>
        <v>143.83677846219263</v>
      </c>
      <c r="BL38" s="76">
        <f ca="1">IF(BK46&gt;0,MIN(BK46,SUM($G30:BL30)*BL$9/MIN(VLOOKUP(Assump!$D218,Assump!$B$195:$D$204,3,FALSE)*12,COUNTIF($G$9:$IL$9,TRUE))),0)</f>
        <v>143.83677846219263</v>
      </c>
      <c r="BM38" s="76">
        <f ca="1">IF(BL46&gt;0,MIN(BL46,SUM($G30:BM30)*BM$9/MIN(VLOOKUP(Assump!$D218,Assump!$B$195:$D$204,3,FALSE)*12,COUNTIF($G$9:$IL$9,TRUE))),0)</f>
        <v>143.83677846219263</v>
      </c>
      <c r="BN38" s="76">
        <f ca="1">IF(BM46&gt;0,MIN(BM46,SUM($G30:BN30)*BN$9/MIN(VLOOKUP(Assump!$D218,Assump!$B$195:$D$204,3,FALSE)*12,COUNTIF($G$9:$IL$9,TRUE))),0)</f>
        <v>143.83677846219263</v>
      </c>
      <c r="BO38" s="76">
        <f ca="1">IF(BN46&gt;0,MIN(BN46,SUM($G30:BO30)*BO$9/MIN(VLOOKUP(Assump!$D218,Assump!$B$195:$D$204,3,FALSE)*12,COUNTIF($G$9:$IL$9,TRUE))),0)</f>
        <v>143.83677846219263</v>
      </c>
      <c r="BP38" s="76">
        <f ca="1">IF(BO46&gt;0,MIN(BO46,SUM($G30:BP30)*BP$9/MIN(VLOOKUP(Assump!$D218,Assump!$B$195:$D$204,3,FALSE)*12,COUNTIF($G$9:$IL$9,TRUE))),0)</f>
        <v>143.83677846219263</v>
      </c>
      <c r="BQ38" s="76">
        <f ca="1">IF(BP46&gt;0,MIN(BP46,SUM($G30:BQ30)*BQ$9/MIN(VLOOKUP(Assump!$D218,Assump!$B$195:$D$204,3,FALSE)*12,COUNTIF($G$9:$IL$9,TRUE))),0)</f>
        <v>143.83677846219263</v>
      </c>
      <c r="BR38" s="76">
        <f ca="1">IF(BQ46&gt;0,MIN(BQ46,SUM($G30:BR30)*BR$9/MIN(VLOOKUP(Assump!$D218,Assump!$B$195:$D$204,3,FALSE)*12,COUNTIF($G$9:$IL$9,TRUE))),0)</f>
        <v>143.83677846219263</v>
      </c>
      <c r="BS38" s="76">
        <f ca="1">IF(BR46&gt;0,MIN(BR46,SUM($G30:BS30)*BS$9/MIN(VLOOKUP(Assump!$D218,Assump!$B$195:$D$204,3,FALSE)*12,COUNTIF($G$9:$IL$9,TRUE))),0)</f>
        <v>143.83677846219263</v>
      </c>
      <c r="BT38" s="76">
        <f ca="1">IF(BS46&gt;0,MIN(BS46,SUM($G30:BT30)*BT$9/MIN(VLOOKUP(Assump!$D218,Assump!$B$195:$D$204,3,FALSE)*12,COUNTIF($G$9:$IL$9,TRUE))),0)</f>
        <v>143.83677846219263</v>
      </c>
      <c r="BU38" s="76">
        <f ca="1">IF(BT46&gt;0,MIN(BT46,SUM($G30:BU30)*BU$9/MIN(VLOOKUP(Assump!$D218,Assump!$B$195:$D$204,3,FALSE)*12,COUNTIF($G$9:$IL$9,TRUE))),0)</f>
        <v>143.83677846219263</v>
      </c>
      <c r="BV38" s="76">
        <f ca="1">IF(BU46&gt;0,MIN(BU46,SUM($G30:BV30)*BV$9/MIN(VLOOKUP(Assump!$D218,Assump!$B$195:$D$204,3,FALSE)*12,COUNTIF($G$9:$IL$9,TRUE))),0)</f>
        <v>143.83677846219263</v>
      </c>
      <c r="BW38" s="76">
        <f ca="1">IF(BV46&gt;0,MIN(BV46,SUM($G30:BW30)*BW$9/MIN(VLOOKUP(Assump!$D218,Assump!$B$195:$D$204,3,FALSE)*12,COUNTIF($G$9:$IL$9,TRUE))),0)</f>
        <v>143.83677846219263</v>
      </c>
      <c r="BX38" s="76">
        <f ca="1">IF(BW46&gt;0,MIN(BW46,SUM($G30:BX30)*BX$9/MIN(VLOOKUP(Assump!$D218,Assump!$B$195:$D$204,3,FALSE)*12,COUNTIF($G$9:$IL$9,TRUE))),0)</f>
        <v>143.83677846219263</v>
      </c>
      <c r="BY38" s="76">
        <f ca="1">IF(BX46&gt;0,MIN(BX46,SUM($G30:BY30)*BY$9/MIN(VLOOKUP(Assump!$D218,Assump!$B$195:$D$204,3,FALSE)*12,COUNTIF($G$9:$IL$9,TRUE))),0)</f>
        <v>143.83677846219263</v>
      </c>
      <c r="BZ38" s="76">
        <f ca="1">IF(BY46&gt;0,MIN(BY46,SUM($G30:BZ30)*BZ$9/MIN(VLOOKUP(Assump!$D218,Assump!$B$195:$D$204,3,FALSE)*12,COUNTIF($G$9:$IL$9,TRUE))),0)</f>
        <v>143.83677846219263</v>
      </c>
      <c r="CA38" s="76">
        <f ca="1">IF(BZ46&gt;0,MIN(BZ46,SUM($G30:CA30)*CA$9/MIN(VLOOKUP(Assump!$D218,Assump!$B$195:$D$204,3,FALSE)*12,COUNTIF($G$9:$IL$9,TRUE))),0)</f>
        <v>143.83677846219263</v>
      </c>
      <c r="CB38" s="76">
        <f ca="1">IF(CA46&gt;0,MIN(CA46,SUM($G30:CB30)*CB$9/MIN(VLOOKUP(Assump!$D218,Assump!$B$195:$D$204,3,FALSE)*12,COUNTIF($G$9:$IL$9,TRUE))),0)</f>
        <v>143.83677846219263</v>
      </c>
      <c r="CC38" s="76">
        <f ca="1">IF(CB46&gt;0,MIN(CB46,SUM($G30:CC30)*CC$9/MIN(VLOOKUP(Assump!$D218,Assump!$B$195:$D$204,3,FALSE)*12,COUNTIF($G$9:$IL$9,TRUE))),0)</f>
        <v>143.83677846219263</v>
      </c>
      <c r="CD38" s="76">
        <f ca="1">IF(CC46&gt;0,MIN(CC46,SUM($G30:CD30)*CD$9/MIN(VLOOKUP(Assump!$D218,Assump!$B$195:$D$204,3,FALSE)*12,COUNTIF($G$9:$IL$9,TRUE))),0)</f>
        <v>143.83677846219263</v>
      </c>
      <c r="CE38" s="76">
        <f ca="1">IF(CD46&gt;0,MIN(CD46,SUM($G30:CE30)*CE$9/MIN(VLOOKUP(Assump!$D218,Assump!$B$195:$D$204,3,FALSE)*12,COUNTIF($G$9:$IL$9,TRUE))),0)</f>
        <v>143.83677846219263</v>
      </c>
      <c r="CF38" s="76">
        <f ca="1">IF(CE46&gt;0,MIN(CE46,SUM($G30:CF30)*CF$9/MIN(VLOOKUP(Assump!$D218,Assump!$B$195:$D$204,3,FALSE)*12,COUNTIF($G$9:$IL$9,TRUE))),0)</f>
        <v>143.83677846219263</v>
      </c>
      <c r="CG38" s="76">
        <f ca="1">IF(CF46&gt;0,MIN(CF46,SUM($G30:CG30)*CG$9/MIN(VLOOKUP(Assump!$D218,Assump!$B$195:$D$204,3,FALSE)*12,COUNTIF($G$9:$IL$9,TRUE))),0)</f>
        <v>143.83677846219263</v>
      </c>
      <c r="CH38" s="76">
        <f ca="1">IF(CG46&gt;0,MIN(CG46,SUM($G30:CH30)*CH$9/MIN(VLOOKUP(Assump!$D218,Assump!$B$195:$D$204,3,FALSE)*12,COUNTIF($G$9:$IL$9,TRUE))),0)</f>
        <v>143.83677846219263</v>
      </c>
      <c r="CI38" s="76">
        <f ca="1">IF(CH46&gt;0,MIN(CH46,SUM($G30:CI30)*CI$9/MIN(VLOOKUP(Assump!$D218,Assump!$B$195:$D$204,3,FALSE)*12,COUNTIF($G$9:$IL$9,TRUE))),0)</f>
        <v>143.83677846219263</v>
      </c>
      <c r="CJ38" s="76">
        <f ca="1">IF(CI46&gt;0,MIN(CI46,SUM($G30:CJ30)*CJ$9/MIN(VLOOKUP(Assump!$D218,Assump!$B$195:$D$204,3,FALSE)*12,COUNTIF($G$9:$IL$9,TRUE))),0)</f>
        <v>143.83677846219263</v>
      </c>
      <c r="CK38" s="76">
        <f ca="1">IF(CJ46&gt;0,MIN(CJ46,SUM($G30:CK30)*CK$9/MIN(VLOOKUP(Assump!$D218,Assump!$B$195:$D$204,3,FALSE)*12,COUNTIF($G$9:$IL$9,TRUE))),0)</f>
        <v>143.83677846219263</v>
      </c>
      <c r="CL38" s="76">
        <f ca="1">IF(CK46&gt;0,MIN(CK46,SUM($G30:CL30)*CL$9/MIN(VLOOKUP(Assump!$D218,Assump!$B$195:$D$204,3,FALSE)*12,COUNTIF($G$9:$IL$9,TRUE))),0)</f>
        <v>143.83677846219263</v>
      </c>
      <c r="CM38" s="76">
        <f ca="1">IF(CL46&gt;0,MIN(CL46,SUM($G30:CM30)*CM$9/MIN(VLOOKUP(Assump!$D218,Assump!$B$195:$D$204,3,FALSE)*12,COUNTIF($G$9:$IL$9,TRUE))),0)</f>
        <v>143.83677846219263</v>
      </c>
      <c r="CN38" s="76">
        <f ca="1">IF(CM46&gt;0,MIN(CM46,SUM($G30:CN30)*CN$9/MIN(VLOOKUP(Assump!$D218,Assump!$B$195:$D$204,3,FALSE)*12,COUNTIF($G$9:$IL$9,TRUE))),0)</f>
        <v>143.83677846219263</v>
      </c>
      <c r="CO38" s="76">
        <f ca="1">IF(CN46&gt;0,MIN(CN46,SUM($G30:CO30)*CO$9/MIN(VLOOKUP(Assump!$D218,Assump!$B$195:$D$204,3,FALSE)*12,COUNTIF($G$9:$IL$9,TRUE))),0)</f>
        <v>143.83677846219263</v>
      </c>
      <c r="CP38" s="76">
        <f ca="1">IF(CO46&gt;0,MIN(CO46,SUM($G30:CP30)*CP$9/MIN(VLOOKUP(Assump!$D218,Assump!$B$195:$D$204,3,FALSE)*12,COUNTIF($G$9:$IL$9,TRUE))),0)</f>
        <v>143.83677846219263</v>
      </c>
      <c r="CQ38" s="76">
        <f ca="1">IF(CP46&gt;0,MIN(CP46,SUM($G30:CQ30)*CQ$9/MIN(VLOOKUP(Assump!$D218,Assump!$B$195:$D$204,3,FALSE)*12,COUNTIF($G$9:$IL$9,TRUE))),0)</f>
        <v>143.83677846219263</v>
      </c>
      <c r="CR38" s="76">
        <f ca="1">IF(CQ46&gt;0,MIN(CQ46,SUM($G30:CR30)*CR$9/MIN(VLOOKUP(Assump!$D218,Assump!$B$195:$D$204,3,FALSE)*12,COUNTIF($G$9:$IL$9,TRUE))),0)</f>
        <v>143.83677846219263</v>
      </c>
      <c r="CS38" s="76">
        <f ca="1">IF(CR46&gt;0,MIN(CR46,SUM($G30:CS30)*CS$9/MIN(VLOOKUP(Assump!$D218,Assump!$B$195:$D$204,3,FALSE)*12,COUNTIF($G$9:$IL$9,TRUE))),0)</f>
        <v>143.83677846219263</v>
      </c>
      <c r="CT38" s="76">
        <f ca="1">IF(CS46&gt;0,MIN(CS46,SUM($G30:CT30)*CT$9/MIN(VLOOKUP(Assump!$D218,Assump!$B$195:$D$204,3,FALSE)*12,COUNTIF($G$9:$IL$9,TRUE))),0)</f>
        <v>143.83677846219263</v>
      </c>
      <c r="CU38" s="76">
        <f ca="1">IF(CT46&gt;0,MIN(CT46,SUM($G30:CU30)*CU$9/MIN(VLOOKUP(Assump!$D218,Assump!$B$195:$D$204,3,FALSE)*12,COUNTIF($G$9:$IL$9,TRUE))),0)</f>
        <v>143.83677846219263</v>
      </c>
      <c r="CV38" s="76">
        <f ca="1">IF(CU46&gt;0,MIN(CU46,SUM($G30:CV30)*CV$9/MIN(VLOOKUP(Assump!$D218,Assump!$B$195:$D$204,3,FALSE)*12,COUNTIF($G$9:$IL$9,TRUE))),0)</f>
        <v>143.83677846219263</v>
      </c>
      <c r="CW38" s="76">
        <f ca="1">IF(CV46&gt;0,MIN(CV46,SUM($G30:CW30)*CW$9/MIN(VLOOKUP(Assump!$D218,Assump!$B$195:$D$204,3,FALSE)*12,COUNTIF($G$9:$IL$9,TRUE))),0)</f>
        <v>143.83677846219263</v>
      </c>
      <c r="CX38" s="76">
        <f ca="1">IF(CW46&gt;0,MIN(CW46,SUM($G30:CX30)*CX$9/MIN(VLOOKUP(Assump!$D218,Assump!$B$195:$D$204,3,FALSE)*12,COUNTIF($G$9:$IL$9,TRUE))),0)</f>
        <v>143.83677846219263</v>
      </c>
      <c r="CY38" s="76">
        <f ca="1">IF(CX46&gt;0,MIN(CX46,SUM($G30:CY30)*CY$9/MIN(VLOOKUP(Assump!$D218,Assump!$B$195:$D$204,3,FALSE)*12,COUNTIF($G$9:$IL$9,TRUE))),0)</f>
        <v>143.83677846219263</v>
      </c>
      <c r="CZ38" s="76">
        <f ca="1">IF(CY46&gt;0,MIN(CY46,SUM($G30:CZ30)*CZ$9/MIN(VLOOKUP(Assump!$D218,Assump!$B$195:$D$204,3,FALSE)*12,COUNTIF($G$9:$IL$9,TRUE))),0)</f>
        <v>143.83677846219263</v>
      </c>
      <c r="DA38" s="76">
        <f ca="1">IF(CZ46&gt;0,MIN(CZ46,SUM($G30:DA30)*DA$9/MIN(VLOOKUP(Assump!$D218,Assump!$B$195:$D$204,3,FALSE)*12,COUNTIF($G$9:$IL$9,TRUE))),0)</f>
        <v>143.83677846219263</v>
      </c>
      <c r="DB38" s="76">
        <f ca="1">IF(DA46&gt;0,MIN(DA46,SUM($G30:DB30)*DB$9/MIN(VLOOKUP(Assump!$D218,Assump!$B$195:$D$204,3,FALSE)*12,COUNTIF($G$9:$IL$9,TRUE))),0)</f>
        <v>143.83677846219263</v>
      </c>
      <c r="DC38" s="76">
        <f ca="1">IF(DB46&gt;0,MIN(DB46,SUM($G30:DC30)*DC$9/MIN(VLOOKUP(Assump!$D218,Assump!$B$195:$D$204,3,FALSE)*12,COUNTIF($G$9:$IL$9,TRUE))),0)</f>
        <v>143.83677846219263</v>
      </c>
      <c r="DD38" s="76">
        <f ca="1">IF(DC46&gt;0,MIN(DC46,SUM($G30:DD30)*DD$9/MIN(VLOOKUP(Assump!$D218,Assump!$B$195:$D$204,3,FALSE)*12,COUNTIF($G$9:$IL$9,TRUE))),0)</f>
        <v>143.83677846219263</v>
      </c>
      <c r="DE38" s="76">
        <f ca="1">IF(DD46&gt;0,MIN(DD46,SUM($G30:DE30)*DE$9/MIN(VLOOKUP(Assump!$D218,Assump!$B$195:$D$204,3,FALSE)*12,COUNTIF($G$9:$IL$9,TRUE))),0)</f>
        <v>143.83677846219263</v>
      </c>
      <c r="DF38" s="76">
        <f ca="1">IF(DE46&gt;0,MIN(DE46,SUM($G30:DF30)*DF$9/MIN(VLOOKUP(Assump!$D218,Assump!$B$195:$D$204,3,FALSE)*12,COUNTIF($G$9:$IL$9,TRUE))),0)</f>
        <v>143.83677846219263</v>
      </c>
      <c r="DG38" s="76">
        <f ca="1">IF(DF46&gt;0,MIN(DF46,SUM($G30:DG30)*DG$9/MIN(VLOOKUP(Assump!$D218,Assump!$B$195:$D$204,3,FALSE)*12,COUNTIF($G$9:$IL$9,TRUE))),0)</f>
        <v>143.83677846219263</v>
      </c>
      <c r="DH38" s="76">
        <f ca="1">IF(DG46&gt;0,MIN(DG46,SUM($G30:DH30)*DH$9/MIN(VLOOKUP(Assump!$D218,Assump!$B$195:$D$204,3,FALSE)*12,COUNTIF($G$9:$IL$9,TRUE))),0)</f>
        <v>143.83677846219263</v>
      </c>
      <c r="DI38" s="76">
        <f ca="1">IF(DH46&gt;0,MIN(DH46,SUM($G30:DI30)*DI$9/MIN(VLOOKUP(Assump!$D218,Assump!$B$195:$D$204,3,FALSE)*12,COUNTIF($G$9:$IL$9,TRUE))),0)</f>
        <v>143.83677846219263</v>
      </c>
      <c r="DJ38" s="76">
        <f ca="1">IF(DI46&gt;0,MIN(DI46,SUM($G30:DJ30)*DJ$9/MIN(VLOOKUP(Assump!$D218,Assump!$B$195:$D$204,3,FALSE)*12,COUNTIF($G$9:$IL$9,TRUE))),0)</f>
        <v>143.83677846219263</v>
      </c>
      <c r="DK38" s="76">
        <f ca="1">IF(DJ46&gt;0,MIN(DJ46,SUM($G30:DK30)*DK$9/MIN(VLOOKUP(Assump!$D218,Assump!$B$195:$D$204,3,FALSE)*12,COUNTIF($G$9:$IL$9,TRUE))),0)</f>
        <v>143.83677846219263</v>
      </c>
      <c r="DL38" s="76">
        <f ca="1">IF(DK46&gt;0,MIN(DK46,SUM($G30:DL30)*DL$9/MIN(VLOOKUP(Assump!$D218,Assump!$B$195:$D$204,3,FALSE)*12,COUNTIF($G$9:$IL$9,TRUE))),0)</f>
        <v>143.83677846219263</v>
      </c>
      <c r="DM38" s="76">
        <f ca="1">IF(DL46&gt;0,MIN(DL46,SUM($G30:DM30)*DM$9/MIN(VLOOKUP(Assump!$D218,Assump!$B$195:$D$204,3,FALSE)*12,COUNTIF($G$9:$IL$9,TRUE))),0)</f>
        <v>143.83677846219263</v>
      </c>
      <c r="DN38" s="76">
        <f ca="1">IF(DM46&gt;0,MIN(DM46,SUM($G30:DN30)*DN$9/MIN(VLOOKUP(Assump!$D218,Assump!$B$195:$D$204,3,FALSE)*12,COUNTIF($G$9:$IL$9,TRUE))),0)</f>
        <v>143.83677846219263</v>
      </c>
      <c r="DO38" s="76">
        <f ca="1">IF(DN46&gt;0,MIN(DN46,SUM($G30:DO30)*DO$9/MIN(VLOOKUP(Assump!$D218,Assump!$B$195:$D$204,3,FALSE)*12,COUNTIF($G$9:$IL$9,TRUE))),0)</f>
        <v>143.83677846219263</v>
      </c>
      <c r="DP38" s="76">
        <f ca="1">IF(DO46&gt;0,MIN(DO46,SUM($G30:DP30)*DP$9/MIN(VLOOKUP(Assump!$D218,Assump!$B$195:$D$204,3,FALSE)*12,COUNTIF($G$9:$IL$9,TRUE))),0)</f>
        <v>143.83677846219263</v>
      </c>
      <c r="DQ38" s="76">
        <f ca="1">IF(DP46&gt;0,MIN(DP46,SUM($G30:DQ30)*DQ$9/MIN(VLOOKUP(Assump!$D218,Assump!$B$195:$D$204,3,FALSE)*12,COUNTIF($G$9:$IL$9,TRUE))),0)</f>
        <v>143.83677846219263</v>
      </c>
      <c r="DR38" s="76">
        <f ca="1">IF(DQ46&gt;0,MIN(DQ46,SUM($G30:DR30)*DR$9/MIN(VLOOKUP(Assump!$D218,Assump!$B$195:$D$204,3,FALSE)*12,COUNTIF($G$9:$IL$9,TRUE))),0)</f>
        <v>143.83677846219263</v>
      </c>
      <c r="DS38" s="76">
        <f ca="1">IF(DR46&gt;0,MIN(DR46,SUM($G30:DS30)*DS$9/MIN(VLOOKUP(Assump!$D218,Assump!$B$195:$D$204,3,FALSE)*12,COUNTIF($G$9:$IL$9,TRUE))),0)</f>
        <v>143.83677846219263</v>
      </c>
      <c r="DT38" s="76">
        <f ca="1">IF(DS46&gt;0,MIN(DS46,SUM($G30:DT30)*DT$9/MIN(VLOOKUP(Assump!$D218,Assump!$B$195:$D$204,3,FALSE)*12,COUNTIF($G$9:$IL$9,TRUE))),0)</f>
        <v>143.83677846219263</v>
      </c>
      <c r="DU38" s="76">
        <f ca="1">IF(DT46&gt;0,MIN(DT46,SUM($G30:DU30)*DU$9/MIN(VLOOKUP(Assump!$D218,Assump!$B$195:$D$204,3,FALSE)*12,COUNTIF($G$9:$IL$9,TRUE))),0)</f>
        <v>143.83677846219263</v>
      </c>
      <c r="DV38" s="76">
        <f ca="1">IF(DU46&gt;0,MIN(DU46,SUM($G30:DV30)*DV$9/MIN(VLOOKUP(Assump!$D218,Assump!$B$195:$D$204,3,FALSE)*12,COUNTIF($G$9:$IL$9,TRUE))),0)</f>
        <v>143.83677846219263</v>
      </c>
      <c r="DW38" s="76">
        <f ca="1">IF(DV46&gt;0,MIN(DV46,SUM($G30:DW30)*DW$9/MIN(VLOOKUP(Assump!$D218,Assump!$B$195:$D$204,3,FALSE)*12,COUNTIF($G$9:$IL$9,TRUE))),0)</f>
        <v>143.83677846219263</v>
      </c>
      <c r="DX38" s="76">
        <f ca="1">IF(DW46&gt;0,MIN(DW46,SUM($G30:DX30)*DX$9/MIN(VLOOKUP(Assump!$D218,Assump!$B$195:$D$204,3,FALSE)*12,COUNTIF($G$9:$IL$9,TRUE))),0)</f>
        <v>143.83677846219263</v>
      </c>
      <c r="DY38" s="76">
        <f ca="1">IF(DX46&gt;0,MIN(DX46,SUM($G30:DY30)*DY$9/MIN(VLOOKUP(Assump!$D218,Assump!$B$195:$D$204,3,FALSE)*12,COUNTIF($G$9:$IL$9,TRUE))),0)</f>
        <v>143.83677846219263</v>
      </c>
      <c r="DZ38" s="76">
        <f ca="1">IF(DY46&gt;0,MIN(DY46,SUM($G30:DZ30)*DZ$9/MIN(VLOOKUP(Assump!$D218,Assump!$B$195:$D$204,3,FALSE)*12,COUNTIF($G$9:$IL$9,TRUE))),0)</f>
        <v>143.83677846219263</v>
      </c>
      <c r="EA38" s="76">
        <f ca="1">IF(DZ46&gt;0,MIN(DZ46,SUM($G30:EA30)*EA$9/MIN(VLOOKUP(Assump!$D218,Assump!$B$195:$D$204,3,FALSE)*12,COUNTIF($G$9:$IL$9,TRUE))),0)</f>
        <v>143.83677846219263</v>
      </c>
      <c r="EB38" s="76">
        <f ca="1">IF(EA46&gt;0,MIN(EA46,SUM($G30:EB30)*EB$9/MIN(VLOOKUP(Assump!$D218,Assump!$B$195:$D$204,3,FALSE)*12,COUNTIF($G$9:$IL$9,TRUE))),0)</f>
        <v>143.83677846219263</v>
      </c>
      <c r="EC38" s="76">
        <f ca="1">IF(EB46&gt;0,MIN(EB46,SUM($G30:EC30)*EC$9/MIN(VLOOKUP(Assump!$D218,Assump!$B$195:$D$204,3,FALSE)*12,COUNTIF($G$9:$IL$9,TRUE))),0)</f>
        <v>143.83677846219263</v>
      </c>
      <c r="ED38" s="76">
        <f ca="1">IF(EC46&gt;0,MIN(EC46,SUM($G30:ED30)*ED$9/MIN(VLOOKUP(Assump!$D218,Assump!$B$195:$D$204,3,FALSE)*12,COUNTIF($G$9:$IL$9,TRUE))),0)</f>
        <v>143.83677846219263</v>
      </c>
      <c r="EE38" s="76">
        <f ca="1">IF(ED46&gt;0,MIN(ED46,SUM($G30:EE30)*EE$9/MIN(VLOOKUP(Assump!$D218,Assump!$B$195:$D$204,3,FALSE)*12,COUNTIF($G$9:$IL$9,TRUE))),0)</f>
        <v>143.83677846219263</v>
      </c>
      <c r="EF38" s="76">
        <f ca="1">IF(EE46&gt;0,MIN(EE46,SUM($G30:EF30)*EF$9/MIN(VLOOKUP(Assump!$D218,Assump!$B$195:$D$204,3,FALSE)*12,COUNTIF($G$9:$IL$9,TRUE))),0)</f>
        <v>143.83677846219263</v>
      </c>
      <c r="EG38" s="76">
        <f ca="1">IF(EF46&gt;0,MIN(EF46,SUM($G30:EG30)*EG$9/MIN(VLOOKUP(Assump!$D218,Assump!$B$195:$D$204,3,FALSE)*12,COUNTIF($G$9:$IL$9,TRUE))),0)</f>
        <v>143.83677846219263</v>
      </c>
      <c r="EH38" s="76">
        <f ca="1">IF(EG46&gt;0,MIN(EG46,SUM($G30:EH30)*EH$9/MIN(VLOOKUP(Assump!$D218,Assump!$B$195:$D$204,3,FALSE)*12,COUNTIF($G$9:$IL$9,TRUE))),0)</f>
        <v>143.8367784621696</v>
      </c>
      <c r="EI38" s="76">
        <f ca="1">IF(EH46&gt;0,MIN(EH46,SUM($G30:EI30)*EI$9/MIN(VLOOKUP(Assump!$D218,Assump!$B$195:$D$204,3,FALSE)*12,COUNTIF($G$9:$IL$9,TRUE))),0)</f>
        <v>0</v>
      </c>
      <c r="EJ38" s="76">
        <f ca="1">IF(EI46&gt;0,MIN(EI46,SUM($G30:EJ30)*EJ$9/MIN(VLOOKUP(Assump!$D218,Assump!$B$195:$D$204,3,FALSE)*12,COUNTIF($G$9:$IL$9,TRUE))),0)</f>
        <v>0</v>
      </c>
      <c r="EK38" s="76">
        <f ca="1">IF(EJ46&gt;0,MIN(EJ46,SUM($G30:EK30)*EK$9/MIN(VLOOKUP(Assump!$D218,Assump!$B$195:$D$204,3,FALSE)*12,COUNTIF($G$9:$IL$9,TRUE))),0)</f>
        <v>0</v>
      </c>
      <c r="EL38" s="76">
        <f ca="1">IF(EK46&gt;0,MIN(EK46,SUM($G30:EL30)*EL$9/MIN(VLOOKUP(Assump!$D218,Assump!$B$195:$D$204,3,FALSE)*12,COUNTIF($G$9:$IL$9,TRUE))),0)</f>
        <v>0</v>
      </c>
      <c r="EM38" s="76">
        <f ca="1">IF(EL46&gt;0,MIN(EL46,SUM($G30:EM30)*EM$9/MIN(VLOOKUP(Assump!$D218,Assump!$B$195:$D$204,3,FALSE)*12,COUNTIF($G$9:$IL$9,TRUE))),0)</f>
        <v>0</v>
      </c>
      <c r="EN38" s="76">
        <f ca="1">IF(EM46&gt;0,MIN(EM46,SUM($G30:EN30)*EN$9/MIN(VLOOKUP(Assump!$D218,Assump!$B$195:$D$204,3,FALSE)*12,COUNTIF($G$9:$IL$9,TRUE))),0)</f>
        <v>0</v>
      </c>
      <c r="EO38" s="76">
        <f ca="1">IF(EN46&gt;0,MIN(EN46,SUM($G30:EO30)*EO$9/MIN(VLOOKUP(Assump!$D218,Assump!$B$195:$D$204,3,FALSE)*12,COUNTIF($G$9:$IL$9,TRUE))),0)</f>
        <v>0</v>
      </c>
      <c r="EP38" s="76">
        <f ca="1">IF(EO46&gt;0,MIN(EO46,SUM($G30:EP30)*EP$9/MIN(VLOOKUP(Assump!$D218,Assump!$B$195:$D$204,3,FALSE)*12,COUNTIF($G$9:$IL$9,TRUE))),0)</f>
        <v>0</v>
      </c>
      <c r="EQ38" s="76">
        <f ca="1">IF(EP46&gt;0,MIN(EP46,SUM($G30:EQ30)*EQ$9/MIN(VLOOKUP(Assump!$D218,Assump!$B$195:$D$204,3,FALSE)*12,COUNTIF($G$9:$IL$9,TRUE))),0)</f>
        <v>0</v>
      </c>
      <c r="ER38" s="76">
        <f ca="1">IF(EQ46&gt;0,MIN(EQ46,SUM($G30:ER30)*ER$9/MIN(VLOOKUP(Assump!$D218,Assump!$B$195:$D$204,3,FALSE)*12,COUNTIF($G$9:$IL$9,TRUE))),0)</f>
        <v>0</v>
      </c>
      <c r="ES38" s="76">
        <f ca="1">IF(ER46&gt;0,MIN(ER46,SUM($G30:ES30)*ES$9/MIN(VLOOKUP(Assump!$D218,Assump!$B$195:$D$204,3,FALSE)*12,COUNTIF($G$9:$IL$9,TRUE))),0)</f>
        <v>0</v>
      </c>
      <c r="ET38" s="76">
        <f ca="1">IF(ES46&gt;0,MIN(ES46,SUM($G30:ET30)*ET$9/MIN(VLOOKUP(Assump!$D218,Assump!$B$195:$D$204,3,FALSE)*12,COUNTIF($G$9:$IL$9,TRUE))),0)</f>
        <v>0</v>
      </c>
      <c r="EU38" s="76">
        <f ca="1">IF(ET46&gt;0,MIN(ET46,SUM($G30:EU30)*EU$9/MIN(VLOOKUP(Assump!$D218,Assump!$B$195:$D$204,3,FALSE)*12,COUNTIF($G$9:$IL$9,TRUE))),0)</f>
        <v>0</v>
      </c>
      <c r="EV38" s="76">
        <f ca="1">IF(EU46&gt;0,MIN(EU46,SUM($G30:EV30)*EV$9/MIN(VLOOKUP(Assump!$D218,Assump!$B$195:$D$204,3,FALSE)*12,COUNTIF($G$9:$IL$9,TRUE))),0)</f>
        <v>0</v>
      </c>
      <c r="EW38" s="76">
        <f ca="1">IF(EV46&gt;0,MIN(EV46,SUM($G30:EW30)*EW$9/MIN(VLOOKUP(Assump!$D218,Assump!$B$195:$D$204,3,FALSE)*12,COUNTIF($G$9:$IL$9,TRUE))),0)</f>
        <v>0</v>
      </c>
      <c r="EX38" s="76">
        <f ca="1">IF(EW46&gt;0,MIN(EW46,SUM($G30:EX30)*EX$9/MIN(VLOOKUP(Assump!$D218,Assump!$B$195:$D$204,3,FALSE)*12,COUNTIF($G$9:$IL$9,TRUE))),0)</f>
        <v>0</v>
      </c>
      <c r="EY38" s="76">
        <f ca="1">IF(EX46&gt;0,MIN(EX46,SUM($G30:EY30)*EY$9/MIN(VLOOKUP(Assump!$D218,Assump!$B$195:$D$204,3,FALSE)*12,COUNTIF($G$9:$IL$9,TRUE))),0)</f>
        <v>0</v>
      </c>
      <c r="EZ38" s="76">
        <f ca="1">IF(EY46&gt;0,MIN(EY46,SUM($G30:EZ30)*EZ$9/MIN(VLOOKUP(Assump!$D218,Assump!$B$195:$D$204,3,FALSE)*12,COUNTIF($G$9:$IL$9,TRUE))),0)</f>
        <v>0</v>
      </c>
      <c r="FA38" s="76">
        <f ca="1">IF(EZ46&gt;0,MIN(EZ46,SUM($G30:FA30)*FA$9/MIN(VLOOKUP(Assump!$D218,Assump!$B$195:$D$204,3,FALSE)*12,COUNTIF($G$9:$IL$9,TRUE))),0)</f>
        <v>0</v>
      </c>
      <c r="FB38" s="76">
        <f ca="1">IF(FA46&gt;0,MIN(FA46,SUM($G30:FB30)*FB$9/MIN(VLOOKUP(Assump!$D218,Assump!$B$195:$D$204,3,FALSE)*12,COUNTIF($G$9:$IL$9,TRUE))),0)</f>
        <v>0</v>
      </c>
      <c r="FC38" s="76">
        <f ca="1">IF(FB46&gt;0,MIN(FB46,SUM($G30:FC30)*FC$9/MIN(VLOOKUP(Assump!$D218,Assump!$B$195:$D$204,3,FALSE)*12,COUNTIF($G$9:$IL$9,TRUE))),0)</f>
        <v>0</v>
      </c>
      <c r="FD38" s="76">
        <f ca="1">IF(FC46&gt;0,MIN(FC46,SUM($G30:FD30)*FD$9/MIN(VLOOKUP(Assump!$D218,Assump!$B$195:$D$204,3,FALSE)*12,COUNTIF($G$9:$IL$9,TRUE))),0)</f>
        <v>0</v>
      </c>
      <c r="FE38" s="76">
        <f ca="1">IF(FD46&gt;0,MIN(FD46,SUM($G30:FE30)*FE$9/MIN(VLOOKUP(Assump!$D218,Assump!$B$195:$D$204,3,FALSE)*12,COUNTIF($G$9:$IL$9,TRUE))),0)</f>
        <v>0</v>
      </c>
      <c r="FF38" s="76">
        <f ca="1">IF(FE46&gt;0,MIN(FE46,SUM($G30:FF30)*FF$9/MIN(VLOOKUP(Assump!$D218,Assump!$B$195:$D$204,3,FALSE)*12,COUNTIF($G$9:$IL$9,TRUE))),0)</f>
        <v>0</v>
      </c>
      <c r="FG38" s="76">
        <f ca="1">IF(FF46&gt;0,MIN(FF46,SUM($G30:FG30)*FG$9/MIN(VLOOKUP(Assump!$D218,Assump!$B$195:$D$204,3,FALSE)*12,COUNTIF($G$9:$IL$9,TRUE))),0)</f>
        <v>0</v>
      </c>
      <c r="FH38" s="76">
        <f ca="1">IF(FG46&gt;0,MIN(FG46,SUM($G30:FH30)*FH$9/MIN(VLOOKUP(Assump!$D218,Assump!$B$195:$D$204,3,FALSE)*12,COUNTIF($G$9:$IL$9,TRUE))),0)</f>
        <v>0</v>
      </c>
      <c r="FI38" s="76">
        <f ca="1">IF(FH46&gt;0,MIN(FH46,SUM($G30:FI30)*FI$9/MIN(VLOOKUP(Assump!$D218,Assump!$B$195:$D$204,3,FALSE)*12,COUNTIF($G$9:$IL$9,TRUE))),0)</f>
        <v>0</v>
      </c>
      <c r="FJ38" s="76">
        <f ca="1">IF(FI46&gt;0,MIN(FI46,SUM($G30:FJ30)*FJ$9/MIN(VLOOKUP(Assump!$D218,Assump!$B$195:$D$204,3,FALSE)*12,COUNTIF($G$9:$IL$9,TRUE))),0)</f>
        <v>0</v>
      </c>
      <c r="FK38" s="76">
        <f ca="1">IF(FJ46&gt;0,MIN(FJ46,SUM($G30:FK30)*FK$9/MIN(VLOOKUP(Assump!$D218,Assump!$B$195:$D$204,3,FALSE)*12,COUNTIF($G$9:$IL$9,TRUE))),0)</f>
        <v>0</v>
      </c>
      <c r="FL38" s="76">
        <f ca="1">IF(FK46&gt;0,MIN(FK46,SUM($G30:FL30)*FL$9/MIN(VLOOKUP(Assump!$D218,Assump!$B$195:$D$204,3,FALSE)*12,COUNTIF($G$9:$IL$9,TRUE))),0)</f>
        <v>0</v>
      </c>
      <c r="FM38" s="76">
        <f ca="1">IF(FL46&gt;0,MIN(FL46,SUM($G30:FM30)*FM$9/MIN(VLOOKUP(Assump!$D218,Assump!$B$195:$D$204,3,FALSE)*12,COUNTIF($G$9:$IL$9,TRUE))),0)</f>
        <v>0</v>
      </c>
      <c r="FN38" s="76">
        <f ca="1">IF(FM46&gt;0,MIN(FM46,SUM($G30:FN30)*FN$9/MIN(VLOOKUP(Assump!$D218,Assump!$B$195:$D$204,3,FALSE)*12,COUNTIF($G$9:$IL$9,TRUE))),0)</f>
        <v>0</v>
      </c>
      <c r="FO38" s="76">
        <f ca="1">IF(FN46&gt;0,MIN(FN46,SUM($G30:FO30)*FO$9/MIN(VLOOKUP(Assump!$D218,Assump!$B$195:$D$204,3,FALSE)*12,COUNTIF($G$9:$IL$9,TRUE))),0)</f>
        <v>0</v>
      </c>
      <c r="FP38" s="76">
        <f ca="1">IF(FO46&gt;0,MIN(FO46,SUM($G30:FP30)*FP$9/MIN(VLOOKUP(Assump!$D218,Assump!$B$195:$D$204,3,FALSE)*12,COUNTIF($G$9:$IL$9,TRUE))),0)</f>
        <v>0</v>
      </c>
      <c r="FQ38" s="76">
        <f ca="1">IF(FP46&gt;0,MIN(FP46,SUM($G30:FQ30)*FQ$9/MIN(VLOOKUP(Assump!$D218,Assump!$B$195:$D$204,3,FALSE)*12,COUNTIF($G$9:$IL$9,TRUE))),0)</f>
        <v>0</v>
      </c>
      <c r="FR38" s="76">
        <f ca="1">IF(FQ46&gt;0,MIN(FQ46,SUM($G30:FR30)*FR$9/MIN(VLOOKUP(Assump!$D218,Assump!$B$195:$D$204,3,FALSE)*12,COUNTIF($G$9:$IL$9,TRUE))),0)</f>
        <v>0</v>
      </c>
      <c r="FS38" s="76">
        <f ca="1">IF(FR46&gt;0,MIN(FR46,SUM($G30:FS30)*FS$9/MIN(VLOOKUP(Assump!$D218,Assump!$B$195:$D$204,3,FALSE)*12,COUNTIF($G$9:$IL$9,TRUE))),0)</f>
        <v>0</v>
      </c>
      <c r="FT38" s="76">
        <f ca="1">IF(FS46&gt;0,MIN(FS46,SUM($G30:FT30)*FT$9/MIN(VLOOKUP(Assump!$D218,Assump!$B$195:$D$204,3,FALSE)*12,COUNTIF($G$9:$IL$9,TRUE))),0)</f>
        <v>0</v>
      </c>
      <c r="FU38" s="76">
        <f ca="1">IF(FT46&gt;0,MIN(FT46,SUM($G30:FU30)*FU$9/MIN(VLOOKUP(Assump!$D218,Assump!$B$195:$D$204,3,FALSE)*12,COUNTIF($G$9:$IL$9,TRUE))),0)</f>
        <v>0</v>
      </c>
      <c r="FV38" s="76">
        <f ca="1">IF(FU46&gt;0,MIN(FU46,SUM($G30:FV30)*FV$9/MIN(VLOOKUP(Assump!$D218,Assump!$B$195:$D$204,3,FALSE)*12,COUNTIF($G$9:$IL$9,TRUE))),0)</f>
        <v>0</v>
      </c>
      <c r="FW38" s="76">
        <f ca="1">IF(FV46&gt;0,MIN(FV46,SUM($G30:FW30)*FW$9/MIN(VLOOKUP(Assump!$D218,Assump!$B$195:$D$204,3,FALSE)*12,COUNTIF($G$9:$IL$9,TRUE))),0)</f>
        <v>0</v>
      </c>
      <c r="FX38" s="76">
        <f ca="1">IF(FW46&gt;0,MIN(FW46,SUM($G30:FX30)*FX$9/MIN(VLOOKUP(Assump!$D218,Assump!$B$195:$D$204,3,FALSE)*12,COUNTIF($G$9:$IL$9,TRUE))),0)</f>
        <v>0</v>
      </c>
      <c r="FY38" s="76">
        <f ca="1">IF(FX46&gt;0,MIN(FX46,SUM($G30:FY30)*FY$9/MIN(VLOOKUP(Assump!$D218,Assump!$B$195:$D$204,3,FALSE)*12,COUNTIF($G$9:$IL$9,TRUE))),0)</f>
        <v>0</v>
      </c>
      <c r="FZ38" s="76">
        <f ca="1">IF(FY46&gt;0,MIN(FY46,SUM($G30:FZ30)*FZ$9/MIN(VLOOKUP(Assump!$D218,Assump!$B$195:$D$204,3,FALSE)*12,COUNTIF($G$9:$IL$9,TRUE))),0)</f>
        <v>0</v>
      </c>
      <c r="GA38" s="76">
        <f ca="1">IF(FZ46&gt;0,MIN(FZ46,SUM($G30:GA30)*GA$9/MIN(VLOOKUP(Assump!$D218,Assump!$B$195:$D$204,3,FALSE)*12,COUNTIF($G$9:$IL$9,TRUE))),0)</f>
        <v>0</v>
      </c>
      <c r="GB38" s="76">
        <f ca="1">IF(GA46&gt;0,MIN(GA46,SUM($G30:GB30)*GB$9/MIN(VLOOKUP(Assump!$D218,Assump!$B$195:$D$204,3,FALSE)*12,COUNTIF($G$9:$IL$9,TRUE))),0)</f>
        <v>0</v>
      </c>
      <c r="GC38" s="76">
        <f ca="1">IF(GB46&gt;0,MIN(GB46,SUM($G30:GC30)*GC$9/MIN(VLOOKUP(Assump!$D218,Assump!$B$195:$D$204,3,FALSE)*12,COUNTIF($G$9:$IL$9,TRUE))),0)</f>
        <v>0</v>
      </c>
      <c r="GD38" s="76">
        <f ca="1">IF(GC46&gt;0,MIN(GC46,SUM($G30:GD30)*GD$9/MIN(VLOOKUP(Assump!$D218,Assump!$B$195:$D$204,3,FALSE)*12,COUNTIF($G$9:$IL$9,TRUE))),0)</f>
        <v>0</v>
      </c>
      <c r="GE38" s="76">
        <f ca="1">IF(GD46&gt;0,MIN(GD46,SUM($G30:GE30)*GE$9/MIN(VLOOKUP(Assump!$D218,Assump!$B$195:$D$204,3,FALSE)*12,COUNTIF($G$9:$IL$9,TRUE))),0)</f>
        <v>0</v>
      </c>
      <c r="GF38" s="76">
        <f ca="1">IF(GE46&gt;0,MIN(GE46,SUM($G30:GF30)*GF$9/MIN(VLOOKUP(Assump!$D218,Assump!$B$195:$D$204,3,FALSE)*12,COUNTIF($G$9:$IL$9,TRUE))),0)</f>
        <v>0</v>
      </c>
      <c r="GG38" s="76">
        <f ca="1">IF(GF46&gt;0,MIN(GF46,SUM($G30:GG30)*GG$9/MIN(VLOOKUP(Assump!$D218,Assump!$B$195:$D$204,3,FALSE)*12,COUNTIF($G$9:$IL$9,TRUE))),0)</f>
        <v>0</v>
      </c>
      <c r="GH38" s="76">
        <f ca="1">IF(GG46&gt;0,MIN(GG46,SUM($G30:GH30)*GH$9/MIN(VLOOKUP(Assump!$D218,Assump!$B$195:$D$204,3,FALSE)*12,COUNTIF($G$9:$IL$9,TRUE))),0)</f>
        <v>0</v>
      </c>
      <c r="GI38" s="76">
        <f ca="1">IF(GH46&gt;0,MIN(GH46,SUM($G30:GI30)*GI$9/MIN(VLOOKUP(Assump!$D218,Assump!$B$195:$D$204,3,FALSE)*12,COUNTIF($G$9:$IL$9,TRUE))),0)</f>
        <v>0</v>
      </c>
      <c r="GJ38" s="76">
        <f ca="1">IF(GI46&gt;0,MIN(GI46,SUM($G30:GJ30)*GJ$9/MIN(VLOOKUP(Assump!$D218,Assump!$B$195:$D$204,3,FALSE)*12,COUNTIF($G$9:$IL$9,TRUE))),0)</f>
        <v>0</v>
      </c>
      <c r="GK38" s="76">
        <f ca="1">IF(GJ46&gt;0,MIN(GJ46,SUM($G30:GK30)*GK$9/MIN(VLOOKUP(Assump!$D218,Assump!$B$195:$D$204,3,FALSE)*12,COUNTIF($G$9:$IL$9,TRUE))),0)</f>
        <v>0</v>
      </c>
      <c r="GL38" s="76">
        <f ca="1">IF(GK46&gt;0,MIN(GK46,SUM($G30:GL30)*GL$9/MIN(VLOOKUP(Assump!$D218,Assump!$B$195:$D$204,3,FALSE)*12,COUNTIF($G$9:$IL$9,TRUE))),0)</f>
        <v>0</v>
      </c>
      <c r="GM38" s="76">
        <f ca="1">IF(GL46&gt;0,MIN(GL46,SUM($G30:GM30)*GM$9/MIN(VLOOKUP(Assump!$D218,Assump!$B$195:$D$204,3,FALSE)*12,COUNTIF($G$9:$IL$9,TRUE))),0)</f>
        <v>0</v>
      </c>
      <c r="GN38" s="76">
        <f ca="1">IF(GM46&gt;0,MIN(GM46,SUM($G30:GN30)*GN$9/MIN(VLOOKUP(Assump!$D218,Assump!$B$195:$D$204,3,FALSE)*12,COUNTIF($G$9:$IL$9,TRUE))),0)</f>
        <v>0</v>
      </c>
      <c r="GO38" s="76">
        <f ca="1">IF(GN46&gt;0,MIN(GN46,SUM($G30:GO30)*GO$9/MIN(VLOOKUP(Assump!$D218,Assump!$B$195:$D$204,3,FALSE)*12,COUNTIF($G$9:$IL$9,TRUE))),0)</f>
        <v>0</v>
      </c>
      <c r="GP38" s="76">
        <f ca="1">IF(GO46&gt;0,MIN(GO46,SUM($G30:GP30)*GP$9/MIN(VLOOKUP(Assump!$D218,Assump!$B$195:$D$204,3,FALSE)*12,COUNTIF($G$9:$IL$9,TRUE))),0)</f>
        <v>0</v>
      </c>
      <c r="GQ38" s="76">
        <f ca="1">IF(GP46&gt;0,MIN(GP46,SUM($G30:GQ30)*GQ$9/MIN(VLOOKUP(Assump!$D218,Assump!$B$195:$D$204,3,FALSE)*12,COUNTIF($G$9:$IL$9,TRUE))),0)</f>
        <v>0</v>
      </c>
      <c r="GR38" s="76">
        <f ca="1">IF(GQ46&gt;0,MIN(GQ46,SUM($G30:GR30)*GR$9/MIN(VLOOKUP(Assump!$D218,Assump!$B$195:$D$204,3,FALSE)*12,COUNTIF($G$9:$IL$9,TRUE))),0)</f>
        <v>0</v>
      </c>
      <c r="GS38" s="76">
        <f ca="1">IF(GR46&gt;0,MIN(GR46,SUM($G30:GS30)*GS$9/MIN(VLOOKUP(Assump!$D218,Assump!$B$195:$D$204,3,FALSE)*12,COUNTIF($G$9:$IL$9,TRUE))),0)</f>
        <v>0</v>
      </c>
      <c r="GT38" s="76">
        <f ca="1">IF(GS46&gt;0,MIN(GS46,SUM($G30:GT30)*GT$9/MIN(VLOOKUP(Assump!$D218,Assump!$B$195:$D$204,3,FALSE)*12,COUNTIF($G$9:$IL$9,TRUE))),0)</f>
        <v>0</v>
      </c>
      <c r="GU38" s="76">
        <f ca="1">IF(GT46&gt;0,MIN(GT46,SUM($G30:GU30)*GU$9/MIN(VLOOKUP(Assump!$D218,Assump!$B$195:$D$204,3,FALSE)*12,COUNTIF($G$9:$IL$9,TRUE))),0)</f>
        <v>0</v>
      </c>
      <c r="GV38" s="76">
        <f ca="1">IF(GU46&gt;0,MIN(GU46,SUM($G30:GV30)*GV$9/MIN(VLOOKUP(Assump!$D218,Assump!$B$195:$D$204,3,FALSE)*12,COUNTIF($G$9:$IL$9,TRUE))),0)</f>
        <v>0</v>
      </c>
      <c r="GW38" s="76">
        <f ca="1">IF(GV46&gt;0,MIN(GV46,SUM($G30:GW30)*GW$9/MIN(VLOOKUP(Assump!$D218,Assump!$B$195:$D$204,3,FALSE)*12,COUNTIF($G$9:$IL$9,TRUE))),0)</f>
        <v>0</v>
      </c>
      <c r="GX38" s="76">
        <f ca="1">IF(GW46&gt;0,MIN(GW46,SUM($G30:GX30)*GX$9/MIN(VLOOKUP(Assump!$D218,Assump!$B$195:$D$204,3,FALSE)*12,COUNTIF($G$9:$IL$9,TRUE))),0)</f>
        <v>0</v>
      </c>
      <c r="GY38" s="76">
        <f ca="1">IF(GX46&gt;0,MIN(GX46,SUM($G30:GY30)*GY$9/MIN(VLOOKUP(Assump!$D218,Assump!$B$195:$D$204,3,FALSE)*12,COUNTIF($G$9:$IL$9,TRUE))),0)</f>
        <v>0</v>
      </c>
      <c r="GZ38" s="76">
        <f ca="1">IF(GY46&gt;0,MIN(GY46,SUM($G30:GZ30)*GZ$9/MIN(VLOOKUP(Assump!$D218,Assump!$B$195:$D$204,3,FALSE)*12,COUNTIF($G$9:$IL$9,TRUE))),0)</f>
        <v>0</v>
      </c>
      <c r="HA38" s="76">
        <f ca="1">IF(GZ46&gt;0,MIN(GZ46,SUM($G30:HA30)*HA$9/MIN(VLOOKUP(Assump!$D218,Assump!$B$195:$D$204,3,FALSE)*12,COUNTIF($G$9:$IL$9,TRUE))),0)</f>
        <v>0</v>
      </c>
      <c r="HB38" s="76">
        <f ca="1">IF(HA46&gt;0,MIN(HA46,SUM($G30:HB30)*HB$9/MIN(VLOOKUP(Assump!$D218,Assump!$B$195:$D$204,3,FALSE)*12,COUNTIF($G$9:$IL$9,TRUE))),0)</f>
        <v>0</v>
      </c>
      <c r="HC38" s="76">
        <f ca="1">IF(HB46&gt;0,MIN(HB46,SUM($G30:HC30)*HC$9/MIN(VLOOKUP(Assump!$D218,Assump!$B$195:$D$204,3,FALSE)*12,COUNTIF($G$9:$IL$9,TRUE))),0)</f>
        <v>0</v>
      </c>
      <c r="HD38" s="76">
        <f ca="1">IF(HC46&gt;0,MIN(HC46,SUM($G30:HD30)*HD$9/MIN(VLOOKUP(Assump!$D218,Assump!$B$195:$D$204,3,FALSE)*12,COUNTIF($G$9:$IL$9,TRUE))),0)</f>
        <v>0</v>
      </c>
      <c r="HE38" s="76">
        <f ca="1">IF(HD46&gt;0,MIN(HD46,SUM($G30:HE30)*HE$9/MIN(VLOOKUP(Assump!$D218,Assump!$B$195:$D$204,3,FALSE)*12,COUNTIF($G$9:$IL$9,TRUE))),0)</f>
        <v>0</v>
      </c>
      <c r="HF38" s="76">
        <f ca="1">IF(HE46&gt;0,MIN(HE46,SUM($G30:HF30)*HF$9/MIN(VLOOKUP(Assump!$D218,Assump!$B$195:$D$204,3,FALSE)*12,COUNTIF($G$9:$IL$9,TRUE))),0)</f>
        <v>0</v>
      </c>
      <c r="HG38" s="76">
        <f ca="1">IF(HF46&gt;0,MIN(HF46,SUM($G30:HG30)*HG$9/MIN(VLOOKUP(Assump!$D218,Assump!$B$195:$D$204,3,FALSE)*12,COUNTIF($G$9:$IL$9,TRUE))),0)</f>
        <v>0</v>
      </c>
      <c r="HH38" s="76">
        <f ca="1">IF(HG46&gt;0,MIN(HG46,SUM($G30:HH30)*HH$9/MIN(VLOOKUP(Assump!$D218,Assump!$B$195:$D$204,3,FALSE)*12,COUNTIF($G$9:$IL$9,TRUE))),0)</f>
        <v>0</v>
      </c>
      <c r="HI38" s="76">
        <f ca="1">IF(HH46&gt;0,MIN(HH46,SUM($G30:HI30)*HI$9/MIN(VLOOKUP(Assump!$D218,Assump!$B$195:$D$204,3,FALSE)*12,COUNTIF($G$9:$IL$9,TRUE))),0)</f>
        <v>0</v>
      </c>
      <c r="HJ38" s="76">
        <f ca="1">IF(HI46&gt;0,MIN(HI46,SUM($G30:HJ30)*HJ$9/MIN(VLOOKUP(Assump!$D218,Assump!$B$195:$D$204,3,FALSE)*12,COUNTIF($G$9:$IL$9,TRUE))),0)</f>
        <v>0</v>
      </c>
      <c r="HK38" s="76">
        <f ca="1">IF(HJ46&gt;0,MIN(HJ46,SUM($G30:HK30)*HK$9/MIN(VLOOKUP(Assump!$D218,Assump!$B$195:$D$204,3,FALSE)*12,COUNTIF($G$9:$IL$9,TRUE))),0)</f>
        <v>0</v>
      </c>
      <c r="HL38" s="76">
        <f ca="1">IF(HK46&gt;0,MIN(HK46,SUM($G30:HL30)*HL$9/MIN(VLOOKUP(Assump!$D218,Assump!$B$195:$D$204,3,FALSE)*12,COUNTIF($G$9:$IL$9,TRUE))),0)</f>
        <v>0</v>
      </c>
      <c r="HM38" s="76">
        <f ca="1">IF(HL46&gt;0,MIN(HL46,SUM($G30:HM30)*HM$9/MIN(VLOOKUP(Assump!$D218,Assump!$B$195:$D$204,3,FALSE)*12,COUNTIF($G$9:$IL$9,TRUE))),0)</f>
        <v>0</v>
      </c>
      <c r="HN38" s="76">
        <f ca="1">IF(HM46&gt;0,MIN(HM46,SUM($G30:HN30)*HN$9/MIN(VLOOKUP(Assump!$D218,Assump!$B$195:$D$204,3,FALSE)*12,COUNTIF($G$9:$IL$9,TRUE))),0)</f>
        <v>0</v>
      </c>
      <c r="HO38" s="76">
        <f ca="1">IF(HN46&gt;0,MIN(HN46,SUM($G30:HO30)*HO$9/MIN(VLOOKUP(Assump!$D218,Assump!$B$195:$D$204,3,FALSE)*12,COUNTIF($G$9:$IL$9,TRUE))),0)</f>
        <v>0</v>
      </c>
      <c r="HP38" s="76">
        <f ca="1">IF(HO46&gt;0,MIN(HO46,SUM($G30:HP30)*HP$9/MIN(VLOOKUP(Assump!$D218,Assump!$B$195:$D$204,3,FALSE)*12,COUNTIF($G$9:$IL$9,TRUE))),0)</f>
        <v>0</v>
      </c>
      <c r="HQ38" s="76">
        <f ca="1">IF(HP46&gt;0,MIN(HP46,SUM($G30:HQ30)*HQ$9/MIN(VLOOKUP(Assump!$D218,Assump!$B$195:$D$204,3,FALSE)*12,COUNTIF($G$9:$IL$9,TRUE))),0)</f>
        <v>0</v>
      </c>
      <c r="HR38" s="76">
        <f ca="1">IF(HQ46&gt;0,MIN(HQ46,SUM($G30:HR30)*HR$9/MIN(VLOOKUP(Assump!$D218,Assump!$B$195:$D$204,3,FALSE)*12,COUNTIF($G$9:$IL$9,TRUE))),0)</f>
        <v>0</v>
      </c>
      <c r="HS38" s="76">
        <f ca="1">IF(HR46&gt;0,MIN(HR46,SUM($G30:HS30)*HS$9/MIN(VLOOKUP(Assump!$D218,Assump!$B$195:$D$204,3,FALSE)*12,COUNTIF($G$9:$IL$9,TRUE))),0)</f>
        <v>0</v>
      </c>
      <c r="HT38" s="76">
        <f ca="1">IF(HS46&gt;0,MIN(HS46,SUM($G30:HT30)*HT$9/MIN(VLOOKUP(Assump!$D218,Assump!$B$195:$D$204,3,FALSE)*12,COUNTIF($G$9:$IL$9,TRUE))),0)</f>
        <v>0</v>
      </c>
      <c r="HU38" s="76">
        <f ca="1">IF(HT46&gt;0,MIN(HT46,SUM($G30:HU30)*HU$9/MIN(VLOOKUP(Assump!$D218,Assump!$B$195:$D$204,3,FALSE)*12,COUNTIF($G$9:$IL$9,TRUE))),0)</f>
        <v>0</v>
      </c>
      <c r="HV38" s="76">
        <f ca="1">IF(HU46&gt;0,MIN(HU46,SUM($G30:HV30)*HV$9/MIN(VLOOKUP(Assump!$D218,Assump!$B$195:$D$204,3,FALSE)*12,COUNTIF($G$9:$IL$9,TRUE))),0)</f>
        <v>0</v>
      </c>
      <c r="HW38" s="76">
        <f ca="1">IF(HV46&gt;0,MIN(HV46,SUM($G30:HW30)*HW$9/MIN(VLOOKUP(Assump!$D218,Assump!$B$195:$D$204,3,FALSE)*12,COUNTIF($G$9:$IL$9,TRUE))),0)</f>
        <v>0</v>
      </c>
      <c r="HX38" s="76">
        <f ca="1">IF(HW46&gt;0,MIN(HW46,SUM($G30:HX30)*HX$9/MIN(VLOOKUP(Assump!$D218,Assump!$B$195:$D$204,3,FALSE)*12,COUNTIF($G$9:$IL$9,TRUE))),0)</f>
        <v>0</v>
      </c>
      <c r="HY38" s="76">
        <f ca="1">IF(HX46&gt;0,MIN(HX46,SUM($G30:HY30)*HY$9/MIN(VLOOKUP(Assump!$D218,Assump!$B$195:$D$204,3,FALSE)*12,COUNTIF($G$9:$IL$9,TRUE))),0)</f>
        <v>0</v>
      </c>
      <c r="HZ38" s="76">
        <f ca="1">IF(HY46&gt;0,MIN(HY46,SUM($G30:HZ30)*HZ$9/MIN(VLOOKUP(Assump!$D218,Assump!$B$195:$D$204,3,FALSE)*12,COUNTIF($G$9:$IL$9,TRUE))),0)</f>
        <v>0</v>
      </c>
      <c r="IA38" s="76">
        <f ca="1">IF(HZ46&gt;0,MIN(HZ46,SUM($G30:IA30)*IA$9/MIN(VLOOKUP(Assump!$D218,Assump!$B$195:$D$204,3,FALSE)*12,COUNTIF($G$9:$IL$9,TRUE))),0)</f>
        <v>0</v>
      </c>
      <c r="IB38" s="76">
        <f ca="1">IF(IA46&gt;0,MIN(IA46,SUM($G30:IB30)*IB$9/MIN(VLOOKUP(Assump!$D218,Assump!$B$195:$D$204,3,FALSE)*12,COUNTIF($G$9:$IL$9,TRUE))),0)</f>
        <v>0</v>
      </c>
      <c r="IC38" s="76">
        <f ca="1">IF(IB46&gt;0,MIN(IB46,SUM($G30:IC30)*IC$9/MIN(VLOOKUP(Assump!$D218,Assump!$B$195:$D$204,3,FALSE)*12,COUNTIF($G$9:$IL$9,TRUE))),0)</f>
        <v>0</v>
      </c>
      <c r="ID38" s="76">
        <f ca="1">IF(IC46&gt;0,MIN(IC46,SUM($G30:ID30)*ID$9/MIN(VLOOKUP(Assump!$D218,Assump!$B$195:$D$204,3,FALSE)*12,COUNTIF($G$9:$IL$9,TRUE))),0)</f>
        <v>0</v>
      </c>
      <c r="IE38" s="76">
        <f ca="1">IF(ID46&gt;0,MIN(ID46,SUM($G30:IE30)*IE$9/MIN(VLOOKUP(Assump!$D218,Assump!$B$195:$D$204,3,FALSE)*12,COUNTIF($G$9:$IL$9,TRUE))),0)</f>
        <v>0</v>
      </c>
      <c r="IF38" s="76">
        <f ca="1">IF(IE46&gt;0,MIN(IE46,SUM($G30:IF30)*IF$9/MIN(VLOOKUP(Assump!$D218,Assump!$B$195:$D$204,3,FALSE)*12,COUNTIF($G$9:$IL$9,TRUE))),0)</f>
        <v>0</v>
      </c>
      <c r="IG38" s="76">
        <f ca="1">IF(IF46&gt;0,MIN(IF46,SUM($G30:IG30)*IG$9/MIN(VLOOKUP(Assump!$D218,Assump!$B$195:$D$204,3,FALSE)*12,COUNTIF($G$9:$IL$9,TRUE))),0)</f>
        <v>0</v>
      </c>
      <c r="IH38" s="76">
        <f ca="1">IF(IG46&gt;0,MIN(IG46,SUM($G30:IH30)*IH$9/MIN(VLOOKUP(Assump!$D218,Assump!$B$195:$D$204,3,FALSE)*12,COUNTIF($G$9:$IL$9,TRUE))),0)</f>
        <v>0</v>
      </c>
      <c r="II38" s="76">
        <f ca="1">IF(IH46&gt;0,MIN(IH46,SUM($G30:II30)*II$9/MIN(VLOOKUP(Assump!$D218,Assump!$B$195:$D$204,3,FALSE)*12,COUNTIF($G$9:$IL$9,TRUE))),0)</f>
        <v>0</v>
      </c>
      <c r="IJ38" s="76">
        <f ca="1">IF(II46&gt;0,MIN(II46,SUM($G30:IJ30)*IJ$9/MIN(VLOOKUP(Assump!$D218,Assump!$B$195:$D$204,3,FALSE)*12,COUNTIF($G$9:$IL$9,TRUE))),0)</f>
        <v>0</v>
      </c>
      <c r="IK38" s="76">
        <f ca="1">IF(IJ46&gt;0,MIN(IJ46,SUM($G30:IK30)*IK$9/MIN(VLOOKUP(Assump!$D218,Assump!$B$195:$D$204,3,FALSE)*12,COUNTIF($G$9:$IL$9,TRUE))),0)</f>
        <v>0</v>
      </c>
      <c r="IL38" s="76">
        <f ca="1">IF(IK46&gt;0,MIN(IK46,SUM($G30:IL30)*IL$9/MIN(VLOOKUP(Assump!$D218,Assump!$B$195:$D$204,3,FALSE)*12,COUNTIF($G$9:$IL$9,TRUE))),0)</f>
        <v>0</v>
      </c>
    </row>
    <row r="39" spans="2:246" ht="10.5" customHeight="1" outlineLevel="2" x14ac:dyDescent="0.3">
      <c r="B39" s="7" t="s">
        <v>116</v>
      </c>
      <c r="C39" s="56" t="s">
        <v>283</v>
      </c>
      <c r="G39" s="76">
        <f>IF(F47&gt;0,MIN(F47,SUM($G31:G31)*G$9/MIN(VLOOKUP(Assump!$D219,Assump!$B$195:$D$204,3,FALSE)*12,COUNTIF($G$9:$IL$9,TRUE))),0)</f>
        <v>0</v>
      </c>
      <c r="H39" s="76">
        <f ca="1">IF(G47&gt;0,MIN(G47,SUM($G31:H31)*H$9/MIN(VLOOKUP(Assump!$D219,Assump!$B$195:$D$204,3,FALSE)*12,COUNTIF($G$9:$IL$9,TRUE))),0)</f>
        <v>0</v>
      </c>
      <c r="I39" s="76">
        <f ca="1">IF(H47&gt;0,MIN(H47,SUM($G31:I31)*I$9/MIN(VLOOKUP(Assump!$D219,Assump!$B$195:$D$204,3,FALSE)*12,COUNTIF($G$9:$IL$9,TRUE))),0)</f>
        <v>0</v>
      </c>
      <c r="J39" s="76">
        <f ca="1">IF(I47&gt;0,MIN(I47,SUM($G31:J31)*J$9/MIN(VLOOKUP(Assump!$D219,Assump!$B$195:$D$204,3,FALSE)*12,COUNTIF($G$9:$IL$9,TRUE))),0)</f>
        <v>0</v>
      </c>
      <c r="K39" s="76">
        <f ca="1">IF(J47&gt;0,MIN(J47,SUM($G31:K31)*K$9/MIN(VLOOKUP(Assump!$D219,Assump!$B$195:$D$204,3,FALSE)*12,COUNTIF($G$9:$IL$9,TRUE))),0)</f>
        <v>0</v>
      </c>
      <c r="L39" s="76">
        <f ca="1">IF(K47&gt;0,MIN(K47,SUM($G31:L31)*L$9/MIN(VLOOKUP(Assump!$D219,Assump!$B$195:$D$204,3,FALSE)*12,COUNTIF($G$9:$IL$9,TRUE))),0)</f>
        <v>0</v>
      </c>
      <c r="M39" s="76">
        <f ca="1">IF(L47&gt;0,MIN(L47,SUM($G31:M31)*M$9/MIN(VLOOKUP(Assump!$D219,Assump!$B$195:$D$204,3,FALSE)*12,COUNTIF($G$9:$IL$9,TRUE))),0)</f>
        <v>0</v>
      </c>
      <c r="N39" s="76">
        <f ca="1">IF(M47&gt;0,MIN(M47,SUM($G31:N31)*N$9/MIN(VLOOKUP(Assump!$D219,Assump!$B$195:$D$204,3,FALSE)*12,COUNTIF($G$9:$IL$9,TRUE))),0)</f>
        <v>0</v>
      </c>
      <c r="O39" s="76">
        <f ca="1">IF(N47&gt;0,MIN(N47,SUM($G31:O31)*O$9/MIN(VLOOKUP(Assump!$D219,Assump!$B$195:$D$204,3,FALSE)*12,COUNTIF($G$9:$IL$9,TRUE))),0)</f>
        <v>0</v>
      </c>
      <c r="P39" s="76">
        <f ca="1">IF(O47&gt;0,MIN(O47,SUM($G31:P31)*P$9/MIN(VLOOKUP(Assump!$D219,Assump!$B$195:$D$204,3,FALSE)*12,COUNTIF($G$9:$IL$9,TRUE))),0)</f>
        <v>0</v>
      </c>
      <c r="Q39" s="76">
        <f ca="1">IF(P47&gt;0,MIN(P47,SUM($G31:Q31)*Q$9/MIN(VLOOKUP(Assump!$D219,Assump!$B$195:$D$204,3,FALSE)*12,COUNTIF($G$9:$IL$9,TRUE))),0)</f>
        <v>0</v>
      </c>
      <c r="R39" s="76">
        <f ca="1">IF(Q47&gt;0,MIN(Q47,SUM($G31:R31)*R$9/MIN(VLOOKUP(Assump!$D219,Assump!$B$195:$D$204,3,FALSE)*12,COUNTIF($G$9:$IL$9,TRUE))),0)</f>
        <v>0</v>
      </c>
      <c r="S39" s="76">
        <f ca="1">IF(R47&gt;0,MIN(R47,SUM($G31:S31)*S$9/MIN(VLOOKUP(Assump!$D219,Assump!$B$195:$D$204,3,FALSE)*12,COUNTIF($G$9:$IL$9,TRUE))),0)</f>
        <v>106.48148148148148</v>
      </c>
      <c r="T39" s="76">
        <f ca="1">IF(S47&gt;0,MIN(S47,SUM($G31:T31)*T$9/MIN(VLOOKUP(Assump!$D219,Assump!$B$195:$D$204,3,FALSE)*12,COUNTIF($G$9:$IL$9,TRUE))),0)</f>
        <v>106.48148148148148</v>
      </c>
      <c r="U39" s="76">
        <f ca="1">IF(T47&gt;0,MIN(T47,SUM($G31:U31)*U$9/MIN(VLOOKUP(Assump!$D219,Assump!$B$195:$D$204,3,FALSE)*12,COUNTIF($G$9:$IL$9,TRUE))),0)</f>
        <v>106.48148148148148</v>
      </c>
      <c r="V39" s="76">
        <f ca="1">IF(U47&gt;0,MIN(U47,SUM($G31:V31)*V$9/MIN(VLOOKUP(Assump!$D219,Assump!$B$195:$D$204,3,FALSE)*12,COUNTIF($G$9:$IL$9,TRUE))),0)</f>
        <v>106.48148148148148</v>
      </c>
      <c r="W39" s="76">
        <f ca="1">IF(V47&gt;0,MIN(V47,SUM($G31:W31)*W$9/MIN(VLOOKUP(Assump!$D219,Assump!$B$195:$D$204,3,FALSE)*12,COUNTIF($G$9:$IL$9,TRUE))),0)</f>
        <v>106.48148148148148</v>
      </c>
      <c r="X39" s="76">
        <f ca="1">IF(W47&gt;0,MIN(W47,SUM($G31:X31)*X$9/MIN(VLOOKUP(Assump!$D219,Assump!$B$195:$D$204,3,FALSE)*12,COUNTIF($G$9:$IL$9,TRUE))),0)</f>
        <v>106.48148148148148</v>
      </c>
      <c r="Y39" s="76">
        <f ca="1">IF(X47&gt;0,MIN(X47,SUM($G31:Y31)*Y$9/MIN(VLOOKUP(Assump!$D219,Assump!$B$195:$D$204,3,FALSE)*12,COUNTIF($G$9:$IL$9,TRUE))),0)</f>
        <v>106.48148148148148</v>
      </c>
      <c r="Z39" s="76">
        <f ca="1">IF(Y47&gt;0,MIN(Y47,SUM($G31:Z31)*Z$9/MIN(VLOOKUP(Assump!$D219,Assump!$B$195:$D$204,3,FALSE)*12,COUNTIF($G$9:$IL$9,TRUE))),0)</f>
        <v>106.48148148148148</v>
      </c>
      <c r="AA39" s="76">
        <f ca="1">IF(Z47&gt;0,MIN(Z47,SUM($G31:AA31)*AA$9/MIN(VLOOKUP(Assump!$D219,Assump!$B$195:$D$204,3,FALSE)*12,COUNTIF($G$9:$IL$9,TRUE))),0)</f>
        <v>106.48148148148148</v>
      </c>
      <c r="AB39" s="76">
        <f ca="1">IF(AA47&gt;0,MIN(AA47,SUM($G31:AB31)*AB$9/MIN(VLOOKUP(Assump!$D219,Assump!$B$195:$D$204,3,FALSE)*12,COUNTIF($G$9:$IL$9,TRUE))),0)</f>
        <v>106.48148148148148</v>
      </c>
      <c r="AC39" s="76">
        <f ca="1">IF(AB47&gt;0,MIN(AB47,SUM($G31:AC31)*AC$9/MIN(VLOOKUP(Assump!$D219,Assump!$B$195:$D$204,3,FALSE)*12,COUNTIF($G$9:$IL$9,TRUE))),0)</f>
        <v>106.48148148148148</v>
      </c>
      <c r="AD39" s="76">
        <f ca="1">IF(AC47&gt;0,MIN(AC47,SUM($G31:AD31)*AD$9/MIN(VLOOKUP(Assump!$D219,Assump!$B$195:$D$204,3,FALSE)*12,COUNTIF($G$9:$IL$9,TRUE))),0)</f>
        <v>106.48148148148148</v>
      </c>
      <c r="AE39" s="76">
        <f ca="1">IF(AD47&gt;0,MIN(AD47,SUM($G31:AE31)*AE$9/MIN(VLOOKUP(Assump!$D219,Assump!$B$195:$D$204,3,FALSE)*12,COUNTIF($G$9:$IL$9,TRUE))),0)</f>
        <v>106.48148148148148</v>
      </c>
      <c r="AF39" s="76">
        <f ca="1">IF(AE47&gt;0,MIN(AE47,SUM($G31:AF31)*AF$9/MIN(VLOOKUP(Assump!$D219,Assump!$B$195:$D$204,3,FALSE)*12,COUNTIF($G$9:$IL$9,TRUE))),0)</f>
        <v>106.48148148148148</v>
      </c>
      <c r="AG39" s="76">
        <f ca="1">IF(AF47&gt;0,MIN(AF47,SUM($G31:AG31)*AG$9/MIN(VLOOKUP(Assump!$D219,Assump!$B$195:$D$204,3,FALSE)*12,COUNTIF($G$9:$IL$9,TRUE))),0)</f>
        <v>106.48148148148148</v>
      </c>
      <c r="AH39" s="76">
        <f ca="1">IF(AG47&gt;0,MIN(AG47,SUM($G31:AH31)*AH$9/MIN(VLOOKUP(Assump!$D219,Assump!$B$195:$D$204,3,FALSE)*12,COUNTIF($G$9:$IL$9,TRUE))),0)</f>
        <v>106.48148148148148</v>
      </c>
      <c r="AI39" s="76">
        <f ca="1">IF(AH47&gt;0,MIN(AH47,SUM($G31:AI31)*AI$9/MIN(VLOOKUP(Assump!$D219,Assump!$B$195:$D$204,3,FALSE)*12,COUNTIF($G$9:$IL$9,TRUE))),0)</f>
        <v>106.48148148148148</v>
      </c>
      <c r="AJ39" s="76">
        <f ca="1">IF(AI47&gt;0,MIN(AI47,SUM($G31:AJ31)*AJ$9/MIN(VLOOKUP(Assump!$D219,Assump!$B$195:$D$204,3,FALSE)*12,COUNTIF($G$9:$IL$9,TRUE))),0)</f>
        <v>106.48148148148148</v>
      </c>
      <c r="AK39" s="76">
        <f ca="1">IF(AJ47&gt;0,MIN(AJ47,SUM($G31:AK31)*AK$9/MIN(VLOOKUP(Assump!$D219,Assump!$B$195:$D$204,3,FALSE)*12,COUNTIF($G$9:$IL$9,TRUE))),0)</f>
        <v>106.48148148148148</v>
      </c>
      <c r="AL39" s="76">
        <f ca="1">IF(AK47&gt;0,MIN(AK47,SUM($G31:AL31)*AL$9/MIN(VLOOKUP(Assump!$D219,Assump!$B$195:$D$204,3,FALSE)*12,COUNTIF($G$9:$IL$9,TRUE))),0)</f>
        <v>106.48148148148148</v>
      </c>
      <c r="AM39" s="76">
        <f ca="1">IF(AL47&gt;0,MIN(AL47,SUM($G31:AM31)*AM$9/MIN(VLOOKUP(Assump!$D219,Assump!$B$195:$D$204,3,FALSE)*12,COUNTIF($G$9:$IL$9,TRUE))),0)</f>
        <v>106.48148148148148</v>
      </c>
      <c r="AN39" s="76">
        <f ca="1">IF(AM47&gt;0,MIN(AM47,SUM($G31:AN31)*AN$9/MIN(VLOOKUP(Assump!$D219,Assump!$B$195:$D$204,3,FALSE)*12,COUNTIF($G$9:$IL$9,TRUE))),0)</f>
        <v>106.48148148148148</v>
      </c>
      <c r="AO39" s="76">
        <f ca="1">IF(AN47&gt;0,MIN(AN47,SUM($G31:AO31)*AO$9/MIN(VLOOKUP(Assump!$D219,Assump!$B$195:$D$204,3,FALSE)*12,COUNTIF($G$9:$IL$9,TRUE))),0)</f>
        <v>106.48148148148148</v>
      </c>
      <c r="AP39" s="76">
        <f ca="1">IF(AO47&gt;0,MIN(AO47,SUM($G31:AP31)*AP$9/MIN(VLOOKUP(Assump!$D219,Assump!$B$195:$D$204,3,FALSE)*12,COUNTIF($G$9:$IL$9,TRUE))),0)</f>
        <v>106.48148148148148</v>
      </c>
      <c r="AQ39" s="76">
        <f ca="1">IF(AP47&gt;0,MIN(AP47,SUM($G31:AQ31)*AQ$9/MIN(VLOOKUP(Assump!$D219,Assump!$B$195:$D$204,3,FALSE)*12,COUNTIF($G$9:$IL$9,TRUE))),0)</f>
        <v>106.48148148148148</v>
      </c>
      <c r="AR39" s="76">
        <f ca="1">IF(AQ47&gt;0,MIN(AQ47,SUM($G31:AR31)*AR$9/MIN(VLOOKUP(Assump!$D219,Assump!$B$195:$D$204,3,FALSE)*12,COUNTIF($G$9:$IL$9,TRUE))),0)</f>
        <v>106.48148148148148</v>
      </c>
      <c r="AS39" s="76">
        <f ca="1">IF(AR47&gt;0,MIN(AR47,SUM($G31:AS31)*AS$9/MIN(VLOOKUP(Assump!$D219,Assump!$B$195:$D$204,3,FALSE)*12,COUNTIF($G$9:$IL$9,TRUE))),0)</f>
        <v>106.48148148148148</v>
      </c>
      <c r="AT39" s="76">
        <f ca="1">IF(AS47&gt;0,MIN(AS47,SUM($G31:AT31)*AT$9/MIN(VLOOKUP(Assump!$D219,Assump!$B$195:$D$204,3,FALSE)*12,COUNTIF($G$9:$IL$9,TRUE))),0)</f>
        <v>106.48148148148148</v>
      </c>
      <c r="AU39" s="76">
        <f ca="1">IF(AT47&gt;0,MIN(AT47,SUM($G31:AU31)*AU$9/MIN(VLOOKUP(Assump!$D219,Assump!$B$195:$D$204,3,FALSE)*12,COUNTIF($G$9:$IL$9,TRUE))),0)</f>
        <v>106.48148148148148</v>
      </c>
      <c r="AV39" s="76">
        <f ca="1">IF(AU47&gt;0,MIN(AU47,SUM($G31:AV31)*AV$9/MIN(VLOOKUP(Assump!$D219,Assump!$B$195:$D$204,3,FALSE)*12,COUNTIF($G$9:$IL$9,TRUE))),0)</f>
        <v>106.48148148148148</v>
      </c>
      <c r="AW39" s="76">
        <f ca="1">IF(AV47&gt;0,MIN(AV47,SUM($G31:AW31)*AW$9/MIN(VLOOKUP(Assump!$D219,Assump!$B$195:$D$204,3,FALSE)*12,COUNTIF($G$9:$IL$9,TRUE))),0)</f>
        <v>106.48148148148148</v>
      </c>
      <c r="AX39" s="76">
        <f ca="1">IF(AW47&gt;0,MIN(AW47,SUM($G31:AX31)*AX$9/MIN(VLOOKUP(Assump!$D219,Assump!$B$195:$D$204,3,FALSE)*12,COUNTIF($G$9:$IL$9,TRUE))),0)</f>
        <v>106.48148148148148</v>
      </c>
      <c r="AY39" s="76">
        <f ca="1">IF(AX47&gt;0,MIN(AX47,SUM($G31:AY31)*AY$9/MIN(VLOOKUP(Assump!$D219,Assump!$B$195:$D$204,3,FALSE)*12,COUNTIF($G$9:$IL$9,TRUE))),0)</f>
        <v>106.48148148148148</v>
      </c>
      <c r="AZ39" s="76">
        <f ca="1">IF(AY47&gt;0,MIN(AY47,SUM($G31:AZ31)*AZ$9/MIN(VLOOKUP(Assump!$D219,Assump!$B$195:$D$204,3,FALSE)*12,COUNTIF($G$9:$IL$9,TRUE))),0)</f>
        <v>106.48148148148148</v>
      </c>
      <c r="BA39" s="76">
        <f ca="1">IF(AZ47&gt;0,MIN(AZ47,SUM($G31:BA31)*BA$9/MIN(VLOOKUP(Assump!$D219,Assump!$B$195:$D$204,3,FALSE)*12,COUNTIF($G$9:$IL$9,TRUE))),0)</f>
        <v>106.48148148148148</v>
      </c>
      <c r="BB39" s="76">
        <f ca="1">IF(BA47&gt;0,MIN(BA47,SUM($G31:BB31)*BB$9/MIN(VLOOKUP(Assump!$D219,Assump!$B$195:$D$204,3,FALSE)*12,COUNTIF($G$9:$IL$9,TRUE))),0)</f>
        <v>106.48148148148148</v>
      </c>
      <c r="BC39" s="76">
        <f ca="1">IF(BB47&gt;0,MIN(BB47,SUM($G31:BC31)*BC$9/MIN(VLOOKUP(Assump!$D219,Assump!$B$195:$D$204,3,FALSE)*12,COUNTIF($G$9:$IL$9,TRUE))),0)</f>
        <v>0</v>
      </c>
      <c r="BD39" s="76">
        <f ca="1">IF(BC47&gt;0,MIN(BC47,SUM($G31:BD31)*BD$9/MIN(VLOOKUP(Assump!$D219,Assump!$B$195:$D$204,3,FALSE)*12,COUNTIF($G$9:$IL$9,TRUE))),0)</f>
        <v>0</v>
      </c>
      <c r="BE39" s="76">
        <f ca="1">IF(BD47&gt;0,MIN(BD47,SUM($G31:BE31)*BE$9/MIN(VLOOKUP(Assump!$D219,Assump!$B$195:$D$204,3,FALSE)*12,COUNTIF($G$9:$IL$9,TRUE))),0)</f>
        <v>0</v>
      </c>
      <c r="BF39" s="76">
        <f ca="1">IF(BE47&gt;0,MIN(BE47,SUM($G31:BF31)*BF$9/MIN(VLOOKUP(Assump!$D219,Assump!$B$195:$D$204,3,FALSE)*12,COUNTIF($G$9:$IL$9,TRUE))),0)</f>
        <v>0</v>
      </c>
      <c r="BG39" s="76">
        <f ca="1">IF(BF47&gt;0,MIN(BF47,SUM($G31:BG31)*BG$9/MIN(VLOOKUP(Assump!$D219,Assump!$B$195:$D$204,3,FALSE)*12,COUNTIF($G$9:$IL$9,TRUE))),0)</f>
        <v>0</v>
      </c>
      <c r="BH39" s="76">
        <f ca="1">IF(BG47&gt;0,MIN(BG47,SUM($G31:BH31)*BH$9/MIN(VLOOKUP(Assump!$D219,Assump!$B$195:$D$204,3,FALSE)*12,COUNTIF($G$9:$IL$9,TRUE))),0)</f>
        <v>0</v>
      </c>
      <c r="BI39" s="76">
        <f ca="1">IF(BH47&gt;0,MIN(BH47,SUM($G31:BI31)*BI$9/MIN(VLOOKUP(Assump!$D219,Assump!$B$195:$D$204,3,FALSE)*12,COUNTIF($G$9:$IL$9,TRUE))),0)</f>
        <v>0</v>
      </c>
      <c r="BJ39" s="76">
        <f ca="1">IF(BI47&gt;0,MIN(BI47,SUM($G31:BJ31)*BJ$9/MIN(VLOOKUP(Assump!$D219,Assump!$B$195:$D$204,3,FALSE)*12,COUNTIF($G$9:$IL$9,TRUE))),0)</f>
        <v>0</v>
      </c>
      <c r="BK39" s="76">
        <f ca="1">IF(BJ47&gt;0,MIN(BJ47,SUM($G31:BK31)*BK$9/MIN(VLOOKUP(Assump!$D219,Assump!$B$195:$D$204,3,FALSE)*12,COUNTIF($G$9:$IL$9,TRUE))),0)</f>
        <v>0</v>
      </c>
      <c r="BL39" s="76">
        <f ca="1">IF(BK47&gt;0,MIN(BK47,SUM($G31:BL31)*BL$9/MIN(VLOOKUP(Assump!$D219,Assump!$B$195:$D$204,3,FALSE)*12,COUNTIF($G$9:$IL$9,TRUE))),0)</f>
        <v>0</v>
      </c>
      <c r="BM39" s="76">
        <f ca="1">IF(BL47&gt;0,MIN(BL47,SUM($G31:BM31)*BM$9/MIN(VLOOKUP(Assump!$D219,Assump!$B$195:$D$204,3,FALSE)*12,COUNTIF($G$9:$IL$9,TRUE))),0)</f>
        <v>0</v>
      </c>
      <c r="BN39" s="76">
        <f ca="1">IF(BM47&gt;0,MIN(BM47,SUM($G31:BN31)*BN$9/MIN(VLOOKUP(Assump!$D219,Assump!$B$195:$D$204,3,FALSE)*12,COUNTIF($G$9:$IL$9,TRUE))),0)</f>
        <v>0</v>
      </c>
      <c r="BO39" s="76">
        <f ca="1">IF(BN47&gt;0,MIN(BN47,SUM($G31:BO31)*BO$9/MIN(VLOOKUP(Assump!$D219,Assump!$B$195:$D$204,3,FALSE)*12,COUNTIF($G$9:$IL$9,TRUE))),0)</f>
        <v>0</v>
      </c>
      <c r="BP39" s="76">
        <f ca="1">IF(BO47&gt;0,MIN(BO47,SUM($G31:BP31)*BP$9/MIN(VLOOKUP(Assump!$D219,Assump!$B$195:$D$204,3,FALSE)*12,COUNTIF($G$9:$IL$9,TRUE))),0)</f>
        <v>0</v>
      </c>
      <c r="BQ39" s="76">
        <f ca="1">IF(BP47&gt;0,MIN(BP47,SUM($G31:BQ31)*BQ$9/MIN(VLOOKUP(Assump!$D219,Assump!$B$195:$D$204,3,FALSE)*12,COUNTIF($G$9:$IL$9,TRUE))),0)</f>
        <v>0</v>
      </c>
      <c r="BR39" s="76">
        <f ca="1">IF(BQ47&gt;0,MIN(BQ47,SUM($G31:BR31)*BR$9/MIN(VLOOKUP(Assump!$D219,Assump!$B$195:$D$204,3,FALSE)*12,COUNTIF($G$9:$IL$9,TRUE))),0)</f>
        <v>0</v>
      </c>
      <c r="BS39" s="76">
        <f ca="1">IF(BR47&gt;0,MIN(BR47,SUM($G31:BS31)*BS$9/MIN(VLOOKUP(Assump!$D219,Assump!$B$195:$D$204,3,FALSE)*12,COUNTIF($G$9:$IL$9,TRUE))),0)</f>
        <v>0</v>
      </c>
      <c r="BT39" s="76">
        <f ca="1">IF(BS47&gt;0,MIN(BS47,SUM($G31:BT31)*BT$9/MIN(VLOOKUP(Assump!$D219,Assump!$B$195:$D$204,3,FALSE)*12,COUNTIF($G$9:$IL$9,TRUE))),0)</f>
        <v>0</v>
      </c>
      <c r="BU39" s="76">
        <f ca="1">IF(BT47&gt;0,MIN(BT47,SUM($G31:BU31)*BU$9/MIN(VLOOKUP(Assump!$D219,Assump!$B$195:$D$204,3,FALSE)*12,COUNTIF($G$9:$IL$9,TRUE))),0)</f>
        <v>0</v>
      </c>
      <c r="BV39" s="76">
        <f ca="1">IF(BU47&gt;0,MIN(BU47,SUM($G31:BV31)*BV$9/MIN(VLOOKUP(Assump!$D219,Assump!$B$195:$D$204,3,FALSE)*12,COUNTIF($G$9:$IL$9,TRUE))),0)</f>
        <v>0</v>
      </c>
      <c r="BW39" s="76">
        <f ca="1">IF(BV47&gt;0,MIN(BV47,SUM($G31:BW31)*BW$9/MIN(VLOOKUP(Assump!$D219,Assump!$B$195:$D$204,3,FALSE)*12,COUNTIF($G$9:$IL$9,TRUE))),0)</f>
        <v>0</v>
      </c>
      <c r="BX39" s="76">
        <f ca="1">IF(BW47&gt;0,MIN(BW47,SUM($G31:BX31)*BX$9/MIN(VLOOKUP(Assump!$D219,Assump!$B$195:$D$204,3,FALSE)*12,COUNTIF($G$9:$IL$9,TRUE))),0)</f>
        <v>0</v>
      </c>
      <c r="BY39" s="76">
        <f ca="1">IF(BX47&gt;0,MIN(BX47,SUM($G31:BY31)*BY$9/MIN(VLOOKUP(Assump!$D219,Assump!$B$195:$D$204,3,FALSE)*12,COUNTIF($G$9:$IL$9,TRUE))),0)</f>
        <v>0</v>
      </c>
      <c r="BZ39" s="76">
        <f ca="1">IF(BY47&gt;0,MIN(BY47,SUM($G31:BZ31)*BZ$9/MIN(VLOOKUP(Assump!$D219,Assump!$B$195:$D$204,3,FALSE)*12,COUNTIF($G$9:$IL$9,TRUE))),0)</f>
        <v>0</v>
      </c>
      <c r="CA39" s="76">
        <f ca="1">IF(BZ47&gt;0,MIN(BZ47,SUM($G31:CA31)*CA$9/MIN(VLOOKUP(Assump!$D219,Assump!$B$195:$D$204,3,FALSE)*12,COUNTIF($G$9:$IL$9,TRUE))),0)</f>
        <v>0</v>
      </c>
      <c r="CB39" s="76">
        <f ca="1">IF(CA47&gt;0,MIN(CA47,SUM($G31:CB31)*CB$9/MIN(VLOOKUP(Assump!$D219,Assump!$B$195:$D$204,3,FALSE)*12,COUNTIF($G$9:$IL$9,TRUE))),0)</f>
        <v>0</v>
      </c>
      <c r="CC39" s="76">
        <f ca="1">IF(CB47&gt;0,MIN(CB47,SUM($G31:CC31)*CC$9/MIN(VLOOKUP(Assump!$D219,Assump!$B$195:$D$204,3,FALSE)*12,COUNTIF($G$9:$IL$9,TRUE))),0)</f>
        <v>0</v>
      </c>
      <c r="CD39" s="76">
        <f ca="1">IF(CC47&gt;0,MIN(CC47,SUM($G31:CD31)*CD$9/MIN(VLOOKUP(Assump!$D219,Assump!$B$195:$D$204,3,FALSE)*12,COUNTIF($G$9:$IL$9,TRUE))),0)</f>
        <v>0</v>
      </c>
      <c r="CE39" s="76">
        <f ca="1">IF(CD47&gt;0,MIN(CD47,SUM($G31:CE31)*CE$9/MIN(VLOOKUP(Assump!$D219,Assump!$B$195:$D$204,3,FALSE)*12,COUNTIF($G$9:$IL$9,TRUE))),0)</f>
        <v>0</v>
      </c>
      <c r="CF39" s="76">
        <f ca="1">IF(CE47&gt;0,MIN(CE47,SUM($G31:CF31)*CF$9/MIN(VLOOKUP(Assump!$D219,Assump!$B$195:$D$204,3,FALSE)*12,COUNTIF($G$9:$IL$9,TRUE))),0)</f>
        <v>0</v>
      </c>
      <c r="CG39" s="76">
        <f ca="1">IF(CF47&gt;0,MIN(CF47,SUM($G31:CG31)*CG$9/MIN(VLOOKUP(Assump!$D219,Assump!$B$195:$D$204,3,FALSE)*12,COUNTIF($G$9:$IL$9,TRUE))),0)</f>
        <v>0</v>
      </c>
      <c r="CH39" s="76">
        <f ca="1">IF(CG47&gt;0,MIN(CG47,SUM($G31:CH31)*CH$9/MIN(VLOOKUP(Assump!$D219,Assump!$B$195:$D$204,3,FALSE)*12,COUNTIF($G$9:$IL$9,TRUE))),0)</f>
        <v>0</v>
      </c>
      <c r="CI39" s="76">
        <f ca="1">IF(CH47&gt;0,MIN(CH47,SUM($G31:CI31)*CI$9/MIN(VLOOKUP(Assump!$D219,Assump!$B$195:$D$204,3,FALSE)*12,COUNTIF($G$9:$IL$9,TRUE))),0)</f>
        <v>0</v>
      </c>
      <c r="CJ39" s="76">
        <f ca="1">IF(CI47&gt;0,MIN(CI47,SUM($G31:CJ31)*CJ$9/MIN(VLOOKUP(Assump!$D219,Assump!$B$195:$D$204,3,FALSE)*12,COUNTIF($G$9:$IL$9,TRUE))),0)</f>
        <v>0</v>
      </c>
      <c r="CK39" s="76">
        <f ca="1">IF(CJ47&gt;0,MIN(CJ47,SUM($G31:CK31)*CK$9/MIN(VLOOKUP(Assump!$D219,Assump!$B$195:$D$204,3,FALSE)*12,COUNTIF($G$9:$IL$9,TRUE))),0)</f>
        <v>0</v>
      </c>
      <c r="CL39" s="76">
        <f ca="1">IF(CK47&gt;0,MIN(CK47,SUM($G31:CL31)*CL$9/MIN(VLOOKUP(Assump!$D219,Assump!$B$195:$D$204,3,FALSE)*12,COUNTIF($G$9:$IL$9,TRUE))),0)</f>
        <v>0</v>
      </c>
      <c r="CM39" s="76">
        <f ca="1">IF(CL47&gt;0,MIN(CL47,SUM($G31:CM31)*CM$9/MIN(VLOOKUP(Assump!$D219,Assump!$B$195:$D$204,3,FALSE)*12,COUNTIF($G$9:$IL$9,TRUE))),0)</f>
        <v>0</v>
      </c>
      <c r="CN39" s="76">
        <f ca="1">IF(CM47&gt;0,MIN(CM47,SUM($G31:CN31)*CN$9/MIN(VLOOKUP(Assump!$D219,Assump!$B$195:$D$204,3,FALSE)*12,COUNTIF($G$9:$IL$9,TRUE))),0)</f>
        <v>0</v>
      </c>
      <c r="CO39" s="76">
        <f ca="1">IF(CN47&gt;0,MIN(CN47,SUM($G31:CO31)*CO$9/MIN(VLOOKUP(Assump!$D219,Assump!$B$195:$D$204,3,FALSE)*12,COUNTIF($G$9:$IL$9,TRUE))),0)</f>
        <v>0</v>
      </c>
      <c r="CP39" s="76">
        <f ca="1">IF(CO47&gt;0,MIN(CO47,SUM($G31:CP31)*CP$9/MIN(VLOOKUP(Assump!$D219,Assump!$B$195:$D$204,3,FALSE)*12,COUNTIF($G$9:$IL$9,TRUE))),0)</f>
        <v>0</v>
      </c>
      <c r="CQ39" s="76">
        <f ca="1">IF(CP47&gt;0,MIN(CP47,SUM($G31:CQ31)*CQ$9/MIN(VLOOKUP(Assump!$D219,Assump!$B$195:$D$204,3,FALSE)*12,COUNTIF($G$9:$IL$9,TRUE))),0)</f>
        <v>0</v>
      </c>
      <c r="CR39" s="76">
        <f ca="1">IF(CQ47&gt;0,MIN(CQ47,SUM($G31:CR31)*CR$9/MIN(VLOOKUP(Assump!$D219,Assump!$B$195:$D$204,3,FALSE)*12,COUNTIF($G$9:$IL$9,TRUE))),0)</f>
        <v>0</v>
      </c>
      <c r="CS39" s="76">
        <f ca="1">IF(CR47&gt;0,MIN(CR47,SUM($G31:CS31)*CS$9/MIN(VLOOKUP(Assump!$D219,Assump!$B$195:$D$204,3,FALSE)*12,COUNTIF($G$9:$IL$9,TRUE))),0)</f>
        <v>0</v>
      </c>
      <c r="CT39" s="76">
        <f ca="1">IF(CS47&gt;0,MIN(CS47,SUM($G31:CT31)*CT$9/MIN(VLOOKUP(Assump!$D219,Assump!$B$195:$D$204,3,FALSE)*12,COUNTIF($G$9:$IL$9,TRUE))),0)</f>
        <v>0</v>
      </c>
      <c r="CU39" s="76">
        <f ca="1">IF(CT47&gt;0,MIN(CT47,SUM($G31:CU31)*CU$9/MIN(VLOOKUP(Assump!$D219,Assump!$B$195:$D$204,3,FALSE)*12,COUNTIF($G$9:$IL$9,TRUE))),0)</f>
        <v>0</v>
      </c>
      <c r="CV39" s="76">
        <f ca="1">IF(CU47&gt;0,MIN(CU47,SUM($G31:CV31)*CV$9/MIN(VLOOKUP(Assump!$D219,Assump!$B$195:$D$204,3,FALSE)*12,COUNTIF($G$9:$IL$9,TRUE))),0)</f>
        <v>0</v>
      </c>
      <c r="CW39" s="76">
        <f ca="1">IF(CV47&gt;0,MIN(CV47,SUM($G31:CW31)*CW$9/MIN(VLOOKUP(Assump!$D219,Assump!$B$195:$D$204,3,FALSE)*12,COUNTIF($G$9:$IL$9,TRUE))),0)</f>
        <v>0</v>
      </c>
      <c r="CX39" s="76">
        <f ca="1">IF(CW47&gt;0,MIN(CW47,SUM($G31:CX31)*CX$9/MIN(VLOOKUP(Assump!$D219,Assump!$B$195:$D$204,3,FALSE)*12,COUNTIF($G$9:$IL$9,TRUE))),0)</f>
        <v>0</v>
      </c>
      <c r="CY39" s="76">
        <f ca="1">IF(CX47&gt;0,MIN(CX47,SUM($G31:CY31)*CY$9/MIN(VLOOKUP(Assump!$D219,Assump!$B$195:$D$204,3,FALSE)*12,COUNTIF($G$9:$IL$9,TRUE))),0)</f>
        <v>0</v>
      </c>
      <c r="CZ39" s="76">
        <f ca="1">IF(CY47&gt;0,MIN(CY47,SUM($G31:CZ31)*CZ$9/MIN(VLOOKUP(Assump!$D219,Assump!$B$195:$D$204,3,FALSE)*12,COUNTIF($G$9:$IL$9,TRUE))),0)</f>
        <v>0</v>
      </c>
      <c r="DA39" s="76">
        <f ca="1">IF(CZ47&gt;0,MIN(CZ47,SUM($G31:DA31)*DA$9/MIN(VLOOKUP(Assump!$D219,Assump!$B$195:$D$204,3,FALSE)*12,COUNTIF($G$9:$IL$9,TRUE))),0)</f>
        <v>0</v>
      </c>
      <c r="DB39" s="76">
        <f ca="1">IF(DA47&gt;0,MIN(DA47,SUM($G31:DB31)*DB$9/MIN(VLOOKUP(Assump!$D219,Assump!$B$195:$D$204,3,FALSE)*12,COUNTIF($G$9:$IL$9,TRUE))),0)</f>
        <v>0</v>
      </c>
      <c r="DC39" s="76">
        <f ca="1">IF(DB47&gt;0,MIN(DB47,SUM($G31:DC31)*DC$9/MIN(VLOOKUP(Assump!$D219,Assump!$B$195:$D$204,3,FALSE)*12,COUNTIF($G$9:$IL$9,TRUE))),0)</f>
        <v>0</v>
      </c>
      <c r="DD39" s="76">
        <f ca="1">IF(DC47&gt;0,MIN(DC47,SUM($G31:DD31)*DD$9/MIN(VLOOKUP(Assump!$D219,Assump!$B$195:$D$204,3,FALSE)*12,COUNTIF($G$9:$IL$9,TRUE))),0)</f>
        <v>0</v>
      </c>
      <c r="DE39" s="76">
        <f ca="1">IF(DD47&gt;0,MIN(DD47,SUM($G31:DE31)*DE$9/MIN(VLOOKUP(Assump!$D219,Assump!$B$195:$D$204,3,FALSE)*12,COUNTIF($G$9:$IL$9,TRUE))),0)</f>
        <v>0</v>
      </c>
      <c r="DF39" s="76">
        <f ca="1">IF(DE47&gt;0,MIN(DE47,SUM($G31:DF31)*DF$9/MIN(VLOOKUP(Assump!$D219,Assump!$B$195:$D$204,3,FALSE)*12,COUNTIF($G$9:$IL$9,TRUE))),0)</f>
        <v>0</v>
      </c>
      <c r="DG39" s="76">
        <f ca="1">IF(DF47&gt;0,MIN(DF47,SUM($G31:DG31)*DG$9/MIN(VLOOKUP(Assump!$D219,Assump!$B$195:$D$204,3,FALSE)*12,COUNTIF($G$9:$IL$9,TRUE))),0)</f>
        <v>0</v>
      </c>
      <c r="DH39" s="76">
        <f ca="1">IF(DG47&gt;0,MIN(DG47,SUM($G31:DH31)*DH$9/MIN(VLOOKUP(Assump!$D219,Assump!$B$195:$D$204,3,FALSE)*12,COUNTIF($G$9:$IL$9,TRUE))),0)</f>
        <v>0</v>
      </c>
      <c r="DI39" s="76">
        <f ca="1">IF(DH47&gt;0,MIN(DH47,SUM($G31:DI31)*DI$9/MIN(VLOOKUP(Assump!$D219,Assump!$B$195:$D$204,3,FALSE)*12,COUNTIF($G$9:$IL$9,TRUE))),0)</f>
        <v>0</v>
      </c>
      <c r="DJ39" s="76">
        <f ca="1">IF(DI47&gt;0,MIN(DI47,SUM($G31:DJ31)*DJ$9/MIN(VLOOKUP(Assump!$D219,Assump!$B$195:$D$204,3,FALSE)*12,COUNTIF($G$9:$IL$9,TRUE))),0)</f>
        <v>0</v>
      </c>
      <c r="DK39" s="76">
        <f ca="1">IF(DJ47&gt;0,MIN(DJ47,SUM($G31:DK31)*DK$9/MIN(VLOOKUP(Assump!$D219,Assump!$B$195:$D$204,3,FALSE)*12,COUNTIF($G$9:$IL$9,TRUE))),0)</f>
        <v>0</v>
      </c>
      <c r="DL39" s="76">
        <f ca="1">IF(DK47&gt;0,MIN(DK47,SUM($G31:DL31)*DL$9/MIN(VLOOKUP(Assump!$D219,Assump!$B$195:$D$204,3,FALSE)*12,COUNTIF($G$9:$IL$9,TRUE))),0)</f>
        <v>0</v>
      </c>
      <c r="DM39" s="76">
        <f ca="1">IF(DL47&gt;0,MIN(DL47,SUM($G31:DM31)*DM$9/MIN(VLOOKUP(Assump!$D219,Assump!$B$195:$D$204,3,FALSE)*12,COUNTIF($G$9:$IL$9,TRUE))),0)</f>
        <v>0</v>
      </c>
      <c r="DN39" s="76">
        <f ca="1">IF(DM47&gt;0,MIN(DM47,SUM($G31:DN31)*DN$9/MIN(VLOOKUP(Assump!$D219,Assump!$B$195:$D$204,3,FALSE)*12,COUNTIF($G$9:$IL$9,TRUE))),0)</f>
        <v>0</v>
      </c>
      <c r="DO39" s="76">
        <f ca="1">IF(DN47&gt;0,MIN(DN47,SUM($G31:DO31)*DO$9/MIN(VLOOKUP(Assump!$D219,Assump!$B$195:$D$204,3,FALSE)*12,COUNTIF($G$9:$IL$9,TRUE))),0)</f>
        <v>0</v>
      </c>
      <c r="DP39" s="76">
        <f ca="1">IF(DO47&gt;0,MIN(DO47,SUM($G31:DP31)*DP$9/MIN(VLOOKUP(Assump!$D219,Assump!$B$195:$D$204,3,FALSE)*12,COUNTIF($G$9:$IL$9,TRUE))),0)</f>
        <v>0</v>
      </c>
      <c r="DQ39" s="76">
        <f ca="1">IF(DP47&gt;0,MIN(DP47,SUM($G31:DQ31)*DQ$9/MIN(VLOOKUP(Assump!$D219,Assump!$B$195:$D$204,3,FALSE)*12,COUNTIF($G$9:$IL$9,TRUE))),0)</f>
        <v>0</v>
      </c>
      <c r="DR39" s="76">
        <f ca="1">IF(DQ47&gt;0,MIN(DQ47,SUM($G31:DR31)*DR$9/MIN(VLOOKUP(Assump!$D219,Assump!$B$195:$D$204,3,FALSE)*12,COUNTIF($G$9:$IL$9,TRUE))),0)</f>
        <v>0</v>
      </c>
      <c r="DS39" s="76">
        <f ca="1">IF(DR47&gt;0,MIN(DR47,SUM($G31:DS31)*DS$9/MIN(VLOOKUP(Assump!$D219,Assump!$B$195:$D$204,3,FALSE)*12,COUNTIF($G$9:$IL$9,TRUE))),0)</f>
        <v>0</v>
      </c>
      <c r="DT39" s="76">
        <f ca="1">IF(DS47&gt;0,MIN(DS47,SUM($G31:DT31)*DT$9/MIN(VLOOKUP(Assump!$D219,Assump!$B$195:$D$204,3,FALSE)*12,COUNTIF($G$9:$IL$9,TRUE))),0)</f>
        <v>0</v>
      </c>
      <c r="DU39" s="76">
        <f ca="1">IF(DT47&gt;0,MIN(DT47,SUM($G31:DU31)*DU$9/MIN(VLOOKUP(Assump!$D219,Assump!$B$195:$D$204,3,FALSE)*12,COUNTIF($G$9:$IL$9,TRUE))),0)</f>
        <v>0</v>
      </c>
      <c r="DV39" s="76">
        <f ca="1">IF(DU47&gt;0,MIN(DU47,SUM($G31:DV31)*DV$9/MIN(VLOOKUP(Assump!$D219,Assump!$B$195:$D$204,3,FALSE)*12,COUNTIF($G$9:$IL$9,TRUE))),0)</f>
        <v>0</v>
      </c>
      <c r="DW39" s="76">
        <f ca="1">IF(DV47&gt;0,MIN(DV47,SUM($G31:DW31)*DW$9/MIN(VLOOKUP(Assump!$D219,Assump!$B$195:$D$204,3,FALSE)*12,COUNTIF($G$9:$IL$9,TRUE))),0)</f>
        <v>0</v>
      </c>
      <c r="DX39" s="76">
        <f ca="1">IF(DW47&gt;0,MIN(DW47,SUM($G31:DX31)*DX$9/MIN(VLOOKUP(Assump!$D219,Assump!$B$195:$D$204,3,FALSE)*12,COUNTIF($G$9:$IL$9,TRUE))),0)</f>
        <v>0</v>
      </c>
      <c r="DY39" s="76">
        <f ca="1">IF(DX47&gt;0,MIN(DX47,SUM($G31:DY31)*DY$9/MIN(VLOOKUP(Assump!$D219,Assump!$B$195:$D$204,3,FALSE)*12,COUNTIF($G$9:$IL$9,TRUE))),0)</f>
        <v>0</v>
      </c>
      <c r="DZ39" s="76">
        <f ca="1">IF(DY47&gt;0,MIN(DY47,SUM($G31:DZ31)*DZ$9/MIN(VLOOKUP(Assump!$D219,Assump!$B$195:$D$204,3,FALSE)*12,COUNTIF($G$9:$IL$9,TRUE))),0)</f>
        <v>0</v>
      </c>
      <c r="EA39" s="76">
        <f ca="1">IF(DZ47&gt;0,MIN(DZ47,SUM($G31:EA31)*EA$9/MIN(VLOOKUP(Assump!$D219,Assump!$B$195:$D$204,3,FALSE)*12,COUNTIF($G$9:$IL$9,TRUE))),0)</f>
        <v>0</v>
      </c>
      <c r="EB39" s="76">
        <f ca="1">IF(EA47&gt;0,MIN(EA47,SUM($G31:EB31)*EB$9/MIN(VLOOKUP(Assump!$D219,Assump!$B$195:$D$204,3,FALSE)*12,COUNTIF($G$9:$IL$9,TRUE))),0)</f>
        <v>0</v>
      </c>
      <c r="EC39" s="76">
        <f ca="1">IF(EB47&gt;0,MIN(EB47,SUM($G31:EC31)*EC$9/MIN(VLOOKUP(Assump!$D219,Assump!$B$195:$D$204,3,FALSE)*12,COUNTIF($G$9:$IL$9,TRUE))),0)</f>
        <v>0</v>
      </c>
      <c r="ED39" s="76">
        <f ca="1">IF(EC47&gt;0,MIN(EC47,SUM($G31:ED31)*ED$9/MIN(VLOOKUP(Assump!$D219,Assump!$B$195:$D$204,3,FALSE)*12,COUNTIF($G$9:$IL$9,TRUE))),0)</f>
        <v>0</v>
      </c>
      <c r="EE39" s="76">
        <f ca="1">IF(ED47&gt;0,MIN(ED47,SUM($G31:EE31)*EE$9/MIN(VLOOKUP(Assump!$D219,Assump!$B$195:$D$204,3,FALSE)*12,COUNTIF($G$9:$IL$9,TRUE))),0)</f>
        <v>0</v>
      </c>
      <c r="EF39" s="76">
        <f ca="1">IF(EE47&gt;0,MIN(EE47,SUM($G31:EF31)*EF$9/MIN(VLOOKUP(Assump!$D219,Assump!$B$195:$D$204,3,FALSE)*12,COUNTIF($G$9:$IL$9,TRUE))),0)</f>
        <v>0</v>
      </c>
      <c r="EG39" s="76">
        <f ca="1">IF(EF47&gt;0,MIN(EF47,SUM($G31:EG31)*EG$9/MIN(VLOOKUP(Assump!$D219,Assump!$B$195:$D$204,3,FALSE)*12,COUNTIF($G$9:$IL$9,TRUE))),0)</f>
        <v>0</v>
      </c>
      <c r="EH39" s="76">
        <f ca="1">IF(EG47&gt;0,MIN(EG47,SUM($G31:EH31)*EH$9/MIN(VLOOKUP(Assump!$D219,Assump!$B$195:$D$204,3,FALSE)*12,COUNTIF($G$9:$IL$9,TRUE))),0)</f>
        <v>0</v>
      </c>
      <c r="EI39" s="76">
        <f ca="1">IF(EH47&gt;0,MIN(EH47,SUM($G31:EI31)*EI$9/MIN(VLOOKUP(Assump!$D219,Assump!$B$195:$D$204,3,FALSE)*12,COUNTIF($G$9:$IL$9,TRUE))),0)</f>
        <v>0</v>
      </c>
      <c r="EJ39" s="76">
        <f ca="1">IF(EI47&gt;0,MIN(EI47,SUM($G31:EJ31)*EJ$9/MIN(VLOOKUP(Assump!$D219,Assump!$B$195:$D$204,3,FALSE)*12,COUNTIF($G$9:$IL$9,TRUE))),0)</f>
        <v>0</v>
      </c>
      <c r="EK39" s="76">
        <f ca="1">IF(EJ47&gt;0,MIN(EJ47,SUM($G31:EK31)*EK$9/MIN(VLOOKUP(Assump!$D219,Assump!$B$195:$D$204,3,FALSE)*12,COUNTIF($G$9:$IL$9,TRUE))),0)</f>
        <v>0</v>
      </c>
      <c r="EL39" s="76">
        <f ca="1">IF(EK47&gt;0,MIN(EK47,SUM($G31:EL31)*EL$9/MIN(VLOOKUP(Assump!$D219,Assump!$B$195:$D$204,3,FALSE)*12,COUNTIF($G$9:$IL$9,TRUE))),0)</f>
        <v>0</v>
      </c>
      <c r="EM39" s="76">
        <f ca="1">IF(EL47&gt;0,MIN(EL47,SUM($G31:EM31)*EM$9/MIN(VLOOKUP(Assump!$D219,Assump!$B$195:$D$204,3,FALSE)*12,COUNTIF($G$9:$IL$9,TRUE))),0)</f>
        <v>0</v>
      </c>
      <c r="EN39" s="76">
        <f ca="1">IF(EM47&gt;0,MIN(EM47,SUM($G31:EN31)*EN$9/MIN(VLOOKUP(Assump!$D219,Assump!$B$195:$D$204,3,FALSE)*12,COUNTIF($G$9:$IL$9,TRUE))),0)</f>
        <v>0</v>
      </c>
      <c r="EO39" s="76">
        <f ca="1">IF(EN47&gt;0,MIN(EN47,SUM($G31:EO31)*EO$9/MIN(VLOOKUP(Assump!$D219,Assump!$B$195:$D$204,3,FALSE)*12,COUNTIF($G$9:$IL$9,TRUE))),0)</f>
        <v>0</v>
      </c>
      <c r="EP39" s="76">
        <f ca="1">IF(EO47&gt;0,MIN(EO47,SUM($G31:EP31)*EP$9/MIN(VLOOKUP(Assump!$D219,Assump!$B$195:$D$204,3,FALSE)*12,COUNTIF($G$9:$IL$9,TRUE))),0)</f>
        <v>0</v>
      </c>
      <c r="EQ39" s="76">
        <f ca="1">IF(EP47&gt;0,MIN(EP47,SUM($G31:EQ31)*EQ$9/MIN(VLOOKUP(Assump!$D219,Assump!$B$195:$D$204,3,FALSE)*12,COUNTIF($G$9:$IL$9,TRUE))),0)</f>
        <v>0</v>
      </c>
      <c r="ER39" s="76">
        <f ca="1">IF(EQ47&gt;0,MIN(EQ47,SUM($G31:ER31)*ER$9/MIN(VLOOKUP(Assump!$D219,Assump!$B$195:$D$204,3,FALSE)*12,COUNTIF($G$9:$IL$9,TRUE))),0)</f>
        <v>0</v>
      </c>
      <c r="ES39" s="76">
        <f ca="1">IF(ER47&gt;0,MIN(ER47,SUM($G31:ES31)*ES$9/MIN(VLOOKUP(Assump!$D219,Assump!$B$195:$D$204,3,FALSE)*12,COUNTIF($G$9:$IL$9,TRUE))),0)</f>
        <v>0</v>
      </c>
      <c r="ET39" s="76">
        <f ca="1">IF(ES47&gt;0,MIN(ES47,SUM($G31:ET31)*ET$9/MIN(VLOOKUP(Assump!$D219,Assump!$B$195:$D$204,3,FALSE)*12,COUNTIF($G$9:$IL$9,TRUE))),0)</f>
        <v>0</v>
      </c>
      <c r="EU39" s="76">
        <f ca="1">IF(ET47&gt;0,MIN(ET47,SUM($G31:EU31)*EU$9/MIN(VLOOKUP(Assump!$D219,Assump!$B$195:$D$204,3,FALSE)*12,COUNTIF($G$9:$IL$9,TRUE))),0)</f>
        <v>0</v>
      </c>
      <c r="EV39" s="76">
        <f ca="1">IF(EU47&gt;0,MIN(EU47,SUM($G31:EV31)*EV$9/MIN(VLOOKUP(Assump!$D219,Assump!$B$195:$D$204,3,FALSE)*12,COUNTIF($G$9:$IL$9,TRUE))),0)</f>
        <v>0</v>
      </c>
      <c r="EW39" s="76">
        <f ca="1">IF(EV47&gt;0,MIN(EV47,SUM($G31:EW31)*EW$9/MIN(VLOOKUP(Assump!$D219,Assump!$B$195:$D$204,3,FALSE)*12,COUNTIF($G$9:$IL$9,TRUE))),0)</f>
        <v>0</v>
      </c>
      <c r="EX39" s="76">
        <f ca="1">IF(EW47&gt;0,MIN(EW47,SUM($G31:EX31)*EX$9/MIN(VLOOKUP(Assump!$D219,Assump!$B$195:$D$204,3,FALSE)*12,COUNTIF($G$9:$IL$9,TRUE))),0)</f>
        <v>0</v>
      </c>
      <c r="EY39" s="76">
        <f ca="1">IF(EX47&gt;0,MIN(EX47,SUM($G31:EY31)*EY$9/MIN(VLOOKUP(Assump!$D219,Assump!$B$195:$D$204,3,FALSE)*12,COUNTIF($G$9:$IL$9,TRUE))),0)</f>
        <v>0</v>
      </c>
      <c r="EZ39" s="76">
        <f ca="1">IF(EY47&gt;0,MIN(EY47,SUM($G31:EZ31)*EZ$9/MIN(VLOOKUP(Assump!$D219,Assump!$B$195:$D$204,3,FALSE)*12,COUNTIF($G$9:$IL$9,TRUE))),0)</f>
        <v>0</v>
      </c>
      <c r="FA39" s="76">
        <f ca="1">IF(EZ47&gt;0,MIN(EZ47,SUM($G31:FA31)*FA$9/MIN(VLOOKUP(Assump!$D219,Assump!$B$195:$D$204,3,FALSE)*12,COUNTIF($G$9:$IL$9,TRUE))),0)</f>
        <v>0</v>
      </c>
      <c r="FB39" s="76">
        <f ca="1">IF(FA47&gt;0,MIN(FA47,SUM($G31:FB31)*FB$9/MIN(VLOOKUP(Assump!$D219,Assump!$B$195:$D$204,3,FALSE)*12,COUNTIF($G$9:$IL$9,TRUE))),0)</f>
        <v>0</v>
      </c>
      <c r="FC39" s="76">
        <f ca="1">IF(FB47&gt;0,MIN(FB47,SUM($G31:FC31)*FC$9/MIN(VLOOKUP(Assump!$D219,Assump!$B$195:$D$204,3,FALSE)*12,COUNTIF($G$9:$IL$9,TRUE))),0)</f>
        <v>0</v>
      </c>
      <c r="FD39" s="76">
        <f ca="1">IF(FC47&gt;0,MIN(FC47,SUM($G31:FD31)*FD$9/MIN(VLOOKUP(Assump!$D219,Assump!$B$195:$D$204,3,FALSE)*12,COUNTIF($G$9:$IL$9,TRUE))),0)</f>
        <v>0</v>
      </c>
      <c r="FE39" s="76">
        <f ca="1">IF(FD47&gt;0,MIN(FD47,SUM($G31:FE31)*FE$9/MIN(VLOOKUP(Assump!$D219,Assump!$B$195:$D$204,3,FALSE)*12,COUNTIF($G$9:$IL$9,TRUE))),0)</f>
        <v>0</v>
      </c>
      <c r="FF39" s="76">
        <f ca="1">IF(FE47&gt;0,MIN(FE47,SUM($G31:FF31)*FF$9/MIN(VLOOKUP(Assump!$D219,Assump!$B$195:$D$204,3,FALSE)*12,COUNTIF($G$9:$IL$9,TRUE))),0)</f>
        <v>0</v>
      </c>
      <c r="FG39" s="76">
        <f ca="1">IF(FF47&gt;0,MIN(FF47,SUM($G31:FG31)*FG$9/MIN(VLOOKUP(Assump!$D219,Assump!$B$195:$D$204,3,FALSE)*12,COUNTIF($G$9:$IL$9,TRUE))),0)</f>
        <v>0</v>
      </c>
      <c r="FH39" s="76">
        <f ca="1">IF(FG47&gt;0,MIN(FG47,SUM($G31:FH31)*FH$9/MIN(VLOOKUP(Assump!$D219,Assump!$B$195:$D$204,3,FALSE)*12,COUNTIF($G$9:$IL$9,TRUE))),0)</f>
        <v>0</v>
      </c>
      <c r="FI39" s="76">
        <f ca="1">IF(FH47&gt;0,MIN(FH47,SUM($G31:FI31)*FI$9/MIN(VLOOKUP(Assump!$D219,Assump!$B$195:$D$204,3,FALSE)*12,COUNTIF($G$9:$IL$9,TRUE))),0)</f>
        <v>0</v>
      </c>
      <c r="FJ39" s="76">
        <f ca="1">IF(FI47&gt;0,MIN(FI47,SUM($G31:FJ31)*FJ$9/MIN(VLOOKUP(Assump!$D219,Assump!$B$195:$D$204,3,FALSE)*12,COUNTIF($G$9:$IL$9,TRUE))),0)</f>
        <v>0</v>
      </c>
      <c r="FK39" s="76">
        <f ca="1">IF(FJ47&gt;0,MIN(FJ47,SUM($G31:FK31)*FK$9/MIN(VLOOKUP(Assump!$D219,Assump!$B$195:$D$204,3,FALSE)*12,COUNTIF($G$9:$IL$9,TRUE))),0)</f>
        <v>0</v>
      </c>
      <c r="FL39" s="76">
        <f ca="1">IF(FK47&gt;0,MIN(FK47,SUM($G31:FL31)*FL$9/MIN(VLOOKUP(Assump!$D219,Assump!$B$195:$D$204,3,FALSE)*12,COUNTIF($G$9:$IL$9,TRUE))),0)</f>
        <v>0</v>
      </c>
      <c r="FM39" s="76">
        <f ca="1">IF(FL47&gt;0,MIN(FL47,SUM($G31:FM31)*FM$9/MIN(VLOOKUP(Assump!$D219,Assump!$B$195:$D$204,3,FALSE)*12,COUNTIF($G$9:$IL$9,TRUE))),0)</f>
        <v>0</v>
      </c>
      <c r="FN39" s="76">
        <f ca="1">IF(FM47&gt;0,MIN(FM47,SUM($G31:FN31)*FN$9/MIN(VLOOKUP(Assump!$D219,Assump!$B$195:$D$204,3,FALSE)*12,COUNTIF($G$9:$IL$9,TRUE))),0)</f>
        <v>0</v>
      </c>
      <c r="FO39" s="76">
        <f ca="1">IF(FN47&gt;0,MIN(FN47,SUM($G31:FO31)*FO$9/MIN(VLOOKUP(Assump!$D219,Assump!$B$195:$D$204,3,FALSE)*12,COUNTIF($G$9:$IL$9,TRUE))),0)</f>
        <v>0</v>
      </c>
      <c r="FP39" s="76">
        <f ca="1">IF(FO47&gt;0,MIN(FO47,SUM($G31:FP31)*FP$9/MIN(VLOOKUP(Assump!$D219,Assump!$B$195:$D$204,3,FALSE)*12,COUNTIF($G$9:$IL$9,TRUE))),0)</f>
        <v>0</v>
      </c>
      <c r="FQ39" s="76">
        <f ca="1">IF(FP47&gt;0,MIN(FP47,SUM($G31:FQ31)*FQ$9/MIN(VLOOKUP(Assump!$D219,Assump!$B$195:$D$204,3,FALSE)*12,COUNTIF($G$9:$IL$9,TRUE))),0)</f>
        <v>0</v>
      </c>
      <c r="FR39" s="76">
        <f ca="1">IF(FQ47&gt;0,MIN(FQ47,SUM($G31:FR31)*FR$9/MIN(VLOOKUP(Assump!$D219,Assump!$B$195:$D$204,3,FALSE)*12,COUNTIF($G$9:$IL$9,TRUE))),0)</f>
        <v>0</v>
      </c>
      <c r="FS39" s="76">
        <f ca="1">IF(FR47&gt;0,MIN(FR47,SUM($G31:FS31)*FS$9/MIN(VLOOKUP(Assump!$D219,Assump!$B$195:$D$204,3,FALSE)*12,COUNTIF($G$9:$IL$9,TRUE))),0)</f>
        <v>0</v>
      </c>
      <c r="FT39" s="76">
        <f ca="1">IF(FS47&gt;0,MIN(FS47,SUM($G31:FT31)*FT$9/MIN(VLOOKUP(Assump!$D219,Assump!$B$195:$D$204,3,FALSE)*12,COUNTIF($G$9:$IL$9,TRUE))),0)</f>
        <v>0</v>
      </c>
      <c r="FU39" s="76">
        <f ca="1">IF(FT47&gt;0,MIN(FT47,SUM($G31:FU31)*FU$9/MIN(VLOOKUP(Assump!$D219,Assump!$B$195:$D$204,3,FALSE)*12,COUNTIF($G$9:$IL$9,TRUE))),0)</f>
        <v>0</v>
      </c>
      <c r="FV39" s="76">
        <f ca="1">IF(FU47&gt;0,MIN(FU47,SUM($G31:FV31)*FV$9/MIN(VLOOKUP(Assump!$D219,Assump!$B$195:$D$204,3,FALSE)*12,COUNTIF($G$9:$IL$9,TRUE))),0)</f>
        <v>0</v>
      </c>
      <c r="FW39" s="76">
        <f ca="1">IF(FV47&gt;0,MIN(FV47,SUM($G31:FW31)*FW$9/MIN(VLOOKUP(Assump!$D219,Assump!$B$195:$D$204,3,FALSE)*12,COUNTIF($G$9:$IL$9,TRUE))),0)</f>
        <v>0</v>
      </c>
      <c r="FX39" s="76">
        <f ca="1">IF(FW47&gt;0,MIN(FW47,SUM($G31:FX31)*FX$9/MIN(VLOOKUP(Assump!$D219,Assump!$B$195:$D$204,3,FALSE)*12,COUNTIF($G$9:$IL$9,TRUE))),0)</f>
        <v>0</v>
      </c>
      <c r="FY39" s="76">
        <f ca="1">IF(FX47&gt;0,MIN(FX47,SUM($G31:FY31)*FY$9/MIN(VLOOKUP(Assump!$D219,Assump!$B$195:$D$204,3,FALSE)*12,COUNTIF($G$9:$IL$9,TRUE))),0)</f>
        <v>0</v>
      </c>
      <c r="FZ39" s="76">
        <f ca="1">IF(FY47&gt;0,MIN(FY47,SUM($G31:FZ31)*FZ$9/MIN(VLOOKUP(Assump!$D219,Assump!$B$195:$D$204,3,FALSE)*12,COUNTIF($G$9:$IL$9,TRUE))),0)</f>
        <v>0</v>
      </c>
      <c r="GA39" s="76">
        <f ca="1">IF(FZ47&gt;0,MIN(FZ47,SUM($G31:GA31)*GA$9/MIN(VLOOKUP(Assump!$D219,Assump!$B$195:$D$204,3,FALSE)*12,COUNTIF($G$9:$IL$9,TRUE))),0)</f>
        <v>0</v>
      </c>
      <c r="GB39" s="76">
        <f ca="1">IF(GA47&gt;0,MIN(GA47,SUM($G31:GB31)*GB$9/MIN(VLOOKUP(Assump!$D219,Assump!$B$195:$D$204,3,FALSE)*12,COUNTIF($G$9:$IL$9,TRUE))),0)</f>
        <v>0</v>
      </c>
      <c r="GC39" s="76">
        <f ca="1">IF(GB47&gt;0,MIN(GB47,SUM($G31:GC31)*GC$9/MIN(VLOOKUP(Assump!$D219,Assump!$B$195:$D$204,3,FALSE)*12,COUNTIF($G$9:$IL$9,TRUE))),0)</f>
        <v>0</v>
      </c>
      <c r="GD39" s="76">
        <f ca="1">IF(GC47&gt;0,MIN(GC47,SUM($G31:GD31)*GD$9/MIN(VLOOKUP(Assump!$D219,Assump!$B$195:$D$204,3,FALSE)*12,COUNTIF($G$9:$IL$9,TRUE))),0)</f>
        <v>0</v>
      </c>
      <c r="GE39" s="76">
        <f ca="1">IF(GD47&gt;0,MIN(GD47,SUM($G31:GE31)*GE$9/MIN(VLOOKUP(Assump!$D219,Assump!$B$195:$D$204,3,FALSE)*12,COUNTIF($G$9:$IL$9,TRUE))),0)</f>
        <v>0</v>
      </c>
      <c r="GF39" s="76">
        <f ca="1">IF(GE47&gt;0,MIN(GE47,SUM($G31:GF31)*GF$9/MIN(VLOOKUP(Assump!$D219,Assump!$B$195:$D$204,3,FALSE)*12,COUNTIF($G$9:$IL$9,TRUE))),0)</f>
        <v>0</v>
      </c>
      <c r="GG39" s="76">
        <f ca="1">IF(GF47&gt;0,MIN(GF47,SUM($G31:GG31)*GG$9/MIN(VLOOKUP(Assump!$D219,Assump!$B$195:$D$204,3,FALSE)*12,COUNTIF($G$9:$IL$9,TRUE))),0)</f>
        <v>0</v>
      </c>
      <c r="GH39" s="76">
        <f ca="1">IF(GG47&gt;0,MIN(GG47,SUM($G31:GH31)*GH$9/MIN(VLOOKUP(Assump!$D219,Assump!$B$195:$D$204,3,FALSE)*12,COUNTIF($G$9:$IL$9,TRUE))),0)</f>
        <v>0</v>
      </c>
      <c r="GI39" s="76">
        <f ca="1">IF(GH47&gt;0,MIN(GH47,SUM($G31:GI31)*GI$9/MIN(VLOOKUP(Assump!$D219,Assump!$B$195:$D$204,3,FALSE)*12,COUNTIF($G$9:$IL$9,TRUE))),0)</f>
        <v>0</v>
      </c>
      <c r="GJ39" s="76">
        <f ca="1">IF(GI47&gt;0,MIN(GI47,SUM($G31:GJ31)*GJ$9/MIN(VLOOKUP(Assump!$D219,Assump!$B$195:$D$204,3,FALSE)*12,COUNTIF($G$9:$IL$9,TRUE))),0)</f>
        <v>0</v>
      </c>
      <c r="GK39" s="76">
        <f ca="1">IF(GJ47&gt;0,MIN(GJ47,SUM($G31:GK31)*GK$9/MIN(VLOOKUP(Assump!$D219,Assump!$B$195:$D$204,3,FALSE)*12,COUNTIF($G$9:$IL$9,TRUE))),0)</f>
        <v>0</v>
      </c>
      <c r="GL39" s="76">
        <f ca="1">IF(GK47&gt;0,MIN(GK47,SUM($G31:GL31)*GL$9/MIN(VLOOKUP(Assump!$D219,Assump!$B$195:$D$204,3,FALSE)*12,COUNTIF($G$9:$IL$9,TRUE))),0)</f>
        <v>0</v>
      </c>
      <c r="GM39" s="76">
        <f ca="1">IF(GL47&gt;0,MIN(GL47,SUM($G31:GM31)*GM$9/MIN(VLOOKUP(Assump!$D219,Assump!$B$195:$D$204,3,FALSE)*12,COUNTIF($G$9:$IL$9,TRUE))),0)</f>
        <v>0</v>
      </c>
      <c r="GN39" s="76">
        <f ca="1">IF(GM47&gt;0,MIN(GM47,SUM($G31:GN31)*GN$9/MIN(VLOOKUP(Assump!$D219,Assump!$B$195:$D$204,3,FALSE)*12,COUNTIF($G$9:$IL$9,TRUE))),0)</f>
        <v>0</v>
      </c>
      <c r="GO39" s="76">
        <f ca="1">IF(GN47&gt;0,MIN(GN47,SUM($G31:GO31)*GO$9/MIN(VLOOKUP(Assump!$D219,Assump!$B$195:$D$204,3,FALSE)*12,COUNTIF($G$9:$IL$9,TRUE))),0)</f>
        <v>0</v>
      </c>
      <c r="GP39" s="76">
        <f ca="1">IF(GO47&gt;0,MIN(GO47,SUM($G31:GP31)*GP$9/MIN(VLOOKUP(Assump!$D219,Assump!$B$195:$D$204,3,FALSE)*12,COUNTIF($G$9:$IL$9,TRUE))),0)</f>
        <v>0</v>
      </c>
      <c r="GQ39" s="76">
        <f ca="1">IF(GP47&gt;0,MIN(GP47,SUM($G31:GQ31)*GQ$9/MIN(VLOOKUP(Assump!$D219,Assump!$B$195:$D$204,3,FALSE)*12,COUNTIF($G$9:$IL$9,TRUE))),0)</f>
        <v>0</v>
      </c>
      <c r="GR39" s="76">
        <f ca="1">IF(GQ47&gt;0,MIN(GQ47,SUM($G31:GR31)*GR$9/MIN(VLOOKUP(Assump!$D219,Assump!$B$195:$D$204,3,FALSE)*12,COUNTIF($G$9:$IL$9,TRUE))),0)</f>
        <v>0</v>
      </c>
      <c r="GS39" s="76">
        <f ca="1">IF(GR47&gt;0,MIN(GR47,SUM($G31:GS31)*GS$9/MIN(VLOOKUP(Assump!$D219,Assump!$B$195:$D$204,3,FALSE)*12,COUNTIF($G$9:$IL$9,TRUE))),0)</f>
        <v>0</v>
      </c>
      <c r="GT39" s="76">
        <f ca="1">IF(GS47&gt;0,MIN(GS47,SUM($G31:GT31)*GT$9/MIN(VLOOKUP(Assump!$D219,Assump!$B$195:$D$204,3,FALSE)*12,COUNTIF($G$9:$IL$9,TRUE))),0)</f>
        <v>0</v>
      </c>
      <c r="GU39" s="76">
        <f ca="1">IF(GT47&gt;0,MIN(GT47,SUM($G31:GU31)*GU$9/MIN(VLOOKUP(Assump!$D219,Assump!$B$195:$D$204,3,FALSE)*12,COUNTIF($G$9:$IL$9,TRUE))),0)</f>
        <v>0</v>
      </c>
      <c r="GV39" s="76">
        <f ca="1">IF(GU47&gt;0,MIN(GU47,SUM($G31:GV31)*GV$9/MIN(VLOOKUP(Assump!$D219,Assump!$B$195:$D$204,3,FALSE)*12,COUNTIF($G$9:$IL$9,TRUE))),0)</f>
        <v>0</v>
      </c>
      <c r="GW39" s="76">
        <f ca="1">IF(GV47&gt;0,MIN(GV47,SUM($G31:GW31)*GW$9/MIN(VLOOKUP(Assump!$D219,Assump!$B$195:$D$204,3,FALSE)*12,COUNTIF($G$9:$IL$9,TRUE))),0)</f>
        <v>0</v>
      </c>
      <c r="GX39" s="76">
        <f ca="1">IF(GW47&gt;0,MIN(GW47,SUM($G31:GX31)*GX$9/MIN(VLOOKUP(Assump!$D219,Assump!$B$195:$D$204,3,FALSE)*12,COUNTIF($G$9:$IL$9,TRUE))),0)</f>
        <v>0</v>
      </c>
      <c r="GY39" s="76">
        <f ca="1">IF(GX47&gt;0,MIN(GX47,SUM($G31:GY31)*GY$9/MIN(VLOOKUP(Assump!$D219,Assump!$B$195:$D$204,3,FALSE)*12,COUNTIF($G$9:$IL$9,TRUE))),0)</f>
        <v>0</v>
      </c>
      <c r="GZ39" s="76">
        <f ca="1">IF(GY47&gt;0,MIN(GY47,SUM($G31:GZ31)*GZ$9/MIN(VLOOKUP(Assump!$D219,Assump!$B$195:$D$204,3,FALSE)*12,COUNTIF($G$9:$IL$9,TRUE))),0)</f>
        <v>0</v>
      </c>
      <c r="HA39" s="76">
        <f ca="1">IF(GZ47&gt;0,MIN(GZ47,SUM($G31:HA31)*HA$9/MIN(VLOOKUP(Assump!$D219,Assump!$B$195:$D$204,3,FALSE)*12,COUNTIF($G$9:$IL$9,TRUE))),0)</f>
        <v>0</v>
      </c>
      <c r="HB39" s="76">
        <f ca="1">IF(HA47&gt;0,MIN(HA47,SUM($G31:HB31)*HB$9/MIN(VLOOKUP(Assump!$D219,Assump!$B$195:$D$204,3,FALSE)*12,COUNTIF($G$9:$IL$9,TRUE))),0)</f>
        <v>0</v>
      </c>
      <c r="HC39" s="76">
        <f ca="1">IF(HB47&gt;0,MIN(HB47,SUM($G31:HC31)*HC$9/MIN(VLOOKUP(Assump!$D219,Assump!$B$195:$D$204,3,FALSE)*12,COUNTIF($G$9:$IL$9,TRUE))),0)</f>
        <v>0</v>
      </c>
      <c r="HD39" s="76">
        <f ca="1">IF(HC47&gt;0,MIN(HC47,SUM($G31:HD31)*HD$9/MIN(VLOOKUP(Assump!$D219,Assump!$B$195:$D$204,3,FALSE)*12,COUNTIF($G$9:$IL$9,TRUE))),0)</f>
        <v>0</v>
      </c>
      <c r="HE39" s="76">
        <f ca="1">IF(HD47&gt;0,MIN(HD47,SUM($G31:HE31)*HE$9/MIN(VLOOKUP(Assump!$D219,Assump!$B$195:$D$204,3,FALSE)*12,COUNTIF($G$9:$IL$9,TRUE))),0)</f>
        <v>0</v>
      </c>
      <c r="HF39" s="76">
        <f ca="1">IF(HE47&gt;0,MIN(HE47,SUM($G31:HF31)*HF$9/MIN(VLOOKUP(Assump!$D219,Assump!$B$195:$D$204,3,FALSE)*12,COUNTIF($G$9:$IL$9,TRUE))),0)</f>
        <v>0</v>
      </c>
      <c r="HG39" s="76">
        <f ca="1">IF(HF47&gt;0,MIN(HF47,SUM($G31:HG31)*HG$9/MIN(VLOOKUP(Assump!$D219,Assump!$B$195:$D$204,3,FALSE)*12,COUNTIF($G$9:$IL$9,TRUE))),0)</f>
        <v>0</v>
      </c>
      <c r="HH39" s="76">
        <f ca="1">IF(HG47&gt;0,MIN(HG47,SUM($G31:HH31)*HH$9/MIN(VLOOKUP(Assump!$D219,Assump!$B$195:$D$204,3,FALSE)*12,COUNTIF($G$9:$IL$9,TRUE))),0)</f>
        <v>0</v>
      </c>
      <c r="HI39" s="76">
        <f ca="1">IF(HH47&gt;0,MIN(HH47,SUM($G31:HI31)*HI$9/MIN(VLOOKUP(Assump!$D219,Assump!$B$195:$D$204,3,FALSE)*12,COUNTIF($G$9:$IL$9,TRUE))),0)</f>
        <v>0</v>
      </c>
      <c r="HJ39" s="76">
        <f ca="1">IF(HI47&gt;0,MIN(HI47,SUM($G31:HJ31)*HJ$9/MIN(VLOOKUP(Assump!$D219,Assump!$B$195:$D$204,3,FALSE)*12,COUNTIF($G$9:$IL$9,TRUE))),0)</f>
        <v>0</v>
      </c>
      <c r="HK39" s="76">
        <f ca="1">IF(HJ47&gt;0,MIN(HJ47,SUM($G31:HK31)*HK$9/MIN(VLOOKUP(Assump!$D219,Assump!$B$195:$D$204,3,FALSE)*12,COUNTIF($G$9:$IL$9,TRUE))),0)</f>
        <v>0</v>
      </c>
      <c r="HL39" s="76">
        <f ca="1">IF(HK47&gt;0,MIN(HK47,SUM($G31:HL31)*HL$9/MIN(VLOOKUP(Assump!$D219,Assump!$B$195:$D$204,3,FALSE)*12,COUNTIF($G$9:$IL$9,TRUE))),0)</f>
        <v>0</v>
      </c>
      <c r="HM39" s="76">
        <f ca="1">IF(HL47&gt;0,MIN(HL47,SUM($G31:HM31)*HM$9/MIN(VLOOKUP(Assump!$D219,Assump!$B$195:$D$204,3,FALSE)*12,COUNTIF($G$9:$IL$9,TRUE))),0)</f>
        <v>0</v>
      </c>
      <c r="HN39" s="76">
        <f ca="1">IF(HM47&gt;0,MIN(HM47,SUM($G31:HN31)*HN$9/MIN(VLOOKUP(Assump!$D219,Assump!$B$195:$D$204,3,FALSE)*12,COUNTIF($G$9:$IL$9,TRUE))),0)</f>
        <v>0</v>
      </c>
      <c r="HO39" s="76">
        <f ca="1">IF(HN47&gt;0,MIN(HN47,SUM($G31:HO31)*HO$9/MIN(VLOOKUP(Assump!$D219,Assump!$B$195:$D$204,3,FALSE)*12,COUNTIF($G$9:$IL$9,TRUE))),0)</f>
        <v>0</v>
      </c>
      <c r="HP39" s="76">
        <f ca="1">IF(HO47&gt;0,MIN(HO47,SUM($G31:HP31)*HP$9/MIN(VLOOKUP(Assump!$D219,Assump!$B$195:$D$204,3,FALSE)*12,COUNTIF($G$9:$IL$9,TRUE))),0)</f>
        <v>0</v>
      </c>
      <c r="HQ39" s="76">
        <f ca="1">IF(HP47&gt;0,MIN(HP47,SUM($G31:HQ31)*HQ$9/MIN(VLOOKUP(Assump!$D219,Assump!$B$195:$D$204,3,FALSE)*12,COUNTIF($G$9:$IL$9,TRUE))),0)</f>
        <v>0</v>
      </c>
      <c r="HR39" s="76">
        <f ca="1">IF(HQ47&gt;0,MIN(HQ47,SUM($G31:HR31)*HR$9/MIN(VLOOKUP(Assump!$D219,Assump!$B$195:$D$204,3,FALSE)*12,COUNTIF($G$9:$IL$9,TRUE))),0)</f>
        <v>0</v>
      </c>
      <c r="HS39" s="76">
        <f ca="1">IF(HR47&gt;0,MIN(HR47,SUM($G31:HS31)*HS$9/MIN(VLOOKUP(Assump!$D219,Assump!$B$195:$D$204,3,FALSE)*12,COUNTIF($G$9:$IL$9,TRUE))),0)</f>
        <v>0</v>
      </c>
      <c r="HT39" s="76">
        <f ca="1">IF(HS47&gt;0,MIN(HS47,SUM($G31:HT31)*HT$9/MIN(VLOOKUP(Assump!$D219,Assump!$B$195:$D$204,3,FALSE)*12,COUNTIF($G$9:$IL$9,TRUE))),0)</f>
        <v>0</v>
      </c>
      <c r="HU39" s="76">
        <f ca="1">IF(HT47&gt;0,MIN(HT47,SUM($G31:HU31)*HU$9/MIN(VLOOKUP(Assump!$D219,Assump!$B$195:$D$204,3,FALSE)*12,COUNTIF($G$9:$IL$9,TRUE))),0)</f>
        <v>0</v>
      </c>
      <c r="HV39" s="76">
        <f ca="1">IF(HU47&gt;0,MIN(HU47,SUM($G31:HV31)*HV$9/MIN(VLOOKUP(Assump!$D219,Assump!$B$195:$D$204,3,FALSE)*12,COUNTIF($G$9:$IL$9,TRUE))),0)</f>
        <v>0</v>
      </c>
      <c r="HW39" s="76">
        <f ca="1">IF(HV47&gt;0,MIN(HV47,SUM($G31:HW31)*HW$9/MIN(VLOOKUP(Assump!$D219,Assump!$B$195:$D$204,3,FALSE)*12,COUNTIF($G$9:$IL$9,TRUE))),0)</f>
        <v>0</v>
      </c>
      <c r="HX39" s="76">
        <f ca="1">IF(HW47&gt;0,MIN(HW47,SUM($G31:HX31)*HX$9/MIN(VLOOKUP(Assump!$D219,Assump!$B$195:$D$204,3,FALSE)*12,COUNTIF($G$9:$IL$9,TRUE))),0)</f>
        <v>0</v>
      </c>
      <c r="HY39" s="76">
        <f ca="1">IF(HX47&gt;0,MIN(HX47,SUM($G31:HY31)*HY$9/MIN(VLOOKUP(Assump!$D219,Assump!$B$195:$D$204,3,FALSE)*12,COUNTIF($G$9:$IL$9,TRUE))),0)</f>
        <v>0</v>
      </c>
      <c r="HZ39" s="76">
        <f ca="1">IF(HY47&gt;0,MIN(HY47,SUM($G31:HZ31)*HZ$9/MIN(VLOOKUP(Assump!$D219,Assump!$B$195:$D$204,3,FALSE)*12,COUNTIF($G$9:$IL$9,TRUE))),0)</f>
        <v>0</v>
      </c>
      <c r="IA39" s="76">
        <f ca="1">IF(HZ47&gt;0,MIN(HZ47,SUM($G31:IA31)*IA$9/MIN(VLOOKUP(Assump!$D219,Assump!$B$195:$D$204,3,FALSE)*12,COUNTIF($G$9:$IL$9,TRUE))),0)</f>
        <v>0</v>
      </c>
      <c r="IB39" s="76">
        <f ca="1">IF(IA47&gt;0,MIN(IA47,SUM($G31:IB31)*IB$9/MIN(VLOOKUP(Assump!$D219,Assump!$B$195:$D$204,3,FALSE)*12,COUNTIF($G$9:$IL$9,TRUE))),0)</f>
        <v>0</v>
      </c>
      <c r="IC39" s="76">
        <f ca="1">IF(IB47&gt;0,MIN(IB47,SUM($G31:IC31)*IC$9/MIN(VLOOKUP(Assump!$D219,Assump!$B$195:$D$204,3,FALSE)*12,COUNTIF($G$9:$IL$9,TRUE))),0)</f>
        <v>0</v>
      </c>
      <c r="ID39" s="76">
        <f ca="1">IF(IC47&gt;0,MIN(IC47,SUM($G31:ID31)*ID$9/MIN(VLOOKUP(Assump!$D219,Assump!$B$195:$D$204,3,FALSE)*12,COUNTIF($G$9:$IL$9,TRUE))),0)</f>
        <v>0</v>
      </c>
      <c r="IE39" s="76">
        <f ca="1">IF(ID47&gt;0,MIN(ID47,SUM($G31:IE31)*IE$9/MIN(VLOOKUP(Assump!$D219,Assump!$B$195:$D$204,3,FALSE)*12,COUNTIF($G$9:$IL$9,TRUE))),0)</f>
        <v>0</v>
      </c>
      <c r="IF39" s="76">
        <f ca="1">IF(IE47&gt;0,MIN(IE47,SUM($G31:IF31)*IF$9/MIN(VLOOKUP(Assump!$D219,Assump!$B$195:$D$204,3,FALSE)*12,COUNTIF($G$9:$IL$9,TRUE))),0)</f>
        <v>0</v>
      </c>
      <c r="IG39" s="76">
        <f ca="1">IF(IF47&gt;0,MIN(IF47,SUM($G31:IG31)*IG$9/MIN(VLOOKUP(Assump!$D219,Assump!$B$195:$D$204,3,FALSE)*12,COUNTIF($G$9:$IL$9,TRUE))),0)</f>
        <v>0</v>
      </c>
      <c r="IH39" s="76">
        <f ca="1">IF(IG47&gt;0,MIN(IG47,SUM($G31:IH31)*IH$9/MIN(VLOOKUP(Assump!$D219,Assump!$B$195:$D$204,3,FALSE)*12,COUNTIF($G$9:$IL$9,TRUE))),0)</f>
        <v>0</v>
      </c>
      <c r="II39" s="76">
        <f ca="1">IF(IH47&gt;0,MIN(IH47,SUM($G31:II31)*II$9/MIN(VLOOKUP(Assump!$D219,Assump!$B$195:$D$204,3,FALSE)*12,COUNTIF($G$9:$IL$9,TRUE))),0)</f>
        <v>0</v>
      </c>
      <c r="IJ39" s="76">
        <f ca="1">IF(II47&gt;0,MIN(II47,SUM($G31:IJ31)*IJ$9/MIN(VLOOKUP(Assump!$D219,Assump!$B$195:$D$204,3,FALSE)*12,COUNTIF($G$9:$IL$9,TRUE))),0)</f>
        <v>0</v>
      </c>
      <c r="IK39" s="76">
        <f ca="1">IF(IJ47&gt;0,MIN(IJ47,SUM($G31:IK31)*IK$9/MIN(VLOOKUP(Assump!$D219,Assump!$B$195:$D$204,3,FALSE)*12,COUNTIF($G$9:$IL$9,TRUE))),0)</f>
        <v>0</v>
      </c>
      <c r="IL39" s="76">
        <f ca="1">IF(IK47&gt;0,MIN(IK47,SUM($G31:IL31)*IL$9/MIN(VLOOKUP(Assump!$D219,Assump!$B$195:$D$204,3,FALSE)*12,COUNTIF($G$9:$IL$9,TRUE))),0)</f>
        <v>0</v>
      </c>
    </row>
    <row r="40" spans="2:246" ht="10.5" customHeight="1" outlineLevel="2" x14ac:dyDescent="0.3">
      <c r="B40" s="7" t="s">
        <v>117</v>
      </c>
      <c r="C40" s="56" t="s">
        <v>283</v>
      </c>
      <c r="G40" s="76">
        <f>IF(F48&gt;0,MIN(F48,SUM($G32:G32)*G$9/MIN(VLOOKUP(Assump!$D220,Assump!$B$195:$D$204,3,FALSE)*12,COUNTIF($G$9:$IL$9,TRUE))),0)</f>
        <v>0</v>
      </c>
      <c r="H40" s="76">
        <f>IF(G48&gt;0,MIN(G48,SUM($G32:H32)*H$9/MIN(VLOOKUP(Assump!$D220,Assump!$B$195:$D$204,3,FALSE)*12,COUNTIF($G$9:$IL$9,TRUE))),0)</f>
        <v>0</v>
      </c>
      <c r="I40" s="76">
        <f>IF(H48&gt;0,MIN(H48,SUM($G32:I32)*I$9/MIN(VLOOKUP(Assump!$D220,Assump!$B$195:$D$204,3,FALSE)*12,COUNTIF($G$9:$IL$9,TRUE))),0)</f>
        <v>0</v>
      </c>
      <c r="J40" s="76">
        <f>IF(I48&gt;0,MIN(I48,SUM($G32:J32)*J$9/MIN(VLOOKUP(Assump!$D220,Assump!$B$195:$D$204,3,FALSE)*12,COUNTIF($G$9:$IL$9,TRUE))),0)</f>
        <v>0</v>
      </c>
      <c r="K40" s="76">
        <f>IF(J48&gt;0,MIN(J48,SUM($G32:K32)*K$9/MIN(VLOOKUP(Assump!$D220,Assump!$B$195:$D$204,3,FALSE)*12,COUNTIF($G$9:$IL$9,TRUE))),0)</f>
        <v>0</v>
      </c>
      <c r="L40" s="76">
        <f>IF(K48&gt;0,MIN(K48,SUM($G32:L32)*L$9/MIN(VLOOKUP(Assump!$D220,Assump!$B$195:$D$204,3,FALSE)*12,COUNTIF($G$9:$IL$9,TRUE))),0)</f>
        <v>0</v>
      </c>
      <c r="M40" s="76">
        <f>IF(L48&gt;0,MIN(L48,SUM($G32:M32)*M$9/MIN(VLOOKUP(Assump!$D220,Assump!$B$195:$D$204,3,FALSE)*12,COUNTIF($G$9:$IL$9,TRUE))),0)</f>
        <v>0</v>
      </c>
      <c r="N40" s="76">
        <f>IF(M48&gt;0,MIN(M48,SUM($G32:N32)*N$9/MIN(VLOOKUP(Assump!$D220,Assump!$B$195:$D$204,3,FALSE)*12,COUNTIF($G$9:$IL$9,TRUE))),0)</f>
        <v>0</v>
      </c>
      <c r="O40" s="76">
        <f>IF(N48&gt;0,MIN(N48,SUM($G32:O32)*O$9/MIN(VLOOKUP(Assump!$D220,Assump!$B$195:$D$204,3,FALSE)*12,COUNTIF($G$9:$IL$9,TRUE))),0)</f>
        <v>0</v>
      </c>
      <c r="P40" s="76">
        <f>IF(O48&gt;0,MIN(O48,SUM($G32:P32)*P$9/MIN(VLOOKUP(Assump!$D220,Assump!$B$195:$D$204,3,FALSE)*12,COUNTIF($G$9:$IL$9,TRUE))),0)</f>
        <v>0</v>
      </c>
      <c r="Q40" s="76">
        <f>IF(P48&gt;0,MIN(P48,SUM($G32:Q32)*Q$9/MIN(VLOOKUP(Assump!$D220,Assump!$B$195:$D$204,3,FALSE)*12,COUNTIF($G$9:$IL$9,TRUE))),0)</f>
        <v>0</v>
      </c>
      <c r="R40" s="76">
        <f>IF(Q48&gt;0,MIN(Q48,SUM($G32:R32)*R$9/MIN(VLOOKUP(Assump!$D220,Assump!$B$195:$D$204,3,FALSE)*12,COUNTIF($G$9:$IL$9,TRUE))),0)</f>
        <v>0</v>
      </c>
      <c r="S40" s="76">
        <f>IF(R48&gt;0,MIN(R48,SUM($G32:S32)*S$9/MIN(VLOOKUP(Assump!$D220,Assump!$B$195:$D$204,3,FALSE)*12,COUNTIF($G$9:$IL$9,TRUE))),0)</f>
        <v>0</v>
      </c>
      <c r="T40" s="76">
        <f>IF(S48&gt;0,MIN(S48,SUM($G32:T32)*T$9/MIN(VLOOKUP(Assump!$D220,Assump!$B$195:$D$204,3,FALSE)*12,COUNTIF($G$9:$IL$9,TRUE))),0)</f>
        <v>0</v>
      </c>
      <c r="U40" s="76">
        <f>IF(T48&gt;0,MIN(T48,SUM($G32:U32)*U$9/MIN(VLOOKUP(Assump!$D220,Assump!$B$195:$D$204,3,FALSE)*12,COUNTIF($G$9:$IL$9,TRUE))),0)</f>
        <v>0</v>
      </c>
      <c r="V40" s="76">
        <f>IF(U48&gt;0,MIN(U48,SUM($G32:V32)*V$9/MIN(VLOOKUP(Assump!$D220,Assump!$B$195:$D$204,3,FALSE)*12,COUNTIF($G$9:$IL$9,TRUE))),0)</f>
        <v>0</v>
      </c>
      <c r="W40" s="76">
        <f>IF(V48&gt;0,MIN(V48,SUM($G32:W32)*W$9/MIN(VLOOKUP(Assump!$D220,Assump!$B$195:$D$204,3,FALSE)*12,COUNTIF($G$9:$IL$9,TRUE))),0)</f>
        <v>0</v>
      </c>
      <c r="X40" s="76">
        <f>IF(W48&gt;0,MIN(W48,SUM($G32:X32)*X$9/MIN(VLOOKUP(Assump!$D220,Assump!$B$195:$D$204,3,FALSE)*12,COUNTIF($G$9:$IL$9,TRUE))),0)</f>
        <v>0</v>
      </c>
      <c r="Y40" s="76">
        <f>IF(X48&gt;0,MIN(X48,SUM($G32:Y32)*Y$9/MIN(VLOOKUP(Assump!$D220,Assump!$B$195:$D$204,3,FALSE)*12,COUNTIF($G$9:$IL$9,TRUE))),0)</f>
        <v>0</v>
      </c>
      <c r="Z40" s="76">
        <f>IF(Y48&gt;0,MIN(Y48,SUM($G32:Z32)*Z$9/MIN(VLOOKUP(Assump!$D220,Assump!$B$195:$D$204,3,FALSE)*12,COUNTIF($G$9:$IL$9,TRUE))),0)</f>
        <v>0</v>
      </c>
      <c r="AA40" s="76">
        <f>IF(Z48&gt;0,MIN(Z48,SUM($G32:AA32)*AA$9/MIN(VLOOKUP(Assump!$D220,Assump!$B$195:$D$204,3,FALSE)*12,COUNTIF($G$9:$IL$9,TRUE))),0)</f>
        <v>0</v>
      </c>
      <c r="AB40" s="76">
        <f>IF(AA48&gt;0,MIN(AA48,SUM($G32:AB32)*AB$9/MIN(VLOOKUP(Assump!$D220,Assump!$B$195:$D$204,3,FALSE)*12,COUNTIF($G$9:$IL$9,TRUE))),0)</f>
        <v>0</v>
      </c>
      <c r="AC40" s="76">
        <f>IF(AB48&gt;0,MIN(AB48,SUM($G32:AC32)*AC$9/MIN(VLOOKUP(Assump!$D220,Assump!$B$195:$D$204,3,FALSE)*12,COUNTIF($G$9:$IL$9,TRUE))),0)</f>
        <v>0</v>
      </c>
      <c r="AD40" s="76">
        <f>IF(AC48&gt;0,MIN(AC48,SUM($G32:AD32)*AD$9/MIN(VLOOKUP(Assump!$D220,Assump!$B$195:$D$204,3,FALSE)*12,COUNTIF($G$9:$IL$9,TRUE))),0)</f>
        <v>0</v>
      </c>
      <c r="AE40" s="76">
        <f>IF(AD48&gt;0,MIN(AD48,SUM($G32:AE32)*AE$9/MIN(VLOOKUP(Assump!$D220,Assump!$B$195:$D$204,3,FALSE)*12,COUNTIF($G$9:$IL$9,TRUE))),0)</f>
        <v>0</v>
      </c>
      <c r="AF40" s="76">
        <f>IF(AE48&gt;0,MIN(AE48,SUM($G32:AF32)*AF$9/MIN(VLOOKUP(Assump!$D220,Assump!$B$195:$D$204,3,FALSE)*12,COUNTIF($G$9:$IL$9,TRUE))),0)</f>
        <v>0</v>
      </c>
      <c r="AG40" s="76">
        <f>IF(AF48&gt;0,MIN(AF48,SUM($G32:AG32)*AG$9/MIN(VLOOKUP(Assump!$D220,Assump!$B$195:$D$204,3,FALSE)*12,COUNTIF($G$9:$IL$9,TRUE))),0)</f>
        <v>0</v>
      </c>
      <c r="AH40" s="76">
        <f>IF(AG48&gt;0,MIN(AG48,SUM($G32:AH32)*AH$9/MIN(VLOOKUP(Assump!$D220,Assump!$B$195:$D$204,3,FALSE)*12,COUNTIF($G$9:$IL$9,TRUE))),0)</f>
        <v>0</v>
      </c>
      <c r="AI40" s="76">
        <f>IF(AH48&gt;0,MIN(AH48,SUM($G32:AI32)*AI$9/MIN(VLOOKUP(Assump!$D220,Assump!$B$195:$D$204,3,FALSE)*12,COUNTIF($G$9:$IL$9,TRUE))),0)</f>
        <v>0</v>
      </c>
      <c r="AJ40" s="76">
        <f>IF(AI48&gt;0,MIN(AI48,SUM($G32:AJ32)*AJ$9/MIN(VLOOKUP(Assump!$D220,Assump!$B$195:$D$204,3,FALSE)*12,COUNTIF($G$9:$IL$9,TRUE))),0)</f>
        <v>0</v>
      </c>
      <c r="AK40" s="76">
        <f>IF(AJ48&gt;0,MIN(AJ48,SUM($G32:AK32)*AK$9/MIN(VLOOKUP(Assump!$D220,Assump!$B$195:$D$204,3,FALSE)*12,COUNTIF($G$9:$IL$9,TRUE))),0)</f>
        <v>0</v>
      </c>
      <c r="AL40" s="76">
        <f>IF(AK48&gt;0,MIN(AK48,SUM($G32:AL32)*AL$9/MIN(VLOOKUP(Assump!$D220,Assump!$B$195:$D$204,3,FALSE)*12,COUNTIF($G$9:$IL$9,TRUE))),0)</f>
        <v>0</v>
      </c>
      <c r="AM40" s="76">
        <f>IF(AL48&gt;0,MIN(AL48,SUM($G32:AM32)*AM$9/MIN(VLOOKUP(Assump!$D220,Assump!$B$195:$D$204,3,FALSE)*12,COUNTIF($G$9:$IL$9,TRUE))),0)</f>
        <v>0</v>
      </c>
      <c r="AN40" s="76">
        <f>IF(AM48&gt;0,MIN(AM48,SUM($G32:AN32)*AN$9/MIN(VLOOKUP(Assump!$D220,Assump!$B$195:$D$204,3,FALSE)*12,COUNTIF($G$9:$IL$9,TRUE))),0)</f>
        <v>0</v>
      </c>
      <c r="AO40" s="76">
        <f>IF(AN48&gt;0,MIN(AN48,SUM($G32:AO32)*AO$9/MIN(VLOOKUP(Assump!$D220,Assump!$B$195:$D$204,3,FALSE)*12,COUNTIF($G$9:$IL$9,TRUE))),0)</f>
        <v>0</v>
      </c>
      <c r="AP40" s="76">
        <f>IF(AO48&gt;0,MIN(AO48,SUM($G32:AP32)*AP$9/MIN(VLOOKUP(Assump!$D220,Assump!$B$195:$D$204,3,FALSE)*12,COUNTIF($G$9:$IL$9,TRUE))),0)</f>
        <v>0</v>
      </c>
      <c r="AQ40" s="76">
        <f>IF(AP48&gt;0,MIN(AP48,SUM($G32:AQ32)*AQ$9/MIN(VLOOKUP(Assump!$D220,Assump!$B$195:$D$204,3,FALSE)*12,COUNTIF($G$9:$IL$9,TRUE))),0)</f>
        <v>0</v>
      </c>
      <c r="AR40" s="76">
        <f>IF(AQ48&gt;0,MIN(AQ48,SUM($G32:AR32)*AR$9/MIN(VLOOKUP(Assump!$D220,Assump!$B$195:$D$204,3,FALSE)*12,COUNTIF($G$9:$IL$9,TRUE))),0)</f>
        <v>0</v>
      </c>
      <c r="AS40" s="76">
        <f>IF(AR48&gt;0,MIN(AR48,SUM($G32:AS32)*AS$9/MIN(VLOOKUP(Assump!$D220,Assump!$B$195:$D$204,3,FALSE)*12,COUNTIF($G$9:$IL$9,TRUE))),0)</f>
        <v>0</v>
      </c>
      <c r="AT40" s="76">
        <f>IF(AS48&gt;0,MIN(AS48,SUM($G32:AT32)*AT$9/MIN(VLOOKUP(Assump!$D220,Assump!$B$195:$D$204,3,FALSE)*12,COUNTIF($G$9:$IL$9,TRUE))),0)</f>
        <v>0</v>
      </c>
      <c r="AU40" s="76">
        <f>IF(AT48&gt;0,MIN(AT48,SUM($G32:AU32)*AU$9/MIN(VLOOKUP(Assump!$D220,Assump!$B$195:$D$204,3,FALSE)*12,COUNTIF($G$9:$IL$9,TRUE))),0)</f>
        <v>0</v>
      </c>
      <c r="AV40" s="76">
        <f>IF(AU48&gt;0,MIN(AU48,SUM($G32:AV32)*AV$9/MIN(VLOOKUP(Assump!$D220,Assump!$B$195:$D$204,3,FALSE)*12,COUNTIF($G$9:$IL$9,TRUE))),0)</f>
        <v>0</v>
      </c>
      <c r="AW40" s="76">
        <f>IF(AV48&gt;0,MIN(AV48,SUM($G32:AW32)*AW$9/MIN(VLOOKUP(Assump!$D220,Assump!$B$195:$D$204,3,FALSE)*12,COUNTIF($G$9:$IL$9,TRUE))),0)</f>
        <v>0</v>
      </c>
      <c r="AX40" s="76">
        <f>IF(AW48&gt;0,MIN(AW48,SUM($G32:AX32)*AX$9/MIN(VLOOKUP(Assump!$D220,Assump!$B$195:$D$204,3,FALSE)*12,COUNTIF($G$9:$IL$9,TRUE))),0)</f>
        <v>0</v>
      </c>
      <c r="AY40" s="76">
        <f>IF(AX48&gt;0,MIN(AX48,SUM($G32:AY32)*AY$9/MIN(VLOOKUP(Assump!$D220,Assump!$B$195:$D$204,3,FALSE)*12,COUNTIF($G$9:$IL$9,TRUE))),0)</f>
        <v>0</v>
      </c>
      <c r="AZ40" s="76">
        <f>IF(AY48&gt;0,MIN(AY48,SUM($G32:AZ32)*AZ$9/MIN(VLOOKUP(Assump!$D220,Assump!$B$195:$D$204,3,FALSE)*12,COUNTIF($G$9:$IL$9,TRUE))),0)</f>
        <v>0</v>
      </c>
      <c r="BA40" s="76">
        <f>IF(AZ48&gt;0,MIN(AZ48,SUM($G32:BA32)*BA$9/MIN(VLOOKUP(Assump!$D220,Assump!$B$195:$D$204,3,FALSE)*12,COUNTIF($G$9:$IL$9,TRUE))),0)</f>
        <v>0</v>
      </c>
      <c r="BB40" s="76">
        <f>IF(BA48&gt;0,MIN(BA48,SUM($G32:BB32)*BB$9/MIN(VLOOKUP(Assump!$D220,Assump!$B$195:$D$204,3,FALSE)*12,COUNTIF($G$9:$IL$9,TRUE))),0)</f>
        <v>0</v>
      </c>
      <c r="BC40" s="76">
        <f>IF(BB48&gt;0,MIN(BB48,SUM($G32:BC32)*BC$9/MIN(VLOOKUP(Assump!$D220,Assump!$B$195:$D$204,3,FALSE)*12,COUNTIF($G$9:$IL$9,TRUE))),0)</f>
        <v>0</v>
      </c>
      <c r="BD40" s="76">
        <f>IF(BC48&gt;0,MIN(BC48,SUM($G32:BD32)*BD$9/MIN(VLOOKUP(Assump!$D220,Assump!$B$195:$D$204,3,FALSE)*12,COUNTIF($G$9:$IL$9,TRUE))),0)</f>
        <v>0</v>
      </c>
      <c r="BE40" s="76">
        <f>IF(BD48&gt;0,MIN(BD48,SUM($G32:BE32)*BE$9/MIN(VLOOKUP(Assump!$D220,Assump!$B$195:$D$204,3,FALSE)*12,COUNTIF($G$9:$IL$9,TRUE))),0)</f>
        <v>0</v>
      </c>
      <c r="BF40" s="76">
        <f>IF(BE48&gt;0,MIN(BE48,SUM($G32:BF32)*BF$9/MIN(VLOOKUP(Assump!$D220,Assump!$B$195:$D$204,3,FALSE)*12,COUNTIF($G$9:$IL$9,TRUE))),0)</f>
        <v>0</v>
      </c>
      <c r="BG40" s="76">
        <f>IF(BF48&gt;0,MIN(BF48,SUM($G32:BG32)*BG$9/MIN(VLOOKUP(Assump!$D220,Assump!$B$195:$D$204,3,FALSE)*12,COUNTIF($G$9:$IL$9,TRUE))),0)</f>
        <v>0</v>
      </c>
      <c r="BH40" s="76">
        <f>IF(BG48&gt;0,MIN(BG48,SUM($G32:BH32)*BH$9/MIN(VLOOKUP(Assump!$D220,Assump!$B$195:$D$204,3,FALSE)*12,COUNTIF($G$9:$IL$9,TRUE))),0)</f>
        <v>0</v>
      </c>
      <c r="BI40" s="76">
        <f>IF(BH48&gt;0,MIN(BH48,SUM($G32:BI32)*BI$9/MIN(VLOOKUP(Assump!$D220,Assump!$B$195:$D$204,3,FALSE)*12,COUNTIF($G$9:$IL$9,TRUE))),0)</f>
        <v>0</v>
      </c>
      <c r="BJ40" s="76">
        <f>IF(BI48&gt;0,MIN(BI48,SUM($G32:BJ32)*BJ$9/MIN(VLOOKUP(Assump!$D220,Assump!$B$195:$D$204,3,FALSE)*12,COUNTIF($G$9:$IL$9,TRUE))),0)</f>
        <v>0</v>
      </c>
      <c r="BK40" s="76">
        <f>IF(BJ48&gt;0,MIN(BJ48,SUM($G32:BK32)*BK$9/MIN(VLOOKUP(Assump!$D220,Assump!$B$195:$D$204,3,FALSE)*12,COUNTIF($G$9:$IL$9,TRUE))),0)</f>
        <v>0</v>
      </c>
      <c r="BL40" s="76">
        <f>IF(BK48&gt;0,MIN(BK48,SUM($G32:BL32)*BL$9/MIN(VLOOKUP(Assump!$D220,Assump!$B$195:$D$204,3,FALSE)*12,COUNTIF($G$9:$IL$9,TRUE))),0)</f>
        <v>0</v>
      </c>
      <c r="BM40" s="76">
        <f>IF(BL48&gt;0,MIN(BL48,SUM($G32:BM32)*BM$9/MIN(VLOOKUP(Assump!$D220,Assump!$B$195:$D$204,3,FALSE)*12,COUNTIF($G$9:$IL$9,TRUE))),0)</f>
        <v>0</v>
      </c>
      <c r="BN40" s="76">
        <f>IF(BM48&gt;0,MIN(BM48,SUM($G32:BN32)*BN$9/MIN(VLOOKUP(Assump!$D220,Assump!$B$195:$D$204,3,FALSE)*12,COUNTIF($G$9:$IL$9,TRUE))),0)</f>
        <v>0</v>
      </c>
      <c r="BO40" s="76">
        <f>IF(BN48&gt;0,MIN(BN48,SUM($G32:BO32)*BO$9/MIN(VLOOKUP(Assump!$D220,Assump!$B$195:$D$204,3,FALSE)*12,COUNTIF($G$9:$IL$9,TRUE))),0)</f>
        <v>0</v>
      </c>
      <c r="BP40" s="76">
        <f>IF(BO48&gt;0,MIN(BO48,SUM($G32:BP32)*BP$9/MIN(VLOOKUP(Assump!$D220,Assump!$B$195:$D$204,3,FALSE)*12,COUNTIF($G$9:$IL$9,TRUE))),0)</f>
        <v>0</v>
      </c>
      <c r="BQ40" s="76">
        <f>IF(BP48&gt;0,MIN(BP48,SUM($G32:BQ32)*BQ$9/MIN(VLOOKUP(Assump!$D220,Assump!$B$195:$D$204,3,FALSE)*12,COUNTIF($G$9:$IL$9,TRUE))),0)</f>
        <v>0</v>
      </c>
      <c r="BR40" s="76">
        <f>IF(BQ48&gt;0,MIN(BQ48,SUM($G32:BR32)*BR$9/MIN(VLOOKUP(Assump!$D220,Assump!$B$195:$D$204,3,FALSE)*12,COUNTIF($G$9:$IL$9,TRUE))),0)</f>
        <v>0</v>
      </c>
      <c r="BS40" s="76">
        <f>IF(BR48&gt;0,MIN(BR48,SUM($G32:BS32)*BS$9/MIN(VLOOKUP(Assump!$D220,Assump!$B$195:$D$204,3,FALSE)*12,COUNTIF($G$9:$IL$9,TRUE))),0)</f>
        <v>0</v>
      </c>
      <c r="BT40" s="76">
        <f>IF(BS48&gt;0,MIN(BS48,SUM($G32:BT32)*BT$9/MIN(VLOOKUP(Assump!$D220,Assump!$B$195:$D$204,3,FALSE)*12,COUNTIF($G$9:$IL$9,TRUE))),0)</f>
        <v>0</v>
      </c>
      <c r="BU40" s="76">
        <f>IF(BT48&gt;0,MIN(BT48,SUM($G32:BU32)*BU$9/MIN(VLOOKUP(Assump!$D220,Assump!$B$195:$D$204,3,FALSE)*12,COUNTIF($G$9:$IL$9,TRUE))),0)</f>
        <v>0</v>
      </c>
      <c r="BV40" s="76">
        <f>IF(BU48&gt;0,MIN(BU48,SUM($G32:BV32)*BV$9/MIN(VLOOKUP(Assump!$D220,Assump!$B$195:$D$204,3,FALSE)*12,COUNTIF($G$9:$IL$9,TRUE))),0)</f>
        <v>0</v>
      </c>
      <c r="BW40" s="76">
        <f>IF(BV48&gt;0,MIN(BV48,SUM($G32:BW32)*BW$9/MIN(VLOOKUP(Assump!$D220,Assump!$B$195:$D$204,3,FALSE)*12,COUNTIF($G$9:$IL$9,TRUE))),0)</f>
        <v>0</v>
      </c>
      <c r="BX40" s="76">
        <f>IF(BW48&gt;0,MIN(BW48,SUM($G32:BX32)*BX$9/MIN(VLOOKUP(Assump!$D220,Assump!$B$195:$D$204,3,FALSE)*12,COUNTIF($G$9:$IL$9,TRUE))),0)</f>
        <v>0</v>
      </c>
      <c r="BY40" s="76">
        <f>IF(BX48&gt;0,MIN(BX48,SUM($G32:BY32)*BY$9/MIN(VLOOKUP(Assump!$D220,Assump!$B$195:$D$204,3,FALSE)*12,COUNTIF($G$9:$IL$9,TRUE))),0)</f>
        <v>0</v>
      </c>
      <c r="BZ40" s="76">
        <f>IF(BY48&gt;0,MIN(BY48,SUM($G32:BZ32)*BZ$9/MIN(VLOOKUP(Assump!$D220,Assump!$B$195:$D$204,3,FALSE)*12,COUNTIF($G$9:$IL$9,TRUE))),0)</f>
        <v>0</v>
      </c>
      <c r="CA40" s="76">
        <f>IF(BZ48&gt;0,MIN(BZ48,SUM($G32:CA32)*CA$9/MIN(VLOOKUP(Assump!$D220,Assump!$B$195:$D$204,3,FALSE)*12,COUNTIF($G$9:$IL$9,TRUE))),0)</f>
        <v>0</v>
      </c>
      <c r="CB40" s="76">
        <f>IF(CA48&gt;0,MIN(CA48,SUM($G32:CB32)*CB$9/MIN(VLOOKUP(Assump!$D220,Assump!$B$195:$D$204,3,FALSE)*12,COUNTIF($G$9:$IL$9,TRUE))),0)</f>
        <v>0</v>
      </c>
      <c r="CC40" s="76">
        <f>IF(CB48&gt;0,MIN(CB48,SUM($G32:CC32)*CC$9/MIN(VLOOKUP(Assump!$D220,Assump!$B$195:$D$204,3,FALSE)*12,COUNTIF($G$9:$IL$9,TRUE))),0)</f>
        <v>0</v>
      </c>
      <c r="CD40" s="76">
        <f>IF(CC48&gt;0,MIN(CC48,SUM($G32:CD32)*CD$9/MIN(VLOOKUP(Assump!$D220,Assump!$B$195:$D$204,3,FALSE)*12,COUNTIF($G$9:$IL$9,TRUE))),0)</f>
        <v>0</v>
      </c>
      <c r="CE40" s="76">
        <f>IF(CD48&gt;0,MIN(CD48,SUM($G32:CE32)*CE$9/MIN(VLOOKUP(Assump!$D220,Assump!$B$195:$D$204,3,FALSE)*12,COUNTIF($G$9:$IL$9,TRUE))),0)</f>
        <v>0</v>
      </c>
      <c r="CF40" s="76">
        <f>IF(CE48&gt;0,MIN(CE48,SUM($G32:CF32)*CF$9/MIN(VLOOKUP(Assump!$D220,Assump!$B$195:$D$204,3,FALSE)*12,COUNTIF($G$9:$IL$9,TRUE))),0)</f>
        <v>0</v>
      </c>
      <c r="CG40" s="76">
        <f>IF(CF48&gt;0,MIN(CF48,SUM($G32:CG32)*CG$9/MIN(VLOOKUP(Assump!$D220,Assump!$B$195:$D$204,3,FALSE)*12,COUNTIF($G$9:$IL$9,TRUE))),0)</f>
        <v>0</v>
      </c>
      <c r="CH40" s="76">
        <f>IF(CG48&gt;0,MIN(CG48,SUM($G32:CH32)*CH$9/MIN(VLOOKUP(Assump!$D220,Assump!$B$195:$D$204,3,FALSE)*12,COUNTIF($G$9:$IL$9,TRUE))),0)</f>
        <v>0</v>
      </c>
      <c r="CI40" s="76">
        <f>IF(CH48&gt;0,MIN(CH48,SUM($G32:CI32)*CI$9/MIN(VLOOKUP(Assump!$D220,Assump!$B$195:$D$204,3,FALSE)*12,COUNTIF($G$9:$IL$9,TRUE))),0)</f>
        <v>0</v>
      </c>
      <c r="CJ40" s="76">
        <f>IF(CI48&gt;0,MIN(CI48,SUM($G32:CJ32)*CJ$9/MIN(VLOOKUP(Assump!$D220,Assump!$B$195:$D$204,3,FALSE)*12,COUNTIF($G$9:$IL$9,TRUE))),0)</f>
        <v>0</v>
      </c>
      <c r="CK40" s="76">
        <f>IF(CJ48&gt;0,MIN(CJ48,SUM($G32:CK32)*CK$9/MIN(VLOOKUP(Assump!$D220,Assump!$B$195:$D$204,3,FALSE)*12,COUNTIF($G$9:$IL$9,TRUE))),0)</f>
        <v>0</v>
      </c>
      <c r="CL40" s="76">
        <f>IF(CK48&gt;0,MIN(CK48,SUM($G32:CL32)*CL$9/MIN(VLOOKUP(Assump!$D220,Assump!$B$195:$D$204,3,FALSE)*12,COUNTIF($G$9:$IL$9,TRUE))),0)</f>
        <v>0</v>
      </c>
      <c r="CM40" s="76">
        <f>IF(CL48&gt;0,MIN(CL48,SUM($G32:CM32)*CM$9/MIN(VLOOKUP(Assump!$D220,Assump!$B$195:$D$204,3,FALSE)*12,COUNTIF($G$9:$IL$9,TRUE))),0)</f>
        <v>0</v>
      </c>
      <c r="CN40" s="76">
        <f>IF(CM48&gt;0,MIN(CM48,SUM($G32:CN32)*CN$9/MIN(VLOOKUP(Assump!$D220,Assump!$B$195:$D$204,3,FALSE)*12,COUNTIF($G$9:$IL$9,TRUE))),0)</f>
        <v>0</v>
      </c>
      <c r="CO40" s="76">
        <f>IF(CN48&gt;0,MIN(CN48,SUM($G32:CO32)*CO$9/MIN(VLOOKUP(Assump!$D220,Assump!$B$195:$D$204,3,FALSE)*12,COUNTIF($G$9:$IL$9,TRUE))),0)</f>
        <v>0</v>
      </c>
      <c r="CP40" s="76">
        <f>IF(CO48&gt;0,MIN(CO48,SUM($G32:CP32)*CP$9/MIN(VLOOKUP(Assump!$D220,Assump!$B$195:$D$204,3,FALSE)*12,COUNTIF($G$9:$IL$9,TRUE))),0)</f>
        <v>0</v>
      </c>
      <c r="CQ40" s="76">
        <f>IF(CP48&gt;0,MIN(CP48,SUM($G32:CQ32)*CQ$9/MIN(VLOOKUP(Assump!$D220,Assump!$B$195:$D$204,3,FALSE)*12,COUNTIF($G$9:$IL$9,TRUE))),0)</f>
        <v>0</v>
      </c>
      <c r="CR40" s="76">
        <f>IF(CQ48&gt;0,MIN(CQ48,SUM($G32:CR32)*CR$9/MIN(VLOOKUP(Assump!$D220,Assump!$B$195:$D$204,3,FALSE)*12,COUNTIF($G$9:$IL$9,TRUE))),0)</f>
        <v>0</v>
      </c>
      <c r="CS40" s="76">
        <f>IF(CR48&gt;0,MIN(CR48,SUM($G32:CS32)*CS$9/MIN(VLOOKUP(Assump!$D220,Assump!$B$195:$D$204,3,FALSE)*12,COUNTIF($G$9:$IL$9,TRUE))),0)</f>
        <v>0</v>
      </c>
      <c r="CT40" s="76">
        <f>IF(CS48&gt;0,MIN(CS48,SUM($G32:CT32)*CT$9/MIN(VLOOKUP(Assump!$D220,Assump!$B$195:$D$204,3,FALSE)*12,COUNTIF($G$9:$IL$9,TRUE))),0)</f>
        <v>0</v>
      </c>
      <c r="CU40" s="76">
        <f>IF(CT48&gt;0,MIN(CT48,SUM($G32:CU32)*CU$9/MIN(VLOOKUP(Assump!$D220,Assump!$B$195:$D$204,3,FALSE)*12,COUNTIF($G$9:$IL$9,TRUE))),0)</f>
        <v>0</v>
      </c>
      <c r="CV40" s="76">
        <f>IF(CU48&gt;0,MIN(CU48,SUM($G32:CV32)*CV$9/MIN(VLOOKUP(Assump!$D220,Assump!$B$195:$D$204,3,FALSE)*12,COUNTIF($G$9:$IL$9,TRUE))),0)</f>
        <v>0</v>
      </c>
      <c r="CW40" s="76">
        <f>IF(CV48&gt;0,MIN(CV48,SUM($G32:CW32)*CW$9/MIN(VLOOKUP(Assump!$D220,Assump!$B$195:$D$204,3,FALSE)*12,COUNTIF($G$9:$IL$9,TRUE))),0)</f>
        <v>0</v>
      </c>
      <c r="CX40" s="76">
        <f>IF(CW48&gt;0,MIN(CW48,SUM($G32:CX32)*CX$9/MIN(VLOOKUP(Assump!$D220,Assump!$B$195:$D$204,3,FALSE)*12,COUNTIF($G$9:$IL$9,TRUE))),0)</f>
        <v>0</v>
      </c>
      <c r="CY40" s="76">
        <f>IF(CX48&gt;0,MIN(CX48,SUM($G32:CY32)*CY$9/MIN(VLOOKUP(Assump!$D220,Assump!$B$195:$D$204,3,FALSE)*12,COUNTIF($G$9:$IL$9,TRUE))),0)</f>
        <v>0</v>
      </c>
      <c r="CZ40" s="76">
        <f>IF(CY48&gt;0,MIN(CY48,SUM($G32:CZ32)*CZ$9/MIN(VLOOKUP(Assump!$D220,Assump!$B$195:$D$204,3,FALSE)*12,COUNTIF($G$9:$IL$9,TRUE))),0)</f>
        <v>0</v>
      </c>
      <c r="DA40" s="76">
        <f>IF(CZ48&gt;0,MIN(CZ48,SUM($G32:DA32)*DA$9/MIN(VLOOKUP(Assump!$D220,Assump!$B$195:$D$204,3,FALSE)*12,COUNTIF($G$9:$IL$9,TRUE))),0)</f>
        <v>0</v>
      </c>
      <c r="DB40" s="76">
        <f>IF(DA48&gt;0,MIN(DA48,SUM($G32:DB32)*DB$9/MIN(VLOOKUP(Assump!$D220,Assump!$B$195:$D$204,3,FALSE)*12,COUNTIF($G$9:$IL$9,TRUE))),0)</f>
        <v>0</v>
      </c>
      <c r="DC40" s="76">
        <f>IF(DB48&gt;0,MIN(DB48,SUM($G32:DC32)*DC$9/MIN(VLOOKUP(Assump!$D220,Assump!$B$195:$D$204,3,FALSE)*12,COUNTIF($G$9:$IL$9,TRUE))),0)</f>
        <v>0</v>
      </c>
      <c r="DD40" s="76">
        <f>IF(DC48&gt;0,MIN(DC48,SUM($G32:DD32)*DD$9/MIN(VLOOKUP(Assump!$D220,Assump!$B$195:$D$204,3,FALSE)*12,COUNTIF($G$9:$IL$9,TRUE))),0)</f>
        <v>0</v>
      </c>
      <c r="DE40" s="76">
        <f>IF(DD48&gt;0,MIN(DD48,SUM($G32:DE32)*DE$9/MIN(VLOOKUP(Assump!$D220,Assump!$B$195:$D$204,3,FALSE)*12,COUNTIF($G$9:$IL$9,TRUE))),0)</f>
        <v>0</v>
      </c>
      <c r="DF40" s="76">
        <f>IF(DE48&gt;0,MIN(DE48,SUM($G32:DF32)*DF$9/MIN(VLOOKUP(Assump!$D220,Assump!$B$195:$D$204,3,FALSE)*12,COUNTIF($G$9:$IL$9,TRUE))),0)</f>
        <v>0</v>
      </c>
      <c r="DG40" s="76">
        <f>IF(DF48&gt;0,MIN(DF48,SUM($G32:DG32)*DG$9/MIN(VLOOKUP(Assump!$D220,Assump!$B$195:$D$204,3,FALSE)*12,COUNTIF($G$9:$IL$9,TRUE))),0)</f>
        <v>0</v>
      </c>
      <c r="DH40" s="76">
        <f>IF(DG48&gt;0,MIN(DG48,SUM($G32:DH32)*DH$9/MIN(VLOOKUP(Assump!$D220,Assump!$B$195:$D$204,3,FALSE)*12,COUNTIF($G$9:$IL$9,TRUE))),0)</f>
        <v>0</v>
      </c>
      <c r="DI40" s="76">
        <f>IF(DH48&gt;0,MIN(DH48,SUM($G32:DI32)*DI$9/MIN(VLOOKUP(Assump!$D220,Assump!$B$195:$D$204,3,FALSE)*12,COUNTIF($G$9:$IL$9,TRUE))),0)</f>
        <v>0</v>
      </c>
      <c r="DJ40" s="76">
        <f>IF(DI48&gt;0,MIN(DI48,SUM($G32:DJ32)*DJ$9/MIN(VLOOKUP(Assump!$D220,Assump!$B$195:$D$204,3,FALSE)*12,COUNTIF($G$9:$IL$9,TRUE))),0)</f>
        <v>0</v>
      </c>
      <c r="DK40" s="76">
        <f>IF(DJ48&gt;0,MIN(DJ48,SUM($G32:DK32)*DK$9/MIN(VLOOKUP(Assump!$D220,Assump!$B$195:$D$204,3,FALSE)*12,COUNTIF($G$9:$IL$9,TRUE))),0)</f>
        <v>0</v>
      </c>
      <c r="DL40" s="76">
        <f>IF(DK48&gt;0,MIN(DK48,SUM($G32:DL32)*DL$9/MIN(VLOOKUP(Assump!$D220,Assump!$B$195:$D$204,3,FALSE)*12,COUNTIF($G$9:$IL$9,TRUE))),0)</f>
        <v>0</v>
      </c>
      <c r="DM40" s="76">
        <f>IF(DL48&gt;0,MIN(DL48,SUM($G32:DM32)*DM$9/MIN(VLOOKUP(Assump!$D220,Assump!$B$195:$D$204,3,FALSE)*12,COUNTIF($G$9:$IL$9,TRUE))),0)</f>
        <v>0</v>
      </c>
      <c r="DN40" s="76">
        <f>IF(DM48&gt;0,MIN(DM48,SUM($G32:DN32)*DN$9/MIN(VLOOKUP(Assump!$D220,Assump!$B$195:$D$204,3,FALSE)*12,COUNTIF($G$9:$IL$9,TRUE))),0)</f>
        <v>0</v>
      </c>
      <c r="DO40" s="76">
        <f>IF(DN48&gt;0,MIN(DN48,SUM($G32:DO32)*DO$9/MIN(VLOOKUP(Assump!$D220,Assump!$B$195:$D$204,3,FALSE)*12,COUNTIF($G$9:$IL$9,TRUE))),0)</f>
        <v>0</v>
      </c>
      <c r="DP40" s="76">
        <f>IF(DO48&gt;0,MIN(DO48,SUM($G32:DP32)*DP$9/MIN(VLOOKUP(Assump!$D220,Assump!$B$195:$D$204,3,FALSE)*12,COUNTIF($G$9:$IL$9,TRUE))),0)</f>
        <v>0</v>
      </c>
      <c r="DQ40" s="76">
        <f>IF(DP48&gt;0,MIN(DP48,SUM($G32:DQ32)*DQ$9/MIN(VLOOKUP(Assump!$D220,Assump!$B$195:$D$204,3,FALSE)*12,COUNTIF($G$9:$IL$9,TRUE))),0)</f>
        <v>0</v>
      </c>
      <c r="DR40" s="76">
        <f>IF(DQ48&gt;0,MIN(DQ48,SUM($G32:DR32)*DR$9/MIN(VLOOKUP(Assump!$D220,Assump!$B$195:$D$204,3,FALSE)*12,COUNTIF($G$9:$IL$9,TRUE))),0)</f>
        <v>0</v>
      </c>
      <c r="DS40" s="76">
        <f>IF(DR48&gt;0,MIN(DR48,SUM($G32:DS32)*DS$9/MIN(VLOOKUP(Assump!$D220,Assump!$B$195:$D$204,3,FALSE)*12,COUNTIF($G$9:$IL$9,TRUE))),0)</f>
        <v>0</v>
      </c>
      <c r="DT40" s="76">
        <f>IF(DS48&gt;0,MIN(DS48,SUM($G32:DT32)*DT$9/MIN(VLOOKUP(Assump!$D220,Assump!$B$195:$D$204,3,FALSE)*12,COUNTIF($G$9:$IL$9,TRUE))),0)</f>
        <v>0</v>
      </c>
      <c r="DU40" s="76">
        <f>IF(DT48&gt;0,MIN(DT48,SUM($G32:DU32)*DU$9/MIN(VLOOKUP(Assump!$D220,Assump!$B$195:$D$204,3,FALSE)*12,COUNTIF($G$9:$IL$9,TRUE))),0)</f>
        <v>0</v>
      </c>
      <c r="DV40" s="76">
        <f>IF(DU48&gt;0,MIN(DU48,SUM($G32:DV32)*DV$9/MIN(VLOOKUP(Assump!$D220,Assump!$B$195:$D$204,3,FALSE)*12,COUNTIF($G$9:$IL$9,TRUE))),0)</f>
        <v>0</v>
      </c>
      <c r="DW40" s="76">
        <f>IF(DV48&gt;0,MIN(DV48,SUM($G32:DW32)*DW$9/MIN(VLOOKUP(Assump!$D220,Assump!$B$195:$D$204,3,FALSE)*12,COUNTIF($G$9:$IL$9,TRUE))),0)</f>
        <v>0</v>
      </c>
      <c r="DX40" s="76">
        <f>IF(DW48&gt;0,MIN(DW48,SUM($G32:DX32)*DX$9/MIN(VLOOKUP(Assump!$D220,Assump!$B$195:$D$204,3,FALSE)*12,COUNTIF($G$9:$IL$9,TRUE))),0)</f>
        <v>0</v>
      </c>
      <c r="DY40" s="76">
        <f>IF(DX48&gt;0,MIN(DX48,SUM($G32:DY32)*DY$9/MIN(VLOOKUP(Assump!$D220,Assump!$B$195:$D$204,3,FALSE)*12,COUNTIF($G$9:$IL$9,TRUE))),0)</f>
        <v>0</v>
      </c>
      <c r="DZ40" s="76">
        <f>IF(DY48&gt;0,MIN(DY48,SUM($G32:DZ32)*DZ$9/MIN(VLOOKUP(Assump!$D220,Assump!$B$195:$D$204,3,FALSE)*12,COUNTIF($G$9:$IL$9,TRUE))),0)</f>
        <v>0</v>
      </c>
      <c r="EA40" s="76">
        <f>IF(DZ48&gt;0,MIN(DZ48,SUM($G32:EA32)*EA$9/MIN(VLOOKUP(Assump!$D220,Assump!$B$195:$D$204,3,FALSE)*12,COUNTIF($G$9:$IL$9,TRUE))),0)</f>
        <v>0</v>
      </c>
      <c r="EB40" s="76">
        <f>IF(EA48&gt;0,MIN(EA48,SUM($G32:EB32)*EB$9/MIN(VLOOKUP(Assump!$D220,Assump!$B$195:$D$204,3,FALSE)*12,COUNTIF($G$9:$IL$9,TRUE))),0)</f>
        <v>0</v>
      </c>
      <c r="EC40" s="76">
        <f>IF(EB48&gt;0,MIN(EB48,SUM($G32:EC32)*EC$9/MIN(VLOOKUP(Assump!$D220,Assump!$B$195:$D$204,3,FALSE)*12,COUNTIF($G$9:$IL$9,TRUE))),0)</f>
        <v>0</v>
      </c>
      <c r="ED40" s="76">
        <f>IF(EC48&gt;0,MIN(EC48,SUM($G32:ED32)*ED$9/MIN(VLOOKUP(Assump!$D220,Assump!$B$195:$D$204,3,FALSE)*12,COUNTIF($G$9:$IL$9,TRUE))),0)</f>
        <v>0</v>
      </c>
      <c r="EE40" s="76">
        <f>IF(ED48&gt;0,MIN(ED48,SUM($G32:EE32)*EE$9/MIN(VLOOKUP(Assump!$D220,Assump!$B$195:$D$204,3,FALSE)*12,COUNTIF($G$9:$IL$9,TRUE))),0)</f>
        <v>0</v>
      </c>
      <c r="EF40" s="76">
        <f>IF(EE48&gt;0,MIN(EE48,SUM($G32:EF32)*EF$9/MIN(VLOOKUP(Assump!$D220,Assump!$B$195:$D$204,3,FALSE)*12,COUNTIF($G$9:$IL$9,TRUE))),0)</f>
        <v>0</v>
      </c>
      <c r="EG40" s="76">
        <f>IF(EF48&gt;0,MIN(EF48,SUM($G32:EG32)*EG$9/MIN(VLOOKUP(Assump!$D220,Assump!$B$195:$D$204,3,FALSE)*12,COUNTIF($G$9:$IL$9,TRUE))),0)</f>
        <v>0</v>
      </c>
      <c r="EH40" s="76">
        <f>IF(EG48&gt;0,MIN(EG48,SUM($G32:EH32)*EH$9/MIN(VLOOKUP(Assump!$D220,Assump!$B$195:$D$204,3,FALSE)*12,COUNTIF($G$9:$IL$9,TRUE))),0)</f>
        <v>0</v>
      </c>
      <c r="EI40" s="76">
        <f>IF(EH48&gt;0,MIN(EH48,SUM($G32:EI32)*EI$9/MIN(VLOOKUP(Assump!$D220,Assump!$B$195:$D$204,3,FALSE)*12,COUNTIF($G$9:$IL$9,TRUE))),0)</f>
        <v>0</v>
      </c>
      <c r="EJ40" s="76">
        <f>IF(EI48&gt;0,MIN(EI48,SUM($G32:EJ32)*EJ$9/MIN(VLOOKUP(Assump!$D220,Assump!$B$195:$D$204,3,FALSE)*12,COUNTIF($G$9:$IL$9,TRUE))),0)</f>
        <v>0</v>
      </c>
      <c r="EK40" s="76">
        <f>IF(EJ48&gt;0,MIN(EJ48,SUM($G32:EK32)*EK$9/MIN(VLOOKUP(Assump!$D220,Assump!$B$195:$D$204,3,FALSE)*12,COUNTIF($G$9:$IL$9,TRUE))),0)</f>
        <v>0</v>
      </c>
      <c r="EL40" s="76">
        <f>IF(EK48&gt;0,MIN(EK48,SUM($G32:EL32)*EL$9/MIN(VLOOKUP(Assump!$D220,Assump!$B$195:$D$204,3,FALSE)*12,COUNTIF($G$9:$IL$9,TRUE))),0)</f>
        <v>0</v>
      </c>
      <c r="EM40" s="76">
        <f>IF(EL48&gt;0,MIN(EL48,SUM($G32:EM32)*EM$9/MIN(VLOOKUP(Assump!$D220,Assump!$B$195:$D$204,3,FALSE)*12,COUNTIF($G$9:$IL$9,TRUE))),0)</f>
        <v>0</v>
      </c>
      <c r="EN40" s="76">
        <f>IF(EM48&gt;0,MIN(EM48,SUM($G32:EN32)*EN$9/MIN(VLOOKUP(Assump!$D220,Assump!$B$195:$D$204,3,FALSE)*12,COUNTIF($G$9:$IL$9,TRUE))),0)</f>
        <v>0</v>
      </c>
      <c r="EO40" s="76">
        <f>IF(EN48&gt;0,MIN(EN48,SUM($G32:EO32)*EO$9/MIN(VLOOKUP(Assump!$D220,Assump!$B$195:$D$204,3,FALSE)*12,COUNTIF($G$9:$IL$9,TRUE))),0)</f>
        <v>0</v>
      </c>
      <c r="EP40" s="76">
        <f>IF(EO48&gt;0,MIN(EO48,SUM($G32:EP32)*EP$9/MIN(VLOOKUP(Assump!$D220,Assump!$B$195:$D$204,3,FALSE)*12,COUNTIF($G$9:$IL$9,TRUE))),0)</f>
        <v>0</v>
      </c>
      <c r="EQ40" s="76">
        <f>IF(EP48&gt;0,MIN(EP48,SUM($G32:EQ32)*EQ$9/MIN(VLOOKUP(Assump!$D220,Assump!$B$195:$D$204,3,FALSE)*12,COUNTIF($G$9:$IL$9,TRUE))),0)</f>
        <v>0</v>
      </c>
      <c r="ER40" s="76">
        <f>IF(EQ48&gt;0,MIN(EQ48,SUM($G32:ER32)*ER$9/MIN(VLOOKUP(Assump!$D220,Assump!$B$195:$D$204,3,FALSE)*12,COUNTIF($G$9:$IL$9,TRUE))),0)</f>
        <v>0</v>
      </c>
      <c r="ES40" s="76">
        <f>IF(ER48&gt;0,MIN(ER48,SUM($G32:ES32)*ES$9/MIN(VLOOKUP(Assump!$D220,Assump!$B$195:$D$204,3,FALSE)*12,COUNTIF($G$9:$IL$9,TRUE))),0)</f>
        <v>0</v>
      </c>
      <c r="ET40" s="76">
        <f>IF(ES48&gt;0,MIN(ES48,SUM($G32:ET32)*ET$9/MIN(VLOOKUP(Assump!$D220,Assump!$B$195:$D$204,3,FALSE)*12,COUNTIF($G$9:$IL$9,TRUE))),0)</f>
        <v>0</v>
      </c>
      <c r="EU40" s="76">
        <f>IF(ET48&gt;0,MIN(ET48,SUM($G32:EU32)*EU$9/MIN(VLOOKUP(Assump!$D220,Assump!$B$195:$D$204,3,FALSE)*12,COUNTIF($G$9:$IL$9,TRUE))),0)</f>
        <v>0</v>
      </c>
      <c r="EV40" s="76">
        <f>IF(EU48&gt;0,MIN(EU48,SUM($G32:EV32)*EV$9/MIN(VLOOKUP(Assump!$D220,Assump!$B$195:$D$204,3,FALSE)*12,COUNTIF($G$9:$IL$9,TRUE))),0)</f>
        <v>0</v>
      </c>
      <c r="EW40" s="76">
        <f>IF(EV48&gt;0,MIN(EV48,SUM($G32:EW32)*EW$9/MIN(VLOOKUP(Assump!$D220,Assump!$B$195:$D$204,3,FALSE)*12,COUNTIF($G$9:$IL$9,TRUE))),0)</f>
        <v>0</v>
      </c>
      <c r="EX40" s="76">
        <f>IF(EW48&gt;0,MIN(EW48,SUM($G32:EX32)*EX$9/MIN(VLOOKUP(Assump!$D220,Assump!$B$195:$D$204,3,FALSE)*12,COUNTIF($G$9:$IL$9,TRUE))),0)</f>
        <v>0</v>
      </c>
      <c r="EY40" s="76">
        <f>IF(EX48&gt;0,MIN(EX48,SUM($G32:EY32)*EY$9/MIN(VLOOKUP(Assump!$D220,Assump!$B$195:$D$204,3,FALSE)*12,COUNTIF($G$9:$IL$9,TRUE))),0)</f>
        <v>0</v>
      </c>
      <c r="EZ40" s="76">
        <f>IF(EY48&gt;0,MIN(EY48,SUM($G32:EZ32)*EZ$9/MIN(VLOOKUP(Assump!$D220,Assump!$B$195:$D$204,3,FALSE)*12,COUNTIF($G$9:$IL$9,TRUE))),0)</f>
        <v>0</v>
      </c>
      <c r="FA40" s="76">
        <f>IF(EZ48&gt;0,MIN(EZ48,SUM($G32:FA32)*FA$9/MIN(VLOOKUP(Assump!$D220,Assump!$B$195:$D$204,3,FALSE)*12,COUNTIF($G$9:$IL$9,TRUE))),0)</f>
        <v>0</v>
      </c>
      <c r="FB40" s="76">
        <f>IF(FA48&gt;0,MIN(FA48,SUM($G32:FB32)*FB$9/MIN(VLOOKUP(Assump!$D220,Assump!$B$195:$D$204,3,FALSE)*12,COUNTIF($G$9:$IL$9,TRUE))),0)</f>
        <v>0</v>
      </c>
      <c r="FC40" s="76">
        <f>IF(FB48&gt;0,MIN(FB48,SUM($G32:FC32)*FC$9/MIN(VLOOKUP(Assump!$D220,Assump!$B$195:$D$204,3,FALSE)*12,COUNTIF($G$9:$IL$9,TRUE))),0)</f>
        <v>0</v>
      </c>
      <c r="FD40" s="76">
        <f>IF(FC48&gt;0,MIN(FC48,SUM($G32:FD32)*FD$9/MIN(VLOOKUP(Assump!$D220,Assump!$B$195:$D$204,3,FALSE)*12,COUNTIF($G$9:$IL$9,TRUE))),0)</f>
        <v>0</v>
      </c>
      <c r="FE40" s="76">
        <f>IF(FD48&gt;0,MIN(FD48,SUM($G32:FE32)*FE$9/MIN(VLOOKUP(Assump!$D220,Assump!$B$195:$D$204,3,FALSE)*12,COUNTIF($G$9:$IL$9,TRUE))),0)</f>
        <v>0</v>
      </c>
      <c r="FF40" s="76">
        <f>IF(FE48&gt;0,MIN(FE48,SUM($G32:FF32)*FF$9/MIN(VLOOKUP(Assump!$D220,Assump!$B$195:$D$204,3,FALSE)*12,COUNTIF($G$9:$IL$9,TRUE))),0)</f>
        <v>0</v>
      </c>
      <c r="FG40" s="76">
        <f>IF(FF48&gt;0,MIN(FF48,SUM($G32:FG32)*FG$9/MIN(VLOOKUP(Assump!$D220,Assump!$B$195:$D$204,3,FALSE)*12,COUNTIF($G$9:$IL$9,TRUE))),0)</f>
        <v>0</v>
      </c>
      <c r="FH40" s="76">
        <f>IF(FG48&gt;0,MIN(FG48,SUM($G32:FH32)*FH$9/MIN(VLOOKUP(Assump!$D220,Assump!$B$195:$D$204,3,FALSE)*12,COUNTIF($G$9:$IL$9,TRUE))),0)</f>
        <v>0</v>
      </c>
      <c r="FI40" s="76">
        <f>IF(FH48&gt;0,MIN(FH48,SUM($G32:FI32)*FI$9/MIN(VLOOKUP(Assump!$D220,Assump!$B$195:$D$204,3,FALSE)*12,COUNTIF($G$9:$IL$9,TRUE))),0)</f>
        <v>0</v>
      </c>
      <c r="FJ40" s="76">
        <f>IF(FI48&gt;0,MIN(FI48,SUM($G32:FJ32)*FJ$9/MIN(VLOOKUP(Assump!$D220,Assump!$B$195:$D$204,3,FALSE)*12,COUNTIF($G$9:$IL$9,TRUE))),0)</f>
        <v>0</v>
      </c>
      <c r="FK40" s="76">
        <f>IF(FJ48&gt;0,MIN(FJ48,SUM($G32:FK32)*FK$9/MIN(VLOOKUP(Assump!$D220,Assump!$B$195:$D$204,3,FALSE)*12,COUNTIF($G$9:$IL$9,TRUE))),0)</f>
        <v>0</v>
      </c>
      <c r="FL40" s="76">
        <f>IF(FK48&gt;0,MIN(FK48,SUM($G32:FL32)*FL$9/MIN(VLOOKUP(Assump!$D220,Assump!$B$195:$D$204,3,FALSE)*12,COUNTIF($G$9:$IL$9,TRUE))),0)</f>
        <v>0</v>
      </c>
      <c r="FM40" s="76">
        <f>IF(FL48&gt;0,MIN(FL48,SUM($G32:FM32)*FM$9/MIN(VLOOKUP(Assump!$D220,Assump!$B$195:$D$204,3,FALSE)*12,COUNTIF($G$9:$IL$9,TRUE))),0)</f>
        <v>0</v>
      </c>
      <c r="FN40" s="76">
        <f>IF(FM48&gt;0,MIN(FM48,SUM($G32:FN32)*FN$9/MIN(VLOOKUP(Assump!$D220,Assump!$B$195:$D$204,3,FALSE)*12,COUNTIF($G$9:$IL$9,TRUE))),0)</f>
        <v>0</v>
      </c>
      <c r="FO40" s="76">
        <f>IF(FN48&gt;0,MIN(FN48,SUM($G32:FO32)*FO$9/MIN(VLOOKUP(Assump!$D220,Assump!$B$195:$D$204,3,FALSE)*12,COUNTIF($G$9:$IL$9,TRUE))),0)</f>
        <v>0</v>
      </c>
      <c r="FP40" s="76">
        <f>IF(FO48&gt;0,MIN(FO48,SUM($G32:FP32)*FP$9/MIN(VLOOKUP(Assump!$D220,Assump!$B$195:$D$204,3,FALSE)*12,COUNTIF($G$9:$IL$9,TRUE))),0)</f>
        <v>0</v>
      </c>
      <c r="FQ40" s="76">
        <f>IF(FP48&gt;0,MIN(FP48,SUM($G32:FQ32)*FQ$9/MIN(VLOOKUP(Assump!$D220,Assump!$B$195:$D$204,3,FALSE)*12,COUNTIF($G$9:$IL$9,TRUE))),0)</f>
        <v>0</v>
      </c>
      <c r="FR40" s="76">
        <f>IF(FQ48&gt;0,MIN(FQ48,SUM($G32:FR32)*FR$9/MIN(VLOOKUP(Assump!$D220,Assump!$B$195:$D$204,3,FALSE)*12,COUNTIF($G$9:$IL$9,TRUE))),0)</f>
        <v>0</v>
      </c>
      <c r="FS40" s="76">
        <f>IF(FR48&gt;0,MIN(FR48,SUM($G32:FS32)*FS$9/MIN(VLOOKUP(Assump!$D220,Assump!$B$195:$D$204,3,FALSE)*12,COUNTIF($G$9:$IL$9,TRUE))),0)</f>
        <v>0</v>
      </c>
      <c r="FT40" s="76">
        <f>IF(FS48&gt;0,MIN(FS48,SUM($G32:FT32)*FT$9/MIN(VLOOKUP(Assump!$D220,Assump!$B$195:$D$204,3,FALSE)*12,COUNTIF($G$9:$IL$9,TRUE))),0)</f>
        <v>0</v>
      </c>
      <c r="FU40" s="76">
        <f>IF(FT48&gt;0,MIN(FT48,SUM($G32:FU32)*FU$9/MIN(VLOOKUP(Assump!$D220,Assump!$B$195:$D$204,3,FALSE)*12,COUNTIF($G$9:$IL$9,TRUE))),0)</f>
        <v>0</v>
      </c>
      <c r="FV40" s="76">
        <f>IF(FU48&gt;0,MIN(FU48,SUM($G32:FV32)*FV$9/MIN(VLOOKUP(Assump!$D220,Assump!$B$195:$D$204,3,FALSE)*12,COUNTIF($G$9:$IL$9,TRUE))),0)</f>
        <v>0</v>
      </c>
      <c r="FW40" s="76">
        <f>IF(FV48&gt;0,MIN(FV48,SUM($G32:FW32)*FW$9/MIN(VLOOKUP(Assump!$D220,Assump!$B$195:$D$204,3,FALSE)*12,COUNTIF($G$9:$IL$9,TRUE))),0)</f>
        <v>0</v>
      </c>
      <c r="FX40" s="76">
        <f>IF(FW48&gt;0,MIN(FW48,SUM($G32:FX32)*FX$9/MIN(VLOOKUP(Assump!$D220,Assump!$B$195:$D$204,3,FALSE)*12,COUNTIF($G$9:$IL$9,TRUE))),0)</f>
        <v>0</v>
      </c>
      <c r="FY40" s="76">
        <f>IF(FX48&gt;0,MIN(FX48,SUM($G32:FY32)*FY$9/MIN(VLOOKUP(Assump!$D220,Assump!$B$195:$D$204,3,FALSE)*12,COUNTIF($G$9:$IL$9,TRUE))),0)</f>
        <v>0</v>
      </c>
      <c r="FZ40" s="76">
        <f>IF(FY48&gt;0,MIN(FY48,SUM($G32:FZ32)*FZ$9/MIN(VLOOKUP(Assump!$D220,Assump!$B$195:$D$204,3,FALSE)*12,COUNTIF($G$9:$IL$9,TRUE))),0)</f>
        <v>0</v>
      </c>
      <c r="GA40" s="76">
        <f>IF(FZ48&gt;0,MIN(FZ48,SUM($G32:GA32)*GA$9/MIN(VLOOKUP(Assump!$D220,Assump!$B$195:$D$204,3,FALSE)*12,COUNTIF($G$9:$IL$9,TRUE))),0)</f>
        <v>0</v>
      </c>
      <c r="GB40" s="76">
        <f>IF(GA48&gt;0,MIN(GA48,SUM($G32:GB32)*GB$9/MIN(VLOOKUP(Assump!$D220,Assump!$B$195:$D$204,3,FALSE)*12,COUNTIF($G$9:$IL$9,TRUE))),0)</f>
        <v>0</v>
      </c>
      <c r="GC40" s="76">
        <f>IF(GB48&gt;0,MIN(GB48,SUM($G32:GC32)*GC$9/MIN(VLOOKUP(Assump!$D220,Assump!$B$195:$D$204,3,FALSE)*12,COUNTIF($G$9:$IL$9,TRUE))),0)</f>
        <v>0</v>
      </c>
      <c r="GD40" s="76">
        <f>IF(GC48&gt;0,MIN(GC48,SUM($G32:GD32)*GD$9/MIN(VLOOKUP(Assump!$D220,Assump!$B$195:$D$204,3,FALSE)*12,COUNTIF($G$9:$IL$9,TRUE))),0)</f>
        <v>0</v>
      </c>
      <c r="GE40" s="76">
        <f>IF(GD48&gt;0,MIN(GD48,SUM($G32:GE32)*GE$9/MIN(VLOOKUP(Assump!$D220,Assump!$B$195:$D$204,3,FALSE)*12,COUNTIF($G$9:$IL$9,TRUE))),0)</f>
        <v>0</v>
      </c>
      <c r="GF40" s="76">
        <f>IF(GE48&gt;0,MIN(GE48,SUM($G32:GF32)*GF$9/MIN(VLOOKUP(Assump!$D220,Assump!$B$195:$D$204,3,FALSE)*12,COUNTIF($G$9:$IL$9,TRUE))),0)</f>
        <v>0</v>
      </c>
      <c r="GG40" s="76">
        <f>IF(GF48&gt;0,MIN(GF48,SUM($G32:GG32)*GG$9/MIN(VLOOKUP(Assump!$D220,Assump!$B$195:$D$204,3,FALSE)*12,COUNTIF($G$9:$IL$9,TRUE))),0)</f>
        <v>0</v>
      </c>
      <c r="GH40" s="76">
        <f>IF(GG48&gt;0,MIN(GG48,SUM($G32:GH32)*GH$9/MIN(VLOOKUP(Assump!$D220,Assump!$B$195:$D$204,3,FALSE)*12,COUNTIF($G$9:$IL$9,TRUE))),0)</f>
        <v>0</v>
      </c>
      <c r="GI40" s="76">
        <f>IF(GH48&gt;0,MIN(GH48,SUM($G32:GI32)*GI$9/MIN(VLOOKUP(Assump!$D220,Assump!$B$195:$D$204,3,FALSE)*12,COUNTIF($G$9:$IL$9,TRUE))),0)</f>
        <v>0</v>
      </c>
      <c r="GJ40" s="76">
        <f>IF(GI48&gt;0,MIN(GI48,SUM($G32:GJ32)*GJ$9/MIN(VLOOKUP(Assump!$D220,Assump!$B$195:$D$204,3,FALSE)*12,COUNTIF($G$9:$IL$9,TRUE))),0)</f>
        <v>0</v>
      </c>
      <c r="GK40" s="76">
        <f>IF(GJ48&gt;0,MIN(GJ48,SUM($G32:GK32)*GK$9/MIN(VLOOKUP(Assump!$D220,Assump!$B$195:$D$204,3,FALSE)*12,COUNTIF($G$9:$IL$9,TRUE))),0)</f>
        <v>0</v>
      </c>
      <c r="GL40" s="76">
        <f>IF(GK48&gt;0,MIN(GK48,SUM($G32:GL32)*GL$9/MIN(VLOOKUP(Assump!$D220,Assump!$B$195:$D$204,3,FALSE)*12,COUNTIF($G$9:$IL$9,TRUE))),0)</f>
        <v>0</v>
      </c>
      <c r="GM40" s="76">
        <f>IF(GL48&gt;0,MIN(GL48,SUM($G32:GM32)*GM$9/MIN(VLOOKUP(Assump!$D220,Assump!$B$195:$D$204,3,FALSE)*12,COUNTIF($G$9:$IL$9,TRUE))),0)</f>
        <v>0</v>
      </c>
      <c r="GN40" s="76">
        <f>IF(GM48&gt;0,MIN(GM48,SUM($G32:GN32)*GN$9/MIN(VLOOKUP(Assump!$D220,Assump!$B$195:$D$204,3,FALSE)*12,COUNTIF($G$9:$IL$9,TRUE))),0)</f>
        <v>0</v>
      </c>
      <c r="GO40" s="76">
        <f>IF(GN48&gt;0,MIN(GN48,SUM($G32:GO32)*GO$9/MIN(VLOOKUP(Assump!$D220,Assump!$B$195:$D$204,3,FALSE)*12,COUNTIF($G$9:$IL$9,TRUE))),0)</f>
        <v>0</v>
      </c>
      <c r="GP40" s="76">
        <f>IF(GO48&gt;0,MIN(GO48,SUM($G32:GP32)*GP$9/MIN(VLOOKUP(Assump!$D220,Assump!$B$195:$D$204,3,FALSE)*12,COUNTIF($G$9:$IL$9,TRUE))),0)</f>
        <v>0</v>
      </c>
      <c r="GQ40" s="76">
        <f>IF(GP48&gt;0,MIN(GP48,SUM($G32:GQ32)*GQ$9/MIN(VLOOKUP(Assump!$D220,Assump!$B$195:$D$204,3,FALSE)*12,COUNTIF($G$9:$IL$9,TRUE))),0)</f>
        <v>0</v>
      </c>
      <c r="GR40" s="76">
        <f>IF(GQ48&gt;0,MIN(GQ48,SUM($G32:GR32)*GR$9/MIN(VLOOKUP(Assump!$D220,Assump!$B$195:$D$204,3,FALSE)*12,COUNTIF($G$9:$IL$9,TRUE))),0)</f>
        <v>0</v>
      </c>
      <c r="GS40" s="76">
        <f>IF(GR48&gt;0,MIN(GR48,SUM($G32:GS32)*GS$9/MIN(VLOOKUP(Assump!$D220,Assump!$B$195:$D$204,3,FALSE)*12,COUNTIF($G$9:$IL$9,TRUE))),0)</f>
        <v>0</v>
      </c>
      <c r="GT40" s="76">
        <f>IF(GS48&gt;0,MIN(GS48,SUM($G32:GT32)*GT$9/MIN(VLOOKUP(Assump!$D220,Assump!$B$195:$D$204,3,FALSE)*12,COUNTIF($G$9:$IL$9,TRUE))),0)</f>
        <v>0</v>
      </c>
      <c r="GU40" s="76">
        <f>IF(GT48&gt;0,MIN(GT48,SUM($G32:GU32)*GU$9/MIN(VLOOKUP(Assump!$D220,Assump!$B$195:$D$204,3,FALSE)*12,COUNTIF($G$9:$IL$9,TRUE))),0)</f>
        <v>0</v>
      </c>
      <c r="GV40" s="76">
        <f>IF(GU48&gt;0,MIN(GU48,SUM($G32:GV32)*GV$9/MIN(VLOOKUP(Assump!$D220,Assump!$B$195:$D$204,3,FALSE)*12,COUNTIF($G$9:$IL$9,TRUE))),0)</f>
        <v>0</v>
      </c>
      <c r="GW40" s="76">
        <f>IF(GV48&gt;0,MIN(GV48,SUM($G32:GW32)*GW$9/MIN(VLOOKUP(Assump!$D220,Assump!$B$195:$D$204,3,FALSE)*12,COUNTIF($G$9:$IL$9,TRUE))),0)</f>
        <v>0</v>
      </c>
      <c r="GX40" s="76">
        <f>IF(GW48&gt;0,MIN(GW48,SUM($G32:GX32)*GX$9/MIN(VLOOKUP(Assump!$D220,Assump!$B$195:$D$204,3,FALSE)*12,COUNTIF($G$9:$IL$9,TRUE))),0)</f>
        <v>0</v>
      </c>
      <c r="GY40" s="76">
        <f>IF(GX48&gt;0,MIN(GX48,SUM($G32:GY32)*GY$9/MIN(VLOOKUP(Assump!$D220,Assump!$B$195:$D$204,3,FALSE)*12,COUNTIF($G$9:$IL$9,TRUE))),0)</f>
        <v>0</v>
      </c>
      <c r="GZ40" s="76">
        <f>IF(GY48&gt;0,MIN(GY48,SUM($G32:GZ32)*GZ$9/MIN(VLOOKUP(Assump!$D220,Assump!$B$195:$D$204,3,FALSE)*12,COUNTIF($G$9:$IL$9,TRUE))),0)</f>
        <v>0</v>
      </c>
      <c r="HA40" s="76">
        <f>IF(GZ48&gt;0,MIN(GZ48,SUM($G32:HA32)*HA$9/MIN(VLOOKUP(Assump!$D220,Assump!$B$195:$D$204,3,FALSE)*12,COUNTIF($G$9:$IL$9,TRUE))),0)</f>
        <v>0</v>
      </c>
      <c r="HB40" s="76">
        <f>IF(HA48&gt;0,MIN(HA48,SUM($G32:HB32)*HB$9/MIN(VLOOKUP(Assump!$D220,Assump!$B$195:$D$204,3,FALSE)*12,COUNTIF($G$9:$IL$9,TRUE))),0)</f>
        <v>0</v>
      </c>
      <c r="HC40" s="76">
        <f>IF(HB48&gt;0,MIN(HB48,SUM($G32:HC32)*HC$9/MIN(VLOOKUP(Assump!$D220,Assump!$B$195:$D$204,3,FALSE)*12,COUNTIF($G$9:$IL$9,TRUE))),0)</f>
        <v>0</v>
      </c>
      <c r="HD40" s="76">
        <f>IF(HC48&gt;0,MIN(HC48,SUM($G32:HD32)*HD$9/MIN(VLOOKUP(Assump!$D220,Assump!$B$195:$D$204,3,FALSE)*12,COUNTIF($G$9:$IL$9,TRUE))),0)</f>
        <v>0</v>
      </c>
      <c r="HE40" s="76">
        <f>IF(HD48&gt;0,MIN(HD48,SUM($G32:HE32)*HE$9/MIN(VLOOKUP(Assump!$D220,Assump!$B$195:$D$204,3,FALSE)*12,COUNTIF($G$9:$IL$9,TRUE))),0)</f>
        <v>0</v>
      </c>
      <c r="HF40" s="76">
        <f>IF(HE48&gt;0,MIN(HE48,SUM($G32:HF32)*HF$9/MIN(VLOOKUP(Assump!$D220,Assump!$B$195:$D$204,3,FALSE)*12,COUNTIF($G$9:$IL$9,TRUE))),0)</f>
        <v>0</v>
      </c>
      <c r="HG40" s="76">
        <f>IF(HF48&gt;0,MIN(HF48,SUM($G32:HG32)*HG$9/MIN(VLOOKUP(Assump!$D220,Assump!$B$195:$D$204,3,FALSE)*12,COUNTIF($G$9:$IL$9,TRUE))),0)</f>
        <v>0</v>
      </c>
      <c r="HH40" s="76">
        <f>IF(HG48&gt;0,MIN(HG48,SUM($G32:HH32)*HH$9/MIN(VLOOKUP(Assump!$D220,Assump!$B$195:$D$204,3,FALSE)*12,COUNTIF($G$9:$IL$9,TRUE))),0)</f>
        <v>0</v>
      </c>
      <c r="HI40" s="76">
        <f>IF(HH48&gt;0,MIN(HH48,SUM($G32:HI32)*HI$9/MIN(VLOOKUP(Assump!$D220,Assump!$B$195:$D$204,3,FALSE)*12,COUNTIF($G$9:$IL$9,TRUE))),0)</f>
        <v>0</v>
      </c>
      <c r="HJ40" s="76">
        <f>IF(HI48&gt;0,MIN(HI48,SUM($G32:HJ32)*HJ$9/MIN(VLOOKUP(Assump!$D220,Assump!$B$195:$D$204,3,FALSE)*12,COUNTIF($G$9:$IL$9,TRUE))),0)</f>
        <v>0</v>
      </c>
      <c r="HK40" s="76">
        <f>IF(HJ48&gt;0,MIN(HJ48,SUM($G32:HK32)*HK$9/MIN(VLOOKUP(Assump!$D220,Assump!$B$195:$D$204,3,FALSE)*12,COUNTIF($G$9:$IL$9,TRUE))),0)</f>
        <v>0</v>
      </c>
      <c r="HL40" s="76">
        <f>IF(HK48&gt;0,MIN(HK48,SUM($G32:HL32)*HL$9/MIN(VLOOKUP(Assump!$D220,Assump!$B$195:$D$204,3,FALSE)*12,COUNTIF($G$9:$IL$9,TRUE))),0)</f>
        <v>0</v>
      </c>
      <c r="HM40" s="76">
        <f>IF(HL48&gt;0,MIN(HL48,SUM($G32:HM32)*HM$9/MIN(VLOOKUP(Assump!$D220,Assump!$B$195:$D$204,3,FALSE)*12,COUNTIF($G$9:$IL$9,TRUE))),0)</f>
        <v>0</v>
      </c>
      <c r="HN40" s="76">
        <f>IF(HM48&gt;0,MIN(HM48,SUM($G32:HN32)*HN$9/MIN(VLOOKUP(Assump!$D220,Assump!$B$195:$D$204,3,FALSE)*12,COUNTIF($G$9:$IL$9,TRUE))),0)</f>
        <v>0</v>
      </c>
      <c r="HO40" s="76">
        <f>IF(HN48&gt;0,MIN(HN48,SUM($G32:HO32)*HO$9/MIN(VLOOKUP(Assump!$D220,Assump!$B$195:$D$204,3,FALSE)*12,COUNTIF($G$9:$IL$9,TRUE))),0)</f>
        <v>0</v>
      </c>
      <c r="HP40" s="76">
        <f>IF(HO48&gt;0,MIN(HO48,SUM($G32:HP32)*HP$9/MIN(VLOOKUP(Assump!$D220,Assump!$B$195:$D$204,3,FALSE)*12,COUNTIF($G$9:$IL$9,TRUE))),0)</f>
        <v>0</v>
      </c>
      <c r="HQ40" s="76">
        <f>IF(HP48&gt;0,MIN(HP48,SUM($G32:HQ32)*HQ$9/MIN(VLOOKUP(Assump!$D220,Assump!$B$195:$D$204,3,FALSE)*12,COUNTIF($G$9:$IL$9,TRUE))),0)</f>
        <v>0</v>
      </c>
      <c r="HR40" s="76">
        <f>IF(HQ48&gt;0,MIN(HQ48,SUM($G32:HR32)*HR$9/MIN(VLOOKUP(Assump!$D220,Assump!$B$195:$D$204,3,FALSE)*12,COUNTIF($G$9:$IL$9,TRUE))),0)</f>
        <v>0</v>
      </c>
      <c r="HS40" s="76">
        <f>IF(HR48&gt;0,MIN(HR48,SUM($G32:HS32)*HS$9/MIN(VLOOKUP(Assump!$D220,Assump!$B$195:$D$204,3,FALSE)*12,COUNTIF($G$9:$IL$9,TRUE))),0)</f>
        <v>0</v>
      </c>
      <c r="HT40" s="76">
        <f>IF(HS48&gt;0,MIN(HS48,SUM($G32:HT32)*HT$9/MIN(VLOOKUP(Assump!$D220,Assump!$B$195:$D$204,3,FALSE)*12,COUNTIF($G$9:$IL$9,TRUE))),0)</f>
        <v>0</v>
      </c>
      <c r="HU40" s="76">
        <f>IF(HT48&gt;0,MIN(HT48,SUM($G32:HU32)*HU$9/MIN(VLOOKUP(Assump!$D220,Assump!$B$195:$D$204,3,FALSE)*12,COUNTIF($G$9:$IL$9,TRUE))),0)</f>
        <v>0</v>
      </c>
      <c r="HV40" s="76">
        <f>IF(HU48&gt;0,MIN(HU48,SUM($G32:HV32)*HV$9/MIN(VLOOKUP(Assump!$D220,Assump!$B$195:$D$204,3,FALSE)*12,COUNTIF($G$9:$IL$9,TRUE))),0)</f>
        <v>0</v>
      </c>
      <c r="HW40" s="76">
        <f>IF(HV48&gt;0,MIN(HV48,SUM($G32:HW32)*HW$9/MIN(VLOOKUP(Assump!$D220,Assump!$B$195:$D$204,3,FALSE)*12,COUNTIF($G$9:$IL$9,TRUE))),0)</f>
        <v>0</v>
      </c>
      <c r="HX40" s="76">
        <f>IF(HW48&gt;0,MIN(HW48,SUM($G32:HX32)*HX$9/MIN(VLOOKUP(Assump!$D220,Assump!$B$195:$D$204,3,FALSE)*12,COUNTIF($G$9:$IL$9,TRUE))),0)</f>
        <v>0</v>
      </c>
      <c r="HY40" s="76">
        <f>IF(HX48&gt;0,MIN(HX48,SUM($G32:HY32)*HY$9/MIN(VLOOKUP(Assump!$D220,Assump!$B$195:$D$204,3,FALSE)*12,COUNTIF($G$9:$IL$9,TRUE))),0)</f>
        <v>0</v>
      </c>
      <c r="HZ40" s="76">
        <f>IF(HY48&gt;0,MIN(HY48,SUM($G32:HZ32)*HZ$9/MIN(VLOOKUP(Assump!$D220,Assump!$B$195:$D$204,3,FALSE)*12,COUNTIF($G$9:$IL$9,TRUE))),0)</f>
        <v>0</v>
      </c>
      <c r="IA40" s="76">
        <f>IF(HZ48&gt;0,MIN(HZ48,SUM($G32:IA32)*IA$9/MIN(VLOOKUP(Assump!$D220,Assump!$B$195:$D$204,3,FALSE)*12,COUNTIF($G$9:$IL$9,TRUE))),0)</f>
        <v>0</v>
      </c>
      <c r="IB40" s="76">
        <f>IF(IA48&gt;0,MIN(IA48,SUM($G32:IB32)*IB$9/MIN(VLOOKUP(Assump!$D220,Assump!$B$195:$D$204,3,FALSE)*12,COUNTIF($G$9:$IL$9,TRUE))),0)</f>
        <v>0</v>
      </c>
      <c r="IC40" s="76">
        <f>IF(IB48&gt;0,MIN(IB48,SUM($G32:IC32)*IC$9/MIN(VLOOKUP(Assump!$D220,Assump!$B$195:$D$204,3,FALSE)*12,COUNTIF($G$9:$IL$9,TRUE))),0)</f>
        <v>0</v>
      </c>
      <c r="ID40" s="76">
        <f>IF(IC48&gt;0,MIN(IC48,SUM($G32:ID32)*ID$9/MIN(VLOOKUP(Assump!$D220,Assump!$B$195:$D$204,3,FALSE)*12,COUNTIF($G$9:$IL$9,TRUE))),0)</f>
        <v>0</v>
      </c>
      <c r="IE40" s="76">
        <f>IF(ID48&gt;0,MIN(ID48,SUM($G32:IE32)*IE$9/MIN(VLOOKUP(Assump!$D220,Assump!$B$195:$D$204,3,FALSE)*12,COUNTIF($G$9:$IL$9,TRUE))),0)</f>
        <v>0</v>
      </c>
      <c r="IF40" s="76">
        <f>IF(IE48&gt;0,MIN(IE48,SUM($G32:IF32)*IF$9/MIN(VLOOKUP(Assump!$D220,Assump!$B$195:$D$204,3,FALSE)*12,COUNTIF($G$9:$IL$9,TRUE))),0)</f>
        <v>0</v>
      </c>
      <c r="IG40" s="76">
        <f>IF(IF48&gt;0,MIN(IF48,SUM($G32:IG32)*IG$9/MIN(VLOOKUP(Assump!$D220,Assump!$B$195:$D$204,3,FALSE)*12,COUNTIF($G$9:$IL$9,TRUE))),0)</f>
        <v>0</v>
      </c>
      <c r="IH40" s="76">
        <f>IF(IG48&gt;0,MIN(IG48,SUM($G32:IH32)*IH$9/MIN(VLOOKUP(Assump!$D220,Assump!$B$195:$D$204,3,FALSE)*12,COUNTIF($G$9:$IL$9,TRUE))),0)</f>
        <v>0</v>
      </c>
      <c r="II40" s="76">
        <f>IF(IH48&gt;0,MIN(IH48,SUM($G32:II32)*II$9/MIN(VLOOKUP(Assump!$D220,Assump!$B$195:$D$204,3,FALSE)*12,COUNTIF($G$9:$IL$9,TRUE))),0)</f>
        <v>0</v>
      </c>
      <c r="IJ40" s="76">
        <f>IF(II48&gt;0,MIN(II48,SUM($G32:IJ32)*IJ$9/MIN(VLOOKUP(Assump!$D220,Assump!$B$195:$D$204,3,FALSE)*12,COUNTIF($G$9:$IL$9,TRUE))),0)</f>
        <v>0</v>
      </c>
      <c r="IK40" s="76">
        <f>IF(IJ48&gt;0,MIN(IJ48,SUM($G32:IK32)*IK$9/MIN(VLOOKUP(Assump!$D220,Assump!$B$195:$D$204,3,FALSE)*12,COUNTIF($G$9:$IL$9,TRUE))),0)</f>
        <v>0</v>
      </c>
      <c r="IL40" s="76">
        <f>IF(IK48&gt;0,MIN(IK48,SUM($G32:IL32)*IL$9/MIN(VLOOKUP(Assump!$D220,Assump!$B$195:$D$204,3,FALSE)*12,COUNTIF($G$9:$IL$9,TRUE))),0)</f>
        <v>0</v>
      </c>
    </row>
    <row r="41" spans="2:246" ht="10.5" customHeight="1" outlineLevel="2" x14ac:dyDescent="0.3">
      <c r="B41" s="7" t="s">
        <v>118</v>
      </c>
      <c r="C41" s="56" t="s">
        <v>283</v>
      </c>
      <c r="G41" s="76">
        <f>IF(F49&gt;0,MIN(F49,SUM($G33:G33)*G$9/MIN(VLOOKUP(Assump!$D221,Assump!$B$195:$D$204,3,FALSE)*12,COUNTIF($G$9:$IL$9,TRUE))),0)</f>
        <v>0</v>
      </c>
      <c r="H41" s="76">
        <f>IF(G49&gt;0,MIN(G49,SUM($G33:H33)*H$9/MIN(VLOOKUP(Assump!$D221,Assump!$B$195:$D$204,3,FALSE)*12,COUNTIF($G$9:$IL$9,TRUE))),0)</f>
        <v>0</v>
      </c>
      <c r="I41" s="76">
        <f>IF(H49&gt;0,MIN(H49,SUM($G33:I33)*I$9/MIN(VLOOKUP(Assump!$D221,Assump!$B$195:$D$204,3,FALSE)*12,COUNTIF($G$9:$IL$9,TRUE))),0)</f>
        <v>0</v>
      </c>
      <c r="J41" s="76">
        <f>IF(I49&gt;0,MIN(I49,SUM($G33:J33)*J$9/MIN(VLOOKUP(Assump!$D221,Assump!$B$195:$D$204,3,FALSE)*12,COUNTIF($G$9:$IL$9,TRUE))),0)</f>
        <v>0</v>
      </c>
      <c r="K41" s="76">
        <f>IF(J49&gt;0,MIN(J49,SUM($G33:K33)*K$9/MIN(VLOOKUP(Assump!$D221,Assump!$B$195:$D$204,3,FALSE)*12,COUNTIF($G$9:$IL$9,TRUE))),0)</f>
        <v>0</v>
      </c>
      <c r="L41" s="76">
        <f>IF(K49&gt;0,MIN(K49,SUM($G33:L33)*L$9/MIN(VLOOKUP(Assump!$D221,Assump!$B$195:$D$204,3,FALSE)*12,COUNTIF($G$9:$IL$9,TRUE))),0)</f>
        <v>0</v>
      </c>
      <c r="M41" s="76">
        <f>IF(L49&gt;0,MIN(L49,SUM($G33:M33)*M$9/MIN(VLOOKUP(Assump!$D221,Assump!$B$195:$D$204,3,FALSE)*12,COUNTIF($G$9:$IL$9,TRUE))),0)</f>
        <v>0</v>
      </c>
      <c r="N41" s="76">
        <f>IF(M49&gt;0,MIN(M49,SUM($G33:N33)*N$9/MIN(VLOOKUP(Assump!$D221,Assump!$B$195:$D$204,3,FALSE)*12,COUNTIF($G$9:$IL$9,TRUE))),0)</f>
        <v>0</v>
      </c>
      <c r="O41" s="76">
        <f>IF(N49&gt;0,MIN(N49,SUM($G33:O33)*O$9/MIN(VLOOKUP(Assump!$D221,Assump!$B$195:$D$204,3,FALSE)*12,COUNTIF($G$9:$IL$9,TRUE))),0)</f>
        <v>0</v>
      </c>
      <c r="P41" s="76">
        <f>IF(O49&gt;0,MIN(O49,SUM($G33:P33)*P$9/MIN(VLOOKUP(Assump!$D221,Assump!$B$195:$D$204,3,FALSE)*12,COUNTIF($G$9:$IL$9,TRUE))),0)</f>
        <v>0</v>
      </c>
      <c r="Q41" s="76">
        <f>IF(P49&gt;0,MIN(P49,SUM($G33:Q33)*Q$9/MIN(VLOOKUP(Assump!$D221,Assump!$B$195:$D$204,3,FALSE)*12,COUNTIF($G$9:$IL$9,TRUE))),0)</f>
        <v>0</v>
      </c>
      <c r="R41" s="76">
        <f>IF(Q49&gt;0,MIN(Q49,SUM($G33:R33)*R$9/MIN(VLOOKUP(Assump!$D221,Assump!$B$195:$D$204,3,FALSE)*12,COUNTIF($G$9:$IL$9,TRUE))),0)</f>
        <v>0</v>
      </c>
      <c r="S41" s="76">
        <f>IF(R49&gt;0,MIN(R49,SUM($G33:S33)*S$9/MIN(VLOOKUP(Assump!$D221,Assump!$B$195:$D$204,3,FALSE)*12,COUNTIF($G$9:$IL$9,TRUE))),0)</f>
        <v>0</v>
      </c>
      <c r="T41" s="76">
        <f>IF(S49&gt;0,MIN(S49,SUM($G33:T33)*T$9/MIN(VLOOKUP(Assump!$D221,Assump!$B$195:$D$204,3,FALSE)*12,COUNTIF($G$9:$IL$9,TRUE))),0)</f>
        <v>0</v>
      </c>
      <c r="U41" s="76">
        <f>IF(T49&gt;0,MIN(T49,SUM($G33:U33)*U$9/MIN(VLOOKUP(Assump!$D221,Assump!$B$195:$D$204,3,FALSE)*12,COUNTIF($G$9:$IL$9,TRUE))),0)</f>
        <v>0</v>
      </c>
      <c r="V41" s="76">
        <f>IF(U49&gt;0,MIN(U49,SUM($G33:V33)*V$9/MIN(VLOOKUP(Assump!$D221,Assump!$B$195:$D$204,3,FALSE)*12,COUNTIF($G$9:$IL$9,TRUE))),0)</f>
        <v>0</v>
      </c>
      <c r="W41" s="76">
        <f>IF(V49&gt;0,MIN(V49,SUM($G33:W33)*W$9/MIN(VLOOKUP(Assump!$D221,Assump!$B$195:$D$204,3,FALSE)*12,COUNTIF($G$9:$IL$9,TRUE))),0)</f>
        <v>0</v>
      </c>
      <c r="X41" s="76">
        <f>IF(W49&gt;0,MIN(W49,SUM($G33:X33)*X$9/MIN(VLOOKUP(Assump!$D221,Assump!$B$195:$D$204,3,FALSE)*12,COUNTIF($G$9:$IL$9,TRUE))),0)</f>
        <v>0</v>
      </c>
      <c r="Y41" s="76">
        <f>IF(X49&gt;0,MIN(X49,SUM($G33:Y33)*Y$9/MIN(VLOOKUP(Assump!$D221,Assump!$B$195:$D$204,3,FALSE)*12,COUNTIF($G$9:$IL$9,TRUE))),0)</f>
        <v>0</v>
      </c>
      <c r="Z41" s="76">
        <f>IF(Y49&gt;0,MIN(Y49,SUM($G33:Z33)*Z$9/MIN(VLOOKUP(Assump!$D221,Assump!$B$195:$D$204,3,FALSE)*12,COUNTIF($G$9:$IL$9,TRUE))),0)</f>
        <v>0</v>
      </c>
      <c r="AA41" s="76">
        <f>IF(Z49&gt;0,MIN(Z49,SUM($G33:AA33)*AA$9/MIN(VLOOKUP(Assump!$D221,Assump!$B$195:$D$204,3,FALSE)*12,COUNTIF($G$9:$IL$9,TRUE))),0)</f>
        <v>0</v>
      </c>
      <c r="AB41" s="76">
        <f>IF(AA49&gt;0,MIN(AA49,SUM($G33:AB33)*AB$9/MIN(VLOOKUP(Assump!$D221,Assump!$B$195:$D$204,3,FALSE)*12,COUNTIF($G$9:$IL$9,TRUE))),0)</f>
        <v>0</v>
      </c>
      <c r="AC41" s="76">
        <f>IF(AB49&gt;0,MIN(AB49,SUM($G33:AC33)*AC$9/MIN(VLOOKUP(Assump!$D221,Assump!$B$195:$D$204,3,FALSE)*12,COUNTIF($G$9:$IL$9,TRUE))),0)</f>
        <v>0</v>
      </c>
      <c r="AD41" s="76">
        <f>IF(AC49&gt;0,MIN(AC49,SUM($G33:AD33)*AD$9/MIN(VLOOKUP(Assump!$D221,Assump!$B$195:$D$204,3,FALSE)*12,COUNTIF($G$9:$IL$9,TRUE))),0)</f>
        <v>0</v>
      </c>
      <c r="AE41" s="76">
        <f>IF(AD49&gt;0,MIN(AD49,SUM($G33:AE33)*AE$9/MIN(VLOOKUP(Assump!$D221,Assump!$B$195:$D$204,3,FALSE)*12,COUNTIF($G$9:$IL$9,TRUE))),0)</f>
        <v>0</v>
      </c>
      <c r="AF41" s="76">
        <f>IF(AE49&gt;0,MIN(AE49,SUM($G33:AF33)*AF$9/MIN(VLOOKUP(Assump!$D221,Assump!$B$195:$D$204,3,FALSE)*12,COUNTIF($G$9:$IL$9,TRUE))),0)</f>
        <v>0</v>
      </c>
      <c r="AG41" s="76">
        <f>IF(AF49&gt;0,MIN(AF49,SUM($G33:AG33)*AG$9/MIN(VLOOKUP(Assump!$D221,Assump!$B$195:$D$204,3,FALSE)*12,COUNTIF($G$9:$IL$9,TRUE))),0)</f>
        <v>0</v>
      </c>
      <c r="AH41" s="76">
        <f>IF(AG49&gt;0,MIN(AG49,SUM($G33:AH33)*AH$9/MIN(VLOOKUP(Assump!$D221,Assump!$B$195:$D$204,3,FALSE)*12,COUNTIF($G$9:$IL$9,TRUE))),0)</f>
        <v>0</v>
      </c>
      <c r="AI41" s="76">
        <f>IF(AH49&gt;0,MIN(AH49,SUM($G33:AI33)*AI$9/MIN(VLOOKUP(Assump!$D221,Assump!$B$195:$D$204,3,FALSE)*12,COUNTIF($G$9:$IL$9,TRUE))),0)</f>
        <v>0</v>
      </c>
      <c r="AJ41" s="76">
        <f>IF(AI49&gt;0,MIN(AI49,SUM($G33:AJ33)*AJ$9/MIN(VLOOKUP(Assump!$D221,Assump!$B$195:$D$204,3,FALSE)*12,COUNTIF($G$9:$IL$9,TRUE))),0)</f>
        <v>0</v>
      </c>
      <c r="AK41" s="76">
        <f>IF(AJ49&gt;0,MIN(AJ49,SUM($G33:AK33)*AK$9/MIN(VLOOKUP(Assump!$D221,Assump!$B$195:$D$204,3,FALSE)*12,COUNTIF($G$9:$IL$9,TRUE))),0)</f>
        <v>0</v>
      </c>
      <c r="AL41" s="76">
        <f>IF(AK49&gt;0,MIN(AK49,SUM($G33:AL33)*AL$9/MIN(VLOOKUP(Assump!$D221,Assump!$B$195:$D$204,3,FALSE)*12,COUNTIF($G$9:$IL$9,TRUE))),0)</f>
        <v>0</v>
      </c>
      <c r="AM41" s="76">
        <f>IF(AL49&gt;0,MIN(AL49,SUM($G33:AM33)*AM$9/MIN(VLOOKUP(Assump!$D221,Assump!$B$195:$D$204,3,FALSE)*12,COUNTIF($G$9:$IL$9,TRUE))),0)</f>
        <v>0</v>
      </c>
      <c r="AN41" s="76">
        <f>IF(AM49&gt;0,MIN(AM49,SUM($G33:AN33)*AN$9/MIN(VLOOKUP(Assump!$D221,Assump!$B$195:$D$204,3,FALSE)*12,COUNTIF($G$9:$IL$9,TRUE))),0)</f>
        <v>0</v>
      </c>
      <c r="AO41" s="76">
        <f>IF(AN49&gt;0,MIN(AN49,SUM($G33:AO33)*AO$9/MIN(VLOOKUP(Assump!$D221,Assump!$B$195:$D$204,3,FALSE)*12,COUNTIF($G$9:$IL$9,TRUE))),0)</f>
        <v>0</v>
      </c>
      <c r="AP41" s="76">
        <f>IF(AO49&gt;0,MIN(AO49,SUM($G33:AP33)*AP$9/MIN(VLOOKUP(Assump!$D221,Assump!$B$195:$D$204,3,FALSE)*12,COUNTIF($G$9:$IL$9,TRUE))),0)</f>
        <v>0</v>
      </c>
      <c r="AQ41" s="76">
        <f>IF(AP49&gt;0,MIN(AP49,SUM($G33:AQ33)*AQ$9/MIN(VLOOKUP(Assump!$D221,Assump!$B$195:$D$204,3,FALSE)*12,COUNTIF($G$9:$IL$9,TRUE))),0)</f>
        <v>0</v>
      </c>
      <c r="AR41" s="76">
        <f>IF(AQ49&gt;0,MIN(AQ49,SUM($G33:AR33)*AR$9/MIN(VLOOKUP(Assump!$D221,Assump!$B$195:$D$204,3,FALSE)*12,COUNTIF($G$9:$IL$9,TRUE))),0)</f>
        <v>0</v>
      </c>
      <c r="AS41" s="76">
        <f>IF(AR49&gt;0,MIN(AR49,SUM($G33:AS33)*AS$9/MIN(VLOOKUP(Assump!$D221,Assump!$B$195:$D$204,3,FALSE)*12,COUNTIF($G$9:$IL$9,TRUE))),0)</f>
        <v>0</v>
      </c>
      <c r="AT41" s="76">
        <f>IF(AS49&gt;0,MIN(AS49,SUM($G33:AT33)*AT$9/MIN(VLOOKUP(Assump!$D221,Assump!$B$195:$D$204,3,FALSE)*12,COUNTIF($G$9:$IL$9,TRUE))),0)</f>
        <v>0</v>
      </c>
      <c r="AU41" s="76">
        <f>IF(AT49&gt;0,MIN(AT49,SUM($G33:AU33)*AU$9/MIN(VLOOKUP(Assump!$D221,Assump!$B$195:$D$204,3,FALSE)*12,COUNTIF($G$9:$IL$9,TRUE))),0)</f>
        <v>0</v>
      </c>
      <c r="AV41" s="76">
        <f>IF(AU49&gt;0,MIN(AU49,SUM($G33:AV33)*AV$9/MIN(VLOOKUP(Assump!$D221,Assump!$B$195:$D$204,3,FALSE)*12,COUNTIF($G$9:$IL$9,TRUE))),0)</f>
        <v>0</v>
      </c>
      <c r="AW41" s="76">
        <f>IF(AV49&gt;0,MIN(AV49,SUM($G33:AW33)*AW$9/MIN(VLOOKUP(Assump!$D221,Assump!$B$195:$D$204,3,FALSE)*12,COUNTIF($G$9:$IL$9,TRUE))),0)</f>
        <v>0</v>
      </c>
      <c r="AX41" s="76">
        <f>IF(AW49&gt;0,MIN(AW49,SUM($G33:AX33)*AX$9/MIN(VLOOKUP(Assump!$D221,Assump!$B$195:$D$204,3,FALSE)*12,COUNTIF($G$9:$IL$9,TRUE))),0)</f>
        <v>0</v>
      </c>
      <c r="AY41" s="76">
        <f>IF(AX49&gt;0,MIN(AX49,SUM($G33:AY33)*AY$9/MIN(VLOOKUP(Assump!$D221,Assump!$B$195:$D$204,3,FALSE)*12,COUNTIF($G$9:$IL$9,TRUE))),0)</f>
        <v>0</v>
      </c>
      <c r="AZ41" s="76">
        <f>IF(AY49&gt;0,MIN(AY49,SUM($G33:AZ33)*AZ$9/MIN(VLOOKUP(Assump!$D221,Assump!$B$195:$D$204,3,FALSE)*12,COUNTIF($G$9:$IL$9,TRUE))),0)</f>
        <v>0</v>
      </c>
      <c r="BA41" s="76">
        <f>IF(AZ49&gt;0,MIN(AZ49,SUM($G33:BA33)*BA$9/MIN(VLOOKUP(Assump!$D221,Assump!$B$195:$D$204,3,FALSE)*12,COUNTIF($G$9:$IL$9,TRUE))),0)</f>
        <v>0</v>
      </c>
      <c r="BB41" s="76">
        <f>IF(BA49&gt;0,MIN(BA49,SUM($G33:BB33)*BB$9/MIN(VLOOKUP(Assump!$D221,Assump!$B$195:$D$204,3,FALSE)*12,COUNTIF($G$9:$IL$9,TRUE))),0)</f>
        <v>0</v>
      </c>
      <c r="BC41" s="76">
        <f>IF(BB49&gt;0,MIN(BB49,SUM($G33:BC33)*BC$9/MIN(VLOOKUP(Assump!$D221,Assump!$B$195:$D$204,3,FALSE)*12,COUNTIF($G$9:$IL$9,TRUE))),0)</f>
        <v>0</v>
      </c>
      <c r="BD41" s="76">
        <f>IF(BC49&gt;0,MIN(BC49,SUM($G33:BD33)*BD$9/MIN(VLOOKUP(Assump!$D221,Assump!$B$195:$D$204,3,FALSE)*12,COUNTIF($G$9:$IL$9,TRUE))),0)</f>
        <v>0</v>
      </c>
      <c r="BE41" s="76">
        <f>IF(BD49&gt;0,MIN(BD49,SUM($G33:BE33)*BE$9/MIN(VLOOKUP(Assump!$D221,Assump!$B$195:$D$204,3,FALSE)*12,COUNTIF($G$9:$IL$9,TRUE))),0)</f>
        <v>0</v>
      </c>
      <c r="BF41" s="76">
        <f>IF(BE49&gt;0,MIN(BE49,SUM($G33:BF33)*BF$9/MIN(VLOOKUP(Assump!$D221,Assump!$B$195:$D$204,3,FALSE)*12,COUNTIF($G$9:$IL$9,TRUE))),0)</f>
        <v>0</v>
      </c>
      <c r="BG41" s="76">
        <f>IF(BF49&gt;0,MIN(BF49,SUM($G33:BG33)*BG$9/MIN(VLOOKUP(Assump!$D221,Assump!$B$195:$D$204,3,FALSE)*12,COUNTIF($G$9:$IL$9,TRUE))),0)</f>
        <v>0</v>
      </c>
      <c r="BH41" s="76">
        <f>IF(BG49&gt;0,MIN(BG49,SUM($G33:BH33)*BH$9/MIN(VLOOKUP(Assump!$D221,Assump!$B$195:$D$204,3,FALSE)*12,COUNTIF($G$9:$IL$9,TRUE))),0)</f>
        <v>0</v>
      </c>
      <c r="BI41" s="76">
        <f>IF(BH49&gt;0,MIN(BH49,SUM($G33:BI33)*BI$9/MIN(VLOOKUP(Assump!$D221,Assump!$B$195:$D$204,3,FALSE)*12,COUNTIF($G$9:$IL$9,TRUE))),0)</f>
        <v>0</v>
      </c>
      <c r="BJ41" s="76">
        <f>IF(BI49&gt;0,MIN(BI49,SUM($G33:BJ33)*BJ$9/MIN(VLOOKUP(Assump!$D221,Assump!$B$195:$D$204,3,FALSE)*12,COUNTIF($G$9:$IL$9,TRUE))),0)</f>
        <v>0</v>
      </c>
      <c r="BK41" s="76">
        <f>IF(BJ49&gt;0,MIN(BJ49,SUM($G33:BK33)*BK$9/MIN(VLOOKUP(Assump!$D221,Assump!$B$195:$D$204,3,FALSE)*12,COUNTIF($G$9:$IL$9,TRUE))),0)</f>
        <v>0</v>
      </c>
      <c r="BL41" s="76">
        <f>IF(BK49&gt;0,MIN(BK49,SUM($G33:BL33)*BL$9/MIN(VLOOKUP(Assump!$D221,Assump!$B$195:$D$204,3,FALSE)*12,COUNTIF($G$9:$IL$9,TRUE))),0)</f>
        <v>0</v>
      </c>
      <c r="BM41" s="76">
        <f>IF(BL49&gt;0,MIN(BL49,SUM($G33:BM33)*BM$9/MIN(VLOOKUP(Assump!$D221,Assump!$B$195:$D$204,3,FALSE)*12,COUNTIF($G$9:$IL$9,TRUE))),0)</f>
        <v>0</v>
      </c>
      <c r="BN41" s="76">
        <f>IF(BM49&gt;0,MIN(BM49,SUM($G33:BN33)*BN$9/MIN(VLOOKUP(Assump!$D221,Assump!$B$195:$D$204,3,FALSE)*12,COUNTIF($G$9:$IL$9,TRUE))),0)</f>
        <v>0</v>
      </c>
      <c r="BO41" s="76">
        <f>IF(BN49&gt;0,MIN(BN49,SUM($G33:BO33)*BO$9/MIN(VLOOKUP(Assump!$D221,Assump!$B$195:$D$204,3,FALSE)*12,COUNTIF($G$9:$IL$9,TRUE))),0)</f>
        <v>0</v>
      </c>
      <c r="BP41" s="76">
        <f>IF(BO49&gt;0,MIN(BO49,SUM($G33:BP33)*BP$9/MIN(VLOOKUP(Assump!$D221,Assump!$B$195:$D$204,3,FALSE)*12,COUNTIF($G$9:$IL$9,TRUE))),0)</f>
        <v>0</v>
      </c>
      <c r="BQ41" s="76">
        <f>IF(BP49&gt;0,MIN(BP49,SUM($G33:BQ33)*BQ$9/MIN(VLOOKUP(Assump!$D221,Assump!$B$195:$D$204,3,FALSE)*12,COUNTIF($G$9:$IL$9,TRUE))),0)</f>
        <v>0</v>
      </c>
      <c r="BR41" s="76">
        <f>IF(BQ49&gt;0,MIN(BQ49,SUM($G33:BR33)*BR$9/MIN(VLOOKUP(Assump!$D221,Assump!$B$195:$D$204,3,FALSE)*12,COUNTIF($G$9:$IL$9,TRUE))),0)</f>
        <v>0</v>
      </c>
      <c r="BS41" s="76">
        <f>IF(BR49&gt;0,MIN(BR49,SUM($G33:BS33)*BS$9/MIN(VLOOKUP(Assump!$D221,Assump!$B$195:$D$204,3,FALSE)*12,COUNTIF($G$9:$IL$9,TRUE))),0)</f>
        <v>0</v>
      </c>
      <c r="BT41" s="76">
        <f>IF(BS49&gt;0,MIN(BS49,SUM($G33:BT33)*BT$9/MIN(VLOOKUP(Assump!$D221,Assump!$B$195:$D$204,3,FALSE)*12,COUNTIF($G$9:$IL$9,TRUE))),0)</f>
        <v>0</v>
      </c>
      <c r="BU41" s="76">
        <f>IF(BT49&gt;0,MIN(BT49,SUM($G33:BU33)*BU$9/MIN(VLOOKUP(Assump!$D221,Assump!$B$195:$D$204,3,FALSE)*12,COUNTIF($G$9:$IL$9,TRUE))),0)</f>
        <v>0</v>
      </c>
      <c r="BV41" s="76">
        <f>IF(BU49&gt;0,MIN(BU49,SUM($G33:BV33)*BV$9/MIN(VLOOKUP(Assump!$D221,Assump!$B$195:$D$204,3,FALSE)*12,COUNTIF($G$9:$IL$9,TRUE))),0)</f>
        <v>0</v>
      </c>
      <c r="BW41" s="76">
        <f>IF(BV49&gt;0,MIN(BV49,SUM($G33:BW33)*BW$9/MIN(VLOOKUP(Assump!$D221,Assump!$B$195:$D$204,3,FALSE)*12,COUNTIF($G$9:$IL$9,TRUE))),0)</f>
        <v>0</v>
      </c>
      <c r="BX41" s="76">
        <f>IF(BW49&gt;0,MIN(BW49,SUM($G33:BX33)*BX$9/MIN(VLOOKUP(Assump!$D221,Assump!$B$195:$D$204,3,FALSE)*12,COUNTIF($G$9:$IL$9,TRUE))),0)</f>
        <v>0</v>
      </c>
      <c r="BY41" s="76">
        <f>IF(BX49&gt;0,MIN(BX49,SUM($G33:BY33)*BY$9/MIN(VLOOKUP(Assump!$D221,Assump!$B$195:$D$204,3,FALSE)*12,COUNTIF($G$9:$IL$9,TRUE))),0)</f>
        <v>0</v>
      </c>
      <c r="BZ41" s="76">
        <f>IF(BY49&gt;0,MIN(BY49,SUM($G33:BZ33)*BZ$9/MIN(VLOOKUP(Assump!$D221,Assump!$B$195:$D$204,3,FALSE)*12,COUNTIF($G$9:$IL$9,TRUE))),0)</f>
        <v>0</v>
      </c>
      <c r="CA41" s="76">
        <f>IF(BZ49&gt;0,MIN(BZ49,SUM($G33:CA33)*CA$9/MIN(VLOOKUP(Assump!$D221,Assump!$B$195:$D$204,3,FALSE)*12,COUNTIF($G$9:$IL$9,TRUE))),0)</f>
        <v>0</v>
      </c>
      <c r="CB41" s="76">
        <f>IF(CA49&gt;0,MIN(CA49,SUM($G33:CB33)*CB$9/MIN(VLOOKUP(Assump!$D221,Assump!$B$195:$D$204,3,FALSE)*12,COUNTIF($G$9:$IL$9,TRUE))),0)</f>
        <v>0</v>
      </c>
      <c r="CC41" s="76">
        <f>IF(CB49&gt;0,MIN(CB49,SUM($G33:CC33)*CC$9/MIN(VLOOKUP(Assump!$D221,Assump!$B$195:$D$204,3,FALSE)*12,COUNTIF($G$9:$IL$9,TRUE))),0)</f>
        <v>0</v>
      </c>
      <c r="CD41" s="76">
        <f>IF(CC49&gt;0,MIN(CC49,SUM($G33:CD33)*CD$9/MIN(VLOOKUP(Assump!$D221,Assump!$B$195:$D$204,3,FALSE)*12,COUNTIF($G$9:$IL$9,TRUE))),0)</f>
        <v>0</v>
      </c>
      <c r="CE41" s="76">
        <f>IF(CD49&gt;0,MIN(CD49,SUM($G33:CE33)*CE$9/MIN(VLOOKUP(Assump!$D221,Assump!$B$195:$D$204,3,FALSE)*12,COUNTIF($G$9:$IL$9,TRUE))),0)</f>
        <v>0</v>
      </c>
      <c r="CF41" s="76">
        <f>IF(CE49&gt;0,MIN(CE49,SUM($G33:CF33)*CF$9/MIN(VLOOKUP(Assump!$D221,Assump!$B$195:$D$204,3,FALSE)*12,COUNTIF($G$9:$IL$9,TRUE))),0)</f>
        <v>0</v>
      </c>
      <c r="CG41" s="76">
        <f>IF(CF49&gt;0,MIN(CF49,SUM($G33:CG33)*CG$9/MIN(VLOOKUP(Assump!$D221,Assump!$B$195:$D$204,3,FALSE)*12,COUNTIF($G$9:$IL$9,TRUE))),0)</f>
        <v>0</v>
      </c>
      <c r="CH41" s="76">
        <f>IF(CG49&gt;0,MIN(CG49,SUM($G33:CH33)*CH$9/MIN(VLOOKUP(Assump!$D221,Assump!$B$195:$D$204,3,FALSE)*12,COUNTIF($G$9:$IL$9,TRUE))),0)</f>
        <v>0</v>
      </c>
      <c r="CI41" s="76">
        <f>IF(CH49&gt;0,MIN(CH49,SUM($G33:CI33)*CI$9/MIN(VLOOKUP(Assump!$D221,Assump!$B$195:$D$204,3,FALSE)*12,COUNTIF($G$9:$IL$9,TRUE))),0)</f>
        <v>0</v>
      </c>
      <c r="CJ41" s="76">
        <f>IF(CI49&gt;0,MIN(CI49,SUM($G33:CJ33)*CJ$9/MIN(VLOOKUP(Assump!$D221,Assump!$B$195:$D$204,3,FALSE)*12,COUNTIF($G$9:$IL$9,TRUE))),0)</f>
        <v>0</v>
      </c>
      <c r="CK41" s="76">
        <f>IF(CJ49&gt;0,MIN(CJ49,SUM($G33:CK33)*CK$9/MIN(VLOOKUP(Assump!$D221,Assump!$B$195:$D$204,3,FALSE)*12,COUNTIF($G$9:$IL$9,TRUE))),0)</f>
        <v>0</v>
      </c>
      <c r="CL41" s="76">
        <f>IF(CK49&gt;0,MIN(CK49,SUM($G33:CL33)*CL$9/MIN(VLOOKUP(Assump!$D221,Assump!$B$195:$D$204,3,FALSE)*12,COUNTIF($G$9:$IL$9,TRUE))),0)</f>
        <v>0</v>
      </c>
      <c r="CM41" s="76">
        <f>IF(CL49&gt;0,MIN(CL49,SUM($G33:CM33)*CM$9/MIN(VLOOKUP(Assump!$D221,Assump!$B$195:$D$204,3,FALSE)*12,COUNTIF($G$9:$IL$9,TRUE))),0)</f>
        <v>0</v>
      </c>
      <c r="CN41" s="76">
        <f>IF(CM49&gt;0,MIN(CM49,SUM($G33:CN33)*CN$9/MIN(VLOOKUP(Assump!$D221,Assump!$B$195:$D$204,3,FALSE)*12,COUNTIF($G$9:$IL$9,TRUE))),0)</f>
        <v>0</v>
      </c>
      <c r="CO41" s="76">
        <f>IF(CN49&gt;0,MIN(CN49,SUM($G33:CO33)*CO$9/MIN(VLOOKUP(Assump!$D221,Assump!$B$195:$D$204,3,FALSE)*12,COUNTIF($G$9:$IL$9,TRUE))),0)</f>
        <v>0</v>
      </c>
      <c r="CP41" s="76">
        <f>IF(CO49&gt;0,MIN(CO49,SUM($G33:CP33)*CP$9/MIN(VLOOKUP(Assump!$D221,Assump!$B$195:$D$204,3,FALSE)*12,COUNTIF($G$9:$IL$9,TRUE))),0)</f>
        <v>0</v>
      </c>
      <c r="CQ41" s="76">
        <f>IF(CP49&gt;0,MIN(CP49,SUM($G33:CQ33)*CQ$9/MIN(VLOOKUP(Assump!$D221,Assump!$B$195:$D$204,3,FALSE)*12,COUNTIF($G$9:$IL$9,TRUE))),0)</f>
        <v>0</v>
      </c>
      <c r="CR41" s="76">
        <f>IF(CQ49&gt;0,MIN(CQ49,SUM($G33:CR33)*CR$9/MIN(VLOOKUP(Assump!$D221,Assump!$B$195:$D$204,3,FALSE)*12,COUNTIF($G$9:$IL$9,TRUE))),0)</f>
        <v>0</v>
      </c>
      <c r="CS41" s="76">
        <f>IF(CR49&gt;0,MIN(CR49,SUM($G33:CS33)*CS$9/MIN(VLOOKUP(Assump!$D221,Assump!$B$195:$D$204,3,FALSE)*12,COUNTIF($G$9:$IL$9,TRUE))),0)</f>
        <v>0</v>
      </c>
      <c r="CT41" s="76">
        <f>IF(CS49&gt;0,MIN(CS49,SUM($G33:CT33)*CT$9/MIN(VLOOKUP(Assump!$D221,Assump!$B$195:$D$204,3,FALSE)*12,COUNTIF($G$9:$IL$9,TRUE))),0)</f>
        <v>0</v>
      </c>
      <c r="CU41" s="76">
        <f>IF(CT49&gt;0,MIN(CT49,SUM($G33:CU33)*CU$9/MIN(VLOOKUP(Assump!$D221,Assump!$B$195:$D$204,3,FALSE)*12,COUNTIF($G$9:$IL$9,TRUE))),0)</f>
        <v>0</v>
      </c>
      <c r="CV41" s="76">
        <f>IF(CU49&gt;0,MIN(CU49,SUM($G33:CV33)*CV$9/MIN(VLOOKUP(Assump!$D221,Assump!$B$195:$D$204,3,FALSE)*12,COUNTIF($G$9:$IL$9,TRUE))),0)</f>
        <v>0</v>
      </c>
      <c r="CW41" s="76">
        <f>IF(CV49&gt;0,MIN(CV49,SUM($G33:CW33)*CW$9/MIN(VLOOKUP(Assump!$D221,Assump!$B$195:$D$204,3,FALSE)*12,COUNTIF($G$9:$IL$9,TRUE))),0)</f>
        <v>0</v>
      </c>
      <c r="CX41" s="76">
        <f>IF(CW49&gt;0,MIN(CW49,SUM($G33:CX33)*CX$9/MIN(VLOOKUP(Assump!$D221,Assump!$B$195:$D$204,3,FALSE)*12,COUNTIF($G$9:$IL$9,TRUE))),0)</f>
        <v>0</v>
      </c>
      <c r="CY41" s="76">
        <f>IF(CX49&gt;0,MIN(CX49,SUM($G33:CY33)*CY$9/MIN(VLOOKUP(Assump!$D221,Assump!$B$195:$D$204,3,FALSE)*12,COUNTIF($G$9:$IL$9,TRUE))),0)</f>
        <v>0</v>
      </c>
      <c r="CZ41" s="76">
        <f>IF(CY49&gt;0,MIN(CY49,SUM($G33:CZ33)*CZ$9/MIN(VLOOKUP(Assump!$D221,Assump!$B$195:$D$204,3,FALSE)*12,COUNTIF($G$9:$IL$9,TRUE))),0)</f>
        <v>0</v>
      </c>
      <c r="DA41" s="76">
        <f>IF(CZ49&gt;0,MIN(CZ49,SUM($G33:DA33)*DA$9/MIN(VLOOKUP(Assump!$D221,Assump!$B$195:$D$204,3,FALSE)*12,COUNTIF($G$9:$IL$9,TRUE))),0)</f>
        <v>0</v>
      </c>
      <c r="DB41" s="76">
        <f>IF(DA49&gt;0,MIN(DA49,SUM($G33:DB33)*DB$9/MIN(VLOOKUP(Assump!$D221,Assump!$B$195:$D$204,3,FALSE)*12,COUNTIF($G$9:$IL$9,TRUE))),0)</f>
        <v>0</v>
      </c>
      <c r="DC41" s="76">
        <f>IF(DB49&gt;0,MIN(DB49,SUM($G33:DC33)*DC$9/MIN(VLOOKUP(Assump!$D221,Assump!$B$195:$D$204,3,FALSE)*12,COUNTIF($G$9:$IL$9,TRUE))),0)</f>
        <v>0</v>
      </c>
      <c r="DD41" s="76">
        <f>IF(DC49&gt;0,MIN(DC49,SUM($G33:DD33)*DD$9/MIN(VLOOKUP(Assump!$D221,Assump!$B$195:$D$204,3,FALSE)*12,COUNTIF($G$9:$IL$9,TRUE))),0)</f>
        <v>0</v>
      </c>
      <c r="DE41" s="76">
        <f>IF(DD49&gt;0,MIN(DD49,SUM($G33:DE33)*DE$9/MIN(VLOOKUP(Assump!$D221,Assump!$B$195:$D$204,3,FALSE)*12,COUNTIF($G$9:$IL$9,TRUE))),0)</f>
        <v>0</v>
      </c>
      <c r="DF41" s="76">
        <f>IF(DE49&gt;0,MIN(DE49,SUM($G33:DF33)*DF$9/MIN(VLOOKUP(Assump!$D221,Assump!$B$195:$D$204,3,FALSE)*12,COUNTIF($G$9:$IL$9,TRUE))),0)</f>
        <v>0</v>
      </c>
      <c r="DG41" s="76">
        <f>IF(DF49&gt;0,MIN(DF49,SUM($G33:DG33)*DG$9/MIN(VLOOKUP(Assump!$D221,Assump!$B$195:$D$204,3,FALSE)*12,COUNTIF($G$9:$IL$9,TRUE))),0)</f>
        <v>0</v>
      </c>
      <c r="DH41" s="76">
        <f>IF(DG49&gt;0,MIN(DG49,SUM($G33:DH33)*DH$9/MIN(VLOOKUP(Assump!$D221,Assump!$B$195:$D$204,3,FALSE)*12,COUNTIF($G$9:$IL$9,TRUE))),0)</f>
        <v>0</v>
      </c>
      <c r="DI41" s="76">
        <f>IF(DH49&gt;0,MIN(DH49,SUM($G33:DI33)*DI$9/MIN(VLOOKUP(Assump!$D221,Assump!$B$195:$D$204,3,FALSE)*12,COUNTIF($G$9:$IL$9,TRUE))),0)</f>
        <v>0</v>
      </c>
      <c r="DJ41" s="76">
        <f>IF(DI49&gt;0,MIN(DI49,SUM($G33:DJ33)*DJ$9/MIN(VLOOKUP(Assump!$D221,Assump!$B$195:$D$204,3,FALSE)*12,COUNTIF($G$9:$IL$9,TRUE))),0)</f>
        <v>0</v>
      </c>
      <c r="DK41" s="76">
        <f>IF(DJ49&gt;0,MIN(DJ49,SUM($G33:DK33)*DK$9/MIN(VLOOKUP(Assump!$D221,Assump!$B$195:$D$204,3,FALSE)*12,COUNTIF($G$9:$IL$9,TRUE))),0)</f>
        <v>0</v>
      </c>
      <c r="DL41" s="76">
        <f>IF(DK49&gt;0,MIN(DK49,SUM($G33:DL33)*DL$9/MIN(VLOOKUP(Assump!$D221,Assump!$B$195:$D$204,3,FALSE)*12,COUNTIF($G$9:$IL$9,TRUE))),0)</f>
        <v>0</v>
      </c>
      <c r="DM41" s="76">
        <f>IF(DL49&gt;0,MIN(DL49,SUM($G33:DM33)*DM$9/MIN(VLOOKUP(Assump!$D221,Assump!$B$195:$D$204,3,FALSE)*12,COUNTIF($G$9:$IL$9,TRUE))),0)</f>
        <v>0</v>
      </c>
      <c r="DN41" s="76">
        <f>IF(DM49&gt;0,MIN(DM49,SUM($G33:DN33)*DN$9/MIN(VLOOKUP(Assump!$D221,Assump!$B$195:$D$204,3,FALSE)*12,COUNTIF($G$9:$IL$9,TRUE))),0)</f>
        <v>0</v>
      </c>
      <c r="DO41" s="76">
        <f>IF(DN49&gt;0,MIN(DN49,SUM($G33:DO33)*DO$9/MIN(VLOOKUP(Assump!$D221,Assump!$B$195:$D$204,3,FALSE)*12,COUNTIF($G$9:$IL$9,TRUE))),0)</f>
        <v>0</v>
      </c>
      <c r="DP41" s="76">
        <f>IF(DO49&gt;0,MIN(DO49,SUM($G33:DP33)*DP$9/MIN(VLOOKUP(Assump!$D221,Assump!$B$195:$D$204,3,FALSE)*12,COUNTIF($G$9:$IL$9,TRUE))),0)</f>
        <v>0</v>
      </c>
      <c r="DQ41" s="76">
        <f>IF(DP49&gt;0,MIN(DP49,SUM($G33:DQ33)*DQ$9/MIN(VLOOKUP(Assump!$D221,Assump!$B$195:$D$204,3,FALSE)*12,COUNTIF($G$9:$IL$9,TRUE))),0)</f>
        <v>0</v>
      </c>
      <c r="DR41" s="76">
        <f>IF(DQ49&gt;0,MIN(DQ49,SUM($G33:DR33)*DR$9/MIN(VLOOKUP(Assump!$D221,Assump!$B$195:$D$204,3,FALSE)*12,COUNTIF($G$9:$IL$9,TRUE))),0)</f>
        <v>0</v>
      </c>
      <c r="DS41" s="76">
        <f>IF(DR49&gt;0,MIN(DR49,SUM($G33:DS33)*DS$9/MIN(VLOOKUP(Assump!$D221,Assump!$B$195:$D$204,3,FALSE)*12,COUNTIF($G$9:$IL$9,TRUE))),0)</f>
        <v>0</v>
      </c>
      <c r="DT41" s="76">
        <f>IF(DS49&gt;0,MIN(DS49,SUM($G33:DT33)*DT$9/MIN(VLOOKUP(Assump!$D221,Assump!$B$195:$D$204,3,FALSE)*12,COUNTIF($G$9:$IL$9,TRUE))),0)</f>
        <v>0</v>
      </c>
      <c r="DU41" s="76">
        <f>IF(DT49&gt;0,MIN(DT49,SUM($G33:DU33)*DU$9/MIN(VLOOKUP(Assump!$D221,Assump!$B$195:$D$204,3,FALSE)*12,COUNTIF($G$9:$IL$9,TRUE))),0)</f>
        <v>0</v>
      </c>
      <c r="DV41" s="76">
        <f>IF(DU49&gt;0,MIN(DU49,SUM($G33:DV33)*DV$9/MIN(VLOOKUP(Assump!$D221,Assump!$B$195:$D$204,3,FALSE)*12,COUNTIF($G$9:$IL$9,TRUE))),0)</f>
        <v>0</v>
      </c>
      <c r="DW41" s="76">
        <f>IF(DV49&gt;0,MIN(DV49,SUM($G33:DW33)*DW$9/MIN(VLOOKUP(Assump!$D221,Assump!$B$195:$D$204,3,FALSE)*12,COUNTIF($G$9:$IL$9,TRUE))),0)</f>
        <v>0</v>
      </c>
      <c r="DX41" s="76">
        <f>IF(DW49&gt;0,MIN(DW49,SUM($G33:DX33)*DX$9/MIN(VLOOKUP(Assump!$D221,Assump!$B$195:$D$204,3,FALSE)*12,COUNTIF($G$9:$IL$9,TRUE))),0)</f>
        <v>0</v>
      </c>
      <c r="DY41" s="76">
        <f>IF(DX49&gt;0,MIN(DX49,SUM($G33:DY33)*DY$9/MIN(VLOOKUP(Assump!$D221,Assump!$B$195:$D$204,3,FALSE)*12,COUNTIF($G$9:$IL$9,TRUE))),0)</f>
        <v>0</v>
      </c>
      <c r="DZ41" s="76">
        <f>IF(DY49&gt;0,MIN(DY49,SUM($G33:DZ33)*DZ$9/MIN(VLOOKUP(Assump!$D221,Assump!$B$195:$D$204,3,FALSE)*12,COUNTIF($G$9:$IL$9,TRUE))),0)</f>
        <v>0</v>
      </c>
      <c r="EA41" s="76">
        <f>IF(DZ49&gt;0,MIN(DZ49,SUM($G33:EA33)*EA$9/MIN(VLOOKUP(Assump!$D221,Assump!$B$195:$D$204,3,FALSE)*12,COUNTIF($G$9:$IL$9,TRUE))),0)</f>
        <v>0</v>
      </c>
      <c r="EB41" s="76">
        <f>IF(EA49&gt;0,MIN(EA49,SUM($G33:EB33)*EB$9/MIN(VLOOKUP(Assump!$D221,Assump!$B$195:$D$204,3,FALSE)*12,COUNTIF($G$9:$IL$9,TRUE))),0)</f>
        <v>0</v>
      </c>
      <c r="EC41" s="76">
        <f>IF(EB49&gt;0,MIN(EB49,SUM($G33:EC33)*EC$9/MIN(VLOOKUP(Assump!$D221,Assump!$B$195:$D$204,3,FALSE)*12,COUNTIF($G$9:$IL$9,TRUE))),0)</f>
        <v>0</v>
      </c>
      <c r="ED41" s="76">
        <f>IF(EC49&gt;0,MIN(EC49,SUM($G33:ED33)*ED$9/MIN(VLOOKUP(Assump!$D221,Assump!$B$195:$D$204,3,FALSE)*12,COUNTIF($G$9:$IL$9,TRUE))),0)</f>
        <v>0</v>
      </c>
      <c r="EE41" s="76">
        <f>IF(ED49&gt;0,MIN(ED49,SUM($G33:EE33)*EE$9/MIN(VLOOKUP(Assump!$D221,Assump!$B$195:$D$204,3,FALSE)*12,COUNTIF($G$9:$IL$9,TRUE))),0)</f>
        <v>0</v>
      </c>
      <c r="EF41" s="76">
        <f>IF(EE49&gt;0,MIN(EE49,SUM($G33:EF33)*EF$9/MIN(VLOOKUP(Assump!$D221,Assump!$B$195:$D$204,3,FALSE)*12,COUNTIF($G$9:$IL$9,TRUE))),0)</f>
        <v>0</v>
      </c>
      <c r="EG41" s="76">
        <f>IF(EF49&gt;0,MIN(EF49,SUM($G33:EG33)*EG$9/MIN(VLOOKUP(Assump!$D221,Assump!$B$195:$D$204,3,FALSE)*12,COUNTIF($G$9:$IL$9,TRUE))),0)</f>
        <v>0</v>
      </c>
      <c r="EH41" s="76">
        <f>IF(EG49&gt;0,MIN(EG49,SUM($G33:EH33)*EH$9/MIN(VLOOKUP(Assump!$D221,Assump!$B$195:$D$204,3,FALSE)*12,COUNTIF($G$9:$IL$9,TRUE))),0)</f>
        <v>0</v>
      </c>
      <c r="EI41" s="76">
        <f>IF(EH49&gt;0,MIN(EH49,SUM($G33:EI33)*EI$9/MIN(VLOOKUP(Assump!$D221,Assump!$B$195:$D$204,3,FALSE)*12,COUNTIF($G$9:$IL$9,TRUE))),0)</f>
        <v>0</v>
      </c>
      <c r="EJ41" s="76">
        <f>IF(EI49&gt;0,MIN(EI49,SUM($G33:EJ33)*EJ$9/MIN(VLOOKUP(Assump!$D221,Assump!$B$195:$D$204,3,FALSE)*12,COUNTIF($G$9:$IL$9,TRUE))),0)</f>
        <v>0</v>
      </c>
      <c r="EK41" s="76">
        <f>IF(EJ49&gt;0,MIN(EJ49,SUM($G33:EK33)*EK$9/MIN(VLOOKUP(Assump!$D221,Assump!$B$195:$D$204,3,FALSE)*12,COUNTIF($G$9:$IL$9,TRUE))),0)</f>
        <v>0</v>
      </c>
      <c r="EL41" s="76">
        <f>IF(EK49&gt;0,MIN(EK49,SUM($G33:EL33)*EL$9/MIN(VLOOKUP(Assump!$D221,Assump!$B$195:$D$204,3,FALSE)*12,COUNTIF($G$9:$IL$9,TRUE))),0)</f>
        <v>0</v>
      </c>
      <c r="EM41" s="76">
        <f>IF(EL49&gt;0,MIN(EL49,SUM($G33:EM33)*EM$9/MIN(VLOOKUP(Assump!$D221,Assump!$B$195:$D$204,3,FALSE)*12,COUNTIF($G$9:$IL$9,TRUE))),0)</f>
        <v>0</v>
      </c>
      <c r="EN41" s="76">
        <f>IF(EM49&gt;0,MIN(EM49,SUM($G33:EN33)*EN$9/MIN(VLOOKUP(Assump!$D221,Assump!$B$195:$D$204,3,FALSE)*12,COUNTIF($G$9:$IL$9,TRUE))),0)</f>
        <v>0</v>
      </c>
      <c r="EO41" s="76">
        <f>IF(EN49&gt;0,MIN(EN49,SUM($G33:EO33)*EO$9/MIN(VLOOKUP(Assump!$D221,Assump!$B$195:$D$204,3,FALSE)*12,COUNTIF($G$9:$IL$9,TRUE))),0)</f>
        <v>0</v>
      </c>
      <c r="EP41" s="76">
        <f>IF(EO49&gt;0,MIN(EO49,SUM($G33:EP33)*EP$9/MIN(VLOOKUP(Assump!$D221,Assump!$B$195:$D$204,3,FALSE)*12,COUNTIF($G$9:$IL$9,TRUE))),0)</f>
        <v>0</v>
      </c>
      <c r="EQ41" s="76">
        <f>IF(EP49&gt;0,MIN(EP49,SUM($G33:EQ33)*EQ$9/MIN(VLOOKUP(Assump!$D221,Assump!$B$195:$D$204,3,FALSE)*12,COUNTIF($G$9:$IL$9,TRUE))),0)</f>
        <v>0</v>
      </c>
      <c r="ER41" s="76">
        <f>IF(EQ49&gt;0,MIN(EQ49,SUM($G33:ER33)*ER$9/MIN(VLOOKUP(Assump!$D221,Assump!$B$195:$D$204,3,FALSE)*12,COUNTIF($G$9:$IL$9,TRUE))),0)</f>
        <v>0</v>
      </c>
      <c r="ES41" s="76">
        <f>IF(ER49&gt;0,MIN(ER49,SUM($G33:ES33)*ES$9/MIN(VLOOKUP(Assump!$D221,Assump!$B$195:$D$204,3,FALSE)*12,COUNTIF($G$9:$IL$9,TRUE))),0)</f>
        <v>0</v>
      </c>
      <c r="ET41" s="76">
        <f>IF(ES49&gt;0,MIN(ES49,SUM($G33:ET33)*ET$9/MIN(VLOOKUP(Assump!$D221,Assump!$B$195:$D$204,3,FALSE)*12,COUNTIF($G$9:$IL$9,TRUE))),0)</f>
        <v>0</v>
      </c>
      <c r="EU41" s="76">
        <f>IF(ET49&gt;0,MIN(ET49,SUM($G33:EU33)*EU$9/MIN(VLOOKUP(Assump!$D221,Assump!$B$195:$D$204,3,FALSE)*12,COUNTIF($G$9:$IL$9,TRUE))),0)</f>
        <v>0</v>
      </c>
      <c r="EV41" s="76">
        <f>IF(EU49&gt;0,MIN(EU49,SUM($G33:EV33)*EV$9/MIN(VLOOKUP(Assump!$D221,Assump!$B$195:$D$204,3,FALSE)*12,COUNTIF($G$9:$IL$9,TRUE))),0)</f>
        <v>0</v>
      </c>
      <c r="EW41" s="76">
        <f>IF(EV49&gt;0,MIN(EV49,SUM($G33:EW33)*EW$9/MIN(VLOOKUP(Assump!$D221,Assump!$B$195:$D$204,3,FALSE)*12,COUNTIF($G$9:$IL$9,TRUE))),0)</f>
        <v>0</v>
      </c>
      <c r="EX41" s="76">
        <f>IF(EW49&gt;0,MIN(EW49,SUM($G33:EX33)*EX$9/MIN(VLOOKUP(Assump!$D221,Assump!$B$195:$D$204,3,FALSE)*12,COUNTIF($G$9:$IL$9,TRUE))),0)</f>
        <v>0</v>
      </c>
      <c r="EY41" s="76">
        <f>IF(EX49&gt;0,MIN(EX49,SUM($G33:EY33)*EY$9/MIN(VLOOKUP(Assump!$D221,Assump!$B$195:$D$204,3,FALSE)*12,COUNTIF($G$9:$IL$9,TRUE))),0)</f>
        <v>0</v>
      </c>
      <c r="EZ41" s="76">
        <f>IF(EY49&gt;0,MIN(EY49,SUM($G33:EZ33)*EZ$9/MIN(VLOOKUP(Assump!$D221,Assump!$B$195:$D$204,3,FALSE)*12,COUNTIF($G$9:$IL$9,TRUE))),0)</f>
        <v>0</v>
      </c>
      <c r="FA41" s="76">
        <f>IF(EZ49&gt;0,MIN(EZ49,SUM($G33:FA33)*FA$9/MIN(VLOOKUP(Assump!$D221,Assump!$B$195:$D$204,3,FALSE)*12,COUNTIF($G$9:$IL$9,TRUE))),0)</f>
        <v>0</v>
      </c>
      <c r="FB41" s="76">
        <f>IF(FA49&gt;0,MIN(FA49,SUM($G33:FB33)*FB$9/MIN(VLOOKUP(Assump!$D221,Assump!$B$195:$D$204,3,FALSE)*12,COUNTIF($G$9:$IL$9,TRUE))),0)</f>
        <v>0</v>
      </c>
      <c r="FC41" s="76">
        <f>IF(FB49&gt;0,MIN(FB49,SUM($G33:FC33)*FC$9/MIN(VLOOKUP(Assump!$D221,Assump!$B$195:$D$204,3,FALSE)*12,COUNTIF($G$9:$IL$9,TRUE))),0)</f>
        <v>0</v>
      </c>
      <c r="FD41" s="76">
        <f>IF(FC49&gt;0,MIN(FC49,SUM($G33:FD33)*FD$9/MIN(VLOOKUP(Assump!$D221,Assump!$B$195:$D$204,3,FALSE)*12,COUNTIF($G$9:$IL$9,TRUE))),0)</f>
        <v>0</v>
      </c>
      <c r="FE41" s="76">
        <f>IF(FD49&gt;0,MIN(FD49,SUM($G33:FE33)*FE$9/MIN(VLOOKUP(Assump!$D221,Assump!$B$195:$D$204,3,FALSE)*12,COUNTIF($G$9:$IL$9,TRUE))),0)</f>
        <v>0</v>
      </c>
      <c r="FF41" s="76">
        <f>IF(FE49&gt;0,MIN(FE49,SUM($G33:FF33)*FF$9/MIN(VLOOKUP(Assump!$D221,Assump!$B$195:$D$204,3,FALSE)*12,COUNTIF($G$9:$IL$9,TRUE))),0)</f>
        <v>0</v>
      </c>
      <c r="FG41" s="76">
        <f>IF(FF49&gt;0,MIN(FF49,SUM($G33:FG33)*FG$9/MIN(VLOOKUP(Assump!$D221,Assump!$B$195:$D$204,3,FALSE)*12,COUNTIF($G$9:$IL$9,TRUE))),0)</f>
        <v>0</v>
      </c>
      <c r="FH41" s="76">
        <f>IF(FG49&gt;0,MIN(FG49,SUM($G33:FH33)*FH$9/MIN(VLOOKUP(Assump!$D221,Assump!$B$195:$D$204,3,FALSE)*12,COUNTIF($G$9:$IL$9,TRUE))),0)</f>
        <v>0</v>
      </c>
      <c r="FI41" s="76">
        <f>IF(FH49&gt;0,MIN(FH49,SUM($G33:FI33)*FI$9/MIN(VLOOKUP(Assump!$D221,Assump!$B$195:$D$204,3,FALSE)*12,COUNTIF($G$9:$IL$9,TRUE))),0)</f>
        <v>0</v>
      </c>
      <c r="FJ41" s="76">
        <f>IF(FI49&gt;0,MIN(FI49,SUM($G33:FJ33)*FJ$9/MIN(VLOOKUP(Assump!$D221,Assump!$B$195:$D$204,3,FALSE)*12,COUNTIF($G$9:$IL$9,TRUE))),0)</f>
        <v>0</v>
      </c>
      <c r="FK41" s="76">
        <f>IF(FJ49&gt;0,MIN(FJ49,SUM($G33:FK33)*FK$9/MIN(VLOOKUP(Assump!$D221,Assump!$B$195:$D$204,3,FALSE)*12,COUNTIF($G$9:$IL$9,TRUE))),0)</f>
        <v>0</v>
      </c>
      <c r="FL41" s="76">
        <f>IF(FK49&gt;0,MIN(FK49,SUM($G33:FL33)*FL$9/MIN(VLOOKUP(Assump!$D221,Assump!$B$195:$D$204,3,FALSE)*12,COUNTIF($G$9:$IL$9,TRUE))),0)</f>
        <v>0</v>
      </c>
      <c r="FM41" s="76">
        <f>IF(FL49&gt;0,MIN(FL49,SUM($G33:FM33)*FM$9/MIN(VLOOKUP(Assump!$D221,Assump!$B$195:$D$204,3,FALSE)*12,COUNTIF($G$9:$IL$9,TRUE))),0)</f>
        <v>0</v>
      </c>
      <c r="FN41" s="76">
        <f>IF(FM49&gt;0,MIN(FM49,SUM($G33:FN33)*FN$9/MIN(VLOOKUP(Assump!$D221,Assump!$B$195:$D$204,3,FALSE)*12,COUNTIF($G$9:$IL$9,TRUE))),0)</f>
        <v>0</v>
      </c>
      <c r="FO41" s="76">
        <f>IF(FN49&gt;0,MIN(FN49,SUM($G33:FO33)*FO$9/MIN(VLOOKUP(Assump!$D221,Assump!$B$195:$D$204,3,FALSE)*12,COUNTIF($G$9:$IL$9,TRUE))),0)</f>
        <v>0</v>
      </c>
      <c r="FP41" s="76">
        <f>IF(FO49&gt;0,MIN(FO49,SUM($G33:FP33)*FP$9/MIN(VLOOKUP(Assump!$D221,Assump!$B$195:$D$204,3,FALSE)*12,COUNTIF($G$9:$IL$9,TRUE))),0)</f>
        <v>0</v>
      </c>
      <c r="FQ41" s="76">
        <f>IF(FP49&gt;0,MIN(FP49,SUM($G33:FQ33)*FQ$9/MIN(VLOOKUP(Assump!$D221,Assump!$B$195:$D$204,3,FALSE)*12,COUNTIF($G$9:$IL$9,TRUE))),0)</f>
        <v>0</v>
      </c>
      <c r="FR41" s="76">
        <f>IF(FQ49&gt;0,MIN(FQ49,SUM($G33:FR33)*FR$9/MIN(VLOOKUP(Assump!$D221,Assump!$B$195:$D$204,3,FALSE)*12,COUNTIF($G$9:$IL$9,TRUE))),0)</f>
        <v>0</v>
      </c>
      <c r="FS41" s="76">
        <f>IF(FR49&gt;0,MIN(FR49,SUM($G33:FS33)*FS$9/MIN(VLOOKUP(Assump!$D221,Assump!$B$195:$D$204,3,FALSE)*12,COUNTIF($G$9:$IL$9,TRUE))),0)</f>
        <v>0</v>
      </c>
      <c r="FT41" s="76">
        <f>IF(FS49&gt;0,MIN(FS49,SUM($G33:FT33)*FT$9/MIN(VLOOKUP(Assump!$D221,Assump!$B$195:$D$204,3,FALSE)*12,COUNTIF($G$9:$IL$9,TRUE))),0)</f>
        <v>0</v>
      </c>
      <c r="FU41" s="76">
        <f>IF(FT49&gt;0,MIN(FT49,SUM($G33:FU33)*FU$9/MIN(VLOOKUP(Assump!$D221,Assump!$B$195:$D$204,3,FALSE)*12,COUNTIF($G$9:$IL$9,TRUE))),0)</f>
        <v>0</v>
      </c>
      <c r="FV41" s="76">
        <f>IF(FU49&gt;0,MIN(FU49,SUM($G33:FV33)*FV$9/MIN(VLOOKUP(Assump!$D221,Assump!$B$195:$D$204,3,FALSE)*12,COUNTIF($G$9:$IL$9,TRUE))),0)</f>
        <v>0</v>
      </c>
      <c r="FW41" s="76">
        <f>IF(FV49&gt;0,MIN(FV49,SUM($G33:FW33)*FW$9/MIN(VLOOKUP(Assump!$D221,Assump!$B$195:$D$204,3,FALSE)*12,COUNTIF($G$9:$IL$9,TRUE))),0)</f>
        <v>0</v>
      </c>
      <c r="FX41" s="76">
        <f>IF(FW49&gt;0,MIN(FW49,SUM($G33:FX33)*FX$9/MIN(VLOOKUP(Assump!$D221,Assump!$B$195:$D$204,3,FALSE)*12,COUNTIF($G$9:$IL$9,TRUE))),0)</f>
        <v>0</v>
      </c>
      <c r="FY41" s="76">
        <f>IF(FX49&gt;0,MIN(FX49,SUM($G33:FY33)*FY$9/MIN(VLOOKUP(Assump!$D221,Assump!$B$195:$D$204,3,FALSE)*12,COUNTIF($G$9:$IL$9,TRUE))),0)</f>
        <v>0</v>
      </c>
      <c r="FZ41" s="76">
        <f>IF(FY49&gt;0,MIN(FY49,SUM($G33:FZ33)*FZ$9/MIN(VLOOKUP(Assump!$D221,Assump!$B$195:$D$204,3,FALSE)*12,COUNTIF($G$9:$IL$9,TRUE))),0)</f>
        <v>0</v>
      </c>
      <c r="GA41" s="76">
        <f>IF(FZ49&gt;0,MIN(FZ49,SUM($G33:GA33)*GA$9/MIN(VLOOKUP(Assump!$D221,Assump!$B$195:$D$204,3,FALSE)*12,COUNTIF($G$9:$IL$9,TRUE))),0)</f>
        <v>0</v>
      </c>
      <c r="GB41" s="76">
        <f>IF(GA49&gt;0,MIN(GA49,SUM($G33:GB33)*GB$9/MIN(VLOOKUP(Assump!$D221,Assump!$B$195:$D$204,3,FALSE)*12,COUNTIF($G$9:$IL$9,TRUE))),0)</f>
        <v>0</v>
      </c>
      <c r="GC41" s="76">
        <f>IF(GB49&gt;0,MIN(GB49,SUM($G33:GC33)*GC$9/MIN(VLOOKUP(Assump!$D221,Assump!$B$195:$D$204,3,FALSE)*12,COUNTIF($G$9:$IL$9,TRUE))),0)</f>
        <v>0</v>
      </c>
      <c r="GD41" s="76">
        <f>IF(GC49&gt;0,MIN(GC49,SUM($G33:GD33)*GD$9/MIN(VLOOKUP(Assump!$D221,Assump!$B$195:$D$204,3,FALSE)*12,COUNTIF($G$9:$IL$9,TRUE))),0)</f>
        <v>0</v>
      </c>
      <c r="GE41" s="76">
        <f>IF(GD49&gt;0,MIN(GD49,SUM($G33:GE33)*GE$9/MIN(VLOOKUP(Assump!$D221,Assump!$B$195:$D$204,3,FALSE)*12,COUNTIF($G$9:$IL$9,TRUE))),0)</f>
        <v>0</v>
      </c>
      <c r="GF41" s="76">
        <f>IF(GE49&gt;0,MIN(GE49,SUM($G33:GF33)*GF$9/MIN(VLOOKUP(Assump!$D221,Assump!$B$195:$D$204,3,FALSE)*12,COUNTIF($G$9:$IL$9,TRUE))),0)</f>
        <v>0</v>
      </c>
      <c r="GG41" s="76">
        <f>IF(GF49&gt;0,MIN(GF49,SUM($G33:GG33)*GG$9/MIN(VLOOKUP(Assump!$D221,Assump!$B$195:$D$204,3,FALSE)*12,COUNTIF($G$9:$IL$9,TRUE))),0)</f>
        <v>0</v>
      </c>
      <c r="GH41" s="76">
        <f>IF(GG49&gt;0,MIN(GG49,SUM($G33:GH33)*GH$9/MIN(VLOOKUP(Assump!$D221,Assump!$B$195:$D$204,3,FALSE)*12,COUNTIF($G$9:$IL$9,TRUE))),0)</f>
        <v>0</v>
      </c>
      <c r="GI41" s="76">
        <f>IF(GH49&gt;0,MIN(GH49,SUM($G33:GI33)*GI$9/MIN(VLOOKUP(Assump!$D221,Assump!$B$195:$D$204,3,FALSE)*12,COUNTIF($G$9:$IL$9,TRUE))),0)</f>
        <v>0</v>
      </c>
      <c r="GJ41" s="76">
        <f>IF(GI49&gt;0,MIN(GI49,SUM($G33:GJ33)*GJ$9/MIN(VLOOKUP(Assump!$D221,Assump!$B$195:$D$204,3,FALSE)*12,COUNTIF($G$9:$IL$9,TRUE))),0)</f>
        <v>0</v>
      </c>
      <c r="GK41" s="76">
        <f>IF(GJ49&gt;0,MIN(GJ49,SUM($G33:GK33)*GK$9/MIN(VLOOKUP(Assump!$D221,Assump!$B$195:$D$204,3,FALSE)*12,COUNTIF($G$9:$IL$9,TRUE))),0)</f>
        <v>0</v>
      </c>
      <c r="GL41" s="76">
        <f>IF(GK49&gt;0,MIN(GK49,SUM($G33:GL33)*GL$9/MIN(VLOOKUP(Assump!$D221,Assump!$B$195:$D$204,3,FALSE)*12,COUNTIF($G$9:$IL$9,TRUE))),0)</f>
        <v>0</v>
      </c>
      <c r="GM41" s="76">
        <f>IF(GL49&gt;0,MIN(GL49,SUM($G33:GM33)*GM$9/MIN(VLOOKUP(Assump!$D221,Assump!$B$195:$D$204,3,FALSE)*12,COUNTIF($G$9:$IL$9,TRUE))),0)</f>
        <v>0</v>
      </c>
      <c r="GN41" s="76">
        <f>IF(GM49&gt;0,MIN(GM49,SUM($G33:GN33)*GN$9/MIN(VLOOKUP(Assump!$D221,Assump!$B$195:$D$204,3,FALSE)*12,COUNTIF($G$9:$IL$9,TRUE))),0)</f>
        <v>0</v>
      </c>
      <c r="GO41" s="76">
        <f>IF(GN49&gt;0,MIN(GN49,SUM($G33:GO33)*GO$9/MIN(VLOOKUP(Assump!$D221,Assump!$B$195:$D$204,3,FALSE)*12,COUNTIF($G$9:$IL$9,TRUE))),0)</f>
        <v>0</v>
      </c>
      <c r="GP41" s="76">
        <f>IF(GO49&gt;0,MIN(GO49,SUM($G33:GP33)*GP$9/MIN(VLOOKUP(Assump!$D221,Assump!$B$195:$D$204,3,FALSE)*12,COUNTIF($G$9:$IL$9,TRUE))),0)</f>
        <v>0</v>
      </c>
      <c r="GQ41" s="76">
        <f>IF(GP49&gt;0,MIN(GP49,SUM($G33:GQ33)*GQ$9/MIN(VLOOKUP(Assump!$D221,Assump!$B$195:$D$204,3,FALSE)*12,COUNTIF($G$9:$IL$9,TRUE))),0)</f>
        <v>0</v>
      </c>
      <c r="GR41" s="76">
        <f>IF(GQ49&gt;0,MIN(GQ49,SUM($G33:GR33)*GR$9/MIN(VLOOKUP(Assump!$D221,Assump!$B$195:$D$204,3,FALSE)*12,COUNTIF($G$9:$IL$9,TRUE))),0)</f>
        <v>0</v>
      </c>
      <c r="GS41" s="76">
        <f>IF(GR49&gt;0,MIN(GR49,SUM($G33:GS33)*GS$9/MIN(VLOOKUP(Assump!$D221,Assump!$B$195:$D$204,3,FALSE)*12,COUNTIF($G$9:$IL$9,TRUE))),0)</f>
        <v>0</v>
      </c>
      <c r="GT41" s="76">
        <f>IF(GS49&gt;0,MIN(GS49,SUM($G33:GT33)*GT$9/MIN(VLOOKUP(Assump!$D221,Assump!$B$195:$D$204,3,FALSE)*12,COUNTIF($G$9:$IL$9,TRUE))),0)</f>
        <v>0</v>
      </c>
      <c r="GU41" s="76">
        <f>IF(GT49&gt;0,MIN(GT49,SUM($G33:GU33)*GU$9/MIN(VLOOKUP(Assump!$D221,Assump!$B$195:$D$204,3,FALSE)*12,COUNTIF($G$9:$IL$9,TRUE))),0)</f>
        <v>0</v>
      </c>
      <c r="GV41" s="76">
        <f>IF(GU49&gt;0,MIN(GU49,SUM($G33:GV33)*GV$9/MIN(VLOOKUP(Assump!$D221,Assump!$B$195:$D$204,3,FALSE)*12,COUNTIF($G$9:$IL$9,TRUE))),0)</f>
        <v>0</v>
      </c>
      <c r="GW41" s="76">
        <f>IF(GV49&gt;0,MIN(GV49,SUM($G33:GW33)*GW$9/MIN(VLOOKUP(Assump!$D221,Assump!$B$195:$D$204,3,FALSE)*12,COUNTIF($G$9:$IL$9,TRUE))),0)</f>
        <v>0</v>
      </c>
      <c r="GX41" s="76">
        <f>IF(GW49&gt;0,MIN(GW49,SUM($G33:GX33)*GX$9/MIN(VLOOKUP(Assump!$D221,Assump!$B$195:$D$204,3,FALSE)*12,COUNTIF($G$9:$IL$9,TRUE))),0)</f>
        <v>0</v>
      </c>
      <c r="GY41" s="76">
        <f>IF(GX49&gt;0,MIN(GX49,SUM($G33:GY33)*GY$9/MIN(VLOOKUP(Assump!$D221,Assump!$B$195:$D$204,3,FALSE)*12,COUNTIF($G$9:$IL$9,TRUE))),0)</f>
        <v>0</v>
      </c>
      <c r="GZ41" s="76">
        <f>IF(GY49&gt;0,MIN(GY49,SUM($G33:GZ33)*GZ$9/MIN(VLOOKUP(Assump!$D221,Assump!$B$195:$D$204,3,FALSE)*12,COUNTIF($G$9:$IL$9,TRUE))),0)</f>
        <v>0</v>
      </c>
      <c r="HA41" s="76">
        <f>IF(GZ49&gt;0,MIN(GZ49,SUM($G33:HA33)*HA$9/MIN(VLOOKUP(Assump!$D221,Assump!$B$195:$D$204,3,FALSE)*12,COUNTIF($G$9:$IL$9,TRUE))),0)</f>
        <v>0</v>
      </c>
      <c r="HB41" s="76">
        <f>IF(HA49&gt;0,MIN(HA49,SUM($G33:HB33)*HB$9/MIN(VLOOKUP(Assump!$D221,Assump!$B$195:$D$204,3,FALSE)*12,COUNTIF($G$9:$IL$9,TRUE))),0)</f>
        <v>0</v>
      </c>
      <c r="HC41" s="76">
        <f>IF(HB49&gt;0,MIN(HB49,SUM($G33:HC33)*HC$9/MIN(VLOOKUP(Assump!$D221,Assump!$B$195:$D$204,3,FALSE)*12,COUNTIF($G$9:$IL$9,TRUE))),0)</f>
        <v>0</v>
      </c>
      <c r="HD41" s="76">
        <f>IF(HC49&gt;0,MIN(HC49,SUM($G33:HD33)*HD$9/MIN(VLOOKUP(Assump!$D221,Assump!$B$195:$D$204,3,FALSE)*12,COUNTIF($G$9:$IL$9,TRUE))),0)</f>
        <v>0</v>
      </c>
      <c r="HE41" s="76">
        <f>IF(HD49&gt;0,MIN(HD49,SUM($G33:HE33)*HE$9/MIN(VLOOKUP(Assump!$D221,Assump!$B$195:$D$204,3,FALSE)*12,COUNTIF($G$9:$IL$9,TRUE))),0)</f>
        <v>0</v>
      </c>
      <c r="HF41" s="76">
        <f>IF(HE49&gt;0,MIN(HE49,SUM($G33:HF33)*HF$9/MIN(VLOOKUP(Assump!$D221,Assump!$B$195:$D$204,3,FALSE)*12,COUNTIF($G$9:$IL$9,TRUE))),0)</f>
        <v>0</v>
      </c>
      <c r="HG41" s="76">
        <f>IF(HF49&gt;0,MIN(HF49,SUM($G33:HG33)*HG$9/MIN(VLOOKUP(Assump!$D221,Assump!$B$195:$D$204,3,FALSE)*12,COUNTIF($G$9:$IL$9,TRUE))),0)</f>
        <v>0</v>
      </c>
      <c r="HH41" s="76">
        <f>IF(HG49&gt;0,MIN(HG49,SUM($G33:HH33)*HH$9/MIN(VLOOKUP(Assump!$D221,Assump!$B$195:$D$204,3,FALSE)*12,COUNTIF($G$9:$IL$9,TRUE))),0)</f>
        <v>0</v>
      </c>
      <c r="HI41" s="76">
        <f>IF(HH49&gt;0,MIN(HH49,SUM($G33:HI33)*HI$9/MIN(VLOOKUP(Assump!$D221,Assump!$B$195:$D$204,3,FALSE)*12,COUNTIF($G$9:$IL$9,TRUE))),0)</f>
        <v>0</v>
      </c>
      <c r="HJ41" s="76">
        <f>IF(HI49&gt;0,MIN(HI49,SUM($G33:HJ33)*HJ$9/MIN(VLOOKUP(Assump!$D221,Assump!$B$195:$D$204,3,FALSE)*12,COUNTIF($G$9:$IL$9,TRUE))),0)</f>
        <v>0</v>
      </c>
      <c r="HK41" s="76">
        <f>IF(HJ49&gt;0,MIN(HJ49,SUM($G33:HK33)*HK$9/MIN(VLOOKUP(Assump!$D221,Assump!$B$195:$D$204,3,FALSE)*12,COUNTIF($G$9:$IL$9,TRUE))),0)</f>
        <v>0</v>
      </c>
      <c r="HL41" s="76">
        <f>IF(HK49&gt;0,MIN(HK49,SUM($G33:HL33)*HL$9/MIN(VLOOKUP(Assump!$D221,Assump!$B$195:$D$204,3,FALSE)*12,COUNTIF($G$9:$IL$9,TRUE))),0)</f>
        <v>0</v>
      </c>
      <c r="HM41" s="76">
        <f>IF(HL49&gt;0,MIN(HL49,SUM($G33:HM33)*HM$9/MIN(VLOOKUP(Assump!$D221,Assump!$B$195:$D$204,3,FALSE)*12,COUNTIF($G$9:$IL$9,TRUE))),0)</f>
        <v>0</v>
      </c>
      <c r="HN41" s="76">
        <f>IF(HM49&gt;0,MIN(HM49,SUM($G33:HN33)*HN$9/MIN(VLOOKUP(Assump!$D221,Assump!$B$195:$D$204,3,FALSE)*12,COUNTIF($G$9:$IL$9,TRUE))),0)</f>
        <v>0</v>
      </c>
      <c r="HO41" s="76">
        <f>IF(HN49&gt;0,MIN(HN49,SUM($G33:HO33)*HO$9/MIN(VLOOKUP(Assump!$D221,Assump!$B$195:$D$204,3,FALSE)*12,COUNTIF($G$9:$IL$9,TRUE))),0)</f>
        <v>0</v>
      </c>
      <c r="HP41" s="76">
        <f>IF(HO49&gt;0,MIN(HO49,SUM($G33:HP33)*HP$9/MIN(VLOOKUP(Assump!$D221,Assump!$B$195:$D$204,3,FALSE)*12,COUNTIF($G$9:$IL$9,TRUE))),0)</f>
        <v>0</v>
      </c>
      <c r="HQ41" s="76">
        <f>IF(HP49&gt;0,MIN(HP49,SUM($G33:HQ33)*HQ$9/MIN(VLOOKUP(Assump!$D221,Assump!$B$195:$D$204,3,FALSE)*12,COUNTIF($G$9:$IL$9,TRUE))),0)</f>
        <v>0</v>
      </c>
      <c r="HR41" s="76">
        <f>IF(HQ49&gt;0,MIN(HQ49,SUM($G33:HR33)*HR$9/MIN(VLOOKUP(Assump!$D221,Assump!$B$195:$D$204,3,FALSE)*12,COUNTIF($G$9:$IL$9,TRUE))),0)</f>
        <v>0</v>
      </c>
      <c r="HS41" s="76">
        <f>IF(HR49&gt;0,MIN(HR49,SUM($G33:HS33)*HS$9/MIN(VLOOKUP(Assump!$D221,Assump!$B$195:$D$204,3,FALSE)*12,COUNTIF($G$9:$IL$9,TRUE))),0)</f>
        <v>0</v>
      </c>
      <c r="HT41" s="76">
        <f>IF(HS49&gt;0,MIN(HS49,SUM($G33:HT33)*HT$9/MIN(VLOOKUP(Assump!$D221,Assump!$B$195:$D$204,3,FALSE)*12,COUNTIF($G$9:$IL$9,TRUE))),0)</f>
        <v>0</v>
      </c>
      <c r="HU41" s="76">
        <f>IF(HT49&gt;0,MIN(HT49,SUM($G33:HU33)*HU$9/MIN(VLOOKUP(Assump!$D221,Assump!$B$195:$D$204,3,FALSE)*12,COUNTIF($G$9:$IL$9,TRUE))),0)</f>
        <v>0</v>
      </c>
      <c r="HV41" s="76">
        <f>IF(HU49&gt;0,MIN(HU49,SUM($G33:HV33)*HV$9/MIN(VLOOKUP(Assump!$D221,Assump!$B$195:$D$204,3,FALSE)*12,COUNTIF($G$9:$IL$9,TRUE))),0)</f>
        <v>0</v>
      </c>
      <c r="HW41" s="76">
        <f>IF(HV49&gt;0,MIN(HV49,SUM($G33:HW33)*HW$9/MIN(VLOOKUP(Assump!$D221,Assump!$B$195:$D$204,3,FALSE)*12,COUNTIF($G$9:$IL$9,TRUE))),0)</f>
        <v>0</v>
      </c>
      <c r="HX41" s="76">
        <f>IF(HW49&gt;0,MIN(HW49,SUM($G33:HX33)*HX$9/MIN(VLOOKUP(Assump!$D221,Assump!$B$195:$D$204,3,FALSE)*12,COUNTIF($G$9:$IL$9,TRUE))),0)</f>
        <v>0</v>
      </c>
      <c r="HY41" s="76">
        <f>IF(HX49&gt;0,MIN(HX49,SUM($G33:HY33)*HY$9/MIN(VLOOKUP(Assump!$D221,Assump!$B$195:$D$204,3,FALSE)*12,COUNTIF($G$9:$IL$9,TRUE))),0)</f>
        <v>0</v>
      </c>
      <c r="HZ41" s="76">
        <f>IF(HY49&gt;0,MIN(HY49,SUM($G33:HZ33)*HZ$9/MIN(VLOOKUP(Assump!$D221,Assump!$B$195:$D$204,3,FALSE)*12,COUNTIF($G$9:$IL$9,TRUE))),0)</f>
        <v>0</v>
      </c>
      <c r="IA41" s="76">
        <f>IF(HZ49&gt;0,MIN(HZ49,SUM($G33:IA33)*IA$9/MIN(VLOOKUP(Assump!$D221,Assump!$B$195:$D$204,3,FALSE)*12,COUNTIF($G$9:$IL$9,TRUE))),0)</f>
        <v>0</v>
      </c>
      <c r="IB41" s="76">
        <f>IF(IA49&gt;0,MIN(IA49,SUM($G33:IB33)*IB$9/MIN(VLOOKUP(Assump!$D221,Assump!$B$195:$D$204,3,FALSE)*12,COUNTIF($G$9:$IL$9,TRUE))),0)</f>
        <v>0</v>
      </c>
      <c r="IC41" s="76">
        <f>IF(IB49&gt;0,MIN(IB49,SUM($G33:IC33)*IC$9/MIN(VLOOKUP(Assump!$D221,Assump!$B$195:$D$204,3,FALSE)*12,COUNTIF($G$9:$IL$9,TRUE))),0)</f>
        <v>0</v>
      </c>
      <c r="ID41" s="76">
        <f>IF(IC49&gt;0,MIN(IC49,SUM($G33:ID33)*ID$9/MIN(VLOOKUP(Assump!$D221,Assump!$B$195:$D$204,3,FALSE)*12,COUNTIF($G$9:$IL$9,TRUE))),0)</f>
        <v>0</v>
      </c>
      <c r="IE41" s="76">
        <f>IF(ID49&gt;0,MIN(ID49,SUM($G33:IE33)*IE$9/MIN(VLOOKUP(Assump!$D221,Assump!$B$195:$D$204,3,FALSE)*12,COUNTIF($G$9:$IL$9,TRUE))),0)</f>
        <v>0</v>
      </c>
      <c r="IF41" s="76">
        <f>IF(IE49&gt;0,MIN(IE49,SUM($G33:IF33)*IF$9/MIN(VLOOKUP(Assump!$D221,Assump!$B$195:$D$204,3,FALSE)*12,COUNTIF($G$9:$IL$9,TRUE))),0)</f>
        <v>0</v>
      </c>
      <c r="IG41" s="76">
        <f>IF(IF49&gt;0,MIN(IF49,SUM($G33:IG33)*IG$9/MIN(VLOOKUP(Assump!$D221,Assump!$B$195:$D$204,3,FALSE)*12,COUNTIF($G$9:$IL$9,TRUE))),0)</f>
        <v>0</v>
      </c>
      <c r="IH41" s="76">
        <f>IF(IG49&gt;0,MIN(IG49,SUM($G33:IH33)*IH$9/MIN(VLOOKUP(Assump!$D221,Assump!$B$195:$D$204,3,FALSE)*12,COUNTIF($G$9:$IL$9,TRUE))),0)</f>
        <v>0</v>
      </c>
      <c r="II41" s="76">
        <f>IF(IH49&gt;0,MIN(IH49,SUM($G33:II33)*II$9/MIN(VLOOKUP(Assump!$D221,Assump!$B$195:$D$204,3,FALSE)*12,COUNTIF($G$9:$IL$9,TRUE))),0)</f>
        <v>0</v>
      </c>
      <c r="IJ41" s="76">
        <f>IF(II49&gt;0,MIN(II49,SUM($G33:IJ33)*IJ$9/MIN(VLOOKUP(Assump!$D221,Assump!$B$195:$D$204,3,FALSE)*12,COUNTIF($G$9:$IL$9,TRUE))),0)</f>
        <v>0</v>
      </c>
      <c r="IK41" s="76">
        <f>IF(IJ49&gt;0,MIN(IJ49,SUM($G33:IK33)*IK$9/MIN(VLOOKUP(Assump!$D221,Assump!$B$195:$D$204,3,FALSE)*12,COUNTIF($G$9:$IL$9,TRUE))),0)</f>
        <v>0</v>
      </c>
      <c r="IL41" s="76">
        <f>IF(IK49&gt;0,MIN(IK49,SUM($G33:IL33)*IL$9/MIN(VLOOKUP(Assump!$D221,Assump!$B$195:$D$204,3,FALSE)*12,COUNTIF($G$9:$IL$9,TRUE))),0)</f>
        <v>0</v>
      </c>
    </row>
    <row r="42" spans="2:246" s="48" customFormat="1" ht="10.5" customHeight="1" outlineLevel="1" x14ac:dyDescent="0.2">
      <c r="B42" s="51" t="s">
        <v>247</v>
      </c>
      <c r="C42" s="57" t="s">
        <v>283</v>
      </c>
      <c r="D42" s="52"/>
      <c r="E42" s="53"/>
      <c r="F42" s="53"/>
      <c r="G42" s="77">
        <f t="shared" ref="G42:BR42" si="38">SUM(G37:G41)</f>
        <v>0</v>
      </c>
      <c r="H42" s="77">
        <f t="shared" ca="1" si="38"/>
        <v>0</v>
      </c>
      <c r="I42" s="77">
        <f t="shared" ca="1" si="38"/>
        <v>0</v>
      </c>
      <c r="J42" s="77">
        <f t="shared" ca="1" si="38"/>
        <v>0</v>
      </c>
      <c r="K42" s="77">
        <f t="shared" ca="1" si="38"/>
        <v>0</v>
      </c>
      <c r="L42" s="77">
        <f t="shared" ca="1" si="38"/>
        <v>0</v>
      </c>
      <c r="M42" s="77">
        <f t="shared" ca="1" si="38"/>
        <v>0</v>
      </c>
      <c r="N42" s="77">
        <f t="shared" ca="1" si="38"/>
        <v>0</v>
      </c>
      <c r="O42" s="77">
        <f t="shared" ca="1" si="38"/>
        <v>0</v>
      </c>
      <c r="P42" s="77">
        <f t="shared" ca="1" si="38"/>
        <v>0</v>
      </c>
      <c r="Q42" s="77">
        <f t="shared" ca="1" si="38"/>
        <v>0</v>
      </c>
      <c r="R42" s="77">
        <f t="shared" ca="1" si="38"/>
        <v>0</v>
      </c>
      <c r="S42" s="77">
        <f t="shared" ca="1" si="38"/>
        <v>438.91475117174429</v>
      </c>
      <c r="T42" s="77">
        <f t="shared" ca="1" si="38"/>
        <v>438.91475117174429</v>
      </c>
      <c r="U42" s="77">
        <f t="shared" ca="1" si="38"/>
        <v>438.91475117174429</v>
      </c>
      <c r="V42" s="77">
        <f t="shared" ca="1" si="38"/>
        <v>438.91475117174429</v>
      </c>
      <c r="W42" s="77">
        <f t="shared" ca="1" si="38"/>
        <v>438.91475117174429</v>
      </c>
      <c r="X42" s="77">
        <f t="shared" ca="1" si="38"/>
        <v>438.91475117174429</v>
      </c>
      <c r="Y42" s="77">
        <f t="shared" ca="1" si="38"/>
        <v>438.91475117174429</v>
      </c>
      <c r="Z42" s="77">
        <f t="shared" ca="1" si="38"/>
        <v>438.91475117174429</v>
      </c>
      <c r="AA42" s="77">
        <f t="shared" ca="1" si="38"/>
        <v>438.91475117174429</v>
      </c>
      <c r="AB42" s="77">
        <f t="shared" ca="1" si="38"/>
        <v>438.91475117174429</v>
      </c>
      <c r="AC42" s="77">
        <f t="shared" ca="1" si="38"/>
        <v>438.91475117174429</v>
      </c>
      <c r="AD42" s="77">
        <f t="shared" ca="1" si="38"/>
        <v>438.91475117174429</v>
      </c>
      <c r="AE42" s="77">
        <f t="shared" ca="1" si="38"/>
        <v>438.91475117174429</v>
      </c>
      <c r="AF42" s="77">
        <f t="shared" ca="1" si="38"/>
        <v>438.91475117174429</v>
      </c>
      <c r="AG42" s="77">
        <f t="shared" ca="1" si="38"/>
        <v>438.91475117174429</v>
      </c>
      <c r="AH42" s="77">
        <f t="shared" ca="1" si="38"/>
        <v>438.91475117174429</v>
      </c>
      <c r="AI42" s="77">
        <f t="shared" ca="1" si="38"/>
        <v>438.91475117174429</v>
      </c>
      <c r="AJ42" s="77">
        <f t="shared" ca="1" si="38"/>
        <v>438.91475117174429</v>
      </c>
      <c r="AK42" s="77">
        <f t="shared" ca="1" si="38"/>
        <v>438.91475117174429</v>
      </c>
      <c r="AL42" s="77">
        <f t="shared" ca="1" si="38"/>
        <v>438.91475117174429</v>
      </c>
      <c r="AM42" s="77">
        <f t="shared" ca="1" si="38"/>
        <v>438.91475117174429</v>
      </c>
      <c r="AN42" s="77">
        <f t="shared" ca="1" si="38"/>
        <v>438.91475117174429</v>
      </c>
      <c r="AO42" s="77">
        <f t="shared" ca="1" si="38"/>
        <v>438.91475117174429</v>
      </c>
      <c r="AP42" s="77">
        <f t="shared" ca="1" si="38"/>
        <v>438.91475117174429</v>
      </c>
      <c r="AQ42" s="77">
        <f t="shared" ca="1" si="38"/>
        <v>438.91475117174429</v>
      </c>
      <c r="AR42" s="77">
        <f t="shared" ca="1" si="38"/>
        <v>438.91475117174429</v>
      </c>
      <c r="AS42" s="77">
        <f t="shared" ca="1" si="38"/>
        <v>438.91475117174429</v>
      </c>
      <c r="AT42" s="77">
        <f t="shared" ca="1" si="38"/>
        <v>438.91475117174429</v>
      </c>
      <c r="AU42" s="77">
        <f t="shared" ca="1" si="38"/>
        <v>438.91475117174429</v>
      </c>
      <c r="AV42" s="77">
        <f t="shared" ca="1" si="38"/>
        <v>438.91475117174429</v>
      </c>
      <c r="AW42" s="77">
        <f t="shared" ca="1" si="38"/>
        <v>438.91475117174429</v>
      </c>
      <c r="AX42" s="77">
        <f t="shared" ca="1" si="38"/>
        <v>438.91475117174429</v>
      </c>
      <c r="AY42" s="77">
        <f t="shared" ca="1" si="38"/>
        <v>438.91475117174429</v>
      </c>
      <c r="AZ42" s="77">
        <f t="shared" ca="1" si="38"/>
        <v>438.91475117174429</v>
      </c>
      <c r="BA42" s="77">
        <f t="shared" ca="1" si="38"/>
        <v>438.91475117174429</v>
      </c>
      <c r="BB42" s="77">
        <f t="shared" ca="1" si="38"/>
        <v>438.91475117174429</v>
      </c>
      <c r="BC42" s="77">
        <f t="shared" ca="1" si="38"/>
        <v>332.43326969026282</v>
      </c>
      <c r="BD42" s="77">
        <f t="shared" ca="1" si="38"/>
        <v>332.43326969026282</v>
      </c>
      <c r="BE42" s="77">
        <f t="shared" ca="1" si="38"/>
        <v>332.43326969026282</v>
      </c>
      <c r="BF42" s="77">
        <f t="shared" ca="1" si="38"/>
        <v>332.43326969026282</v>
      </c>
      <c r="BG42" s="77">
        <f t="shared" ca="1" si="38"/>
        <v>332.43326969026282</v>
      </c>
      <c r="BH42" s="77">
        <f t="shared" ca="1" si="38"/>
        <v>332.43326969026282</v>
      </c>
      <c r="BI42" s="77">
        <f t="shared" ca="1" si="38"/>
        <v>332.43326969026282</v>
      </c>
      <c r="BJ42" s="77">
        <f t="shared" ca="1" si="38"/>
        <v>332.43326969026282</v>
      </c>
      <c r="BK42" s="77">
        <f t="shared" ca="1" si="38"/>
        <v>332.43326969026282</v>
      </c>
      <c r="BL42" s="77">
        <f t="shared" ca="1" si="38"/>
        <v>332.43326969026282</v>
      </c>
      <c r="BM42" s="77">
        <f t="shared" ca="1" si="38"/>
        <v>332.43326969026282</v>
      </c>
      <c r="BN42" s="77">
        <f t="shared" ca="1" si="38"/>
        <v>332.43326969026282</v>
      </c>
      <c r="BO42" s="77">
        <f t="shared" ca="1" si="38"/>
        <v>332.43326969026282</v>
      </c>
      <c r="BP42" s="77">
        <f t="shared" ca="1" si="38"/>
        <v>332.43326969026282</v>
      </c>
      <c r="BQ42" s="77">
        <f t="shared" ca="1" si="38"/>
        <v>332.43326969026282</v>
      </c>
      <c r="BR42" s="77">
        <f t="shared" ca="1" si="38"/>
        <v>332.43326969026282</v>
      </c>
      <c r="BS42" s="77">
        <f t="shared" ref="BS42:ED42" ca="1" si="39">SUM(BS37:BS41)</f>
        <v>332.43326969026282</v>
      </c>
      <c r="BT42" s="77">
        <f t="shared" ca="1" si="39"/>
        <v>332.43326969026282</v>
      </c>
      <c r="BU42" s="77">
        <f t="shared" ca="1" si="39"/>
        <v>332.43326969026282</v>
      </c>
      <c r="BV42" s="77">
        <f t="shared" ca="1" si="39"/>
        <v>332.43326969026282</v>
      </c>
      <c r="BW42" s="77">
        <f t="shared" ca="1" si="39"/>
        <v>332.43326969026282</v>
      </c>
      <c r="BX42" s="77">
        <f t="shared" ca="1" si="39"/>
        <v>332.43326969026282</v>
      </c>
      <c r="BY42" s="77">
        <f t="shared" ca="1" si="39"/>
        <v>332.43326969026282</v>
      </c>
      <c r="BZ42" s="77">
        <f t="shared" ca="1" si="39"/>
        <v>332.43326969026282</v>
      </c>
      <c r="CA42" s="77">
        <f t="shared" ca="1" si="39"/>
        <v>332.43326969026282</v>
      </c>
      <c r="CB42" s="77">
        <f t="shared" ca="1" si="39"/>
        <v>332.43326969026282</v>
      </c>
      <c r="CC42" s="77">
        <f t="shared" ca="1" si="39"/>
        <v>332.43326969026282</v>
      </c>
      <c r="CD42" s="77">
        <f t="shared" ca="1" si="39"/>
        <v>332.43326969026282</v>
      </c>
      <c r="CE42" s="77">
        <f t="shared" ca="1" si="39"/>
        <v>332.43326969026282</v>
      </c>
      <c r="CF42" s="77">
        <f t="shared" ca="1" si="39"/>
        <v>332.43326969026282</v>
      </c>
      <c r="CG42" s="77">
        <f t="shared" ca="1" si="39"/>
        <v>332.43326969026282</v>
      </c>
      <c r="CH42" s="77">
        <f t="shared" ca="1" si="39"/>
        <v>332.43326969026282</v>
      </c>
      <c r="CI42" s="77">
        <f t="shared" ca="1" si="39"/>
        <v>332.43326969026282</v>
      </c>
      <c r="CJ42" s="77">
        <f t="shared" ca="1" si="39"/>
        <v>332.43326969026282</v>
      </c>
      <c r="CK42" s="77">
        <f t="shared" ca="1" si="39"/>
        <v>332.43326969026282</v>
      </c>
      <c r="CL42" s="77">
        <f t="shared" ca="1" si="39"/>
        <v>332.43326969026282</v>
      </c>
      <c r="CM42" s="77">
        <f t="shared" ca="1" si="39"/>
        <v>332.43326969026282</v>
      </c>
      <c r="CN42" s="77">
        <f t="shared" ca="1" si="39"/>
        <v>332.43326969026282</v>
      </c>
      <c r="CO42" s="77">
        <f t="shared" ca="1" si="39"/>
        <v>332.43326969026282</v>
      </c>
      <c r="CP42" s="77">
        <f t="shared" ca="1" si="39"/>
        <v>332.43326969026282</v>
      </c>
      <c r="CQ42" s="77">
        <f t="shared" ca="1" si="39"/>
        <v>332.43326969026282</v>
      </c>
      <c r="CR42" s="77">
        <f t="shared" ca="1" si="39"/>
        <v>332.43326969026282</v>
      </c>
      <c r="CS42" s="77">
        <f t="shared" ca="1" si="39"/>
        <v>332.43326969026282</v>
      </c>
      <c r="CT42" s="77">
        <f t="shared" ca="1" si="39"/>
        <v>332.43326969026282</v>
      </c>
      <c r="CU42" s="77">
        <f t="shared" ca="1" si="39"/>
        <v>332.43326969026282</v>
      </c>
      <c r="CV42" s="77">
        <f t="shared" ca="1" si="39"/>
        <v>332.43326969026282</v>
      </c>
      <c r="CW42" s="77">
        <f t="shared" ca="1" si="39"/>
        <v>332.43326969026282</v>
      </c>
      <c r="CX42" s="77">
        <f t="shared" ca="1" si="39"/>
        <v>332.43326969026282</v>
      </c>
      <c r="CY42" s="77">
        <f t="shared" ca="1" si="39"/>
        <v>332.43326969026282</v>
      </c>
      <c r="CZ42" s="77">
        <f t="shared" ca="1" si="39"/>
        <v>332.43326969026282</v>
      </c>
      <c r="DA42" s="77">
        <f t="shared" ca="1" si="39"/>
        <v>332.43326969026282</v>
      </c>
      <c r="DB42" s="77">
        <f t="shared" ca="1" si="39"/>
        <v>332.43326969026282</v>
      </c>
      <c r="DC42" s="77">
        <f t="shared" ca="1" si="39"/>
        <v>332.43326969026282</v>
      </c>
      <c r="DD42" s="77">
        <f t="shared" ca="1" si="39"/>
        <v>332.43326969026282</v>
      </c>
      <c r="DE42" s="77">
        <f t="shared" ca="1" si="39"/>
        <v>332.43326969026282</v>
      </c>
      <c r="DF42" s="77">
        <f t="shared" ca="1" si="39"/>
        <v>332.43326969026282</v>
      </c>
      <c r="DG42" s="77">
        <f t="shared" ca="1" si="39"/>
        <v>332.43326969026282</v>
      </c>
      <c r="DH42" s="77">
        <f t="shared" ca="1" si="39"/>
        <v>332.43326969026282</v>
      </c>
      <c r="DI42" s="77">
        <f t="shared" ca="1" si="39"/>
        <v>332.43326969026282</v>
      </c>
      <c r="DJ42" s="77">
        <f t="shared" ca="1" si="39"/>
        <v>332.43326969026282</v>
      </c>
      <c r="DK42" s="77">
        <f t="shared" ca="1" si="39"/>
        <v>332.43326969026282</v>
      </c>
      <c r="DL42" s="77">
        <f t="shared" ca="1" si="39"/>
        <v>332.43326969026282</v>
      </c>
      <c r="DM42" s="77">
        <f t="shared" ca="1" si="39"/>
        <v>332.43326969026282</v>
      </c>
      <c r="DN42" s="77">
        <f t="shared" ca="1" si="39"/>
        <v>332.43326969026282</v>
      </c>
      <c r="DO42" s="77">
        <f t="shared" ca="1" si="39"/>
        <v>332.43326969026282</v>
      </c>
      <c r="DP42" s="77">
        <f t="shared" ca="1" si="39"/>
        <v>332.43326969026282</v>
      </c>
      <c r="DQ42" s="77">
        <f t="shared" ca="1" si="39"/>
        <v>332.43326969026282</v>
      </c>
      <c r="DR42" s="77">
        <f t="shared" ca="1" si="39"/>
        <v>332.43326969026282</v>
      </c>
      <c r="DS42" s="77">
        <f t="shared" ca="1" si="39"/>
        <v>332.43326969026282</v>
      </c>
      <c r="DT42" s="77">
        <f t="shared" ca="1" si="39"/>
        <v>332.43326969026282</v>
      </c>
      <c r="DU42" s="77">
        <f t="shared" ca="1" si="39"/>
        <v>332.43326969026282</v>
      </c>
      <c r="DV42" s="77">
        <f t="shared" ca="1" si="39"/>
        <v>332.43326969026282</v>
      </c>
      <c r="DW42" s="77">
        <f t="shared" ca="1" si="39"/>
        <v>332.43326969026282</v>
      </c>
      <c r="DX42" s="77">
        <f t="shared" ca="1" si="39"/>
        <v>332.43326969026282</v>
      </c>
      <c r="DY42" s="77">
        <f t="shared" ca="1" si="39"/>
        <v>332.43326969026282</v>
      </c>
      <c r="DZ42" s="77">
        <f t="shared" ca="1" si="39"/>
        <v>332.43326969026282</v>
      </c>
      <c r="EA42" s="77">
        <f t="shared" ca="1" si="39"/>
        <v>332.43326969026282</v>
      </c>
      <c r="EB42" s="77">
        <f t="shared" ca="1" si="39"/>
        <v>332.43326969026282</v>
      </c>
      <c r="EC42" s="77">
        <f t="shared" ca="1" si="39"/>
        <v>332.43326969026282</v>
      </c>
      <c r="ED42" s="77">
        <f t="shared" ca="1" si="39"/>
        <v>332.43326969026282</v>
      </c>
      <c r="EE42" s="77">
        <f t="shared" ref="EE42:GP42" ca="1" si="40">SUM(EE37:EE41)</f>
        <v>332.43326969026282</v>
      </c>
      <c r="EF42" s="77">
        <f t="shared" ca="1" si="40"/>
        <v>332.43326969026282</v>
      </c>
      <c r="EG42" s="77">
        <f t="shared" ca="1" si="40"/>
        <v>332.43326969026282</v>
      </c>
      <c r="EH42" s="77">
        <f t="shared" ca="1" si="40"/>
        <v>332.43326969023974</v>
      </c>
      <c r="EI42" s="77">
        <f t="shared" ca="1" si="40"/>
        <v>188.59649122807016</v>
      </c>
      <c r="EJ42" s="77">
        <f t="shared" ca="1" si="40"/>
        <v>188.59649122807016</v>
      </c>
      <c r="EK42" s="77">
        <f t="shared" ca="1" si="40"/>
        <v>188.59649122807016</v>
      </c>
      <c r="EL42" s="77">
        <f t="shared" ca="1" si="40"/>
        <v>188.59649122807016</v>
      </c>
      <c r="EM42" s="77">
        <f t="shared" ca="1" si="40"/>
        <v>188.59649122807016</v>
      </c>
      <c r="EN42" s="77">
        <f t="shared" ca="1" si="40"/>
        <v>188.59649122807016</v>
      </c>
      <c r="EO42" s="77">
        <f t="shared" ca="1" si="40"/>
        <v>188.59649122807016</v>
      </c>
      <c r="EP42" s="77">
        <f t="shared" ca="1" si="40"/>
        <v>188.59649122807016</v>
      </c>
      <c r="EQ42" s="77">
        <f t="shared" ca="1" si="40"/>
        <v>188.59649122807016</v>
      </c>
      <c r="ER42" s="77">
        <f t="shared" ca="1" si="40"/>
        <v>188.59649122807016</v>
      </c>
      <c r="ES42" s="77">
        <f t="shared" ca="1" si="40"/>
        <v>188.59649122807016</v>
      </c>
      <c r="ET42" s="77">
        <f t="shared" ca="1" si="40"/>
        <v>188.59649122807016</v>
      </c>
      <c r="EU42" s="77">
        <f t="shared" ca="1" si="40"/>
        <v>188.59649122807016</v>
      </c>
      <c r="EV42" s="77">
        <f t="shared" ca="1" si="40"/>
        <v>188.59649122807016</v>
      </c>
      <c r="EW42" s="77">
        <f t="shared" ca="1" si="40"/>
        <v>188.59649122807016</v>
      </c>
      <c r="EX42" s="77">
        <f t="shared" ca="1" si="40"/>
        <v>188.59649122807016</v>
      </c>
      <c r="EY42" s="77">
        <f t="shared" ca="1" si="40"/>
        <v>188.59649122807016</v>
      </c>
      <c r="EZ42" s="77">
        <f t="shared" ca="1" si="40"/>
        <v>188.59649122807016</v>
      </c>
      <c r="FA42" s="77">
        <f t="shared" ca="1" si="40"/>
        <v>188.59649122807016</v>
      </c>
      <c r="FB42" s="77">
        <f t="shared" ca="1" si="40"/>
        <v>188.59649122807016</v>
      </c>
      <c r="FC42" s="77">
        <f t="shared" ca="1" si="40"/>
        <v>188.59649122807016</v>
      </c>
      <c r="FD42" s="77">
        <f t="shared" ca="1" si="40"/>
        <v>188.59649122807016</v>
      </c>
      <c r="FE42" s="77">
        <f t="shared" ca="1" si="40"/>
        <v>188.59649122807016</v>
      </c>
      <c r="FF42" s="77">
        <f t="shared" ca="1" si="40"/>
        <v>188.59649122807016</v>
      </c>
      <c r="FG42" s="77">
        <f t="shared" ca="1" si="40"/>
        <v>188.59649122807016</v>
      </c>
      <c r="FH42" s="77">
        <f t="shared" ca="1" si="40"/>
        <v>188.59649122807016</v>
      </c>
      <c r="FI42" s="77">
        <f t="shared" ca="1" si="40"/>
        <v>188.59649122807016</v>
      </c>
      <c r="FJ42" s="77">
        <f t="shared" ca="1" si="40"/>
        <v>188.59649122807016</v>
      </c>
      <c r="FK42" s="77">
        <f t="shared" ca="1" si="40"/>
        <v>188.59649122807016</v>
      </c>
      <c r="FL42" s="77">
        <f t="shared" ca="1" si="40"/>
        <v>188.59649122807016</v>
      </c>
      <c r="FM42" s="77">
        <f t="shared" ca="1" si="40"/>
        <v>188.59649122807016</v>
      </c>
      <c r="FN42" s="77">
        <f t="shared" ca="1" si="40"/>
        <v>188.59649122807016</v>
      </c>
      <c r="FO42" s="77">
        <f t="shared" ca="1" si="40"/>
        <v>188.59649122807016</v>
      </c>
      <c r="FP42" s="77">
        <f t="shared" ca="1" si="40"/>
        <v>188.59649122807016</v>
      </c>
      <c r="FQ42" s="77">
        <f t="shared" ca="1" si="40"/>
        <v>188.59649122807016</v>
      </c>
      <c r="FR42" s="77">
        <f t="shared" ca="1" si="40"/>
        <v>188.59649122807016</v>
      </c>
      <c r="FS42" s="77">
        <f t="shared" ca="1" si="40"/>
        <v>188.59649122807016</v>
      </c>
      <c r="FT42" s="77">
        <f t="shared" ca="1" si="40"/>
        <v>188.59649122807016</v>
      </c>
      <c r="FU42" s="77">
        <f t="shared" ca="1" si="40"/>
        <v>188.59649122807016</v>
      </c>
      <c r="FV42" s="77">
        <f t="shared" ca="1" si="40"/>
        <v>188.59649122807016</v>
      </c>
      <c r="FW42" s="77">
        <f t="shared" ca="1" si="40"/>
        <v>188.59649122807016</v>
      </c>
      <c r="FX42" s="77">
        <f t="shared" ca="1" si="40"/>
        <v>188.59649122807016</v>
      </c>
      <c r="FY42" s="77">
        <f t="shared" ca="1" si="40"/>
        <v>188.59649122807016</v>
      </c>
      <c r="FZ42" s="77">
        <f t="shared" ca="1" si="40"/>
        <v>188.59649122807016</v>
      </c>
      <c r="GA42" s="77">
        <f t="shared" ca="1" si="40"/>
        <v>188.59649122807016</v>
      </c>
      <c r="GB42" s="77">
        <f t="shared" ca="1" si="40"/>
        <v>188.59649122807016</v>
      </c>
      <c r="GC42" s="77">
        <f t="shared" ca="1" si="40"/>
        <v>188.59649122807016</v>
      </c>
      <c r="GD42" s="77">
        <f t="shared" ca="1" si="40"/>
        <v>188.59649122807016</v>
      </c>
      <c r="GE42" s="77">
        <f t="shared" ca="1" si="40"/>
        <v>188.59649122807016</v>
      </c>
      <c r="GF42" s="77">
        <f t="shared" ca="1" si="40"/>
        <v>188.59649122807016</v>
      </c>
      <c r="GG42" s="77">
        <f t="shared" ca="1" si="40"/>
        <v>188.59649122807016</v>
      </c>
      <c r="GH42" s="77">
        <f t="shared" ca="1" si="40"/>
        <v>188.59649122807016</v>
      </c>
      <c r="GI42" s="77">
        <f t="shared" ca="1" si="40"/>
        <v>188.59649122807016</v>
      </c>
      <c r="GJ42" s="77">
        <f t="shared" ca="1" si="40"/>
        <v>188.59649122807016</v>
      </c>
      <c r="GK42" s="77">
        <f t="shared" ca="1" si="40"/>
        <v>188.59649122807016</v>
      </c>
      <c r="GL42" s="77">
        <f t="shared" ca="1" si="40"/>
        <v>188.59649122807016</v>
      </c>
      <c r="GM42" s="77">
        <f t="shared" ca="1" si="40"/>
        <v>188.59649122807016</v>
      </c>
      <c r="GN42" s="77">
        <f t="shared" ca="1" si="40"/>
        <v>188.59649122807016</v>
      </c>
      <c r="GO42" s="77">
        <f t="shared" ca="1" si="40"/>
        <v>188.59649122807016</v>
      </c>
      <c r="GP42" s="77">
        <f t="shared" ca="1" si="40"/>
        <v>188.59649122807016</v>
      </c>
      <c r="GQ42" s="77">
        <f t="shared" ref="GQ42:IL42" ca="1" si="41">SUM(GQ37:GQ41)</f>
        <v>188.59649122807016</v>
      </c>
      <c r="GR42" s="77">
        <f t="shared" ca="1" si="41"/>
        <v>188.59649122807016</v>
      </c>
      <c r="GS42" s="77">
        <f t="shared" ca="1" si="41"/>
        <v>188.59649122807016</v>
      </c>
      <c r="GT42" s="77">
        <f t="shared" ca="1" si="41"/>
        <v>188.59649122807016</v>
      </c>
      <c r="GU42" s="77">
        <f t="shared" ca="1" si="41"/>
        <v>188.59649122807016</v>
      </c>
      <c r="GV42" s="77">
        <f t="shared" ca="1" si="41"/>
        <v>188.59649122807016</v>
      </c>
      <c r="GW42" s="77">
        <f t="shared" ca="1" si="41"/>
        <v>188.59649122807016</v>
      </c>
      <c r="GX42" s="77">
        <f t="shared" ca="1" si="41"/>
        <v>188.59649122807016</v>
      </c>
      <c r="GY42" s="77">
        <f t="shared" ca="1" si="41"/>
        <v>188.59649122807016</v>
      </c>
      <c r="GZ42" s="77">
        <f t="shared" ca="1" si="41"/>
        <v>188.59649122807016</v>
      </c>
      <c r="HA42" s="77">
        <f t="shared" ca="1" si="41"/>
        <v>188.59649122807016</v>
      </c>
      <c r="HB42" s="77">
        <f t="shared" ca="1" si="41"/>
        <v>188.59649122807016</v>
      </c>
      <c r="HC42" s="77">
        <f t="shared" ca="1" si="41"/>
        <v>188.59649122807016</v>
      </c>
      <c r="HD42" s="77">
        <f t="shared" ca="1" si="41"/>
        <v>188.59649122807016</v>
      </c>
      <c r="HE42" s="77">
        <f t="shared" ca="1" si="41"/>
        <v>188.59649122807016</v>
      </c>
      <c r="HF42" s="77">
        <f t="shared" ca="1" si="41"/>
        <v>188.59649122807016</v>
      </c>
      <c r="HG42" s="77">
        <f t="shared" ca="1" si="41"/>
        <v>188.59649122807016</v>
      </c>
      <c r="HH42" s="77">
        <f t="shared" ca="1" si="41"/>
        <v>188.59649122807016</v>
      </c>
      <c r="HI42" s="77">
        <f t="shared" ca="1" si="41"/>
        <v>188.59649122807016</v>
      </c>
      <c r="HJ42" s="77">
        <f t="shared" ca="1" si="41"/>
        <v>188.59649122807016</v>
      </c>
      <c r="HK42" s="77">
        <f t="shared" ca="1" si="41"/>
        <v>188.59649122807016</v>
      </c>
      <c r="HL42" s="77">
        <f t="shared" ca="1" si="41"/>
        <v>188.59649122807016</v>
      </c>
      <c r="HM42" s="77">
        <f t="shared" ca="1" si="41"/>
        <v>188.59649122807016</v>
      </c>
      <c r="HN42" s="77">
        <f t="shared" ca="1" si="41"/>
        <v>188.59649122807016</v>
      </c>
      <c r="HO42" s="77">
        <f t="shared" ca="1" si="41"/>
        <v>188.59649122807016</v>
      </c>
      <c r="HP42" s="77">
        <f t="shared" ca="1" si="41"/>
        <v>188.59649122807016</v>
      </c>
      <c r="HQ42" s="77">
        <f t="shared" ca="1" si="41"/>
        <v>188.59649122807016</v>
      </c>
      <c r="HR42" s="77">
        <f t="shared" ca="1" si="41"/>
        <v>188.59649122807016</v>
      </c>
      <c r="HS42" s="77">
        <f t="shared" ca="1" si="41"/>
        <v>188.59649122807016</v>
      </c>
      <c r="HT42" s="77">
        <f t="shared" ca="1" si="41"/>
        <v>188.59649122807016</v>
      </c>
      <c r="HU42" s="77">
        <f t="shared" ca="1" si="41"/>
        <v>188.59649122807016</v>
      </c>
      <c r="HV42" s="77">
        <f t="shared" ca="1" si="41"/>
        <v>188.59649122807016</v>
      </c>
      <c r="HW42" s="77">
        <f t="shared" ca="1" si="41"/>
        <v>188.59649122807016</v>
      </c>
      <c r="HX42" s="77">
        <f t="shared" ca="1" si="41"/>
        <v>188.59649122807016</v>
      </c>
      <c r="HY42" s="77">
        <f t="shared" ca="1" si="41"/>
        <v>188.59649122807016</v>
      </c>
      <c r="HZ42" s="77">
        <f t="shared" ca="1" si="41"/>
        <v>188.59649122807016</v>
      </c>
      <c r="IA42" s="77">
        <f t="shared" ca="1" si="41"/>
        <v>188.59649122807016</v>
      </c>
      <c r="IB42" s="77">
        <f t="shared" ca="1" si="41"/>
        <v>188.59649122807016</v>
      </c>
      <c r="IC42" s="77">
        <f t="shared" ca="1" si="41"/>
        <v>188.59649122807016</v>
      </c>
      <c r="ID42" s="77">
        <f t="shared" ca="1" si="41"/>
        <v>188.59649122807016</v>
      </c>
      <c r="IE42" s="77">
        <f t="shared" ca="1" si="41"/>
        <v>188.59649122807016</v>
      </c>
      <c r="IF42" s="77">
        <f t="shared" ca="1" si="41"/>
        <v>188.59649122807016</v>
      </c>
      <c r="IG42" s="77">
        <f t="shared" ca="1" si="41"/>
        <v>188.59649122807016</v>
      </c>
      <c r="IH42" s="77">
        <f t="shared" ca="1" si="41"/>
        <v>188.59649122807016</v>
      </c>
      <c r="II42" s="77">
        <f t="shared" ca="1" si="41"/>
        <v>188.59649122807016</v>
      </c>
      <c r="IJ42" s="77">
        <f t="shared" ca="1" si="41"/>
        <v>188.59649122807016</v>
      </c>
      <c r="IK42" s="77">
        <f t="shared" ca="1" si="41"/>
        <v>188.59649122807016</v>
      </c>
      <c r="IL42" s="77">
        <f t="shared" ca="1" si="41"/>
        <v>188.59649122807016</v>
      </c>
    </row>
    <row r="43" spans="2:246" s="48" customFormat="1" ht="10.5" customHeight="1" outlineLevel="1" x14ac:dyDescent="0.2">
      <c r="B43" s="63"/>
      <c r="C43" s="64"/>
      <c r="D43" s="65"/>
      <c r="E43" s="66"/>
      <c r="F43" s="66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  <c r="BG43" s="98"/>
      <c r="BH43" s="98"/>
      <c r="BI43" s="98"/>
      <c r="BJ43" s="98"/>
      <c r="BK43" s="98"/>
      <c r="BL43" s="98"/>
      <c r="BM43" s="98"/>
      <c r="BN43" s="98"/>
      <c r="BO43" s="98"/>
      <c r="BP43" s="98"/>
      <c r="BQ43" s="98"/>
      <c r="BR43" s="98"/>
      <c r="BS43" s="98"/>
      <c r="BT43" s="98"/>
      <c r="BU43" s="98"/>
      <c r="BV43" s="98"/>
      <c r="BW43" s="98"/>
      <c r="BX43" s="98"/>
      <c r="BY43" s="98"/>
      <c r="BZ43" s="98"/>
      <c r="CA43" s="98"/>
      <c r="CB43" s="98"/>
      <c r="CC43" s="98"/>
      <c r="CD43" s="98"/>
      <c r="CE43" s="98"/>
      <c r="CF43" s="98"/>
      <c r="CG43" s="98"/>
      <c r="CH43" s="98"/>
      <c r="CI43" s="98"/>
      <c r="CJ43" s="98"/>
      <c r="CK43" s="98"/>
      <c r="CL43" s="98"/>
      <c r="CM43" s="98"/>
      <c r="CN43" s="98"/>
      <c r="CO43" s="98"/>
      <c r="CP43" s="98"/>
      <c r="CQ43" s="98"/>
      <c r="CR43" s="98"/>
      <c r="CS43" s="98"/>
      <c r="CT43" s="98"/>
      <c r="CU43" s="98"/>
      <c r="CV43" s="98"/>
      <c r="CW43" s="98"/>
      <c r="CX43" s="98"/>
      <c r="CY43" s="98"/>
      <c r="CZ43" s="98"/>
      <c r="DA43" s="98"/>
      <c r="DB43" s="98"/>
      <c r="DC43" s="98"/>
      <c r="DD43" s="98"/>
      <c r="DE43" s="98"/>
      <c r="DF43" s="98"/>
      <c r="DG43" s="98"/>
      <c r="DH43" s="98"/>
      <c r="DI43" s="98"/>
      <c r="DJ43" s="98"/>
      <c r="DK43" s="98"/>
      <c r="DL43" s="98"/>
      <c r="DM43" s="98"/>
      <c r="DN43" s="98"/>
      <c r="DO43" s="98"/>
      <c r="DP43" s="98"/>
      <c r="DQ43" s="98"/>
      <c r="DR43" s="98"/>
      <c r="DS43" s="98"/>
      <c r="DT43" s="98"/>
      <c r="DU43" s="98"/>
      <c r="DV43" s="98"/>
      <c r="DW43" s="98"/>
      <c r="DX43" s="98"/>
      <c r="DY43" s="98"/>
      <c r="DZ43" s="98"/>
      <c r="EA43" s="98"/>
      <c r="EB43" s="98"/>
      <c r="EC43" s="98"/>
      <c r="ED43" s="98"/>
      <c r="EE43" s="98"/>
      <c r="EF43" s="98"/>
      <c r="EG43" s="98"/>
      <c r="EH43" s="98"/>
      <c r="EI43" s="98"/>
      <c r="EJ43" s="98"/>
      <c r="EK43" s="98"/>
      <c r="EL43" s="98"/>
      <c r="EM43" s="98"/>
      <c r="EN43" s="98"/>
      <c r="EO43" s="98"/>
      <c r="EP43" s="98"/>
      <c r="EQ43" s="98"/>
      <c r="ER43" s="98"/>
      <c r="ES43" s="98"/>
      <c r="ET43" s="98"/>
      <c r="EU43" s="98"/>
      <c r="EV43" s="98"/>
      <c r="EW43" s="98"/>
      <c r="EX43" s="98"/>
      <c r="EY43" s="98"/>
      <c r="EZ43" s="98"/>
      <c r="FA43" s="98"/>
      <c r="FB43" s="98"/>
      <c r="FC43" s="98"/>
      <c r="FD43" s="98"/>
      <c r="FE43" s="98"/>
      <c r="FF43" s="98"/>
      <c r="FG43" s="98"/>
      <c r="FH43" s="98"/>
      <c r="FI43" s="98"/>
      <c r="FJ43" s="98"/>
      <c r="FK43" s="98"/>
      <c r="FL43" s="98"/>
      <c r="FM43" s="98"/>
      <c r="FN43" s="98"/>
      <c r="FO43" s="98"/>
      <c r="FP43" s="98"/>
      <c r="FQ43" s="98"/>
      <c r="FR43" s="98"/>
      <c r="FS43" s="98"/>
      <c r="FT43" s="98"/>
      <c r="FU43" s="98"/>
      <c r="FV43" s="98"/>
      <c r="FW43" s="98"/>
      <c r="FX43" s="98"/>
      <c r="FY43" s="98"/>
      <c r="FZ43" s="98"/>
      <c r="GA43" s="98"/>
      <c r="GB43" s="98"/>
      <c r="GC43" s="98"/>
      <c r="GD43" s="98"/>
      <c r="GE43" s="98"/>
      <c r="GF43" s="98"/>
      <c r="GG43" s="98"/>
      <c r="GH43" s="98"/>
      <c r="GI43" s="98"/>
      <c r="GJ43" s="98"/>
      <c r="GK43" s="98"/>
      <c r="GL43" s="98"/>
      <c r="GM43" s="98"/>
      <c r="GN43" s="98"/>
      <c r="GO43" s="98"/>
      <c r="GP43" s="98"/>
      <c r="GQ43" s="98"/>
      <c r="GR43" s="98"/>
      <c r="GS43" s="98"/>
      <c r="GT43" s="98"/>
      <c r="GU43" s="98"/>
      <c r="GV43" s="98"/>
      <c r="GW43" s="98"/>
      <c r="GX43" s="98"/>
      <c r="GY43" s="98"/>
      <c r="GZ43" s="98"/>
      <c r="HA43" s="98"/>
      <c r="HB43" s="98"/>
      <c r="HC43" s="98"/>
      <c r="HD43" s="98"/>
      <c r="HE43" s="98"/>
      <c r="HF43" s="98"/>
      <c r="HG43" s="98"/>
      <c r="HH43" s="98"/>
      <c r="HI43" s="98"/>
      <c r="HJ43" s="98"/>
      <c r="HK43" s="98"/>
      <c r="HL43" s="98"/>
      <c r="HM43" s="98"/>
      <c r="HN43" s="98"/>
      <c r="HO43" s="98"/>
      <c r="HP43" s="98"/>
      <c r="HQ43" s="98"/>
      <c r="HR43" s="98"/>
      <c r="HS43" s="98"/>
      <c r="HT43" s="98"/>
      <c r="HU43" s="98"/>
      <c r="HV43" s="98"/>
      <c r="HW43" s="98"/>
      <c r="HX43" s="98"/>
      <c r="HY43" s="98"/>
      <c r="HZ43" s="98"/>
      <c r="IA43" s="98"/>
      <c r="IB43" s="98"/>
      <c r="IC43" s="98"/>
      <c r="ID43" s="98"/>
      <c r="IE43" s="98"/>
      <c r="IF43" s="98"/>
      <c r="IG43" s="98"/>
      <c r="IH43" s="98"/>
      <c r="II43" s="98"/>
      <c r="IJ43" s="98"/>
      <c r="IK43" s="98"/>
      <c r="IL43" s="98"/>
    </row>
    <row r="44" spans="2:246" ht="10.5" customHeight="1" outlineLevel="1" x14ac:dyDescent="0.3">
      <c r="B44" s="42" t="s">
        <v>250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</row>
    <row r="45" spans="2:246" ht="10.5" customHeight="1" outlineLevel="2" x14ac:dyDescent="0.3">
      <c r="B45" s="7" t="s">
        <v>112</v>
      </c>
      <c r="C45" s="56"/>
      <c r="G45" s="76">
        <f>SUM($G29:G29)-SUM($G37:G37)</f>
        <v>0</v>
      </c>
      <c r="H45" s="76">
        <f>SUM($G29:H29)-SUM($G37:H37)</f>
        <v>0</v>
      </c>
      <c r="I45" s="76">
        <f>SUM($G29:I29)-SUM($G37:I37)</f>
        <v>0</v>
      </c>
      <c r="J45" s="76">
        <f>SUM($G29:J29)-SUM($G37:J37)</f>
        <v>0</v>
      </c>
      <c r="K45" s="76">
        <f>SUM($G29:K29)-SUM($G37:K37)</f>
        <v>0</v>
      </c>
      <c r="L45" s="76">
        <f>SUM($G29:L29)-SUM($G37:L37)</f>
        <v>0</v>
      </c>
      <c r="M45" s="76">
        <f>SUM($G29:M29)-SUM($G37:M37)</f>
        <v>0</v>
      </c>
      <c r="N45" s="76">
        <f>SUM($G29:N29)-SUM($G37:N37)</f>
        <v>0</v>
      </c>
      <c r="O45" s="76">
        <f>SUM($G29:O29)-SUM($G37:O37)</f>
        <v>0</v>
      </c>
      <c r="P45" s="76">
        <f>SUM($G29:P29)-SUM($G37:P37)</f>
        <v>0</v>
      </c>
      <c r="Q45" s="76">
        <f>SUM($G29:Q29)-SUM($G37:Q37)</f>
        <v>0</v>
      </c>
      <c r="R45" s="76">
        <f>SUM($G29:R29)-SUM($G37:R37)</f>
        <v>43000</v>
      </c>
      <c r="S45" s="76">
        <f>SUM($G29:S29)-SUM($G37:S37)</f>
        <v>42811.403508771931</v>
      </c>
      <c r="T45" s="76">
        <f>SUM($G29:T29)-SUM($G37:T37)</f>
        <v>42622.807017543862</v>
      </c>
      <c r="U45" s="76">
        <f>SUM($G29:U29)-SUM($G37:U37)</f>
        <v>42434.210526315786</v>
      </c>
      <c r="V45" s="76">
        <f>SUM($G29:V29)-SUM($G37:V37)</f>
        <v>42245.614035087718</v>
      </c>
      <c r="W45" s="76">
        <f>SUM($G29:W29)-SUM($G37:W37)</f>
        <v>42057.017543859649</v>
      </c>
      <c r="X45" s="76">
        <f>SUM($G29:X29)-SUM($G37:X37)</f>
        <v>41868.42105263158</v>
      </c>
      <c r="Y45" s="76">
        <f>SUM($G29:Y29)-SUM($G37:Y37)</f>
        <v>41679.824561403511</v>
      </c>
      <c r="Z45" s="76">
        <f>SUM($G29:Z29)-SUM($G37:Z37)</f>
        <v>41491.228070175435</v>
      </c>
      <c r="AA45" s="76">
        <f>SUM($G29:AA29)-SUM($G37:AA37)</f>
        <v>41302.631578947367</v>
      </c>
      <c r="AB45" s="76">
        <f>SUM($G29:AB29)-SUM($G37:AB37)</f>
        <v>41114.035087719298</v>
      </c>
      <c r="AC45" s="76">
        <f>SUM($G29:AC29)-SUM($G37:AC37)</f>
        <v>40925.438596491229</v>
      </c>
      <c r="AD45" s="76">
        <f>SUM($G29:AD29)-SUM($G37:AD37)</f>
        <v>40736.84210526316</v>
      </c>
      <c r="AE45" s="76">
        <f>SUM($G29:AE29)-SUM($G37:AE37)</f>
        <v>40548.245614035084</v>
      </c>
      <c r="AF45" s="76">
        <f>SUM($G29:AF29)-SUM($G37:AF37)</f>
        <v>40359.649122807015</v>
      </c>
      <c r="AG45" s="76">
        <f>SUM($G29:AG29)-SUM($G37:AG37)</f>
        <v>40171.052631578947</v>
      </c>
      <c r="AH45" s="76">
        <f>SUM($G29:AH29)-SUM($G37:AH37)</f>
        <v>39982.456140350878</v>
      </c>
      <c r="AI45" s="76">
        <f>SUM($G29:AI29)-SUM($G37:AI37)</f>
        <v>39793.859649122809</v>
      </c>
      <c r="AJ45" s="76">
        <f>SUM($G29:AJ29)-SUM($G37:AJ37)</f>
        <v>39605.26315789474</v>
      </c>
      <c r="AK45" s="76">
        <f>SUM($G29:AK29)-SUM($G37:AK37)</f>
        <v>39416.666666666664</v>
      </c>
      <c r="AL45" s="76">
        <f>SUM($G29:AL29)-SUM($G37:AL37)</f>
        <v>39228.070175438595</v>
      </c>
      <c r="AM45" s="76">
        <f>SUM($G29:AM29)-SUM($G37:AM37)</f>
        <v>39039.473684210527</v>
      </c>
      <c r="AN45" s="76">
        <f>SUM($G29:AN29)-SUM($G37:AN37)</f>
        <v>38850.877192982458</v>
      </c>
      <c r="AO45" s="76">
        <f>SUM($G29:AO29)-SUM($G37:AO37)</f>
        <v>38662.280701754382</v>
      </c>
      <c r="AP45" s="76">
        <f>SUM($G29:AP29)-SUM($G37:AP37)</f>
        <v>38473.684210526313</v>
      </c>
      <c r="AQ45" s="76">
        <f>SUM($G29:AQ29)-SUM($G37:AQ37)</f>
        <v>38285.087719298244</v>
      </c>
      <c r="AR45" s="76">
        <f>SUM($G29:AR29)-SUM($G37:AR37)</f>
        <v>38096.491228070176</v>
      </c>
      <c r="AS45" s="76">
        <f>SUM($G29:AS29)-SUM($G37:AS37)</f>
        <v>37907.894736842107</v>
      </c>
      <c r="AT45" s="76">
        <f>SUM($G29:AT29)-SUM($G37:AT37)</f>
        <v>37719.298245614031</v>
      </c>
      <c r="AU45" s="76">
        <f>SUM($G29:AU29)-SUM($G37:AU37)</f>
        <v>37530.701754385962</v>
      </c>
      <c r="AV45" s="76">
        <f>SUM($G29:AV29)-SUM($G37:AV37)</f>
        <v>37342.105263157893</v>
      </c>
      <c r="AW45" s="76">
        <f>SUM($G29:AW29)-SUM($G37:AW37)</f>
        <v>37153.508771929817</v>
      </c>
      <c r="AX45" s="76">
        <f>SUM($G29:AX29)-SUM($G37:AX37)</f>
        <v>36964.912280701748</v>
      </c>
      <c r="AY45" s="76">
        <f>SUM($G29:AY29)-SUM($G37:AY37)</f>
        <v>36776.31578947368</v>
      </c>
      <c r="AZ45" s="76">
        <f>SUM($G29:AZ29)-SUM($G37:AZ37)</f>
        <v>36587.719298245611</v>
      </c>
      <c r="BA45" s="76">
        <f>SUM($G29:BA29)-SUM($G37:BA37)</f>
        <v>36399.122807017542</v>
      </c>
      <c r="BB45" s="76">
        <f>SUM($G29:BB29)-SUM($G37:BB37)</f>
        <v>36210.526315789466</v>
      </c>
      <c r="BC45" s="76">
        <f>SUM($G29:BC29)-SUM($G37:BC37)</f>
        <v>36021.929824561397</v>
      </c>
      <c r="BD45" s="76">
        <f>SUM($G29:BD29)-SUM($G37:BD37)</f>
        <v>35833.333333333328</v>
      </c>
      <c r="BE45" s="76">
        <f>SUM($G29:BE29)-SUM($G37:BE37)</f>
        <v>35644.736842105252</v>
      </c>
      <c r="BF45" s="76">
        <f>SUM($G29:BF29)-SUM($G37:BF37)</f>
        <v>35456.140350877184</v>
      </c>
      <c r="BG45" s="76">
        <f>SUM($G29:BG29)-SUM($G37:BG37)</f>
        <v>35267.543859649115</v>
      </c>
      <c r="BH45" s="76">
        <f>SUM($G29:BH29)-SUM($G37:BH37)</f>
        <v>35078.947368421046</v>
      </c>
      <c r="BI45" s="76">
        <f>SUM($G29:BI29)-SUM($G37:BI37)</f>
        <v>34890.350877192977</v>
      </c>
      <c r="BJ45" s="76">
        <f>SUM($G29:BJ29)-SUM($G37:BJ37)</f>
        <v>34701.754385964901</v>
      </c>
      <c r="BK45" s="76">
        <f>SUM($G29:BK29)-SUM($G37:BK37)</f>
        <v>34513.157894736833</v>
      </c>
      <c r="BL45" s="76">
        <f>SUM($G29:BL29)-SUM($G37:BL37)</f>
        <v>34324.561403508764</v>
      </c>
      <c r="BM45" s="76">
        <f>SUM($G29:BM29)-SUM($G37:BM37)</f>
        <v>34135.964912280688</v>
      </c>
      <c r="BN45" s="76">
        <f>SUM($G29:BN29)-SUM($G37:BN37)</f>
        <v>33947.368421052619</v>
      </c>
      <c r="BO45" s="76">
        <f>SUM($G29:BO29)-SUM($G37:BO37)</f>
        <v>33758.77192982455</v>
      </c>
      <c r="BP45" s="76">
        <f>SUM($G29:BP29)-SUM($G37:BP37)</f>
        <v>33570.175438596481</v>
      </c>
      <c r="BQ45" s="76">
        <f>SUM($G29:BQ29)-SUM($G37:BQ37)</f>
        <v>33381.578947368413</v>
      </c>
      <c r="BR45" s="76">
        <f>SUM($G29:BR29)-SUM($G37:BR37)</f>
        <v>33192.982456140337</v>
      </c>
      <c r="BS45" s="76">
        <f>SUM($G29:BS29)-SUM($G37:BS37)</f>
        <v>33004.385964912268</v>
      </c>
      <c r="BT45" s="76">
        <f>SUM($G29:BT29)-SUM($G37:BT37)</f>
        <v>32815.789473684199</v>
      </c>
      <c r="BU45" s="76">
        <f>SUM($G29:BU29)-SUM($G37:BU37)</f>
        <v>32627.192982456127</v>
      </c>
      <c r="BV45" s="76">
        <f>SUM($G29:BV29)-SUM($G37:BV37)</f>
        <v>32438.596491228054</v>
      </c>
      <c r="BW45" s="76">
        <f>SUM($G29:BW29)-SUM($G37:BW37)</f>
        <v>32249.999999999985</v>
      </c>
      <c r="BX45" s="76">
        <f>SUM($G29:BX29)-SUM($G37:BX37)</f>
        <v>32061.403508771917</v>
      </c>
      <c r="BY45" s="76">
        <f>SUM($G29:BY29)-SUM($G37:BY37)</f>
        <v>31872.807017543844</v>
      </c>
      <c r="BZ45" s="76">
        <f>SUM($G29:BZ29)-SUM($G37:BZ37)</f>
        <v>31684.210526315772</v>
      </c>
      <c r="CA45" s="76">
        <f>SUM($G29:CA29)-SUM($G37:CA37)</f>
        <v>31495.614035087703</v>
      </c>
      <c r="CB45" s="76">
        <f>SUM($G29:CB29)-SUM($G37:CB37)</f>
        <v>31307.017543859634</v>
      </c>
      <c r="CC45" s="76">
        <f>SUM($G29:CC29)-SUM($G37:CC37)</f>
        <v>31118.421052631562</v>
      </c>
      <c r="CD45" s="76">
        <f>SUM($G29:CD29)-SUM($G37:CD37)</f>
        <v>30929.824561403489</v>
      </c>
      <c r="CE45" s="76">
        <f>SUM($G29:CE29)-SUM($G37:CE37)</f>
        <v>30741.228070175421</v>
      </c>
      <c r="CF45" s="76">
        <f>SUM($G29:CF29)-SUM($G37:CF37)</f>
        <v>30552.631578947352</v>
      </c>
      <c r="CG45" s="76">
        <f>SUM($G29:CG29)-SUM($G37:CG37)</f>
        <v>30364.03508771928</v>
      </c>
      <c r="CH45" s="76">
        <f>SUM($G29:CH29)-SUM($G37:CH37)</f>
        <v>30175.438596491207</v>
      </c>
      <c r="CI45" s="76">
        <f>SUM($G29:CI29)-SUM($G37:CI37)</f>
        <v>29986.842105263138</v>
      </c>
      <c r="CJ45" s="76">
        <f>SUM($G29:CJ29)-SUM($G37:CJ37)</f>
        <v>29798.24561403507</v>
      </c>
      <c r="CK45" s="76">
        <f>SUM($G29:CK29)-SUM($G37:CK37)</f>
        <v>29609.649122806997</v>
      </c>
      <c r="CL45" s="76">
        <f>SUM($G29:CL29)-SUM($G37:CL37)</f>
        <v>29421.052631578925</v>
      </c>
      <c r="CM45" s="76">
        <f>SUM($G29:CM29)-SUM($G37:CM37)</f>
        <v>29232.456140350856</v>
      </c>
      <c r="CN45" s="76">
        <f>SUM($G29:CN29)-SUM($G37:CN37)</f>
        <v>29043.859649122787</v>
      </c>
      <c r="CO45" s="76">
        <f>SUM($G29:CO29)-SUM($G37:CO37)</f>
        <v>28855.263157894715</v>
      </c>
      <c r="CP45" s="76">
        <f>SUM($G29:CP29)-SUM($G37:CP37)</f>
        <v>28666.666666666642</v>
      </c>
      <c r="CQ45" s="76">
        <f>SUM($G29:CQ29)-SUM($G37:CQ37)</f>
        <v>28478.070175438574</v>
      </c>
      <c r="CR45" s="76">
        <f>SUM($G29:CR29)-SUM($G37:CR37)</f>
        <v>28289.473684210505</v>
      </c>
      <c r="CS45" s="76">
        <f>SUM($G29:CS29)-SUM($G37:CS37)</f>
        <v>28100.877192982432</v>
      </c>
      <c r="CT45" s="76">
        <f>SUM($G29:CT29)-SUM($G37:CT37)</f>
        <v>27912.28070175436</v>
      </c>
      <c r="CU45" s="76">
        <f>SUM($G29:CU29)-SUM($G37:CU37)</f>
        <v>27723.684210526291</v>
      </c>
      <c r="CV45" s="76">
        <f>SUM($G29:CV29)-SUM($G37:CV37)</f>
        <v>27535.087719298223</v>
      </c>
      <c r="CW45" s="76">
        <f>SUM($G29:CW29)-SUM($G37:CW37)</f>
        <v>27346.49122807015</v>
      </c>
      <c r="CX45" s="76">
        <f>SUM($G29:CX29)-SUM($G37:CX37)</f>
        <v>27157.894736842078</v>
      </c>
      <c r="CY45" s="76">
        <f>SUM($G29:CY29)-SUM($G37:CY37)</f>
        <v>26969.298245614009</v>
      </c>
      <c r="CZ45" s="76">
        <f>SUM($G29:CZ29)-SUM($G37:CZ37)</f>
        <v>26780.70175438594</v>
      </c>
      <c r="DA45" s="76">
        <f>SUM($G29:DA29)-SUM($G37:DA37)</f>
        <v>26592.105263157868</v>
      </c>
      <c r="DB45" s="76">
        <f>SUM($G29:DB29)-SUM($G37:DB37)</f>
        <v>26403.508771929799</v>
      </c>
      <c r="DC45" s="76">
        <f>SUM($G29:DC29)-SUM($G37:DC37)</f>
        <v>26214.91228070173</v>
      </c>
      <c r="DD45" s="76">
        <f>SUM($G29:DD29)-SUM($G37:DD37)</f>
        <v>26026.315789473661</v>
      </c>
      <c r="DE45" s="76">
        <f>SUM($G29:DE29)-SUM($G37:DE37)</f>
        <v>25837.719298245593</v>
      </c>
      <c r="DF45" s="76">
        <f>SUM($G29:DF29)-SUM($G37:DF37)</f>
        <v>25649.122807017524</v>
      </c>
      <c r="DG45" s="76">
        <f>SUM($G29:DG29)-SUM($G37:DG37)</f>
        <v>25460.526315789455</v>
      </c>
      <c r="DH45" s="76">
        <f>SUM($G29:DH29)-SUM($G37:DH37)</f>
        <v>25271.929824561386</v>
      </c>
      <c r="DI45" s="76">
        <f>SUM($G29:DI29)-SUM($G37:DI37)</f>
        <v>25083.333333333318</v>
      </c>
      <c r="DJ45" s="76">
        <f>SUM($G29:DJ29)-SUM($G37:DJ37)</f>
        <v>24894.736842105249</v>
      </c>
      <c r="DK45" s="76">
        <f>SUM($G29:DK29)-SUM($G37:DK37)</f>
        <v>24706.14035087718</v>
      </c>
      <c r="DL45" s="76">
        <f>SUM($G29:DL29)-SUM($G37:DL37)</f>
        <v>24517.543859649111</v>
      </c>
      <c r="DM45" s="76">
        <f>SUM($G29:DM29)-SUM($G37:DM37)</f>
        <v>24328.947368421042</v>
      </c>
      <c r="DN45" s="76">
        <f>SUM($G29:DN29)-SUM($G37:DN37)</f>
        <v>24140.350877192974</v>
      </c>
      <c r="DO45" s="76">
        <f>SUM($G29:DO29)-SUM($G37:DO37)</f>
        <v>23951.754385964905</v>
      </c>
      <c r="DP45" s="76">
        <f>SUM($G29:DP29)-SUM($G37:DP37)</f>
        <v>23763.157894736836</v>
      </c>
      <c r="DQ45" s="76">
        <f>SUM($G29:DQ29)-SUM($G37:DQ37)</f>
        <v>23574.561403508767</v>
      </c>
      <c r="DR45" s="76">
        <f>SUM($G29:DR29)-SUM($G37:DR37)</f>
        <v>23385.964912280699</v>
      </c>
      <c r="DS45" s="76">
        <f>SUM($G29:DS29)-SUM($G37:DS37)</f>
        <v>23197.36842105263</v>
      </c>
      <c r="DT45" s="76">
        <f>SUM($G29:DT29)-SUM($G37:DT37)</f>
        <v>23008.771929824561</v>
      </c>
      <c r="DU45" s="76">
        <f>SUM($G29:DU29)-SUM($G37:DU37)</f>
        <v>22820.175438596492</v>
      </c>
      <c r="DV45" s="76">
        <f>SUM($G29:DV29)-SUM($G37:DV37)</f>
        <v>22631.578947368424</v>
      </c>
      <c r="DW45" s="76">
        <f>SUM($G29:DW29)-SUM($G37:DW37)</f>
        <v>22442.982456140355</v>
      </c>
      <c r="DX45" s="76">
        <f>SUM($G29:DX29)-SUM($G37:DX37)</f>
        <v>22254.385964912286</v>
      </c>
      <c r="DY45" s="76">
        <f>SUM($G29:DY29)-SUM($G37:DY37)</f>
        <v>22065.789473684217</v>
      </c>
      <c r="DZ45" s="76">
        <f>SUM($G29:DZ29)-SUM($G37:DZ37)</f>
        <v>21877.192982456148</v>
      </c>
      <c r="EA45" s="76">
        <f>SUM($G29:EA29)-SUM($G37:EA37)</f>
        <v>21688.59649122808</v>
      </c>
      <c r="EB45" s="76">
        <f>SUM($G29:EB29)-SUM($G37:EB37)</f>
        <v>21500.000000000011</v>
      </c>
      <c r="EC45" s="76">
        <f>SUM($G29:EC29)-SUM($G37:EC37)</f>
        <v>21311.403508771942</v>
      </c>
      <c r="ED45" s="76">
        <f>SUM($G29:ED29)-SUM($G37:ED37)</f>
        <v>21122.807017543873</v>
      </c>
      <c r="EE45" s="76">
        <f>SUM($G29:EE29)-SUM($G37:EE37)</f>
        <v>20934.210526315805</v>
      </c>
      <c r="EF45" s="76">
        <f>SUM($G29:EF29)-SUM($G37:EF37)</f>
        <v>20745.614035087736</v>
      </c>
      <c r="EG45" s="76">
        <f>SUM($G29:EG29)-SUM($G37:EG37)</f>
        <v>20557.017543859667</v>
      </c>
      <c r="EH45" s="76">
        <f>SUM($G29:EH29)-SUM($G37:EH37)</f>
        <v>20368.421052631598</v>
      </c>
      <c r="EI45" s="76">
        <f>SUM($G29:EI29)-SUM($G37:EI37)</f>
        <v>20179.82456140353</v>
      </c>
      <c r="EJ45" s="76">
        <f>SUM($G29:EJ29)-SUM($G37:EJ37)</f>
        <v>19991.228070175461</v>
      </c>
      <c r="EK45" s="76">
        <f>SUM($G29:EK29)-SUM($G37:EK37)</f>
        <v>19802.631578947392</v>
      </c>
      <c r="EL45" s="76">
        <f>SUM($G29:EL29)-SUM($G37:EL37)</f>
        <v>19614.035087719323</v>
      </c>
      <c r="EM45" s="76">
        <f>SUM($G29:EM29)-SUM($G37:EM37)</f>
        <v>19425.438596491254</v>
      </c>
      <c r="EN45" s="76">
        <f>SUM($G29:EN29)-SUM($G37:EN37)</f>
        <v>19236.842105263186</v>
      </c>
      <c r="EO45" s="76">
        <f>SUM($G29:EO29)-SUM($G37:EO37)</f>
        <v>19048.245614035117</v>
      </c>
      <c r="EP45" s="76">
        <f>SUM($G29:EP29)-SUM($G37:EP37)</f>
        <v>18859.649122807048</v>
      </c>
      <c r="EQ45" s="76">
        <f>SUM($G29:EQ29)-SUM($G37:EQ37)</f>
        <v>18671.052631578979</v>
      </c>
      <c r="ER45" s="76">
        <f>SUM($G29:ER29)-SUM($G37:ER37)</f>
        <v>18482.456140350911</v>
      </c>
      <c r="ES45" s="76">
        <f>SUM($G29:ES29)-SUM($G37:ES37)</f>
        <v>18293.859649122842</v>
      </c>
      <c r="ET45" s="76">
        <f>SUM($G29:ET29)-SUM($G37:ET37)</f>
        <v>18105.263157894773</v>
      </c>
      <c r="EU45" s="76">
        <f>SUM($G29:EU29)-SUM($G37:EU37)</f>
        <v>17916.666666666704</v>
      </c>
      <c r="EV45" s="76">
        <f>SUM($G29:EV29)-SUM($G37:EV37)</f>
        <v>17728.070175438635</v>
      </c>
      <c r="EW45" s="76">
        <f>SUM($G29:EW29)-SUM($G37:EW37)</f>
        <v>17539.473684210567</v>
      </c>
      <c r="EX45" s="76">
        <f>SUM($G29:EX29)-SUM($G37:EX37)</f>
        <v>17350.877192982498</v>
      </c>
      <c r="EY45" s="76">
        <f>SUM($G29:EY29)-SUM($G37:EY37)</f>
        <v>17162.280701754429</v>
      </c>
      <c r="EZ45" s="76">
        <f>SUM($G29:EZ29)-SUM($G37:EZ37)</f>
        <v>16973.68421052636</v>
      </c>
      <c r="FA45" s="76">
        <f>SUM($G29:FA29)-SUM($G37:FA37)</f>
        <v>16785.087719298292</v>
      </c>
      <c r="FB45" s="76">
        <f>SUM($G29:FB29)-SUM($G37:FB37)</f>
        <v>16596.491228070223</v>
      </c>
      <c r="FC45" s="76">
        <f>SUM($G29:FC29)-SUM($G37:FC37)</f>
        <v>16407.894736842154</v>
      </c>
      <c r="FD45" s="76">
        <f>SUM($G29:FD29)-SUM($G37:FD37)</f>
        <v>16219.298245614085</v>
      </c>
      <c r="FE45" s="76">
        <f>SUM($G29:FE29)-SUM($G37:FE37)</f>
        <v>16030.701754386017</v>
      </c>
      <c r="FF45" s="76">
        <f>SUM($G29:FF29)-SUM($G37:FF37)</f>
        <v>15842.105263157948</v>
      </c>
      <c r="FG45" s="76">
        <f>SUM($G29:FG29)-SUM($G37:FG37)</f>
        <v>15653.508771929879</v>
      </c>
      <c r="FH45" s="76">
        <f>SUM($G29:FH29)-SUM($G37:FH37)</f>
        <v>15464.91228070181</v>
      </c>
      <c r="FI45" s="76">
        <f>SUM($G29:FI29)-SUM($G37:FI37)</f>
        <v>15276.315789473741</v>
      </c>
      <c r="FJ45" s="76">
        <f>SUM($G29:FJ29)-SUM($G37:FJ37)</f>
        <v>15087.719298245673</v>
      </c>
      <c r="FK45" s="76">
        <f>SUM($G29:FK29)-SUM($G37:FK37)</f>
        <v>14899.122807017604</v>
      </c>
      <c r="FL45" s="76">
        <f>SUM($G29:FL29)-SUM($G37:FL37)</f>
        <v>14710.526315789535</v>
      </c>
      <c r="FM45" s="76">
        <f>SUM($G29:FM29)-SUM($G37:FM37)</f>
        <v>14521.929824561466</v>
      </c>
      <c r="FN45" s="76">
        <f>SUM($G29:FN29)-SUM($G37:FN37)</f>
        <v>14333.333333333398</v>
      </c>
      <c r="FO45" s="76">
        <f>SUM($G29:FO29)-SUM($G37:FO37)</f>
        <v>14144.736842105329</v>
      </c>
      <c r="FP45" s="76">
        <f>SUM($G29:FP29)-SUM($G37:FP37)</f>
        <v>13956.14035087726</v>
      </c>
      <c r="FQ45" s="76">
        <f>SUM($G29:FQ29)-SUM($G37:FQ37)</f>
        <v>13767.543859649191</v>
      </c>
      <c r="FR45" s="76">
        <f>SUM($G29:FR29)-SUM($G37:FR37)</f>
        <v>13578.947368421123</v>
      </c>
      <c r="FS45" s="76">
        <f>SUM($G29:FS29)-SUM($G37:FS37)</f>
        <v>13390.350877193054</v>
      </c>
      <c r="FT45" s="76">
        <f>SUM($G29:FT29)-SUM($G37:FT37)</f>
        <v>13201.754385964985</v>
      </c>
      <c r="FU45" s="76">
        <f>SUM($G29:FU29)-SUM($G37:FU37)</f>
        <v>13013.157894736916</v>
      </c>
      <c r="FV45" s="76">
        <f>SUM($G29:FV29)-SUM($G37:FV37)</f>
        <v>12824.561403508847</v>
      </c>
      <c r="FW45" s="76">
        <f>SUM($G29:FW29)-SUM($G37:FW37)</f>
        <v>12635.964912280779</v>
      </c>
      <c r="FX45" s="76">
        <f>SUM($G29:FX29)-SUM($G37:FX37)</f>
        <v>12447.36842105271</v>
      </c>
      <c r="FY45" s="76">
        <f>SUM($G29:FY29)-SUM($G37:FY37)</f>
        <v>12258.771929824641</v>
      </c>
      <c r="FZ45" s="76">
        <f>SUM($G29:FZ29)-SUM($G37:FZ37)</f>
        <v>12070.175438596572</v>
      </c>
      <c r="GA45" s="76">
        <f>SUM($G29:GA29)-SUM($G37:GA37)</f>
        <v>11881.578947368504</v>
      </c>
      <c r="GB45" s="76">
        <f>SUM($G29:GB29)-SUM($G37:GB37)</f>
        <v>11692.982456140435</v>
      </c>
      <c r="GC45" s="76">
        <f>SUM($G29:GC29)-SUM($G37:GC37)</f>
        <v>11504.385964912366</v>
      </c>
      <c r="GD45" s="76">
        <f>SUM($G29:GD29)-SUM($G37:GD37)</f>
        <v>11315.789473684297</v>
      </c>
      <c r="GE45" s="76">
        <f>SUM($G29:GE29)-SUM($G37:GE37)</f>
        <v>11127.192982456228</v>
      </c>
      <c r="GF45" s="76">
        <f>SUM($G29:GF29)-SUM($G37:GF37)</f>
        <v>10938.59649122816</v>
      </c>
      <c r="GG45" s="76">
        <f>SUM($G29:GG29)-SUM($G37:GG37)</f>
        <v>10750.000000000091</v>
      </c>
      <c r="GH45" s="76">
        <f>SUM($G29:GH29)-SUM($G37:GH37)</f>
        <v>10561.403508772022</v>
      </c>
      <c r="GI45" s="76">
        <f>SUM($G29:GI29)-SUM($G37:GI37)</f>
        <v>10372.807017543953</v>
      </c>
      <c r="GJ45" s="76">
        <f>SUM($G29:GJ29)-SUM($G37:GJ37)</f>
        <v>10184.210526315881</v>
      </c>
      <c r="GK45" s="76">
        <f>SUM($G29:GK29)-SUM($G37:GK37)</f>
        <v>9995.6140350878122</v>
      </c>
      <c r="GL45" s="76">
        <f>SUM($G29:GL29)-SUM($G37:GL37)</f>
        <v>9807.0175438597435</v>
      </c>
      <c r="GM45" s="76">
        <f>SUM($G29:GM29)-SUM($G37:GM37)</f>
        <v>9618.4210526316747</v>
      </c>
      <c r="GN45" s="76">
        <f>SUM($G29:GN29)-SUM($G37:GN37)</f>
        <v>9429.8245614036059</v>
      </c>
      <c r="GO45" s="76">
        <f>SUM($G29:GO29)-SUM($G37:GO37)</f>
        <v>9241.2280701755371</v>
      </c>
      <c r="GP45" s="76">
        <f>SUM($G29:GP29)-SUM($G37:GP37)</f>
        <v>9052.6315789474684</v>
      </c>
      <c r="GQ45" s="76">
        <f>SUM($G29:GQ29)-SUM($G37:GQ37)</f>
        <v>8864.0350877193996</v>
      </c>
      <c r="GR45" s="76">
        <f>SUM($G29:GR29)-SUM($G37:GR37)</f>
        <v>8675.4385964913308</v>
      </c>
      <c r="GS45" s="76">
        <f>SUM($G29:GS29)-SUM($G37:GS37)</f>
        <v>8486.8421052632621</v>
      </c>
      <c r="GT45" s="76">
        <f>SUM($G29:GT29)-SUM($G37:GT37)</f>
        <v>8298.2456140351933</v>
      </c>
      <c r="GU45" s="76">
        <f>SUM($G29:GU29)-SUM($G37:GU37)</f>
        <v>8109.6491228071245</v>
      </c>
      <c r="GV45" s="76">
        <f>SUM($G29:GV29)-SUM($G37:GV37)</f>
        <v>7921.0526315790557</v>
      </c>
      <c r="GW45" s="76">
        <f>SUM($G29:GW29)-SUM($G37:GW37)</f>
        <v>7732.456140350987</v>
      </c>
      <c r="GX45" s="76">
        <f>SUM($G29:GX29)-SUM($G37:GX37)</f>
        <v>7543.8596491229182</v>
      </c>
      <c r="GY45" s="76">
        <f>SUM($G29:GY29)-SUM($G37:GY37)</f>
        <v>7355.2631578948494</v>
      </c>
      <c r="GZ45" s="76">
        <f>SUM($G29:GZ29)-SUM($G37:GZ37)</f>
        <v>7166.6666666667807</v>
      </c>
      <c r="HA45" s="76">
        <f>SUM($G29:HA29)-SUM($G37:HA37)</f>
        <v>6978.0701754387119</v>
      </c>
      <c r="HB45" s="76">
        <f>SUM($G29:HB29)-SUM($G37:HB37)</f>
        <v>6789.4736842106431</v>
      </c>
      <c r="HC45" s="76">
        <f>SUM($G29:HC29)-SUM($G37:HC37)</f>
        <v>6600.8771929825743</v>
      </c>
      <c r="HD45" s="76">
        <f>SUM($G29:HD29)-SUM($G37:HD37)</f>
        <v>6412.2807017545056</v>
      </c>
      <c r="HE45" s="76">
        <f>SUM($G29:HE29)-SUM($G37:HE37)</f>
        <v>6223.6842105264368</v>
      </c>
      <c r="HF45" s="76">
        <f>SUM($G29:HF29)-SUM($G37:HF37)</f>
        <v>6035.087719298368</v>
      </c>
      <c r="HG45" s="76">
        <f>SUM($G29:HG29)-SUM($G37:HG37)</f>
        <v>5846.4912280702993</v>
      </c>
      <c r="HH45" s="76">
        <f>SUM($G29:HH29)-SUM($G37:HH37)</f>
        <v>5657.8947368422305</v>
      </c>
      <c r="HI45" s="76">
        <f>SUM($G29:HI29)-SUM($G37:HI37)</f>
        <v>5469.2982456141617</v>
      </c>
      <c r="HJ45" s="76">
        <f>SUM($G29:HJ29)-SUM($G37:HJ37)</f>
        <v>5280.7017543860929</v>
      </c>
      <c r="HK45" s="76">
        <f>SUM($G29:HK29)-SUM($G37:HK37)</f>
        <v>5092.1052631580242</v>
      </c>
      <c r="HL45" s="76">
        <f>SUM($G29:HL29)-SUM($G37:HL37)</f>
        <v>4903.5087719299554</v>
      </c>
      <c r="HM45" s="76">
        <f>SUM($G29:HM29)-SUM($G37:HM37)</f>
        <v>4714.9122807018866</v>
      </c>
      <c r="HN45" s="76">
        <f>SUM($G29:HN29)-SUM($G37:HN37)</f>
        <v>4526.3157894738179</v>
      </c>
      <c r="HO45" s="76">
        <f>SUM($G29:HO29)-SUM($G37:HO37)</f>
        <v>4337.7192982457491</v>
      </c>
      <c r="HP45" s="76">
        <f>SUM($G29:HP29)-SUM($G37:HP37)</f>
        <v>4149.1228070176803</v>
      </c>
      <c r="HQ45" s="76">
        <f>SUM($G29:HQ29)-SUM($G37:HQ37)</f>
        <v>3960.5263157896115</v>
      </c>
      <c r="HR45" s="76">
        <f>SUM($G29:HR29)-SUM($G37:HR37)</f>
        <v>3771.9298245615428</v>
      </c>
      <c r="HS45" s="76">
        <f>SUM($G29:HS29)-SUM($G37:HS37)</f>
        <v>3583.333333333474</v>
      </c>
      <c r="HT45" s="76">
        <f>SUM($G29:HT29)-SUM($G37:HT37)</f>
        <v>3394.7368421054052</v>
      </c>
      <c r="HU45" s="76">
        <f>SUM($G29:HU29)-SUM($G37:HU37)</f>
        <v>3206.1403508773365</v>
      </c>
      <c r="HV45" s="76">
        <f>SUM($G29:HV29)-SUM($G37:HV37)</f>
        <v>3017.5438596492677</v>
      </c>
      <c r="HW45" s="76">
        <f>SUM($G29:HW29)-SUM($G37:HW37)</f>
        <v>2828.9473684211989</v>
      </c>
      <c r="HX45" s="76">
        <f>SUM($G29:HX29)-SUM($G37:HX37)</f>
        <v>2640.3508771931301</v>
      </c>
      <c r="HY45" s="76">
        <f>SUM($G29:HY29)-SUM($G37:HY37)</f>
        <v>2451.7543859650614</v>
      </c>
      <c r="HZ45" s="76">
        <f>SUM($G29:HZ29)-SUM($G37:HZ37)</f>
        <v>2263.1578947369926</v>
      </c>
      <c r="IA45" s="76">
        <f>SUM($G29:IA29)-SUM($G37:IA37)</f>
        <v>2074.5614035089238</v>
      </c>
      <c r="IB45" s="76">
        <f>SUM($G29:IB29)-SUM($G37:IB37)</f>
        <v>1885.9649122808551</v>
      </c>
      <c r="IC45" s="76">
        <f>SUM($G29:IC29)-SUM($G37:IC37)</f>
        <v>1697.3684210527863</v>
      </c>
      <c r="ID45" s="76">
        <f>SUM($G29:ID29)-SUM($G37:ID37)</f>
        <v>1508.7719298247175</v>
      </c>
      <c r="IE45" s="76">
        <f>SUM($G29:IE29)-SUM($G37:IE37)</f>
        <v>1320.1754385966487</v>
      </c>
      <c r="IF45" s="76">
        <f>SUM($G29:IF29)-SUM($G37:IF37)</f>
        <v>1131.57894736858</v>
      </c>
      <c r="IG45" s="76">
        <f>SUM($G29:IG29)-SUM($G37:IG37)</f>
        <v>942.9824561405112</v>
      </c>
      <c r="IH45" s="76">
        <f>SUM($G29:IH29)-SUM($G37:IH37)</f>
        <v>754.38596491244243</v>
      </c>
      <c r="II45" s="76">
        <f>SUM($G29:II29)-SUM($G37:II37)</f>
        <v>565.78947368437366</v>
      </c>
      <c r="IJ45" s="76">
        <f>SUM($G29:IJ29)-SUM($G37:IJ37)</f>
        <v>377.19298245630489</v>
      </c>
      <c r="IK45" s="76">
        <f>SUM($G29:IK29)-SUM($G37:IK37)</f>
        <v>188.59649122823612</v>
      </c>
      <c r="IL45" s="76">
        <f>SUM($G29:IL29)-SUM($G37:IL37)</f>
        <v>1.673470251262188E-10</v>
      </c>
    </row>
    <row r="46" spans="2:246" ht="10.5" customHeight="1" outlineLevel="2" x14ac:dyDescent="0.3">
      <c r="B46" s="7" t="s">
        <v>113</v>
      </c>
      <c r="C46" s="56"/>
      <c r="G46" s="76">
        <f ca="1">SUM($G30:G30)-SUM($G38:G38)</f>
        <v>0</v>
      </c>
      <c r="H46" s="76">
        <f ca="1">SUM($G30:H30)-SUM($G38:H38)</f>
        <v>0</v>
      </c>
      <c r="I46" s="76">
        <f ca="1">SUM($G30:I30)-SUM($G38:I38)</f>
        <v>0</v>
      </c>
      <c r="J46" s="76">
        <f ca="1">SUM($G30:J30)-SUM($G38:J38)</f>
        <v>0</v>
      </c>
      <c r="K46" s="76">
        <f ca="1">SUM($G30:K30)-SUM($G38:K38)</f>
        <v>0</v>
      </c>
      <c r="L46" s="76">
        <f ca="1">SUM($G30:L30)-SUM($G38:L38)</f>
        <v>0</v>
      </c>
      <c r="M46" s="76">
        <f ca="1">SUM($G30:M30)-SUM($G38:M38)</f>
        <v>0</v>
      </c>
      <c r="N46" s="76">
        <f ca="1">SUM($G30:N30)-SUM($G38:N38)</f>
        <v>0</v>
      </c>
      <c r="O46" s="76">
        <f ca="1">SUM($G30:O30)-SUM($G38:O38)</f>
        <v>0</v>
      </c>
      <c r="P46" s="76">
        <f ca="1">SUM($G30:P30)-SUM($G38:P38)</f>
        <v>0</v>
      </c>
      <c r="Q46" s="76">
        <f ca="1">SUM($G30:Q30)-SUM($G38:Q38)</f>
        <v>0</v>
      </c>
      <c r="R46" s="76">
        <f ca="1">SUM($G30:R30)-SUM($G38:R38)</f>
        <v>17260.413415463114</v>
      </c>
      <c r="S46" s="76">
        <f ca="1">SUM($G30:S30)-SUM($G38:S38)</f>
        <v>17116.576637000922</v>
      </c>
      <c r="T46" s="76">
        <f ca="1">SUM($G30:T30)-SUM($G38:T38)</f>
        <v>16972.739858538727</v>
      </c>
      <c r="U46" s="76">
        <f ca="1">SUM($G30:U30)-SUM($G38:U38)</f>
        <v>16828.903080076536</v>
      </c>
      <c r="V46" s="76">
        <f ca="1">SUM($G30:V30)-SUM($G38:V38)</f>
        <v>16685.066301614344</v>
      </c>
      <c r="W46" s="76">
        <f ca="1">SUM($G30:W30)-SUM($G38:W38)</f>
        <v>16541.229523152149</v>
      </c>
      <c r="X46" s="76">
        <f ca="1">SUM($G30:X30)-SUM($G38:X38)</f>
        <v>16397.392744689958</v>
      </c>
      <c r="Y46" s="76">
        <f ca="1">SUM($G30:Y30)-SUM($G38:Y38)</f>
        <v>16253.555966227766</v>
      </c>
      <c r="Z46" s="76">
        <f ca="1">SUM($G30:Z30)-SUM($G38:Z38)</f>
        <v>16109.719187765573</v>
      </c>
      <c r="AA46" s="76">
        <f ca="1">SUM($G30:AA30)-SUM($G38:AA38)</f>
        <v>15965.88240930338</v>
      </c>
      <c r="AB46" s="76">
        <f ca="1">SUM($G30:AB30)-SUM($G38:AB38)</f>
        <v>15822.045630841189</v>
      </c>
      <c r="AC46" s="76">
        <f ca="1">SUM($G30:AC30)-SUM($G38:AC38)</f>
        <v>15678.208852378995</v>
      </c>
      <c r="AD46" s="76">
        <f ca="1">SUM($G30:AD30)-SUM($G38:AD38)</f>
        <v>15534.372073916802</v>
      </c>
      <c r="AE46" s="76">
        <f ca="1">SUM($G30:AE30)-SUM($G38:AE38)</f>
        <v>15390.535295454611</v>
      </c>
      <c r="AF46" s="76">
        <f ca="1">SUM($G30:AF30)-SUM($G38:AF38)</f>
        <v>15246.698516992417</v>
      </c>
      <c r="AG46" s="76">
        <f ca="1">SUM($G30:AG30)-SUM($G38:AG38)</f>
        <v>15102.861738530224</v>
      </c>
      <c r="AH46" s="76">
        <f ca="1">SUM($G30:AH30)-SUM($G38:AH38)</f>
        <v>14959.024960068033</v>
      </c>
      <c r="AI46" s="76">
        <f ca="1">SUM($G30:AI30)-SUM($G38:AI38)</f>
        <v>14815.188181605839</v>
      </c>
      <c r="AJ46" s="76">
        <f ca="1">SUM($G30:AJ30)-SUM($G38:AJ38)</f>
        <v>14671.351403143646</v>
      </c>
      <c r="AK46" s="76">
        <f ca="1">SUM($G30:AK30)-SUM($G38:AK38)</f>
        <v>14527.514624681455</v>
      </c>
      <c r="AL46" s="76">
        <f ca="1">SUM($G30:AL30)-SUM($G38:AL38)</f>
        <v>14383.677846219261</v>
      </c>
      <c r="AM46" s="76">
        <f ca="1">SUM($G30:AM30)-SUM($G38:AM38)</f>
        <v>14239.841067757068</v>
      </c>
      <c r="AN46" s="76">
        <f ca="1">SUM($G30:AN30)-SUM($G38:AN38)</f>
        <v>14096.004289294875</v>
      </c>
      <c r="AO46" s="76">
        <f ca="1">SUM($G30:AO30)-SUM($G38:AO38)</f>
        <v>13952.167510832682</v>
      </c>
      <c r="AP46" s="76">
        <f ca="1">SUM($G30:AP30)-SUM($G38:AP38)</f>
        <v>13808.33073237049</v>
      </c>
      <c r="AQ46" s="76">
        <f ca="1">SUM($G30:AQ30)-SUM($G38:AQ38)</f>
        <v>13664.493953908297</v>
      </c>
      <c r="AR46" s="76">
        <f ca="1">SUM($G30:AR30)-SUM($G38:AR38)</f>
        <v>13520.657175446104</v>
      </c>
      <c r="AS46" s="76">
        <f ca="1">SUM($G30:AS30)-SUM($G38:AS38)</f>
        <v>13376.820396983912</v>
      </c>
      <c r="AT46" s="76">
        <f ca="1">SUM($G30:AT30)-SUM($G38:AT38)</f>
        <v>13232.983618521719</v>
      </c>
      <c r="AU46" s="76">
        <f ca="1">SUM($G30:AU30)-SUM($G38:AU38)</f>
        <v>13089.146840059526</v>
      </c>
      <c r="AV46" s="76">
        <f ca="1">SUM($G30:AV30)-SUM($G38:AV38)</f>
        <v>12945.310061597334</v>
      </c>
      <c r="AW46" s="76">
        <f ca="1">SUM($G30:AW30)-SUM($G38:AW38)</f>
        <v>12801.473283135141</v>
      </c>
      <c r="AX46" s="76">
        <f ca="1">SUM($G30:AX30)-SUM($G38:AX38)</f>
        <v>12657.636504672948</v>
      </c>
      <c r="AY46" s="76">
        <f ca="1">SUM($G30:AY30)-SUM($G38:AY38)</f>
        <v>12513.799726210756</v>
      </c>
      <c r="AZ46" s="76">
        <f ca="1">SUM($G30:AZ30)-SUM($G38:AZ38)</f>
        <v>12369.962947748565</v>
      </c>
      <c r="BA46" s="76">
        <f ca="1">SUM($G30:BA30)-SUM($G38:BA38)</f>
        <v>12226.126169286372</v>
      </c>
      <c r="BB46" s="76">
        <f ca="1">SUM($G30:BB30)-SUM($G38:BB38)</f>
        <v>12082.289390824179</v>
      </c>
      <c r="BC46" s="76">
        <f ca="1">SUM($G30:BC30)-SUM($G38:BC38)</f>
        <v>11938.452612361987</v>
      </c>
      <c r="BD46" s="76">
        <f ca="1">SUM($G30:BD30)-SUM($G38:BD38)</f>
        <v>11794.615833899796</v>
      </c>
      <c r="BE46" s="76">
        <f ca="1">SUM($G30:BE30)-SUM($G38:BE38)</f>
        <v>11650.779055437602</v>
      </c>
      <c r="BF46" s="76">
        <f ca="1">SUM($G30:BF30)-SUM($G38:BF38)</f>
        <v>11506.942276975409</v>
      </c>
      <c r="BG46" s="76">
        <f ca="1">SUM($G30:BG30)-SUM($G38:BG38)</f>
        <v>11363.105498513218</v>
      </c>
      <c r="BH46" s="76">
        <f ca="1">SUM($G30:BH30)-SUM($G38:BH38)</f>
        <v>11219.268720051026</v>
      </c>
      <c r="BI46" s="76">
        <f ca="1">SUM($G30:BI30)-SUM($G38:BI38)</f>
        <v>11075.431941588833</v>
      </c>
      <c r="BJ46" s="76">
        <f ca="1">SUM($G30:BJ30)-SUM($G38:BJ38)</f>
        <v>10931.59516312664</v>
      </c>
      <c r="BK46" s="76">
        <f ca="1">SUM($G30:BK30)-SUM($G38:BK38)</f>
        <v>10787.758384664448</v>
      </c>
      <c r="BL46" s="76">
        <f ca="1">SUM($G30:BL30)-SUM($G38:BL38)</f>
        <v>10643.921606202257</v>
      </c>
      <c r="BM46" s="76">
        <f ca="1">SUM($G30:BM30)-SUM($G38:BM38)</f>
        <v>10500.084827740064</v>
      </c>
      <c r="BN46" s="76">
        <f ca="1">SUM($G30:BN30)-SUM($G38:BN38)</f>
        <v>10356.24804927787</v>
      </c>
      <c r="BO46" s="76">
        <f ca="1">SUM($G30:BO30)-SUM($G38:BO38)</f>
        <v>10212.411270815679</v>
      </c>
      <c r="BP46" s="76">
        <f ca="1">SUM($G30:BP30)-SUM($G38:BP38)</f>
        <v>10068.574492353488</v>
      </c>
      <c r="BQ46" s="76">
        <f ca="1">SUM($G30:BQ30)-SUM($G38:BQ38)</f>
        <v>9924.7377138912943</v>
      </c>
      <c r="BR46" s="76">
        <f ca="1">SUM($G30:BR30)-SUM($G38:BR38)</f>
        <v>9780.9009354291011</v>
      </c>
      <c r="BS46" s="76">
        <f ca="1">SUM($G30:BS30)-SUM($G38:BS38)</f>
        <v>9637.0641569669096</v>
      </c>
      <c r="BT46" s="76">
        <f ca="1">SUM($G30:BT30)-SUM($G38:BT38)</f>
        <v>9493.2273785047182</v>
      </c>
      <c r="BU46" s="76">
        <f ca="1">SUM($G30:BU30)-SUM($G38:BU38)</f>
        <v>9349.390600042525</v>
      </c>
      <c r="BV46" s="76">
        <f ca="1">SUM($G30:BV30)-SUM($G38:BV38)</f>
        <v>9205.5538215803317</v>
      </c>
      <c r="BW46" s="76">
        <f ca="1">SUM($G30:BW30)-SUM($G38:BW38)</f>
        <v>9061.7170431181403</v>
      </c>
      <c r="BX46" s="76">
        <f ca="1">SUM($G30:BX30)-SUM($G38:BX38)</f>
        <v>8917.880264655947</v>
      </c>
      <c r="BY46" s="76">
        <f ca="1">SUM($G30:BY30)-SUM($G38:BY38)</f>
        <v>8774.0434861937538</v>
      </c>
      <c r="BZ46" s="76">
        <f ca="1">SUM($G30:BZ30)-SUM($G38:BZ38)</f>
        <v>8630.2067077315605</v>
      </c>
      <c r="CA46" s="76">
        <f ca="1">SUM($G30:CA30)-SUM($G38:CA38)</f>
        <v>8486.3699292693673</v>
      </c>
      <c r="CB46" s="76">
        <f ca="1">SUM($G30:CB30)-SUM($G38:CB38)</f>
        <v>8342.533150807174</v>
      </c>
      <c r="CC46" s="76">
        <f ca="1">SUM($G30:CC30)-SUM($G38:CC38)</f>
        <v>8198.6963723449808</v>
      </c>
      <c r="CD46" s="76">
        <f ca="1">SUM($G30:CD30)-SUM($G38:CD38)</f>
        <v>8054.8595938827875</v>
      </c>
      <c r="CE46" s="76">
        <f ca="1">SUM($G30:CE30)-SUM($G38:CE38)</f>
        <v>7911.0228154205943</v>
      </c>
      <c r="CF46" s="76">
        <f ca="1">SUM($G30:CF30)-SUM($G38:CF38)</f>
        <v>7767.186036958401</v>
      </c>
      <c r="CG46" s="76">
        <f ca="1">SUM($G30:CG30)-SUM($G38:CG38)</f>
        <v>7623.3492584962078</v>
      </c>
      <c r="CH46" s="76">
        <f ca="1">SUM($G30:CH30)-SUM($G38:CH38)</f>
        <v>7479.5124800340145</v>
      </c>
      <c r="CI46" s="76">
        <f ca="1">SUM($G30:CI30)-SUM($G38:CI38)</f>
        <v>7335.6757015718213</v>
      </c>
      <c r="CJ46" s="76">
        <f ca="1">SUM($G30:CJ30)-SUM($G38:CJ38)</f>
        <v>7191.838923109628</v>
      </c>
      <c r="CK46" s="76">
        <f ca="1">SUM($G30:CK30)-SUM($G38:CK38)</f>
        <v>7048.0021446474348</v>
      </c>
      <c r="CL46" s="76">
        <f ca="1">SUM($G30:CL30)-SUM($G38:CL38)</f>
        <v>6904.1653661852415</v>
      </c>
      <c r="CM46" s="76">
        <f ca="1">SUM($G30:CM30)-SUM($G38:CM38)</f>
        <v>6760.3285877230483</v>
      </c>
      <c r="CN46" s="76">
        <f ca="1">SUM($G30:CN30)-SUM($G38:CN38)</f>
        <v>6616.491809260855</v>
      </c>
      <c r="CO46" s="76">
        <f ca="1">SUM($G30:CO30)-SUM($G38:CO38)</f>
        <v>6472.6550307986618</v>
      </c>
      <c r="CP46" s="76">
        <f ca="1">SUM($G30:CP30)-SUM($G38:CP38)</f>
        <v>6328.8182523364685</v>
      </c>
      <c r="CQ46" s="76">
        <f ca="1">SUM($G30:CQ30)-SUM($G38:CQ38)</f>
        <v>6184.9814738742753</v>
      </c>
      <c r="CR46" s="76">
        <f ca="1">SUM($G30:CR30)-SUM($G38:CR38)</f>
        <v>6041.144695412082</v>
      </c>
      <c r="CS46" s="76">
        <f ca="1">SUM($G30:CS30)-SUM($G38:CS38)</f>
        <v>5897.3079169498887</v>
      </c>
      <c r="CT46" s="76">
        <f ca="1">SUM($G30:CT30)-SUM($G38:CT38)</f>
        <v>5753.4711384876955</v>
      </c>
      <c r="CU46" s="76">
        <f ca="1">SUM($G30:CU30)-SUM($G38:CU38)</f>
        <v>5609.6343600255022</v>
      </c>
      <c r="CV46" s="76">
        <f ca="1">SUM($G30:CV30)-SUM($G38:CV38)</f>
        <v>5465.797581563309</v>
      </c>
      <c r="CW46" s="76">
        <f ca="1">SUM($G30:CW30)-SUM($G38:CW38)</f>
        <v>5321.9608031011157</v>
      </c>
      <c r="CX46" s="76">
        <f ca="1">SUM($G30:CX30)-SUM($G38:CX38)</f>
        <v>5178.1240246389225</v>
      </c>
      <c r="CY46" s="76">
        <f ca="1">SUM($G30:CY30)-SUM($G38:CY38)</f>
        <v>5034.2872461767292</v>
      </c>
      <c r="CZ46" s="76">
        <f ca="1">SUM($G30:CZ30)-SUM($G38:CZ38)</f>
        <v>4890.450467714536</v>
      </c>
      <c r="DA46" s="76">
        <f ca="1">SUM($G30:DA30)-SUM($G38:DA38)</f>
        <v>4746.6136892523427</v>
      </c>
      <c r="DB46" s="76">
        <f ca="1">SUM($G30:DB30)-SUM($G38:DB38)</f>
        <v>4602.7769107901495</v>
      </c>
      <c r="DC46" s="76">
        <f ca="1">SUM($G30:DC30)-SUM($G38:DC38)</f>
        <v>4458.9401323279562</v>
      </c>
      <c r="DD46" s="76">
        <f ca="1">SUM($G30:DD30)-SUM($G38:DD38)</f>
        <v>4315.103353865763</v>
      </c>
      <c r="DE46" s="76">
        <f ca="1">SUM($G30:DE30)-SUM($G38:DE38)</f>
        <v>4171.2665754035697</v>
      </c>
      <c r="DF46" s="76">
        <f ca="1">SUM($G30:DF30)-SUM($G38:DF38)</f>
        <v>4027.4297969413765</v>
      </c>
      <c r="DG46" s="76">
        <f ca="1">SUM($G30:DG30)-SUM($G38:DG38)</f>
        <v>3883.5930184791832</v>
      </c>
      <c r="DH46" s="76">
        <f ca="1">SUM($G30:DH30)-SUM($G38:DH38)</f>
        <v>3739.75624001699</v>
      </c>
      <c r="DI46" s="76">
        <f ca="1">SUM($G30:DI30)-SUM($G38:DI38)</f>
        <v>3595.9194615547967</v>
      </c>
      <c r="DJ46" s="76">
        <f ca="1">SUM($G30:DJ30)-SUM($G38:DJ38)</f>
        <v>3452.0826830926035</v>
      </c>
      <c r="DK46" s="76">
        <f ca="1">SUM($G30:DK30)-SUM($G38:DK38)</f>
        <v>3308.2459046304102</v>
      </c>
      <c r="DL46" s="76">
        <f ca="1">SUM($G30:DL30)-SUM($G38:DL38)</f>
        <v>3164.409126168217</v>
      </c>
      <c r="DM46" s="76">
        <f ca="1">SUM($G30:DM30)-SUM($G38:DM38)</f>
        <v>3020.5723477060237</v>
      </c>
      <c r="DN46" s="76">
        <f ca="1">SUM($G30:DN30)-SUM($G38:DN38)</f>
        <v>2876.7355692438305</v>
      </c>
      <c r="DO46" s="76">
        <f ca="1">SUM($G30:DO30)-SUM($G38:DO38)</f>
        <v>2732.8987907816372</v>
      </c>
      <c r="DP46" s="76">
        <f ca="1">SUM($G30:DP30)-SUM($G38:DP38)</f>
        <v>2589.062012319444</v>
      </c>
      <c r="DQ46" s="76">
        <f ca="1">SUM($G30:DQ30)-SUM($G38:DQ38)</f>
        <v>2445.2252338572507</v>
      </c>
      <c r="DR46" s="76">
        <f ca="1">SUM($G30:DR30)-SUM($G38:DR38)</f>
        <v>2301.3884553950575</v>
      </c>
      <c r="DS46" s="76">
        <f ca="1">SUM($G30:DS30)-SUM($G38:DS38)</f>
        <v>2157.5516769328642</v>
      </c>
      <c r="DT46" s="76">
        <f ca="1">SUM($G30:DT30)-SUM($G38:DT38)</f>
        <v>2013.714898470671</v>
      </c>
      <c r="DU46" s="76">
        <f ca="1">SUM($G30:DU30)-SUM($G38:DU38)</f>
        <v>1869.8781200084777</v>
      </c>
      <c r="DV46" s="76">
        <f ca="1">SUM($G30:DV30)-SUM($G38:DV38)</f>
        <v>1726.0413415462845</v>
      </c>
      <c r="DW46" s="76">
        <f ca="1">SUM($G30:DW30)-SUM($G38:DW38)</f>
        <v>1582.2045630840912</v>
      </c>
      <c r="DX46" s="76">
        <f ca="1">SUM($G30:DX30)-SUM($G38:DX38)</f>
        <v>1438.367784621898</v>
      </c>
      <c r="DY46" s="76">
        <f ca="1">SUM($G30:DY30)-SUM($G38:DY38)</f>
        <v>1294.5310061597047</v>
      </c>
      <c r="DZ46" s="76">
        <f ca="1">SUM($G30:DZ30)-SUM($G38:DZ38)</f>
        <v>1150.6942276975115</v>
      </c>
      <c r="EA46" s="76">
        <f ca="1">SUM($G30:EA30)-SUM($G38:EA38)</f>
        <v>1006.8574492353182</v>
      </c>
      <c r="EB46" s="76">
        <f ca="1">SUM($G30:EB30)-SUM($G38:EB38)</f>
        <v>863.02067077312677</v>
      </c>
      <c r="EC46" s="76">
        <f ca="1">SUM($G30:EC30)-SUM($G38:EC38)</f>
        <v>719.18389231093533</v>
      </c>
      <c r="ED46" s="76">
        <f ca="1">SUM($G30:ED30)-SUM($G38:ED38)</f>
        <v>575.3471138487439</v>
      </c>
      <c r="EE46" s="76">
        <f ca="1">SUM($G30:EE30)-SUM($G38:EE38)</f>
        <v>431.51033538655247</v>
      </c>
      <c r="EF46" s="76">
        <f ca="1">SUM($G30:EF30)-SUM($G38:EF38)</f>
        <v>287.67355692436104</v>
      </c>
      <c r="EG46" s="76">
        <f ca="1">SUM($G30:EG30)-SUM($G38:EG38)</f>
        <v>143.8367784621696</v>
      </c>
      <c r="EH46" s="76">
        <f ca="1">SUM($G30:EH30)-SUM($G38:EH38)</f>
        <v>0</v>
      </c>
      <c r="EI46" s="76">
        <f ca="1">SUM($G30:EI30)-SUM($G38:EI38)</f>
        <v>0</v>
      </c>
      <c r="EJ46" s="76">
        <f ca="1">SUM($G30:EJ30)-SUM($G38:EJ38)</f>
        <v>0</v>
      </c>
      <c r="EK46" s="76">
        <f ca="1">SUM($G30:EK30)-SUM($G38:EK38)</f>
        <v>0</v>
      </c>
      <c r="EL46" s="76">
        <f ca="1">SUM($G30:EL30)-SUM($G38:EL38)</f>
        <v>0</v>
      </c>
      <c r="EM46" s="76">
        <f ca="1">SUM($G30:EM30)-SUM($G38:EM38)</f>
        <v>0</v>
      </c>
      <c r="EN46" s="76">
        <f ca="1">SUM($G30:EN30)-SUM($G38:EN38)</f>
        <v>0</v>
      </c>
      <c r="EO46" s="76">
        <f ca="1">SUM($G30:EO30)-SUM($G38:EO38)</f>
        <v>0</v>
      </c>
      <c r="EP46" s="76">
        <f ca="1">SUM($G30:EP30)-SUM($G38:EP38)</f>
        <v>0</v>
      </c>
      <c r="EQ46" s="76">
        <f ca="1">SUM($G30:EQ30)-SUM($G38:EQ38)</f>
        <v>0</v>
      </c>
      <c r="ER46" s="76">
        <f ca="1">SUM($G30:ER30)-SUM($G38:ER38)</f>
        <v>0</v>
      </c>
      <c r="ES46" s="76">
        <f ca="1">SUM($G30:ES30)-SUM($G38:ES38)</f>
        <v>0</v>
      </c>
      <c r="ET46" s="76">
        <f ca="1">SUM($G30:ET30)-SUM($G38:ET38)</f>
        <v>0</v>
      </c>
      <c r="EU46" s="76">
        <f ca="1">SUM($G30:EU30)-SUM($G38:EU38)</f>
        <v>0</v>
      </c>
      <c r="EV46" s="76">
        <f ca="1">SUM($G30:EV30)-SUM($G38:EV38)</f>
        <v>0</v>
      </c>
      <c r="EW46" s="76">
        <f ca="1">SUM($G30:EW30)-SUM($G38:EW38)</f>
        <v>0</v>
      </c>
      <c r="EX46" s="76">
        <f ca="1">SUM($G30:EX30)-SUM($G38:EX38)</f>
        <v>0</v>
      </c>
      <c r="EY46" s="76">
        <f ca="1">SUM($G30:EY30)-SUM($G38:EY38)</f>
        <v>0</v>
      </c>
      <c r="EZ46" s="76">
        <f ca="1">SUM($G30:EZ30)-SUM($G38:EZ38)</f>
        <v>0</v>
      </c>
      <c r="FA46" s="76">
        <f ca="1">SUM($G30:FA30)-SUM($G38:FA38)</f>
        <v>0</v>
      </c>
      <c r="FB46" s="76">
        <f ca="1">SUM($G30:FB30)-SUM($G38:FB38)</f>
        <v>0</v>
      </c>
      <c r="FC46" s="76">
        <f ca="1">SUM($G30:FC30)-SUM($G38:FC38)</f>
        <v>0</v>
      </c>
      <c r="FD46" s="76">
        <f ca="1">SUM($G30:FD30)-SUM($G38:FD38)</f>
        <v>0</v>
      </c>
      <c r="FE46" s="76">
        <f ca="1">SUM($G30:FE30)-SUM($G38:FE38)</f>
        <v>0</v>
      </c>
      <c r="FF46" s="76">
        <f ca="1">SUM($G30:FF30)-SUM($G38:FF38)</f>
        <v>0</v>
      </c>
      <c r="FG46" s="76">
        <f ca="1">SUM($G30:FG30)-SUM($G38:FG38)</f>
        <v>0</v>
      </c>
      <c r="FH46" s="76">
        <f ca="1">SUM($G30:FH30)-SUM($G38:FH38)</f>
        <v>0</v>
      </c>
      <c r="FI46" s="76">
        <f ca="1">SUM($G30:FI30)-SUM($G38:FI38)</f>
        <v>0</v>
      </c>
      <c r="FJ46" s="76">
        <f ca="1">SUM($G30:FJ30)-SUM($G38:FJ38)</f>
        <v>0</v>
      </c>
      <c r="FK46" s="76">
        <f ca="1">SUM($G30:FK30)-SUM($G38:FK38)</f>
        <v>0</v>
      </c>
      <c r="FL46" s="76">
        <f ca="1">SUM($G30:FL30)-SUM($G38:FL38)</f>
        <v>0</v>
      </c>
      <c r="FM46" s="76">
        <f ca="1">SUM($G30:FM30)-SUM($G38:FM38)</f>
        <v>0</v>
      </c>
      <c r="FN46" s="76">
        <f ca="1">SUM($G30:FN30)-SUM($G38:FN38)</f>
        <v>0</v>
      </c>
      <c r="FO46" s="76">
        <f ca="1">SUM($G30:FO30)-SUM($G38:FO38)</f>
        <v>0</v>
      </c>
      <c r="FP46" s="76">
        <f ca="1">SUM($G30:FP30)-SUM($G38:FP38)</f>
        <v>0</v>
      </c>
      <c r="FQ46" s="76">
        <f ca="1">SUM($G30:FQ30)-SUM($G38:FQ38)</f>
        <v>0</v>
      </c>
      <c r="FR46" s="76">
        <f ca="1">SUM($G30:FR30)-SUM($G38:FR38)</f>
        <v>0</v>
      </c>
      <c r="FS46" s="76">
        <f ca="1">SUM($G30:FS30)-SUM($G38:FS38)</f>
        <v>0</v>
      </c>
      <c r="FT46" s="76">
        <f ca="1">SUM($G30:FT30)-SUM($G38:FT38)</f>
        <v>0</v>
      </c>
      <c r="FU46" s="76">
        <f ca="1">SUM($G30:FU30)-SUM($G38:FU38)</f>
        <v>0</v>
      </c>
      <c r="FV46" s="76">
        <f ca="1">SUM($G30:FV30)-SUM($G38:FV38)</f>
        <v>0</v>
      </c>
      <c r="FW46" s="76">
        <f ca="1">SUM($G30:FW30)-SUM($G38:FW38)</f>
        <v>0</v>
      </c>
      <c r="FX46" s="76">
        <f ca="1">SUM($G30:FX30)-SUM($G38:FX38)</f>
        <v>0</v>
      </c>
      <c r="FY46" s="76">
        <f ca="1">SUM($G30:FY30)-SUM($G38:FY38)</f>
        <v>0</v>
      </c>
      <c r="FZ46" s="76">
        <f ca="1">SUM($G30:FZ30)-SUM($G38:FZ38)</f>
        <v>0</v>
      </c>
      <c r="GA46" s="76">
        <f ca="1">SUM($G30:GA30)-SUM($G38:GA38)</f>
        <v>0</v>
      </c>
      <c r="GB46" s="76">
        <f ca="1">SUM($G30:GB30)-SUM($G38:GB38)</f>
        <v>0</v>
      </c>
      <c r="GC46" s="76">
        <f ca="1">SUM($G30:GC30)-SUM($G38:GC38)</f>
        <v>0</v>
      </c>
      <c r="GD46" s="76">
        <f ca="1">SUM($G30:GD30)-SUM($G38:GD38)</f>
        <v>0</v>
      </c>
      <c r="GE46" s="76">
        <f ca="1">SUM($G30:GE30)-SUM($G38:GE38)</f>
        <v>0</v>
      </c>
      <c r="GF46" s="76">
        <f ca="1">SUM($G30:GF30)-SUM($G38:GF38)</f>
        <v>0</v>
      </c>
      <c r="GG46" s="76">
        <f ca="1">SUM($G30:GG30)-SUM($G38:GG38)</f>
        <v>0</v>
      </c>
      <c r="GH46" s="76">
        <f ca="1">SUM($G30:GH30)-SUM($G38:GH38)</f>
        <v>0</v>
      </c>
      <c r="GI46" s="76">
        <f ca="1">SUM($G30:GI30)-SUM($G38:GI38)</f>
        <v>0</v>
      </c>
      <c r="GJ46" s="76">
        <f ca="1">SUM($G30:GJ30)-SUM($G38:GJ38)</f>
        <v>0</v>
      </c>
      <c r="GK46" s="76">
        <f ca="1">SUM($G30:GK30)-SUM($G38:GK38)</f>
        <v>0</v>
      </c>
      <c r="GL46" s="76">
        <f ca="1">SUM($G30:GL30)-SUM($G38:GL38)</f>
        <v>0</v>
      </c>
      <c r="GM46" s="76">
        <f ca="1">SUM($G30:GM30)-SUM($G38:GM38)</f>
        <v>0</v>
      </c>
      <c r="GN46" s="76">
        <f ca="1">SUM($G30:GN30)-SUM($G38:GN38)</f>
        <v>0</v>
      </c>
      <c r="GO46" s="76">
        <f ca="1">SUM($G30:GO30)-SUM($G38:GO38)</f>
        <v>0</v>
      </c>
      <c r="GP46" s="76">
        <f ca="1">SUM($G30:GP30)-SUM($G38:GP38)</f>
        <v>0</v>
      </c>
      <c r="GQ46" s="76">
        <f ca="1">SUM($G30:GQ30)-SUM($G38:GQ38)</f>
        <v>0</v>
      </c>
      <c r="GR46" s="76">
        <f ca="1">SUM($G30:GR30)-SUM($G38:GR38)</f>
        <v>0</v>
      </c>
      <c r="GS46" s="76">
        <f ca="1">SUM($G30:GS30)-SUM($G38:GS38)</f>
        <v>0</v>
      </c>
      <c r="GT46" s="76">
        <f ca="1">SUM($G30:GT30)-SUM($G38:GT38)</f>
        <v>0</v>
      </c>
      <c r="GU46" s="76">
        <f ca="1">SUM($G30:GU30)-SUM($G38:GU38)</f>
        <v>0</v>
      </c>
      <c r="GV46" s="76">
        <f ca="1">SUM($G30:GV30)-SUM($G38:GV38)</f>
        <v>0</v>
      </c>
      <c r="GW46" s="76">
        <f ca="1">SUM($G30:GW30)-SUM($G38:GW38)</f>
        <v>0</v>
      </c>
      <c r="GX46" s="76">
        <f ca="1">SUM($G30:GX30)-SUM($G38:GX38)</f>
        <v>0</v>
      </c>
      <c r="GY46" s="76">
        <f ca="1">SUM($G30:GY30)-SUM($G38:GY38)</f>
        <v>0</v>
      </c>
      <c r="GZ46" s="76">
        <f ca="1">SUM($G30:GZ30)-SUM($G38:GZ38)</f>
        <v>0</v>
      </c>
      <c r="HA46" s="76">
        <f ca="1">SUM($G30:HA30)-SUM($G38:HA38)</f>
        <v>0</v>
      </c>
      <c r="HB46" s="76">
        <f ca="1">SUM($G30:HB30)-SUM($G38:HB38)</f>
        <v>0</v>
      </c>
      <c r="HC46" s="76">
        <f ca="1">SUM($G30:HC30)-SUM($G38:HC38)</f>
        <v>0</v>
      </c>
      <c r="HD46" s="76">
        <f ca="1">SUM($G30:HD30)-SUM($G38:HD38)</f>
        <v>0</v>
      </c>
      <c r="HE46" s="76">
        <f ca="1">SUM($G30:HE30)-SUM($G38:HE38)</f>
        <v>0</v>
      </c>
      <c r="HF46" s="76">
        <f ca="1">SUM($G30:HF30)-SUM($G38:HF38)</f>
        <v>0</v>
      </c>
      <c r="HG46" s="76">
        <f ca="1">SUM($G30:HG30)-SUM($G38:HG38)</f>
        <v>0</v>
      </c>
      <c r="HH46" s="76">
        <f ca="1">SUM($G30:HH30)-SUM($G38:HH38)</f>
        <v>0</v>
      </c>
      <c r="HI46" s="76">
        <f ca="1">SUM($G30:HI30)-SUM($G38:HI38)</f>
        <v>0</v>
      </c>
      <c r="HJ46" s="76">
        <f ca="1">SUM($G30:HJ30)-SUM($G38:HJ38)</f>
        <v>0</v>
      </c>
      <c r="HK46" s="76">
        <f ca="1">SUM($G30:HK30)-SUM($G38:HK38)</f>
        <v>0</v>
      </c>
      <c r="HL46" s="76">
        <f ca="1">SUM($G30:HL30)-SUM($G38:HL38)</f>
        <v>0</v>
      </c>
      <c r="HM46" s="76">
        <f ca="1">SUM($G30:HM30)-SUM($G38:HM38)</f>
        <v>0</v>
      </c>
      <c r="HN46" s="76">
        <f ca="1">SUM($G30:HN30)-SUM($G38:HN38)</f>
        <v>0</v>
      </c>
      <c r="HO46" s="76">
        <f ca="1">SUM($G30:HO30)-SUM($G38:HO38)</f>
        <v>0</v>
      </c>
      <c r="HP46" s="76">
        <f ca="1">SUM($G30:HP30)-SUM($G38:HP38)</f>
        <v>0</v>
      </c>
      <c r="HQ46" s="76">
        <f ca="1">SUM($G30:HQ30)-SUM($G38:HQ38)</f>
        <v>0</v>
      </c>
      <c r="HR46" s="76">
        <f ca="1">SUM($G30:HR30)-SUM($G38:HR38)</f>
        <v>0</v>
      </c>
      <c r="HS46" s="76">
        <f ca="1">SUM($G30:HS30)-SUM($G38:HS38)</f>
        <v>0</v>
      </c>
      <c r="HT46" s="76">
        <f ca="1">SUM($G30:HT30)-SUM($G38:HT38)</f>
        <v>0</v>
      </c>
      <c r="HU46" s="76">
        <f ca="1">SUM($G30:HU30)-SUM($G38:HU38)</f>
        <v>0</v>
      </c>
      <c r="HV46" s="76">
        <f ca="1">SUM($G30:HV30)-SUM($G38:HV38)</f>
        <v>0</v>
      </c>
      <c r="HW46" s="76">
        <f ca="1">SUM($G30:HW30)-SUM($G38:HW38)</f>
        <v>0</v>
      </c>
      <c r="HX46" s="76">
        <f ca="1">SUM($G30:HX30)-SUM($G38:HX38)</f>
        <v>0</v>
      </c>
      <c r="HY46" s="76">
        <f ca="1">SUM($G30:HY30)-SUM($G38:HY38)</f>
        <v>0</v>
      </c>
      <c r="HZ46" s="76">
        <f ca="1">SUM($G30:HZ30)-SUM($G38:HZ38)</f>
        <v>0</v>
      </c>
      <c r="IA46" s="76">
        <f ca="1">SUM($G30:IA30)-SUM($G38:IA38)</f>
        <v>0</v>
      </c>
      <c r="IB46" s="76">
        <f ca="1">SUM($G30:IB30)-SUM($G38:IB38)</f>
        <v>0</v>
      </c>
      <c r="IC46" s="76">
        <f ca="1">SUM($G30:IC30)-SUM($G38:IC38)</f>
        <v>0</v>
      </c>
      <c r="ID46" s="76">
        <f ca="1">SUM($G30:ID30)-SUM($G38:ID38)</f>
        <v>0</v>
      </c>
      <c r="IE46" s="76">
        <f ca="1">SUM($G30:IE30)-SUM($G38:IE38)</f>
        <v>0</v>
      </c>
      <c r="IF46" s="76">
        <f ca="1">SUM($G30:IF30)-SUM($G38:IF38)</f>
        <v>0</v>
      </c>
      <c r="IG46" s="76">
        <f ca="1">SUM($G30:IG30)-SUM($G38:IG38)</f>
        <v>0</v>
      </c>
      <c r="IH46" s="76">
        <f ca="1">SUM($G30:IH30)-SUM($G38:IH38)</f>
        <v>0</v>
      </c>
      <c r="II46" s="76">
        <f ca="1">SUM($G30:II30)-SUM($G38:II38)</f>
        <v>0</v>
      </c>
      <c r="IJ46" s="76">
        <f ca="1">SUM($G30:IJ30)-SUM($G38:IJ38)</f>
        <v>0</v>
      </c>
      <c r="IK46" s="76">
        <f ca="1">SUM($G30:IK30)-SUM($G38:IK38)</f>
        <v>0</v>
      </c>
      <c r="IL46" s="76">
        <f ca="1">SUM($G30:IL30)-SUM($G38:IL38)</f>
        <v>0</v>
      </c>
    </row>
    <row r="47" spans="2:246" ht="10.5" customHeight="1" outlineLevel="2" x14ac:dyDescent="0.3">
      <c r="B47" s="7" t="s">
        <v>116</v>
      </c>
      <c r="C47" s="56"/>
      <c r="G47" s="76">
        <f ca="1">SUM($G31:G31)-SUM($G39:G39)</f>
        <v>0</v>
      </c>
      <c r="H47" s="76">
        <f ca="1">SUM($G31:H31)-SUM($G39:H39)</f>
        <v>0</v>
      </c>
      <c r="I47" s="76">
        <f ca="1">SUM($G31:I31)-SUM($G39:I39)</f>
        <v>0</v>
      </c>
      <c r="J47" s="76">
        <f ca="1">SUM($G31:J31)-SUM($G39:J39)</f>
        <v>0</v>
      </c>
      <c r="K47" s="76">
        <f ca="1">SUM($G31:K31)-SUM($G39:K39)</f>
        <v>0</v>
      </c>
      <c r="L47" s="76">
        <f ca="1">SUM($G31:L31)-SUM($G39:L39)</f>
        <v>0</v>
      </c>
      <c r="M47" s="76">
        <f ca="1">SUM($G31:M31)-SUM($G39:M39)</f>
        <v>0</v>
      </c>
      <c r="N47" s="76">
        <f ca="1">SUM($G31:N31)-SUM($G39:N39)</f>
        <v>0</v>
      </c>
      <c r="O47" s="76">
        <f ca="1">SUM($G31:O31)-SUM($G39:O39)</f>
        <v>0</v>
      </c>
      <c r="P47" s="76">
        <f ca="1">SUM($G31:P31)-SUM($G39:P39)</f>
        <v>0</v>
      </c>
      <c r="Q47" s="76">
        <f ca="1">SUM($G31:Q31)-SUM($G39:Q39)</f>
        <v>0</v>
      </c>
      <c r="R47" s="76">
        <f ca="1">SUM($G31:R31)-SUM($G39:R39)</f>
        <v>3833.3333333333335</v>
      </c>
      <c r="S47" s="76">
        <f ca="1">SUM($G31:S31)-SUM($G39:S39)</f>
        <v>3726.8518518518522</v>
      </c>
      <c r="T47" s="76">
        <f ca="1">SUM($G31:T31)-SUM($G39:T39)</f>
        <v>3620.3703703703704</v>
      </c>
      <c r="U47" s="76">
        <f ca="1">SUM($G31:U31)-SUM($G39:U39)</f>
        <v>3513.8888888888891</v>
      </c>
      <c r="V47" s="76">
        <f ca="1">SUM($G31:V31)-SUM($G39:V39)</f>
        <v>3407.4074074074074</v>
      </c>
      <c r="W47" s="76">
        <f ca="1">SUM($G31:W31)-SUM($G39:W39)</f>
        <v>3300.9259259259261</v>
      </c>
      <c r="X47" s="76">
        <f ca="1">SUM($G31:X31)-SUM($G39:X39)</f>
        <v>3194.4444444444443</v>
      </c>
      <c r="Y47" s="76">
        <f ca="1">SUM($G31:Y31)-SUM($G39:Y39)</f>
        <v>3087.962962962963</v>
      </c>
      <c r="Z47" s="76">
        <f ca="1">SUM($G31:Z31)-SUM($G39:Z39)</f>
        <v>2981.4814814814818</v>
      </c>
      <c r="AA47" s="76">
        <f ca="1">SUM($G31:AA31)-SUM($G39:AA39)</f>
        <v>2875</v>
      </c>
      <c r="AB47" s="76">
        <f ca="1">SUM($G31:AB31)-SUM($G39:AB39)</f>
        <v>2768.5185185185182</v>
      </c>
      <c r="AC47" s="76">
        <f ca="1">SUM($G31:AC31)-SUM($G39:AC39)</f>
        <v>2662.037037037037</v>
      </c>
      <c r="AD47" s="76">
        <f ca="1">SUM($G31:AD31)-SUM($G39:AD39)</f>
        <v>2555.5555555555557</v>
      </c>
      <c r="AE47" s="76">
        <f ca="1">SUM($G31:AE31)-SUM($G39:AE39)</f>
        <v>2449.0740740740739</v>
      </c>
      <c r="AF47" s="76">
        <f ca="1">SUM($G31:AF31)-SUM($G39:AF39)</f>
        <v>2342.5925925925922</v>
      </c>
      <c r="AG47" s="76">
        <f ca="1">SUM($G31:AG31)-SUM($G39:AG39)</f>
        <v>2236.1111111111109</v>
      </c>
      <c r="AH47" s="76">
        <f ca="1">SUM($G31:AH31)-SUM($G39:AH39)</f>
        <v>2129.6296296296296</v>
      </c>
      <c r="AI47" s="76">
        <f ca="1">SUM($G31:AI31)-SUM($G39:AI39)</f>
        <v>2023.1481481481478</v>
      </c>
      <c r="AJ47" s="76">
        <f ca="1">SUM($G31:AJ31)-SUM($G39:AJ39)</f>
        <v>1916.6666666666663</v>
      </c>
      <c r="AK47" s="76">
        <f ca="1">SUM($G31:AK31)-SUM($G39:AK39)</f>
        <v>1810.1851851851848</v>
      </c>
      <c r="AL47" s="76">
        <f ca="1">SUM($G31:AL31)-SUM($G39:AL39)</f>
        <v>1703.7037037037035</v>
      </c>
      <c r="AM47" s="76">
        <f ca="1">SUM($G31:AM31)-SUM($G39:AM39)</f>
        <v>1597.2222222222222</v>
      </c>
      <c r="AN47" s="76">
        <f ca="1">SUM($G31:AN31)-SUM($G39:AN39)</f>
        <v>1490.7407407407409</v>
      </c>
      <c r="AO47" s="76">
        <f ca="1">SUM($G31:AO31)-SUM($G39:AO39)</f>
        <v>1384.2592592592596</v>
      </c>
      <c r="AP47" s="76">
        <f ca="1">SUM($G31:AP31)-SUM($G39:AP39)</f>
        <v>1277.7777777777783</v>
      </c>
      <c r="AQ47" s="76">
        <f ca="1">SUM($G31:AQ31)-SUM($G39:AQ39)</f>
        <v>1171.296296296297</v>
      </c>
      <c r="AR47" s="76">
        <f ca="1">SUM($G31:AR31)-SUM($G39:AR39)</f>
        <v>1064.8148148148157</v>
      </c>
      <c r="AS47" s="76">
        <f ca="1">SUM($G31:AS31)-SUM($G39:AS39)</f>
        <v>958.33333333333439</v>
      </c>
      <c r="AT47" s="76">
        <f ca="1">SUM($G31:AT31)-SUM($G39:AT39)</f>
        <v>851.8518518518531</v>
      </c>
      <c r="AU47" s="76">
        <f ca="1">SUM($G31:AU31)-SUM($G39:AU39)</f>
        <v>745.3703703703718</v>
      </c>
      <c r="AV47" s="76">
        <f ca="1">SUM($G31:AV31)-SUM($G39:AV39)</f>
        <v>638.88888888889051</v>
      </c>
      <c r="AW47" s="76">
        <f ca="1">SUM($G31:AW31)-SUM($G39:AW39)</f>
        <v>532.40740740740921</v>
      </c>
      <c r="AX47" s="76">
        <f ca="1">SUM($G31:AX31)-SUM($G39:AX39)</f>
        <v>425.92592592592791</v>
      </c>
      <c r="AY47" s="76">
        <f ca="1">SUM($G31:AY31)-SUM($G39:AY39)</f>
        <v>319.44444444444662</v>
      </c>
      <c r="AZ47" s="76">
        <f ca="1">SUM($G31:AZ31)-SUM($G39:AZ39)</f>
        <v>212.96296296296532</v>
      </c>
      <c r="BA47" s="76">
        <f ca="1">SUM($G31:BA31)-SUM($G39:BA39)</f>
        <v>106.48148148148402</v>
      </c>
      <c r="BB47" s="76">
        <f ca="1">SUM($G31:BB31)-SUM($G39:BB39)</f>
        <v>0</v>
      </c>
      <c r="BC47" s="76">
        <f ca="1">SUM($G31:BC31)-SUM($G39:BC39)</f>
        <v>0</v>
      </c>
      <c r="BD47" s="76">
        <f ca="1">SUM($G31:BD31)-SUM($G39:BD39)</f>
        <v>0</v>
      </c>
      <c r="BE47" s="76">
        <f ca="1">SUM($G31:BE31)-SUM($G39:BE39)</f>
        <v>0</v>
      </c>
      <c r="BF47" s="76">
        <f ca="1">SUM($G31:BF31)-SUM($G39:BF39)</f>
        <v>0</v>
      </c>
      <c r="BG47" s="76">
        <f ca="1">SUM($G31:BG31)-SUM($G39:BG39)</f>
        <v>0</v>
      </c>
      <c r="BH47" s="76">
        <f ca="1">SUM($G31:BH31)-SUM($G39:BH39)</f>
        <v>0</v>
      </c>
      <c r="BI47" s="76">
        <f ca="1">SUM($G31:BI31)-SUM($G39:BI39)</f>
        <v>0</v>
      </c>
      <c r="BJ47" s="76">
        <f ca="1">SUM($G31:BJ31)-SUM($G39:BJ39)</f>
        <v>0</v>
      </c>
      <c r="BK47" s="76">
        <f ca="1">SUM($G31:BK31)-SUM($G39:BK39)</f>
        <v>0</v>
      </c>
      <c r="BL47" s="76">
        <f ca="1">SUM($G31:BL31)-SUM($G39:BL39)</f>
        <v>0</v>
      </c>
      <c r="BM47" s="76">
        <f ca="1">SUM($G31:BM31)-SUM($G39:BM39)</f>
        <v>0</v>
      </c>
      <c r="BN47" s="76">
        <f ca="1">SUM($G31:BN31)-SUM($G39:BN39)</f>
        <v>0</v>
      </c>
      <c r="BO47" s="76">
        <f ca="1">SUM($G31:BO31)-SUM($G39:BO39)</f>
        <v>0</v>
      </c>
      <c r="BP47" s="76">
        <f ca="1">SUM($G31:BP31)-SUM($G39:BP39)</f>
        <v>0</v>
      </c>
      <c r="BQ47" s="76">
        <f ca="1">SUM($G31:BQ31)-SUM($G39:BQ39)</f>
        <v>0</v>
      </c>
      <c r="BR47" s="76">
        <f ca="1">SUM($G31:BR31)-SUM($G39:BR39)</f>
        <v>0</v>
      </c>
      <c r="BS47" s="76">
        <f ca="1">SUM($G31:BS31)-SUM($G39:BS39)</f>
        <v>0</v>
      </c>
      <c r="BT47" s="76">
        <f ca="1">SUM($G31:BT31)-SUM($G39:BT39)</f>
        <v>0</v>
      </c>
      <c r="BU47" s="76">
        <f ca="1">SUM($G31:BU31)-SUM($G39:BU39)</f>
        <v>0</v>
      </c>
      <c r="BV47" s="76">
        <f ca="1">SUM($G31:BV31)-SUM($G39:BV39)</f>
        <v>0</v>
      </c>
      <c r="BW47" s="76">
        <f ca="1">SUM($G31:BW31)-SUM($G39:BW39)</f>
        <v>0</v>
      </c>
      <c r="BX47" s="76">
        <f ca="1">SUM($G31:BX31)-SUM($G39:BX39)</f>
        <v>0</v>
      </c>
      <c r="BY47" s="76">
        <f ca="1">SUM($G31:BY31)-SUM($G39:BY39)</f>
        <v>0</v>
      </c>
      <c r="BZ47" s="76">
        <f ca="1">SUM($G31:BZ31)-SUM($G39:BZ39)</f>
        <v>0</v>
      </c>
      <c r="CA47" s="76">
        <f ca="1">SUM($G31:CA31)-SUM($G39:CA39)</f>
        <v>0</v>
      </c>
      <c r="CB47" s="76">
        <f ca="1">SUM($G31:CB31)-SUM($G39:CB39)</f>
        <v>0</v>
      </c>
      <c r="CC47" s="76">
        <f ca="1">SUM($G31:CC31)-SUM($G39:CC39)</f>
        <v>0</v>
      </c>
      <c r="CD47" s="76">
        <f ca="1">SUM($G31:CD31)-SUM($G39:CD39)</f>
        <v>0</v>
      </c>
      <c r="CE47" s="76">
        <f ca="1">SUM($G31:CE31)-SUM($G39:CE39)</f>
        <v>0</v>
      </c>
      <c r="CF47" s="76">
        <f ca="1">SUM($G31:CF31)-SUM($G39:CF39)</f>
        <v>0</v>
      </c>
      <c r="CG47" s="76">
        <f ca="1">SUM($G31:CG31)-SUM($G39:CG39)</f>
        <v>0</v>
      </c>
      <c r="CH47" s="76">
        <f ca="1">SUM($G31:CH31)-SUM($G39:CH39)</f>
        <v>0</v>
      </c>
      <c r="CI47" s="76">
        <f ca="1">SUM($G31:CI31)-SUM($G39:CI39)</f>
        <v>0</v>
      </c>
      <c r="CJ47" s="76">
        <f ca="1">SUM($G31:CJ31)-SUM($G39:CJ39)</f>
        <v>0</v>
      </c>
      <c r="CK47" s="76">
        <f ca="1">SUM($G31:CK31)-SUM($G39:CK39)</f>
        <v>0</v>
      </c>
      <c r="CL47" s="76">
        <f ca="1">SUM($G31:CL31)-SUM($G39:CL39)</f>
        <v>0</v>
      </c>
      <c r="CM47" s="76">
        <f ca="1">SUM($G31:CM31)-SUM($G39:CM39)</f>
        <v>0</v>
      </c>
      <c r="CN47" s="76">
        <f ca="1">SUM($G31:CN31)-SUM($G39:CN39)</f>
        <v>0</v>
      </c>
      <c r="CO47" s="76">
        <f ca="1">SUM($G31:CO31)-SUM($G39:CO39)</f>
        <v>0</v>
      </c>
      <c r="CP47" s="76">
        <f ca="1">SUM($G31:CP31)-SUM($G39:CP39)</f>
        <v>0</v>
      </c>
      <c r="CQ47" s="76">
        <f ca="1">SUM($G31:CQ31)-SUM($G39:CQ39)</f>
        <v>0</v>
      </c>
      <c r="CR47" s="76">
        <f ca="1">SUM($G31:CR31)-SUM($G39:CR39)</f>
        <v>0</v>
      </c>
      <c r="CS47" s="76">
        <f ca="1">SUM($G31:CS31)-SUM($G39:CS39)</f>
        <v>0</v>
      </c>
      <c r="CT47" s="76">
        <f ca="1">SUM($G31:CT31)-SUM($G39:CT39)</f>
        <v>0</v>
      </c>
      <c r="CU47" s="76">
        <f ca="1">SUM($G31:CU31)-SUM($G39:CU39)</f>
        <v>0</v>
      </c>
      <c r="CV47" s="76">
        <f ca="1">SUM($G31:CV31)-SUM($G39:CV39)</f>
        <v>0</v>
      </c>
      <c r="CW47" s="76">
        <f ca="1">SUM($G31:CW31)-SUM($G39:CW39)</f>
        <v>0</v>
      </c>
      <c r="CX47" s="76">
        <f ca="1">SUM($G31:CX31)-SUM($G39:CX39)</f>
        <v>0</v>
      </c>
      <c r="CY47" s="76">
        <f ca="1">SUM($G31:CY31)-SUM($G39:CY39)</f>
        <v>0</v>
      </c>
      <c r="CZ47" s="76">
        <f ca="1">SUM($G31:CZ31)-SUM($G39:CZ39)</f>
        <v>0</v>
      </c>
      <c r="DA47" s="76">
        <f ca="1">SUM($G31:DA31)-SUM($G39:DA39)</f>
        <v>0</v>
      </c>
      <c r="DB47" s="76">
        <f ca="1">SUM($G31:DB31)-SUM($G39:DB39)</f>
        <v>0</v>
      </c>
      <c r="DC47" s="76">
        <f ca="1">SUM($G31:DC31)-SUM($G39:DC39)</f>
        <v>0</v>
      </c>
      <c r="DD47" s="76">
        <f ca="1">SUM($G31:DD31)-SUM($G39:DD39)</f>
        <v>0</v>
      </c>
      <c r="DE47" s="76">
        <f ca="1">SUM($G31:DE31)-SUM($G39:DE39)</f>
        <v>0</v>
      </c>
      <c r="DF47" s="76">
        <f ca="1">SUM($G31:DF31)-SUM($G39:DF39)</f>
        <v>0</v>
      </c>
      <c r="DG47" s="76">
        <f ca="1">SUM($G31:DG31)-SUM($G39:DG39)</f>
        <v>0</v>
      </c>
      <c r="DH47" s="76">
        <f ca="1">SUM($G31:DH31)-SUM($G39:DH39)</f>
        <v>0</v>
      </c>
      <c r="DI47" s="76">
        <f ca="1">SUM($G31:DI31)-SUM($G39:DI39)</f>
        <v>0</v>
      </c>
      <c r="DJ47" s="76">
        <f ca="1">SUM($G31:DJ31)-SUM($G39:DJ39)</f>
        <v>0</v>
      </c>
      <c r="DK47" s="76">
        <f ca="1">SUM($G31:DK31)-SUM($G39:DK39)</f>
        <v>0</v>
      </c>
      <c r="DL47" s="76">
        <f ca="1">SUM($G31:DL31)-SUM($G39:DL39)</f>
        <v>0</v>
      </c>
      <c r="DM47" s="76">
        <f ca="1">SUM($G31:DM31)-SUM($G39:DM39)</f>
        <v>0</v>
      </c>
      <c r="DN47" s="76">
        <f ca="1">SUM($G31:DN31)-SUM($G39:DN39)</f>
        <v>0</v>
      </c>
      <c r="DO47" s="76">
        <f ca="1">SUM($G31:DO31)-SUM($G39:DO39)</f>
        <v>0</v>
      </c>
      <c r="DP47" s="76">
        <f ca="1">SUM($G31:DP31)-SUM($G39:DP39)</f>
        <v>0</v>
      </c>
      <c r="DQ47" s="76">
        <f ca="1">SUM($G31:DQ31)-SUM($G39:DQ39)</f>
        <v>0</v>
      </c>
      <c r="DR47" s="76">
        <f ca="1">SUM($G31:DR31)-SUM($G39:DR39)</f>
        <v>0</v>
      </c>
      <c r="DS47" s="76">
        <f ca="1">SUM($G31:DS31)-SUM($G39:DS39)</f>
        <v>0</v>
      </c>
      <c r="DT47" s="76">
        <f ca="1">SUM($G31:DT31)-SUM($G39:DT39)</f>
        <v>0</v>
      </c>
      <c r="DU47" s="76">
        <f ca="1">SUM($G31:DU31)-SUM($G39:DU39)</f>
        <v>0</v>
      </c>
      <c r="DV47" s="76">
        <f ca="1">SUM($G31:DV31)-SUM($G39:DV39)</f>
        <v>0</v>
      </c>
      <c r="DW47" s="76">
        <f ca="1">SUM($G31:DW31)-SUM($G39:DW39)</f>
        <v>0</v>
      </c>
      <c r="DX47" s="76">
        <f ca="1">SUM($G31:DX31)-SUM($G39:DX39)</f>
        <v>0</v>
      </c>
      <c r="DY47" s="76">
        <f ca="1">SUM($G31:DY31)-SUM($G39:DY39)</f>
        <v>0</v>
      </c>
      <c r="DZ47" s="76">
        <f ca="1">SUM($G31:DZ31)-SUM($G39:DZ39)</f>
        <v>0</v>
      </c>
      <c r="EA47" s="76">
        <f ca="1">SUM($G31:EA31)-SUM($G39:EA39)</f>
        <v>0</v>
      </c>
      <c r="EB47" s="76">
        <f ca="1">SUM($G31:EB31)-SUM($G39:EB39)</f>
        <v>0</v>
      </c>
      <c r="EC47" s="76">
        <f ca="1">SUM($G31:EC31)-SUM($G39:EC39)</f>
        <v>0</v>
      </c>
      <c r="ED47" s="76">
        <f ca="1">SUM($G31:ED31)-SUM($G39:ED39)</f>
        <v>0</v>
      </c>
      <c r="EE47" s="76">
        <f ca="1">SUM($G31:EE31)-SUM($G39:EE39)</f>
        <v>0</v>
      </c>
      <c r="EF47" s="76">
        <f ca="1">SUM($G31:EF31)-SUM($G39:EF39)</f>
        <v>0</v>
      </c>
      <c r="EG47" s="76">
        <f ca="1">SUM($G31:EG31)-SUM($G39:EG39)</f>
        <v>0</v>
      </c>
      <c r="EH47" s="76">
        <f ca="1">SUM($G31:EH31)-SUM($G39:EH39)</f>
        <v>0</v>
      </c>
      <c r="EI47" s="76">
        <f ca="1">SUM($G31:EI31)-SUM($G39:EI39)</f>
        <v>0</v>
      </c>
      <c r="EJ47" s="76">
        <f ca="1">SUM($G31:EJ31)-SUM($G39:EJ39)</f>
        <v>0</v>
      </c>
      <c r="EK47" s="76">
        <f ca="1">SUM($G31:EK31)-SUM($G39:EK39)</f>
        <v>0</v>
      </c>
      <c r="EL47" s="76">
        <f ca="1">SUM($G31:EL31)-SUM($G39:EL39)</f>
        <v>0</v>
      </c>
      <c r="EM47" s="76">
        <f ca="1">SUM($G31:EM31)-SUM($G39:EM39)</f>
        <v>0</v>
      </c>
      <c r="EN47" s="76">
        <f ca="1">SUM($G31:EN31)-SUM($G39:EN39)</f>
        <v>0</v>
      </c>
      <c r="EO47" s="76">
        <f ca="1">SUM($G31:EO31)-SUM($G39:EO39)</f>
        <v>0</v>
      </c>
      <c r="EP47" s="76">
        <f ca="1">SUM($G31:EP31)-SUM($G39:EP39)</f>
        <v>0</v>
      </c>
      <c r="EQ47" s="76">
        <f ca="1">SUM($G31:EQ31)-SUM($G39:EQ39)</f>
        <v>0</v>
      </c>
      <c r="ER47" s="76">
        <f ca="1">SUM($G31:ER31)-SUM($G39:ER39)</f>
        <v>0</v>
      </c>
      <c r="ES47" s="76">
        <f ca="1">SUM($G31:ES31)-SUM($G39:ES39)</f>
        <v>0</v>
      </c>
      <c r="ET47" s="76">
        <f ca="1">SUM($G31:ET31)-SUM($G39:ET39)</f>
        <v>0</v>
      </c>
      <c r="EU47" s="76">
        <f ca="1">SUM($G31:EU31)-SUM($G39:EU39)</f>
        <v>0</v>
      </c>
      <c r="EV47" s="76">
        <f ca="1">SUM($G31:EV31)-SUM($G39:EV39)</f>
        <v>0</v>
      </c>
      <c r="EW47" s="76">
        <f ca="1">SUM($G31:EW31)-SUM($G39:EW39)</f>
        <v>0</v>
      </c>
      <c r="EX47" s="76">
        <f ca="1">SUM($G31:EX31)-SUM($G39:EX39)</f>
        <v>0</v>
      </c>
      <c r="EY47" s="76">
        <f ca="1">SUM($G31:EY31)-SUM($G39:EY39)</f>
        <v>0</v>
      </c>
      <c r="EZ47" s="76">
        <f ca="1">SUM($G31:EZ31)-SUM($G39:EZ39)</f>
        <v>0</v>
      </c>
      <c r="FA47" s="76">
        <f ca="1">SUM($G31:FA31)-SUM($G39:FA39)</f>
        <v>0</v>
      </c>
      <c r="FB47" s="76">
        <f ca="1">SUM($G31:FB31)-SUM($G39:FB39)</f>
        <v>0</v>
      </c>
      <c r="FC47" s="76">
        <f ca="1">SUM($G31:FC31)-SUM($G39:FC39)</f>
        <v>0</v>
      </c>
      <c r="FD47" s="76">
        <f ca="1">SUM($G31:FD31)-SUM($G39:FD39)</f>
        <v>0</v>
      </c>
      <c r="FE47" s="76">
        <f ca="1">SUM($G31:FE31)-SUM($G39:FE39)</f>
        <v>0</v>
      </c>
      <c r="FF47" s="76">
        <f ca="1">SUM($G31:FF31)-SUM($G39:FF39)</f>
        <v>0</v>
      </c>
      <c r="FG47" s="76">
        <f ca="1">SUM($G31:FG31)-SUM($G39:FG39)</f>
        <v>0</v>
      </c>
      <c r="FH47" s="76">
        <f ca="1">SUM($G31:FH31)-SUM($G39:FH39)</f>
        <v>0</v>
      </c>
      <c r="FI47" s="76">
        <f ca="1">SUM($G31:FI31)-SUM($G39:FI39)</f>
        <v>0</v>
      </c>
      <c r="FJ47" s="76">
        <f ca="1">SUM($G31:FJ31)-SUM($G39:FJ39)</f>
        <v>0</v>
      </c>
      <c r="FK47" s="76">
        <f ca="1">SUM($G31:FK31)-SUM($G39:FK39)</f>
        <v>0</v>
      </c>
      <c r="FL47" s="76">
        <f ca="1">SUM($G31:FL31)-SUM($G39:FL39)</f>
        <v>0</v>
      </c>
      <c r="FM47" s="76">
        <f ca="1">SUM($G31:FM31)-SUM($G39:FM39)</f>
        <v>0</v>
      </c>
      <c r="FN47" s="76">
        <f ca="1">SUM($G31:FN31)-SUM($G39:FN39)</f>
        <v>0</v>
      </c>
      <c r="FO47" s="76">
        <f ca="1">SUM($G31:FO31)-SUM($G39:FO39)</f>
        <v>0</v>
      </c>
      <c r="FP47" s="76">
        <f ca="1">SUM($G31:FP31)-SUM($G39:FP39)</f>
        <v>0</v>
      </c>
      <c r="FQ47" s="76">
        <f ca="1">SUM($G31:FQ31)-SUM($G39:FQ39)</f>
        <v>0</v>
      </c>
      <c r="FR47" s="76">
        <f ca="1">SUM($G31:FR31)-SUM($G39:FR39)</f>
        <v>0</v>
      </c>
      <c r="FS47" s="76">
        <f ca="1">SUM($G31:FS31)-SUM($G39:FS39)</f>
        <v>0</v>
      </c>
      <c r="FT47" s="76">
        <f ca="1">SUM($G31:FT31)-SUM($G39:FT39)</f>
        <v>0</v>
      </c>
      <c r="FU47" s="76">
        <f ca="1">SUM($G31:FU31)-SUM($G39:FU39)</f>
        <v>0</v>
      </c>
      <c r="FV47" s="76">
        <f ca="1">SUM($G31:FV31)-SUM($G39:FV39)</f>
        <v>0</v>
      </c>
      <c r="FW47" s="76">
        <f ca="1">SUM($G31:FW31)-SUM($G39:FW39)</f>
        <v>0</v>
      </c>
      <c r="FX47" s="76">
        <f ca="1">SUM($G31:FX31)-SUM($G39:FX39)</f>
        <v>0</v>
      </c>
      <c r="FY47" s="76">
        <f ca="1">SUM($G31:FY31)-SUM($G39:FY39)</f>
        <v>0</v>
      </c>
      <c r="FZ47" s="76">
        <f ca="1">SUM($G31:FZ31)-SUM($G39:FZ39)</f>
        <v>0</v>
      </c>
      <c r="GA47" s="76">
        <f ca="1">SUM($G31:GA31)-SUM($G39:GA39)</f>
        <v>0</v>
      </c>
      <c r="GB47" s="76">
        <f ca="1">SUM($G31:GB31)-SUM($G39:GB39)</f>
        <v>0</v>
      </c>
      <c r="GC47" s="76">
        <f ca="1">SUM($G31:GC31)-SUM($G39:GC39)</f>
        <v>0</v>
      </c>
      <c r="GD47" s="76">
        <f ca="1">SUM($G31:GD31)-SUM($G39:GD39)</f>
        <v>0</v>
      </c>
      <c r="GE47" s="76">
        <f ca="1">SUM($G31:GE31)-SUM($G39:GE39)</f>
        <v>0</v>
      </c>
      <c r="GF47" s="76">
        <f ca="1">SUM($G31:GF31)-SUM($G39:GF39)</f>
        <v>0</v>
      </c>
      <c r="GG47" s="76">
        <f ca="1">SUM($G31:GG31)-SUM($G39:GG39)</f>
        <v>0</v>
      </c>
      <c r="GH47" s="76">
        <f ca="1">SUM($G31:GH31)-SUM($G39:GH39)</f>
        <v>0</v>
      </c>
      <c r="GI47" s="76">
        <f ca="1">SUM($G31:GI31)-SUM($G39:GI39)</f>
        <v>0</v>
      </c>
      <c r="GJ47" s="76">
        <f ca="1">SUM($G31:GJ31)-SUM($G39:GJ39)</f>
        <v>0</v>
      </c>
      <c r="GK47" s="76">
        <f ca="1">SUM($G31:GK31)-SUM($G39:GK39)</f>
        <v>0</v>
      </c>
      <c r="GL47" s="76">
        <f ca="1">SUM($G31:GL31)-SUM($G39:GL39)</f>
        <v>0</v>
      </c>
      <c r="GM47" s="76">
        <f ca="1">SUM($G31:GM31)-SUM($G39:GM39)</f>
        <v>0</v>
      </c>
      <c r="GN47" s="76">
        <f ca="1">SUM($G31:GN31)-SUM($G39:GN39)</f>
        <v>0</v>
      </c>
      <c r="GO47" s="76">
        <f ca="1">SUM($G31:GO31)-SUM($G39:GO39)</f>
        <v>0</v>
      </c>
      <c r="GP47" s="76">
        <f ca="1">SUM($G31:GP31)-SUM($G39:GP39)</f>
        <v>0</v>
      </c>
      <c r="GQ47" s="76">
        <f ca="1">SUM($G31:GQ31)-SUM($G39:GQ39)</f>
        <v>0</v>
      </c>
      <c r="GR47" s="76">
        <f ca="1">SUM($G31:GR31)-SUM($G39:GR39)</f>
        <v>0</v>
      </c>
      <c r="GS47" s="76">
        <f ca="1">SUM($G31:GS31)-SUM($G39:GS39)</f>
        <v>0</v>
      </c>
      <c r="GT47" s="76">
        <f ca="1">SUM($G31:GT31)-SUM($G39:GT39)</f>
        <v>0</v>
      </c>
      <c r="GU47" s="76">
        <f ca="1">SUM($G31:GU31)-SUM($G39:GU39)</f>
        <v>0</v>
      </c>
      <c r="GV47" s="76">
        <f ca="1">SUM($G31:GV31)-SUM($G39:GV39)</f>
        <v>0</v>
      </c>
      <c r="GW47" s="76">
        <f ca="1">SUM($G31:GW31)-SUM($G39:GW39)</f>
        <v>0</v>
      </c>
      <c r="GX47" s="76">
        <f ca="1">SUM($G31:GX31)-SUM($G39:GX39)</f>
        <v>0</v>
      </c>
      <c r="GY47" s="76">
        <f ca="1">SUM($G31:GY31)-SUM($G39:GY39)</f>
        <v>0</v>
      </c>
      <c r="GZ47" s="76">
        <f ca="1">SUM($G31:GZ31)-SUM($G39:GZ39)</f>
        <v>0</v>
      </c>
      <c r="HA47" s="76">
        <f ca="1">SUM($G31:HA31)-SUM($G39:HA39)</f>
        <v>0</v>
      </c>
      <c r="HB47" s="76">
        <f ca="1">SUM($G31:HB31)-SUM($G39:HB39)</f>
        <v>0</v>
      </c>
      <c r="HC47" s="76">
        <f ca="1">SUM($G31:HC31)-SUM($G39:HC39)</f>
        <v>0</v>
      </c>
      <c r="HD47" s="76">
        <f ca="1">SUM($G31:HD31)-SUM($G39:HD39)</f>
        <v>0</v>
      </c>
      <c r="HE47" s="76">
        <f ca="1">SUM($G31:HE31)-SUM($G39:HE39)</f>
        <v>0</v>
      </c>
      <c r="HF47" s="76">
        <f ca="1">SUM($G31:HF31)-SUM($G39:HF39)</f>
        <v>0</v>
      </c>
      <c r="HG47" s="76">
        <f ca="1">SUM($G31:HG31)-SUM($G39:HG39)</f>
        <v>0</v>
      </c>
      <c r="HH47" s="76">
        <f ca="1">SUM($G31:HH31)-SUM($G39:HH39)</f>
        <v>0</v>
      </c>
      <c r="HI47" s="76">
        <f ca="1">SUM($G31:HI31)-SUM($G39:HI39)</f>
        <v>0</v>
      </c>
      <c r="HJ47" s="76">
        <f ca="1">SUM($G31:HJ31)-SUM($G39:HJ39)</f>
        <v>0</v>
      </c>
      <c r="HK47" s="76">
        <f ca="1">SUM($G31:HK31)-SUM($G39:HK39)</f>
        <v>0</v>
      </c>
      <c r="HL47" s="76">
        <f ca="1">SUM($G31:HL31)-SUM($G39:HL39)</f>
        <v>0</v>
      </c>
      <c r="HM47" s="76">
        <f ca="1">SUM($G31:HM31)-SUM($G39:HM39)</f>
        <v>0</v>
      </c>
      <c r="HN47" s="76">
        <f ca="1">SUM($G31:HN31)-SUM($G39:HN39)</f>
        <v>0</v>
      </c>
      <c r="HO47" s="76">
        <f ca="1">SUM($G31:HO31)-SUM($G39:HO39)</f>
        <v>0</v>
      </c>
      <c r="HP47" s="76">
        <f ca="1">SUM($G31:HP31)-SUM($G39:HP39)</f>
        <v>0</v>
      </c>
      <c r="HQ47" s="76">
        <f ca="1">SUM($G31:HQ31)-SUM($G39:HQ39)</f>
        <v>0</v>
      </c>
      <c r="HR47" s="76">
        <f ca="1">SUM($G31:HR31)-SUM($G39:HR39)</f>
        <v>0</v>
      </c>
      <c r="HS47" s="76">
        <f ca="1">SUM($G31:HS31)-SUM($G39:HS39)</f>
        <v>0</v>
      </c>
      <c r="HT47" s="76">
        <f ca="1">SUM($G31:HT31)-SUM($G39:HT39)</f>
        <v>0</v>
      </c>
      <c r="HU47" s="76">
        <f ca="1">SUM($G31:HU31)-SUM($G39:HU39)</f>
        <v>0</v>
      </c>
      <c r="HV47" s="76">
        <f ca="1">SUM($G31:HV31)-SUM($G39:HV39)</f>
        <v>0</v>
      </c>
      <c r="HW47" s="76">
        <f ca="1">SUM($G31:HW31)-SUM($G39:HW39)</f>
        <v>0</v>
      </c>
      <c r="HX47" s="76">
        <f ca="1">SUM($G31:HX31)-SUM($G39:HX39)</f>
        <v>0</v>
      </c>
      <c r="HY47" s="76">
        <f ca="1">SUM($G31:HY31)-SUM($G39:HY39)</f>
        <v>0</v>
      </c>
      <c r="HZ47" s="76">
        <f ca="1">SUM($G31:HZ31)-SUM($G39:HZ39)</f>
        <v>0</v>
      </c>
      <c r="IA47" s="76">
        <f ca="1">SUM($G31:IA31)-SUM($G39:IA39)</f>
        <v>0</v>
      </c>
      <c r="IB47" s="76">
        <f ca="1">SUM($G31:IB31)-SUM($G39:IB39)</f>
        <v>0</v>
      </c>
      <c r="IC47" s="76">
        <f ca="1">SUM($G31:IC31)-SUM($G39:IC39)</f>
        <v>0</v>
      </c>
      <c r="ID47" s="76">
        <f ca="1">SUM($G31:ID31)-SUM($G39:ID39)</f>
        <v>0</v>
      </c>
      <c r="IE47" s="76">
        <f ca="1">SUM($G31:IE31)-SUM($G39:IE39)</f>
        <v>0</v>
      </c>
      <c r="IF47" s="76">
        <f ca="1">SUM($G31:IF31)-SUM($G39:IF39)</f>
        <v>0</v>
      </c>
      <c r="IG47" s="76">
        <f ca="1">SUM($G31:IG31)-SUM($G39:IG39)</f>
        <v>0</v>
      </c>
      <c r="IH47" s="76">
        <f ca="1">SUM($G31:IH31)-SUM($G39:IH39)</f>
        <v>0</v>
      </c>
      <c r="II47" s="76">
        <f ca="1">SUM($G31:II31)-SUM($G39:II39)</f>
        <v>0</v>
      </c>
      <c r="IJ47" s="76">
        <f ca="1">SUM($G31:IJ31)-SUM($G39:IJ39)</f>
        <v>0</v>
      </c>
      <c r="IK47" s="76">
        <f ca="1">SUM($G31:IK31)-SUM($G39:IK39)</f>
        <v>0</v>
      </c>
      <c r="IL47" s="76">
        <f ca="1">SUM($G31:IL31)-SUM($G39:IL39)</f>
        <v>0</v>
      </c>
    </row>
    <row r="48" spans="2:246" ht="10.5" customHeight="1" outlineLevel="2" x14ac:dyDescent="0.3">
      <c r="B48" s="7" t="s">
        <v>117</v>
      </c>
      <c r="C48" s="56"/>
      <c r="G48" s="76">
        <f>SUM($G32:G32)-SUM($G40:G40)</f>
        <v>0</v>
      </c>
      <c r="H48" s="76">
        <f>SUM($G32:H32)-SUM($G40:H40)</f>
        <v>0</v>
      </c>
      <c r="I48" s="76">
        <f>SUM($G32:I32)-SUM($G40:I40)</f>
        <v>0</v>
      </c>
      <c r="J48" s="76">
        <f>SUM($G32:J32)-SUM($G40:J40)</f>
        <v>0</v>
      </c>
      <c r="K48" s="76">
        <f>SUM($G32:K32)-SUM($G40:K40)</f>
        <v>0</v>
      </c>
      <c r="L48" s="76">
        <f>SUM($G32:L32)-SUM($G40:L40)</f>
        <v>0</v>
      </c>
      <c r="M48" s="76">
        <f>SUM($G32:M32)-SUM($G40:M40)</f>
        <v>0</v>
      </c>
      <c r="N48" s="76">
        <f>SUM($G32:N32)-SUM($G40:N40)</f>
        <v>0</v>
      </c>
      <c r="O48" s="76">
        <f>SUM($G32:O32)-SUM($G40:O40)</f>
        <v>0</v>
      </c>
      <c r="P48" s="76">
        <f>SUM($G32:P32)-SUM($G40:P40)</f>
        <v>0</v>
      </c>
      <c r="Q48" s="76">
        <f>SUM($G32:Q32)-SUM($G40:Q40)</f>
        <v>0</v>
      </c>
      <c r="R48" s="76">
        <f>SUM($G32:R32)-SUM($G40:R40)</f>
        <v>0</v>
      </c>
      <c r="S48" s="76">
        <f>SUM($G32:S32)-SUM($G40:S40)</f>
        <v>0</v>
      </c>
      <c r="T48" s="76">
        <f>SUM($G32:T32)-SUM($G40:T40)</f>
        <v>0</v>
      </c>
      <c r="U48" s="76">
        <f>SUM($G32:U32)-SUM($G40:U40)</f>
        <v>0</v>
      </c>
      <c r="V48" s="76">
        <f>SUM($G32:V32)-SUM($G40:V40)</f>
        <v>0</v>
      </c>
      <c r="W48" s="76">
        <f>SUM($G32:W32)-SUM($G40:W40)</f>
        <v>0</v>
      </c>
      <c r="X48" s="76">
        <f>SUM($G32:X32)-SUM($G40:X40)</f>
        <v>0</v>
      </c>
      <c r="Y48" s="76">
        <f>SUM($G32:Y32)-SUM($G40:Y40)</f>
        <v>0</v>
      </c>
      <c r="Z48" s="76">
        <f>SUM($G32:Z32)-SUM($G40:Z40)</f>
        <v>0</v>
      </c>
      <c r="AA48" s="76">
        <f>SUM($G32:AA32)-SUM($G40:AA40)</f>
        <v>0</v>
      </c>
      <c r="AB48" s="76">
        <f>SUM($G32:AB32)-SUM($G40:AB40)</f>
        <v>0</v>
      </c>
      <c r="AC48" s="76">
        <f>SUM($G32:AC32)-SUM($G40:AC40)</f>
        <v>0</v>
      </c>
      <c r="AD48" s="76">
        <f>SUM($G32:AD32)-SUM($G40:AD40)</f>
        <v>0</v>
      </c>
      <c r="AE48" s="76">
        <f>SUM($G32:AE32)-SUM($G40:AE40)</f>
        <v>0</v>
      </c>
      <c r="AF48" s="76">
        <f>SUM($G32:AF32)-SUM($G40:AF40)</f>
        <v>0</v>
      </c>
      <c r="AG48" s="76">
        <f>SUM($G32:AG32)-SUM($G40:AG40)</f>
        <v>0</v>
      </c>
      <c r="AH48" s="76">
        <f>SUM($G32:AH32)-SUM($G40:AH40)</f>
        <v>0</v>
      </c>
      <c r="AI48" s="76">
        <f>SUM($G32:AI32)-SUM($G40:AI40)</f>
        <v>0</v>
      </c>
      <c r="AJ48" s="76">
        <f>SUM($G32:AJ32)-SUM($G40:AJ40)</f>
        <v>0</v>
      </c>
      <c r="AK48" s="76">
        <f>SUM($G32:AK32)-SUM($G40:AK40)</f>
        <v>0</v>
      </c>
      <c r="AL48" s="76">
        <f>SUM($G32:AL32)-SUM($G40:AL40)</f>
        <v>0</v>
      </c>
      <c r="AM48" s="76">
        <f>SUM($G32:AM32)-SUM($G40:AM40)</f>
        <v>0</v>
      </c>
      <c r="AN48" s="76">
        <f>SUM($G32:AN32)-SUM($G40:AN40)</f>
        <v>0</v>
      </c>
      <c r="AO48" s="76">
        <f>SUM($G32:AO32)-SUM($G40:AO40)</f>
        <v>0</v>
      </c>
      <c r="AP48" s="76">
        <f>SUM($G32:AP32)-SUM($G40:AP40)</f>
        <v>0</v>
      </c>
      <c r="AQ48" s="76">
        <f>SUM($G32:AQ32)-SUM($G40:AQ40)</f>
        <v>0</v>
      </c>
      <c r="AR48" s="76">
        <f>SUM($G32:AR32)-SUM($G40:AR40)</f>
        <v>0</v>
      </c>
      <c r="AS48" s="76">
        <f>SUM($G32:AS32)-SUM($G40:AS40)</f>
        <v>0</v>
      </c>
      <c r="AT48" s="76">
        <f>SUM($G32:AT32)-SUM($G40:AT40)</f>
        <v>0</v>
      </c>
      <c r="AU48" s="76">
        <f>SUM($G32:AU32)-SUM($G40:AU40)</f>
        <v>0</v>
      </c>
      <c r="AV48" s="76">
        <f>SUM($G32:AV32)-SUM($G40:AV40)</f>
        <v>0</v>
      </c>
      <c r="AW48" s="76">
        <f>SUM($G32:AW32)-SUM($G40:AW40)</f>
        <v>0</v>
      </c>
      <c r="AX48" s="76">
        <f>SUM($G32:AX32)-SUM($G40:AX40)</f>
        <v>0</v>
      </c>
      <c r="AY48" s="76">
        <f>SUM($G32:AY32)-SUM($G40:AY40)</f>
        <v>0</v>
      </c>
      <c r="AZ48" s="76">
        <f>SUM($G32:AZ32)-SUM($G40:AZ40)</f>
        <v>0</v>
      </c>
      <c r="BA48" s="76">
        <f>SUM($G32:BA32)-SUM($G40:BA40)</f>
        <v>0</v>
      </c>
      <c r="BB48" s="76">
        <f>SUM($G32:BB32)-SUM($G40:BB40)</f>
        <v>0</v>
      </c>
      <c r="BC48" s="76">
        <f>SUM($G32:BC32)-SUM($G40:BC40)</f>
        <v>0</v>
      </c>
      <c r="BD48" s="76">
        <f>SUM($G32:BD32)-SUM($G40:BD40)</f>
        <v>0</v>
      </c>
      <c r="BE48" s="76">
        <f>SUM($G32:BE32)-SUM($G40:BE40)</f>
        <v>0</v>
      </c>
      <c r="BF48" s="76">
        <f>SUM($G32:BF32)-SUM($G40:BF40)</f>
        <v>0</v>
      </c>
      <c r="BG48" s="76">
        <f>SUM($G32:BG32)-SUM($G40:BG40)</f>
        <v>0</v>
      </c>
      <c r="BH48" s="76">
        <f>SUM($G32:BH32)-SUM($G40:BH40)</f>
        <v>0</v>
      </c>
      <c r="BI48" s="76">
        <f>SUM($G32:BI32)-SUM($G40:BI40)</f>
        <v>0</v>
      </c>
      <c r="BJ48" s="76">
        <f>SUM($G32:BJ32)-SUM($G40:BJ40)</f>
        <v>0</v>
      </c>
      <c r="BK48" s="76">
        <f>SUM($G32:BK32)-SUM($G40:BK40)</f>
        <v>0</v>
      </c>
      <c r="BL48" s="76">
        <f>SUM($G32:BL32)-SUM($G40:BL40)</f>
        <v>0</v>
      </c>
      <c r="BM48" s="76">
        <f>SUM($G32:BM32)-SUM($G40:BM40)</f>
        <v>0</v>
      </c>
      <c r="BN48" s="76">
        <f>SUM($G32:BN32)-SUM($G40:BN40)</f>
        <v>0</v>
      </c>
      <c r="BO48" s="76">
        <f>SUM($G32:BO32)-SUM($G40:BO40)</f>
        <v>0</v>
      </c>
      <c r="BP48" s="76">
        <f>SUM($G32:BP32)-SUM($G40:BP40)</f>
        <v>0</v>
      </c>
      <c r="BQ48" s="76">
        <f>SUM($G32:BQ32)-SUM($G40:BQ40)</f>
        <v>0</v>
      </c>
      <c r="BR48" s="76">
        <f>SUM($G32:BR32)-SUM($G40:BR40)</f>
        <v>0</v>
      </c>
      <c r="BS48" s="76">
        <f>SUM($G32:BS32)-SUM($G40:BS40)</f>
        <v>0</v>
      </c>
      <c r="BT48" s="76">
        <f>SUM($G32:BT32)-SUM($G40:BT40)</f>
        <v>0</v>
      </c>
      <c r="BU48" s="76">
        <f>SUM($G32:BU32)-SUM($G40:BU40)</f>
        <v>0</v>
      </c>
      <c r="BV48" s="76">
        <f>SUM($G32:BV32)-SUM($G40:BV40)</f>
        <v>0</v>
      </c>
      <c r="BW48" s="76">
        <f>SUM($G32:BW32)-SUM($G40:BW40)</f>
        <v>0</v>
      </c>
      <c r="BX48" s="76">
        <f>SUM($G32:BX32)-SUM($G40:BX40)</f>
        <v>0</v>
      </c>
      <c r="BY48" s="76">
        <f>SUM($G32:BY32)-SUM($G40:BY40)</f>
        <v>0</v>
      </c>
      <c r="BZ48" s="76">
        <f>SUM($G32:BZ32)-SUM($G40:BZ40)</f>
        <v>0</v>
      </c>
      <c r="CA48" s="76">
        <f>SUM($G32:CA32)-SUM($G40:CA40)</f>
        <v>0</v>
      </c>
      <c r="CB48" s="76">
        <f>SUM($G32:CB32)-SUM($G40:CB40)</f>
        <v>0</v>
      </c>
      <c r="CC48" s="76">
        <f>SUM($G32:CC32)-SUM($G40:CC40)</f>
        <v>0</v>
      </c>
      <c r="CD48" s="76">
        <f>SUM($G32:CD32)-SUM($G40:CD40)</f>
        <v>0</v>
      </c>
      <c r="CE48" s="76">
        <f>SUM($G32:CE32)-SUM($G40:CE40)</f>
        <v>0</v>
      </c>
      <c r="CF48" s="76">
        <f>SUM($G32:CF32)-SUM($G40:CF40)</f>
        <v>0</v>
      </c>
      <c r="CG48" s="76">
        <f>SUM($G32:CG32)-SUM($G40:CG40)</f>
        <v>0</v>
      </c>
      <c r="CH48" s="76">
        <f>SUM($G32:CH32)-SUM($G40:CH40)</f>
        <v>0</v>
      </c>
      <c r="CI48" s="76">
        <f>SUM($G32:CI32)-SUM($G40:CI40)</f>
        <v>0</v>
      </c>
      <c r="CJ48" s="76">
        <f>SUM($G32:CJ32)-SUM($G40:CJ40)</f>
        <v>0</v>
      </c>
      <c r="CK48" s="76">
        <f>SUM($G32:CK32)-SUM($G40:CK40)</f>
        <v>0</v>
      </c>
      <c r="CL48" s="76">
        <f>SUM($G32:CL32)-SUM($G40:CL40)</f>
        <v>0</v>
      </c>
      <c r="CM48" s="76">
        <f>SUM($G32:CM32)-SUM($G40:CM40)</f>
        <v>0</v>
      </c>
      <c r="CN48" s="76">
        <f>SUM($G32:CN32)-SUM($G40:CN40)</f>
        <v>0</v>
      </c>
      <c r="CO48" s="76">
        <f>SUM($G32:CO32)-SUM($G40:CO40)</f>
        <v>0</v>
      </c>
      <c r="CP48" s="76">
        <f>SUM($G32:CP32)-SUM($G40:CP40)</f>
        <v>0</v>
      </c>
      <c r="CQ48" s="76">
        <f>SUM($G32:CQ32)-SUM($G40:CQ40)</f>
        <v>0</v>
      </c>
      <c r="CR48" s="76">
        <f>SUM($G32:CR32)-SUM($G40:CR40)</f>
        <v>0</v>
      </c>
      <c r="CS48" s="76">
        <f>SUM($G32:CS32)-SUM($G40:CS40)</f>
        <v>0</v>
      </c>
      <c r="CT48" s="76">
        <f>SUM($G32:CT32)-SUM($G40:CT40)</f>
        <v>0</v>
      </c>
      <c r="CU48" s="76">
        <f>SUM($G32:CU32)-SUM($G40:CU40)</f>
        <v>0</v>
      </c>
      <c r="CV48" s="76">
        <f>SUM($G32:CV32)-SUM($G40:CV40)</f>
        <v>0</v>
      </c>
      <c r="CW48" s="76">
        <f>SUM($G32:CW32)-SUM($G40:CW40)</f>
        <v>0</v>
      </c>
      <c r="CX48" s="76">
        <f>SUM($G32:CX32)-SUM($G40:CX40)</f>
        <v>0</v>
      </c>
      <c r="CY48" s="76">
        <f>SUM($G32:CY32)-SUM($G40:CY40)</f>
        <v>0</v>
      </c>
      <c r="CZ48" s="76">
        <f>SUM($G32:CZ32)-SUM($G40:CZ40)</f>
        <v>0</v>
      </c>
      <c r="DA48" s="76">
        <f>SUM($G32:DA32)-SUM($G40:DA40)</f>
        <v>0</v>
      </c>
      <c r="DB48" s="76">
        <f>SUM($G32:DB32)-SUM($G40:DB40)</f>
        <v>0</v>
      </c>
      <c r="DC48" s="76">
        <f>SUM($G32:DC32)-SUM($G40:DC40)</f>
        <v>0</v>
      </c>
      <c r="DD48" s="76">
        <f>SUM($G32:DD32)-SUM($G40:DD40)</f>
        <v>0</v>
      </c>
      <c r="DE48" s="76">
        <f>SUM($G32:DE32)-SUM($G40:DE40)</f>
        <v>0</v>
      </c>
      <c r="DF48" s="76">
        <f>SUM($G32:DF32)-SUM($G40:DF40)</f>
        <v>0</v>
      </c>
      <c r="DG48" s="76">
        <f>SUM($G32:DG32)-SUM($G40:DG40)</f>
        <v>0</v>
      </c>
      <c r="DH48" s="76">
        <f>SUM($G32:DH32)-SUM($G40:DH40)</f>
        <v>0</v>
      </c>
      <c r="DI48" s="76">
        <f>SUM($G32:DI32)-SUM($G40:DI40)</f>
        <v>0</v>
      </c>
      <c r="DJ48" s="76">
        <f>SUM($G32:DJ32)-SUM($G40:DJ40)</f>
        <v>0</v>
      </c>
      <c r="DK48" s="76">
        <f>SUM($G32:DK32)-SUM($G40:DK40)</f>
        <v>0</v>
      </c>
      <c r="DL48" s="76">
        <f>SUM($G32:DL32)-SUM($G40:DL40)</f>
        <v>0</v>
      </c>
      <c r="DM48" s="76">
        <f>SUM($G32:DM32)-SUM($G40:DM40)</f>
        <v>0</v>
      </c>
      <c r="DN48" s="76">
        <f>SUM($G32:DN32)-SUM($G40:DN40)</f>
        <v>0</v>
      </c>
      <c r="DO48" s="76">
        <f>SUM($G32:DO32)-SUM($G40:DO40)</f>
        <v>0</v>
      </c>
      <c r="DP48" s="76">
        <f>SUM($G32:DP32)-SUM($G40:DP40)</f>
        <v>0</v>
      </c>
      <c r="DQ48" s="76">
        <f>SUM($G32:DQ32)-SUM($G40:DQ40)</f>
        <v>0</v>
      </c>
      <c r="DR48" s="76">
        <f>SUM($G32:DR32)-SUM($G40:DR40)</f>
        <v>0</v>
      </c>
      <c r="DS48" s="76">
        <f>SUM($G32:DS32)-SUM($G40:DS40)</f>
        <v>0</v>
      </c>
      <c r="DT48" s="76">
        <f>SUM($G32:DT32)-SUM($G40:DT40)</f>
        <v>0</v>
      </c>
      <c r="DU48" s="76">
        <f>SUM($G32:DU32)-SUM($G40:DU40)</f>
        <v>0</v>
      </c>
      <c r="DV48" s="76">
        <f>SUM($G32:DV32)-SUM($G40:DV40)</f>
        <v>0</v>
      </c>
      <c r="DW48" s="76">
        <f>SUM($G32:DW32)-SUM($G40:DW40)</f>
        <v>0</v>
      </c>
      <c r="DX48" s="76">
        <f>SUM($G32:DX32)-SUM($G40:DX40)</f>
        <v>0</v>
      </c>
      <c r="DY48" s="76">
        <f>SUM($G32:DY32)-SUM($G40:DY40)</f>
        <v>0</v>
      </c>
      <c r="DZ48" s="76">
        <f>SUM($G32:DZ32)-SUM($G40:DZ40)</f>
        <v>0</v>
      </c>
      <c r="EA48" s="76">
        <f>SUM($G32:EA32)-SUM($G40:EA40)</f>
        <v>0</v>
      </c>
      <c r="EB48" s="76">
        <f>SUM($G32:EB32)-SUM($G40:EB40)</f>
        <v>0</v>
      </c>
      <c r="EC48" s="76">
        <f>SUM($G32:EC32)-SUM($G40:EC40)</f>
        <v>0</v>
      </c>
      <c r="ED48" s="76">
        <f>SUM($G32:ED32)-SUM($G40:ED40)</f>
        <v>0</v>
      </c>
      <c r="EE48" s="76">
        <f>SUM($G32:EE32)-SUM($G40:EE40)</f>
        <v>0</v>
      </c>
      <c r="EF48" s="76">
        <f>SUM($G32:EF32)-SUM($G40:EF40)</f>
        <v>0</v>
      </c>
      <c r="EG48" s="76">
        <f>SUM($G32:EG32)-SUM($G40:EG40)</f>
        <v>0</v>
      </c>
      <c r="EH48" s="76">
        <f>SUM($G32:EH32)-SUM($G40:EH40)</f>
        <v>0</v>
      </c>
      <c r="EI48" s="76">
        <f>SUM($G32:EI32)-SUM($G40:EI40)</f>
        <v>0</v>
      </c>
      <c r="EJ48" s="76">
        <f>SUM($G32:EJ32)-SUM($G40:EJ40)</f>
        <v>0</v>
      </c>
      <c r="EK48" s="76">
        <f>SUM($G32:EK32)-SUM($G40:EK40)</f>
        <v>0</v>
      </c>
      <c r="EL48" s="76">
        <f>SUM($G32:EL32)-SUM($G40:EL40)</f>
        <v>0</v>
      </c>
      <c r="EM48" s="76">
        <f>SUM($G32:EM32)-SUM($G40:EM40)</f>
        <v>0</v>
      </c>
      <c r="EN48" s="76">
        <f>SUM($G32:EN32)-SUM($G40:EN40)</f>
        <v>0</v>
      </c>
      <c r="EO48" s="76">
        <f>SUM($G32:EO32)-SUM($G40:EO40)</f>
        <v>0</v>
      </c>
      <c r="EP48" s="76">
        <f>SUM($G32:EP32)-SUM($G40:EP40)</f>
        <v>0</v>
      </c>
      <c r="EQ48" s="76">
        <f>SUM($G32:EQ32)-SUM($G40:EQ40)</f>
        <v>0</v>
      </c>
      <c r="ER48" s="76">
        <f>SUM($G32:ER32)-SUM($G40:ER40)</f>
        <v>0</v>
      </c>
      <c r="ES48" s="76">
        <f>SUM($G32:ES32)-SUM($G40:ES40)</f>
        <v>0</v>
      </c>
      <c r="ET48" s="76">
        <f>SUM($G32:ET32)-SUM($G40:ET40)</f>
        <v>0</v>
      </c>
      <c r="EU48" s="76">
        <f>SUM($G32:EU32)-SUM($G40:EU40)</f>
        <v>0</v>
      </c>
      <c r="EV48" s="76">
        <f>SUM($G32:EV32)-SUM($G40:EV40)</f>
        <v>0</v>
      </c>
      <c r="EW48" s="76">
        <f>SUM($G32:EW32)-SUM($G40:EW40)</f>
        <v>0</v>
      </c>
      <c r="EX48" s="76">
        <f>SUM($G32:EX32)-SUM($G40:EX40)</f>
        <v>0</v>
      </c>
      <c r="EY48" s="76">
        <f>SUM($G32:EY32)-SUM($G40:EY40)</f>
        <v>0</v>
      </c>
      <c r="EZ48" s="76">
        <f>SUM($G32:EZ32)-SUM($G40:EZ40)</f>
        <v>0</v>
      </c>
      <c r="FA48" s="76">
        <f>SUM($G32:FA32)-SUM($G40:FA40)</f>
        <v>0</v>
      </c>
      <c r="FB48" s="76">
        <f>SUM($G32:FB32)-SUM($G40:FB40)</f>
        <v>0</v>
      </c>
      <c r="FC48" s="76">
        <f>SUM($G32:FC32)-SUM($G40:FC40)</f>
        <v>0</v>
      </c>
      <c r="FD48" s="76">
        <f>SUM($G32:FD32)-SUM($G40:FD40)</f>
        <v>0</v>
      </c>
      <c r="FE48" s="76">
        <f>SUM($G32:FE32)-SUM($G40:FE40)</f>
        <v>0</v>
      </c>
      <c r="FF48" s="76">
        <f>SUM($G32:FF32)-SUM($G40:FF40)</f>
        <v>0</v>
      </c>
      <c r="FG48" s="76">
        <f>SUM($G32:FG32)-SUM($G40:FG40)</f>
        <v>0</v>
      </c>
      <c r="FH48" s="76">
        <f>SUM($G32:FH32)-SUM($G40:FH40)</f>
        <v>0</v>
      </c>
      <c r="FI48" s="76">
        <f>SUM($G32:FI32)-SUM($G40:FI40)</f>
        <v>0</v>
      </c>
      <c r="FJ48" s="76">
        <f>SUM($G32:FJ32)-SUM($G40:FJ40)</f>
        <v>0</v>
      </c>
      <c r="FK48" s="76">
        <f>SUM($G32:FK32)-SUM($G40:FK40)</f>
        <v>0</v>
      </c>
      <c r="FL48" s="76">
        <f>SUM($G32:FL32)-SUM($G40:FL40)</f>
        <v>0</v>
      </c>
      <c r="FM48" s="76">
        <f>SUM($G32:FM32)-SUM($G40:FM40)</f>
        <v>0</v>
      </c>
      <c r="FN48" s="76">
        <f>SUM($G32:FN32)-SUM($G40:FN40)</f>
        <v>0</v>
      </c>
      <c r="FO48" s="76">
        <f>SUM($G32:FO32)-SUM($G40:FO40)</f>
        <v>0</v>
      </c>
      <c r="FP48" s="76">
        <f>SUM($G32:FP32)-SUM($G40:FP40)</f>
        <v>0</v>
      </c>
      <c r="FQ48" s="76">
        <f>SUM($G32:FQ32)-SUM($G40:FQ40)</f>
        <v>0</v>
      </c>
      <c r="FR48" s="76">
        <f>SUM($G32:FR32)-SUM($G40:FR40)</f>
        <v>0</v>
      </c>
      <c r="FS48" s="76">
        <f>SUM($G32:FS32)-SUM($G40:FS40)</f>
        <v>0</v>
      </c>
      <c r="FT48" s="76">
        <f>SUM($G32:FT32)-SUM($G40:FT40)</f>
        <v>0</v>
      </c>
      <c r="FU48" s="76">
        <f>SUM($G32:FU32)-SUM($G40:FU40)</f>
        <v>0</v>
      </c>
      <c r="FV48" s="76">
        <f>SUM($G32:FV32)-SUM($G40:FV40)</f>
        <v>0</v>
      </c>
      <c r="FW48" s="76">
        <f>SUM($G32:FW32)-SUM($G40:FW40)</f>
        <v>0</v>
      </c>
      <c r="FX48" s="76">
        <f>SUM($G32:FX32)-SUM($G40:FX40)</f>
        <v>0</v>
      </c>
      <c r="FY48" s="76">
        <f>SUM($G32:FY32)-SUM($G40:FY40)</f>
        <v>0</v>
      </c>
      <c r="FZ48" s="76">
        <f>SUM($G32:FZ32)-SUM($G40:FZ40)</f>
        <v>0</v>
      </c>
      <c r="GA48" s="76">
        <f>SUM($G32:GA32)-SUM($G40:GA40)</f>
        <v>0</v>
      </c>
      <c r="GB48" s="76">
        <f>SUM($G32:GB32)-SUM($G40:GB40)</f>
        <v>0</v>
      </c>
      <c r="GC48" s="76">
        <f>SUM($G32:GC32)-SUM($G40:GC40)</f>
        <v>0</v>
      </c>
      <c r="GD48" s="76">
        <f>SUM($G32:GD32)-SUM($G40:GD40)</f>
        <v>0</v>
      </c>
      <c r="GE48" s="76">
        <f>SUM($G32:GE32)-SUM($G40:GE40)</f>
        <v>0</v>
      </c>
      <c r="GF48" s="76">
        <f>SUM($G32:GF32)-SUM($G40:GF40)</f>
        <v>0</v>
      </c>
      <c r="GG48" s="76">
        <f>SUM($G32:GG32)-SUM($G40:GG40)</f>
        <v>0</v>
      </c>
      <c r="GH48" s="76">
        <f>SUM($G32:GH32)-SUM($G40:GH40)</f>
        <v>0</v>
      </c>
      <c r="GI48" s="76">
        <f>SUM($G32:GI32)-SUM($G40:GI40)</f>
        <v>0</v>
      </c>
      <c r="GJ48" s="76">
        <f>SUM($G32:GJ32)-SUM($G40:GJ40)</f>
        <v>0</v>
      </c>
      <c r="GK48" s="76">
        <f>SUM($G32:GK32)-SUM($G40:GK40)</f>
        <v>0</v>
      </c>
      <c r="GL48" s="76">
        <f>SUM($G32:GL32)-SUM($G40:GL40)</f>
        <v>0</v>
      </c>
      <c r="GM48" s="76">
        <f>SUM($G32:GM32)-SUM($G40:GM40)</f>
        <v>0</v>
      </c>
      <c r="GN48" s="76">
        <f>SUM($G32:GN32)-SUM($G40:GN40)</f>
        <v>0</v>
      </c>
      <c r="GO48" s="76">
        <f>SUM($G32:GO32)-SUM($G40:GO40)</f>
        <v>0</v>
      </c>
      <c r="GP48" s="76">
        <f>SUM($G32:GP32)-SUM($G40:GP40)</f>
        <v>0</v>
      </c>
      <c r="GQ48" s="76">
        <f>SUM($G32:GQ32)-SUM($G40:GQ40)</f>
        <v>0</v>
      </c>
      <c r="GR48" s="76">
        <f>SUM($G32:GR32)-SUM($G40:GR40)</f>
        <v>0</v>
      </c>
      <c r="GS48" s="76">
        <f>SUM($G32:GS32)-SUM($G40:GS40)</f>
        <v>0</v>
      </c>
      <c r="GT48" s="76">
        <f>SUM($G32:GT32)-SUM($G40:GT40)</f>
        <v>0</v>
      </c>
      <c r="GU48" s="76">
        <f>SUM($G32:GU32)-SUM($G40:GU40)</f>
        <v>0</v>
      </c>
      <c r="GV48" s="76">
        <f>SUM($G32:GV32)-SUM($G40:GV40)</f>
        <v>0</v>
      </c>
      <c r="GW48" s="76">
        <f>SUM($G32:GW32)-SUM($G40:GW40)</f>
        <v>0</v>
      </c>
      <c r="GX48" s="76">
        <f>SUM($G32:GX32)-SUM($G40:GX40)</f>
        <v>0</v>
      </c>
      <c r="GY48" s="76">
        <f>SUM($G32:GY32)-SUM($G40:GY40)</f>
        <v>0</v>
      </c>
      <c r="GZ48" s="76">
        <f>SUM($G32:GZ32)-SUM($G40:GZ40)</f>
        <v>0</v>
      </c>
      <c r="HA48" s="76">
        <f>SUM($G32:HA32)-SUM($G40:HA40)</f>
        <v>0</v>
      </c>
      <c r="HB48" s="76">
        <f>SUM($G32:HB32)-SUM($G40:HB40)</f>
        <v>0</v>
      </c>
      <c r="HC48" s="76">
        <f>SUM($G32:HC32)-SUM($G40:HC40)</f>
        <v>0</v>
      </c>
      <c r="HD48" s="76">
        <f>SUM($G32:HD32)-SUM($G40:HD40)</f>
        <v>0</v>
      </c>
      <c r="HE48" s="76">
        <f>SUM($G32:HE32)-SUM($G40:HE40)</f>
        <v>0</v>
      </c>
      <c r="HF48" s="76">
        <f>SUM($G32:HF32)-SUM($G40:HF40)</f>
        <v>0</v>
      </c>
      <c r="HG48" s="76">
        <f>SUM($G32:HG32)-SUM($G40:HG40)</f>
        <v>0</v>
      </c>
      <c r="HH48" s="76">
        <f>SUM($G32:HH32)-SUM($G40:HH40)</f>
        <v>0</v>
      </c>
      <c r="HI48" s="76">
        <f>SUM($G32:HI32)-SUM($G40:HI40)</f>
        <v>0</v>
      </c>
      <c r="HJ48" s="76">
        <f>SUM($G32:HJ32)-SUM($G40:HJ40)</f>
        <v>0</v>
      </c>
      <c r="HK48" s="76">
        <f>SUM($G32:HK32)-SUM($G40:HK40)</f>
        <v>0</v>
      </c>
      <c r="HL48" s="76">
        <f>SUM($G32:HL32)-SUM($G40:HL40)</f>
        <v>0</v>
      </c>
      <c r="HM48" s="76">
        <f>SUM($G32:HM32)-SUM($G40:HM40)</f>
        <v>0</v>
      </c>
      <c r="HN48" s="76">
        <f>SUM($G32:HN32)-SUM($G40:HN40)</f>
        <v>0</v>
      </c>
      <c r="HO48" s="76">
        <f>SUM($G32:HO32)-SUM($G40:HO40)</f>
        <v>0</v>
      </c>
      <c r="HP48" s="76">
        <f>SUM($G32:HP32)-SUM($G40:HP40)</f>
        <v>0</v>
      </c>
      <c r="HQ48" s="76">
        <f>SUM($G32:HQ32)-SUM($G40:HQ40)</f>
        <v>0</v>
      </c>
      <c r="HR48" s="76">
        <f>SUM($G32:HR32)-SUM($G40:HR40)</f>
        <v>0</v>
      </c>
      <c r="HS48" s="76">
        <f>SUM($G32:HS32)-SUM($G40:HS40)</f>
        <v>0</v>
      </c>
      <c r="HT48" s="76">
        <f>SUM($G32:HT32)-SUM($G40:HT40)</f>
        <v>0</v>
      </c>
      <c r="HU48" s="76">
        <f>SUM($G32:HU32)-SUM($G40:HU40)</f>
        <v>0</v>
      </c>
      <c r="HV48" s="76">
        <f>SUM($G32:HV32)-SUM($G40:HV40)</f>
        <v>0</v>
      </c>
      <c r="HW48" s="76">
        <f>SUM($G32:HW32)-SUM($G40:HW40)</f>
        <v>0</v>
      </c>
      <c r="HX48" s="76">
        <f>SUM($G32:HX32)-SUM($G40:HX40)</f>
        <v>0</v>
      </c>
      <c r="HY48" s="76">
        <f>SUM($G32:HY32)-SUM($G40:HY40)</f>
        <v>0</v>
      </c>
      <c r="HZ48" s="76">
        <f>SUM($G32:HZ32)-SUM($G40:HZ40)</f>
        <v>0</v>
      </c>
      <c r="IA48" s="76">
        <f>SUM($G32:IA32)-SUM($G40:IA40)</f>
        <v>0</v>
      </c>
      <c r="IB48" s="76">
        <f>SUM($G32:IB32)-SUM($G40:IB40)</f>
        <v>0</v>
      </c>
      <c r="IC48" s="76">
        <f>SUM($G32:IC32)-SUM($G40:IC40)</f>
        <v>0</v>
      </c>
      <c r="ID48" s="76">
        <f>SUM($G32:ID32)-SUM($G40:ID40)</f>
        <v>0</v>
      </c>
      <c r="IE48" s="76">
        <f>SUM($G32:IE32)-SUM($G40:IE40)</f>
        <v>0</v>
      </c>
      <c r="IF48" s="76">
        <f>SUM($G32:IF32)-SUM($G40:IF40)</f>
        <v>0</v>
      </c>
      <c r="IG48" s="76">
        <f>SUM($G32:IG32)-SUM($G40:IG40)</f>
        <v>0</v>
      </c>
      <c r="IH48" s="76">
        <f>SUM($G32:IH32)-SUM($G40:IH40)</f>
        <v>0</v>
      </c>
      <c r="II48" s="76">
        <f>SUM($G32:II32)-SUM($G40:II40)</f>
        <v>0</v>
      </c>
      <c r="IJ48" s="76">
        <f>SUM($G32:IJ32)-SUM($G40:IJ40)</f>
        <v>0</v>
      </c>
      <c r="IK48" s="76">
        <f>SUM($G32:IK32)-SUM($G40:IK40)</f>
        <v>0</v>
      </c>
      <c r="IL48" s="76">
        <f>SUM($G32:IL32)-SUM($G40:IL40)</f>
        <v>0</v>
      </c>
    </row>
    <row r="49" spans="2:246" ht="10.5" customHeight="1" outlineLevel="2" x14ac:dyDescent="0.3">
      <c r="B49" s="7" t="s">
        <v>118</v>
      </c>
      <c r="C49" s="56"/>
      <c r="G49" s="76">
        <f>SUM($G33:G33)-SUM($G41:G41)</f>
        <v>0</v>
      </c>
      <c r="H49" s="76">
        <f>SUM($G33:H33)-SUM($G41:H41)</f>
        <v>0</v>
      </c>
      <c r="I49" s="76">
        <f>SUM($G33:I33)-SUM($G41:I41)</f>
        <v>0</v>
      </c>
      <c r="J49" s="76">
        <f>SUM($G33:J33)-SUM($G41:J41)</f>
        <v>0</v>
      </c>
      <c r="K49" s="76">
        <f>SUM($G33:K33)-SUM($G41:K41)</f>
        <v>0</v>
      </c>
      <c r="L49" s="76">
        <f>SUM($G33:L33)-SUM($G41:L41)</f>
        <v>0</v>
      </c>
      <c r="M49" s="76">
        <f>SUM($G33:M33)-SUM($G41:M41)</f>
        <v>0</v>
      </c>
      <c r="N49" s="76">
        <f>SUM($G33:N33)-SUM($G41:N41)</f>
        <v>0</v>
      </c>
      <c r="O49" s="76">
        <f>SUM($G33:O33)-SUM($G41:O41)</f>
        <v>0</v>
      </c>
      <c r="P49" s="76">
        <f>SUM($G33:P33)-SUM($G41:P41)</f>
        <v>0</v>
      </c>
      <c r="Q49" s="76">
        <f>SUM($G33:Q33)-SUM($G41:Q41)</f>
        <v>0</v>
      </c>
      <c r="R49" s="76">
        <f>SUM($G33:R33)-SUM($G41:R41)</f>
        <v>0</v>
      </c>
      <c r="S49" s="76">
        <f>SUM($G33:S33)-SUM($G41:S41)</f>
        <v>0</v>
      </c>
      <c r="T49" s="76">
        <f>SUM($G33:T33)-SUM($G41:T41)</f>
        <v>0</v>
      </c>
      <c r="U49" s="76">
        <f>SUM($G33:U33)-SUM($G41:U41)</f>
        <v>0</v>
      </c>
      <c r="V49" s="76">
        <f>SUM($G33:V33)-SUM($G41:V41)</f>
        <v>0</v>
      </c>
      <c r="W49" s="76">
        <f>SUM($G33:W33)-SUM($G41:W41)</f>
        <v>0</v>
      </c>
      <c r="X49" s="76">
        <f>SUM($G33:X33)-SUM($G41:X41)</f>
        <v>0</v>
      </c>
      <c r="Y49" s="76">
        <f>SUM($G33:Y33)-SUM($G41:Y41)</f>
        <v>0</v>
      </c>
      <c r="Z49" s="76">
        <f>SUM($G33:Z33)-SUM($G41:Z41)</f>
        <v>0</v>
      </c>
      <c r="AA49" s="76">
        <f>SUM($G33:AA33)-SUM($G41:AA41)</f>
        <v>0</v>
      </c>
      <c r="AB49" s="76">
        <f>SUM($G33:AB33)-SUM($G41:AB41)</f>
        <v>0</v>
      </c>
      <c r="AC49" s="76">
        <f>SUM($G33:AC33)-SUM($G41:AC41)</f>
        <v>0</v>
      </c>
      <c r="AD49" s="76">
        <f>SUM($G33:AD33)-SUM($G41:AD41)</f>
        <v>0</v>
      </c>
      <c r="AE49" s="76">
        <f>SUM($G33:AE33)-SUM($G41:AE41)</f>
        <v>0</v>
      </c>
      <c r="AF49" s="76">
        <f>SUM($G33:AF33)-SUM($G41:AF41)</f>
        <v>0</v>
      </c>
      <c r="AG49" s="76">
        <f>SUM($G33:AG33)-SUM($G41:AG41)</f>
        <v>0</v>
      </c>
      <c r="AH49" s="76">
        <f>SUM($G33:AH33)-SUM($G41:AH41)</f>
        <v>0</v>
      </c>
      <c r="AI49" s="76">
        <f>SUM($G33:AI33)-SUM($G41:AI41)</f>
        <v>0</v>
      </c>
      <c r="AJ49" s="76">
        <f>SUM($G33:AJ33)-SUM($G41:AJ41)</f>
        <v>0</v>
      </c>
      <c r="AK49" s="76">
        <f>SUM($G33:AK33)-SUM($G41:AK41)</f>
        <v>0</v>
      </c>
      <c r="AL49" s="76">
        <f>SUM($G33:AL33)-SUM($G41:AL41)</f>
        <v>0</v>
      </c>
      <c r="AM49" s="76">
        <f>SUM($G33:AM33)-SUM($G41:AM41)</f>
        <v>0</v>
      </c>
      <c r="AN49" s="76">
        <f>SUM($G33:AN33)-SUM($G41:AN41)</f>
        <v>0</v>
      </c>
      <c r="AO49" s="76">
        <f>SUM($G33:AO33)-SUM($G41:AO41)</f>
        <v>0</v>
      </c>
      <c r="AP49" s="76">
        <f>SUM($G33:AP33)-SUM($G41:AP41)</f>
        <v>0</v>
      </c>
      <c r="AQ49" s="76">
        <f>SUM($G33:AQ33)-SUM($G41:AQ41)</f>
        <v>0</v>
      </c>
      <c r="AR49" s="76">
        <f>SUM($G33:AR33)-SUM($G41:AR41)</f>
        <v>0</v>
      </c>
      <c r="AS49" s="76">
        <f>SUM($G33:AS33)-SUM($G41:AS41)</f>
        <v>0</v>
      </c>
      <c r="AT49" s="76">
        <f>SUM($G33:AT33)-SUM($G41:AT41)</f>
        <v>0</v>
      </c>
      <c r="AU49" s="76">
        <f>SUM($G33:AU33)-SUM($G41:AU41)</f>
        <v>0</v>
      </c>
      <c r="AV49" s="76">
        <f>SUM($G33:AV33)-SUM($G41:AV41)</f>
        <v>0</v>
      </c>
      <c r="AW49" s="76">
        <f>SUM($G33:AW33)-SUM($G41:AW41)</f>
        <v>0</v>
      </c>
      <c r="AX49" s="76">
        <f>SUM($G33:AX33)-SUM($G41:AX41)</f>
        <v>0</v>
      </c>
      <c r="AY49" s="76">
        <f>SUM($G33:AY33)-SUM($G41:AY41)</f>
        <v>0</v>
      </c>
      <c r="AZ49" s="76">
        <f>SUM($G33:AZ33)-SUM($G41:AZ41)</f>
        <v>0</v>
      </c>
      <c r="BA49" s="76">
        <f>SUM($G33:BA33)-SUM($G41:BA41)</f>
        <v>0</v>
      </c>
      <c r="BB49" s="76">
        <f>SUM($G33:BB33)-SUM($G41:BB41)</f>
        <v>0</v>
      </c>
      <c r="BC49" s="76">
        <f>SUM($G33:BC33)-SUM($G41:BC41)</f>
        <v>0</v>
      </c>
      <c r="BD49" s="76">
        <f>SUM($G33:BD33)-SUM($G41:BD41)</f>
        <v>0</v>
      </c>
      <c r="BE49" s="76">
        <f>SUM($G33:BE33)-SUM($G41:BE41)</f>
        <v>0</v>
      </c>
      <c r="BF49" s="76">
        <f>SUM($G33:BF33)-SUM($G41:BF41)</f>
        <v>0</v>
      </c>
      <c r="BG49" s="76">
        <f>SUM($G33:BG33)-SUM($G41:BG41)</f>
        <v>0</v>
      </c>
      <c r="BH49" s="76">
        <f>SUM($G33:BH33)-SUM($G41:BH41)</f>
        <v>0</v>
      </c>
      <c r="BI49" s="76">
        <f>SUM($G33:BI33)-SUM($G41:BI41)</f>
        <v>0</v>
      </c>
      <c r="BJ49" s="76">
        <f>SUM($G33:BJ33)-SUM($G41:BJ41)</f>
        <v>0</v>
      </c>
      <c r="BK49" s="76">
        <f>SUM($G33:BK33)-SUM($G41:BK41)</f>
        <v>0</v>
      </c>
      <c r="BL49" s="76">
        <f>SUM($G33:BL33)-SUM($G41:BL41)</f>
        <v>0</v>
      </c>
      <c r="BM49" s="76">
        <f>SUM($G33:BM33)-SUM($G41:BM41)</f>
        <v>0</v>
      </c>
      <c r="BN49" s="76">
        <f>SUM($G33:BN33)-SUM($G41:BN41)</f>
        <v>0</v>
      </c>
      <c r="BO49" s="76">
        <f>SUM($G33:BO33)-SUM($G41:BO41)</f>
        <v>0</v>
      </c>
      <c r="BP49" s="76">
        <f>SUM($G33:BP33)-SUM($G41:BP41)</f>
        <v>0</v>
      </c>
      <c r="BQ49" s="76">
        <f>SUM($G33:BQ33)-SUM($G41:BQ41)</f>
        <v>0</v>
      </c>
      <c r="BR49" s="76">
        <f>SUM($G33:BR33)-SUM($G41:BR41)</f>
        <v>0</v>
      </c>
      <c r="BS49" s="76">
        <f>SUM($G33:BS33)-SUM($G41:BS41)</f>
        <v>0</v>
      </c>
      <c r="BT49" s="76">
        <f>SUM($G33:BT33)-SUM($G41:BT41)</f>
        <v>0</v>
      </c>
      <c r="BU49" s="76">
        <f>SUM($G33:BU33)-SUM($G41:BU41)</f>
        <v>0</v>
      </c>
      <c r="BV49" s="76">
        <f>SUM($G33:BV33)-SUM($G41:BV41)</f>
        <v>0</v>
      </c>
      <c r="BW49" s="76">
        <f>SUM($G33:BW33)-SUM($G41:BW41)</f>
        <v>0</v>
      </c>
      <c r="BX49" s="76">
        <f>SUM($G33:BX33)-SUM($G41:BX41)</f>
        <v>0</v>
      </c>
      <c r="BY49" s="76">
        <f>SUM($G33:BY33)-SUM($G41:BY41)</f>
        <v>0</v>
      </c>
      <c r="BZ49" s="76">
        <f>SUM($G33:BZ33)-SUM($G41:BZ41)</f>
        <v>0</v>
      </c>
      <c r="CA49" s="76">
        <f>SUM($G33:CA33)-SUM($G41:CA41)</f>
        <v>0</v>
      </c>
      <c r="CB49" s="76">
        <f>SUM($G33:CB33)-SUM($G41:CB41)</f>
        <v>0</v>
      </c>
      <c r="CC49" s="76">
        <f>SUM($G33:CC33)-SUM($G41:CC41)</f>
        <v>0</v>
      </c>
      <c r="CD49" s="76">
        <f>SUM($G33:CD33)-SUM($G41:CD41)</f>
        <v>0</v>
      </c>
      <c r="CE49" s="76">
        <f>SUM($G33:CE33)-SUM($G41:CE41)</f>
        <v>0</v>
      </c>
      <c r="CF49" s="76">
        <f>SUM($G33:CF33)-SUM($G41:CF41)</f>
        <v>0</v>
      </c>
      <c r="CG49" s="76">
        <f>SUM($G33:CG33)-SUM($G41:CG41)</f>
        <v>0</v>
      </c>
      <c r="CH49" s="76">
        <f>SUM($G33:CH33)-SUM($G41:CH41)</f>
        <v>0</v>
      </c>
      <c r="CI49" s="76">
        <f>SUM($G33:CI33)-SUM($G41:CI41)</f>
        <v>0</v>
      </c>
      <c r="CJ49" s="76">
        <f>SUM($G33:CJ33)-SUM($G41:CJ41)</f>
        <v>0</v>
      </c>
      <c r="CK49" s="76">
        <f>SUM($G33:CK33)-SUM($G41:CK41)</f>
        <v>0</v>
      </c>
      <c r="CL49" s="76">
        <f>SUM($G33:CL33)-SUM($G41:CL41)</f>
        <v>0</v>
      </c>
      <c r="CM49" s="76">
        <f>SUM($G33:CM33)-SUM($G41:CM41)</f>
        <v>0</v>
      </c>
      <c r="CN49" s="76">
        <f>SUM($G33:CN33)-SUM($G41:CN41)</f>
        <v>0</v>
      </c>
      <c r="CO49" s="76">
        <f>SUM($G33:CO33)-SUM($G41:CO41)</f>
        <v>0</v>
      </c>
      <c r="CP49" s="76">
        <f>SUM($G33:CP33)-SUM($G41:CP41)</f>
        <v>0</v>
      </c>
      <c r="CQ49" s="76">
        <f>SUM($G33:CQ33)-SUM($G41:CQ41)</f>
        <v>0</v>
      </c>
      <c r="CR49" s="76">
        <f>SUM($G33:CR33)-SUM($G41:CR41)</f>
        <v>0</v>
      </c>
      <c r="CS49" s="76">
        <f>SUM($G33:CS33)-SUM($G41:CS41)</f>
        <v>0</v>
      </c>
      <c r="CT49" s="76">
        <f>SUM($G33:CT33)-SUM($G41:CT41)</f>
        <v>0</v>
      </c>
      <c r="CU49" s="76">
        <f>SUM($G33:CU33)-SUM($G41:CU41)</f>
        <v>0</v>
      </c>
      <c r="CV49" s="76">
        <f>SUM($G33:CV33)-SUM($G41:CV41)</f>
        <v>0</v>
      </c>
      <c r="CW49" s="76">
        <f>SUM($G33:CW33)-SUM($G41:CW41)</f>
        <v>0</v>
      </c>
      <c r="CX49" s="76">
        <f>SUM($G33:CX33)-SUM($G41:CX41)</f>
        <v>0</v>
      </c>
      <c r="CY49" s="76">
        <f>SUM($G33:CY33)-SUM($G41:CY41)</f>
        <v>0</v>
      </c>
      <c r="CZ49" s="76">
        <f>SUM($G33:CZ33)-SUM($G41:CZ41)</f>
        <v>0</v>
      </c>
      <c r="DA49" s="76">
        <f>SUM($G33:DA33)-SUM($G41:DA41)</f>
        <v>0</v>
      </c>
      <c r="DB49" s="76">
        <f>SUM($G33:DB33)-SUM($G41:DB41)</f>
        <v>0</v>
      </c>
      <c r="DC49" s="76">
        <f>SUM($G33:DC33)-SUM($G41:DC41)</f>
        <v>0</v>
      </c>
      <c r="DD49" s="76">
        <f>SUM($G33:DD33)-SUM($G41:DD41)</f>
        <v>0</v>
      </c>
      <c r="DE49" s="76">
        <f>SUM($G33:DE33)-SUM($G41:DE41)</f>
        <v>0</v>
      </c>
      <c r="DF49" s="76">
        <f>SUM($G33:DF33)-SUM($G41:DF41)</f>
        <v>0</v>
      </c>
      <c r="DG49" s="76">
        <f>SUM($G33:DG33)-SUM($G41:DG41)</f>
        <v>0</v>
      </c>
      <c r="DH49" s="76">
        <f>SUM($G33:DH33)-SUM($G41:DH41)</f>
        <v>0</v>
      </c>
      <c r="DI49" s="76">
        <f>SUM($G33:DI33)-SUM($G41:DI41)</f>
        <v>0</v>
      </c>
      <c r="DJ49" s="76">
        <f>SUM($G33:DJ33)-SUM($G41:DJ41)</f>
        <v>0</v>
      </c>
      <c r="DK49" s="76">
        <f>SUM($G33:DK33)-SUM($G41:DK41)</f>
        <v>0</v>
      </c>
      <c r="DL49" s="76">
        <f>SUM($G33:DL33)-SUM($G41:DL41)</f>
        <v>0</v>
      </c>
      <c r="DM49" s="76">
        <f>SUM($G33:DM33)-SUM($G41:DM41)</f>
        <v>0</v>
      </c>
      <c r="DN49" s="76">
        <f>SUM($G33:DN33)-SUM($G41:DN41)</f>
        <v>0</v>
      </c>
      <c r="DO49" s="76">
        <f>SUM($G33:DO33)-SUM($G41:DO41)</f>
        <v>0</v>
      </c>
      <c r="DP49" s="76">
        <f>SUM($G33:DP33)-SUM($G41:DP41)</f>
        <v>0</v>
      </c>
      <c r="DQ49" s="76">
        <f>SUM($G33:DQ33)-SUM($G41:DQ41)</f>
        <v>0</v>
      </c>
      <c r="DR49" s="76">
        <f>SUM($G33:DR33)-SUM($G41:DR41)</f>
        <v>0</v>
      </c>
      <c r="DS49" s="76">
        <f>SUM($G33:DS33)-SUM($G41:DS41)</f>
        <v>0</v>
      </c>
      <c r="DT49" s="76">
        <f>SUM($G33:DT33)-SUM($G41:DT41)</f>
        <v>0</v>
      </c>
      <c r="DU49" s="76">
        <f>SUM($G33:DU33)-SUM($G41:DU41)</f>
        <v>0</v>
      </c>
      <c r="DV49" s="76">
        <f>SUM($G33:DV33)-SUM($G41:DV41)</f>
        <v>0</v>
      </c>
      <c r="DW49" s="76">
        <f>SUM($G33:DW33)-SUM($G41:DW41)</f>
        <v>0</v>
      </c>
      <c r="DX49" s="76">
        <f>SUM($G33:DX33)-SUM($G41:DX41)</f>
        <v>0</v>
      </c>
      <c r="DY49" s="76">
        <f>SUM($G33:DY33)-SUM($G41:DY41)</f>
        <v>0</v>
      </c>
      <c r="DZ49" s="76">
        <f>SUM($G33:DZ33)-SUM($G41:DZ41)</f>
        <v>0</v>
      </c>
      <c r="EA49" s="76">
        <f>SUM($G33:EA33)-SUM($G41:EA41)</f>
        <v>0</v>
      </c>
      <c r="EB49" s="76">
        <f>SUM($G33:EB33)-SUM($G41:EB41)</f>
        <v>0</v>
      </c>
      <c r="EC49" s="76">
        <f>SUM($G33:EC33)-SUM($G41:EC41)</f>
        <v>0</v>
      </c>
      <c r="ED49" s="76">
        <f>SUM($G33:ED33)-SUM($G41:ED41)</f>
        <v>0</v>
      </c>
      <c r="EE49" s="76">
        <f>SUM($G33:EE33)-SUM($G41:EE41)</f>
        <v>0</v>
      </c>
      <c r="EF49" s="76">
        <f>SUM($G33:EF33)-SUM($G41:EF41)</f>
        <v>0</v>
      </c>
      <c r="EG49" s="76">
        <f>SUM($G33:EG33)-SUM($G41:EG41)</f>
        <v>0</v>
      </c>
      <c r="EH49" s="76">
        <f>SUM($G33:EH33)-SUM($G41:EH41)</f>
        <v>0</v>
      </c>
      <c r="EI49" s="76">
        <f>SUM($G33:EI33)-SUM($G41:EI41)</f>
        <v>0</v>
      </c>
      <c r="EJ49" s="76">
        <f>SUM($G33:EJ33)-SUM($G41:EJ41)</f>
        <v>0</v>
      </c>
      <c r="EK49" s="76">
        <f>SUM($G33:EK33)-SUM($G41:EK41)</f>
        <v>0</v>
      </c>
      <c r="EL49" s="76">
        <f>SUM($G33:EL33)-SUM($G41:EL41)</f>
        <v>0</v>
      </c>
      <c r="EM49" s="76">
        <f>SUM($G33:EM33)-SUM($G41:EM41)</f>
        <v>0</v>
      </c>
      <c r="EN49" s="76">
        <f>SUM($G33:EN33)-SUM($G41:EN41)</f>
        <v>0</v>
      </c>
      <c r="EO49" s="76">
        <f>SUM($G33:EO33)-SUM($G41:EO41)</f>
        <v>0</v>
      </c>
      <c r="EP49" s="76">
        <f>SUM($G33:EP33)-SUM($G41:EP41)</f>
        <v>0</v>
      </c>
      <c r="EQ49" s="76">
        <f>SUM($G33:EQ33)-SUM($G41:EQ41)</f>
        <v>0</v>
      </c>
      <c r="ER49" s="76">
        <f>SUM($G33:ER33)-SUM($G41:ER41)</f>
        <v>0</v>
      </c>
      <c r="ES49" s="76">
        <f>SUM($G33:ES33)-SUM($G41:ES41)</f>
        <v>0</v>
      </c>
      <c r="ET49" s="76">
        <f>SUM($G33:ET33)-SUM($G41:ET41)</f>
        <v>0</v>
      </c>
      <c r="EU49" s="76">
        <f>SUM($G33:EU33)-SUM($G41:EU41)</f>
        <v>0</v>
      </c>
      <c r="EV49" s="76">
        <f>SUM($G33:EV33)-SUM($G41:EV41)</f>
        <v>0</v>
      </c>
      <c r="EW49" s="76">
        <f>SUM($G33:EW33)-SUM($G41:EW41)</f>
        <v>0</v>
      </c>
      <c r="EX49" s="76">
        <f>SUM($G33:EX33)-SUM($G41:EX41)</f>
        <v>0</v>
      </c>
      <c r="EY49" s="76">
        <f>SUM($G33:EY33)-SUM($G41:EY41)</f>
        <v>0</v>
      </c>
      <c r="EZ49" s="76">
        <f>SUM($G33:EZ33)-SUM($G41:EZ41)</f>
        <v>0</v>
      </c>
      <c r="FA49" s="76">
        <f>SUM($G33:FA33)-SUM($G41:FA41)</f>
        <v>0</v>
      </c>
      <c r="FB49" s="76">
        <f>SUM($G33:FB33)-SUM($G41:FB41)</f>
        <v>0</v>
      </c>
      <c r="FC49" s="76">
        <f>SUM($G33:FC33)-SUM($G41:FC41)</f>
        <v>0</v>
      </c>
      <c r="FD49" s="76">
        <f>SUM($G33:FD33)-SUM($G41:FD41)</f>
        <v>0</v>
      </c>
      <c r="FE49" s="76">
        <f>SUM($G33:FE33)-SUM($G41:FE41)</f>
        <v>0</v>
      </c>
      <c r="FF49" s="76">
        <f>SUM($G33:FF33)-SUM($G41:FF41)</f>
        <v>0</v>
      </c>
      <c r="FG49" s="76">
        <f>SUM($G33:FG33)-SUM($G41:FG41)</f>
        <v>0</v>
      </c>
      <c r="FH49" s="76">
        <f>SUM($G33:FH33)-SUM($G41:FH41)</f>
        <v>0</v>
      </c>
      <c r="FI49" s="76">
        <f>SUM($G33:FI33)-SUM($G41:FI41)</f>
        <v>0</v>
      </c>
      <c r="FJ49" s="76">
        <f>SUM($G33:FJ33)-SUM($G41:FJ41)</f>
        <v>0</v>
      </c>
      <c r="FK49" s="76">
        <f>SUM($G33:FK33)-SUM($G41:FK41)</f>
        <v>0</v>
      </c>
      <c r="FL49" s="76">
        <f>SUM($G33:FL33)-SUM($G41:FL41)</f>
        <v>0</v>
      </c>
      <c r="FM49" s="76">
        <f>SUM($G33:FM33)-SUM($G41:FM41)</f>
        <v>0</v>
      </c>
      <c r="FN49" s="76">
        <f>SUM($G33:FN33)-SUM($G41:FN41)</f>
        <v>0</v>
      </c>
      <c r="FO49" s="76">
        <f>SUM($G33:FO33)-SUM($G41:FO41)</f>
        <v>0</v>
      </c>
      <c r="FP49" s="76">
        <f>SUM($G33:FP33)-SUM($G41:FP41)</f>
        <v>0</v>
      </c>
      <c r="FQ49" s="76">
        <f>SUM($G33:FQ33)-SUM($G41:FQ41)</f>
        <v>0</v>
      </c>
      <c r="FR49" s="76">
        <f>SUM($G33:FR33)-SUM($G41:FR41)</f>
        <v>0</v>
      </c>
      <c r="FS49" s="76">
        <f>SUM($G33:FS33)-SUM($G41:FS41)</f>
        <v>0</v>
      </c>
      <c r="FT49" s="76">
        <f>SUM($G33:FT33)-SUM($G41:FT41)</f>
        <v>0</v>
      </c>
      <c r="FU49" s="76">
        <f>SUM($G33:FU33)-SUM($G41:FU41)</f>
        <v>0</v>
      </c>
      <c r="FV49" s="76">
        <f>SUM($G33:FV33)-SUM($G41:FV41)</f>
        <v>0</v>
      </c>
      <c r="FW49" s="76">
        <f>SUM($G33:FW33)-SUM($G41:FW41)</f>
        <v>0</v>
      </c>
      <c r="FX49" s="76">
        <f>SUM($G33:FX33)-SUM($G41:FX41)</f>
        <v>0</v>
      </c>
      <c r="FY49" s="76">
        <f>SUM($G33:FY33)-SUM($G41:FY41)</f>
        <v>0</v>
      </c>
      <c r="FZ49" s="76">
        <f>SUM($G33:FZ33)-SUM($G41:FZ41)</f>
        <v>0</v>
      </c>
      <c r="GA49" s="76">
        <f>SUM($G33:GA33)-SUM($G41:GA41)</f>
        <v>0</v>
      </c>
      <c r="GB49" s="76">
        <f>SUM($G33:GB33)-SUM($G41:GB41)</f>
        <v>0</v>
      </c>
      <c r="GC49" s="76">
        <f>SUM($G33:GC33)-SUM($G41:GC41)</f>
        <v>0</v>
      </c>
      <c r="GD49" s="76">
        <f>SUM($G33:GD33)-SUM($G41:GD41)</f>
        <v>0</v>
      </c>
      <c r="GE49" s="76">
        <f>SUM($G33:GE33)-SUM($G41:GE41)</f>
        <v>0</v>
      </c>
      <c r="GF49" s="76">
        <f>SUM($G33:GF33)-SUM($G41:GF41)</f>
        <v>0</v>
      </c>
      <c r="GG49" s="76">
        <f>SUM($G33:GG33)-SUM($G41:GG41)</f>
        <v>0</v>
      </c>
      <c r="GH49" s="76">
        <f>SUM($G33:GH33)-SUM($G41:GH41)</f>
        <v>0</v>
      </c>
      <c r="GI49" s="76">
        <f>SUM($G33:GI33)-SUM($G41:GI41)</f>
        <v>0</v>
      </c>
      <c r="GJ49" s="76">
        <f>SUM($G33:GJ33)-SUM($G41:GJ41)</f>
        <v>0</v>
      </c>
      <c r="GK49" s="76">
        <f>SUM($G33:GK33)-SUM($G41:GK41)</f>
        <v>0</v>
      </c>
      <c r="GL49" s="76">
        <f>SUM($G33:GL33)-SUM($G41:GL41)</f>
        <v>0</v>
      </c>
      <c r="GM49" s="76">
        <f>SUM($G33:GM33)-SUM($G41:GM41)</f>
        <v>0</v>
      </c>
      <c r="GN49" s="76">
        <f>SUM($G33:GN33)-SUM($G41:GN41)</f>
        <v>0</v>
      </c>
      <c r="GO49" s="76">
        <f>SUM($G33:GO33)-SUM($G41:GO41)</f>
        <v>0</v>
      </c>
      <c r="GP49" s="76">
        <f>SUM($G33:GP33)-SUM($G41:GP41)</f>
        <v>0</v>
      </c>
      <c r="GQ49" s="76">
        <f>SUM($G33:GQ33)-SUM($G41:GQ41)</f>
        <v>0</v>
      </c>
      <c r="GR49" s="76">
        <f>SUM($G33:GR33)-SUM($G41:GR41)</f>
        <v>0</v>
      </c>
      <c r="GS49" s="76">
        <f>SUM($G33:GS33)-SUM($G41:GS41)</f>
        <v>0</v>
      </c>
      <c r="GT49" s="76">
        <f>SUM($G33:GT33)-SUM($G41:GT41)</f>
        <v>0</v>
      </c>
      <c r="GU49" s="76">
        <f>SUM($G33:GU33)-SUM($G41:GU41)</f>
        <v>0</v>
      </c>
      <c r="GV49" s="76">
        <f>SUM($G33:GV33)-SUM($G41:GV41)</f>
        <v>0</v>
      </c>
      <c r="GW49" s="76">
        <f>SUM($G33:GW33)-SUM($G41:GW41)</f>
        <v>0</v>
      </c>
      <c r="GX49" s="76">
        <f>SUM($G33:GX33)-SUM($G41:GX41)</f>
        <v>0</v>
      </c>
      <c r="GY49" s="76">
        <f>SUM($G33:GY33)-SUM($G41:GY41)</f>
        <v>0</v>
      </c>
      <c r="GZ49" s="76">
        <f>SUM($G33:GZ33)-SUM($G41:GZ41)</f>
        <v>0</v>
      </c>
      <c r="HA49" s="76">
        <f>SUM($G33:HA33)-SUM($G41:HA41)</f>
        <v>0</v>
      </c>
      <c r="HB49" s="76">
        <f>SUM($G33:HB33)-SUM($G41:HB41)</f>
        <v>0</v>
      </c>
      <c r="HC49" s="76">
        <f>SUM($G33:HC33)-SUM($G41:HC41)</f>
        <v>0</v>
      </c>
      <c r="HD49" s="76">
        <f>SUM($G33:HD33)-SUM($G41:HD41)</f>
        <v>0</v>
      </c>
      <c r="HE49" s="76">
        <f>SUM($G33:HE33)-SUM($G41:HE41)</f>
        <v>0</v>
      </c>
      <c r="HF49" s="76">
        <f>SUM($G33:HF33)-SUM($G41:HF41)</f>
        <v>0</v>
      </c>
      <c r="HG49" s="76">
        <f>SUM($G33:HG33)-SUM($G41:HG41)</f>
        <v>0</v>
      </c>
      <c r="HH49" s="76">
        <f>SUM($G33:HH33)-SUM($G41:HH41)</f>
        <v>0</v>
      </c>
      <c r="HI49" s="76">
        <f>SUM($G33:HI33)-SUM($G41:HI41)</f>
        <v>0</v>
      </c>
      <c r="HJ49" s="76">
        <f>SUM($G33:HJ33)-SUM($G41:HJ41)</f>
        <v>0</v>
      </c>
      <c r="HK49" s="76">
        <f>SUM($G33:HK33)-SUM($G41:HK41)</f>
        <v>0</v>
      </c>
      <c r="HL49" s="76">
        <f>SUM($G33:HL33)-SUM($G41:HL41)</f>
        <v>0</v>
      </c>
      <c r="HM49" s="76">
        <f>SUM($G33:HM33)-SUM($G41:HM41)</f>
        <v>0</v>
      </c>
      <c r="HN49" s="76">
        <f>SUM($G33:HN33)-SUM($G41:HN41)</f>
        <v>0</v>
      </c>
      <c r="HO49" s="76">
        <f>SUM($G33:HO33)-SUM($G41:HO41)</f>
        <v>0</v>
      </c>
      <c r="HP49" s="76">
        <f>SUM($G33:HP33)-SUM($G41:HP41)</f>
        <v>0</v>
      </c>
      <c r="HQ49" s="76">
        <f>SUM($G33:HQ33)-SUM($G41:HQ41)</f>
        <v>0</v>
      </c>
      <c r="HR49" s="76">
        <f>SUM($G33:HR33)-SUM($G41:HR41)</f>
        <v>0</v>
      </c>
      <c r="HS49" s="76">
        <f>SUM($G33:HS33)-SUM($G41:HS41)</f>
        <v>0</v>
      </c>
      <c r="HT49" s="76">
        <f>SUM($G33:HT33)-SUM($G41:HT41)</f>
        <v>0</v>
      </c>
      <c r="HU49" s="76">
        <f>SUM($G33:HU33)-SUM($G41:HU41)</f>
        <v>0</v>
      </c>
      <c r="HV49" s="76">
        <f>SUM($G33:HV33)-SUM($G41:HV41)</f>
        <v>0</v>
      </c>
      <c r="HW49" s="76">
        <f>SUM($G33:HW33)-SUM($G41:HW41)</f>
        <v>0</v>
      </c>
      <c r="HX49" s="76">
        <f>SUM($G33:HX33)-SUM($G41:HX41)</f>
        <v>0</v>
      </c>
      <c r="HY49" s="76">
        <f>SUM($G33:HY33)-SUM($G41:HY41)</f>
        <v>0</v>
      </c>
      <c r="HZ49" s="76">
        <f>SUM($G33:HZ33)-SUM($G41:HZ41)</f>
        <v>0</v>
      </c>
      <c r="IA49" s="76">
        <f>SUM($G33:IA33)-SUM($G41:IA41)</f>
        <v>0</v>
      </c>
      <c r="IB49" s="76">
        <f>SUM($G33:IB33)-SUM($G41:IB41)</f>
        <v>0</v>
      </c>
      <c r="IC49" s="76">
        <f>SUM($G33:IC33)-SUM($G41:IC41)</f>
        <v>0</v>
      </c>
      <c r="ID49" s="76">
        <f>SUM($G33:ID33)-SUM($G41:ID41)</f>
        <v>0</v>
      </c>
      <c r="IE49" s="76">
        <f>SUM($G33:IE33)-SUM($G41:IE41)</f>
        <v>0</v>
      </c>
      <c r="IF49" s="76">
        <f>SUM($G33:IF33)-SUM($G41:IF41)</f>
        <v>0</v>
      </c>
      <c r="IG49" s="76">
        <f>SUM($G33:IG33)-SUM($G41:IG41)</f>
        <v>0</v>
      </c>
      <c r="IH49" s="76">
        <f>SUM($G33:IH33)-SUM($G41:IH41)</f>
        <v>0</v>
      </c>
      <c r="II49" s="76">
        <f>SUM($G33:II33)-SUM($G41:II41)</f>
        <v>0</v>
      </c>
      <c r="IJ49" s="76">
        <f>SUM($G33:IJ33)-SUM($G41:IJ41)</f>
        <v>0</v>
      </c>
      <c r="IK49" s="76">
        <f>SUM($G33:IK33)-SUM($G41:IK41)</f>
        <v>0</v>
      </c>
      <c r="IL49" s="76">
        <f>SUM($G33:IL33)-SUM($G41:IL41)</f>
        <v>0</v>
      </c>
    </row>
    <row r="50" spans="2:246" s="48" customFormat="1" ht="10.5" customHeight="1" outlineLevel="1" x14ac:dyDescent="0.2">
      <c r="B50" s="51" t="s">
        <v>251</v>
      </c>
      <c r="C50" s="57"/>
      <c r="D50" s="52"/>
      <c r="E50" s="53"/>
      <c r="F50" s="53"/>
      <c r="G50" s="77">
        <f t="shared" ref="G50:S50" ca="1" si="42">SUM(G45:G49)</f>
        <v>0</v>
      </c>
      <c r="H50" s="77">
        <f t="shared" ca="1" si="42"/>
        <v>0</v>
      </c>
      <c r="I50" s="77">
        <f t="shared" ca="1" si="42"/>
        <v>0</v>
      </c>
      <c r="J50" s="77">
        <f t="shared" ca="1" si="42"/>
        <v>0</v>
      </c>
      <c r="K50" s="77">
        <f t="shared" ca="1" si="42"/>
        <v>0</v>
      </c>
      <c r="L50" s="77">
        <f t="shared" ca="1" si="42"/>
        <v>0</v>
      </c>
      <c r="M50" s="77">
        <f t="shared" ca="1" si="42"/>
        <v>0</v>
      </c>
      <c r="N50" s="77">
        <f t="shared" ca="1" si="42"/>
        <v>0</v>
      </c>
      <c r="O50" s="77">
        <f t="shared" ca="1" si="42"/>
        <v>0</v>
      </c>
      <c r="P50" s="77">
        <f t="shared" ca="1" si="42"/>
        <v>0</v>
      </c>
      <c r="Q50" s="77">
        <f t="shared" ca="1" si="42"/>
        <v>0</v>
      </c>
      <c r="R50" s="77">
        <f t="shared" ca="1" si="42"/>
        <v>64093.746748796453</v>
      </c>
      <c r="S50" s="77">
        <f t="shared" ca="1" si="42"/>
        <v>63654.831997624708</v>
      </c>
      <c r="T50" s="77">
        <f ca="1">SUM(T45:T49)</f>
        <v>63215.917246452962</v>
      </c>
      <c r="U50" s="77">
        <f t="shared" ref="U50:CF50" ca="1" si="43">SUM(U45:U49)</f>
        <v>62777.002495281209</v>
      </c>
      <c r="V50" s="77">
        <f t="shared" ca="1" si="43"/>
        <v>62338.087744109471</v>
      </c>
      <c r="W50" s="77">
        <f t="shared" ca="1" si="43"/>
        <v>61899.172992937725</v>
      </c>
      <c r="X50" s="77">
        <f t="shared" ca="1" si="43"/>
        <v>61460.25824176598</v>
      </c>
      <c r="Y50" s="77">
        <f t="shared" ca="1" si="43"/>
        <v>61021.343490594241</v>
      </c>
      <c r="Z50" s="77">
        <f t="shared" ca="1" si="43"/>
        <v>60582.428739422488</v>
      </c>
      <c r="AA50" s="77">
        <f t="shared" ca="1" si="43"/>
        <v>60143.51398825075</v>
      </c>
      <c r="AB50" s="77">
        <f t="shared" ca="1" si="43"/>
        <v>59704.599237079005</v>
      </c>
      <c r="AC50" s="77">
        <f t="shared" ca="1" si="43"/>
        <v>59265.684485907259</v>
      </c>
      <c r="AD50" s="77">
        <f t="shared" ca="1" si="43"/>
        <v>58826.769734735521</v>
      </c>
      <c r="AE50" s="77">
        <f t="shared" ca="1" si="43"/>
        <v>58387.854983563768</v>
      </c>
      <c r="AF50" s="77">
        <f t="shared" ca="1" si="43"/>
        <v>57948.940232392022</v>
      </c>
      <c r="AG50" s="77">
        <f t="shared" ca="1" si="43"/>
        <v>57510.025481220277</v>
      </c>
      <c r="AH50" s="77">
        <f t="shared" ca="1" si="43"/>
        <v>57071.110730048538</v>
      </c>
      <c r="AI50" s="77">
        <f t="shared" ca="1" si="43"/>
        <v>56632.195978876793</v>
      </c>
      <c r="AJ50" s="77">
        <f t="shared" ca="1" si="43"/>
        <v>56193.281227705047</v>
      </c>
      <c r="AK50" s="77">
        <f t="shared" ca="1" si="43"/>
        <v>55754.366476533301</v>
      </c>
      <c r="AL50" s="77">
        <f t="shared" ca="1" si="43"/>
        <v>55315.451725361556</v>
      </c>
      <c r="AM50" s="77">
        <f t="shared" ca="1" si="43"/>
        <v>54876.536974189818</v>
      </c>
      <c r="AN50" s="77">
        <f t="shared" ca="1" si="43"/>
        <v>54437.622223018072</v>
      </c>
      <c r="AO50" s="77">
        <f t="shared" ca="1" si="43"/>
        <v>53998.707471846326</v>
      </c>
      <c r="AP50" s="77">
        <f t="shared" ca="1" si="43"/>
        <v>53559.792720674581</v>
      </c>
      <c r="AQ50" s="77">
        <f t="shared" ca="1" si="43"/>
        <v>53120.877969502842</v>
      </c>
      <c r="AR50" s="77">
        <f t="shared" ca="1" si="43"/>
        <v>52681.963218331097</v>
      </c>
      <c r="AS50" s="77">
        <f t="shared" ca="1" si="43"/>
        <v>52243.048467159351</v>
      </c>
      <c r="AT50" s="77">
        <f t="shared" ca="1" si="43"/>
        <v>51804.133715987606</v>
      </c>
      <c r="AU50" s="77">
        <f t="shared" ca="1" si="43"/>
        <v>51365.21896481586</v>
      </c>
      <c r="AV50" s="77">
        <f t="shared" ca="1" si="43"/>
        <v>50926.304213644122</v>
      </c>
      <c r="AW50" s="77">
        <f t="shared" ca="1" si="43"/>
        <v>50487.389462472369</v>
      </c>
      <c r="AX50" s="77">
        <f t="shared" ca="1" si="43"/>
        <v>50048.474711300623</v>
      </c>
      <c r="AY50" s="77">
        <f t="shared" ca="1" si="43"/>
        <v>49609.559960128878</v>
      </c>
      <c r="AZ50" s="77">
        <f t="shared" ca="1" si="43"/>
        <v>49170.645208957139</v>
      </c>
      <c r="BA50" s="77">
        <f t="shared" ca="1" si="43"/>
        <v>48731.730457785394</v>
      </c>
      <c r="BB50" s="77">
        <f t="shared" ca="1" si="43"/>
        <v>48292.815706613648</v>
      </c>
      <c r="BC50" s="77">
        <f t="shared" ca="1" si="43"/>
        <v>47960.382436923384</v>
      </c>
      <c r="BD50" s="77">
        <f t="shared" ca="1" si="43"/>
        <v>47627.949167233121</v>
      </c>
      <c r="BE50" s="77">
        <f t="shared" ca="1" si="43"/>
        <v>47295.515897542857</v>
      </c>
      <c r="BF50" s="77">
        <f t="shared" ca="1" si="43"/>
        <v>46963.082627852593</v>
      </c>
      <c r="BG50" s="77">
        <f t="shared" ca="1" si="43"/>
        <v>46630.649358162336</v>
      </c>
      <c r="BH50" s="77">
        <f t="shared" ca="1" si="43"/>
        <v>46298.216088472072</v>
      </c>
      <c r="BI50" s="77">
        <f t="shared" ca="1" si="43"/>
        <v>45965.782818781809</v>
      </c>
      <c r="BJ50" s="77">
        <f t="shared" ca="1" si="43"/>
        <v>45633.349549091537</v>
      </c>
      <c r="BK50" s="77">
        <f t="shared" ca="1" si="43"/>
        <v>45300.916279401281</v>
      </c>
      <c r="BL50" s="77">
        <f t="shared" ca="1" si="43"/>
        <v>44968.483009711024</v>
      </c>
      <c r="BM50" s="77">
        <f t="shared" ca="1" si="43"/>
        <v>44636.049740020753</v>
      </c>
      <c r="BN50" s="77">
        <f t="shared" ca="1" si="43"/>
        <v>44303.616470330489</v>
      </c>
      <c r="BO50" s="77">
        <f t="shared" ca="1" si="43"/>
        <v>43971.183200640226</v>
      </c>
      <c r="BP50" s="77">
        <f t="shared" ca="1" si="43"/>
        <v>43638.749930949969</v>
      </c>
      <c r="BQ50" s="77">
        <f t="shared" ca="1" si="43"/>
        <v>43306.316661259705</v>
      </c>
      <c r="BR50" s="77">
        <f t="shared" ca="1" si="43"/>
        <v>42973.883391569441</v>
      </c>
      <c r="BS50" s="77">
        <f t="shared" ca="1" si="43"/>
        <v>42641.450121879177</v>
      </c>
      <c r="BT50" s="77">
        <f t="shared" ca="1" si="43"/>
        <v>42309.016852188914</v>
      </c>
      <c r="BU50" s="77">
        <f t="shared" ca="1" si="43"/>
        <v>41976.58358249865</v>
      </c>
      <c r="BV50" s="77">
        <f t="shared" ca="1" si="43"/>
        <v>41644.150312808386</v>
      </c>
      <c r="BW50" s="77">
        <f t="shared" ca="1" si="43"/>
        <v>41311.717043118129</v>
      </c>
      <c r="BX50" s="77">
        <f t="shared" ca="1" si="43"/>
        <v>40979.283773427866</v>
      </c>
      <c r="BY50" s="77">
        <f t="shared" ca="1" si="43"/>
        <v>40646.850503737602</v>
      </c>
      <c r="BZ50" s="77">
        <f t="shared" ca="1" si="43"/>
        <v>40314.417234047331</v>
      </c>
      <c r="CA50" s="77">
        <f t="shared" ca="1" si="43"/>
        <v>39981.983964357074</v>
      </c>
      <c r="CB50" s="77">
        <f t="shared" ca="1" si="43"/>
        <v>39649.55069466681</v>
      </c>
      <c r="CC50" s="77">
        <f t="shared" ca="1" si="43"/>
        <v>39317.117424976546</v>
      </c>
      <c r="CD50" s="77">
        <f t="shared" ca="1" si="43"/>
        <v>38984.684155286275</v>
      </c>
      <c r="CE50" s="77">
        <f t="shared" ca="1" si="43"/>
        <v>38652.250885596019</v>
      </c>
      <c r="CF50" s="77">
        <f t="shared" ca="1" si="43"/>
        <v>38319.817615905755</v>
      </c>
      <c r="CG50" s="77">
        <f t="shared" ref="CG50:ER50" ca="1" si="44">SUM(CG45:CG49)</f>
        <v>37987.384346215491</v>
      </c>
      <c r="CH50" s="77">
        <f t="shared" ca="1" si="44"/>
        <v>37654.95107652522</v>
      </c>
      <c r="CI50" s="77">
        <f t="shared" ca="1" si="44"/>
        <v>37322.517806834963</v>
      </c>
      <c r="CJ50" s="77">
        <f t="shared" ca="1" si="44"/>
        <v>36990.084537144699</v>
      </c>
      <c r="CK50" s="77">
        <f t="shared" ca="1" si="44"/>
        <v>36657.651267454436</v>
      </c>
      <c r="CL50" s="77">
        <f t="shared" ca="1" si="44"/>
        <v>36325.217997764164</v>
      </c>
      <c r="CM50" s="77">
        <f t="shared" ca="1" si="44"/>
        <v>35992.784728073908</v>
      </c>
      <c r="CN50" s="77">
        <f t="shared" ca="1" si="44"/>
        <v>35660.351458383644</v>
      </c>
      <c r="CO50" s="77">
        <f t="shared" ca="1" si="44"/>
        <v>35327.91818869338</v>
      </c>
      <c r="CP50" s="77">
        <f t="shared" ca="1" si="44"/>
        <v>34995.484919003109</v>
      </c>
      <c r="CQ50" s="77">
        <f t="shared" ca="1" si="44"/>
        <v>34663.051649312853</v>
      </c>
      <c r="CR50" s="77">
        <f t="shared" ca="1" si="44"/>
        <v>34330.618379622589</v>
      </c>
      <c r="CS50" s="77">
        <f t="shared" ca="1" si="44"/>
        <v>33998.185109932325</v>
      </c>
      <c r="CT50" s="77">
        <f t="shared" ca="1" si="44"/>
        <v>33665.751840242054</v>
      </c>
      <c r="CU50" s="77">
        <f t="shared" ca="1" si="44"/>
        <v>33333.318570551797</v>
      </c>
      <c r="CV50" s="77">
        <f t="shared" ca="1" si="44"/>
        <v>33000.885300861533</v>
      </c>
      <c r="CW50" s="77">
        <f t="shared" ca="1" si="44"/>
        <v>32668.452031171266</v>
      </c>
      <c r="CX50" s="77">
        <f t="shared" ca="1" si="44"/>
        <v>32336.018761480998</v>
      </c>
      <c r="CY50" s="77">
        <f t="shared" ca="1" si="44"/>
        <v>32003.585491790738</v>
      </c>
      <c r="CZ50" s="77">
        <f t="shared" ca="1" si="44"/>
        <v>31671.152222100478</v>
      </c>
      <c r="DA50" s="77">
        <f t="shared" ca="1" si="44"/>
        <v>31338.71895241021</v>
      </c>
      <c r="DB50" s="77">
        <f t="shared" ca="1" si="44"/>
        <v>31006.28568271995</v>
      </c>
      <c r="DC50" s="77">
        <f t="shared" ca="1" si="44"/>
        <v>30673.852413029686</v>
      </c>
      <c r="DD50" s="77">
        <f t="shared" ca="1" si="44"/>
        <v>30341.419143339423</v>
      </c>
      <c r="DE50" s="77">
        <f t="shared" ca="1" si="44"/>
        <v>30008.985873649162</v>
      </c>
      <c r="DF50" s="77">
        <f t="shared" ca="1" si="44"/>
        <v>29676.552603958902</v>
      </c>
      <c r="DG50" s="77">
        <f t="shared" ca="1" si="44"/>
        <v>29344.119334268638</v>
      </c>
      <c r="DH50" s="77">
        <f t="shared" ca="1" si="44"/>
        <v>29011.686064578374</v>
      </c>
      <c r="DI50" s="77">
        <f t="shared" ca="1" si="44"/>
        <v>28679.252794888114</v>
      </c>
      <c r="DJ50" s="77">
        <f t="shared" ca="1" si="44"/>
        <v>28346.819525197854</v>
      </c>
      <c r="DK50" s="77">
        <f t="shared" ca="1" si="44"/>
        <v>28014.38625550759</v>
      </c>
      <c r="DL50" s="77">
        <f t="shared" ca="1" si="44"/>
        <v>27681.952985817326</v>
      </c>
      <c r="DM50" s="77">
        <f t="shared" ca="1" si="44"/>
        <v>27349.519716127066</v>
      </c>
      <c r="DN50" s="77">
        <f t="shared" ca="1" si="44"/>
        <v>27017.086446436806</v>
      </c>
      <c r="DO50" s="77">
        <f t="shared" ca="1" si="44"/>
        <v>26684.653176746542</v>
      </c>
      <c r="DP50" s="77">
        <f t="shared" ca="1" si="44"/>
        <v>26352.219907056278</v>
      </c>
      <c r="DQ50" s="77">
        <f t="shared" ca="1" si="44"/>
        <v>26019.786637366018</v>
      </c>
      <c r="DR50" s="77">
        <f t="shared" ca="1" si="44"/>
        <v>25687.353367675758</v>
      </c>
      <c r="DS50" s="77">
        <f t="shared" ca="1" si="44"/>
        <v>25354.920097985494</v>
      </c>
      <c r="DT50" s="77">
        <f t="shared" ca="1" si="44"/>
        <v>25022.48682829523</v>
      </c>
      <c r="DU50" s="77">
        <f t="shared" ca="1" si="44"/>
        <v>24690.05355860497</v>
      </c>
      <c r="DV50" s="77">
        <f t="shared" ca="1" si="44"/>
        <v>24357.62028891471</v>
      </c>
      <c r="DW50" s="77">
        <f t="shared" ca="1" si="44"/>
        <v>24025.187019224446</v>
      </c>
      <c r="DX50" s="77">
        <f t="shared" ca="1" si="44"/>
        <v>23692.753749534182</v>
      </c>
      <c r="DY50" s="77">
        <f t="shared" ca="1" si="44"/>
        <v>23360.320479843922</v>
      </c>
      <c r="DZ50" s="77">
        <f t="shared" ca="1" si="44"/>
        <v>23027.887210153662</v>
      </c>
      <c r="EA50" s="77">
        <f t="shared" ca="1" si="44"/>
        <v>22695.453940463398</v>
      </c>
      <c r="EB50" s="77">
        <f t="shared" ca="1" si="44"/>
        <v>22363.020670773138</v>
      </c>
      <c r="EC50" s="77">
        <f t="shared" ca="1" si="44"/>
        <v>22030.587401082877</v>
      </c>
      <c r="ED50" s="77">
        <f t="shared" ca="1" si="44"/>
        <v>21698.154131392617</v>
      </c>
      <c r="EE50" s="77">
        <f t="shared" ca="1" si="44"/>
        <v>21365.720861702357</v>
      </c>
      <c r="EF50" s="77">
        <f t="shared" ca="1" si="44"/>
        <v>21033.287592012097</v>
      </c>
      <c r="EG50" s="77">
        <f t="shared" ca="1" si="44"/>
        <v>20700.854322321837</v>
      </c>
      <c r="EH50" s="77">
        <f t="shared" ca="1" si="44"/>
        <v>20368.421052631598</v>
      </c>
      <c r="EI50" s="77">
        <f t="shared" ca="1" si="44"/>
        <v>20179.82456140353</v>
      </c>
      <c r="EJ50" s="77">
        <f t="shared" ca="1" si="44"/>
        <v>19991.228070175461</v>
      </c>
      <c r="EK50" s="77">
        <f t="shared" ca="1" si="44"/>
        <v>19802.631578947392</v>
      </c>
      <c r="EL50" s="77">
        <f t="shared" ca="1" si="44"/>
        <v>19614.035087719323</v>
      </c>
      <c r="EM50" s="77">
        <f t="shared" ca="1" si="44"/>
        <v>19425.438596491254</v>
      </c>
      <c r="EN50" s="77">
        <f t="shared" ca="1" si="44"/>
        <v>19236.842105263186</v>
      </c>
      <c r="EO50" s="77">
        <f t="shared" ca="1" si="44"/>
        <v>19048.245614035117</v>
      </c>
      <c r="EP50" s="77">
        <f t="shared" ca="1" si="44"/>
        <v>18859.649122807048</v>
      </c>
      <c r="EQ50" s="77">
        <f t="shared" ca="1" si="44"/>
        <v>18671.052631578979</v>
      </c>
      <c r="ER50" s="77">
        <f t="shared" ca="1" si="44"/>
        <v>18482.456140350911</v>
      </c>
      <c r="ES50" s="77">
        <f t="shared" ref="ES50:HD50" ca="1" si="45">SUM(ES45:ES49)</f>
        <v>18293.859649122842</v>
      </c>
      <c r="ET50" s="77">
        <f t="shared" ca="1" si="45"/>
        <v>18105.263157894773</v>
      </c>
      <c r="EU50" s="77">
        <f t="shared" ca="1" si="45"/>
        <v>17916.666666666704</v>
      </c>
      <c r="EV50" s="77">
        <f t="shared" ca="1" si="45"/>
        <v>17728.070175438635</v>
      </c>
      <c r="EW50" s="77">
        <f t="shared" ca="1" si="45"/>
        <v>17539.473684210567</v>
      </c>
      <c r="EX50" s="77">
        <f t="shared" ca="1" si="45"/>
        <v>17350.877192982498</v>
      </c>
      <c r="EY50" s="77">
        <f t="shared" ca="1" si="45"/>
        <v>17162.280701754429</v>
      </c>
      <c r="EZ50" s="77">
        <f t="shared" ca="1" si="45"/>
        <v>16973.68421052636</v>
      </c>
      <c r="FA50" s="77">
        <f t="shared" ca="1" si="45"/>
        <v>16785.087719298292</v>
      </c>
      <c r="FB50" s="77">
        <f t="shared" ca="1" si="45"/>
        <v>16596.491228070223</v>
      </c>
      <c r="FC50" s="77">
        <f t="shared" ca="1" si="45"/>
        <v>16407.894736842154</v>
      </c>
      <c r="FD50" s="77">
        <f t="shared" ca="1" si="45"/>
        <v>16219.298245614085</v>
      </c>
      <c r="FE50" s="77">
        <f t="shared" ca="1" si="45"/>
        <v>16030.701754386017</v>
      </c>
      <c r="FF50" s="77">
        <f t="shared" ca="1" si="45"/>
        <v>15842.105263157948</v>
      </c>
      <c r="FG50" s="77">
        <f t="shared" ca="1" si="45"/>
        <v>15653.508771929879</v>
      </c>
      <c r="FH50" s="77">
        <f t="shared" ca="1" si="45"/>
        <v>15464.91228070181</v>
      </c>
      <c r="FI50" s="77">
        <f t="shared" ca="1" si="45"/>
        <v>15276.315789473741</v>
      </c>
      <c r="FJ50" s="77">
        <f t="shared" ca="1" si="45"/>
        <v>15087.719298245673</v>
      </c>
      <c r="FK50" s="77">
        <f t="shared" ca="1" si="45"/>
        <v>14899.122807017604</v>
      </c>
      <c r="FL50" s="77">
        <f t="shared" ca="1" si="45"/>
        <v>14710.526315789535</v>
      </c>
      <c r="FM50" s="77">
        <f t="shared" ca="1" si="45"/>
        <v>14521.929824561466</v>
      </c>
      <c r="FN50" s="77">
        <f t="shared" ca="1" si="45"/>
        <v>14333.333333333398</v>
      </c>
      <c r="FO50" s="77">
        <f t="shared" ca="1" si="45"/>
        <v>14144.736842105329</v>
      </c>
      <c r="FP50" s="77">
        <f t="shared" ca="1" si="45"/>
        <v>13956.14035087726</v>
      </c>
      <c r="FQ50" s="77">
        <f t="shared" ca="1" si="45"/>
        <v>13767.543859649191</v>
      </c>
      <c r="FR50" s="77">
        <f t="shared" ca="1" si="45"/>
        <v>13578.947368421123</v>
      </c>
      <c r="FS50" s="77">
        <f t="shared" ca="1" si="45"/>
        <v>13390.350877193054</v>
      </c>
      <c r="FT50" s="77">
        <f t="shared" ca="1" si="45"/>
        <v>13201.754385964985</v>
      </c>
      <c r="FU50" s="77">
        <f t="shared" ca="1" si="45"/>
        <v>13013.157894736916</v>
      </c>
      <c r="FV50" s="77">
        <f t="shared" ca="1" si="45"/>
        <v>12824.561403508847</v>
      </c>
      <c r="FW50" s="77">
        <f t="shared" ca="1" si="45"/>
        <v>12635.964912280779</v>
      </c>
      <c r="FX50" s="77">
        <f t="shared" ca="1" si="45"/>
        <v>12447.36842105271</v>
      </c>
      <c r="FY50" s="77">
        <f t="shared" ca="1" si="45"/>
        <v>12258.771929824641</v>
      </c>
      <c r="FZ50" s="77">
        <f t="shared" ca="1" si="45"/>
        <v>12070.175438596572</v>
      </c>
      <c r="GA50" s="77">
        <f t="shared" ca="1" si="45"/>
        <v>11881.578947368504</v>
      </c>
      <c r="GB50" s="77">
        <f t="shared" ca="1" si="45"/>
        <v>11692.982456140435</v>
      </c>
      <c r="GC50" s="77">
        <f t="shared" ca="1" si="45"/>
        <v>11504.385964912366</v>
      </c>
      <c r="GD50" s="77">
        <f t="shared" ca="1" si="45"/>
        <v>11315.789473684297</v>
      </c>
      <c r="GE50" s="77">
        <f t="shared" ca="1" si="45"/>
        <v>11127.192982456228</v>
      </c>
      <c r="GF50" s="77">
        <f t="shared" ca="1" si="45"/>
        <v>10938.59649122816</v>
      </c>
      <c r="GG50" s="77">
        <f t="shared" ca="1" si="45"/>
        <v>10750.000000000091</v>
      </c>
      <c r="GH50" s="77">
        <f t="shared" ca="1" si="45"/>
        <v>10561.403508772022</v>
      </c>
      <c r="GI50" s="77">
        <f t="shared" ca="1" si="45"/>
        <v>10372.807017543953</v>
      </c>
      <c r="GJ50" s="77">
        <f t="shared" ca="1" si="45"/>
        <v>10184.210526315881</v>
      </c>
      <c r="GK50" s="77">
        <f t="shared" ca="1" si="45"/>
        <v>9995.6140350878122</v>
      </c>
      <c r="GL50" s="77">
        <f t="shared" ca="1" si="45"/>
        <v>9807.0175438597435</v>
      </c>
      <c r="GM50" s="77">
        <f t="shared" ca="1" si="45"/>
        <v>9618.4210526316747</v>
      </c>
      <c r="GN50" s="77">
        <f t="shared" ca="1" si="45"/>
        <v>9429.8245614036059</v>
      </c>
      <c r="GO50" s="77">
        <f t="shared" ca="1" si="45"/>
        <v>9241.2280701755371</v>
      </c>
      <c r="GP50" s="77">
        <f t="shared" ca="1" si="45"/>
        <v>9052.6315789474684</v>
      </c>
      <c r="GQ50" s="77">
        <f t="shared" ca="1" si="45"/>
        <v>8864.0350877193996</v>
      </c>
      <c r="GR50" s="77">
        <f t="shared" ca="1" si="45"/>
        <v>8675.4385964913308</v>
      </c>
      <c r="GS50" s="77">
        <f t="shared" ca="1" si="45"/>
        <v>8486.8421052632621</v>
      </c>
      <c r="GT50" s="77">
        <f t="shared" ca="1" si="45"/>
        <v>8298.2456140351933</v>
      </c>
      <c r="GU50" s="77">
        <f t="shared" ca="1" si="45"/>
        <v>8109.6491228071245</v>
      </c>
      <c r="GV50" s="77">
        <f t="shared" ca="1" si="45"/>
        <v>7921.0526315790557</v>
      </c>
      <c r="GW50" s="77">
        <f t="shared" ca="1" si="45"/>
        <v>7732.456140350987</v>
      </c>
      <c r="GX50" s="77">
        <f t="shared" ca="1" si="45"/>
        <v>7543.8596491229182</v>
      </c>
      <c r="GY50" s="77">
        <f t="shared" ca="1" si="45"/>
        <v>7355.2631578948494</v>
      </c>
      <c r="GZ50" s="77">
        <f t="shared" ca="1" si="45"/>
        <v>7166.6666666667807</v>
      </c>
      <c r="HA50" s="77">
        <f t="shared" ca="1" si="45"/>
        <v>6978.0701754387119</v>
      </c>
      <c r="HB50" s="77">
        <f t="shared" ca="1" si="45"/>
        <v>6789.4736842106431</v>
      </c>
      <c r="HC50" s="77">
        <f t="shared" ca="1" si="45"/>
        <v>6600.8771929825743</v>
      </c>
      <c r="HD50" s="77">
        <f t="shared" ca="1" si="45"/>
        <v>6412.2807017545056</v>
      </c>
      <c r="HE50" s="77">
        <f t="shared" ref="HE50:IL50" ca="1" si="46">SUM(HE45:HE49)</f>
        <v>6223.6842105264368</v>
      </c>
      <c r="HF50" s="77">
        <f t="shared" ca="1" si="46"/>
        <v>6035.087719298368</v>
      </c>
      <c r="HG50" s="77">
        <f t="shared" ca="1" si="46"/>
        <v>5846.4912280702993</v>
      </c>
      <c r="HH50" s="77">
        <f t="shared" ca="1" si="46"/>
        <v>5657.8947368422305</v>
      </c>
      <c r="HI50" s="77">
        <f t="shared" ca="1" si="46"/>
        <v>5469.2982456141617</v>
      </c>
      <c r="HJ50" s="77">
        <f t="shared" ca="1" si="46"/>
        <v>5280.7017543860929</v>
      </c>
      <c r="HK50" s="77">
        <f t="shared" ca="1" si="46"/>
        <v>5092.1052631580242</v>
      </c>
      <c r="HL50" s="77">
        <f t="shared" ca="1" si="46"/>
        <v>4903.5087719299554</v>
      </c>
      <c r="HM50" s="77">
        <f t="shared" ca="1" si="46"/>
        <v>4714.9122807018866</v>
      </c>
      <c r="HN50" s="77">
        <f t="shared" ca="1" si="46"/>
        <v>4526.3157894738179</v>
      </c>
      <c r="HO50" s="77">
        <f t="shared" ca="1" si="46"/>
        <v>4337.7192982457491</v>
      </c>
      <c r="HP50" s="77">
        <f t="shared" ca="1" si="46"/>
        <v>4149.1228070176803</v>
      </c>
      <c r="HQ50" s="77">
        <f t="shared" ca="1" si="46"/>
        <v>3960.5263157896115</v>
      </c>
      <c r="HR50" s="77">
        <f t="shared" ca="1" si="46"/>
        <v>3771.9298245615428</v>
      </c>
      <c r="HS50" s="77">
        <f t="shared" ca="1" si="46"/>
        <v>3583.333333333474</v>
      </c>
      <c r="HT50" s="77">
        <f t="shared" ca="1" si="46"/>
        <v>3394.7368421054052</v>
      </c>
      <c r="HU50" s="77">
        <f t="shared" ca="1" si="46"/>
        <v>3206.1403508773365</v>
      </c>
      <c r="HV50" s="77">
        <f t="shared" ca="1" si="46"/>
        <v>3017.5438596492677</v>
      </c>
      <c r="HW50" s="77">
        <f t="shared" ca="1" si="46"/>
        <v>2828.9473684211989</v>
      </c>
      <c r="HX50" s="77">
        <f t="shared" ca="1" si="46"/>
        <v>2640.3508771931301</v>
      </c>
      <c r="HY50" s="77">
        <f t="shared" ca="1" si="46"/>
        <v>2451.7543859650614</v>
      </c>
      <c r="HZ50" s="77">
        <f t="shared" ca="1" si="46"/>
        <v>2263.1578947369926</v>
      </c>
      <c r="IA50" s="77">
        <f t="shared" ca="1" si="46"/>
        <v>2074.5614035089238</v>
      </c>
      <c r="IB50" s="77">
        <f t="shared" ca="1" si="46"/>
        <v>1885.9649122808551</v>
      </c>
      <c r="IC50" s="77">
        <f t="shared" ca="1" si="46"/>
        <v>1697.3684210527863</v>
      </c>
      <c r="ID50" s="77">
        <f t="shared" ca="1" si="46"/>
        <v>1508.7719298247175</v>
      </c>
      <c r="IE50" s="77">
        <f t="shared" ca="1" si="46"/>
        <v>1320.1754385966487</v>
      </c>
      <c r="IF50" s="77">
        <f t="shared" ca="1" si="46"/>
        <v>1131.57894736858</v>
      </c>
      <c r="IG50" s="77">
        <f t="shared" ca="1" si="46"/>
        <v>942.9824561405112</v>
      </c>
      <c r="IH50" s="77">
        <f t="shared" ca="1" si="46"/>
        <v>754.38596491244243</v>
      </c>
      <c r="II50" s="77">
        <f t="shared" ca="1" si="46"/>
        <v>565.78947368437366</v>
      </c>
      <c r="IJ50" s="77">
        <f t="shared" ca="1" si="46"/>
        <v>377.19298245630489</v>
      </c>
      <c r="IK50" s="77">
        <f t="shared" ca="1" si="46"/>
        <v>188.59649122823612</v>
      </c>
      <c r="IL50" s="77">
        <f t="shared" ca="1" si="46"/>
        <v>1.673470251262188E-10</v>
      </c>
    </row>
    <row r="51" spans="2:246" s="48" customFormat="1" ht="10.5" customHeight="1" outlineLevel="1" x14ac:dyDescent="0.2">
      <c r="B51" s="51"/>
      <c r="C51" s="57"/>
      <c r="D51" s="52"/>
      <c r="E51" s="53"/>
      <c r="F51" s="53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</row>
    <row r="52" spans="2:246" s="48" customFormat="1" ht="10.5" customHeight="1" outlineLevel="1" x14ac:dyDescent="0.2">
      <c r="B52" s="51" t="s">
        <v>314</v>
      </c>
      <c r="C52" s="57"/>
      <c r="D52" s="52"/>
      <c r="E52" s="53"/>
      <c r="F52" s="53"/>
      <c r="G52" s="77">
        <f ca="1">G50*G10</f>
        <v>0</v>
      </c>
      <c r="H52" s="77">
        <f t="shared" ref="H52:BS52" ca="1" si="47">H50*H10</f>
        <v>0</v>
      </c>
      <c r="I52" s="77">
        <f t="shared" ca="1" si="47"/>
        <v>0</v>
      </c>
      <c r="J52" s="77">
        <f t="shared" ca="1" si="47"/>
        <v>0</v>
      </c>
      <c r="K52" s="77">
        <f t="shared" ca="1" si="47"/>
        <v>0</v>
      </c>
      <c r="L52" s="77">
        <f t="shared" ca="1" si="47"/>
        <v>0</v>
      </c>
      <c r="M52" s="77">
        <f t="shared" ca="1" si="47"/>
        <v>0</v>
      </c>
      <c r="N52" s="77">
        <f t="shared" ca="1" si="47"/>
        <v>0</v>
      </c>
      <c r="O52" s="77">
        <f t="shared" ca="1" si="47"/>
        <v>0</v>
      </c>
      <c r="P52" s="77">
        <f t="shared" ca="1" si="47"/>
        <v>0</v>
      </c>
      <c r="Q52" s="77">
        <f t="shared" ca="1" si="47"/>
        <v>0</v>
      </c>
      <c r="R52" s="77">
        <f t="shared" ca="1" si="47"/>
        <v>0</v>
      </c>
      <c r="S52" s="77">
        <f t="shared" ca="1" si="47"/>
        <v>0</v>
      </c>
      <c r="T52" s="77">
        <f t="shared" ca="1" si="47"/>
        <v>0</v>
      </c>
      <c r="U52" s="77">
        <f t="shared" ca="1" si="47"/>
        <v>0</v>
      </c>
      <c r="V52" s="77">
        <f t="shared" ca="1" si="47"/>
        <v>0</v>
      </c>
      <c r="W52" s="77">
        <f t="shared" ca="1" si="47"/>
        <v>0</v>
      </c>
      <c r="X52" s="77">
        <f t="shared" ca="1" si="47"/>
        <v>0</v>
      </c>
      <c r="Y52" s="77">
        <f t="shared" ca="1" si="47"/>
        <v>0</v>
      </c>
      <c r="Z52" s="77">
        <f t="shared" ca="1" si="47"/>
        <v>0</v>
      </c>
      <c r="AA52" s="77">
        <f t="shared" ca="1" si="47"/>
        <v>0</v>
      </c>
      <c r="AB52" s="77">
        <f t="shared" ca="1" si="47"/>
        <v>0</v>
      </c>
      <c r="AC52" s="77">
        <f t="shared" ca="1" si="47"/>
        <v>0</v>
      </c>
      <c r="AD52" s="77">
        <f t="shared" ca="1" si="47"/>
        <v>0</v>
      </c>
      <c r="AE52" s="77">
        <f t="shared" ca="1" si="47"/>
        <v>0</v>
      </c>
      <c r="AF52" s="77">
        <f t="shared" ca="1" si="47"/>
        <v>0</v>
      </c>
      <c r="AG52" s="77">
        <f t="shared" ca="1" si="47"/>
        <v>0</v>
      </c>
      <c r="AH52" s="77">
        <f t="shared" ca="1" si="47"/>
        <v>0</v>
      </c>
      <c r="AI52" s="77">
        <f t="shared" ca="1" si="47"/>
        <v>0</v>
      </c>
      <c r="AJ52" s="77">
        <f t="shared" ca="1" si="47"/>
        <v>0</v>
      </c>
      <c r="AK52" s="77">
        <f t="shared" ca="1" si="47"/>
        <v>0</v>
      </c>
      <c r="AL52" s="77">
        <f t="shared" ca="1" si="47"/>
        <v>0</v>
      </c>
      <c r="AM52" s="77">
        <f t="shared" ca="1" si="47"/>
        <v>0</v>
      </c>
      <c r="AN52" s="77">
        <f t="shared" ca="1" si="47"/>
        <v>0</v>
      </c>
      <c r="AO52" s="77">
        <f t="shared" ca="1" si="47"/>
        <v>0</v>
      </c>
      <c r="AP52" s="77">
        <f t="shared" ca="1" si="47"/>
        <v>0</v>
      </c>
      <c r="AQ52" s="77">
        <f t="shared" ca="1" si="47"/>
        <v>0</v>
      </c>
      <c r="AR52" s="77">
        <f t="shared" ca="1" si="47"/>
        <v>0</v>
      </c>
      <c r="AS52" s="77">
        <f t="shared" ca="1" si="47"/>
        <v>0</v>
      </c>
      <c r="AT52" s="77">
        <f t="shared" ca="1" si="47"/>
        <v>0</v>
      </c>
      <c r="AU52" s="77">
        <f t="shared" ca="1" si="47"/>
        <v>0</v>
      </c>
      <c r="AV52" s="77">
        <f t="shared" ca="1" si="47"/>
        <v>0</v>
      </c>
      <c r="AW52" s="77">
        <f t="shared" ca="1" si="47"/>
        <v>0</v>
      </c>
      <c r="AX52" s="77">
        <f t="shared" ca="1" si="47"/>
        <v>0</v>
      </c>
      <c r="AY52" s="77">
        <f t="shared" ca="1" si="47"/>
        <v>0</v>
      </c>
      <c r="AZ52" s="77">
        <f t="shared" ca="1" si="47"/>
        <v>0</v>
      </c>
      <c r="BA52" s="77">
        <f t="shared" ca="1" si="47"/>
        <v>0</v>
      </c>
      <c r="BB52" s="77">
        <f t="shared" ca="1" si="47"/>
        <v>0</v>
      </c>
      <c r="BC52" s="77">
        <f t="shared" ca="1" si="47"/>
        <v>0</v>
      </c>
      <c r="BD52" s="77">
        <f t="shared" ca="1" si="47"/>
        <v>0</v>
      </c>
      <c r="BE52" s="77">
        <f t="shared" ca="1" si="47"/>
        <v>0</v>
      </c>
      <c r="BF52" s="77">
        <f t="shared" ca="1" si="47"/>
        <v>0</v>
      </c>
      <c r="BG52" s="77">
        <f t="shared" ca="1" si="47"/>
        <v>0</v>
      </c>
      <c r="BH52" s="77">
        <f t="shared" ca="1" si="47"/>
        <v>0</v>
      </c>
      <c r="BI52" s="77">
        <f t="shared" ca="1" si="47"/>
        <v>0</v>
      </c>
      <c r="BJ52" s="77">
        <f t="shared" ca="1" si="47"/>
        <v>0</v>
      </c>
      <c r="BK52" s="77">
        <f t="shared" ca="1" si="47"/>
        <v>0</v>
      </c>
      <c r="BL52" s="77">
        <f t="shared" ca="1" si="47"/>
        <v>0</v>
      </c>
      <c r="BM52" s="77">
        <f t="shared" ca="1" si="47"/>
        <v>0</v>
      </c>
      <c r="BN52" s="77">
        <f t="shared" ca="1" si="47"/>
        <v>0</v>
      </c>
      <c r="BO52" s="77">
        <f t="shared" ca="1" si="47"/>
        <v>0</v>
      </c>
      <c r="BP52" s="77">
        <f t="shared" ca="1" si="47"/>
        <v>0</v>
      </c>
      <c r="BQ52" s="77">
        <f t="shared" ca="1" si="47"/>
        <v>0</v>
      </c>
      <c r="BR52" s="77">
        <f t="shared" ca="1" si="47"/>
        <v>0</v>
      </c>
      <c r="BS52" s="77">
        <f t="shared" ca="1" si="47"/>
        <v>0</v>
      </c>
      <c r="BT52" s="77">
        <f t="shared" ref="BT52:EE52" ca="1" si="48">BT50*BT10</f>
        <v>0</v>
      </c>
      <c r="BU52" s="77">
        <f t="shared" ca="1" si="48"/>
        <v>0</v>
      </c>
      <c r="BV52" s="77">
        <f t="shared" ca="1" si="48"/>
        <v>0</v>
      </c>
      <c r="BW52" s="77">
        <f t="shared" ca="1" si="48"/>
        <v>0</v>
      </c>
      <c r="BX52" s="77">
        <f t="shared" ca="1" si="48"/>
        <v>0</v>
      </c>
      <c r="BY52" s="77">
        <f t="shared" ca="1" si="48"/>
        <v>0</v>
      </c>
      <c r="BZ52" s="77">
        <f t="shared" ca="1" si="48"/>
        <v>0</v>
      </c>
      <c r="CA52" s="77">
        <f t="shared" ca="1" si="48"/>
        <v>0</v>
      </c>
      <c r="CB52" s="77">
        <f t="shared" ca="1" si="48"/>
        <v>0</v>
      </c>
      <c r="CC52" s="77">
        <f t="shared" ca="1" si="48"/>
        <v>0</v>
      </c>
      <c r="CD52" s="77">
        <f t="shared" ca="1" si="48"/>
        <v>0</v>
      </c>
      <c r="CE52" s="77">
        <f t="shared" ca="1" si="48"/>
        <v>0</v>
      </c>
      <c r="CF52" s="77">
        <f t="shared" ca="1" si="48"/>
        <v>0</v>
      </c>
      <c r="CG52" s="77">
        <f t="shared" ca="1" si="48"/>
        <v>0</v>
      </c>
      <c r="CH52" s="77">
        <f t="shared" ca="1" si="48"/>
        <v>0</v>
      </c>
      <c r="CI52" s="77">
        <f t="shared" ca="1" si="48"/>
        <v>0</v>
      </c>
      <c r="CJ52" s="77">
        <f t="shared" ca="1" si="48"/>
        <v>0</v>
      </c>
      <c r="CK52" s="77">
        <f t="shared" ca="1" si="48"/>
        <v>0</v>
      </c>
      <c r="CL52" s="77">
        <f t="shared" ca="1" si="48"/>
        <v>0</v>
      </c>
      <c r="CM52" s="77">
        <f t="shared" ca="1" si="48"/>
        <v>0</v>
      </c>
      <c r="CN52" s="77">
        <f t="shared" ca="1" si="48"/>
        <v>0</v>
      </c>
      <c r="CO52" s="77">
        <f t="shared" ca="1" si="48"/>
        <v>0</v>
      </c>
      <c r="CP52" s="77">
        <f t="shared" ca="1" si="48"/>
        <v>0</v>
      </c>
      <c r="CQ52" s="77">
        <f t="shared" ca="1" si="48"/>
        <v>0</v>
      </c>
      <c r="CR52" s="77">
        <f t="shared" ca="1" si="48"/>
        <v>0</v>
      </c>
      <c r="CS52" s="77">
        <f t="shared" ca="1" si="48"/>
        <v>0</v>
      </c>
      <c r="CT52" s="77">
        <f t="shared" ca="1" si="48"/>
        <v>0</v>
      </c>
      <c r="CU52" s="77">
        <f t="shared" ca="1" si="48"/>
        <v>0</v>
      </c>
      <c r="CV52" s="77">
        <f t="shared" ca="1" si="48"/>
        <v>0</v>
      </c>
      <c r="CW52" s="77">
        <f t="shared" ca="1" si="48"/>
        <v>0</v>
      </c>
      <c r="CX52" s="77">
        <f t="shared" ca="1" si="48"/>
        <v>0</v>
      </c>
      <c r="CY52" s="77">
        <f t="shared" ca="1" si="48"/>
        <v>0</v>
      </c>
      <c r="CZ52" s="77">
        <f t="shared" ca="1" si="48"/>
        <v>0</v>
      </c>
      <c r="DA52" s="77">
        <f t="shared" ca="1" si="48"/>
        <v>0</v>
      </c>
      <c r="DB52" s="77">
        <f t="shared" ca="1" si="48"/>
        <v>0</v>
      </c>
      <c r="DC52" s="77">
        <f t="shared" ca="1" si="48"/>
        <v>0</v>
      </c>
      <c r="DD52" s="77">
        <f t="shared" ca="1" si="48"/>
        <v>0</v>
      </c>
      <c r="DE52" s="77">
        <f t="shared" ca="1" si="48"/>
        <v>0</v>
      </c>
      <c r="DF52" s="77">
        <f t="shared" ca="1" si="48"/>
        <v>0</v>
      </c>
      <c r="DG52" s="77">
        <f t="shared" ca="1" si="48"/>
        <v>0</v>
      </c>
      <c r="DH52" s="77">
        <f t="shared" ca="1" si="48"/>
        <v>0</v>
      </c>
      <c r="DI52" s="77">
        <f t="shared" ca="1" si="48"/>
        <v>0</v>
      </c>
      <c r="DJ52" s="77">
        <f t="shared" ca="1" si="48"/>
        <v>0</v>
      </c>
      <c r="DK52" s="77">
        <f t="shared" ca="1" si="48"/>
        <v>0</v>
      </c>
      <c r="DL52" s="77">
        <f t="shared" ca="1" si="48"/>
        <v>0</v>
      </c>
      <c r="DM52" s="77">
        <f t="shared" ca="1" si="48"/>
        <v>0</v>
      </c>
      <c r="DN52" s="77">
        <f t="shared" ca="1" si="48"/>
        <v>0</v>
      </c>
      <c r="DO52" s="77">
        <f t="shared" ca="1" si="48"/>
        <v>0</v>
      </c>
      <c r="DP52" s="77">
        <f t="shared" ca="1" si="48"/>
        <v>0</v>
      </c>
      <c r="DQ52" s="77">
        <f t="shared" ca="1" si="48"/>
        <v>0</v>
      </c>
      <c r="DR52" s="77">
        <f t="shared" ca="1" si="48"/>
        <v>0</v>
      </c>
      <c r="DS52" s="77">
        <f t="shared" ca="1" si="48"/>
        <v>0</v>
      </c>
      <c r="DT52" s="77">
        <f t="shared" ca="1" si="48"/>
        <v>0</v>
      </c>
      <c r="DU52" s="77">
        <f t="shared" ca="1" si="48"/>
        <v>0</v>
      </c>
      <c r="DV52" s="77">
        <f t="shared" ca="1" si="48"/>
        <v>0</v>
      </c>
      <c r="DW52" s="77">
        <f t="shared" ca="1" si="48"/>
        <v>0</v>
      </c>
      <c r="DX52" s="77">
        <f t="shared" ca="1" si="48"/>
        <v>0</v>
      </c>
      <c r="DY52" s="77">
        <f t="shared" ca="1" si="48"/>
        <v>0</v>
      </c>
      <c r="DZ52" s="77">
        <f t="shared" ca="1" si="48"/>
        <v>0</v>
      </c>
      <c r="EA52" s="77">
        <f t="shared" ca="1" si="48"/>
        <v>0</v>
      </c>
      <c r="EB52" s="77">
        <f t="shared" ca="1" si="48"/>
        <v>0</v>
      </c>
      <c r="EC52" s="77">
        <f t="shared" ca="1" si="48"/>
        <v>0</v>
      </c>
      <c r="ED52" s="77">
        <f t="shared" ca="1" si="48"/>
        <v>0</v>
      </c>
      <c r="EE52" s="77">
        <f t="shared" ca="1" si="48"/>
        <v>0</v>
      </c>
      <c r="EF52" s="77">
        <f t="shared" ref="EF52:GQ52" ca="1" si="49">EF50*EF10</f>
        <v>0</v>
      </c>
      <c r="EG52" s="77">
        <f t="shared" ca="1" si="49"/>
        <v>0</v>
      </c>
      <c r="EH52" s="77">
        <f t="shared" ca="1" si="49"/>
        <v>0</v>
      </c>
      <c r="EI52" s="77">
        <f t="shared" ca="1" si="49"/>
        <v>0</v>
      </c>
      <c r="EJ52" s="77">
        <f t="shared" ca="1" si="49"/>
        <v>0</v>
      </c>
      <c r="EK52" s="77">
        <f t="shared" ca="1" si="49"/>
        <v>0</v>
      </c>
      <c r="EL52" s="77">
        <f t="shared" ca="1" si="49"/>
        <v>0</v>
      </c>
      <c r="EM52" s="77">
        <f t="shared" ca="1" si="49"/>
        <v>0</v>
      </c>
      <c r="EN52" s="77">
        <f t="shared" ca="1" si="49"/>
        <v>0</v>
      </c>
      <c r="EO52" s="77">
        <f t="shared" ca="1" si="49"/>
        <v>0</v>
      </c>
      <c r="EP52" s="77">
        <f t="shared" ca="1" si="49"/>
        <v>0</v>
      </c>
      <c r="EQ52" s="77">
        <f t="shared" ca="1" si="49"/>
        <v>0</v>
      </c>
      <c r="ER52" s="77">
        <f t="shared" ca="1" si="49"/>
        <v>0</v>
      </c>
      <c r="ES52" s="77">
        <f t="shared" ca="1" si="49"/>
        <v>0</v>
      </c>
      <c r="ET52" s="77">
        <f t="shared" ca="1" si="49"/>
        <v>0</v>
      </c>
      <c r="EU52" s="77">
        <f t="shared" ca="1" si="49"/>
        <v>0</v>
      </c>
      <c r="EV52" s="77">
        <f t="shared" ca="1" si="49"/>
        <v>0</v>
      </c>
      <c r="EW52" s="77">
        <f t="shared" ca="1" si="49"/>
        <v>0</v>
      </c>
      <c r="EX52" s="77">
        <f t="shared" ca="1" si="49"/>
        <v>0</v>
      </c>
      <c r="EY52" s="77">
        <f t="shared" ca="1" si="49"/>
        <v>0</v>
      </c>
      <c r="EZ52" s="77">
        <f t="shared" ca="1" si="49"/>
        <v>0</v>
      </c>
      <c r="FA52" s="77">
        <f t="shared" ca="1" si="49"/>
        <v>0</v>
      </c>
      <c r="FB52" s="77">
        <f t="shared" ca="1" si="49"/>
        <v>0</v>
      </c>
      <c r="FC52" s="77">
        <f t="shared" ca="1" si="49"/>
        <v>0</v>
      </c>
      <c r="FD52" s="77">
        <f t="shared" ca="1" si="49"/>
        <v>0</v>
      </c>
      <c r="FE52" s="77">
        <f t="shared" ca="1" si="49"/>
        <v>0</v>
      </c>
      <c r="FF52" s="77">
        <f t="shared" ca="1" si="49"/>
        <v>0</v>
      </c>
      <c r="FG52" s="77">
        <f t="shared" ca="1" si="49"/>
        <v>0</v>
      </c>
      <c r="FH52" s="77">
        <f t="shared" ca="1" si="49"/>
        <v>0</v>
      </c>
      <c r="FI52" s="77">
        <f t="shared" ca="1" si="49"/>
        <v>0</v>
      </c>
      <c r="FJ52" s="77">
        <f t="shared" ca="1" si="49"/>
        <v>0</v>
      </c>
      <c r="FK52" s="77">
        <f t="shared" ca="1" si="49"/>
        <v>0</v>
      </c>
      <c r="FL52" s="77">
        <f t="shared" ca="1" si="49"/>
        <v>0</v>
      </c>
      <c r="FM52" s="77">
        <f t="shared" ca="1" si="49"/>
        <v>0</v>
      </c>
      <c r="FN52" s="77">
        <f t="shared" ca="1" si="49"/>
        <v>0</v>
      </c>
      <c r="FO52" s="77">
        <f t="shared" ca="1" si="49"/>
        <v>0</v>
      </c>
      <c r="FP52" s="77">
        <f t="shared" ca="1" si="49"/>
        <v>0</v>
      </c>
      <c r="FQ52" s="77">
        <f t="shared" ca="1" si="49"/>
        <v>0</v>
      </c>
      <c r="FR52" s="77">
        <f t="shared" ca="1" si="49"/>
        <v>0</v>
      </c>
      <c r="FS52" s="77">
        <f t="shared" ca="1" si="49"/>
        <v>0</v>
      </c>
      <c r="FT52" s="77">
        <f t="shared" ca="1" si="49"/>
        <v>0</v>
      </c>
      <c r="FU52" s="77">
        <f t="shared" ca="1" si="49"/>
        <v>0</v>
      </c>
      <c r="FV52" s="77">
        <f t="shared" ca="1" si="49"/>
        <v>0</v>
      </c>
      <c r="FW52" s="77">
        <f t="shared" ca="1" si="49"/>
        <v>0</v>
      </c>
      <c r="FX52" s="77">
        <f t="shared" ca="1" si="49"/>
        <v>0</v>
      </c>
      <c r="FY52" s="77">
        <f t="shared" ca="1" si="49"/>
        <v>0</v>
      </c>
      <c r="FZ52" s="77">
        <f t="shared" ca="1" si="49"/>
        <v>0</v>
      </c>
      <c r="GA52" s="77">
        <f t="shared" ca="1" si="49"/>
        <v>0</v>
      </c>
      <c r="GB52" s="77">
        <f t="shared" ca="1" si="49"/>
        <v>0</v>
      </c>
      <c r="GC52" s="77">
        <f t="shared" ca="1" si="49"/>
        <v>0</v>
      </c>
      <c r="GD52" s="77">
        <f t="shared" ca="1" si="49"/>
        <v>0</v>
      </c>
      <c r="GE52" s="77">
        <f t="shared" ca="1" si="49"/>
        <v>0</v>
      </c>
      <c r="GF52" s="77">
        <f t="shared" ca="1" si="49"/>
        <v>0</v>
      </c>
      <c r="GG52" s="77">
        <f t="shared" ca="1" si="49"/>
        <v>0</v>
      </c>
      <c r="GH52" s="77">
        <f t="shared" ca="1" si="49"/>
        <v>0</v>
      </c>
      <c r="GI52" s="77">
        <f t="shared" ca="1" si="49"/>
        <v>0</v>
      </c>
      <c r="GJ52" s="77">
        <f t="shared" ca="1" si="49"/>
        <v>0</v>
      </c>
      <c r="GK52" s="77">
        <f t="shared" ca="1" si="49"/>
        <v>0</v>
      </c>
      <c r="GL52" s="77">
        <f t="shared" ca="1" si="49"/>
        <v>0</v>
      </c>
      <c r="GM52" s="77">
        <f t="shared" ca="1" si="49"/>
        <v>0</v>
      </c>
      <c r="GN52" s="77">
        <f t="shared" ca="1" si="49"/>
        <v>0</v>
      </c>
      <c r="GO52" s="77">
        <f t="shared" ca="1" si="49"/>
        <v>0</v>
      </c>
      <c r="GP52" s="77">
        <f t="shared" ca="1" si="49"/>
        <v>0</v>
      </c>
      <c r="GQ52" s="77">
        <f t="shared" ca="1" si="49"/>
        <v>0</v>
      </c>
      <c r="GR52" s="77">
        <f t="shared" ref="GR52:IL52" ca="1" si="50">GR50*GR10</f>
        <v>0</v>
      </c>
      <c r="GS52" s="77">
        <f t="shared" ca="1" si="50"/>
        <v>0</v>
      </c>
      <c r="GT52" s="77">
        <f t="shared" ca="1" si="50"/>
        <v>0</v>
      </c>
      <c r="GU52" s="77">
        <f t="shared" ca="1" si="50"/>
        <v>0</v>
      </c>
      <c r="GV52" s="77">
        <f t="shared" ca="1" si="50"/>
        <v>0</v>
      </c>
      <c r="GW52" s="77">
        <f t="shared" ca="1" si="50"/>
        <v>0</v>
      </c>
      <c r="GX52" s="77">
        <f t="shared" ca="1" si="50"/>
        <v>0</v>
      </c>
      <c r="GY52" s="77">
        <f t="shared" ca="1" si="50"/>
        <v>0</v>
      </c>
      <c r="GZ52" s="77">
        <f t="shared" ca="1" si="50"/>
        <v>0</v>
      </c>
      <c r="HA52" s="77">
        <f t="shared" ca="1" si="50"/>
        <v>0</v>
      </c>
      <c r="HB52" s="77">
        <f t="shared" ca="1" si="50"/>
        <v>0</v>
      </c>
      <c r="HC52" s="77">
        <f t="shared" ca="1" si="50"/>
        <v>0</v>
      </c>
      <c r="HD52" s="77">
        <f t="shared" ca="1" si="50"/>
        <v>0</v>
      </c>
      <c r="HE52" s="77">
        <f t="shared" ca="1" si="50"/>
        <v>0</v>
      </c>
      <c r="HF52" s="77">
        <f t="shared" ca="1" si="50"/>
        <v>0</v>
      </c>
      <c r="HG52" s="77">
        <f t="shared" ca="1" si="50"/>
        <v>0</v>
      </c>
      <c r="HH52" s="77">
        <f t="shared" ca="1" si="50"/>
        <v>0</v>
      </c>
      <c r="HI52" s="77">
        <f t="shared" ca="1" si="50"/>
        <v>0</v>
      </c>
      <c r="HJ52" s="77">
        <f t="shared" ca="1" si="50"/>
        <v>0</v>
      </c>
      <c r="HK52" s="77">
        <f t="shared" ca="1" si="50"/>
        <v>0</v>
      </c>
      <c r="HL52" s="77">
        <f t="shared" ca="1" si="50"/>
        <v>0</v>
      </c>
      <c r="HM52" s="77">
        <f t="shared" ca="1" si="50"/>
        <v>0</v>
      </c>
      <c r="HN52" s="77">
        <f t="shared" ca="1" si="50"/>
        <v>0</v>
      </c>
      <c r="HO52" s="77">
        <f t="shared" ca="1" si="50"/>
        <v>0</v>
      </c>
      <c r="HP52" s="77">
        <f t="shared" ca="1" si="50"/>
        <v>0</v>
      </c>
      <c r="HQ52" s="77">
        <f t="shared" ca="1" si="50"/>
        <v>0</v>
      </c>
      <c r="HR52" s="77">
        <f t="shared" ca="1" si="50"/>
        <v>0</v>
      </c>
      <c r="HS52" s="77">
        <f t="shared" ca="1" si="50"/>
        <v>0</v>
      </c>
      <c r="HT52" s="77">
        <f t="shared" ca="1" si="50"/>
        <v>0</v>
      </c>
      <c r="HU52" s="77">
        <f t="shared" ca="1" si="50"/>
        <v>0</v>
      </c>
      <c r="HV52" s="77">
        <f t="shared" ca="1" si="50"/>
        <v>0</v>
      </c>
      <c r="HW52" s="77">
        <f t="shared" ca="1" si="50"/>
        <v>0</v>
      </c>
      <c r="HX52" s="77">
        <f t="shared" ca="1" si="50"/>
        <v>0</v>
      </c>
      <c r="HY52" s="77">
        <f t="shared" ca="1" si="50"/>
        <v>0</v>
      </c>
      <c r="HZ52" s="77">
        <f t="shared" ca="1" si="50"/>
        <v>0</v>
      </c>
      <c r="IA52" s="77">
        <f t="shared" ca="1" si="50"/>
        <v>0</v>
      </c>
      <c r="IB52" s="77">
        <f t="shared" ca="1" si="50"/>
        <v>0</v>
      </c>
      <c r="IC52" s="77">
        <f t="shared" ca="1" si="50"/>
        <v>0</v>
      </c>
      <c r="ID52" s="77">
        <f t="shared" ca="1" si="50"/>
        <v>0</v>
      </c>
      <c r="IE52" s="77">
        <f t="shared" ca="1" si="50"/>
        <v>0</v>
      </c>
      <c r="IF52" s="77">
        <f t="shared" ca="1" si="50"/>
        <v>0</v>
      </c>
      <c r="IG52" s="77">
        <f t="shared" ca="1" si="50"/>
        <v>0</v>
      </c>
      <c r="IH52" s="77">
        <f t="shared" ca="1" si="50"/>
        <v>0</v>
      </c>
      <c r="II52" s="77">
        <f t="shared" ca="1" si="50"/>
        <v>0</v>
      </c>
      <c r="IJ52" s="77">
        <f t="shared" ca="1" si="50"/>
        <v>0</v>
      </c>
      <c r="IK52" s="77">
        <f t="shared" ca="1" si="50"/>
        <v>0</v>
      </c>
      <c r="IL52" s="77">
        <f t="shared" ca="1" si="50"/>
        <v>1.673470251262188E-10</v>
      </c>
    </row>
    <row r="53" spans="2:246" ht="10.5" customHeight="1" outlineLevel="1" x14ac:dyDescent="0.3"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100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</row>
    <row r="54" spans="2:246" ht="13.95" customHeight="1" outlineLevel="1" x14ac:dyDescent="0.3">
      <c r="B54" s="63" t="s">
        <v>360</v>
      </c>
      <c r="C54" s="182"/>
      <c r="D54" s="182"/>
      <c r="E54" s="182"/>
      <c r="F54" s="182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1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  <c r="EM54" s="180"/>
      <c r="EN54" s="180"/>
      <c r="EO54" s="180"/>
      <c r="EP54" s="180"/>
      <c r="EQ54" s="180"/>
      <c r="ER54" s="180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F54" s="180"/>
      <c r="FG54" s="180"/>
      <c r="FH54" s="180"/>
      <c r="FI54" s="180"/>
      <c r="FJ54" s="180"/>
      <c r="FK54" s="180"/>
      <c r="FL54" s="180"/>
      <c r="FM54" s="180"/>
      <c r="FN54" s="180"/>
      <c r="FO54" s="180"/>
      <c r="FP54" s="180"/>
      <c r="FQ54" s="180"/>
      <c r="FR54" s="180"/>
      <c r="FS54" s="180"/>
      <c r="FT54" s="180"/>
      <c r="FU54" s="180"/>
      <c r="FV54" s="180"/>
      <c r="FW54" s="180"/>
      <c r="FX54" s="180"/>
      <c r="FY54" s="180"/>
      <c r="FZ54" s="180"/>
      <c r="GA54" s="180"/>
      <c r="GB54" s="180"/>
      <c r="GC54" s="180"/>
      <c r="GD54" s="180"/>
      <c r="GE54" s="180"/>
      <c r="GF54" s="180"/>
      <c r="GG54" s="180"/>
      <c r="GH54" s="180"/>
      <c r="GI54" s="180"/>
      <c r="GJ54" s="180"/>
      <c r="GK54" s="180"/>
      <c r="GL54" s="180"/>
      <c r="GM54" s="180"/>
      <c r="GN54" s="180"/>
      <c r="GO54" s="180"/>
      <c r="GP54" s="180"/>
      <c r="GQ54" s="180"/>
      <c r="GR54" s="180"/>
      <c r="GS54" s="180"/>
      <c r="GT54" s="180"/>
      <c r="GU54" s="180"/>
      <c r="GV54" s="180"/>
      <c r="GW54" s="180"/>
      <c r="GX54" s="180"/>
      <c r="GY54" s="180"/>
      <c r="GZ54" s="180"/>
      <c r="HA54" s="180"/>
      <c r="HB54" s="180"/>
      <c r="HC54" s="180"/>
      <c r="HD54" s="180"/>
      <c r="HE54" s="180"/>
      <c r="HF54" s="180"/>
      <c r="HG54" s="180"/>
      <c r="HH54" s="180"/>
      <c r="HI54" s="180"/>
      <c r="HJ54" s="180"/>
      <c r="HK54" s="180"/>
      <c r="HL54" s="180"/>
      <c r="HM54" s="180"/>
      <c r="HN54" s="180"/>
      <c r="HO54" s="180"/>
      <c r="HP54" s="180"/>
      <c r="HQ54" s="180"/>
      <c r="HR54" s="180"/>
      <c r="HS54" s="180"/>
      <c r="HT54" s="180"/>
      <c r="HU54" s="180"/>
      <c r="HV54" s="180"/>
      <c r="HW54" s="180"/>
      <c r="HX54" s="180"/>
      <c r="HY54" s="180"/>
      <c r="HZ54" s="180"/>
      <c r="IA54" s="180"/>
      <c r="IB54" s="180"/>
      <c r="IC54" s="180"/>
      <c r="ID54" s="180"/>
      <c r="IE54" s="180"/>
      <c r="IF54" s="180"/>
      <c r="IG54" s="180"/>
      <c r="IH54" s="180"/>
      <c r="II54" s="180"/>
      <c r="IJ54" s="180"/>
      <c r="IK54" s="180"/>
      <c r="IL54" s="180"/>
    </row>
    <row r="55" spans="2:246" ht="10.5" customHeight="1" outlineLevel="2" x14ac:dyDescent="0.3">
      <c r="B55" s="183" t="s">
        <v>527</v>
      </c>
      <c r="C55" s="120"/>
      <c r="D55" s="119"/>
      <c r="E55" s="119"/>
      <c r="F55" s="119"/>
      <c r="G55" s="89">
        <f>Assump!D36*0</f>
        <v>0</v>
      </c>
      <c r="H55" s="85">
        <f>G57</f>
        <v>0</v>
      </c>
      <c r="I55" s="85">
        <f>H57</f>
        <v>0</v>
      </c>
      <c r="J55" s="85">
        <f t="shared" ref="J55:P55" si="51">I57</f>
        <v>0</v>
      </c>
      <c r="K55" s="85">
        <f t="shared" si="51"/>
        <v>0</v>
      </c>
      <c r="L55" s="85">
        <f t="shared" si="51"/>
        <v>0</v>
      </c>
      <c r="M55" s="85">
        <f t="shared" si="51"/>
        <v>0</v>
      </c>
      <c r="N55" s="85">
        <f t="shared" si="51"/>
        <v>0</v>
      </c>
      <c r="O55" s="85">
        <f t="shared" si="51"/>
        <v>0</v>
      </c>
      <c r="P55" s="85">
        <f t="shared" si="51"/>
        <v>0</v>
      </c>
      <c r="Q55" s="85">
        <f t="shared" ref="Q55:CB55" si="52">P57</f>
        <v>0</v>
      </c>
      <c r="R55" s="85">
        <f t="shared" si="52"/>
        <v>0</v>
      </c>
      <c r="S55" s="85">
        <f t="shared" si="52"/>
        <v>0</v>
      </c>
      <c r="T55" s="85">
        <f t="shared" si="52"/>
        <v>0</v>
      </c>
      <c r="U55" s="85">
        <f t="shared" si="52"/>
        <v>0</v>
      </c>
      <c r="V55" s="85">
        <f t="shared" si="52"/>
        <v>0</v>
      </c>
      <c r="W55" s="85">
        <f t="shared" si="52"/>
        <v>0</v>
      </c>
      <c r="X55" s="85">
        <f t="shared" si="52"/>
        <v>0</v>
      </c>
      <c r="Y55" s="85">
        <f t="shared" si="52"/>
        <v>0</v>
      </c>
      <c r="Z55" s="85">
        <f t="shared" si="52"/>
        <v>0</v>
      </c>
      <c r="AA55" s="85">
        <f t="shared" si="52"/>
        <v>0</v>
      </c>
      <c r="AB55" s="85">
        <f t="shared" si="52"/>
        <v>0</v>
      </c>
      <c r="AC55" s="85">
        <f t="shared" si="52"/>
        <v>0</v>
      </c>
      <c r="AD55" s="85">
        <f t="shared" si="52"/>
        <v>0</v>
      </c>
      <c r="AE55" s="85">
        <f t="shared" si="52"/>
        <v>0</v>
      </c>
      <c r="AF55" s="85">
        <f t="shared" si="52"/>
        <v>0</v>
      </c>
      <c r="AG55" s="85">
        <f t="shared" si="52"/>
        <v>0</v>
      </c>
      <c r="AH55" s="85">
        <f t="shared" si="52"/>
        <v>0</v>
      </c>
      <c r="AI55" s="85">
        <f t="shared" si="52"/>
        <v>0</v>
      </c>
      <c r="AJ55" s="85">
        <f t="shared" si="52"/>
        <v>0</v>
      </c>
      <c r="AK55" s="85">
        <f t="shared" si="52"/>
        <v>0</v>
      </c>
      <c r="AL55" s="85">
        <f t="shared" si="52"/>
        <v>0</v>
      </c>
      <c r="AM55" s="85">
        <f t="shared" si="52"/>
        <v>0</v>
      </c>
      <c r="AN55" s="85">
        <f t="shared" si="52"/>
        <v>0</v>
      </c>
      <c r="AO55" s="85">
        <f t="shared" si="52"/>
        <v>0</v>
      </c>
      <c r="AP55" s="85">
        <f t="shared" si="52"/>
        <v>0</v>
      </c>
      <c r="AQ55" s="85">
        <f t="shared" si="52"/>
        <v>0</v>
      </c>
      <c r="AR55" s="85">
        <f t="shared" si="52"/>
        <v>0</v>
      </c>
      <c r="AS55" s="85">
        <f t="shared" si="52"/>
        <v>0</v>
      </c>
      <c r="AT55" s="85">
        <f t="shared" si="52"/>
        <v>0</v>
      </c>
      <c r="AU55" s="85">
        <f t="shared" si="52"/>
        <v>0</v>
      </c>
      <c r="AV55" s="85">
        <f t="shared" si="52"/>
        <v>0</v>
      </c>
      <c r="AW55" s="85">
        <f t="shared" si="52"/>
        <v>0</v>
      </c>
      <c r="AX55" s="85">
        <f t="shared" si="52"/>
        <v>0</v>
      </c>
      <c r="AY55" s="85">
        <f t="shared" si="52"/>
        <v>0</v>
      </c>
      <c r="AZ55" s="85">
        <f t="shared" si="52"/>
        <v>0</v>
      </c>
      <c r="BA55" s="85">
        <f t="shared" si="52"/>
        <v>0</v>
      </c>
      <c r="BB55" s="85">
        <f t="shared" si="52"/>
        <v>0</v>
      </c>
      <c r="BC55" s="85">
        <f t="shared" si="52"/>
        <v>0</v>
      </c>
      <c r="BD55" s="85">
        <f t="shared" si="52"/>
        <v>0</v>
      </c>
      <c r="BE55" s="85">
        <f t="shared" si="52"/>
        <v>0</v>
      </c>
      <c r="BF55" s="85">
        <f t="shared" si="52"/>
        <v>0</v>
      </c>
      <c r="BG55" s="85">
        <f t="shared" si="52"/>
        <v>0</v>
      </c>
      <c r="BH55" s="85">
        <f t="shared" si="52"/>
        <v>0</v>
      </c>
      <c r="BI55" s="85">
        <f t="shared" si="52"/>
        <v>0</v>
      </c>
      <c r="BJ55" s="85">
        <f t="shared" si="52"/>
        <v>0</v>
      </c>
      <c r="BK55" s="85">
        <f t="shared" si="52"/>
        <v>0</v>
      </c>
      <c r="BL55" s="85">
        <f t="shared" si="52"/>
        <v>0</v>
      </c>
      <c r="BM55" s="85">
        <f t="shared" si="52"/>
        <v>0</v>
      </c>
      <c r="BN55" s="85">
        <f t="shared" si="52"/>
        <v>0</v>
      </c>
      <c r="BO55" s="85">
        <f t="shared" si="52"/>
        <v>0</v>
      </c>
      <c r="BP55" s="85">
        <f t="shared" si="52"/>
        <v>0</v>
      </c>
      <c r="BQ55" s="85">
        <f t="shared" si="52"/>
        <v>0</v>
      </c>
      <c r="BR55" s="85">
        <f t="shared" si="52"/>
        <v>0</v>
      </c>
      <c r="BS55" s="85">
        <f t="shared" si="52"/>
        <v>0</v>
      </c>
      <c r="BT55" s="85">
        <f t="shared" si="52"/>
        <v>0</v>
      </c>
      <c r="BU55" s="85">
        <f t="shared" si="52"/>
        <v>0</v>
      </c>
      <c r="BV55" s="85">
        <f t="shared" si="52"/>
        <v>0</v>
      </c>
      <c r="BW55" s="85">
        <f t="shared" si="52"/>
        <v>0</v>
      </c>
      <c r="BX55" s="85">
        <f t="shared" si="52"/>
        <v>0</v>
      </c>
      <c r="BY55" s="85">
        <f t="shared" si="52"/>
        <v>0</v>
      </c>
      <c r="BZ55" s="85">
        <f t="shared" si="52"/>
        <v>0</v>
      </c>
      <c r="CA55" s="85">
        <f t="shared" si="52"/>
        <v>0</v>
      </c>
      <c r="CB55" s="85">
        <f t="shared" si="52"/>
        <v>0</v>
      </c>
      <c r="CC55" s="85">
        <f t="shared" ref="CC55:EN55" si="53">CB57</f>
        <v>0</v>
      </c>
      <c r="CD55" s="85">
        <f t="shared" si="53"/>
        <v>0</v>
      </c>
      <c r="CE55" s="85">
        <f t="shared" si="53"/>
        <v>0</v>
      </c>
      <c r="CF55" s="85">
        <f t="shared" si="53"/>
        <v>0</v>
      </c>
      <c r="CG55" s="85">
        <f t="shared" si="53"/>
        <v>0</v>
      </c>
      <c r="CH55" s="85">
        <f t="shared" si="53"/>
        <v>0</v>
      </c>
      <c r="CI55" s="85">
        <f t="shared" si="53"/>
        <v>0</v>
      </c>
      <c r="CJ55" s="85">
        <f t="shared" si="53"/>
        <v>0</v>
      </c>
      <c r="CK55" s="85">
        <f t="shared" si="53"/>
        <v>0</v>
      </c>
      <c r="CL55" s="85">
        <f t="shared" si="53"/>
        <v>0</v>
      </c>
      <c r="CM55" s="85">
        <f t="shared" si="53"/>
        <v>0</v>
      </c>
      <c r="CN55" s="85">
        <f t="shared" si="53"/>
        <v>0</v>
      </c>
      <c r="CO55" s="85">
        <f t="shared" si="53"/>
        <v>0</v>
      </c>
      <c r="CP55" s="85">
        <f t="shared" si="53"/>
        <v>0</v>
      </c>
      <c r="CQ55" s="85">
        <f t="shared" si="53"/>
        <v>0</v>
      </c>
      <c r="CR55" s="85">
        <f t="shared" si="53"/>
        <v>0</v>
      </c>
      <c r="CS55" s="85">
        <f t="shared" si="53"/>
        <v>0</v>
      </c>
      <c r="CT55" s="85">
        <f t="shared" si="53"/>
        <v>0</v>
      </c>
      <c r="CU55" s="85">
        <f t="shared" si="53"/>
        <v>0</v>
      </c>
      <c r="CV55" s="85">
        <f t="shared" si="53"/>
        <v>0</v>
      </c>
      <c r="CW55" s="85">
        <f t="shared" si="53"/>
        <v>0</v>
      </c>
      <c r="CX55" s="85">
        <f t="shared" si="53"/>
        <v>0</v>
      </c>
      <c r="CY55" s="85">
        <f t="shared" si="53"/>
        <v>0</v>
      </c>
      <c r="CZ55" s="85">
        <f t="shared" si="53"/>
        <v>0</v>
      </c>
      <c r="DA55" s="85">
        <f t="shared" si="53"/>
        <v>0</v>
      </c>
      <c r="DB55" s="85">
        <f t="shared" si="53"/>
        <v>0</v>
      </c>
      <c r="DC55" s="85">
        <f t="shared" si="53"/>
        <v>0</v>
      </c>
      <c r="DD55" s="85">
        <f t="shared" si="53"/>
        <v>0</v>
      </c>
      <c r="DE55" s="85">
        <f t="shared" si="53"/>
        <v>0</v>
      </c>
      <c r="DF55" s="85">
        <f t="shared" si="53"/>
        <v>0</v>
      </c>
      <c r="DG55" s="85">
        <f t="shared" si="53"/>
        <v>0</v>
      </c>
      <c r="DH55" s="85">
        <f t="shared" si="53"/>
        <v>0</v>
      </c>
      <c r="DI55" s="85">
        <f t="shared" si="53"/>
        <v>0</v>
      </c>
      <c r="DJ55" s="85">
        <f t="shared" si="53"/>
        <v>0</v>
      </c>
      <c r="DK55" s="85">
        <f t="shared" si="53"/>
        <v>0</v>
      </c>
      <c r="DL55" s="85">
        <f t="shared" si="53"/>
        <v>0</v>
      </c>
      <c r="DM55" s="85">
        <f t="shared" si="53"/>
        <v>0</v>
      </c>
      <c r="DN55" s="85">
        <f t="shared" si="53"/>
        <v>0</v>
      </c>
      <c r="DO55" s="85">
        <f t="shared" si="53"/>
        <v>0</v>
      </c>
      <c r="DP55" s="85">
        <f t="shared" si="53"/>
        <v>0</v>
      </c>
      <c r="DQ55" s="85">
        <f t="shared" si="53"/>
        <v>0</v>
      </c>
      <c r="DR55" s="85">
        <f t="shared" si="53"/>
        <v>0</v>
      </c>
      <c r="DS55" s="85">
        <f t="shared" si="53"/>
        <v>0</v>
      </c>
      <c r="DT55" s="85">
        <f t="shared" si="53"/>
        <v>0</v>
      </c>
      <c r="DU55" s="85">
        <f t="shared" si="53"/>
        <v>0</v>
      </c>
      <c r="DV55" s="85">
        <f t="shared" si="53"/>
        <v>0</v>
      </c>
      <c r="DW55" s="85">
        <f t="shared" si="53"/>
        <v>0</v>
      </c>
      <c r="DX55" s="85">
        <f t="shared" si="53"/>
        <v>0</v>
      </c>
      <c r="DY55" s="85">
        <f t="shared" si="53"/>
        <v>0</v>
      </c>
      <c r="DZ55" s="85">
        <f t="shared" si="53"/>
        <v>0</v>
      </c>
      <c r="EA55" s="85">
        <f t="shared" si="53"/>
        <v>0</v>
      </c>
      <c r="EB55" s="85">
        <f t="shared" si="53"/>
        <v>0</v>
      </c>
      <c r="EC55" s="85">
        <f t="shared" si="53"/>
        <v>0</v>
      </c>
      <c r="ED55" s="85">
        <f t="shared" si="53"/>
        <v>0</v>
      </c>
      <c r="EE55" s="85">
        <f t="shared" si="53"/>
        <v>0</v>
      </c>
      <c r="EF55" s="85">
        <f t="shared" si="53"/>
        <v>0</v>
      </c>
      <c r="EG55" s="85">
        <f t="shared" si="53"/>
        <v>0</v>
      </c>
      <c r="EH55" s="85">
        <f t="shared" si="53"/>
        <v>0</v>
      </c>
      <c r="EI55" s="85">
        <f t="shared" si="53"/>
        <v>0</v>
      </c>
      <c r="EJ55" s="85">
        <f t="shared" si="53"/>
        <v>0</v>
      </c>
      <c r="EK55" s="85">
        <f t="shared" si="53"/>
        <v>0</v>
      </c>
      <c r="EL55" s="85">
        <f t="shared" si="53"/>
        <v>0</v>
      </c>
      <c r="EM55" s="85">
        <f t="shared" si="53"/>
        <v>0</v>
      </c>
      <c r="EN55" s="85">
        <f t="shared" si="53"/>
        <v>0</v>
      </c>
      <c r="EO55" s="85">
        <f t="shared" ref="EO55:GZ55" si="54">EN57</f>
        <v>0</v>
      </c>
      <c r="EP55" s="85">
        <f t="shared" si="54"/>
        <v>0</v>
      </c>
      <c r="EQ55" s="85">
        <f t="shared" si="54"/>
        <v>0</v>
      </c>
      <c r="ER55" s="85">
        <f t="shared" si="54"/>
        <v>0</v>
      </c>
      <c r="ES55" s="85">
        <f t="shared" si="54"/>
        <v>0</v>
      </c>
      <c r="ET55" s="85">
        <f t="shared" si="54"/>
        <v>0</v>
      </c>
      <c r="EU55" s="85">
        <f t="shared" si="54"/>
        <v>0</v>
      </c>
      <c r="EV55" s="85">
        <f t="shared" si="54"/>
        <v>0</v>
      </c>
      <c r="EW55" s="85">
        <f t="shared" si="54"/>
        <v>0</v>
      </c>
      <c r="EX55" s="85">
        <f t="shared" si="54"/>
        <v>0</v>
      </c>
      <c r="EY55" s="85">
        <f t="shared" si="54"/>
        <v>0</v>
      </c>
      <c r="EZ55" s="85">
        <f t="shared" si="54"/>
        <v>0</v>
      </c>
      <c r="FA55" s="85">
        <f t="shared" si="54"/>
        <v>0</v>
      </c>
      <c r="FB55" s="85">
        <f t="shared" si="54"/>
        <v>0</v>
      </c>
      <c r="FC55" s="85">
        <f t="shared" si="54"/>
        <v>0</v>
      </c>
      <c r="FD55" s="85">
        <f t="shared" si="54"/>
        <v>0</v>
      </c>
      <c r="FE55" s="85">
        <f t="shared" si="54"/>
        <v>0</v>
      </c>
      <c r="FF55" s="85">
        <f t="shared" si="54"/>
        <v>0</v>
      </c>
      <c r="FG55" s="85">
        <f t="shared" si="54"/>
        <v>0</v>
      </c>
      <c r="FH55" s="85">
        <f t="shared" si="54"/>
        <v>0</v>
      </c>
      <c r="FI55" s="85">
        <f t="shared" si="54"/>
        <v>0</v>
      </c>
      <c r="FJ55" s="85">
        <f t="shared" si="54"/>
        <v>0</v>
      </c>
      <c r="FK55" s="85">
        <f t="shared" si="54"/>
        <v>0</v>
      </c>
      <c r="FL55" s="85">
        <f t="shared" si="54"/>
        <v>0</v>
      </c>
      <c r="FM55" s="85">
        <f t="shared" si="54"/>
        <v>0</v>
      </c>
      <c r="FN55" s="85">
        <f t="shared" si="54"/>
        <v>0</v>
      </c>
      <c r="FO55" s="85">
        <f t="shared" si="54"/>
        <v>0</v>
      </c>
      <c r="FP55" s="85">
        <f t="shared" si="54"/>
        <v>0</v>
      </c>
      <c r="FQ55" s="85">
        <f t="shared" si="54"/>
        <v>0</v>
      </c>
      <c r="FR55" s="85">
        <f t="shared" si="54"/>
        <v>0</v>
      </c>
      <c r="FS55" s="85">
        <f t="shared" si="54"/>
        <v>0</v>
      </c>
      <c r="FT55" s="85">
        <f t="shared" si="54"/>
        <v>0</v>
      </c>
      <c r="FU55" s="85">
        <f t="shared" si="54"/>
        <v>0</v>
      </c>
      <c r="FV55" s="85">
        <f t="shared" si="54"/>
        <v>0</v>
      </c>
      <c r="FW55" s="85">
        <f t="shared" si="54"/>
        <v>0</v>
      </c>
      <c r="FX55" s="85">
        <f t="shared" si="54"/>
        <v>0</v>
      </c>
      <c r="FY55" s="85">
        <f t="shared" si="54"/>
        <v>0</v>
      </c>
      <c r="FZ55" s="85">
        <f t="shared" si="54"/>
        <v>0</v>
      </c>
      <c r="GA55" s="85">
        <f t="shared" si="54"/>
        <v>0</v>
      </c>
      <c r="GB55" s="85">
        <f t="shared" si="54"/>
        <v>0</v>
      </c>
      <c r="GC55" s="85">
        <f t="shared" si="54"/>
        <v>0</v>
      </c>
      <c r="GD55" s="85">
        <f t="shared" si="54"/>
        <v>0</v>
      </c>
      <c r="GE55" s="85">
        <f t="shared" si="54"/>
        <v>0</v>
      </c>
      <c r="GF55" s="85">
        <f t="shared" si="54"/>
        <v>0</v>
      </c>
      <c r="GG55" s="85">
        <f t="shared" si="54"/>
        <v>0</v>
      </c>
      <c r="GH55" s="85">
        <f t="shared" si="54"/>
        <v>0</v>
      </c>
      <c r="GI55" s="85">
        <f t="shared" si="54"/>
        <v>0</v>
      </c>
      <c r="GJ55" s="85">
        <f t="shared" si="54"/>
        <v>0</v>
      </c>
      <c r="GK55" s="85">
        <f t="shared" si="54"/>
        <v>0</v>
      </c>
      <c r="GL55" s="85">
        <f t="shared" si="54"/>
        <v>0</v>
      </c>
      <c r="GM55" s="85">
        <f t="shared" si="54"/>
        <v>0</v>
      </c>
      <c r="GN55" s="85">
        <f t="shared" si="54"/>
        <v>0</v>
      </c>
      <c r="GO55" s="85">
        <f t="shared" si="54"/>
        <v>0</v>
      </c>
      <c r="GP55" s="85">
        <f t="shared" si="54"/>
        <v>0</v>
      </c>
      <c r="GQ55" s="85">
        <f t="shared" si="54"/>
        <v>0</v>
      </c>
      <c r="GR55" s="85">
        <f t="shared" si="54"/>
        <v>0</v>
      </c>
      <c r="GS55" s="85">
        <f t="shared" si="54"/>
        <v>0</v>
      </c>
      <c r="GT55" s="85">
        <f t="shared" si="54"/>
        <v>0</v>
      </c>
      <c r="GU55" s="85">
        <f t="shared" si="54"/>
        <v>0</v>
      </c>
      <c r="GV55" s="85">
        <f t="shared" si="54"/>
        <v>0</v>
      </c>
      <c r="GW55" s="85">
        <f t="shared" si="54"/>
        <v>0</v>
      </c>
      <c r="GX55" s="85">
        <f t="shared" si="54"/>
        <v>0</v>
      </c>
      <c r="GY55" s="85">
        <f t="shared" si="54"/>
        <v>0</v>
      </c>
      <c r="GZ55" s="85">
        <f t="shared" si="54"/>
        <v>0</v>
      </c>
      <c r="HA55" s="85">
        <f t="shared" ref="HA55:IL55" si="55">GZ57</f>
        <v>0</v>
      </c>
      <c r="HB55" s="85">
        <f t="shared" si="55"/>
        <v>0</v>
      </c>
      <c r="HC55" s="85">
        <f t="shared" si="55"/>
        <v>0</v>
      </c>
      <c r="HD55" s="85">
        <f t="shared" si="55"/>
        <v>0</v>
      </c>
      <c r="HE55" s="85">
        <f t="shared" si="55"/>
        <v>0</v>
      </c>
      <c r="HF55" s="85">
        <f t="shared" si="55"/>
        <v>0</v>
      </c>
      <c r="HG55" s="85">
        <f t="shared" si="55"/>
        <v>0</v>
      </c>
      <c r="HH55" s="85">
        <f t="shared" si="55"/>
        <v>0</v>
      </c>
      <c r="HI55" s="85">
        <f t="shared" si="55"/>
        <v>0</v>
      </c>
      <c r="HJ55" s="85">
        <f t="shared" si="55"/>
        <v>0</v>
      </c>
      <c r="HK55" s="85">
        <f t="shared" si="55"/>
        <v>0</v>
      </c>
      <c r="HL55" s="85">
        <f t="shared" si="55"/>
        <v>0</v>
      </c>
      <c r="HM55" s="85">
        <f t="shared" si="55"/>
        <v>0</v>
      </c>
      <c r="HN55" s="85">
        <f t="shared" si="55"/>
        <v>0</v>
      </c>
      <c r="HO55" s="85">
        <f t="shared" si="55"/>
        <v>0</v>
      </c>
      <c r="HP55" s="85">
        <f t="shared" si="55"/>
        <v>0</v>
      </c>
      <c r="HQ55" s="85">
        <f t="shared" si="55"/>
        <v>0</v>
      </c>
      <c r="HR55" s="85">
        <f t="shared" si="55"/>
        <v>0</v>
      </c>
      <c r="HS55" s="85">
        <f t="shared" si="55"/>
        <v>0</v>
      </c>
      <c r="HT55" s="85">
        <f t="shared" si="55"/>
        <v>0</v>
      </c>
      <c r="HU55" s="85">
        <f t="shared" si="55"/>
        <v>0</v>
      </c>
      <c r="HV55" s="85">
        <f t="shared" si="55"/>
        <v>0</v>
      </c>
      <c r="HW55" s="85">
        <f t="shared" si="55"/>
        <v>0</v>
      </c>
      <c r="HX55" s="85">
        <f t="shared" si="55"/>
        <v>0</v>
      </c>
      <c r="HY55" s="85">
        <f t="shared" si="55"/>
        <v>0</v>
      </c>
      <c r="HZ55" s="85">
        <f t="shared" si="55"/>
        <v>0</v>
      </c>
      <c r="IA55" s="85">
        <f t="shared" si="55"/>
        <v>0</v>
      </c>
      <c r="IB55" s="85">
        <f t="shared" si="55"/>
        <v>0</v>
      </c>
      <c r="IC55" s="85">
        <f t="shared" si="55"/>
        <v>0</v>
      </c>
      <c r="ID55" s="85">
        <f t="shared" si="55"/>
        <v>0</v>
      </c>
      <c r="IE55" s="85">
        <f t="shared" si="55"/>
        <v>0</v>
      </c>
      <c r="IF55" s="85">
        <f t="shared" si="55"/>
        <v>0</v>
      </c>
      <c r="IG55" s="85">
        <f t="shared" si="55"/>
        <v>0</v>
      </c>
      <c r="IH55" s="85">
        <f t="shared" si="55"/>
        <v>0</v>
      </c>
      <c r="II55" s="85">
        <f t="shared" si="55"/>
        <v>0</v>
      </c>
      <c r="IJ55" s="85">
        <f t="shared" si="55"/>
        <v>0</v>
      </c>
      <c r="IK55" s="85">
        <f t="shared" si="55"/>
        <v>0</v>
      </c>
      <c r="IL55" s="85">
        <f t="shared" si="55"/>
        <v>0</v>
      </c>
    </row>
    <row r="56" spans="2:246" ht="10.5" customHeight="1" outlineLevel="2" x14ac:dyDescent="0.3">
      <c r="B56" s="183" t="s">
        <v>249</v>
      </c>
      <c r="C56" s="120"/>
      <c r="D56" s="119"/>
      <c r="E56" s="119"/>
      <c r="F56" s="119"/>
      <c r="G56" s="85">
        <f>IF(F57&gt;=0,MIN(F57,$G$55/MIN(VLOOKUP(Assump!$D217,Assump!$B$195:$D$204,3,FALSE)*12,Assump!$D$11)),0)</f>
        <v>0</v>
      </c>
      <c r="H56" s="85">
        <f>IF(G57&gt;=0,MIN(G57,$G$55/MIN(VLOOKUP(Assump!$D217,Assump!$B$195:$D$204,3,FALSE)*12,Assump!$D$11)),0)</f>
        <v>0</v>
      </c>
      <c r="I56" s="85">
        <f>IF(H57&gt;=0,MIN(H57,$G$55/MIN(VLOOKUP(Assump!$D217,Assump!$B$195:$D$204,3,FALSE)*12,Assump!$D$11)),0)</f>
        <v>0</v>
      </c>
      <c r="J56" s="85">
        <f>IF(I57&gt;=0,MIN(I57,$G$55/MIN(VLOOKUP(Assump!$D217,Assump!$B$195:$D$204,3,FALSE)*12,Assump!$D$11)),0)</f>
        <v>0</v>
      </c>
      <c r="K56" s="85">
        <f>IF(J57&gt;=0,MIN(J57,$G$55/MIN(VLOOKUP(Assump!$D217,Assump!$B$195:$D$204,3,FALSE)*12,Assump!$D$11)),0)</f>
        <v>0</v>
      </c>
      <c r="L56" s="85">
        <f>IF(K57&gt;=0,MIN(K57,$G$55/MIN(VLOOKUP(Assump!$D217,Assump!$B$195:$D$204,3,FALSE)*12,Assump!$D$11)),0)</f>
        <v>0</v>
      </c>
      <c r="M56" s="85">
        <f>IF(L57&gt;=0,MIN(L57,$G$55/MIN(VLOOKUP(Assump!$D217,Assump!$B$195:$D$204,3,FALSE)*12,Assump!$D$11)),0)</f>
        <v>0</v>
      </c>
      <c r="N56" s="85">
        <f>IF(M57&gt;=0,MIN(M57,$G$55/MIN(VLOOKUP(Assump!$D217,Assump!$B$195:$D$204,3,FALSE)*12,Assump!$D$11)),0)</f>
        <v>0</v>
      </c>
      <c r="O56" s="85">
        <f>IF(N57&gt;=0,MIN(N57,$G$55/MIN(VLOOKUP(Assump!$D217,Assump!$B$195:$D$204,3,FALSE)*12,Assump!$D$11)),0)</f>
        <v>0</v>
      </c>
      <c r="P56" s="85">
        <f>IF(O57&gt;=0,MIN(O57,$G$55/MIN(VLOOKUP(Assump!$D217,Assump!$B$195:$D$204,3,FALSE)*12,Assump!$D$11)),0)</f>
        <v>0</v>
      </c>
      <c r="Q56" s="85">
        <f>IF(P57&gt;=0,MIN(P57,$G$55/MIN(VLOOKUP(Assump!$D217,Assump!$B$195:$D$204,3,FALSE)*12,Assump!$D$11)),0)</f>
        <v>0</v>
      </c>
      <c r="R56" s="85">
        <f>IF(Q57&gt;=0,MIN(Q57,$G$55/MIN(VLOOKUP(Assump!$D217,Assump!$B$195:$D$204,3,FALSE)*12,Assump!$D$11)),0)</f>
        <v>0</v>
      </c>
      <c r="S56" s="85">
        <f>IF(R57&gt;=0,MIN(R57,$G$55/MIN(VLOOKUP(Assump!$D217,Assump!$B$195:$D$204,3,FALSE)*12,Assump!$D$11)),0)</f>
        <v>0</v>
      </c>
      <c r="T56" s="85">
        <f>IF(S57&gt;=0,MIN(S57,$G$55/MIN(VLOOKUP(Assump!$D217,Assump!$B$195:$D$204,3,FALSE)*12,Assump!$D$11)),0)</f>
        <v>0</v>
      </c>
      <c r="U56" s="85">
        <f>IF(T57&gt;=0,MIN(T57,$G$55/MIN(VLOOKUP(Assump!$D217,Assump!$B$195:$D$204,3,FALSE)*12,Assump!$D$11)),0)</f>
        <v>0</v>
      </c>
      <c r="V56" s="85">
        <f>IF(U57&gt;=0,MIN(U57,$G$55/MIN(VLOOKUP(Assump!$D217,Assump!$B$195:$D$204,3,FALSE)*12,Assump!$D$11)),0)</f>
        <v>0</v>
      </c>
      <c r="W56" s="85">
        <f>IF(V57&gt;=0,MIN(V57,$G$55/MIN(VLOOKUP(Assump!$D217,Assump!$B$195:$D$204,3,FALSE)*12,Assump!$D$11)),0)</f>
        <v>0</v>
      </c>
      <c r="X56" s="85">
        <f>IF(W57&gt;=0,MIN(W57,$G$55/MIN(VLOOKUP(Assump!$D217,Assump!$B$195:$D$204,3,FALSE)*12,Assump!$D$11)),0)</f>
        <v>0</v>
      </c>
      <c r="Y56" s="85">
        <f>IF(X57&gt;=0,MIN(X57,$G$55/MIN(VLOOKUP(Assump!$D217,Assump!$B$195:$D$204,3,FALSE)*12,Assump!$D$11)),0)</f>
        <v>0</v>
      </c>
      <c r="Z56" s="85">
        <f>IF(Y57&gt;=0,MIN(Y57,$G$55/MIN(VLOOKUP(Assump!$D217,Assump!$B$195:$D$204,3,FALSE)*12,Assump!$D$11)),0)</f>
        <v>0</v>
      </c>
      <c r="AA56" s="85">
        <f>IF(Z57&gt;=0,MIN(Z57,$G$55/MIN(VLOOKUP(Assump!$D217,Assump!$B$195:$D$204,3,FALSE)*12,Assump!$D$11)),0)</f>
        <v>0</v>
      </c>
      <c r="AB56" s="85">
        <f>IF(AA57&gt;=0,MIN(AA57,$G$55/MIN(VLOOKUP(Assump!$D217,Assump!$B$195:$D$204,3,FALSE)*12,Assump!$D$11)),0)</f>
        <v>0</v>
      </c>
      <c r="AC56" s="85">
        <f>IF(AB57&gt;=0,MIN(AB57,$G$55/MIN(VLOOKUP(Assump!$D217,Assump!$B$195:$D$204,3,FALSE)*12,Assump!$D$11)),0)</f>
        <v>0</v>
      </c>
      <c r="AD56" s="85">
        <f>IF(AC57&gt;=0,MIN(AC57,$G$55/MIN(VLOOKUP(Assump!$D217,Assump!$B$195:$D$204,3,FALSE)*12,Assump!$D$11)),0)</f>
        <v>0</v>
      </c>
      <c r="AE56" s="85">
        <f>IF(AD57&gt;=0,MIN(AD57,$G$55/MIN(VLOOKUP(Assump!$D217,Assump!$B$195:$D$204,3,FALSE)*12,Assump!$D$11)),0)</f>
        <v>0</v>
      </c>
      <c r="AF56" s="85">
        <f>IF(AE57&gt;=0,MIN(AE57,$G$55/MIN(VLOOKUP(Assump!$D217,Assump!$B$195:$D$204,3,FALSE)*12,Assump!$D$11)),0)</f>
        <v>0</v>
      </c>
      <c r="AG56" s="85">
        <f>IF(AF57&gt;=0,MIN(AF57,$G$55/MIN(VLOOKUP(Assump!$D217,Assump!$B$195:$D$204,3,FALSE)*12,Assump!$D$11)),0)</f>
        <v>0</v>
      </c>
      <c r="AH56" s="85">
        <f>IF(AG57&gt;=0,MIN(AG57,$G$55/MIN(VLOOKUP(Assump!$D217,Assump!$B$195:$D$204,3,FALSE)*12,Assump!$D$11)),0)</f>
        <v>0</v>
      </c>
      <c r="AI56" s="85">
        <f>IF(AH57&gt;=0,MIN(AH57,$G$55/MIN(VLOOKUP(Assump!$D217,Assump!$B$195:$D$204,3,FALSE)*12,Assump!$D$11)),0)</f>
        <v>0</v>
      </c>
      <c r="AJ56" s="85">
        <f>IF(AI57&gt;=0,MIN(AI57,$G$55/MIN(VLOOKUP(Assump!$D217,Assump!$B$195:$D$204,3,FALSE)*12,Assump!$D$11)),0)</f>
        <v>0</v>
      </c>
      <c r="AK56" s="85">
        <f>IF(AJ57&gt;=0,MIN(AJ57,$G$55/MIN(VLOOKUP(Assump!$D217,Assump!$B$195:$D$204,3,FALSE)*12,Assump!$D$11)),0)</f>
        <v>0</v>
      </c>
      <c r="AL56" s="85">
        <f>IF(AK57&gt;=0,MIN(AK57,$G$55/MIN(VLOOKUP(Assump!$D217,Assump!$B$195:$D$204,3,FALSE)*12,Assump!$D$11)),0)</f>
        <v>0</v>
      </c>
      <c r="AM56" s="85">
        <f>IF(AL57&gt;=0,MIN(AL57,$G$55/MIN(VLOOKUP(Assump!$D217,Assump!$B$195:$D$204,3,FALSE)*12,Assump!$D$11)),0)</f>
        <v>0</v>
      </c>
      <c r="AN56" s="85">
        <f>IF(AM57&gt;=0,MIN(AM57,$G$55/MIN(VLOOKUP(Assump!$D217,Assump!$B$195:$D$204,3,FALSE)*12,Assump!$D$11)),0)</f>
        <v>0</v>
      </c>
      <c r="AO56" s="85">
        <f>IF(AN57&gt;=0,MIN(AN57,$G$55/MIN(VLOOKUP(Assump!$D217,Assump!$B$195:$D$204,3,FALSE)*12,Assump!$D$11)),0)</f>
        <v>0</v>
      </c>
      <c r="AP56" s="85">
        <f>IF(AO57&gt;=0,MIN(AO57,$G$55/MIN(VLOOKUP(Assump!$D217,Assump!$B$195:$D$204,3,FALSE)*12,Assump!$D$11)),0)</f>
        <v>0</v>
      </c>
      <c r="AQ56" s="85">
        <f>IF(AP57&gt;=0,MIN(AP57,$G$55/MIN(VLOOKUP(Assump!$D217,Assump!$B$195:$D$204,3,FALSE)*12,Assump!$D$11)),0)</f>
        <v>0</v>
      </c>
      <c r="AR56" s="85">
        <f>IF(AQ57&gt;=0,MIN(AQ57,$G$55/MIN(VLOOKUP(Assump!$D217,Assump!$B$195:$D$204,3,FALSE)*12,Assump!$D$11)),0)</f>
        <v>0</v>
      </c>
      <c r="AS56" s="85">
        <f>IF(AR57&gt;=0,MIN(AR57,$G$55/MIN(VLOOKUP(Assump!$D217,Assump!$B$195:$D$204,3,FALSE)*12,Assump!$D$11)),0)</f>
        <v>0</v>
      </c>
      <c r="AT56" s="85">
        <f>IF(AS57&gt;=0,MIN(AS57,$G$55/MIN(VLOOKUP(Assump!$D217,Assump!$B$195:$D$204,3,FALSE)*12,Assump!$D$11)),0)</f>
        <v>0</v>
      </c>
      <c r="AU56" s="85">
        <f>IF(AT57&gt;=0,MIN(AT57,$G$55/MIN(VLOOKUP(Assump!$D217,Assump!$B$195:$D$204,3,FALSE)*12,Assump!$D$11)),0)</f>
        <v>0</v>
      </c>
      <c r="AV56" s="85">
        <f>IF(AU57&gt;=0,MIN(AU57,$G$55/MIN(VLOOKUP(Assump!$D217,Assump!$B$195:$D$204,3,FALSE)*12,Assump!$D$11)),0)</f>
        <v>0</v>
      </c>
      <c r="AW56" s="85">
        <f>IF(AV57&gt;=0,MIN(AV57,$G$55/MIN(VLOOKUP(Assump!$D217,Assump!$B$195:$D$204,3,FALSE)*12,Assump!$D$11)),0)</f>
        <v>0</v>
      </c>
      <c r="AX56" s="85">
        <f>IF(AW57&gt;=0,MIN(AW57,$G$55/MIN(VLOOKUP(Assump!$D217,Assump!$B$195:$D$204,3,FALSE)*12,Assump!$D$11)),0)</f>
        <v>0</v>
      </c>
      <c r="AY56" s="85">
        <f>IF(AX57&gt;=0,MIN(AX57,$G$55/MIN(VLOOKUP(Assump!$D217,Assump!$B$195:$D$204,3,FALSE)*12,Assump!$D$11)),0)</f>
        <v>0</v>
      </c>
      <c r="AZ56" s="85">
        <f>IF(AY57&gt;=0,MIN(AY57,$G$55/MIN(VLOOKUP(Assump!$D217,Assump!$B$195:$D$204,3,FALSE)*12,Assump!$D$11)),0)</f>
        <v>0</v>
      </c>
      <c r="BA56" s="85">
        <f>IF(AZ57&gt;=0,MIN(AZ57,$G$55/MIN(VLOOKUP(Assump!$D217,Assump!$B$195:$D$204,3,FALSE)*12,Assump!$D$11)),0)</f>
        <v>0</v>
      </c>
      <c r="BB56" s="85">
        <f>IF(BA57&gt;=0,MIN(BA57,$G$55/MIN(VLOOKUP(Assump!$D217,Assump!$B$195:$D$204,3,FALSE)*12,Assump!$D$11)),0)</f>
        <v>0</v>
      </c>
      <c r="BC56" s="85">
        <f>IF(BB57&gt;=0,MIN(BB57,$G$55/MIN(VLOOKUP(Assump!$D217,Assump!$B$195:$D$204,3,FALSE)*12,Assump!$D$11)),0)</f>
        <v>0</v>
      </c>
      <c r="BD56" s="85">
        <f>IF(BC57&gt;=0,MIN(BC57,$G$55/MIN(VLOOKUP(Assump!$D217,Assump!$B$195:$D$204,3,FALSE)*12,Assump!$D$11)),0)</f>
        <v>0</v>
      </c>
      <c r="BE56" s="85">
        <f>IF(BD57&gt;=0,MIN(BD57,$G$55/MIN(VLOOKUP(Assump!$D217,Assump!$B$195:$D$204,3,FALSE)*12,Assump!$D$11)),0)</f>
        <v>0</v>
      </c>
      <c r="BF56" s="85">
        <f>IF(BE57&gt;=0,MIN(BE57,$G$55/MIN(VLOOKUP(Assump!$D217,Assump!$B$195:$D$204,3,FALSE)*12,Assump!$D$11)),0)</f>
        <v>0</v>
      </c>
      <c r="BG56" s="85">
        <f>IF(BF57&gt;=0,MIN(BF57,$G$55/MIN(VLOOKUP(Assump!$D217,Assump!$B$195:$D$204,3,FALSE)*12,Assump!$D$11)),0)</f>
        <v>0</v>
      </c>
      <c r="BH56" s="85">
        <f>IF(BG57&gt;=0,MIN(BG57,$G$55/MIN(VLOOKUP(Assump!$D217,Assump!$B$195:$D$204,3,FALSE)*12,Assump!$D$11)),0)</f>
        <v>0</v>
      </c>
      <c r="BI56" s="85">
        <f>IF(BH57&gt;=0,MIN(BH57,$G$55/MIN(VLOOKUP(Assump!$D217,Assump!$B$195:$D$204,3,FALSE)*12,Assump!$D$11)),0)</f>
        <v>0</v>
      </c>
      <c r="BJ56" s="85">
        <f>IF(BI57&gt;=0,MIN(BI57,$G$55/MIN(VLOOKUP(Assump!$D217,Assump!$B$195:$D$204,3,FALSE)*12,Assump!$D$11)),0)</f>
        <v>0</v>
      </c>
      <c r="BK56" s="85">
        <f>IF(BJ57&gt;=0,MIN(BJ57,$G$55/MIN(VLOOKUP(Assump!$D217,Assump!$B$195:$D$204,3,FALSE)*12,Assump!$D$11)),0)</f>
        <v>0</v>
      </c>
      <c r="BL56" s="85">
        <f>IF(BK57&gt;=0,MIN(BK57,$G$55/MIN(VLOOKUP(Assump!$D217,Assump!$B$195:$D$204,3,FALSE)*12,Assump!$D$11)),0)</f>
        <v>0</v>
      </c>
      <c r="BM56" s="85">
        <f>IF(BL57&gt;=0,MIN(BL57,$G$55/MIN(VLOOKUP(Assump!$D217,Assump!$B$195:$D$204,3,FALSE)*12,Assump!$D$11)),0)</f>
        <v>0</v>
      </c>
      <c r="BN56" s="85">
        <f>IF(BM57&gt;=0,MIN(BM57,$G$55/MIN(VLOOKUP(Assump!$D217,Assump!$B$195:$D$204,3,FALSE)*12,Assump!$D$11)),0)</f>
        <v>0</v>
      </c>
      <c r="BO56" s="85">
        <f>IF(BN57&gt;=0,MIN(BN57,$G$55/MIN(VLOOKUP(Assump!$D217,Assump!$B$195:$D$204,3,FALSE)*12,Assump!$D$11)),0)</f>
        <v>0</v>
      </c>
      <c r="BP56" s="85">
        <f>IF(BO57&gt;=0,MIN(BO57,$G$55/MIN(VLOOKUP(Assump!$D217,Assump!$B$195:$D$204,3,FALSE)*12,Assump!$D$11)),0)</f>
        <v>0</v>
      </c>
      <c r="BQ56" s="85">
        <f>IF(BP57&gt;=0,MIN(BP57,$G$55/MIN(VLOOKUP(Assump!$D217,Assump!$B$195:$D$204,3,FALSE)*12,Assump!$D$11)),0)</f>
        <v>0</v>
      </c>
      <c r="BR56" s="85">
        <f>IF(BQ57&gt;=0,MIN(BQ57,$G$55/MIN(VLOOKUP(Assump!$D217,Assump!$B$195:$D$204,3,FALSE)*12,Assump!$D$11)),0)</f>
        <v>0</v>
      </c>
      <c r="BS56" s="85">
        <f>IF(BR57&gt;=0,MIN(BR57,$G$55/MIN(VLOOKUP(Assump!$D217,Assump!$B$195:$D$204,3,FALSE)*12,Assump!$D$11)),0)</f>
        <v>0</v>
      </c>
      <c r="BT56" s="85">
        <f>IF(BS57&gt;=0,MIN(BS57,$G$55/MIN(VLOOKUP(Assump!$D217,Assump!$B$195:$D$204,3,FALSE)*12,Assump!$D$11)),0)</f>
        <v>0</v>
      </c>
      <c r="BU56" s="85">
        <f>IF(BT57&gt;=0,MIN(BT57,$G$55/MIN(VLOOKUP(Assump!$D217,Assump!$B$195:$D$204,3,FALSE)*12,Assump!$D$11)),0)</f>
        <v>0</v>
      </c>
      <c r="BV56" s="85">
        <f>IF(BU57&gt;=0,MIN(BU57,$G$55/MIN(VLOOKUP(Assump!$D217,Assump!$B$195:$D$204,3,FALSE)*12,Assump!$D$11)),0)</f>
        <v>0</v>
      </c>
      <c r="BW56" s="85">
        <f>IF(BV57&gt;=0,MIN(BV57,$G$55/MIN(VLOOKUP(Assump!$D217,Assump!$B$195:$D$204,3,FALSE)*12,Assump!$D$11)),0)</f>
        <v>0</v>
      </c>
      <c r="BX56" s="85">
        <f>IF(BW57&gt;=0,MIN(BW57,$G$55/MIN(VLOOKUP(Assump!$D217,Assump!$B$195:$D$204,3,FALSE)*12,Assump!$D$11)),0)</f>
        <v>0</v>
      </c>
      <c r="BY56" s="85">
        <f>IF(BX57&gt;=0,MIN(BX57,$G$55/MIN(VLOOKUP(Assump!$D217,Assump!$B$195:$D$204,3,FALSE)*12,Assump!$D$11)),0)</f>
        <v>0</v>
      </c>
      <c r="BZ56" s="85">
        <f>IF(BY57&gt;=0,MIN(BY57,$G$55/MIN(VLOOKUP(Assump!$D217,Assump!$B$195:$D$204,3,FALSE)*12,Assump!$D$11)),0)</f>
        <v>0</v>
      </c>
      <c r="CA56" s="85">
        <f>IF(BZ57&gt;=0,MIN(BZ57,$G$55/MIN(VLOOKUP(Assump!$D217,Assump!$B$195:$D$204,3,FALSE)*12,Assump!$D$11)),0)</f>
        <v>0</v>
      </c>
      <c r="CB56" s="85">
        <f>IF(CA57&gt;=0,MIN(CA57,$G$55/MIN(VLOOKUP(Assump!$D217,Assump!$B$195:$D$204,3,FALSE)*12,Assump!$D$11)),0)</f>
        <v>0</v>
      </c>
      <c r="CC56" s="85">
        <f>IF(CB57&gt;=0,MIN(CB57,$G$55/MIN(VLOOKUP(Assump!$D217,Assump!$B$195:$D$204,3,FALSE)*12,Assump!$D$11)),0)</f>
        <v>0</v>
      </c>
      <c r="CD56" s="85">
        <f>IF(CC57&gt;=0,MIN(CC57,$G$55/MIN(VLOOKUP(Assump!$D217,Assump!$B$195:$D$204,3,FALSE)*12,Assump!$D$11)),0)</f>
        <v>0</v>
      </c>
      <c r="CE56" s="85">
        <f>IF(CD57&gt;=0,MIN(CD57,$G$55/MIN(VLOOKUP(Assump!$D217,Assump!$B$195:$D$204,3,FALSE)*12,Assump!$D$11)),0)</f>
        <v>0</v>
      </c>
      <c r="CF56" s="85">
        <f>IF(CE57&gt;=0,MIN(CE57,$G$55/MIN(VLOOKUP(Assump!$D217,Assump!$B$195:$D$204,3,FALSE)*12,Assump!$D$11)),0)</f>
        <v>0</v>
      </c>
      <c r="CG56" s="85">
        <f>IF(CF57&gt;=0,MIN(CF57,$G$55/MIN(VLOOKUP(Assump!$D217,Assump!$B$195:$D$204,3,FALSE)*12,Assump!$D$11)),0)</f>
        <v>0</v>
      </c>
      <c r="CH56" s="85">
        <f>IF(CG57&gt;=0,MIN(CG57,$G$55/MIN(VLOOKUP(Assump!$D217,Assump!$B$195:$D$204,3,FALSE)*12,Assump!$D$11)),0)</f>
        <v>0</v>
      </c>
      <c r="CI56" s="85">
        <f>IF(CH57&gt;=0,MIN(CH57,$G$55/MIN(VLOOKUP(Assump!$D217,Assump!$B$195:$D$204,3,FALSE)*12,Assump!$D$11)),0)</f>
        <v>0</v>
      </c>
      <c r="CJ56" s="85">
        <f>IF(CI57&gt;=0,MIN(CI57,$G$55/MIN(VLOOKUP(Assump!$D217,Assump!$B$195:$D$204,3,FALSE)*12,Assump!$D$11)),0)</f>
        <v>0</v>
      </c>
      <c r="CK56" s="85">
        <f>IF(CJ57&gt;=0,MIN(CJ57,$G$55/MIN(VLOOKUP(Assump!$D217,Assump!$B$195:$D$204,3,FALSE)*12,Assump!$D$11)),0)</f>
        <v>0</v>
      </c>
      <c r="CL56" s="85">
        <f>IF(CK57&gt;=0,MIN(CK57,$G$55/MIN(VLOOKUP(Assump!$D217,Assump!$B$195:$D$204,3,FALSE)*12,Assump!$D$11)),0)</f>
        <v>0</v>
      </c>
      <c r="CM56" s="85">
        <f>IF(CL57&gt;=0,MIN(CL57,$G$55/MIN(VLOOKUP(Assump!$D217,Assump!$B$195:$D$204,3,FALSE)*12,Assump!$D$11)),0)</f>
        <v>0</v>
      </c>
      <c r="CN56" s="85">
        <f>IF(CM57&gt;=0,MIN(CM57,$G$55/MIN(VLOOKUP(Assump!$D217,Assump!$B$195:$D$204,3,FALSE)*12,Assump!$D$11)),0)</f>
        <v>0</v>
      </c>
      <c r="CO56" s="85">
        <f>IF(CN57&gt;=0,MIN(CN57,$G$55/MIN(VLOOKUP(Assump!$D217,Assump!$B$195:$D$204,3,FALSE)*12,Assump!$D$11)),0)</f>
        <v>0</v>
      </c>
      <c r="CP56" s="85">
        <f>IF(CO57&gt;=0,MIN(CO57,$G$55/MIN(VLOOKUP(Assump!$D217,Assump!$B$195:$D$204,3,FALSE)*12,Assump!$D$11)),0)</f>
        <v>0</v>
      </c>
      <c r="CQ56" s="85">
        <f>IF(CP57&gt;=0,MIN(CP57,$G$55/MIN(VLOOKUP(Assump!$D217,Assump!$B$195:$D$204,3,FALSE)*12,Assump!$D$11)),0)</f>
        <v>0</v>
      </c>
      <c r="CR56" s="85">
        <f>IF(CQ57&gt;=0,MIN(CQ57,$G$55/MIN(VLOOKUP(Assump!$D217,Assump!$B$195:$D$204,3,FALSE)*12,Assump!$D$11)),0)</f>
        <v>0</v>
      </c>
      <c r="CS56" s="85">
        <f>IF(CR57&gt;=0,MIN(CR57,$G$55/MIN(VLOOKUP(Assump!$D217,Assump!$B$195:$D$204,3,FALSE)*12,Assump!$D$11)),0)</f>
        <v>0</v>
      </c>
      <c r="CT56" s="85">
        <f>IF(CS57&gt;=0,MIN(CS57,$G$55/MIN(VLOOKUP(Assump!$D217,Assump!$B$195:$D$204,3,FALSE)*12,Assump!$D$11)),0)</f>
        <v>0</v>
      </c>
      <c r="CU56" s="85">
        <f>IF(CT57&gt;=0,MIN(CT57,$G$55/MIN(VLOOKUP(Assump!$D217,Assump!$B$195:$D$204,3,FALSE)*12,Assump!$D$11)),0)</f>
        <v>0</v>
      </c>
      <c r="CV56" s="85">
        <f>IF(CU57&gt;=0,MIN(CU57,$G$55/MIN(VLOOKUP(Assump!$D217,Assump!$B$195:$D$204,3,FALSE)*12,Assump!$D$11)),0)</f>
        <v>0</v>
      </c>
      <c r="CW56" s="85">
        <f>IF(CV57&gt;=0,MIN(CV57,$G$55/MIN(VLOOKUP(Assump!$D217,Assump!$B$195:$D$204,3,FALSE)*12,Assump!$D$11)),0)</f>
        <v>0</v>
      </c>
      <c r="CX56" s="85">
        <f>IF(CW57&gt;=0,MIN(CW57,$G$55/MIN(VLOOKUP(Assump!$D217,Assump!$B$195:$D$204,3,FALSE)*12,Assump!$D$11)),0)</f>
        <v>0</v>
      </c>
      <c r="CY56" s="85">
        <f>IF(CX57&gt;=0,MIN(CX57,$G$55/MIN(VLOOKUP(Assump!$D217,Assump!$B$195:$D$204,3,FALSE)*12,Assump!$D$11)),0)</f>
        <v>0</v>
      </c>
      <c r="CZ56" s="85">
        <f>IF(CY57&gt;=0,MIN(CY57,$G$55/MIN(VLOOKUP(Assump!$D217,Assump!$B$195:$D$204,3,FALSE)*12,Assump!$D$11)),0)</f>
        <v>0</v>
      </c>
      <c r="DA56" s="85">
        <f>IF(CZ57&gt;=0,MIN(CZ57,$G$55/MIN(VLOOKUP(Assump!$D217,Assump!$B$195:$D$204,3,FALSE)*12,Assump!$D$11)),0)</f>
        <v>0</v>
      </c>
      <c r="DB56" s="85">
        <f>IF(DA57&gt;=0,MIN(DA57,$G$55/MIN(VLOOKUP(Assump!$D217,Assump!$B$195:$D$204,3,FALSE)*12,Assump!$D$11)),0)</f>
        <v>0</v>
      </c>
      <c r="DC56" s="85">
        <f>IF(DB57&gt;=0,MIN(DB57,$G$55/MIN(VLOOKUP(Assump!$D217,Assump!$B$195:$D$204,3,FALSE)*12,Assump!$D$11)),0)</f>
        <v>0</v>
      </c>
      <c r="DD56" s="85">
        <f>IF(DC57&gt;=0,MIN(DC57,$G$55/MIN(VLOOKUP(Assump!$D217,Assump!$B$195:$D$204,3,FALSE)*12,Assump!$D$11)),0)</f>
        <v>0</v>
      </c>
      <c r="DE56" s="85">
        <f>IF(DD57&gt;=0,MIN(DD57,$G$55/MIN(VLOOKUP(Assump!$D217,Assump!$B$195:$D$204,3,FALSE)*12,Assump!$D$11)),0)</f>
        <v>0</v>
      </c>
      <c r="DF56" s="85">
        <f>IF(DE57&gt;=0,MIN(DE57,$G$55/MIN(VLOOKUP(Assump!$D217,Assump!$B$195:$D$204,3,FALSE)*12,Assump!$D$11)),0)</f>
        <v>0</v>
      </c>
      <c r="DG56" s="85">
        <f>IF(DF57&gt;=0,MIN(DF57,$G$55/MIN(VLOOKUP(Assump!$D217,Assump!$B$195:$D$204,3,FALSE)*12,Assump!$D$11)),0)</f>
        <v>0</v>
      </c>
      <c r="DH56" s="85">
        <f>IF(DG57&gt;=0,MIN(DG57,$G$55/MIN(VLOOKUP(Assump!$D217,Assump!$B$195:$D$204,3,FALSE)*12,Assump!$D$11)),0)</f>
        <v>0</v>
      </c>
      <c r="DI56" s="85">
        <f>IF(DH57&gt;=0,MIN(DH57,$G$55/MIN(VLOOKUP(Assump!$D217,Assump!$B$195:$D$204,3,FALSE)*12,Assump!$D$11)),0)</f>
        <v>0</v>
      </c>
      <c r="DJ56" s="85">
        <f>IF(DI57&gt;=0,MIN(DI57,$G$55/MIN(VLOOKUP(Assump!$D217,Assump!$B$195:$D$204,3,FALSE)*12,Assump!$D$11)),0)</f>
        <v>0</v>
      </c>
      <c r="DK56" s="85">
        <f>IF(DJ57&gt;=0,MIN(DJ57,$G$55/MIN(VLOOKUP(Assump!$D217,Assump!$B$195:$D$204,3,FALSE)*12,Assump!$D$11)),0)</f>
        <v>0</v>
      </c>
      <c r="DL56" s="85">
        <f>IF(DK57&gt;=0,MIN(DK57,$G$55/MIN(VLOOKUP(Assump!$D217,Assump!$B$195:$D$204,3,FALSE)*12,Assump!$D$11)),0)</f>
        <v>0</v>
      </c>
      <c r="DM56" s="85">
        <f>IF(DL57&gt;=0,MIN(DL57,$G$55/MIN(VLOOKUP(Assump!$D217,Assump!$B$195:$D$204,3,FALSE)*12,Assump!$D$11)),0)</f>
        <v>0</v>
      </c>
      <c r="DN56" s="85">
        <f>IF(DM57&gt;=0,MIN(DM57,$G$55/MIN(VLOOKUP(Assump!$D217,Assump!$B$195:$D$204,3,FALSE)*12,Assump!$D$11)),0)</f>
        <v>0</v>
      </c>
      <c r="DO56" s="85">
        <f>IF(DN57&gt;=0,MIN(DN57,$G$55/MIN(VLOOKUP(Assump!$D217,Assump!$B$195:$D$204,3,FALSE)*12,Assump!$D$11)),0)</f>
        <v>0</v>
      </c>
      <c r="DP56" s="85">
        <f>IF(DO57&gt;=0,MIN(DO57,$G$55/MIN(VLOOKUP(Assump!$D217,Assump!$B$195:$D$204,3,FALSE)*12,Assump!$D$11)),0)</f>
        <v>0</v>
      </c>
      <c r="DQ56" s="85">
        <f>IF(DP57&gt;=0,MIN(DP57,$G$55/MIN(VLOOKUP(Assump!$D217,Assump!$B$195:$D$204,3,FALSE)*12,Assump!$D$11)),0)</f>
        <v>0</v>
      </c>
      <c r="DR56" s="85">
        <f>IF(DQ57&gt;=0,MIN(DQ57,$G$55/MIN(VLOOKUP(Assump!$D217,Assump!$B$195:$D$204,3,FALSE)*12,Assump!$D$11)),0)</f>
        <v>0</v>
      </c>
      <c r="DS56" s="85">
        <f>IF(DR57&gt;=0,MIN(DR57,$G$55/MIN(VLOOKUP(Assump!$D217,Assump!$B$195:$D$204,3,FALSE)*12,Assump!$D$11)),0)</f>
        <v>0</v>
      </c>
      <c r="DT56" s="85">
        <f>IF(DS57&gt;=0,MIN(DS57,$G$55/MIN(VLOOKUP(Assump!$D217,Assump!$B$195:$D$204,3,FALSE)*12,Assump!$D$11)),0)</f>
        <v>0</v>
      </c>
      <c r="DU56" s="85">
        <f>IF(DT57&gt;=0,MIN(DT57,$G$55/MIN(VLOOKUP(Assump!$D217,Assump!$B$195:$D$204,3,FALSE)*12,Assump!$D$11)),0)</f>
        <v>0</v>
      </c>
      <c r="DV56" s="85">
        <f>IF(DU57&gt;=0,MIN(DU57,$G$55/MIN(VLOOKUP(Assump!$D217,Assump!$B$195:$D$204,3,FALSE)*12,Assump!$D$11)),0)</f>
        <v>0</v>
      </c>
      <c r="DW56" s="85">
        <f>IF(DV57&gt;=0,MIN(DV57,$G$55/MIN(VLOOKUP(Assump!$D217,Assump!$B$195:$D$204,3,FALSE)*12,Assump!$D$11)),0)</f>
        <v>0</v>
      </c>
      <c r="DX56" s="85">
        <f>IF(DW57&gt;=0,MIN(DW57,$G$55/MIN(VLOOKUP(Assump!$D217,Assump!$B$195:$D$204,3,FALSE)*12,Assump!$D$11)),0)</f>
        <v>0</v>
      </c>
      <c r="DY56" s="85">
        <f>IF(DX57&gt;=0,MIN(DX57,$G$55/MIN(VLOOKUP(Assump!$D217,Assump!$B$195:$D$204,3,FALSE)*12,Assump!$D$11)),0)</f>
        <v>0</v>
      </c>
      <c r="DZ56" s="85">
        <f>IF(DY57&gt;=0,MIN(DY57,$G$55/MIN(VLOOKUP(Assump!$D217,Assump!$B$195:$D$204,3,FALSE)*12,Assump!$D$11)),0)</f>
        <v>0</v>
      </c>
      <c r="EA56" s="85">
        <f>IF(DZ57&gt;=0,MIN(DZ57,$G$55/MIN(VLOOKUP(Assump!$D217,Assump!$B$195:$D$204,3,FALSE)*12,Assump!$D$11)),0)</f>
        <v>0</v>
      </c>
      <c r="EB56" s="85">
        <f>IF(EA57&gt;=0,MIN(EA57,$G$55/MIN(VLOOKUP(Assump!$D217,Assump!$B$195:$D$204,3,FALSE)*12,Assump!$D$11)),0)</f>
        <v>0</v>
      </c>
      <c r="EC56" s="85">
        <f>IF(EB57&gt;=0,MIN(EB57,$G$55/MIN(VLOOKUP(Assump!$D217,Assump!$B$195:$D$204,3,FALSE)*12,Assump!$D$11)),0)</f>
        <v>0</v>
      </c>
      <c r="ED56" s="85">
        <f>IF(EC57&gt;=0,MIN(EC57,$G$55/MIN(VLOOKUP(Assump!$D217,Assump!$B$195:$D$204,3,FALSE)*12,Assump!$D$11)),0)</f>
        <v>0</v>
      </c>
      <c r="EE56" s="85">
        <f>IF(ED57&gt;=0,MIN(ED57,$G$55/MIN(VLOOKUP(Assump!$D217,Assump!$B$195:$D$204,3,FALSE)*12,Assump!$D$11)),0)</f>
        <v>0</v>
      </c>
      <c r="EF56" s="85">
        <f>IF(EE57&gt;=0,MIN(EE57,$G$55/MIN(VLOOKUP(Assump!$D217,Assump!$B$195:$D$204,3,FALSE)*12,Assump!$D$11)),0)</f>
        <v>0</v>
      </c>
      <c r="EG56" s="85">
        <f>IF(EF57&gt;=0,MIN(EF57,$G$55/MIN(VLOOKUP(Assump!$D217,Assump!$B$195:$D$204,3,FALSE)*12,Assump!$D$11)),0)</f>
        <v>0</v>
      </c>
      <c r="EH56" s="85">
        <f>IF(EG57&gt;=0,MIN(EG57,$G$55/MIN(VLOOKUP(Assump!$D217,Assump!$B$195:$D$204,3,FALSE)*12,Assump!$D$11)),0)</f>
        <v>0</v>
      </c>
      <c r="EI56" s="85">
        <f>IF(EH57&gt;=0,MIN(EH57,$G$55/MIN(VLOOKUP(Assump!$D217,Assump!$B$195:$D$204,3,FALSE)*12,Assump!$D$11)),0)</f>
        <v>0</v>
      </c>
      <c r="EJ56" s="85">
        <f>IF(EI57&gt;=0,MIN(EI57,$G$55/MIN(VLOOKUP(Assump!$D217,Assump!$B$195:$D$204,3,FALSE)*12,Assump!$D$11)),0)</f>
        <v>0</v>
      </c>
      <c r="EK56" s="85">
        <f>IF(EJ57&gt;=0,MIN(EJ57,$G$55/MIN(VLOOKUP(Assump!$D217,Assump!$B$195:$D$204,3,FALSE)*12,Assump!$D$11)),0)</f>
        <v>0</v>
      </c>
      <c r="EL56" s="85">
        <f>IF(EK57&gt;=0,MIN(EK57,$G$55/MIN(VLOOKUP(Assump!$D217,Assump!$B$195:$D$204,3,FALSE)*12,Assump!$D$11)),0)</f>
        <v>0</v>
      </c>
      <c r="EM56" s="85">
        <f>IF(EL57&gt;=0,MIN(EL57,$G$55/MIN(VLOOKUP(Assump!$D217,Assump!$B$195:$D$204,3,FALSE)*12,Assump!$D$11)),0)</f>
        <v>0</v>
      </c>
      <c r="EN56" s="85">
        <f>IF(EM57&gt;=0,MIN(EM57,$G$55/MIN(VLOOKUP(Assump!$D217,Assump!$B$195:$D$204,3,FALSE)*12,Assump!$D$11)),0)</f>
        <v>0</v>
      </c>
      <c r="EO56" s="85">
        <f>IF(EN57&gt;=0,MIN(EN57,$G$55/MIN(VLOOKUP(Assump!$D217,Assump!$B$195:$D$204,3,FALSE)*12,Assump!$D$11)),0)</f>
        <v>0</v>
      </c>
      <c r="EP56" s="85">
        <f>IF(EO57&gt;=0,MIN(EO57,$G$55/MIN(VLOOKUP(Assump!$D217,Assump!$B$195:$D$204,3,FALSE)*12,Assump!$D$11)),0)</f>
        <v>0</v>
      </c>
      <c r="EQ56" s="85">
        <f>IF(EP57&gt;=0,MIN(EP57,$G$55/MIN(VLOOKUP(Assump!$D217,Assump!$B$195:$D$204,3,FALSE)*12,Assump!$D$11)),0)</f>
        <v>0</v>
      </c>
      <c r="ER56" s="85">
        <f>IF(EQ57&gt;=0,MIN(EQ57,$G$55/MIN(VLOOKUP(Assump!$D217,Assump!$B$195:$D$204,3,FALSE)*12,Assump!$D$11)),0)</f>
        <v>0</v>
      </c>
      <c r="ES56" s="85">
        <f>IF(ER57&gt;=0,MIN(ER57,$G$55/MIN(VLOOKUP(Assump!$D217,Assump!$B$195:$D$204,3,FALSE)*12,Assump!$D$11)),0)</f>
        <v>0</v>
      </c>
      <c r="ET56" s="85">
        <f>IF(ES57&gt;=0,MIN(ES57,$G$55/MIN(VLOOKUP(Assump!$D217,Assump!$B$195:$D$204,3,FALSE)*12,Assump!$D$11)),0)</f>
        <v>0</v>
      </c>
      <c r="EU56" s="85">
        <f>IF(ET57&gt;=0,MIN(ET57,$G$55/MIN(VLOOKUP(Assump!$D217,Assump!$B$195:$D$204,3,FALSE)*12,Assump!$D$11)),0)</f>
        <v>0</v>
      </c>
      <c r="EV56" s="85">
        <f>IF(EU57&gt;=0,MIN(EU57,$G$55/MIN(VLOOKUP(Assump!$D217,Assump!$B$195:$D$204,3,FALSE)*12,Assump!$D$11)),0)</f>
        <v>0</v>
      </c>
      <c r="EW56" s="85">
        <f>IF(EV57&gt;=0,MIN(EV57,$G$55/MIN(VLOOKUP(Assump!$D217,Assump!$B$195:$D$204,3,FALSE)*12,Assump!$D$11)),0)</f>
        <v>0</v>
      </c>
      <c r="EX56" s="85">
        <f>IF(EW57&gt;=0,MIN(EW57,$G$55/MIN(VLOOKUP(Assump!$D217,Assump!$B$195:$D$204,3,FALSE)*12,Assump!$D$11)),0)</f>
        <v>0</v>
      </c>
      <c r="EY56" s="85">
        <f>IF(EX57&gt;=0,MIN(EX57,$G$55/MIN(VLOOKUP(Assump!$D217,Assump!$B$195:$D$204,3,FALSE)*12,Assump!$D$11)),0)</f>
        <v>0</v>
      </c>
      <c r="EZ56" s="85">
        <f>IF(EY57&gt;=0,MIN(EY57,$G$55/MIN(VLOOKUP(Assump!$D217,Assump!$B$195:$D$204,3,FALSE)*12,Assump!$D$11)),0)</f>
        <v>0</v>
      </c>
      <c r="FA56" s="85">
        <f>IF(EZ57&gt;=0,MIN(EZ57,$G$55/MIN(VLOOKUP(Assump!$D217,Assump!$B$195:$D$204,3,FALSE)*12,Assump!$D$11)),0)</f>
        <v>0</v>
      </c>
      <c r="FB56" s="85">
        <f>IF(FA57&gt;=0,MIN(FA57,$G$55/MIN(VLOOKUP(Assump!$D217,Assump!$B$195:$D$204,3,FALSE)*12,Assump!$D$11)),0)</f>
        <v>0</v>
      </c>
      <c r="FC56" s="85">
        <f>IF(FB57&gt;=0,MIN(FB57,$G$55/MIN(VLOOKUP(Assump!$D217,Assump!$B$195:$D$204,3,FALSE)*12,Assump!$D$11)),0)</f>
        <v>0</v>
      </c>
      <c r="FD56" s="85">
        <f>IF(FC57&gt;=0,MIN(FC57,$G$55/MIN(VLOOKUP(Assump!$D217,Assump!$B$195:$D$204,3,FALSE)*12,Assump!$D$11)),0)</f>
        <v>0</v>
      </c>
      <c r="FE56" s="85">
        <f>IF(FD57&gt;=0,MIN(FD57,$G$55/MIN(VLOOKUP(Assump!$D217,Assump!$B$195:$D$204,3,FALSE)*12,Assump!$D$11)),0)</f>
        <v>0</v>
      </c>
      <c r="FF56" s="85">
        <f>IF(FE57&gt;=0,MIN(FE57,$G$55/MIN(VLOOKUP(Assump!$D217,Assump!$B$195:$D$204,3,FALSE)*12,Assump!$D$11)),0)</f>
        <v>0</v>
      </c>
      <c r="FG56" s="85">
        <f>IF(FF57&gt;=0,MIN(FF57,$G$55/MIN(VLOOKUP(Assump!$D217,Assump!$B$195:$D$204,3,FALSE)*12,Assump!$D$11)),0)</f>
        <v>0</v>
      </c>
      <c r="FH56" s="85">
        <f>IF(FG57&gt;=0,MIN(FG57,$G$55/MIN(VLOOKUP(Assump!$D217,Assump!$B$195:$D$204,3,FALSE)*12,Assump!$D$11)),0)</f>
        <v>0</v>
      </c>
      <c r="FI56" s="85">
        <f>IF(FH57&gt;=0,MIN(FH57,$G$55/MIN(VLOOKUP(Assump!$D217,Assump!$B$195:$D$204,3,FALSE)*12,Assump!$D$11)),0)</f>
        <v>0</v>
      </c>
      <c r="FJ56" s="85">
        <f>IF(FI57&gt;=0,MIN(FI57,$G$55/MIN(VLOOKUP(Assump!$D217,Assump!$B$195:$D$204,3,FALSE)*12,Assump!$D$11)),0)</f>
        <v>0</v>
      </c>
      <c r="FK56" s="85">
        <f>IF(FJ57&gt;=0,MIN(FJ57,$G$55/MIN(VLOOKUP(Assump!$D217,Assump!$B$195:$D$204,3,FALSE)*12,Assump!$D$11)),0)</f>
        <v>0</v>
      </c>
      <c r="FL56" s="85">
        <f>IF(FK57&gt;=0,MIN(FK57,$G$55/MIN(VLOOKUP(Assump!$D217,Assump!$B$195:$D$204,3,FALSE)*12,Assump!$D$11)),0)</f>
        <v>0</v>
      </c>
      <c r="FM56" s="85">
        <f>IF(FL57&gt;=0,MIN(FL57,$G$55/MIN(VLOOKUP(Assump!$D217,Assump!$B$195:$D$204,3,FALSE)*12,Assump!$D$11)),0)</f>
        <v>0</v>
      </c>
      <c r="FN56" s="85">
        <f>IF(FM57&gt;=0,MIN(FM57,$G$55/MIN(VLOOKUP(Assump!$D217,Assump!$B$195:$D$204,3,FALSE)*12,Assump!$D$11)),0)</f>
        <v>0</v>
      </c>
      <c r="FO56" s="85">
        <f>IF(FN57&gt;=0,MIN(FN57,$G$55/MIN(VLOOKUP(Assump!$D217,Assump!$B$195:$D$204,3,FALSE)*12,Assump!$D$11)),0)</f>
        <v>0</v>
      </c>
      <c r="FP56" s="85">
        <f>IF(FO57&gt;=0,MIN(FO57,$G$55/MIN(VLOOKUP(Assump!$D217,Assump!$B$195:$D$204,3,FALSE)*12,Assump!$D$11)),0)</f>
        <v>0</v>
      </c>
      <c r="FQ56" s="85">
        <f>IF(FP57&gt;=0,MIN(FP57,$G$55/MIN(VLOOKUP(Assump!$D217,Assump!$B$195:$D$204,3,FALSE)*12,Assump!$D$11)),0)</f>
        <v>0</v>
      </c>
      <c r="FR56" s="85">
        <f>IF(FQ57&gt;=0,MIN(FQ57,$G$55/MIN(VLOOKUP(Assump!$D217,Assump!$B$195:$D$204,3,FALSE)*12,Assump!$D$11)),0)</f>
        <v>0</v>
      </c>
      <c r="FS56" s="85">
        <f>IF(FR57&gt;=0,MIN(FR57,$G$55/MIN(VLOOKUP(Assump!$D217,Assump!$B$195:$D$204,3,FALSE)*12,Assump!$D$11)),0)</f>
        <v>0</v>
      </c>
      <c r="FT56" s="85">
        <f>IF(FS57&gt;=0,MIN(FS57,$G$55/MIN(VLOOKUP(Assump!$D217,Assump!$B$195:$D$204,3,FALSE)*12,Assump!$D$11)),0)</f>
        <v>0</v>
      </c>
      <c r="FU56" s="85">
        <f>IF(FT57&gt;=0,MIN(FT57,$G$55/MIN(VLOOKUP(Assump!$D217,Assump!$B$195:$D$204,3,FALSE)*12,Assump!$D$11)),0)</f>
        <v>0</v>
      </c>
      <c r="FV56" s="85">
        <f>IF(FU57&gt;=0,MIN(FU57,$G$55/MIN(VLOOKUP(Assump!$D217,Assump!$B$195:$D$204,3,FALSE)*12,Assump!$D$11)),0)</f>
        <v>0</v>
      </c>
      <c r="FW56" s="85">
        <f>IF(FV57&gt;=0,MIN(FV57,$G$55/MIN(VLOOKUP(Assump!$D217,Assump!$B$195:$D$204,3,FALSE)*12,Assump!$D$11)),0)</f>
        <v>0</v>
      </c>
      <c r="FX56" s="85">
        <f>IF(FW57&gt;=0,MIN(FW57,$G$55/MIN(VLOOKUP(Assump!$D217,Assump!$B$195:$D$204,3,FALSE)*12,Assump!$D$11)),0)</f>
        <v>0</v>
      </c>
      <c r="FY56" s="85">
        <f>IF(FX57&gt;=0,MIN(FX57,$G$55/MIN(VLOOKUP(Assump!$D217,Assump!$B$195:$D$204,3,FALSE)*12,Assump!$D$11)),0)</f>
        <v>0</v>
      </c>
      <c r="FZ56" s="85">
        <f>IF(FY57&gt;=0,MIN(FY57,$G$55/MIN(VLOOKUP(Assump!$D217,Assump!$B$195:$D$204,3,FALSE)*12,Assump!$D$11)),0)</f>
        <v>0</v>
      </c>
      <c r="GA56" s="85">
        <f>IF(FZ57&gt;=0,MIN(FZ57,$G$55/MIN(VLOOKUP(Assump!$D217,Assump!$B$195:$D$204,3,FALSE)*12,Assump!$D$11)),0)</f>
        <v>0</v>
      </c>
      <c r="GB56" s="85">
        <f>IF(GA57&gt;=0,MIN(GA57,$G$55/MIN(VLOOKUP(Assump!$D217,Assump!$B$195:$D$204,3,FALSE)*12,Assump!$D$11)),0)</f>
        <v>0</v>
      </c>
      <c r="GC56" s="85">
        <f>IF(GB57&gt;=0,MIN(GB57,$G$55/MIN(VLOOKUP(Assump!$D217,Assump!$B$195:$D$204,3,FALSE)*12,Assump!$D$11)),0)</f>
        <v>0</v>
      </c>
      <c r="GD56" s="85">
        <f>IF(GC57&gt;=0,MIN(GC57,$G$55/MIN(VLOOKUP(Assump!$D217,Assump!$B$195:$D$204,3,FALSE)*12,Assump!$D$11)),0)</f>
        <v>0</v>
      </c>
      <c r="GE56" s="85">
        <f>IF(GD57&gt;=0,MIN(GD57,$G$55/MIN(VLOOKUP(Assump!$D217,Assump!$B$195:$D$204,3,FALSE)*12,Assump!$D$11)),0)</f>
        <v>0</v>
      </c>
      <c r="GF56" s="85">
        <f>IF(GE57&gt;=0,MIN(GE57,$G$55/MIN(VLOOKUP(Assump!$D217,Assump!$B$195:$D$204,3,FALSE)*12,Assump!$D$11)),0)</f>
        <v>0</v>
      </c>
      <c r="GG56" s="85">
        <f>IF(GF57&gt;=0,MIN(GF57,$G$55/MIN(VLOOKUP(Assump!$D217,Assump!$B$195:$D$204,3,FALSE)*12,Assump!$D$11)),0)</f>
        <v>0</v>
      </c>
      <c r="GH56" s="85">
        <f>IF(GG57&gt;=0,MIN(GG57,$G$55/MIN(VLOOKUP(Assump!$D217,Assump!$B$195:$D$204,3,FALSE)*12,Assump!$D$11)),0)</f>
        <v>0</v>
      </c>
      <c r="GI56" s="85">
        <f>IF(GH57&gt;=0,MIN(GH57,$G$55/MIN(VLOOKUP(Assump!$D217,Assump!$B$195:$D$204,3,FALSE)*12,Assump!$D$11)),0)</f>
        <v>0</v>
      </c>
      <c r="GJ56" s="85">
        <f>IF(GI57&gt;=0,MIN(GI57,$G$55/MIN(VLOOKUP(Assump!$D217,Assump!$B$195:$D$204,3,FALSE)*12,Assump!$D$11)),0)</f>
        <v>0</v>
      </c>
      <c r="GK56" s="85">
        <f>IF(GJ57&gt;=0,MIN(GJ57,$G$55/MIN(VLOOKUP(Assump!$D217,Assump!$B$195:$D$204,3,FALSE)*12,Assump!$D$11)),0)</f>
        <v>0</v>
      </c>
      <c r="GL56" s="85">
        <f>IF(GK57&gt;=0,MIN(GK57,$G$55/MIN(VLOOKUP(Assump!$D217,Assump!$B$195:$D$204,3,FALSE)*12,Assump!$D$11)),0)</f>
        <v>0</v>
      </c>
      <c r="GM56" s="85">
        <f>IF(GL57&gt;=0,MIN(GL57,$G$55/MIN(VLOOKUP(Assump!$D217,Assump!$B$195:$D$204,3,FALSE)*12,Assump!$D$11)),0)</f>
        <v>0</v>
      </c>
      <c r="GN56" s="85">
        <f>IF(GM57&gt;=0,MIN(GM57,$G$55/MIN(VLOOKUP(Assump!$D217,Assump!$B$195:$D$204,3,FALSE)*12,Assump!$D$11)),0)</f>
        <v>0</v>
      </c>
      <c r="GO56" s="85">
        <f>IF(GN57&gt;=0,MIN(GN57,$G$55/MIN(VLOOKUP(Assump!$D217,Assump!$B$195:$D$204,3,FALSE)*12,Assump!$D$11)),0)</f>
        <v>0</v>
      </c>
      <c r="GP56" s="85">
        <f>IF(GO57&gt;=0,MIN(GO57,$G$55/MIN(VLOOKUP(Assump!$D217,Assump!$B$195:$D$204,3,FALSE)*12,Assump!$D$11)),0)</f>
        <v>0</v>
      </c>
      <c r="GQ56" s="85">
        <f>IF(GP57&gt;=0,MIN(GP57,$G$55/MIN(VLOOKUP(Assump!$D217,Assump!$B$195:$D$204,3,FALSE)*12,Assump!$D$11)),0)</f>
        <v>0</v>
      </c>
      <c r="GR56" s="85">
        <f>IF(GQ57&gt;=0,MIN(GQ57,$G$55/MIN(VLOOKUP(Assump!$D217,Assump!$B$195:$D$204,3,FALSE)*12,Assump!$D$11)),0)</f>
        <v>0</v>
      </c>
      <c r="GS56" s="85">
        <f>IF(GR57&gt;=0,MIN(GR57,$G$55/MIN(VLOOKUP(Assump!$D217,Assump!$B$195:$D$204,3,FALSE)*12,Assump!$D$11)),0)</f>
        <v>0</v>
      </c>
      <c r="GT56" s="85">
        <f>IF(GS57&gt;=0,MIN(GS57,$G$55/MIN(VLOOKUP(Assump!$D217,Assump!$B$195:$D$204,3,FALSE)*12,Assump!$D$11)),0)</f>
        <v>0</v>
      </c>
      <c r="GU56" s="85">
        <f>IF(GT57&gt;=0,MIN(GT57,$G$55/MIN(VLOOKUP(Assump!$D217,Assump!$B$195:$D$204,3,FALSE)*12,Assump!$D$11)),0)</f>
        <v>0</v>
      </c>
      <c r="GV56" s="85">
        <f>IF(GU57&gt;=0,MIN(GU57,$G$55/MIN(VLOOKUP(Assump!$D217,Assump!$B$195:$D$204,3,FALSE)*12,Assump!$D$11)),0)</f>
        <v>0</v>
      </c>
      <c r="GW56" s="85">
        <f>IF(GV57&gt;=0,MIN(GV57,$G$55/MIN(VLOOKUP(Assump!$D217,Assump!$B$195:$D$204,3,FALSE)*12,Assump!$D$11)),0)</f>
        <v>0</v>
      </c>
      <c r="GX56" s="85">
        <f>IF(GW57&gt;=0,MIN(GW57,$G$55/MIN(VLOOKUP(Assump!$D217,Assump!$B$195:$D$204,3,FALSE)*12,Assump!$D$11)),0)</f>
        <v>0</v>
      </c>
      <c r="GY56" s="85">
        <f>IF(GX57&gt;=0,MIN(GX57,$G$55/MIN(VLOOKUP(Assump!$D217,Assump!$B$195:$D$204,3,FALSE)*12,Assump!$D$11)),0)</f>
        <v>0</v>
      </c>
      <c r="GZ56" s="85">
        <f>IF(GY57&gt;=0,MIN(GY57,$G$55/MIN(VLOOKUP(Assump!$D217,Assump!$B$195:$D$204,3,FALSE)*12,Assump!$D$11)),0)</f>
        <v>0</v>
      </c>
      <c r="HA56" s="85">
        <f>IF(GZ57&gt;=0,MIN(GZ57,$G$55/MIN(VLOOKUP(Assump!$D217,Assump!$B$195:$D$204,3,FALSE)*12,Assump!$D$11)),0)</f>
        <v>0</v>
      </c>
      <c r="HB56" s="85">
        <f>IF(HA57&gt;=0,MIN(HA57,$G$55/MIN(VLOOKUP(Assump!$D217,Assump!$B$195:$D$204,3,FALSE)*12,Assump!$D$11)),0)</f>
        <v>0</v>
      </c>
      <c r="HC56" s="85">
        <f>IF(HB57&gt;=0,MIN(HB57,$G$55/MIN(VLOOKUP(Assump!$D217,Assump!$B$195:$D$204,3,FALSE)*12,Assump!$D$11)),0)</f>
        <v>0</v>
      </c>
      <c r="HD56" s="85">
        <f>IF(HC57&gt;=0,MIN(HC57,$G$55/MIN(VLOOKUP(Assump!$D217,Assump!$B$195:$D$204,3,FALSE)*12,Assump!$D$11)),0)</f>
        <v>0</v>
      </c>
      <c r="HE56" s="85">
        <f>IF(HD57&gt;=0,MIN(HD57,$G$55/MIN(VLOOKUP(Assump!$D217,Assump!$B$195:$D$204,3,FALSE)*12,Assump!$D$11)),0)</f>
        <v>0</v>
      </c>
      <c r="HF56" s="85">
        <f>IF(HE57&gt;=0,MIN(HE57,$G$55/MIN(VLOOKUP(Assump!$D217,Assump!$B$195:$D$204,3,FALSE)*12,Assump!$D$11)),0)</f>
        <v>0</v>
      </c>
      <c r="HG56" s="85">
        <f>IF(HF57&gt;=0,MIN(HF57,$G$55/MIN(VLOOKUP(Assump!$D217,Assump!$B$195:$D$204,3,FALSE)*12,Assump!$D$11)),0)</f>
        <v>0</v>
      </c>
      <c r="HH56" s="85">
        <f>IF(HG57&gt;=0,MIN(HG57,$G$55/MIN(VLOOKUP(Assump!$D217,Assump!$B$195:$D$204,3,FALSE)*12,Assump!$D$11)),0)</f>
        <v>0</v>
      </c>
      <c r="HI56" s="85">
        <f>IF(HH57&gt;=0,MIN(HH57,$G$55/MIN(VLOOKUP(Assump!$D217,Assump!$B$195:$D$204,3,FALSE)*12,Assump!$D$11)),0)</f>
        <v>0</v>
      </c>
      <c r="HJ56" s="85">
        <f>IF(HI57&gt;=0,MIN(HI57,$G$55/MIN(VLOOKUP(Assump!$D217,Assump!$B$195:$D$204,3,FALSE)*12,Assump!$D$11)),0)</f>
        <v>0</v>
      </c>
      <c r="HK56" s="85">
        <f>IF(HJ57&gt;=0,MIN(HJ57,$G$55/MIN(VLOOKUP(Assump!$D217,Assump!$B$195:$D$204,3,FALSE)*12,Assump!$D$11)),0)</f>
        <v>0</v>
      </c>
      <c r="HL56" s="85">
        <f>IF(HK57&gt;=0,MIN(HK57,$G$55/MIN(VLOOKUP(Assump!$D217,Assump!$B$195:$D$204,3,FALSE)*12,Assump!$D$11)),0)</f>
        <v>0</v>
      </c>
      <c r="HM56" s="85">
        <f>IF(HL57&gt;=0,MIN(HL57,$G$55/MIN(VLOOKUP(Assump!$D217,Assump!$B$195:$D$204,3,FALSE)*12,Assump!$D$11)),0)</f>
        <v>0</v>
      </c>
      <c r="HN56" s="85">
        <f>IF(HM57&gt;=0,MIN(HM57,$G$55/MIN(VLOOKUP(Assump!$D217,Assump!$B$195:$D$204,3,FALSE)*12,Assump!$D$11)),0)</f>
        <v>0</v>
      </c>
      <c r="HO56" s="85">
        <f>IF(HN57&gt;=0,MIN(HN57,$G$55/MIN(VLOOKUP(Assump!$D217,Assump!$B$195:$D$204,3,FALSE)*12,Assump!$D$11)),0)</f>
        <v>0</v>
      </c>
      <c r="HP56" s="85">
        <f>IF(HO57&gt;=0,MIN(HO57,$G$55/MIN(VLOOKUP(Assump!$D217,Assump!$B$195:$D$204,3,FALSE)*12,Assump!$D$11)),0)</f>
        <v>0</v>
      </c>
      <c r="HQ56" s="85">
        <f>IF(HP57&gt;=0,MIN(HP57,$G$55/MIN(VLOOKUP(Assump!$D217,Assump!$B$195:$D$204,3,FALSE)*12,Assump!$D$11)),0)</f>
        <v>0</v>
      </c>
      <c r="HR56" s="85">
        <f>IF(HQ57&gt;=0,MIN(HQ57,$G$55/MIN(VLOOKUP(Assump!$D217,Assump!$B$195:$D$204,3,FALSE)*12,Assump!$D$11)),0)</f>
        <v>0</v>
      </c>
      <c r="HS56" s="85">
        <f>IF(HR57&gt;=0,MIN(HR57,$G$55/MIN(VLOOKUP(Assump!$D217,Assump!$B$195:$D$204,3,FALSE)*12,Assump!$D$11)),0)</f>
        <v>0</v>
      </c>
      <c r="HT56" s="85">
        <f>IF(HS57&gt;=0,MIN(HS57,$G$55/MIN(VLOOKUP(Assump!$D217,Assump!$B$195:$D$204,3,FALSE)*12,Assump!$D$11)),0)</f>
        <v>0</v>
      </c>
      <c r="HU56" s="85">
        <f>IF(HT57&gt;=0,MIN(HT57,$G$55/MIN(VLOOKUP(Assump!$D217,Assump!$B$195:$D$204,3,FALSE)*12,Assump!$D$11)),0)</f>
        <v>0</v>
      </c>
      <c r="HV56" s="85">
        <f>IF(HU57&gt;=0,MIN(HU57,$G$55/MIN(VLOOKUP(Assump!$D217,Assump!$B$195:$D$204,3,FALSE)*12,Assump!$D$11)),0)</f>
        <v>0</v>
      </c>
      <c r="HW56" s="85">
        <f>IF(HV57&gt;=0,MIN(HV57,$G$55/MIN(VLOOKUP(Assump!$D217,Assump!$B$195:$D$204,3,FALSE)*12,Assump!$D$11)),0)</f>
        <v>0</v>
      </c>
      <c r="HX56" s="85">
        <f>IF(HW57&gt;=0,MIN(HW57,$G$55/MIN(VLOOKUP(Assump!$D217,Assump!$B$195:$D$204,3,FALSE)*12,Assump!$D$11)),0)</f>
        <v>0</v>
      </c>
      <c r="HY56" s="85">
        <f>IF(HX57&gt;=0,MIN(HX57,$G$55/MIN(VLOOKUP(Assump!$D217,Assump!$B$195:$D$204,3,FALSE)*12,Assump!$D$11)),0)</f>
        <v>0</v>
      </c>
      <c r="HZ56" s="85">
        <f>IF(HY57&gt;=0,MIN(HY57,$G$55/MIN(VLOOKUP(Assump!$D217,Assump!$B$195:$D$204,3,FALSE)*12,Assump!$D$11)),0)</f>
        <v>0</v>
      </c>
      <c r="IA56" s="85">
        <f>IF(HZ57&gt;=0,MIN(HZ57,$G$55/MIN(VLOOKUP(Assump!$D217,Assump!$B$195:$D$204,3,FALSE)*12,Assump!$D$11)),0)</f>
        <v>0</v>
      </c>
      <c r="IB56" s="85">
        <f>IF(IA57&gt;=0,MIN(IA57,$G$55/MIN(VLOOKUP(Assump!$D217,Assump!$B$195:$D$204,3,FALSE)*12,Assump!$D$11)),0)</f>
        <v>0</v>
      </c>
      <c r="IC56" s="85">
        <f>IF(IB57&gt;=0,MIN(IB57,$G$55/MIN(VLOOKUP(Assump!$D217,Assump!$B$195:$D$204,3,FALSE)*12,Assump!$D$11)),0)</f>
        <v>0</v>
      </c>
      <c r="ID56" s="85">
        <f>IF(IC57&gt;=0,MIN(IC57,$G$55/MIN(VLOOKUP(Assump!$D217,Assump!$B$195:$D$204,3,FALSE)*12,Assump!$D$11)),0)</f>
        <v>0</v>
      </c>
      <c r="IE56" s="85">
        <f>IF(ID57&gt;=0,MIN(ID57,$G$55/MIN(VLOOKUP(Assump!$D217,Assump!$B$195:$D$204,3,FALSE)*12,Assump!$D$11)),0)</f>
        <v>0</v>
      </c>
      <c r="IF56" s="85">
        <f>IF(IE57&gt;=0,MIN(IE57,$G$55/MIN(VLOOKUP(Assump!$D217,Assump!$B$195:$D$204,3,FALSE)*12,Assump!$D$11)),0)</f>
        <v>0</v>
      </c>
      <c r="IG56" s="85">
        <f>IF(IF57&gt;=0,MIN(IF57,$G$55/MIN(VLOOKUP(Assump!$D217,Assump!$B$195:$D$204,3,FALSE)*12,Assump!$D$11)),0)</f>
        <v>0</v>
      </c>
      <c r="IH56" s="85">
        <f>IF(IG57&gt;=0,MIN(IG57,$G$55/MIN(VLOOKUP(Assump!$D217,Assump!$B$195:$D$204,3,FALSE)*12,Assump!$D$11)),0)</f>
        <v>0</v>
      </c>
      <c r="II56" s="85">
        <f>IF(IH57&gt;=0,MIN(IH57,$G$55/MIN(VLOOKUP(Assump!$D217,Assump!$B$195:$D$204,3,FALSE)*12,Assump!$D$11)),0)</f>
        <v>0</v>
      </c>
      <c r="IJ56" s="85">
        <f>IF(II57&gt;=0,MIN(II57,$G$55/MIN(VLOOKUP(Assump!$D217,Assump!$B$195:$D$204,3,FALSE)*12,Assump!$D$11)),0)</f>
        <v>0</v>
      </c>
      <c r="IK56" s="85">
        <f>IF(IJ57&gt;=0,MIN(IJ57,$G$55/MIN(VLOOKUP(Assump!$D217,Assump!$B$195:$D$204,3,FALSE)*12,Assump!$D$11)),0)</f>
        <v>0</v>
      </c>
      <c r="IL56" s="85">
        <f>IF(IK57&gt;=0,MIN(IK57,$G$55/MIN(VLOOKUP(Assump!$D217,Assump!$B$195:$D$204,3,FALSE)*12,Assump!$D$11)),0)</f>
        <v>0</v>
      </c>
    </row>
    <row r="57" spans="2:246" ht="10.5" customHeight="1" outlineLevel="2" x14ac:dyDescent="0.3">
      <c r="B57" s="183" t="s">
        <v>528</v>
      </c>
      <c r="C57" s="120"/>
      <c r="D57" s="119"/>
      <c r="E57" s="119"/>
      <c r="F57" s="119"/>
      <c r="G57" s="85">
        <f>G55-G56</f>
        <v>0</v>
      </c>
      <c r="H57" s="85">
        <f>H55-H56</f>
        <v>0</v>
      </c>
      <c r="I57" s="85">
        <f t="shared" ref="I57:P57" si="56">I55-I56</f>
        <v>0</v>
      </c>
      <c r="J57" s="85">
        <f t="shared" si="56"/>
        <v>0</v>
      </c>
      <c r="K57" s="85">
        <f t="shared" si="56"/>
        <v>0</v>
      </c>
      <c r="L57" s="85">
        <f t="shared" si="56"/>
        <v>0</v>
      </c>
      <c r="M57" s="85">
        <f t="shared" si="56"/>
        <v>0</v>
      </c>
      <c r="N57" s="85">
        <f t="shared" si="56"/>
        <v>0</v>
      </c>
      <c r="O57" s="85">
        <f t="shared" si="56"/>
        <v>0</v>
      </c>
      <c r="P57" s="85">
        <f t="shared" si="56"/>
        <v>0</v>
      </c>
      <c r="Q57" s="85">
        <f t="shared" ref="Q57:CB57" si="57">Q55-Q56</f>
        <v>0</v>
      </c>
      <c r="R57" s="85">
        <f t="shared" si="57"/>
        <v>0</v>
      </c>
      <c r="S57" s="85">
        <f t="shared" si="57"/>
        <v>0</v>
      </c>
      <c r="T57" s="85">
        <f t="shared" si="57"/>
        <v>0</v>
      </c>
      <c r="U57" s="85">
        <f t="shared" si="57"/>
        <v>0</v>
      </c>
      <c r="V57" s="85">
        <f t="shared" si="57"/>
        <v>0</v>
      </c>
      <c r="W57" s="85">
        <f t="shared" si="57"/>
        <v>0</v>
      </c>
      <c r="X57" s="85">
        <f t="shared" si="57"/>
        <v>0</v>
      </c>
      <c r="Y57" s="85">
        <f t="shared" si="57"/>
        <v>0</v>
      </c>
      <c r="Z57" s="85">
        <f t="shared" si="57"/>
        <v>0</v>
      </c>
      <c r="AA57" s="85">
        <f t="shared" si="57"/>
        <v>0</v>
      </c>
      <c r="AB57" s="85">
        <f t="shared" si="57"/>
        <v>0</v>
      </c>
      <c r="AC57" s="85">
        <f t="shared" si="57"/>
        <v>0</v>
      </c>
      <c r="AD57" s="85">
        <f t="shared" si="57"/>
        <v>0</v>
      </c>
      <c r="AE57" s="85">
        <f t="shared" si="57"/>
        <v>0</v>
      </c>
      <c r="AF57" s="85">
        <f t="shared" si="57"/>
        <v>0</v>
      </c>
      <c r="AG57" s="85">
        <f t="shared" si="57"/>
        <v>0</v>
      </c>
      <c r="AH57" s="85">
        <f t="shared" si="57"/>
        <v>0</v>
      </c>
      <c r="AI57" s="85">
        <f t="shared" si="57"/>
        <v>0</v>
      </c>
      <c r="AJ57" s="85">
        <f t="shared" si="57"/>
        <v>0</v>
      </c>
      <c r="AK57" s="85">
        <f t="shared" si="57"/>
        <v>0</v>
      </c>
      <c r="AL57" s="85">
        <f t="shared" si="57"/>
        <v>0</v>
      </c>
      <c r="AM57" s="85">
        <f t="shared" si="57"/>
        <v>0</v>
      </c>
      <c r="AN57" s="85">
        <f t="shared" si="57"/>
        <v>0</v>
      </c>
      <c r="AO57" s="85">
        <f t="shared" si="57"/>
        <v>0</v>
      </c>
      <c r="AP57" s="85">
        <f t="shared" si="57"/>
        <v>0</v>
      </c>
      <c r="AQ57" s="85">
        <f t="shared" si="57"/>
        <v>0</v>
      </c>
      <c r="AR57" s="85">
        <f t="shared" si="57"/>
        <v>0</v>
      </c>
      <c r="AS57" s="85">
        <f t="shared" si="57"/>
        <v>0</v>
      </c>
      <c r="AT57" s="85">
        <f t="shared" si="57"/>
        <v>0</v>
      </c>
      <c r="AU57" s="85">
        <f t="shared" si="57"/>
        <v>0</v>
      </c>
      <c r="AV57" s="85">
        <f t="shared" si="57"/>
        <v>0</v>
      </c>
      <c r="AW57" s="85">
        <f t="shared" si="57"/>
        <v>0</v>
      </c>
      <c r="AX57" s="85">
        <f t="shared" si="57"/>
        <v>0</v>
      </c>
      <c r="AY57" s="85">
        <f t="shared" si="57"/>
        <v>0</v>
      </c>
      <c r="AZ57" s="85">
        <f t="shared" si="57"/>
        <v>0</v>
      </c>
      <c r="BA57" s="85">
        <f t="shared" si="57"/>
        <v>0</v>
      </c>
      <c r="BB57" s="85">
        <f t="shared" si="57"/>
        <v>0</v>
      </c>
      <c r="BC57" s="85">
        <f t="shared" si="57"/>
        <v>0</v>
      </c>
      <c r="BD57" s="85">
        <f t="shared" si="57"/>
        <v>0</v>
      </c>
      <c r="BE57" s="85">
        <f t="shared" si="57"/>
        <v>0</v>
      </c>
      <c r="BF57" s="85">
        <f t="shared" si="57"/>
        <v>0</v>
      </c>
      <c r="BG57" s="85">
        <f t="shared" si="57"/>
        <v>0</v>
      </c>
      <c r="BH57" s="85">
        <f t="shared" si="57"/>
        <v>0</v>
      </c>
      <c r="BI57" s="85">
        <f t="shared" si="57"/>
        <v>0</v>
      </c>
      <c r="BJ57" s="85">
        <f t="shared" si="57"/>
        <v>0</v>
      </c>
      <c r="BK57" s="85">
        <f t="shared" si="57"/>
        <v>0</v>
      </c>
      <c r="BL57" s="85">
        <f t="shared" si="57"/>
        <v>0</v>
      </c>
      <c r="BM57" s="85">
        <f t="shared" si="57"/>
        <v>0</v>
      </c>
      <c r="BN57" s="85">
        <f t="shared" si="57"/>
        <v>0</v>
      </c>
      <c r="BO57" s="85">
        <f t="shared" si="57"/>
        <v>0</v>
      </c>
      <c r="BP57" s="85">
        <f t="shared" si="57"/>
        <v>0</v>
      </c>
      <c r="BQ57" s="85">
        <f t="shared" si="57"/>
        <v>0</v>
      </c>
      <c r="BR57" s="85">
        <f t="shared" si="57"/>
        <v>0</v>
      </c>
      <c r="BS57" s="85">
        <f t="shared" si="57"/>
        <v>0</v>
      </c>
      <c r="BT57" s="85">
        <f t="shared" si="57"/>
        <v>0</v>
      </c>
      <c r="BU57" s="85">
        <f t="shared" si="57"/>
        <v>0</v>
      </c>
      <c r="BV57" s="85">
        <f t="shared" si="57"/>
        <v>0</v>
      </c>
      <c r="BW57" s="85">
        <f t="shared" si="57"/>
        <v>0</v>
      </c>
      <c r="BX57" s="85">
        <f t="shared" si="57"/>
        <v>0</v>
      </c>
      <c r="BY57" s="85">
        <f t="shared" si="57"/>
        <v>0</v>
      </c>
      <c r="BZ57" s="85">
        <f t="shared" si="57"/>
        <v>0</v>
      </c>
      <c r="CA57" s="85">
        <f t="shared" si="57"/>
        <v>0</v>
      </c>
      <c r="CB57" s="85">
        <f t="shared" si="57"/>
        <v>0</v>
      </c>
      <c r="CC57" s="85">
        <f t="shared" ref="CC57:EN57" si="58">CC55-CC56</f>
        <v>0</v>
      </c>
      <c r="CD57" s="85">
        <f t="shared" si="58"/>
        <v>0</v>
      </c>
      <c r="CE57" s="85">
        <f t="shared" si="58"/>
        <v>0</v>
      </c>
      <c r="CF57" s="85">
        <f t="shared" si="58"/>
        <v>0</v>
      </c>
      <c r="CG57" s="85">
        <f t="shared" si="58"/>
        <v>0</v>
      </c>
      <c r="CH57" s="85">
        <f t="shared" si="58"/>
        <v>0</v>
      </c>
      <c r="CI57" s="85">
        <f t="shared" si="58"/>
        <v>0</v>
      </c>
      <c r="CJ57" s="85">
        <f t="shared" si="58"/>
        <v>0</v>
      </c>
      <c r="CK57" s="85">
        <f t="shared" si="58"/>
        <v>0</v>
      </c>
      <c r="CL57" s="85">
        <f t="shared" si="58"/>
        <v>0</v>
      </c>
      <c r="CM57" s="85">
        <f t="shared" si="58"/>
        <v>0</v>
      </c>
      <c r="CN57" s="85">
        <f t="shared" si="58"/>
        <v>0</v>
      </c>
      <c r="CO57" s="85">
        <f t="shared" si="58"/>
        <v>0</v>
      </c>
      <c r="CP57" s="85">
        <f t="shared" si="58"/>
        <v>0</v>
      </c>
      <c r="CQ57" s="85">
        <f t="shared" si="58"/>
        <v>0</v>
      </c>
      <c r="CR57" s="85">
        <f t="shared" si="58"/>
        <v>0</v>
      </c>
      <c r="CS57" s="85">
        <f t="shared" si="58"/>
        <v>0</v>
      </c>
      <c r="CT57" s="85">
        <f t="shared" si="58"/>
        <v>0</v>
      </c>
      <c r="CU57" s="85">
        <f t="shared" si="58"/>
        <v>0</v>
      </c>
      <c r="CV57" s="85">
        <f t="shared" si="58"/>
        <v>0</v>
      </c>
      <c r="CW57" s="85">
        <f t="shared" si="58"/>
        <v>0</v>
      </c>
      <c r="CX57" s="85">
        <f t="shared" si="58"/>
        <v>0</v>
      </c>
      <c r="CY57" s="85">
        <f t="shared" si="58"/>
        <v>0</v>
      </c>
      <c r="CZ57" s="85">
        <f t="shared" si="58"/>
        <v>0</v>
      </c>
      <c r="DA57" s="85">
        <f t="shared" si="58"/>
        <v>0</v>
      </c>
      <c r="DB57" s="85">
        <f t="shared" si="58"/>
        <v>0</v>
      </c>
      <c r="DC57" s="85">
        <f t="shared" si="58"/>
        <v>0</v>
      </c>
      <c r="DD57" s="85">
        <f t="shared" si="58"/>
        <v>0</v>
      </c>
      <c r="DE57" s="85">
        <f t="shared" si="58"/>
        <v>0</v>
      </c>
      <c r="DF57" s="85">
        <f t="shared" si="58"/>
        <v>0</v>
      </c>
      <c r="DG57" s="85">
        <f t="shared" si="58"/>
        <v>0</v>
      </c>
      <c r="DH57" s="85">
        <f t="shared" si="58"/>
        <v>0</v>
      </c>
      <c r="DI57" s="85">
        <f t="shared" si="58"/>
        <v>0</v>
      </c>
      <c r="DJ57" s="85">
        <f t="shared" si="58"/>
        <v>0</v>
      </c>
      <c r="DK57" s="85">
        <f t="shared" si="58"/>
        <v>0</v>
      </c>
      <c r="DL57" s="85">
        <f t="shared" si="58"/>
        <v>0</v>
      </c>
      <c r="DM57" s="85">
        <f t="shared" si="58"/>
        <v>0</v>
      </c>
      <c r="DN57" s="85">
        <f t="shared" si="58"/>
        <v>0</v>
      </c>
      <c r="DO57" s="85">
        <f t="shared" si="58"/>
        <v>0</v>
      </c>
      <c r="DP57" s="85">
        <f t="shared" si="58"/>
        <v>0</v>
      </c>
      <c r="DQ57" s="85">
        <f t="shared" si="58"/>
        <v>0</v>
      </c>
      <c r="DR57" s="85">
        <f t="shared" si="58"/>
        <v>0</v>
      </c>
      <c r="DS57" s="85">
        <f t="shared" si="58"/>
        <v>0</v>
      </c>
      <c r="DT57" s="85">
        <f t="shared" si="58"/>
        <v>0</v>
      </c>
      <c r="DU57" s="85">
        <f t="shared" si="58"/>
        <v>0</v>
      </c>
      <c r="DV57" s="85">
        <f t="shared" si="58"/>
        <v>0</v>
      </c>
      <c r="DW57" s="85">
        <f t="shared" si="58"/>
        <v>0</v>
      </c>
      <c r="DX57" s="85">
        <f t="shared" si="58"/>
        <v>0</v>
      </c>
      <c r="DY57" s="85">
        <f t="shared" si="58"/>
        <v>0</v>
      </c>
      <c r="DZ57" s="85">
        <f t="shared" si="58"/>
        <v>0</v>
      </c>
      <c r="EA57" s="85">
        <f t="shared" si="58"/>
        <v>0</v>
      </c>
      <c r="EB57" s="85">
        <f t="shared" si="58"/>
        <v>0</v>
      </c>
      <c r="EC57" s="85">
        <f t="shared" si="58"/>
        <v>0</v>
      </c>
      <c r="ED57" s="85">
        <f t="shared" si="58"/>
        <v>0</v>
      </c>
      <c r="EE57" s="85">
        <f t="shared" si="58"/>
        <v>0</v>
      </c>
      <c r="EF57" s="85">
        <f t="shared" si="58"/>
        <v>0</v>
      </c>
      <c r="EG57" s="85">
        <f t="shared" si="58"/>
        <v>0</v>
      </c>
      <c r="EH57" s="85">
        <f t="shared" si="58"/>
        <v>0</v>
      </c>
      <c r="EI57" s="85">
        <f t="shared" si="58"/>
        <v>0</v>
      </c>
      <c r="EJ57" s="85">
        <f t="shared" si="58"/>
        <v>0</v>
      </c>
      <c r="EK57" s="85">
        <f t="shared" si="58"/>
        <v>0</v>
      </c>
      <c r="EL57" s="85">
        <f t="shared" si="58"/>
        <v>0</v>
      </c>
      <c r="EM57" s="85">
        <f t="shared" si="58"/>
        <v>0</v>
      </c>
      <c r="EN57" s="85">
        <f t="shared" si="58"/>
        <v>0</v>
      </c>
      <c r="EO57" s="85">
        <f t="shared" ref="EO57:GZ57" si="59">EO55-EO56</f>
        <v>0</v>
      </c>
      <c r="EP57" s="85">
        <f t="shared" si="59"/>
        <v>0</v>
      </c>
      <c r="EQ57" s="85">
        <f t="shared" si="59"/>
        <v>0</v>
      </c>
      <c r="ER57" s="85">
        <f t="shared" si="59"/>
        <v>0</v>
      </c>
      <c r="ES57" s="85">
        <f t="shared" si="59"/>
        <v>0</v>
      </c>
      <c r="ET57" s="85">
        <f t="shared" si="59"/>
        <v>0</v>
      </c>
      <c r="EU57" s="85">
        <f t="shared" si="59"/>
        <v>0</v>
      </c>
      <c r="EV57" s="85">
        <f t="shared" si="59"/>
        <v>0</v>
      </c>
      <c r="EW57" s="85">
        <f t="shared" si="59"/>
        <v>0</v>
      </c>
      <c r="EX57" s="85">
        <f t="shared" si="59"/>
        <v>0</v>
      </c>
      <c r="EY57" s="85">
        <f t="shared" si="59"/>
        <v>0</v>
      </c>
      <c r="EZ57" s="85">
        <f t="shared" si="59"/>
        <v>0</v>
      </c>
      <c r="FA57" s="85">
        <f t="shared" si="59"/>
        <v>0</v>
      </c>
      <c r="FB57" s="85">
        <f t="shared" si="59"/>
        <v>0</v>
      </c>
      <c r="FC57" s="85">
        <f t="shared" si="59"/>
        <v>0</v>
      </c>
      <c r="FD57" s="85">
        <f t="shared" si="59"/>
        <v>0</v>
      </c>
      <c r="FE57" s="85">
        <f t="shared" si="59"/>
        <v>0</v>
      </c>
      <c r="FF57" s="85">
        <f t="shared" si="59"/>
        <v>0</v>
      </c>
      <c r="FG57" s="85">
        <f t="shared" si="59"/>
        <v>0</v>
      </c>
      <c r="FH57" s="85">
        <f t="shared" si="59"/>
        <v>0</v>
      </c>
      <c r="FI57" s="85">
        <f t="shared" si="59"/>
        <v>0</v>
      </c>
      <c r="FJ57" s="85">
        <f t="shared" si="59"/>
        <v>0</v>
      </c>
      <c r="FK57" s="85">
        <f t="shared" si="59"/>
        <v>0</v>
      </c>
      <c r="FL57" s="85">
        <f t="shared" si="59"/>
        <v>0</v>
      </c>
      <c r="FM57" s="85">
        <f t="shared" si="59"/>
        <v>0</v>
      </c>
      <c r="FN57" s="85">
        <f t="shared" si="59"/>
        <v>0</v>
      </c>
      <c r="FO57" s="85">
        <f t="shared" si="59"/>
        <v>0</v>
      </c>
      <c r="FP57" s="85">
        <f t="shared" si="59"/>
        <v>0</v>
      </c>
      <c r="FQ57" s="85">
        <f t="shared" si="59"/>
        <v>0</v>
      </c>
      <c r="FR57" s="85">
        <f t="shared" si="59"/>
        <v>0</v>
      </c>
      <c r="FS57" s="85">
        <f t="shared" si="59"/>
        <v>0</v>
      </c>
      <c r="FT57" s="85">
        <f t="shared" si="59"/>
        <v>0</v>
      </c>
      <c r="FU57" s="85">
        <f t="shared" si="59"/>
        <v>0</v>
      </c>
      <c r="FV57" s="85">
        <f t="shared" si="59"/>
        <v>0</v>
      </c>
      <c r="FW57" s="85">
        <f t="shared" si="59"/>
        <v>0</v>
      </c>
      <c r="FX57" s="85">
        <f t="shared" si="59"/>
        <v>0</v>
      </c>
      <c r="FY57" s="85">
        <f t="shared" si="59"/>
        <v>0</v>
      </c>
      <c r="FZ57" s="85">
        <f t="shared" si="59"/>
        <v>0</v>
      </c>
      <c r="GA57" s="85">
        <f t="shared" si="59"/>
        <v>0</v>
      </c>
      <c r="GB57" s="85">
        <f t="shared" si="59"/>
        <v>0</v>
      </c>
      <c r="GC57" s="85">
        <f t="shared" si="59"/>
        <v>0</v>
      </c>
      <c r="GD57" s="85">
        <f t="shared" si="59"/>
        <v>0</v>
      </c>
      <c r="GE57" s="85">
        <f t="shared" si="59"/>
        <v>0</v>
      </c>
      <c r="GF57" s="85">
        <f t="shared" si="59"/>
        <v>0</v>
      </c>
      <c r="GG57" s="85">
        <f t="shared" si="59"/>
        <v>0</v>
      </c>
      <c r="GH57" s="85">
        <f t="shared" si="59"/>
        <v>0</v>
      </c>
      <c r="GI57" s="85">
        <f t="shared" si="59"/>
        <v>0</v>
      </c>
      <c r="GJ57" s="85">
        <f t="shared" si="59"/>
        <v>0</v>
      </c>
      <c r="GK57" s="85">
        <f t="shared" si="59"/>
        <v>0</v>
      </c>
      <c r="GL57" s="85">
        <f t="shared" si="59"/>
        <v>0</v>
      </c>
      <c r="GM57" s="85">
        <f t="shared" si="59"/>
        <v>0</v>
      </c>
      <c r="GN57" s="85">
        <f t="shared" si="59"/>
        <v>0</v>
      </c>
      <c r="GO57" s="85">
        <f t="shared" si="59"/>
        <v>0</v>
      </c>
      <c r="GP57" s="85">
        <f t="shared" si="59"/>
        <v>0</v>
      </c>
      <c r="GQ57" s="85">
        <f t="shared" si="59"/>
        <v>0</v>
      </c>
      <c r="GR57" s="85">
        <f t="shared" si="59"/>
        <v>0</v>
      </c>
      <c r="GS57" s="85">
        <f t="shared" si="59"/>
        <v>0</v>
      </c>
      <c r="GT57" s="85">
        <f t="shared" si="59"/>
        <v>0</v>
      </c>
      <c r="GU57" s="85">
        <f t="shared" si="59"/>
        <v>0</v>
      </c>
      <c r="GV57" s="85">
        <f t="shared" si="59"/>
        <v>0</v>
      </c>
      <c r="GW57" s="85">
        <f t="shared" si="59"/>
        <v>0</v>
      </c>
      <c r="GX57" s="85">
        <f t="shared" si="59"/>
        <v>0</v>
      </c>
      <c r="GY57" s="85">
        <f t="shared" si="59"/>
        <v>0</v>
      </c>
      <c r="GZ57" s="85">
        <f t="shared" si="59"/>
        <v>0</v>
      </c>
      <c r="HA57" s="85">
        <f t="shared" ref="HA57:IL57" si="60">HA55-HA56</f>
        <v>0</v>
      </c>
      <c r="HB57" s="85">
        <f t="shared" si="60"/>
        <v>0</v>
      </c>
      <c r="HC57" s="85">
        <f t="shared" si="60"/>
        <v>0</v>
      </c>
      <c r="HD57" s="85">
        <f t="shared" si="60"/>
        <v>0</v>
      </c>
      <c r="HE57" s="85">
        <f t="shared" si="60"/>
        <v>0</v>
      </c>
      <c r="HF57" s="85">
        <f t="shared" si="60"/>
        <v>0</v>
      </c>
      <c r="HG57" s="85">
        <f t="shared" si="60"/>
        <v>0</v>
      </c>
      <c r="HH57" s="85">
        <f t="shared" si="60"/>
        <v>0</v>
      </c>
      <c r="HI57" s="85">
        <f t="shared" si="60"/>
        <v>0</v>
      </c>
      <c r="HJ57" s="85">
        <f t="shared" si="60"/>
        <v>0</v>
      </c>
      <c r="HK57" s="85">
        <f t="shared" si="60"/>
        <v>0</v>
      </c>
      <c r="HL57" s="85">
        <f t="shared" si="60"/>
        <v>0</v>
      </c>
      <c r="HM57" s="85">
        <f t="shared" si="60"/>
        <v>0</v>
      </c>
      <c r="HN57" s="85">
        <f t="shared" si="60"/>
        <v>0</v>
      </c>
      <c r="HO57" s="85">
        <f t="shared" si="60"/>
        <v>0</v>
      </c>
      <c r="HP57" s="85">
        <f t="shared" si="60"/>
        <v>0</v>
      </c>
      <c r="HQ57" s="85">
        <f t="shared" si="60"/>
        <v>0</v>
      </c>
      <c r="HR57" s="85">
        <f t="shared" si="60"/>
        <v>0</v>
      </c>
      <c r="HS57" s="85">
        <f t="shared" si="60"/>
        <v>0</v>
      </c>
      <c r="HT57" s="85">
        <f t="shared" si="60"/>
        <v>0</v>
      </c>
      <c r="HU57" s="85">
        <f t="shared" si="60"/>
        <v>0</v>
      </c>
      <c r="HV57" s="85">
        <f t="shared" si="60"/>
        <v>0</v>
      </c>
      <c r="HW57" s="85">
        <f t="shared" si="60"/>
        <v>0</v>
      </c>
      <c r="HX57" s="85">
        <f t="shared" si="60"/>
        <v>0</v>
      </c>
      <c r="HY57" s="85">
        <f t="shared" si="60"/>
        <v>0</v>
      </c>
      <c r="HZ57" s="85">
        <f t="shared" si="60"/>
        <v>0</v>
      </c>
      <c r="IA57" s="85">
        <f t="shared" si="60"/>
        <v>0</v>
      </c>
      <c r="IB57" s="85">
        <f t="shared" si="60"/>
        <v>0</v>
      </c>
      <c r="IC57" s="85">
        <f t="shared" si="60"/>
        <v>0</v>
      </c>
      <c r="ID57" s="85">
        <f t="shared" si="60"/>
        <v>0</v>
      </c>
      <c r="IE57" s="85">
        <f t="shared" si="60"/>
        <v>0</v>
      </c>
      <c r="IF57" s="85">
        <f t="shared" si="60"/>
        <v>0</v>
      </c>
      <c r="IG57" s="85">
        <f t="shared" si="60"/>
        <v>0</v>
      </c>
      <c r="IH57" s="85">
        <f t="shared" si="60"/>
        <v>0</v>
      </c>
      <c r="II57" s="85">
        <f t="shared" si="60"/>
        <v>0</v>
      </c>
      <c r="IJ57" s="85">
        <f t="shared" si="60"/>
        <v>0</v>
      </c>
      <c r="IK57" s="85">
        <f t="shared" si="60"/>
        <v>0</v>
      </c>
      <c r="IL57" s="85">
        <f t="shared" si="60"/>
        <v>0</v>
      </c>
    </row>
    <row r="58" spans="2:246" ht="10.5" customHeight="1" x14ac:dyDescent="0.3"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100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</row>
    <row r="59" spans="2:246" s="2" customFormat="1" ht="10.5" customHeight="1" thickBot="1" x14ac:dyDescent="0.25">
      <c r="B59" s="112" t="s">
        <v>123</v>
      </c>
      <c r="C59" s="112"/>
      <c r="D59" s="112"/>
      <c r="E59" s="113"/>
      <c r="F59" s="113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</row>
    <row r="60" spans="2:246" ht="10.5" customHeight="1" outlineLevel="1" x14ac:dyDescent="0.3">
      <c r="B60" s="7" t="s">
        <v>119</v>
      </c>
      <c r="G60" s="99" t="b">
        <f>IF(Assump!$D$5=1,AND(G2&gt;=Assump!$D$22,G2&lt;Assump!$D$25),FALSE)</f>
        <v>1</v>
      </c>
      <c r="H60" s="99" t="b">
        <f>IF(Assump!$D$5=1,AND(H2&gt;=Assump!$D$22,H2&lt;Assump!$D$25),FALSE)</f>
        <v>1</v>
      </c>
      <c r="I60" s="99" t="b">
        <f>IF(Assump!$D$5=1,AND(I2&gt;=Assump!$D$22,I2&lt;Assump!$D$25),FALSE)</f>
        <v>1</v>
      </c>
      <c r="J60" s="99" t="b">
        <f>IF(Assump!$D$5=1,AND(J2&gt;=Assump!$D$22,J2&lt;Assump!$D$25),FALSE)</f>
        <v>1</v>
      </c>
      <c r="K60" s="99" t="b">
        <f>IF(Assump!$D$5=1,AND(K2&gt;=Assump!$D$22,K2&lt;Assump!$D$25),FALSE)</f>
        <v>1</v>
      </c>
      <c r="L60" s="99" t="b">
        <f>IF(Assump!$D$5=1,AND(L2&gt;=Assump!$D$22,L2&lt;Assump!$D$25),FALSE)</f>
        <v>1</v>
      </c>
      <c r="M60" s="99" t="b">
        <f>IF(Assump!$D$5=1,AND(M2&gt;=Assump!$D$22,M2&lt;Assump!$D$25),FALSE)</f>
        <v>1</v>
      </c>
      <c r="N60" s="99" t="b">
        <f>IF(Assump!$D$5=1,AND(N2&gt;=Assump!$D$22,N2&lt;Assump!$D$25),FALSE)</f>
        <v>1</v>
      </c>
      <c r="O60" s="99" t="b">
        <f>IF(Assump!$D$5=1,AND(O2&gt;=Assump!$D$22,O2&lt;Assump!$D$25),FALSE)</f>
        <v>1</v>
      </c>
      <c r="P60" s="99" t="b">
        <f>IF(Assump!$D$5=1,AND(P2&gt;=Assump!$D$22,P2&lt;Assump!$D$25),FALSE)</f>
        <v>1</v>
      </c>
      <c r="Q60" s="99" t="b">
        <f>IF(Assump!$D$5=1,AND(Q2&gt;=Assump!$D$22,Q2&lt;Assump!$D$25),FALSE)</f>
        <v>1</v>
      </c>
      <c r="R60" s="99" t="b">
        <f>IF(Assump!$D$5=1,AND(R2&gt;=Assump!$D$22,R2&lt;Assump!$D$25),FALSE)</f>
        <v>1</v>
      </c>
      <c r="S60" s="99" t="b">
        <f>IF(Assump!$D$5=1,AND(S2&gt;=Assump!$D$22,S2&lt;Assump!$D$25),FALSE)</f>
        <v>0</v>
      </c>
      <c r="T60" s="99" t="b">
        <f>IF(Assump!$D$5=1,AND(T2&gt;=Assump!$D$22,T2&lt;Assump!$D$25),FALSE)</f>
        <v>0</v>
      </c>
      <c r="U60" s="99" t="b">
        <f>IF(Assump!$D$5=1,AND(U2&gt;=Assump!$D$22,U2&lt;Assump!$D$25),FALSE)</f>
        <v>0</v>
      </c>
      <c r="V60" s="99" t="b">
        <f>IF(Assump!$D$5=1,AND(V2&gt;=Assump!$D$22,V2&lt;Assump!$D$25),FALSE)</f>
        <v>0</v>
      </c>
      <c r="W60" s="99" t="b">
        <f>IF(Assump!$D$5=1,AND(W2&gt;=Assump!$D$22,W2&lt;Assump!$D$25),FALSE)</f>
        <v>0</v>
      </c>
      <c r="X60" s="99" t="b">
        <f>IF(Assump!$D$5=1,AND(X2&gt;=Assump!$D$22,X2&lt;Assump!$D$25),FALSE)</f>
        <v>0</v>
      </c>
      <c r="Y60" s="99" t="b">
        <f>IF(Assump!$D$5=1,AND(Y2&gt;=Assump!$D$22,Y2&lt;Assump!$D$25),FALSE)</f>
        <v>0</v>
      </c>
      <c r="Z60" s="99" t="b">
        <f>IF(Assump!$D$5=1,AND(Z2&gt;=Assump!$D$22,Z2&lt;Assump!$D$25),FALSE)</f>
        <v>0</v>
      </c>
      <c r="AA60" s="99" t="b">
        <f>IF(Assump!$D$5=1,AND(AA2&gt;=Assump!$D$22,AA2&lt;Assump!$D$25),FALSE)</f>
        <v>0</v>
      </c>
      <c r="AB60" s="99" t="b">
        <f>IF(Assump!$D$5=1,AND(AB2&gt;=Assump!$D$22,AB2&lt;Assump!$D$25),FALSE)</f>
        <v>0</v>
      </c>
      <c r="AC60" s="99" t="b">
        <f>IF(Assump!$D$5=1,AND(AC2&gt;=Assump!$D$22,AC2&lt;Assump!$D$25),FALSE)</f>
        <v>0</v>
      </c>
      <c r="AD60" s="99" t="b">
        <f>IF(Assump!$D$5=1,AND(AD2&gt;=Assump!$D$22,AD2&lt;Assump!$D$25),FALSE)</f>
        <v>0</v>
      </c>
      <c r="AE60" s="99" t="b">
        <f>IF(Assump!$D$5=1,AND(AE2&gt;=Assump!$D$22,AE2&lt;Assump!$D$25),FALSE)</f>
        <v>0</v>
      </c>
      <c r="AF60" s="99" t="b">
        <f>IF(Assump!$D$5=1,AND(AF2&gt;=Assump!$D$22,AF2&lt;Assump!$D$25),FALSE)</f>
        <v>0</v>
      </c>
      <c r="AG60" s="99" t="b">
        <f>IF(Assump!$D$5=1,AND(AG2&gt;=Assump!$D$22,AG2&lt;Assump!$D$25),FALSE)</f>
        <v>0</v>
      </c>
      <c r="AH60" s="99" t="b">
        <f>IF(Assump!$D$5=1,AND(AH2&gt;=Assump!$D$22,AH2&lt;Assump!$D$25),FALSE)</f>
        <v>0</v>
      </c>
      <c r="AI60" s="99" t="b">
        <f>IF(Assump!$D$5=1,AND(AI2&gt;=Assump!$D$22,AI2&lt;Assump!$D$25),FALSE)</f>
        <v>0</v>
      </c>
      <c r="AJ60" s="99" t="b">
        <f>IF(Assump!$D$5=1,AND(AJ2&gt;=Assump!$D$22,AJ2&lt;Assump!$D$25),FALSE)</f>
        <v>0</v>
      </c>
      <c r="AK60" s="99" t="b">
        <f>IF(Assump!$D$5=1,AND(AK2&gt;=Assump!$D$22,AK2&lt;Assump!$D$25),FALSE)</f>
        <v>0</v>
      </c>
      <c r="AL60" s="99" t="b">
        <f>IF(Assump!$D$5=1,AND(AL2&gt;=Assump!$D$22,AL2&lt;Assump!$D$25),FALSE)</f>
        <v>0</v>
      </c>
      <c r="AM60" s="99" t="b">
        <f>IF(Assump!$D$5=1,AND(AM2&gt;=Assump!$D$22,AM2&lt;Assump!$D$25),FALSE)</f>
        <v>0</v>
      </c>
      <c r="AN60" s="99" t="b">
        <f>IF(Assump!$D$5=1,AND(AN2&gt;=Assump!$D$22,AN2&lt;Assump!$D$25),FALSE)</f>
        <v>0</v>
      </c>
      <c r="AO60" s="99" t="b">
        <f>IF(Assump!$D$5=1,AND(AO2&gt;=Assump!$D$22,AO2&lt;Assump!$D$25),FALSE)</f>
        <v>0</v>
      </c>
      <c r="AP60" s="99" t="b">
        <f>IF(Assump!$D$5=1,AND(AP2&gt;=Assump!$D$22,AP2&lt;Assump!$D$25),FALSE)</f>
        <v>0</v>
      </c>
      <c r="AQ60" s="99" t="b">
        <f>IF(Assump!$D$5=1,AND(AQ2&gt;=Assump!$D$22,AQ2&lt;Assump!$D$25),FALSE)</f>
        <v>0</v>
      </c>
      <c r="AR60" s="99" t="b">
        <f>IF(Assump!$D$5=1,AND(AR2&gt;=Assump!$D$22,AR2&lt;Assump!$D$25),FALSE)</f>
        <v>0</v>
      </c>
      <c r="AS60" s="99" t="b">
        <f>IF(Assump!$D$5=1,AND(AS2&gt;=Assump!$D$22,AS2&lt;Assump!$D$25),FALSE)</f>
        <v>0</v>
      </c>
      <c r="AT60" s="99" t="b">
        <f>IF(Assump!$D$5=1,AND(AT2&gt;=Assump!$D$22,AT2&lt;Assump!$D$25),FALSE)</f>
        <v>0</v>
      </c>
      <c r="AU60" s="99" t="b">
        <f>IF(Assump!$D$5=1,AND(AU2&gt;=Assump!$D$22,AU2&lt;Assump!$D$25),FALSE)</f>
        <v>0</v>
      </c>
      <c r="AV60" s="99" t="b">
        <f>IF(Assump!$D$5=1,AND(AV2&gt;=Assump!$D$22,AV2&lt;Assump!$D$25),FALSE)</f>
        <v>0</v>
      </c>
      <c r="AW60" s="99" t="b">
        <f>IF(Assump!$D$5=1,AND(AW2&gt;=Assump!$D$22,AW2&lt;Assump!$D$25),FALSE)</f>
        <v>0</v>
      </c>
      <c r="AX60" s="99" t="b">
        <f>IF(Assump!$D$5=1,AND(AX2&gt;=Assump!$D$22,AX2&lt;Assump!$D$25),FALSE)</f>
        <v>0</v>
      </c>
      <c r="AY60" s="99" t="b">
        <f>IF(Assump!$D$5=1,AND(AY2&gt;=Assump!$D$22,AY2&lt;Assump!$D$25),FALSE)</f>
        <v>0</v>
      </c>
      <c r="AZ60" s="99" t="b">
        <f>IF(Assump!$D$5=1,AND(AZ2&gt;=Assump!$D$22,AZ2&lt;Assump!$D$25),FALSE)</f>
        <v>0</v>
      </c>
      <c r="BA60" s="99" t="b">
        <f>IF(Assump!$D$5=1,AND(BA2&gt;=Assump!$D$22,BA2&lt;Assump!$D$25),FALSE)</f>
        <v>0</v>
      </c>
      <c r="BB60" s="99" t="b">
        <f>IF(Assump!$D$5=1,AND(BB2&gt;=Assump!$D$22,BB2&lt;Assump!$D$25),FALSE)</f>
        <v>0</v>
      </c>
      <c r="BC60" s="99" t="b">
        <f>IF(Assump!$D$5=1,AND(BC2&gt;=Assump!$D$22,BC2&lt;Assump!$D$25),FALSE)</f>
        <v>0</v>
      </c>
      <c r="BD60" s="99" t="b">
        <f>IF(Assump!$D$5=1,AND(BD2&gt;=Assump!$D$22,BD2&lt;Assump!$D$25),FALSE)</f>
        <v>0</v>
      </c>
      <c r="BE60" s="99" t="b">
        <f>IF(Assump!$D$5=1,AND(BE2&gt;=Assump!$D$22,BE2&lt;Assump!$D$25),FALSE)</f>
        <v>0</v>
      </c>
      <c r="BF60" s="99" t="b">
        <f>IF(Assump!$D$5=1,AND(BF2&gt;=Assump!$D$22,BF2&lt;Assump!$D$25),FALSE)</f>
        <v>0</v>
      </c>
      <c r="BG60" s="99" t="b">
        <f>IF(Assump!$D$5=1,AND(BG2&gt;=Assump!$D$22,BG2&lt;Assump!$D$25),FALSE)</f>
        <v>0</v>
      </c>
      <c r="BH60" s="99" t="b">
        <f>IF(Assump!$D$5=1,AND(BH2&gt;=Assump!$D$22,BH2&lt;Assump!$D$25),FALSE)</f>
        <v>0</v>
      </c>
      <c r="BI60" s="99" t="b">
        <f>IF(Assump!$D$5=1,AND(BI2&gt;=Assump!$D$22,BI2&lt;Assump!$D$25),FALSE)</f>
        <v>0</v>
      </c>
      <c r="BJ60" s="99" t="b">
        <f>IF(Assump!$D$5=1,AND(BJ2&gt;=Assump!$D$22,BJ2&lt;Assump!$D$25),FALSE)</f>
        <v>0</v>
      </c>
      <c r="BK60" s="99" t="b">
        <f>IF(Assump!$D$5=1,AND(BK2&gt;=Assump!$D$22,BK2&lt;Assump!$D$25),FALSE)</f>
        <v>0</v>
      </c>
      <c r="BL60" s="99" t="b">
        <f>IF(Assump!$D$5=1,AND(BL2&gt;=Assump!$D$22,BL2&lt;Assump!$D$25),FALSE)</f>
        <v>0</v>
      </c>
      <c r="BM60" s="99" t="b">
        <f>IF(Assump!$D$5=1,AND(BM2&gt;=Assump!$D$22,BM2&lt;Assump!$D$25),FALSE)</f>
        <v>0</v>
      </c>
      <c r="BN60" s="99" t="b">
        <f>IF(Assump!$D$5=1,AND(BN2&gt;=Assump!$D$22,BN2&lt;Assump!$D$25),FALSE)</f>
        <v>0</v>
      </c>
      <c r="BO60" s="99" t="b">
        <f>IF(Assump!$D$5=1,AND(BO2&gt;=Assump!$D$22,BO2&lt;Assump!$D$25),FALSE)</f>
        <v>0</v>
      </c>
      <c r="BP60" s="99" t="b">
        <f>IF(Assump!$D$5=1,AND(BP2&gt;=Assump!$D$22,BP2&lt;Assump!$D$25),FALSE)</f>
        <v>0</v>
      </c>
      <c r="BQ60" s="99" t="b">
        <f>IF(Assump!$D$5=1,AND(BQ2&gt;=Assump!$D$22,BQ2&lt;Assump!$D$25),FALSE)</f>
        <v>0</v>
      </c>
      <c r="BR60" s="99" t="b">
        <f>IF(Assump!$D$5=1,AND(BR2&gt;=Assump!$D$22,BR2&lt;Assump!$D$25),FALSE)</f>
        <v>0</v>
      </c>
      <c r="BS60" s="99" t="b">
        <f>IF(Assump!$D$5=1,AND(BS2&gt;=Assump!$D$22,BS2&lt;Assump!$D$25),FALSE)</f>
        <v>0</v>
      </c>
      <c r="BT60" s="99" t="b">
        <f>IF(Assump!$D$5=1,AND(BT2&gt;=Assump!$D$22,BT2&lt;Assump!$D$25),FALSE)</f>
        <v>0</v>
      </c>
      <c r="BU60" s="99" t="b">
        <f>IF(Assump!$D$5=1,AND(BU2&gt;=Assump!$D$22,BU2&lt;Assump!$D$25),FALSE)</f>
        <v>0</v>
      </c>
      <c r="BV60" s="99" t="b">
        <f>IF(Assump!$D$5=1,AND(BV2&gt;=Assump!$D$22,BV2&lt;Assump!$D$25),FALSE)</f>
        <v>0</v>
      </c>
      <c r="BW60" s="99" t="b">
        <f>IF(Assump!$D$5=1,AND(BW2&gt;=Assump!$D$22,BW2&lt;Assump!$D$25),FALSE)</f>
        <v>0</v>
      </c>
      <c r="BX60" s="99" t="b">
        <f>IF(Assump!$D$5=1,AND(BX2&gt;=Assump!$D$22,BX2&lt;Assump!$D$25),FALSE)</f>
        <v>0</v>
      </c>
      <c r="BY60" s="99" t="b">
        <f>IF(Assump!$D$5=1,AND(BY2&gt;=Assump!$D$22,BY2&lt;Assump!$D$25),FALSE)</f>
        <v>0</v>
      </c>
      <c r="BZ60" s="99" t="b">
        <f>IF(Assump!$D$5=1,AND(BZ2&gt;=Assump!$D$22,BZ2&lt;Assump!$D$25),FALSE)</f>
        <v>0</v>
      </c>
      <c r="CA60" s="99" t="b">
        <f>IF(Assump!$D$5=1,AND(CA2&gt;=Assump!$D$22,CA2&lt;Assump!$D$25),FALSE)</f>
        <v>0</v>
      </c>
      <c r="CB60" s="99" t="b">
        <f>IF(Assump!$D$5=1,AND(CB2&gt;=Assump!$D$22,CB2&lt;Assump!$D$25),FALSE)</f>
        <v>0</v>
      </c>
      <c r="CC60" s="99" t="b">
        <f>IF(Assump!$D$5=1,AND(CC2&gt;=Assump!$D$22,CC2&lt;Assump!$D$25),FALSE)</f>
        <v>0</v>
      </c>
      <c r="CD60" s="99" t="b">
        <f>IF(Assump!$D$5=1,AND(CD2&gt;=Assump!$D$22,CD2&lt;Assump!$D$25),FALSE)</f>
        <v>0</v>
      </c>
      <c r="CE60" s="99" t="b">
        <f>IF(Assump!$D$5=1,AND(CE2&gt;=Assump!$D$22,CE2&lt;Assump!$D$25),FALSE)</f>
        <v>0</v>
      </c>
      <c r="CF60" s="99" t="b">
        <f>IF(Assump!$D$5=1,AND(CF2&gt;=Assump!$D$22,CF2&lt;Assump!$D$25),FALSE)</f>
        <v>0</v>
      </c>
      <c r="CG60" s="99" t="b">
        <f>IF(Assump!$D$5=1,AND(CG2&gt;=Assump!$D$22,CG2&lt;Assump!$D$25),FALSE)</f>
        <v>0</v>
      </c>
      <c r="CH60" s="99" t="b">
        <f>IF(Assump!$D$5=1,AND(CH2&gt;=Assump!$D$22,CH2&lt;Assump!$D$25),FALSE)</f>
        <v>0</v>
      </c>
      <c r="CI60" s="99" t="b">
        <f>IF(Assump!$D$5=1,AND(CI2&gt;=Assump!$D$22,CI2&lt;Assump!$D$25),FALSE)</f>
        <v>0</v>
      </c>
      <c r="CJ60" s="99" t="b">
        <f>IF(Assump!$D$5=1,AND(CJ2&gt;=Assump!$D$22,CJ2&lt;Assump!$D$25),FALSE)</f>
        <v>0</v>
      </c>
      <c r="CK60" s="99" t="b">
        <f>IF(Assump!$D$5=1,AND(CK2&gt;=Assump!$D$22,CK2&lt;Assump!$D$25),FALSE)</f>
        <v>0</v>
      </c>
      <c r="CL60" s="99" t="b">
        <f>IF(Assump!$D$5=1,AND(CL2&gt;=Assump!$D$22,CL2&lt;Assump!$D$25),FALSE)</f>
        <v>0</v>
      </c>
      <c r="CM60" s="99" t="b">
        <f>IF(Assump!$D$5=1,AND(CM2&gt;=Assump!$D$22,CM2&lt;Assump!$D$25),FALSE)</f>
        <v>0</v>
      </c>
      <c r="CN60" s="99" t="b">
        <f>IF(Assump!$D$5=1,AND(CN2&gt;=Assump!$D$22,CN2&lt;Assump!$D$25),FALSE)</f>
        <v>0</v>
      </c>
      <c r="CO60" s="99" t="b">
        <f>IF(Assump!$D$5=1,AND(CO2&gt;=Assump!$D$22,CO2&lt;Assump!$D$25),FALSE)</f>
        <v>0</v>
      </c>
      <c r="CP60" s="99" t="b">
        <f>IF(Assump!$D$5=1,AND(CP2&gt;=Assump!$D$22,CP2&lt;Assump!$D$25),FALSE)</f>
        <v>0</v>
      </c>
      <c r="CQ60" s="99" t="b">
        <f>IF(Assump!$D$5=1,AND(CQ2&gt;=Assump!$D$22,CQ2&lt;Assump!$D$25),FALSE)</f>
        <v>0</v>
      </c>
      <c r="CR60" s="99" t="b">
        <f>IF(Assump!$D$5=1,AND(CR2&gt;=Assump!$D$22,CR2&lt;Assump!$D$25),FALSE)</f>
        <v>0</v>
      </c>
      <c r="CS60" s="99" t="b">
        <f>IF(Assump!$D$5=1,AND(CS2&gt;=Assump!$D$22,CS2&lt;Assump!$D$25),FALSE)</f>
        <v>0</v>
      </c>
      <c r="CT60" s="99" t="b">
        <f>IF(Assump!$D$5=1,AND(CT2&gt;=Assump!$D$22,CT2&lt;Assump!$D$25),FALSE)</f>
        <v>0</v>
      </c>
      <c r="CU60" s="99" t="b">
        <f>IF(Assump!$D$5=1,AND(CU2&gt;=Assump!$D$22,CU2&lt;Assump!$D$25),FALSE)</f>
        <v>0</v>
      </c>
      <c r="CV60" s="99" t="b">
        <f>IF(Assump!$D$5=1,AND(CV2&gt;=Assump!$D$22,CV2&lt;Assump!$D$25),FALSE)</f>
        <v>0</v>
      </c>
      <c r="CW60" s="99" t="b">
        <f>IF(Assump!$D$5=1,AND(CW2&gt;=Assump!$D$22,CW2&lt;Assump!$D$25),FALSE)</f>
        <v>0</v>
      </c>
      <c r="CX60" s="99" t="b">
        <f>IF(Assump!$D$5=1,AND(CX2&gt;=Assump!$D$22,CX2&lt;Assump!$D$25),FALSE)</f>
        <v>0</v>
      </c>
      <c r="CY60" s="99" t="b">
        <f>IF(Assump!$D$5=1,AND(CY2&gt;=Assump!$D$22,CY2&lt;Assump!$D$25),FALSE)</f>
        <v>0</v>
      </c>
      <c r="CZ60" s="99" t="b">
        <f>IF(Assump!$D$5=1,AND(CZ2&gt;=Assump!$D$22,CZ2&lt;Assump!$D$25),FALSE)</f>
        <v>0</v>
      </c>
      <c r="DA60" s="99" t="b">
        <f>IF(Assump!$D$5=1,AND(DA2&gt;=Assump!$D$22,DA2&lt;Assump!$D$25),FALSE)</f>
        <v>0</v>
      </c>
      <c r="DB60" s="99" t="b">
        <f>IF(Assump!$D$5=1,AND(DB2&gt;=Assump!$D$22,DB2&lt;Assump!$D$25),FALSE)</f>
        <v>0</v>
      </c>
      <c r="DC60" s="99" t="b">
        <f>IF(Assump!$D$5=1,AND(DC2&gt;=Assump!$D$22,DC2&lt;Assump!$D$25),FALSE)</f>
        <v>0</v>
      </c>
      <c r="DD60" s="99" t="b">
        <f>IF(Assump!$D$5=1,AND(DD2&gt;=Assump!$D$22,DD2&lt;Assump!$D$25),FALSE)</f>
        <v>0</v>
      </c>
      <c r="DE60" s="99" t="b">
        <f>IF(Assump!$D$5=1,AND(DE2&gt;=Assump!$D$22,DE2&lt;Assump!$D$25),FALSE)</f>
        <v>0</v>
      </c>
      <c r="DF60" s="99" t="b">
        <f>IF(Assump!$D$5=1,AND(DF2&gt;=Assump!$D$22,DF2&lt;Assump!$D$25),FALSE)</f>
        <v>0</v>
      </c>
      <c r="DG60" s="99" t="b">
        <f>IF(Assump!$D$5=1,AND(DG2&gt;=Assump!$D$22,DG2&lt;Assump!$D$25),FALSE)</f>
        <v>0</v>
      </c>
      <c r="DH60" s="99" t="b">
        <f>IF(Assump!$D$5=1,AND(DH2&gt;=Assump!$D$22,DH2&lt;Assump!$D$25),FALSE)</f>
        <v>0</v>
      </c>
      <c r="DI60" s="99" t="b">
        <f>IF(Assump!$D$5=1,AND(DI2&gt;=Assump!$D$22,DI2&lt;Assump!$D$25),FALSE)</f>
        <v>0</v>
      </c>
      <c r="DJ60" s="99" t="b">
        <f>IF(Assump!$D$5=1,AND(DJ2&gt;=Assump!$D$22,DJ2&lt;Assump!$D$25),FALSE)</f>
        <v>0</v>
      </c>
      <c r="DK60" s="99" t="b">
        <f>IF(Assump!$D$5=1,AND(DK2&gt;=Assump!$D$22,DK2&lt;Assump!$D$25),FALSE)</f>
        <v>0</v>
      </c>
      <c r="DL60" s="99" t="b">
        <f>IF(Assump!$D$5=1,AND(DL2&gt;=Assump!$D$22,DL2&lt;Assump!$D$25),FALSE)</f>
        <v>0</v>
      </c>
      <c r="DM60" s="99" t="b">
        <f>IF(Assump!$D$5=1,AND(DM2&gt;=Assump!$D$22,DM2&lt;Assump!$D$25),FALSE)</f>
        <v>0</v>
      </c>
      <c r="DN60" s="99" t="b">
        <f>IF(Assump!$D$5=1,AND(DN2&gt;=Assump!$D$22,DN2&lt;Assump!$D$25),FALSE)</f>
        <v>0</v>
      </c>
      <c r="DO60" s="99" t="b">
        <f>IF(Assump!$D$5=1,AND(DO2&gt;=Assump!$D$22,DO2&lt;Assump!$D$25),FALSE)</f>
        <v>0</v>
      </c>
      <c r="DP60" s="99" t="b">
        <f>IF(Assump!$D$5=1,AND(DP2&gt;=Assump!$D$22,DP2&lt;Assump!$D$25),FALSE)</f>
        <v>0</v>
      </c>
      <c r="DQ60" s="99" t="b">
        <f>IF(Assump!$D$5=1,AND(DQ2&gt;=Assump!$D$22,DQ2&lt;Assump!$D$25),FALSE)</f>
        <v>0</v>
      </c>
      <c r="DR60" s="99" t="b">
        <f>IF(Assump!$D$5=1,AND(DR2&gt;=Assump!$D$22,DR2&lt;Assump!$D$25),FALSE)</f>
        <v>0</v>
      </c>
      <c r="DS60" s="99" t="b">
        <f>IF(Assump!$D$5=1,AND(DS2&gt;=Assump!$D$22,DS2&lt;Assump!$D$25),FALSE)</f>
        <v>0</v>
      </c>
      <c r="DT60" s="99" t="b">
        <f>IF(Assump!$D$5=1,AND(DT2&gt;=Assump!$D$22,DT2&lt;Assump!$D$25),FALSE)</f>
        <v>0</v>
      </c>
      <c r="DU60" s="99" t="b">
        <f>IF(Assump!$D$5=1,AND(DU2&gt;=Assump!$D$22,DU2&lt;Assump!$D$25),FALSE)</f>
        <v>0</v>
      </c>
      <c r="DV60" s="99" t="b">
        <f>IF(Assump!$D$5=1,AND(DV2&gt;=Assump!$D$22,DV2&lt;Assump!$D$25),FALSE)</f>
        <v>0</v>
      </c>
      <c r="DW60" s="99" t="b">
        <f>IF(Assump!$D$5=1,AND(DW2&gt;=Assump!$D$22,DW2&lt;Assump!$D$25),FALSE)</f>
        <v>0</v>
      </c>
      <c r="DX60" s="99" t="b">
        <f>IF(Assump!$D$5=1,AND(DX2&gt;=Assump!$D$22,DX2&lt;Assump!$D$25),FALSE)</f>
        <v>0</v>
      </c>
      <c r="DY60" s="99" t="b">
        <f>IF(Assump!$D$5=1,AND(DY2&gt;=Assump!$D$22,DY2&lt;Assump!$D$25),FALSE)</f>
        <v>0</v>
      </c>
      <c r="DZ60" s="99" t="b">
        <f>IF(Assump!$D$5=1,AND(DZ2&gt;=Assump!$D$22,DZ2&lt;Assump!$D$25),FALSE)</f>
        <v>0</v>
      </c>
      <c r="EA60" s="99" t="b">
        <f>IF(Assump!$D$5=1,AND(EA2&gt;=Assump!$D$22,EA2&lt;Assump!$D$25),FALSE)</f>
        <v>0</v>
      </c>
      <c r="EB60" s="99" t="b">
        <f>IF(Assump!$D$5=1,AND(EB2&gt;=Assump!$D$22,EB2&lt;Assump!$D$25),FALSE)</f>
        <v>0</v>
      </c>
      <c r="EC60" s="99" t="b">
        <f>IF(Assump!$D$5=1,AND(EC2&gt;=Assump!$D$22,EC2&lt;Assump!$D$25),FALSE)</f>
        <v>0</v>
      </c>
      <c r="ED60" s="99" t="b">
        <f>IF(Assump!$D$5=1,AND(ED2&gt;=Assump!$D$22,ED2&lt;Assump!$D$25),FALSE)</f>
        <v>0</v>
      </c>
      <c r="EE60" s="99" t="b">
        <f>IF(Assump!$D$5=1,AND(EE2&gt;=Assump!$D$22,EE2&lt;Assump!$D$25),FALSE)</f>
        <v>0</v>
      </c>
      <c r="EF60" s="99" t="b">
        <f>IF(Assump!$D$5=1,AND(EF2&gt;=Assump!$D$22,EF2&lt;Assump!$D$25),FALSE)</f>
        <v>0</v>
      </c>
      <c r="EG60" s="99" t="b">
        <f>IF(Assump!$D$5=1,AND(EG2&gt;=Assump!$D$22,EG2&lt;Assump!$D$25),FALSE)</f>
        <v>0</v>
      </c>
      <c r="EH60" s="99" t="b">
        <f>IF(Assump!$D$5=1,AND(EH2&gt;=Assump!$D$22,EH2&lt;Assump!$D$25),FALSE)</f>
        <v>0</v>
      </c>
      <c r="EI60" s="99" t="b">
        <f>IF(Assump!$D$5=1,AND(EI2&gt;=Assump!$D$22,EI2&lt;Assump!$D$25),FALSE)</f>
        <v>0</v>
      </c>
      <c r="EJ60" s="99" t="b">
        <f>IF(Assump!$D$5=1,AND(EJ2&gt;=Assump!$D$22,EJ2&lt;Assump!$D$25),FALSE)</f>
        <v>0</v>
      </c>
      <c r="EK60" s="99" t="b">
        <f>IF(Assump!$D$5=1,AND(EK2&gt;=Assump!$D$22,EK2&lt;Assump!$D$25),FALSE)</f>
        <v>0</v>
      </c>
      <c r="EL60" s="99" t="b">
        <f>IF(Assump!$D$5=1,AND(EL2&gt;=Assump!$D$22,EL2&lt;Assump!$D$25),FALSE)</f>
        <v>0</v>
      </c>
      <c r="EM60" s="99" t="b">
        <f>IF(Assump!$D$5=1,AND(EM2&gt;=Assump!$D$22,EM2&lt;Assump!$D$25),FALSE)</f>
        <v>0</v>
      </c>
      <c r="EN60" s="99" t="b">
        <f>IF(Assump!$D$5=1,AND(EN2&gt;=Assump!$D$22,EN2&lt;Assump!$D$25),FALSE)</f>
        <v>0</v>
      </c>
      <c r="EO60" s="99" t="b">
        <f>IF(Assump!$D$5=1,AND(EO2&gt;=Assump!$D$22,EO2&lt;Assump!$D$25),FALSE)</f>
        <v>0</v>
      </c>
      <c r="EP60" s="99" t="b">
        <f>IF(Assump!$D$5=1,AND(EP2&gt;=Assump!$D$22,EP2&lt;Assump!$D$25),FALSE)</f>
        <v>0</v>
      </c>
      <c r="EQ60" s="99" t="b">
        <f>IF(Assump!$D$5=1,AND(EQ2&gt;=Assump!$D$22,EQ2&lt;Assump!$D$25),FALSE)</f>
        <v>0</v>
      </c>
      <c r="ER60" s="99" t="b">
        <f>IF(Assump!$D$5=1,AND(ER2&gt;=Assump!$D$22,ER2&lt;Assump!$D$25),FALSE)</f>
        <v>0</v>
      </c>
      <c r="ES60" s="99" t="b">
        <f>IF(Assump!$D$5=1,AND(ES2&gt;=Assump!$D$22,ES2&lt;Assump!$D$25),FALSE)</f>
        <v>0</v>
      </c>
      <c r="ET60" s="99" t="b">
        <f>IF(Assump!$D$5=1,AND(ET2&gt;=Assump!$D$22,ET2&lt;Assump!$D$25),FALSE)</f>
        <v>0</v>
      </c>
      <c r="EU60" s="99" t="b">
        <f>IF(Assump!$D$5=1,AND(EU2&gt;=Assump!$D$22,EU2&lt;Assump!$D$25),FALSE)</f>
        <v>0</v>
      </c>
      <c r="EV60" s="99" t="b">
        <f>IF(Assump!$D$5=1,AND(EV2&gt;=Assump!$D$22,EV2&lt;Assump!$D$25),FALSE)</f>
        <v>0</v>
      </c>
      <c r="EW60" s="99" t="b">
        <f>IF(Assump!$D$5=1,AND(EW2&gt;=Assump!$D$22,EW2&lt;Assump!$D$25),FALSE)</f>
        <v>0</v>
      </c>
      <c r="EX60" s="99" t="b">
        <f>IF(Assump!$D$5=1,AND(EX2&gt;=Assump!$D$22,EX2&lt;Assump!$D$25),FALSE)</f>
        <v>0</v>
      </c>
      <c r="EY60" s="99" t="b">
        <f>IF(Assump!$D$5=1,AND(EY2&gt;=Assump!$D$22,EY2&lt;Assump!$D$25),FALSE)</f>
        <v>0</v>
      </c>
      <c r="EZ60" s="99" t="b">
        <f>IF(Assump!$D$5=1,AND(EZ2&gt;=Assump!$D$22,EZ2&lt;Assump!$D$25),FALSE)</f>
        <v>0</v>
      </c>
      <c r="FA60" s="99" t="b">
        <f>IF(Assump!$D$5=1,AND(FA2&gt;=Assump!$D$22,FA2&lt;Assump!$D$25),FALSE)</f>
        <v>0</v>
      </c>
      <c r="FB60" s="99" t="b">
        <f>IF(Assump!$D$5=1,AND(FB2&gt;=Assump!$D$22,FB2&lt;Assump!$D$25),FALSE)</f>
        <v>0</v>
      </c>
      <c r="FC60" s="99" t="b">
        <f>IF(Assump!$D$5=1,AND(FC2&gt;=Assump!$D$22,FC2&lt;Assump!$D$25),FALSE)</f>
        <v>0</v>
      </c>
      <c r="FD60" s="99" t="b">
        <f>IF(Assump!$D$5=1,AND(FD2&gt;=Assump!$D$22,FD2&lt;Assump!$D$25),FALSE)</f>
        <v>0</v>
      </c>
      <c r="FE60" s="99" t="b">
        <f>IF(Assump!$D$5=1,AND(FE2&gt;=Assump!$D$22,FE2&lt;Assump!$D$25),FALSE)</f>
        <v>0</v>
      </c>
      <c r="FF60" s="99" t="b">
        <f>IF(Assump!$D$5=1,AND(FF2&gt;=Assump!$D$22,FF2&lt;Assump!$D$25),FALSE)</f>
        <v>0</v>
      </c>
      <c r="FG60" s="99" t="b">
        <f>IF(Assump!$D$5=1,AND(FG2&gt;=Assump!$D$22,FG2&lt;Assump!$D$25),FALSE)</f>
        <v>0</v>
      </c>
      <c r="FH60" s="99" t="b">
        <f>IF(Assump!$D$5=1,AND(FH2&gt;=Assump!$D$22,FH2&lt;Assump!$D$25),FALSE)</f>
        <v>0</v>
      </c>
      <c r="FI60" s="99" t="b">
        <f>IF(Assump!$D$5=1,AND(FI2&gt;=Assump!$D$22,FI2&lt;Assump!$D$25),FALSE)</f>
        <v>0</v>
      </c>
      <c r="FJ60" s="99" t="b">
        <f>IF(Assump!$D$5=1,AND(FJ2&gt;=Assump!$D$22,FJ2&lt;Assump!$D$25),FALSE)</f>
        <v>0</v>
      </c>
      <c r="FK60" s="99" t="b">
        <f>IF(Assump!$D$5=1,AND(FK2&gt;=Assump!$D$22,FK2&lt;Assump!$D$25),FALSE)</f>
        <v>0</v>
      </c>
      <c r="FL60" s="99" t="b">
        <f>IF(Assump!$D$5=1,AND(FL2&gt;=Assump!$D$22,FL2&lt;Assump!$D$25),FALSE)</f>
        <v>0</v>
      </c>
      <c r="FM60" s="99" t="b">
        <f>IF(Assump!$D$5=1,AND(FM2&gt;=Assump!$D$22,FM2&lt;Assump!$D$25),FALSE)</f>
        <v>0</v>
      </c>
      <c r="FN60" s="99" t="b">
        <f>IF(Assump!$D$5=1,AND(FN2&gt;=Assump!$D$22,FN2&lt;Assump!$D$25),FALSE)</f>
        <v>0</v>
      </c>
      <c r="FO60" s="99" t="b">
        <f>IF(Assump!$D$5=1,AND(FO2&gt;=Assump!$D$22,FO2&lt;Assump!$D$25),FALSE)</f>
        <v>0</v>
      </c>
      <c r="FP60" s="99" t="b">
        <f>IF(Assump!$D$5=1,AND(FP2&gt;=Assump!$D$22,FP2&lt;Assump!$D$25),FALSE)</f>
        <v>0</v>
      </c>
      <c r="FQ60" s="99" t="b">
        <f>IF(Assump!$D$5=1,AND(FQ2&gt;=Assump!$D$22,FQ2&lt;Assump!$D$25),FALSE)</f>
        <v>0</v>
      </c>
      <c r="FR60" s="99" t="b">
        <f>IF(Assump!$D$5=1,AND(FR2&gt;=Assump!$D$22,FR2&lt;Assump!$D$25),FALSE)</f>
        <v>0</v>
      </c>
      <c r="FS60" s="99" t="b">
        <f>IF(Assump!$D$5=1,AND(FS2&gt;=Assump!$D$22,FS2&lt;Assump!$D$25),FALSE)</f>
        <v>0</v>
      </c>
      <c r="FT60" s="99" t="b">
        <f>IF(Assump!$D$5=1,AND(FT2&gt;=Assump!$D$22,FT2&lt;Assump!$D$25),FALSE)</f>
        <v>0</v>
      </c>
      <c r="FU60" s="99" t="b">
        <f>IF(Assump!$D$5=1,AND(FU2&gt;=Assump!$D$22,FU2&lt;Assump!$D$25),FALSE)</f>
        <v>0</v>
      </c>
      <c r="FV60" s="99" t="b">
        <f>IF(Assump!$D$5=1,AND(FV2&gt;=Assump!$D$22,FV2&lt;Assump!$D$25),FALSE)</f>
        <v>0</v>
      </c>
      <c r="FW60" s="99" t="b">
        <f>IF(Assump!$D$5=1,AND(FW2&gt;=Assump!$D$22,FW2&lt;Assump!$D$25),FALSE)</f>
        <v>0</v>
      </c>
      <c r="FX60" s="99" t="b">
        <f>IF(Assump!$D$5=1,AND(FX2&gt;=Assump!$D$22,FX2&lt;Assump!$D$25),FALSE)</f>
        <v>0</v>
      </c>
      <c r="FY60" s="99" t="b">
        <f>IF(Assump!$D$5=1,AND(FY2&gt;=Assump!$D$22,FY2&lt;Assump!$D$25),FALSE)</f>
        <v>0</v>
      </c>
      <c r="FZ60" s="99" t="b">
        <f>IF(Assump!$D$5=1,AND(FZ2&gt;=Assump!$D$22,FZ2&lt;Assump!$D$25),FALSE)</f>
        <v>0</v>
      </c>
      <c r="GA60" s="99" t="b">
        <f>IF(Assump!$D$5=1,AND(GA2&gt;=Assump!$D$22,GA2&lt;Assump!$D$25),FALSE)</f>
        <v>0</v>
      </c>
      <c r="GB60" s="99" t="b">
        <f>IF(Assump!$D$5=1,AND(GB2&gt;=Assump!$D$22,GB2&lt;Assump!$D$25),FALSE)</f>
        <v>0</v>
      </c>
      <c r="GC60" s="99" t="b">
        <f>IF(Assump!$D$5=1,AND(GC2&gt;=Assump!$D$22,GC2&lt;Assump!$D$25),FALSE)</f>
        <v>0</v>
      </c>
      <c r="GD60" s="99" t="b">
        <f>IF(Assump!$D$5=1,AND(GD2&gt;=Assump!$D$22,GD2&lt;Assump!$D$25),FALSE)</f>
        <v>0</v>
      </c>
      <c r="GE60" s="99" t="b">
        <f>IF(Assump!$D$5=1,AND(GE2&gt;=Assump!$D$22,GE2&lt;Assump!$D$25),FALSE)</f>
        <v>0</v>
      </c>
      <c r="GF60" s="99" t="b">
        <f>IF(Assump!$D$5=1,AND(GF2&gt;=Assump!$D$22,GF2&lt;Assump!$D$25),FALSE)</f>
        <v>0</v>
      </c>
      <c r="GG60" s="99" t="b">
        <f>IF(Assump!$D$5=1,AND(GG2&gt;=Assump!$D$22,GG2&lt;Assump!$D$25),FALSE)</f>
        <v>0</v>
      </c>
      <c r="GH60" s="99" t="b">
        <f>IF(Assump!$D$5=1,AND(GH2&gt;=Assump!$D$22,GH2&lt;Assump!$D$25),FALSE)</f>
        <v>0</v>
      </c>
      <c r="GI60" s="99" t="b">
        <f>IF(Assump!$D$5=1,AND(GI2&gt;=Assump!$D$22,GI2&lt;Assump!$D$25),FALSE)</f>
        <v>0</v>
      </c>
      <c r="GJ60" s="99" t="b">
        <f>IF(Assump!$D$5=1,AND(GJ2&gt;=Assump!$D$22,GJ2&lt;Assump!$D$25),FALSE)</f>
        <v>0</v>
      </c>
      <c r="GK60" s="99" t="b">
        <f>IF(Assump!$D$5=1,AND(GK2&gt;=Assump!$D$22,GK2&lt;Assump!$D$25),FALSE)</f>
        <v>0</v>
      </c>
      <c r="GL60" s="99" t="b">
        <f>IF(Assump!$D$5=1,AND(GL2&gt;=Assump!$D$22,GL2&lt;Assump!$D$25),FALSE)</f>
        <v>0</v>
      </c>
      <c r="GM60" s="99" t="b">
        <f>IF(Assump!$D$5=1,AND(GM2&gt;=Assump!$D$22,GM2&lt;Assump!$D$25),FALSE)</f>
        <v>0</v>
      </c>
      <c r="GN60" s="99" t="b">
        <f>IF(Assump!$D$5=1,AND(GN2&gt;=Assump!$D$22,GN2&lt;Assump!$D$25),FALSE)</f>
        <v>0</v>
      </c>
      <c r="GO60" s="99" t="b">
        <f>IF(Assump!$D$5=1,AND(GO2&gt;=Assump!$D$22,GO2&lt;Assump!$D$25),FALSE)</f>
        <v>0</v>
      </c>
      <c r="GP60" s="99" t="b">
        <f>IF(Assump!$D$5=1,AND(GP2&gt;=Assump!$D$22,GP2&lt;Assump!$D$25),FALSE)</f>
        <v>0</v>
      </c>
      <c r="GQ60" s="99" t="b">
        <f>IF(Assump!$D$5=1,AND(GQ2&gt;=Assump!$D$22,GQ2&lt;Assump!$D$25),FALSE)</f>
        <v>0</v>
      </c>
      <c r="GR60" s="99" t="b">
        <f>IF(Assump!$D$5=1,AND(GR2&gt;=Assump!$D$22,GR2&lt;Assump!$D$25),FALSE)</f>
        <v>0</v>
      </c>
      <c r="GS60" s="99" t="b">
        <f>IF(Assump!$D$5=1,AND(GS2&gt;=Assump!$D$22,GS2&lt;Assump!$D$25),FALSE)</f>
        <v>0</v>
      </c>
      <c r="GT60" s="99" t="b">
        <f>IF(Assump!$D$5=1,AND(GT2&gt;=Assump!$D$22,GT2&lt;Assump!$D$25),FALSE)</f>
        <v>0</v>
      </c>
      <c r="GU60" s="99" t="b">
        <f>IF(Assump!$D$5=1,AND(GU2&gt;=Assump!$D$22,GU2&lt;Assump!$D$25),FALSE)</f>
        <v>0</v>
      </c>
      <c r="GV60" s="99" t="b">
        <f>IF(Assump!$D$5=1,AND(GV2&gt;=Assump!$D$22,GV2&lt;Assump!$D$25),FALSE)</f>
        <v>0</v>
      </c>
      <c r="GW60" s="99" t="b">
        <f>IF(Assump!$D$5=1,AND(GW2&gt;=Assump!$D$22,GW2&lt;Assump!$D$25),FALSE)</f>
        <v>0</v>
      </c>
      <c r="GX60" s="99" t="b">
        <f>IF(Assump!$D$5=1,AND(GX2&gt;=Assump!$D$22,GX2&lt;Assump!$D$25),FALSE)</f>
        <v>0</v>
      </c>
      <c r="GY60" s="99" t="b">
        <f>IF(Assump!$D$5=1,AND(GY2&gt;=Assump!$D$22,GY2&lt;Assump!$D$25),FALSE)</f>
        <v>0</v>
      </c>
      <c r="GZ60" s="99" t="b">
        <f>IF(Assump!$D$5=1,AND(GZ2&gt;=Assump!$D$22,GZ2&lt;Assump!$D$25),FALSE)</f>
        <v>0</v>
      </c>
      <c r="HA60" s="99" t="b">
        <f>IF(Assump!$D$5=1,AND(HA2&gt;=Assump!$D$22,HA2&lt;Assump!$D$25),FALSE)</f>
        <v>0</v>
      </c>
      <c r="HB60" s="99" t="b">
        <f>IF(Assump!$D$5=1,AND(HB2&gt;=Assump!$D$22,HB2&lt;Assump!$D$25),FALSE)</f>
        <v>0</v>
      </c>
      <c r="HC60" s="99" t="b">
        <f>IF(Assump!$D$5=1,AND(HC2&gt;=Assump!$D$22,HC2&lt;Assump!$D$25),FALSE)</f>
        <v>0</v>
      </c>
      <c r="HD60" s="99" t="b">
        <f>IF(Assump!$D$5=1,AND(HD2&gt;=Assump!$D$22,HD2&lt;Assump!$D$25),FALSE)</f>
        <v>0</v>
      </c>
      <c r="HE60" s="99" t="b">
        <f>IF(Assump!$D$5=1,AND(HE2&gt;=Assump!$D$22,HE2&lt;Assump!$D$25),FALSE)</f>
        <v>0</v>
      </c>
      <c r="HF60" s="99" t="b">
        <f>IF(Assump!$D$5=1,AND(HF2&gt;=Assump!$D$22,HF2&lt;Assump!$D$25),FALSE)</f>
        <v>0</v>
      </c>
      <c r="HG60" s="99" t="b">
        <f>IF(Assump!$D$5=1,AND(HG2&gt;=Assump!$D$22,HG2&lt;Assump!$D$25),FALSE)</f>
        <v>0</v>
      </c>
      <c r="HH60" s="99" t="b">
        <f>IF(Assump!$D$5=1,AND(HH2&gt;=Assump!$D$22,HH2&lt;Assump!$D$25),FALSE)</f>
        <v>0</v>
      </c>
      <c r="HI60" s="99" t="b">
        <f>IF(Assump!$D$5=1,AND(HI2&gt;=Assump!$D$22,HI2&lt;Assump!$D$25),FALSE)</f>
        <v>0</v>
      </c>
      <c r="HJ60" s="99" t="b">
        <f>IF(Assump!$D$5=1,AND(HJ2&gt;=Assump!$D$22,HJ2&lt;Assump!$D$25),FALSE)</f>
        <v>0</v>
      </c>
      <c r="HK60" s="99" t="b">
        <f>IF(Assump!$D$5=1,AND(HK2&gt;=Assump!$D$22,HK2&lt;Assump!$D$25),FALSE)</f>
        <v>0</v>
      </c>
      <c r="HL60" s="99" t="b">
        <f>IF(Assump!$D$5=1,AND(HL2&gt;=Assump!$D$22,HL2&lt;Assump!$D$25),FALSE)</f>
        <v>0</v>
      </c>
      <c r="HM60" s="99" t="b">
        <f>IF(Assump!$D$5=1,AND(HM2&gt;=Assump!$D$22,HM2&lt;Assump!$D$25),FALSE)</f>
        <v>0</v>
      </c>
      <c r="HN60" s="99" t="b">
        <f>IF(Assump!$D$5=1,AND(HN2&gt;=Assump!$D$22,HN2&lt;Assump!$D$25),FALSE)</f>
        <v>0</v>
      </c>
      <c r="HO60" s="99" t="b">
        <f>IF(Assump!$D$5=1,AND(HO2&gt;=Assump!$D$22,HO2&lt;Assump!$D$25),FALSE)</f>
        <v>0</v>
      </c>
      <c r="HP60" s="99" t="b">
        <f>IF(Assump!$D$5=1,AND(HP2&gt;=Assump!$D$22,HP2&lt;Assump!$D$25),FALSE)</f>
        <v>0</v>
      </c>
      <c r="HQ60" s="99" t="b">
        <f>IF(Assump!$D$5=1,AND(HQ2&gt;=Assump!$D$22,HQ2&lt;Assump!$D$25),FALSE)</f>
        <v>0</v>
      </c>
      <c r="HR60" s="99" t="b">
        <f>IF(Assump!$D$5=1,AND(HR2&gt;=Assump!$D$22,HR2&lt;Assump!$D$25),FALSE)</f>
        <v>0</v>
      </c>
      <c r="HS60" s="99" t="b">
        <f>IF(Assump!$D$5=1,AND(HS2&gt;=Assump!$D$22,HS2&lt;Assump!$D$25),FALSE)</f>
        <v>0</v>
      </c>
      <c r="HT60" s="99" t="b">
        <f>IF(Assump!$D$5=1,AND(HT2&gt;=Assump!$D$22,HT2&lt;Assump!$D$25),FALSE)</f>
        <v>0</v>
      </c>
      <c r="HU60" s="99" t="b">
        <f>IF(Assump!$D$5=1,AND(HU2&gt;=Assump!$D$22,HU2&lt;Assump!$D$25),FALSE)</f>
        <v>0</v>
      </c>
      <c r="HV60" s="99" t="b">
        <f>IF(Assump!$D$5=1,AND(HV2&gt;=Assump!$D$22,HV2&lt;Assump!$D$25),FALSE)</f>
        <v>0</v>
      </c>
      <c r="HW60" s="99" t="b">
        <f>IF(Assump!$D$5=1,AND(HW2&gt;=Assump!$D$22,HW2&lt;Assump!$D$25),FALSE)</f>
        <v>0</v>
      </c>
      <c r="HX60" s="99" t="b">
        <f>IF(Assump!$D$5=1,AND(HX2&gt;=Assump!$D$22,HX2&lt;Assump!$D$25),FALSE)</f>
        <v>0</v>
      </c>
      <c r="HY60" s="99" t="b">
        <f>IF(Assump!$D$5=1,AND(HY2&gt;=Assump!$D$22,HY2&lt;Assump!$D$25),FALSE)</f>
        <v>0</v>
      </c>
      <c r="HZ60" s="99" t="b">
        <f>IF(Assump!$D$5=1,AND(HZ2&gt;=Assump!$D$22,HZ2&lt;Assump!$D$25),FALSE)</f>
        <v>0</v>
      </c>
      <c r="IA60" s="99" t="b">
        <f>IF(Assump!$D$5=1,AND(IA2&gt;=Assump!$D$22,IA2&lt;Assump!$D$25),FALSE)</f>
        <v>0</v>
      </c>
      <c r="IB60" s="99" t="b">
        <f>IF(Assump!$D$5=1,AND(IB2&gt;=Assump!$D$22,IB2&lt;Assump!$D$25),FALSE)</f>
        <v>0</v>
      </c>
      <c r="IC60" s="99" t="b">
        <f>IF(Assump!$D$5=1,AND(IC2&gt;=Assump!$D$22,IC2&lt;Assump!$D$25),FALSE)</f>
        <v>0</v>
      </c>
      <c r="ID60" s="99" t="b">
        <f>IF(Assump!$D$5=1,AND(ID2&gt;=Assump!$D$22,ID2&lt;Assump!$D$25),FALSE)</f>
        <v>0</v>
      </c>
      <c r="IE60" s="99" t="b">
        <f>IF(Assump!$D$5=1,AND(IE2&gt;=Assump!$D$22,IE2&lt;Assump!$D$25),FALSE)</f>
        <v>0</v>
      </c>
      <c r="IF60" s="99" t="b">
        <f>IF(Assump!$D$5=1,AND(IF2&gt;=Assump!$D$22,IF2&lt;Assump!$D$25),FALSE)</f>
        <v>0</v>
      </c>
      <c r="IG60" s="99" t="b">
        <f>IF(Assump!$D$5=1,AND(IG2&gt;=Assump!$D$22,IG2&lt;Assump!$D$25),FALSE)</f>
        <v>0</v>
      </c>
      <c r="IH60" s="99" t="b">
        <f>IF(Assump!$D$5=1,AND(IH2&gt;=Assump!$D$22,IH2&lt;Assump!$D$25),FALSE)</f>
        <v>0</v>
      </c>
      <c r="II60" s="99" t="b">
        <f>IF(Assump!$D$5=1,AND(II2&gt;=Assump!$D$22,II2&lt;Assump!$D$25),FALSE)</f>
        <v>0</v>
      </c>
      <c r="IJ60" s="99" t="b">
        <f>IF(Assump!$D$5=1,AND(IJ2&gt;=Assump!$D$22,IJ2&lt;Assump!$D$25),FALSE)</f>
        <v>0</v>
      </c>
      <c r="IK60" s="99" t="b">
        <f>IF(Assump!$D$5=1,AND(IK2&gt;=Assump!$D$22,IK2&lt;Assump!$D$25),FALSE)</f>
        <v>0</v>
      </c>
      <c r="IL60" s="99" t="b">
        <f>IF(Assump!$D$5=1,AND(IL2&gt;=Assump!$D$22,IL2&lt;Assump!$D$25),FALSE)</f>
        <v>0</v>
      </c>
    </row>
    <row r="61" spans="2:246" ht="10.5" customHeight="1" outlineLevel="1" x14ac:dyDescent="0.3">
      <c r="B61" s="7" t="s">
        <v>342</v>
      </c>
      <c r="G61" s="99" t="b">
        <f>IF(Assump!$D$5=1,AND(H2=Assump!$D$25),FALSE)</f>
        <v>0</v>
      </c>
      <c r="H61" s="99" t="b">
        <f>IF(Assump!$D$5=1,AND(I2=Assump!$D$25),FALSE)</f>
        <v>0</v>
      </c>
      <c r="I61" s="99" t="b">
        <f>IF(Assump!$D$5=1,AND(J2=Assump!$D$25),FALSE)</f>
        <v>0</v>
      </c>
      <c r="J61" s="99" t="b">
        <f>IF(Assump!$D$5=1,AND(K2=Assump!$D$25),FALSE)</f>
        <v>0</v>
      </c>
      <c r="K61" s="99" t="b">
        <f>IF(Assump!$D$5=1,AND(L2=Assump!$D$25),FALSE)</f>
        <v>0</v>
      </c>
      <c r="L61" s="99" t="b">
        <f>IF(Assump!$D$5=1,AND(M2=Assump!$D$25),FALSE)</f>
        <v>0</v>
      </c>
      <c r="M61" s="99" t="b">
        <f>IF(Assump!$D$5=1,AND(N2=Assump!$D$25),FALSE)</f>
        <v>0</v>
      </c>
      <c r="N61" s="99" t="b">
        <f>IF(Assump!$D$5=1,AND(O2=Assump!$D$25),FALSE)</f>
        <v>0</v>
      </c>
      <c r="O61" s="99" t="b">
        <f>IF(Assump!$D$5=1,AND(P2=Assump!$D$25),FALSE)</f>
        <v>0</v>
      </c>
      <c r="P61" s="99" t="b">
        <f>IF(Assump!$D$5=1,AND(Q2=Assump!$D$25),FALSE)</f>
        <v>0</v>
      </c>
      <c r="Q61" s="99" t="b">
        <f>IF(Assump!$D$5=1,AND(R2=Assump!$D$25),FALSE)</f>
        <v>0</v>
      </c>
      <c r="R61" s="99" t="b">
        <f>IF(Assump!$D$5=1,AND(S2=Assump!$D$25),FALSE)</f>
        <v>1</v>
      </c>
      <c r="S61" s="99" t="b">
        <f>IF(Assump!$D$5=1,AND(T2=Assump!$D$25),FALSE)</f>
        <v>0</v>
      </c>
      <c r="T61" s="99" t="b">
        <f>IF(Assump!$D$5=1,AND(U2=Assump!$D$25),FALSE)</f>
        <v>0</v>
      </c>
      <c r="U61" s="99" t="b">
        <f>IF(Assump!$D$5=1,AND(V2=Assump!$D$25),FALSE)</f>
        <v>0</v>
      </c>
      <c r="V61" s="99" t="b">
        <f>IF(Assump!$D$5=1,AND(W2=Assump!$D$25),FALSE)</f>
        <v>0</v>
      </c>
      <c r="W61" s="99" t="b">
        <f>IF(Assump!$D$5=1,AND(X2=Assump!$D$25),FALSE)</f>
        <v>0</v>
      </c>
      <c r="X61" s="99" t="b">
        <f>IF(Assump!$D$5=1,AND(Y2=Assump!$D$25),FALSE)</f>
        <v>0</v>
      </c>
      <c r="Y61" s="99" t="b">
        <f>IF(Assump!$D$5=1,AND(Z2=Assump!$D$25),FALSE)</f>
        <v>0</v>
      </c>
      <c r="Z61" s="99" t="b">
        <f>IF(Assump!$D$5=1,AND(AA2=Assump!$D$25),FALSE)</f>
        <v>0</v>
      </c>
      <c r="AA61" s="99" t="b">
        <f>IF(Assump!$D$5=1,AND(AB2=Assump!$D$25),FALSE)</f>
        <v>0</v>
      </c>
      <c r="AB61" s="99" t="b">
        <f>IF(Assump!$D$5=1,AND(AC2=Assump!$D$25),FALSE)</f>
        <v>0</v>
      </c>
      <c r="AC61" s="99" t="b">
        <f>IF(Assump!$D$5=1,AND(AD2=Assump!$D$25),FALSE)</f>
        <v>0</v>
      </c>
      <c r="AD61" s="99" t="b">
        <f>IF(Assump!$D$5=1,AND(AE2=Assump!$D$25),FALSE)</f>
        <v>0</v>
      </c>
      <c r="AE61" s="99" t="b">
        <f>IF(Assump!$D$5=1,AND(AF2=Assump!$D$25),FALSE)</f>
        <v>0</v>
      </c>
      <c r="AF61" s="99" t="b">
        <f>IF(Assump!$D$5=1,AND(AG2=Assump!$D$25),FALSE)</f>
        <v>0</v>
      </c>
      <c r="AG61" s="99" t="b">
        <f>IF(Assump!$D$5=1,AND(AH2=Assump!$D$25),FALSE)</f>
        <v>0</v>
      </c>
      <c r="AH61" s="99" t="b">
        <f>IF(Assump!$D$5=1,AND(AI2=Assump!$D$25),FALSE)</f>
        <v>0</v>
      </c>
      <c r="AI61" s="99" t="b">
        <f>IF(Assump!$D$5=1,AND(AJ2=Assump!$D$25),FALSE)</f>
        <v>0</v>
      </c>
      <c r="AJ61" s="99" t="b">
        <f>IF(Assump!$D$5=1,AND(AK2=Assump!$D$25),FALSE)</f>
        <v>0</v>
      </c>
      <c r="AK61" s="99" t="b">
        <f>IF(Assump!$D$5=1,AND(AL2=Assump!$D$25),FALSE)</f>
        <v>0</v>
      </c>
      <c r="AL61" s="99" t="b">
        <f>IF(Assump!$D$5=1,AND(AM2=Assump!$D$25),FALSE)</f>
        <v>0</v>
      </c>
      <c r="AM61" s="99" t="b">
        <f>IF(Assump!$D$5=1,AND(AN2=Assump!$D$25),FALSE)</f>
        <v>0</v>
      </c>
      <c r="AN61" s="99" t="b">
        <f>IF(Assump!$D$5=1,AND(AO2=Assump!$D$25),FALSE)</f>
        <v>0</v>
      </c>
      <c r="AO61" s="99" t="b">
        <f>IF(Assump!$D$5=1,AND(AP2=Assump!$D$25),FALSE)</f>
        <v>0</v>
      </c>
      <c r="AP61" s="99" t="b">
        <f>IF(Assump!$D$5=1,AND(AQ2=Assump!$D$25),FALSE)</f>
        <v>0</v>
      </c>
      <c r="AQ61" s="99" t="b">
        <f>IF(Assump!$D$5=1,AND(AR2=Assump!$D$25),FALSE)</f>
        <v>0</v>
      </c>
      <c r="AR61" s="99" t="b">
        <f>IF(Assump!$D$5=1,AND(AS2=Assump!$D$25),FALSE)</f>
        <v>0</v>
      </c>
      <c r="AS61" s="99" t="b">
        <f>IF(Assump!$D$5=1,AND(AT2=Assump!$D$25),FALSE)</f>
        <v>0</v>
      </c>
      <c r="AT61" s="99" t="b">
        <f>IF(Assump!$D$5=1,AND(AU2=Assump!$D$25),FALSE)</f>
        <v>0</v>
      </c>
      <c r="AU61" s="99" t="b">
        <f>IF(Assump!$D$5=1,AND(AV2=Assump!$D$25),FALSE)</f>
        <v>0</v>
      </c>
      <c r="AV61" s="99" t="b">
        <f>IF(Assump!$D$5=1,AND(AW2=Assump!$D$25),FALSE)</f>
        <v>0</v>
      </c>
      <c r="AW61" s="99" t="b">
        <f>IF(Assump!$D$5=1,AND(AX2=Assump!$D$25),FALSE)</f>
        <v>0</v>
      </c>
      <c r="AX61" s="99" t="b">
        <f>IF(Assump!$D$5=1,AND(AY2=Assump!$D$25),FALSE)</f>
        <v>0</v>
      </c>
      <c r="AY61" s="99" t="b">
        <f>IF(Assump!$D$5=1,AND(AZ2=Assump!$D$25),FALSE)</f>
        <v>0</v>
      </c>
      <c r="AZ61" s="99" t="b">
        <f>IF(Assump!$D$5=1,AND(BA2=Assump!$D$25),FALSE)</f>
        <v>0</v>
      </c>
      <c r="BA61" s="99" t="b">
        <f>IF(Assump!$D$5=1,AND(BB2=Assump!$D$25),FALSE)</f>
        <v>0</v>
      </c>
      <c r="BB61" s="99" t="b">
        <f>IF(Assump!$D$5=1,AND(BC2=Assump!$D$25),FALSE)</f>
        <v>0</v>
      </c>
      <c r="BC61" s="99" t="b">
        <f>IF(Assump!$D$5=1,AND(BD2=Assump!$D$25),FALSE)</f>
        <v>0</v>
      </c>
      <c r="BD61" s="99" t="b">
        <f>IF(Assump!$D$5=1,AND(BE2=Assump!$D$25),FALSE)</f>
        <v>0</v>
      </c>
      <c r="BE61" s="99" t="b">
        <f>IF(Assump!$D$5=1,AND(BF2=Assump!$D$25),FALSE)</f>
        <v>0</v>
      </c>
      <c r="BF61" s="99" t="b">
        <f>IF(Assump!$D$5=1,AND(BG2=Assump!$D$25),FALSE)</f>
        <v>0</v>
      </c>
      <c r="BG61" s="99" t="b">
        <f>IF(Assump!$D$5=1,AND(BH2=Assump!$D$25),FALSE)</f>
        <v>0</v>
      </c>
      <c r="BH61" s="99" t="b">
        <f>IF(Assump!$D$5=1,AND(BI2=Assump!$D$25),FALSE)</f>
        <v>0</v>
      </c>
      <c r="BI61" s="99" t="b">
        <f>IF(Assump!$D$5=1,AND(BJ2=Assump!$D$25),FALSE)</f>
        <v>0</v>
      </c>
      <c r="BJ61" s="99" t="b">
        <f>IF(Assump!$D$5=1,AND(BK2=Assump!$D$25),FALSE)</f>
        <v>0</v>
      </c>
      <c r="BK61" s="99" t="b">
        <f>IF(Assump!$D$5=1,AND(BL2=Assump!$D$25),FALSE)</f>
        <v>0</v>
      </c>
      <c r="BL61" s="99" t="b">
        <f>IF(Assump!$D$5=1,AND(BM2=Assump!$D$25),FALSE)</f>
        <v>0</v>
      </c>
      <c r="BM61" s="99" t="b">
        <f>IF(Assump!$D$5=1,AND(BN2=Assump!$D$25),FALSE)</f>
        <v>0</v>
      </c>
      <c r="BN61" s="99" t="b">
        <f>IF(Assump!$D$5=1,AND(BO2=Assump!$D$25),FALSE)</f>
        <v>0</v>
      </c>
      <c r="BO61" s="99" t="b">
        <f>IF(Assump!$D$5=1,AND(BP2=Assump!$D$25),FALSE)</f>
        <v>0</v>
      </c>
      <c r="BP61" s="99" t="b">
        <f>IF(Assump!$D$5=1,AND(BQ2=Assump!$D$25),FALSE)</f>
        <v>0</v>
      </c>
      <c r="BQ61" s="99" t="b">
        <f>IF(Assump!$D$5=1,AND(BR2=Assump!$D$25),FALSE)</f>
        <v>0</v>
      </c>
      <c r="BR61" s="99" t="b">
        <f>IF(Assump!$D$5=1,AND(BS2=Assump!$D$25),FALSE)</f>
        <v>0</v>
      </c>
      <c r="BS61" s="99" t="b">
        <f>IF(Assump!$D$5=1,AND(BT2=Assump!$D$25),FALSE)</f>
        <v>0</v>
      </c>
      <c r="BT61" s="99" t="b">
        <f>IF(Assump!$D$5=1,AND(BU2=Assump!$D$25),FALSE)</f>
        <v>0</v>
      </c>
      <c r="BU61" s="99" t="b">
        <f>IF(Assump!$D$5=1,AND(BV2=Assump!$D$25),FALSE)</f>
        <v>0</v>
      </c>
      <c r="BV61" s="99" t="b">
        <f>IF(Assump!$D$5=1,AND(BW2=Assump!$D$25),FALSE)</f>
        <v>0</v>
      </c>
      <c r="BW61" s="99" t="b">
        <f>IF(Assump!$D$5=1,AND(BX2=Assump!$D$25),FALSE)</f>
        <v>0</v>
      </c>
      <c r="BX61" s="99" t="b">
        <f>IF(Assump!$D$5=1,AND(BY2=Assump!$D$25),FALSE)</f>
        <v>0</v>
      </c>
      <c r="BY61" s="99" t="b">
        <f>IF(Assump!$D$5=1,AND(BZ2=Assump!$D$25),FALSE)</f>
        <v>0</v>
      </c>
      <c r="BZ61" s="99" t="b">
        <f>IF(Assump!$D$5=1,AND(CA2=Assump!$D$25),FALSE)</f>
        <v>0</v>
      </c>
      <c r="CA61" s="99" t="b">
        <f>IF(Assump!$D$5=1,AND(CB2=Assump!$D$25),FALSE)</f>
        <v>0</v>
      </c>
      <c r="CB61" s="99" t="b">
        <f>IF(Assump!$D$5=1,AND(CC2=Assump!$D$25),FALSE)</f>
        <v>0</v>
      </c>
      <c r="CC61" s="99" t="b">
        <f>IF(Assump!$D$5=1,AND(CD2=Assump!$D$25),FALSE)</f>
        <v>0</v>
      </c>
      <c r="CD61" s="99" t="b">
        <f>IF(Assump!$D$5=1,AND(CE2=Assump!$D$25),FALSE)</f>
        <v>0</v>
      </c>
      <c r="CE61" s="99" t="b">
        <f>IF(Assump!$D$5=1,AND(CF2=Assump!$D$25),FALSE)</f>
        <v>0</v>
      </c>
      <c r="CF61" s="99" t="b">
        <f>IF(Assump!$D$5=1,AND(CG2=Assump!$D$25),FALSE)</f>
        <v>0</v>
      </c>
      <c r="CG61" s="99" t="b">
        <f>IF(Assump!$D$5=1,AND(CH2=Assump!$D$25),FALSE)</f>
        <v>0</v>
      </c>
      <c r="CH61" s="99" t="b">
        <f>IF(Assump!$D$5=1,AND(CI2=Assump!$D$25),FALSE)</f>
        <v>0</v>
      </c>
      <c r="CI61" s="99" t="b">
        <f>IF(Assump!$D$5=1,AND(CJ2=Assump!$D$25),FALSE)</f>
        <v>0</v>
      </c>
      <c r="CJ61" s="99" t="b">
        <f>IF(Assump!$D$5=1,AND(CK2=Assump!$D$25),FALSE)</f>
        <v>0</v>
      </c>
      <c r="CK61" s="99" t="b">
        <f>IF(Assump!$D$5=1,AND(CL2=Assump!$D$25),FALSE)</f>
        <v>0</v>
      </c>
      <c r="CL61" s="99" t="b">
        <f>IF(Assump!$D$5=1,AND(CM2=Assump!$D$25),FALSE)</f>
        <v>0</v>
      </c>
      <c r="CM61" s="99" t="b">
        <f>IF(Assump!$D$5=1,AND(CN2=Assump!$D$25),FALSE)</f>
        <v>0</v>
      </c>
      <c r="CN61" s="99" t="b">
        <f>IF(Assump!$D$5=1,AND(CO2=Assump!$D$25),FALSE)</f>
        <v>0</v>
      </c>
      <c r="CO61" s="99" t="b">
        <f>IF(Assump!$D$5=1,AND(CP2=Assump!$D$25),FALSE)</f>
        <v>0</v>
      </c>
      <c r="CP61" s="99" t="b">
        <f>IF(Assump!$D$5=1,AND(CQ2=Assump!$D$25),FALSE)</f>
        <v>0</v>
      </c>
      <c r="CQ61" s="99" t="b">
        <f>IF(Assump!$D$5=1,AND(CR2=Assump!$D$25),FALSE)</f>
        <v>0</v>
      </c>
      <c r="CR61" s="99" t="b">
        <f>IF(Assump!$D$5=1,AND(CS2=Assump!$D$25),FALSE)</f>
        <v>0</v>
      </c>
      <c r="CS61" s="99" t="b">
        <f>IF(Assump!$D$5=1,AND(CT2=Assump!$D$25),FALSE)</f>
        <v>0</v>
      </c>
      <c r="CT61" s="99" t="b">
        <f>IF(Assump!$D$5=1,AND(CU2=Assump!$D$25),FALSE)</f>
        <v>0</v>
      </c>
      <c r="CU61" s="99" t="b">
        <f>IF(Assump!$D$5=1,AND(CV2=Assump!$D$25),FALSE)</f>
        <v>0</v>
      </c>
      <c r="CV61" s="99" t="b">
        <f>IF(Assump!$D$5=1,AND(CW2=Assump!$D$25),FALSE)</f>
        <v>0</v>
      </c>
      <c r="CW61" s="99" t="b">
        <f>IF(Assump!$D$5=1,AND(CX2=Assump!$D$25),FALSE)</f>
        <v>0</v>
      </c>
      <c r="CX61" s="99" t="b">
        <f>IF(Assump!$D$5=1,AND(CY2=Assump!$D$25),FALSE)</f>
        <v>0</v>
      </c>
      <c r="CY61" s="99" t="b">
        <f>IF(Assump!$D$5=1,AND(CZ2=Assump!$D$25),FALSE)</f>
        <v>0</v>
      </c>
      <c r="CZ61" s="99" t="b">
        <f>IF(Assump!$D$5=1,AND(DA2=Assump!$D$25),FALSE)</f>
        <v>0</v>
      </c>
      <c r="DA61" s="99" t="b">
        <f>IF(Assump!$D$5=1,AND(DB2=Assump!$D$25),FALSE)</f>
        <v>0</v>
      </c>
      <c r="DB61" s="99" t="b">
        <f>IF(Assump!$D$5=1,AND(DC2=Assump!$D$25),FALSE)</f>
        <v>0</v>
      </c>
      <c r="DC61" s="99" t="b">
        <f>IF(Assump!$D$5=1,AND(DD2=Assump!$D$25),FALSE)</f>
        <v>0</v>
      </c>
      <c r="DD61" s="99" t="b">
        <f>IF(Assump!$D$5=1,AND(DE2=Assump!$D$25),FALSE)</f>
        <v>0</v>
      </c>
      <c r="DE61" s="99" t="b">
        <f>IF(Assump!$D$5=1,AND(DF2=Assump!$D$25),FALSE)</f>
        <v>0</v>
      </c>
      <c r="DF61" s="99" t="b">
        <f>IF(Assump!$D$5=1,AND(DG2=Assump!$D$25),FALSE)</f>
        <v>0</v>
      </c>
      <c r="DG61" s="99" t="b">
        <f>IF(Assump!$D$5=1,AND(DH2=Assump!$D$25),FALSE)</f>
        <v>0</v>
      </c>
      <c r="DH61" s="99" t="b">
        <f>IF(Assump!$D$5=1,AND(DI2=Assump!$D$25),FALSE)</f>
        <v>0</v>
      </c>
      <c r="DI61" s="99" t="b">
        <f>IF(Assump!$D$5=1,AND(DJ2=Assump!$D$25),FALSE)</f>
        <v>0</v>
      </c>
      <c r="DJ61" s="99" t="b">
        <f>IF(Assump!$D$5=1,AND(DK2=Assump!$D$25),FALSE)</f>
        <v>0</v>
      </c>
      <c r="DK61" s="99" t="b">
        <f>IF(Assump!$D$5=1,AND(DL2=Assump!$D$25),FALSE)</f>
        <v>0</v>
      </c>
      <c r="DL61" s="99" t="b">
        <f>IF(Assump!$D$5=1,AND(DM2=Assump!$D$25),FALSE)</f>
        <v>0</v>
      </c>
      <c r="DM61" s="99" t="b">
        <f>IF(Assump!$D$5=1,AND(DN2=Assump!$D$25),FALSE)</f>
        <v>0</v>
      </c>
      <c r="DN61" s="99" t="b">
        <f>IF(Assump!$D$5=1,AND(DO2=Assump!$D$25),FALSE)</f>
        <v>0</v>
      </c>
      <c r="DO61" s="99" t="b">
        <f>IF(Assump!$D$5=1,AND(DP2=Assump!$D$25),FALSE)</f>
        <v>0</v>
      </c>
      <c r="DP61" s="99" t="b">
        <f>IF(Assump!$D$5=1,AND(DQ2=Assump!$D$25),FALSE)</f>
        <v>0</v>
      </c>
      <c r="DQ61" s="99" t="b">
        <f>IF(Assump!$D$5=1,AND(DR2=Assump!$D$25),FALSE)</f>
        <v>0</v>
      </c>
      <c r="DR61" s="99" t="b">
        <f>IF(Assump!$D$5=1,AND(DS2=Assump!$D$25),FALSE)</f>
        <v>0</v>
      </c>
      <c r="DS61" s="99" t="b">
        <f>IF(Assump!$D$5=1,AND(DT2=Assump!$D$25),FALSE)</f>
        <v>0</v>
      </c>
      <c r="DT61" s="99" t="b">
        <f>IF(Assump!$D$5=1,AND(DU2=Assump!$D$25),FALSE)</f>
        <v>0</v>
      </c>
      <c r="DU61" s="99" t="b">
        <f>IF(Assump!$D$5=1,AND(DV2=Assump!$D$25),FALSE)</f>
        <v>0</v>
      </c>
      <c r="DV61" s="99" t="b">
        <f>IF(Assump!$D$5=1,AND(DW2=Assump!$D$25),FALSE)</f>
        <v>0</v>
      </c>
      <c r="DW61" s="99" t="b">
        <f>IF(Assump!$D$5=1,AND(DX2=Assump!$D$25),FALSE)</f>
        <v>0</v>
      </c>
      <c r="DX61" s="99" t="b">
        <f>IF(Assump!$D$5=1,AND(DY2=Assump!$D$25),FALSE)</f>
        <v>0</v>
      </c>
      <c r="DY61" s="99" t="b">
        <f>IF(Assump!$D$5=1,AND(DZ2=Assump!$D$25),FALSE)</f>
        <v>0</v>
      </c>
      <c r="DZ61" s="99" t="b">
        <f>IF(Assump!$D$5=1,AND(EA2=Assump!$D$25),FALSE)</f>
        <v>0</v>
      </c>
      <c r="EA61" s="99" t="b">
        <f>IF(Assump!$D$5=1,AND(EB2=Assump!$D$25),FALSE)</f>
        <v>0</v>
      </c>
      <c r="EB61" s="99" t="b">
        <f>IF(Assump!$D$5=1,AND(EC2=Assump!$D$25),FALSE)</f>
        <v>0</v>
      </c>
      <c r="EC61" s="99" t="b">
        <f>IF(Assump!$D$5=1,AND(ED2=Assump!$D$25),FALSE)</f>
        <v>0</v>
      </c>
      <c r="ED61" s="99" t="b">
        <f>IF(Assump!$D$5=1,AND(EE2=Assump!$D$25),FALSE)</f>
        <v>0</v>
      </c>
      <c r="EE61" s="99" t="b">
        <f>IF(Assump!$D$5=1,AND(EF2=Assump!$D$25),FALSE)</f>
        <v>0</v>
      </c>
      <c r="EF61" s="99" t="b">
        <f>IF(Assump!$D$5=1,AND(EG2=Assump!$D$25),FALSE)</f>
        <v>0</v>
      </c>
      <c r="EG61" s="99" t="b">
        <f>IF(Assump!$D$5=1,AND(EH2=Assump!$D$25),FALSE)</f>
        <v>0</v>
      </c>
      <c r="EH61" s="99" t="b">
        <f>IF(Assump!$D$5=1,AND(EI2=Assump!$D$25),FALSE)</f>
        <v>0</v>
      </c>
      <c r="EI61" s="99" t="b">
        <f>IF(Assump!$D$5=1,AND(EJ2=Assump!$D$25),FALSE)</f>
        <v>0</v>
      </c>
      <c r="EJ61" s="99" t="b">
        <f>IF(Assump!$D$5=1,AND(EK2=Assump!$D$25),FALSE)</f>
        <v>0</v>
      </c>
      <c r="EK61" s="99" t="b">
        <f>IF(Assump!$D$5=1,AND(EL2=Assump!$D$25),FALSE)</f>
        <v>0</v>
      </c>
      <c r="EL61" s="99" t="b">
        <f>IF(Assump!$D$5=1,AND(EM2=Assump!$D$25),FALSE)</f>
        <v>0</v>
      </c>
      <c r="EM61" s="99" t="b">
        <f>IF(Assump!$D$5=1,AND(EN2=Assump!$D$25),FALSE)</f>
        <v>0</v>
      </c>
      <c r="EN61" s="99" t="b">
        <f>IF(Assump!$D$5=1,AND(EO2=Assump!$D$25),FALSE)</f>
        <v>0</v>
      </c>
      <c r="EO61" s="99" t="b">
        <f>IF(Assump!$D$5=1,AND(EP2=Assump!$D$25),FALSE)</f>
        <v>0</v>
      </c>
      <c r="EP61" s="99" t="b">
        <f>IF(Assump!$D$5=1,AND(EQ2=Assump!$D$25),FALSE)</f>
        <v>0</v>
      </c>
      <c r="EQ61" s="99" t="b">
        <f>IF(Assump!$D$5=1,AND(ER2=Assump!$D$25),FALSE)</f>
        <v>0</v>
      </c>
      <c r="ER61" s="99" t="b">
        <f>IF(Assump!$D$5=1,AND(ES2=Assump!$D$25),FALSE)</f>
        <v>0</v>
      </c>
      <c r="ES61" s="99" t="b">
        <f>IF(Assump!$D$5=1,AND(ET2=Assump!$D$25),FALSE)</f>
        <v>0</v>
      </c>
      <c r="ET61" s="99" t="b">
        <f>IF(Assump!$D$5=1,AND(EU2=Assump!$D$25),FALSE)</f>
        <v>0</v>
      </c>
      <c r="EU61" s="99" t="b">
        <f>IF(Assump!$D$5=1,AND(EV2=Assump!$D$25),FALSE)</f>
        <v>0</v>
      </c>
      <c r="EV61" s="99" t="b">
        <f>IF(Assump!$D$5=1,AND(EW2=Assump!$D$25),FALSE)</f>
        <v>0</v>
      </c>
      <c r="EW61" s="99" t="b">
        <f>IF(Assump!$D$5=1,AND(EX2=Assump!$D$25),FALSE)</f>
        <v>0</v>
      </c>
      <c r="EX61" s="99" t="b">
        <f>IF(Assump!$D$5=1,AND(EY2=Assump!$D$25),FALSE)</f>
        <v>0</v>
      </c>
      <c r="EY61" s="99" t="b">
        <f>IF(Assump!$D$5=1,AND(EZ2=Assump!$D$25),FALSE)</f>
        <v>0</v>
      </c>
      <c r="EZ61" s="99" t="b">
        <f>IF(Assump!$D$5=1,AND(FA2=Assump!$D$25),FALSE)</f>
        <v>0</v>
      </c>
      <c r="FA61" s="99" t="b">
        <f>IF(Assump!$D$5=1,AND(FB2=Assump!$D$25),FALSE)</f>
        <v>0</v>
      </c>
      <c r="FB61" s="99" t="b">
        <f>IF(Assump!$D$5=1,AND(FC2=Assump!$D$25),FALSE)</f>
        <v>0</v>
      </c>
      <c r="FC61" s="99" t="b">
        <f>IF(Assump!$D$5=1,AND(FD2=Assump!$D$25),FALSE)</f>
        <v>0</v>
      </c>
      <c r="FD61" s="99" t="b">
        <f>IF(Assump!$D$5=1,AND(FE2=Assump!$D$25),FALSE)</f>
        <v>0</v>
      </c>
      <c r="FE61" s="99" t="b">
        <f>IF(Assump!$D$5=1,AND(FF2=Assump!$D$25),FALSE)</f>
        <v>0</v>
      </c>
      <c r="FF61" s="99" t="b">
        <f>IF(Assump!$D$5=1,AND(FG2=Assump!$D$25),FALSE)</f>
        <v>0</v>
      </c>
      <c r="FG61" s="99" t="b">
        <f>IF(Assump!$D$5=1,AND(FH2=Assump!$D$25),FALSE)</f>
        <v>0</v>
      </c>
      <c r="FH61" s="99" t="b">
        <f>IF(Assump!$D$5=1,AND(FI2=Assump!$D$25),FALSE)</f>
        <v>0</v>
      </c>
      <c r="FI61" s="99" t="b">
        <f>IF(Assump!$D$5=1,AND(FJ2=Assump!$D$25),FALSE)</f>
        <v>0</v>
      </c>
      <c r="FJ61" s="99" t="b">
        <f>IF(Assump!$D$5=1,AND(FK2=Assump!$D$25),FALSE)</f>
        <v>0</v>
      </c>
      <c r="FK61" s="99" t="b">
        <f>IF(Assump!$D$5=1,AND(FL2=Assump!$D$25),FALSE)</f>
        <v>0</v>
      </c>
      <c r="FL61" s="99" t="b">
        <f>IF(Assump!$D$5=1,AND(FM2=Assump!$D$25),FALSE)</f>
        <v>0</v>
      </c>
      <c r="FM61" s="99" t="b">
        <f>IF(Assump!$D$5=1,AND(FN2=Assump!$D$25),FALSE)</f>
        <v>0</v>
      </c>
      <c r="FN61" s="99" t="b">
        <f>IF(Assump!$D$5=1,AND(FO2=Assump!$D$25),FALSE)</f>
        <v>0</v>
      </c>
      <c r="FO61" s="99" t="b">
        <f>IF(Assump!$D$5=1,AND(FP2=Assump!$D$25),FALSE)</f>
        <v>0</v>
      </c>
      <c r="FP61" s="99" t="b">
        <f>IF(Assump!$D$5=1,AND(FQ2=Assump!$D$25),FALSE)</f>
        <v>0</v>
      </c>
      <c r="FQ61" s="99" t="b">
        <f>IF(Assump!$D$5=1,AND(FR2=Assump!$D$25),FALSE)</f>
        <v>0</v>
      </c>
      <c r="FR61" s="99" t="b">
        <f>IF(Assump!$D$5=1,AND(FS2=Assump!$D$25),FALSE)</f>
        <v>0</v>
      </c>
      <c r="FS61" s="99" t="b">
        <f>IF(Assump!$D$5=1,AND(FT2=Assump!$D$25),FALSE)</f>
        <v>0</v>
      </c>
      <c r="FT61" s="99" t="b">
        <f>IF(Assump!$D$5=1,AND(FU2=Assump!$D$25),FALSE)</f>
        <v>0</v>
      </c>
      <c r="FU61" s="99" t="b">
        <f>IF(Assump!$D$5=1,AND(FV2=Assump!$D$25),FALSE)</f>
        <v>0</v>
      </c>
      <c r="FV61" s="99" t="b">
        <f>IF(Assump!$D$5=1,AND(FW2=Assump!$D$25),FALSE)</f>
        <v>0</v>
      </c>
      <c r="FW61" s="99" t="b">
        <f>IF(Assump!$D$5=1,AND(FX2=Assump!$D$25),FALSE)</f>
        <v>0</v>
      </c>
      <c r="FX61" s="99" t="b">
        <f>IF(Assump!$D$5=1,AND(FY2=Assump!$D$25),FALSE)</f>
        <v>0</v>
      </c>
      <c r="FY61" s="99" t="b">
        <f>IF(Assump!$D$5=1,AND(FZ2=Assump!$D$25),FALSE)</f>
        <v>0</v>
      </c>
      <c r="FZ61" s="99" t="b">
        <f>IF(Assump!$D$5=1,AND(GA2=Assump!$D$25),FALSE)</f>
        <v>0</v>
      </c>
      <c r="GA61" s="99" t="b">
        <f>IF(Assump!$D$5=1,AND(GB2=Assump!$D$25),FALSE)</f>
        <v>0</v>
      </c>
      <c r="GB61" s="99" t="b">
        <f>IF(Assump!$D$5=1,AND(GC2=Assump!$D$25),FALSE)</f>
        <v>0</v>
      </c>
      <c r="GC61" s="99" t="b">
        <f>IF(Assump!$D$5=1,AND(GD2=Assump!$D$25),FALSE)</f>
        <v>0</v>
      </c>
      <c r="GD61" s="99" t="b">
        <f>IF(Assump!$D$5=1,AND(GE2=Assump!$D$25),FALSE)</f>
        <v>0</v>
      </c>
      <c r="GE61" s="99" t="b">
        <f>IF(Assump!$D$5=1,AND(GF2=Assump!$D$25),FALSE)</f>
        <v>0</v>
      </c>
      <c r="GF61" s="99" t="b">
        <f>IF(Assump!$D$5=1,AND(GG2=Assump!$D$25),FALSE)</f>
        <v>0</v>
      </c>
      <c r="GG61" s="99" t="b">
        <f>IF(Assump!$D$5=1,AND(GH2=Assump!$D$25),FALSE)</f>
        <v>0</v>
      </c>
      <c r="GH61" s="99" t="b">
        <f>IF(Assump!$D$5=1,AND(GI2=Assump!$D$25),FALSE)</f>
        <v>0</v>
      </c>
      <c r="GI61" s="99" t="b">
        <f>IF(Assump!$D$5=1,AND(GJ2=Assump!$D$25),FALSE)</f>
        <v>0</v>
      </c>
      <c r="GJ61" s="99" t="b">
        <f>IF(Assump!$D$5=1,AND(GK2=Assump!$D$25),FALSE)</f>
        <v>0</v>
      </c>
      <c r="GK61" s="99" t="b">
        <f>IF(Assump!$D$5=1,AND(GL2=Assump!$D$25),FALSE)</f>
        <v>0</v>
      </c>
      <c r="GL61" s="99" t="b">
        <f>IF(Assump!$D$5=1,AND(GM2=Assump!$D$25),FALSE)</f>
        <v>0</v>
      </c>
      <c r="GM61" s="99" t="b">
        <f>IF(Assump!$D$5=1,AND(GN2=Assump!$D$25),FALSE)</f>
        <v>0</v>
      </c>
      <c r="GN61" s="99" t="b">
        <f>IF(Assump!$D$5=1,AND(GO2=Assump!$D$25),FALSE)</f>
        <v>0</v>
      </c>
      <c r="GO61" s="99" t="b">
        <f>IF(Assump!$D$5=1,AND(GP2=Assump!$D$25),FALSE)</f>
        <v>0</v>
      </c>
      <c r="GP61" s="99" t="b">
        <f>IF(Assump!$D$5=1,AND(GQ2=Assump!$D$25),FALSE)</f>
        <v>0</v>
      </c>
      <c r="GQ61" s="99" t="b">
        <f>IF(Assump!$D$5=1,AND(GR2=Assump!$D$25),FALSE)</f>
        <v>0</v>
      </c>
      <c r="GR61" s="99" t="b">
        <f>IF(Assump!$D$5=1,AND(GS2=Assump!$D$25),FALSE)</f>
        <v>0</v>
      </c>
      <c r="GS61" s="99" t="b">
        <f>IF(Assump!$D$5=1,AND(GT2=Assump!$D$25),FALSE)</f>
        <v>0</v>
      </c>
      <c r="GT61" s="99" t="b">
        <f>IF(Assump!$D$5=1,AND(GU2=Assump!$D$25),FALSE)</f>
        <v>0</v>
      </c>
      <c r="GU61" s="99" t="b">
        <f>IF(Assump!$D$5=1,AND(GV2=Assump!$D$25),FALSE)</f>
        <v>0</v>
      </c>
      <c r="GV61" s="99" t="b">
        <f>IF(Assump!$D$5=1,AND(GW2=Assump!$D$25),FALSE)</f>
        <v>0</v>
      </c>
      <c r="GW61" s="99" t="b">
        <f>IF(Assump!$D$5=1,AND(GX2=Assump!$D$25),FALSE)</f>
        <v>0</v>
      </c>
      <c r="GX61" s="99" t="b">
        <f>IF(Assump!$D$5=1,AND(GY2=Assump!$D$25),FALSE)</f>
        <v>0</v>
      </c>
      <c r="GY61" s="99" t="b">
        <f>IF(Assump!$D$5=1,AND(GZ2=Assump!$D$25),FALSE)</f>
        <v>0</v>
      </c>
      <c r="GZ61" s="99" t="b">
        <f>IF(Assump!$D$5=1,AND(HA2=Assump!$D$25),FALSE)</f>
        <v>0</v>
      </c>
      <c r="HA61" s="99" t="b">
        <f>IF(Assump!$D$5=1,AND(HB2=Assump!$D$25),FALSE)</f>
        <v>0</v>
      </c>
      <c r="HB61" s="99" t="b">
        <f>IF(Assump!$D$5=1,AND(HC2=Assump!$D$25),FALSE)</f>
        <v>0</v>
      </c>
      <c r="HC61" s="99" t="b">
        <f>IF(Assump!$D$5=1,AND(HD2=Assump!$D$25),FALSE)</f>
        <v>0</v>
      </c>
      <c r="HD61" s="99" t="b">
        <f>IF(Assump!$D$5=1,AND(HE2=Assump!$D$25),FALSE)</f>
        <v>0</v>
      </c>
      <c r="HE61" s="99" t="b">
        <f>IF(Assump!$D$5=1,AND(HF2=Assump!$D$25),FALSE)</f>
        <v>0</v>
      </c>
      <c r="HF61" s="99" t="b">
        <f>IF(Assump!$D$5=1,AND(HG2=Assump!$D$25),FALSE)</f>
        <v>0</v>
      </c>
      <c r="HG61" s="99" t="b">
        <f>IF(Assump!$D$5=1,AND(HH2=Assump!$D$25),FALSE)</f>
        <v>0</v>
      </c>
      <c r="HH61" s="99" t="b">
        <f>IF(Assump!$D$5=1,AND(HI2=Assump!$D$25),FALSE)</f>
        <v>0</v>
      </c>
      <c r="HI61" s="99" t="b">
        <f>IF(Assump!$D$5=1,AND(HJ2=Assump!$D$25),FALSE)</f>
        <v>0</v>
      </c>
      <c r="HJ61" s="99" t="b">
        <f>IF(Assump!$D$5=1,AND(HK2=Assump!$D$25),FALSE)</f>
        <v>0</v>
      </c>
      <c r="HK61" s="99" t="b">
        <f>IF(Assump!$D$5=1,AND(HL2=Assump!$D$25),FALSE)</f>
        <v>0</v>
      </c>
      <c r="HL61" s="99" t="b">
        <f>IF(Assump!$D$5=1,AND(HM2=Assump!$D$25),FALSE)</f>
        <v>0</v>
      </c>
      <c r="HM61" s="99" t="b">
        <f>IF(Assump!$D$5=1,AND(HN2=Assump!$D$25),FALSE)</f>
        <v>0</v>
      </c>
      <c r="HN61" s="99" t="b">
        <f>IF(Assump!$D$5=1,AND(HO2=Assump!$D$25),FALSE)</f>
        <v>0</v>
      </c>
      <c r="HO61" s="99" t="b">
        <f>IF(Assump!$D$5=1,AND(HP2=Assump!$D$25),FALSE)</f>
        <v>0</v>
      </c>
      <c r="HP61" s="99" t="b">
        <f>IF(Assump!$D$5=1,AND(HQ2=Assump!$D$25),FALSE)</f>
        <v>0</v>
      </c>
      <c r="HQ61" s="99" t="b">
        <f>IF(Assump!$D$5=1,AND(HR2=Assump!$D$25),FALSE)</f>
        <v>0</v>
      </c>
      <c r="HR61" s="99" t="b">
        <f>IF(Assump!$D$5=1,AND(HS2=Assump!$D$25),FALSE)</f>
        <v>0</v>
      </c>
      <c r="HS61" s="99" t="b">
        <f>IF(Assump!$D$5=1,AND(HT2=Assump!$D$25),FALSE)</f>
        <v>0</v>
      </c>
      <c r="HT61" s="99" t="b">
        <f>IF(Assump!$D$5=1,AND(HU2=Assump!$D$25),FALSE)</f>
        <v>0</v>
      </c>
      <c r="HU61" s="99" t="b">
        <f>IF(Assump!$D$5=1,AND(HV2=Assump!$D$25),FALSE)</f>
        <v>0</v>
      </c>
      <c r="HV61" s="99" t="b">
        <f>IF(Assump!$D$5=1,AND(HW2=Assump!$D$25),FALSE)</f>
        <v>0</v>
      </c>
      <c r="HW61" s="99" t="b">
        <f>IF(Assump!$D$5=1,AND(HX2=Assump!$D$25),FALSE)</f>
        <v>0</v>
      </c>
      <c r="HX61" s="99" t="b">
        <f>IF(Assump!$D$5=1,AND(HY2=Assump!$D$25),FALSE)</f>
        <v>0</v>
      </c>
      <c r="HY61" s="99" t="b">
        <f>IF(Assump!$D$5=1,AND(HZ2=Assump!$D$25),FALSE)</f>
        <v>0</v>
      </c>
      <c r="HZ61" s="99" t="b">
        <f>IF(Assump!$D$5=1,AND(IA2=Assump!$D$25),FALSE)</f>
        <v>0</v>
      </c>
      <c r="IA61" s="99" t="b">
        <f>IF(Assump!$D$5=1,AND(IB2=Assump!$D$25),FALSE)</f>
        <v>0</v>
      </c>
      <c r="IB61" s="99" t="b">
        <f>IF(Assump!$D$5=1,AND(IC2=Assump!$D$25),FALSE)</f>
        <v>0</v>
      </c>
      <c r="IC61" s="99" t="b">
        <f>IF(Assump!$D$5=1,AND(ID2=Assump!$D$25),FALSE)</f>
        <v>0</v>
      </c>
      <c r="ID61" s="99" t="b">
        <f>IF(Assump!$D$5=1,AND(IE2=Assump!$D$25),FALSE)</f>
        <v>0</v>
      </c>
      <c r="IE61" s="99" t="b">
        <f>IF(Assump!$D$5=1,AND(IF2=Assump!$D$25),FALSE)</f>
        <v>0</v>
      </c>
      <c r="IF61" s="99" t="b">
        <f>IF(Assump!$D$5=1,AND(IG2=Assump!$D$25),FALSE)</f>
        <v>0</v>
      </c>
      <c r="IG61" s="99" t="b">
        <f>IF(Assump!$D$5=1,AND(IH2=Assump!$D$25),FALSE)</f>
        <v>0</v>
      </c>
      <c r="IH61" s="99" t="b">
        <f>IF(Assump!$D$5=1,AND(II2=Assump!$D$25),FALSE)</f>
        <v>0</v>
      </c>
      <c r="II61" s="99" t="b">
        <f>IF(Assump!$D$5=1,AND(IJ2=Assump!$D$25),FALSE)</f>
        <v>0</v>
      </c>
      <c r="IJ61" s="99" t="b">
        <f>IF(Assump!$D$5=1,AND(IK2=Assump!$D$25),FALSE)</f>
        <v>0</v>
      </c>
      <c r="IK61" s="99" t="b">
        <f>IF(Assump!$D$5=1,AND(IL2=Assump!$D$25),FALSE)</f>
        <v>0</v>
      </c>
      <c r="IL61" s="99" t="b">
        <f>IF(Assump!$D$5=1,AND(IM2=Assump!$D$25),FALSE)</f>
        <v>0</v>
      </c>
    </row>
    <row r="62" spans="2:246" ht="10.5" customHeight="1" outlineLevel="1" x14ac:dyDescent="0.3">
      <c r="B62" s="7" t="s">
        <v>120</v>
      </c>
      <c r="G62" s="99" t="b">
        <f>IF(Assump!$D$5=1,AND(G2&gt;=Assump!$D$25,G2&lt;=Assump!$D$27),FALSE)</f>
        <v>0</v>
      </c>
      <c r="H62" s="99" t="b">
        <f>IF(Assump!$D$5=1,AND(H2&gt;=Assump!$D$25,H2&lt;=Assump!$D$27),FALSE)</f>
        <v>0</v>
      </c>
      <c r="I62" s="99" t="b">
        <f>IF(Assump!$D$5=1,AND(I2&gt;=Assump!$D$25,I2&lt;=Assump!$D$27),FALSE)</f>
        <v>0</v>
      </c>
      <c r="J62" s="99" t="b">
        <f>IF(Assump!$D$5=1,AND(J2&gt;=Assump!$D$25,J2&lt;=Assump!$D$27),FALSE)</f>
        <v>0</v>
      </c>
      <c r="K62" s="99" t="b">
        <f>IF(Assump!$D$5=1,AND(K2&gt;=Assump!$D$25,K2&lt;=Assump!$D$27),FALSE)</f>
        <v>0</v>
      </c>
      <c r="L62" s="99" t="b">
        <f>IF(Assump!$D$5=1,AND(L2&gt;=Assump!$D$25,L2&lt;=Assump!$D$27),FALSE)</f>
        <v>0</v>
      </c>
      <c r="M62" s="99" t="b">
        <f>IF(Assump!$D$5=1,AND(M2&gt;=Assump!$D$25,M2&lt;=Assump!$D$27),FALSE)</f>
        <v>0</v>
      </c>
      <c r="N62" s="99" t="b">
        <f>IF(Assump!$D$5=1,AND(N2&gt;=Assump!$D$25,N2&lt;=Assump!$D$27),FALSE)</f>
        <v>0</v>
      </c>
      <c r="O62" s="99" t="b">
        <f>IF(Assump!$D$5=1,AND(O2&gt;=Assump!$D$25,O2&lt;=Assump!$D$27),FALSE)</f>
        <v>0</v>
      </c>
      <c r="P62" s="99" t="b">
        <f>IF(Assump!$D$5=1,AND(P2&gt;=Assump!$D$25,P2&lt;=Assump!$D$27),FALSE)</f>
        <v>0</v>
      </c>
      <c r="Q62" s="99" t="b">
        <f>IF(Assump!$D$5=1,AND(Q2&gt;=Assump!$D$25,Q2&lt;=Assump!$D$27),FALSE)</f>
        <v>0</v>
      </c>
      <c r="R62" s="99" t="b">
        <f>IF(Assump!$D$5=1,AND(R2&gt;=Assump!$D$25,R2&lt;=Assump!$D$27),FALSE)</f>
        <v>0</v>
      </c>
      <c r="S62" s="99" t="b">
        <f>IF(Assump!$D$5=1,AND(S2&gt;=Assump!$D$25,S2&lt;=Assump!$D$27),FALSE)</f>
        <v>1</v>
      </c>
      <c r="T62" s="99" t="b">
        <f>IF(Assump!$D$5=1,AND(T2&gt;=Assump!$D$25,T2&lt;=Assump!$D$27),FALSE)</f>
        <v>1</v>
      </c>
      <c r="U62" s="99" t="b">
        <f>IF(Assump!$D$5=1,AND(U2&gt;=Assump!$D$25,U2&lt;=Assump!$D$27),FALSE)</f>
        <v>1</v>
      </c>
      <c r="V62" s="99" t="b">
        <f>IF(Assump!$D$5=1,AND(V2&gt;=Assump!$D$25,V2&lt;=Assump!$D$27),FALSE)</f>
        <v>1</v>
      </c>
      <c r="W62" s="99" t="b">
        <f>IF(Assump!$D$5=1,AND(W2&gt;=Assump!$D$25,W2&lt;=Assump!$D$27),FALSE)</f>
        <v>1</v>
      </c>
      <c r="X62" s="99" t="b">
        <f>IF(Assump!$D$5=1,AND(X2&gt;=Assump!$D$25,X2&lt;=Assump!$D$27),FALSE)</f>
        <v>1</v>
      </c>
      <c r="Y62" s="99" t="b">
        <f>IF(Assump!$D$5=1,AND(Y2&gt;=Assump!$D$25,Y2&lt;=Assump!$D$27),FALSE)</f>
        <v>1</v>
      </c>
      <c r="Z62" s="99" t="b">
        <f>IF(Assump!$D$5=1,AND(Z2&gt;=Assump!$D$25,Z2&lt;=Assump!$D$27),FALSE)</f>
        <v>1</v>
      </c>
      <c r="AA62" s="99" t="b">
        <f>IF(Assump!$D$5=1,AND(AA2&gt;=Assump!$D$25,AA2&lt;=Assump!$D$27),FALSE)</f>
        <v>1</v>
      </c>
      <c r="AB62" s="99" t="b">
        <f>IF(Assump!$D$5=1,AND(AB2&gt;=Assump!$D$25,AB2&lt;=Assump!$D$27),FALSE)</f>
        <v>1</v>
      </c>
      <c r="AC62" s="99" t="b">
        <f>IF(Assump!$D$5=1,AND(AC2&gt;=Assump!$D$25,AC2&lt;=Assump!$D$27),FALSE)</f>
        <v>1</v>
      </c>
      <c r="AD62" s="99" t="b">
        <f>IF(Assump!$D$5=1,AND(AD2&gt;=Assump!$D$25,AD2&lt;=Assump!$D$27),FALSE)</f>
        <v>1</v>
      </c>
      <c r="AE62" s="99" t="b">
        <f>IF(Assump!$D$5=1,AND(AE2&gt;=Assump!$D$25,AE2&lt;=Assump!$D$27),FALSE)</f>
        <v>1</v>
      </c>
      <c r="AF62" s="99" t="b">
        <f>IF(Assump!$D$5=1,AND(AF2&gt;=Assump!$D$25,AF2&lt;=Assump!$D$27),FALSE)</f>
        <v>1</v>
      </c>
      <c r="AG62" s="99" t="b">
        <f>IF(Assump!$D$5=1,AND(AG2&gt;=Assump!$D$25,AG2&lt;=Assump!$D$27),FALSE)</f>
        <v>1</v>
      </c>
      <c r="AH62" s="99" t="b">
        <f>IF(Assump!$D$5=1,AND(AH2&gt;=Assump!$D$25,AH2&lt;=Assump!$D$27),FALSE)</f>
        <v>1</v>
      </c>
      <c r="AI62" s="99" t="b">
        <f>IF(Assump!$D$5=1,AND(AI2&gt;=Assump!$D$25,AI2&lt;=Assump!$D$27),FALSE)</f>
        <v>1</v>
      </c>
      <c r="AJ62" s="99" t="b">
        <f>IF(Assump!$D$5=1,AND(AJ2&gt;=Assump!$D$25,AJ2&lt;=Assump!$D$27),FALSE)</f>
        <v>1</v>
      </c>
      <c r="AK62" s="99" t="b">
        <f>IF(Assump!$D$5=1,AND(AK2&gt;=Assump!$D$25,AK2&lt;=Assump!$D$27),FALSE)</f>
        <v>1</v>
      </c>
      <c r="AL62" s="99" t="b">
        <f>IF(Assump!$D$5=1,AND(AL2&gt;=Assump!$D$25,AL2&lt;=Assump!$D$27),FALSE)</f>
        <v>1</v>
      </c>
      <c r="AM62" s="99" t="b">
        <f>IF(Assump!$D$5=1,AND(AM2&gt;=Assump!$D$25,AM2&lt;=Assump!$D$27),FALSE)</f>
        <v>1</v>
      </c>
      <c r="AN62" s="99" t="b">
        <f>IF(Assump!$D$5=1,AND(AN2&gt;=Assump!$D$25,AN2&lt;=Assump!$D$27),FALSE)</f>
        <v>1</v>
      </c>
      <c r="AO62" s="99" t="b">
        <f>IF(Assump!$D$5=1,AND(AO2&gt;=Assump!$D$25,AO2&lt;=Assump!$D$27),FALSE)</f>
        <v>1</v>
      </c>
      <c r="AP62" s="99" t="b">
        <f>IF(Assump!$D$5=1,AND(AP2&gt;=Assump!$D$25,AP2&lt;=Assump!$D$27),FALSE)</f>
        <v>1</v>
      </c>
      <c r="AQ62" s="99" t="b">
        <f>IF(Assump!$D$5=1,AND(AQ2&gt;=Assump!$D$25,AQ2&lt;=Assump!$D$27),FALSE)</f>
        <v>1</v>
      </c>
      <c r="AR62" s="99" t="b">
        <f>IF(Assump!$D$5=1,AND(AR2&gt;=Assump!$D$25,AR2&lt;=Assump!$D$27),FALSE)</f>
        <v>1</v>
      </c>
      <c r="AS62" s="99" t="b">
        <f>IF(Assump!$D$5=1,AND(AS2&gt;=Assump!$D$25,AS2&lt;=Assump!$D$27),FALSE)</f>
        <v>1</v>
      </c>
      <c r="AT62" s="99" t="b">
        <f>IF(Assump!$D$5=1,AND(AT2&gt;=Assump!$D$25,AT2&lt;=Assump!$D$27),FALSE)</f>
        <v>1</v>
      </c>
      <c r="AU62" s="99" t="b">
        <f>IF(Assump!$D$5=1,AND(AU2&gt;=Assump!$D$25,AU2&lt;=Assump!$D$27),FALSE)</f>
        <v>1</v>
      </c>
      <c r="AV62" s="99" t="b">
        <f>IF(Assump!$D$5=1,AND(AV2&gt;=Assump!$D$25,AV2&lt;=Assump!$D$27),FALSE)</f>
        <v>1</v>
      </c>
      <c r="AW62" s="99" t="b">
        <f>IF(Assump!$D$5=1,AND(AW2&gt;=Assump!$D$25,AW2&lt;=Assump!$D$27),FALSE)</f>
        <v>1</v>
      </c>
      <c r="AX62" s="99" t="b">
        <f>IF(Assump!$D$5=1,AND(AX2&gt;=Assump!$D$25,AX2&lt;=Assump!$D$27),FALSE)</f>
        <v>1</v>
      </c>
      <c r="AY62" s="99" t="b">
        <f>IF(Assump!$D$5=1,AND(AY2&gt;=Assump!$D$25,AY2&lt;=Assump!$D$27),FALSE)</f>
        <v>1</v>
      </c>
      <c r="AZ62" s="99" t="b">
        <f>IF(Assump!$D$5=1,AND(AZ2&gt;=Assump!$D$25,AZ2&lt;=Assump!$D$27),FALSE)</f>
        <v>1</v>
      </c>
      <c r="BA62" s="99" t="b">
        <f>IF(Assump!$D$5=1,AND(BA2&gt;=Assump!$D$25,BA2&lt;=Assump!$D$27),FALSE)</f>
        <v>1</v>
      </c>
      <c r="BB62" s="99" t="b">
        <f>IF(Assump!$D$5=1,AND(BB2&gt;=Assump!$D$25,BB2&lt;=Assump!$D$27),FALSE)</f>
        <v>1</v>
      </c>
      <c r="BC62" s="99" t="b">
        <f>IF(Assump!$D$5=1,AND(BC2&gt;=Assump!$D$25,BC2&lt;=Assump!$D$27),FALSE)</f>
        <v>1</v>
      </c>
      <c r="BD62" s="99" t="b">
        <f>IF(Assump!$D$5=1,AND(BD2&gt;=Assump!$D$25,BD2&lt;=Assump!$D$27),FALSE)</f>
        <v>1</v>
      </c>
      <c r="BE62" s="99" t="b">
        <f>IF(Assump!$D$5=1,AND(BE2&gt;=Assump!$D$25,BE2&lt;=Assump!$D$27),FALSE)</f>
        <v>1</v>
      </c>
      <c r="BF62" s="99" t="b">
        <f>IF(Assump!$D$5=1,AND(BF2&gt;=Assump!$D$25,BF2&lt;=Assump!$D$27),FALSE)</f>
        <v>1</v>
      </c>
      <c r="BG62" s="99" t="b">
        <f>IF(Assump!$D$5=1,AND(BG2&gt;=Assump!$D$25,BG2&lt;=Assump!$D$27),FALSE)</f>
        <v>1</v>
      </c>
      <c r="BH62" s="99" t="b">
        <f>IF(Assump!$D$5=1,AND(BH2&gt;=Assump!$D$25,BH2&lt;=Assump!$D$27),FALSE)</f>
        <v>1</v>
      </c>
      <c r="BI62" s="99" t="b">
        <f>IF(Assump!$D$5=1,AND(BI2&gt;=Assump!$D$25,BI2&lt;=Assump!$D$27),FALSE)</f>
        <v>1</v>
      </c>
      <c r="BJ62" s="99" t="b">
        <f>IF(Assump!$D$5=1,AND(BJ2&gt;=Assump!$D$25,BJ2&lt;=Assump!$D$27),FALSE)</f>
        <v>1</v>
      </c>
      <c r="BK62" s="99" t="b">
        <f>IF(Assump!$D$5=1,AND(BK2&gt;=Assump!$D$25,BK2&lt;=Assump!$D$27),FALSE)</f>
        <v>1</v>
      </c>
      <c r="BL62" s="99" t="b">
        <f>IF(Assump!$D$5=1,AND(BL2&gt;=Assump!$D$25,BL2&lt;=Assump!$D$27),FALSE)</f>
        <v>1</v>
      </c>
      <c r="BM62" s="99" t="b">
        <f>IF(Assump!$D$5=1,AND(BM2&gt;=Assump!$D$25,BM2&lt;=Assump!$D$27),FALSE)</f>
        <v>1</v>
      </c>
      <c r="BN62" s="99" t="b">
        <f>IF(Assump!$D$5=1,AND(BN2&gt;=Assump!$D$25,BN2&lt;=Assump!$D$27),FALSE)</f>
        <v>1</v>
      </c>
      <c r="BO62" s="99" t="b">
        <f>IF(Assump!$D$5=1,AND(BO2&gt;=Assump!$D$25,BO2&lt;=Assump!$D$27),FALSE)</f>
        <v>1</v>
      </c>
      <c r="BP62" s="99" t="b">
        <f>IF(Assump!$D$5=1,AND(BP2&gt;=Assump!$D$25,BP2&lt;=Assump!$D$27),FALSE)</f>
        <v>1</v>
      </c>
      <c r="BQ62" s="99" t="b">
        <f>IF(Assump!$D$5=1,AND(BQ2&gt;=Assump!$D$25,BQ2&lt;=Assump!$D$27),FALSE)</f>
        <v>1</v>
      </c>
      <c r="BR62" s="99" t="b">
        <f>IF(Assump!$D$5=1,AND(BR2&gt;=Assump!$D$25,BR2&lt;=Assump!$D$27),FALSE)</f>
        <v>1</v>
      </c>
      <c r="BS62" s="99" t="b">
        <f>IF(Assump!$D$5=1,AND(BS2&gt;=Assump!$D$25,BS2&lt;=Assump!$D$27),FALSE)</f>
        <v>1</v>
      </c>
      <c r="BT62" s="99" t="b">
        <f>IF(Assump!$D$5=1,AND(BT2&gt;=Assump!$D$25,BT2&lt;=Assump!$D$27),FALSE)</f>
        <v>1</v>
      </c>
      <c r="BU62" s="99" t="b">
        <f>IF(Assump!$D$5=1,AND(BU2&gt;=Assump!$D$25,BU2&lt;=Assump!$D$27),FALSE)</f>
        <v>1</v>
      </c>
      <c r="BV62" s="99" t="b">
        <f>IF(Assump!$D$5=1,AND(BV2&gt;=Assump!$D$25,BV2&lt;=Assump!$D$27),FALSE)</f>
        <v>1</v>
      </c>
      <c r="BW62" s="99" t="b">
        <f>IF(Assump!$D$5=1,AND(BW2&gt;=Assump!$D$25,BW2&lt;=Assump!$D$27),FALSE)</f>
        <v>1</v>
      </c>
      <c r="BX62" s="99" t="b">
        <f>IF(Assump!$D$5=1,AND(BX2&gt;=Assump!$D$25,BX2&lt;=Assump!$D$27),FALSE)</f>
        <v>1</v>
      </c>
      <c r="BY62" s="99" t="b">
        <f>IF(Assump!$D$5=1,AND(BY2&gt;=Assump!$D$25,BY2&lt;=Assump!$D$27),FALSE)</f>
        <v>1</v>
      </c>
      <c r="BZ62" s="99" t="b">
        <f>IF(Assump!$D$5=1,AND(BZ2&gt;=Assump!$D$25,BZ2&lt;=Assump!$D$27),FALSE)</f>
        <v>1</v>
      </c>
      <c r="CA62" s="99" t="b">
        <f>IF(Assump!$D$5=1,AND(CA2&gt;=Assump!$D$25,CA2&lt;=Assump!$D$27),FALSE)</f>
        <v>1</v>
      </c>
      <c r="CB62" s="99" t="b">
        <f>IF(Assump!$D$5=1,AND(CB2&gt;=Assump!$D$25,CB2&lt;=Assump!$D$27),FALSE)</f>
        <v>1</v>
      </c>
      <c r="CC62" s="99" t="b">
        <f>IF(Assump!$D$5=1,AND(CC2&gt;=Assump!$D$25,CC2&lt;=Assump!$D$27),FALSE)</f>
        <v>1</v>
      </c>
      <c r="CD62" s="99" t="b">
        <f>IF(Assump!$D$5=1,AND(CD2&gt;=Assump!$D$25,CD2&lt;=Assump!$D$27),FALSE)</f>
        <v>1</v>
      </c>
      <c r="CE62" s="99" t="b">
        <f>IF(Assump!$D$5=1,AND(CE2&gt;=Assump!$D$25,CE2&lt;=Assump!$D$27),FALSE)</f>
        <v>1</v>
      </c>
      <c r="CF62" s="99" t="b">
        <f>IF(Assump!$D$5=1,AND(CF2&gt;=Assump!$D$25,CF2&lt;=Assump!$D$27),FALSE)</f>
        <v>1</v>
      </c>
      <c r="CG62" s="99" t="b">
        <f>IF(Assump!$D$5=1,AND(CG2&gt;=Assump!$D$25,CG2&lt;=Assump!$D$27),FALSE)</f>
        <v>1</v>
      </c>
      <c r="CH62" s="99" t="b">
        <f>IF(Assump!$D$5=1,AND(CH2&gt;=Assump!$D$25,CH2&lt;=Assump!$D$27),FALSE)</f>
        <v>1</v>
      </c>
      <c r="CI62" s="99" t="b">
        <f>IF(Assump!$D$5=1,AND(CI2&gt;=Assump!$D$25,CI2&lt;=Assump!$D$27),FALSE)</f>
        <v>1</v>
      </c>
      <c r="CJ62" s="99" t="b">
        <f>IF(Assump!$D$5=1,AND(CJ2&gt;=Assump!$D$25,CJ2&lt;=Assump!$D$27),FALSE)</f>
        <v>1</v>
      </c>
      <c r="CK62" s="99" t="b">
        <f>IF(Assump!$D$5=1,AND(CK2&gt;=Assump!$D$25,CK2&lt;=Assump!$D$27),FALSE)</f>
        <v>1</v>
      </c>
      <c r="CL62" s="99" t="b">
        <f>IF(Assump!$D$5=1,AND(CL2&gt;=Assump!$D$25,CL2&lt;=Assump!$D$27),FALSE)</f>
        <v>1</v>
      </c>
      <c r="CM62" s="99" t="b">
        <f>IF(Assump!$D$5=1,AND(CM2&gt;=Assump!$D$25,CM2&lt;=Assump!$D$27),FALSE)</f>
        <v>1</v>
      </c>
      <c r="CN62" s="99" t="b">
        <f>IF(Assump!$D$5=1,AND(CN2&gt;=Assump!$D$25,CN2&lt;=Assump!$D$27),FALSE)</f>
        <v>1</v>
      </c>
      <c r="CO62" s="99" t="b">
        <f>IF(Assump!$D$5=1,AND(CO2&gt;=Assump!$D$25,CO2&lt;=Assump!$D$27),FALSE)</f>
        <v>1</v>
      </c>
      <c r="CP62" s="99" t="b">
        <f>IF(Assump!$D$5=1,AND(CP2&gt;=Assump!$D$25,CP2&lt;=Assump!$D$27),FALSE)</f>
        <v>1</v>
      </c>
      <c r="CQ62" s="99" t="b">
        <f>IF(Assump!$D$5=1,AND(CQ2&gt;=Assump!$D$25,CQ2&lt;=Assump!$D$27),FALSE)</f>
        <v>1</v>
      </c>
      <c r="CR62" s="99" t="b">
        <f>IF(Assump!$D$5=1,AND(CR2&gt;=Assump!$D$25,CR2&lt;=Assump!$D$27),FALSE)</f>
        <v>1</v>
      </c>
      <c r="CS62" s="99" t="b">
        <f>IF(Assump!$D$5=1,AND(CS2&gt;=Assump!$D$25,CS2&lt;=Assump!$D$27),FALSE)</f>
        <v>1</v>
      </c>
      <c r="CT62" s="99" t="b">
        <f>IF(Assump!$D$5=1,AND(CT2&gt;=Assump!$D$25,CT2&lt;=Assump!$D$27),FALSE)</f>
        <v>1</v>
      </c>
      <c r="CU62" s="99" t="b">
        <f>IF(Assump!$D$5=1,AND(CU2&gt;=Assump!$D$25,CU2&lt;=Assump!$D$27),FALSE)</f>
        <v>1</v>
      </c>
      <c r="CV62" s="99" t="b">
        <f>IF(Assump!$D$5=1,AND(CV2&gt;=Assump!$D$25,CV2&lt;=Assump!$D$27),FALSE)</f>
        <v>1</v>
      </c>
      <c r="CW62" s="99" t="b">
        <f>IF(Assump!$D$5=1,AND(CW2&gt;=Assump!$D$25,CW2&lt;=Assump!$D$27),FALSE)</f>
        <v>1</v>
      </c>
      <c r="CX62" s="99" t="b">
        <f>IF(Assump!$D$5=1,AND(CX2&gt;=Assump!$D$25,CX2&lt;=Assump!$D$27),FALSE)</f>
        <v>1</v>
      </c>
      <c r="CY62" s="99" t="b">
        <f>IF(Assump!$D$5=1,AND(CY2&gt;=Assump!$D$25,CY2&lt;=Assump!$D$27),FALSE)</f>
        <v>1</v>
      </c>
      <c r="CZ62" s="99" t="b">
        <f>IF(Assump!$D$5=1,AND(CZ2&gt;=Assump!$D$25,CZ2&lt;=Assump!$D$27),FALSE)</f>
        <v>1</v>
      </c>
      <c r="DA62" s="99" t="b">
        <f>IF(Assump!$D$5=1,AND(DA2&gt;=Assump!$D$25,DA2&lt;=Assump!$D$27),FALSE)</f>
        <v>1</v>
      </c>
      <c r="DB62" s="99" t="b">
        <f>IF(Assump!$D$5=1,AND(DB2&gt;=Assump!$D$25,DB2&lt;=Assump!$D$27),FALSE)</f>
        <v>1</v>
      </c>
      <c r="DC62" s="99" t="b">
        <f>IF(Assump!$D$5=1,AND(DC2&gt;=Assump!$D$25,DC2&lt;=Assump!$D$27),FALSE)</f>
        <v>1</v>
      </c>
      <c r="DD62" s="99" t="b">
        <f>IF(Assump!$D$5=1,AND(DD2&gt;=Assump!$D$25,DD2&lt;=Assump!$D$27),FALSE)</f>
        <v>1</v>
      </c>
      <c r="DE62" s="99" t="b">
        <f>IF(Assump!$D$5=1,AND(DE2&gt;=Assump!$D$25,DE2&lt;=Assump!$D$27),FALSE)</f>
        <v>1</v>
      </c>
      <c r="DF62" s="99" t="b">
        <f>IF(Assump!$D$5=1,AND(DF2&gt;=Assump!$D$25,DF2&lt;=Assump!$D$27),FALSE)</f>
        <v>1</v>
      </c>
      <c r="DG62" s="99" t="b">
        <f>IF(Assump!$D$5=1,AND(DG2&gt;=Assump!$D$25,DG2&lt;=Assump!$D$27),FALSE)</f>
        <v>1</v>
      </c>
      <c r="DH62" s="99" t="b">
        <f>IF(Assump!$D$5=1,AND(DH2&gt;=Assump!$D$25,DH2&lt;=Assump!$D$27),FALSE)</f>
        <v>1</v>
      </c>
      <c r="DI62" s="99" t="b">
        <f>IF(Assump!$D$5=1,AND(DI2&gt;=Assump!$D$25,DI2&lt;=Assump!$D$27),FALSE)</f>
        <v>1</v>
      </c>
      <c r="DJ62" s="99" t="b">
        <f>IF(Assump!$D$5=1,AND(DJ2&gt;=Assump!$D$25,DJ2&lt;=Assump!$D$27),FALSE)</f>
        <v>1</v>
      </c>
      <c r="DK62" s="99" t="b">
        <f>IF(Assump!$D$5=1,AND(DK2&gt;=Assump!$D$25,DK2&lt;=Assump!$D$27),FALSE)</f>
        <v>1</v>
      </c>
      <c r="DL62" s="99" t="b">
        <f>IF(Assump!$D$5=1,AND(DL2&gt;=Assump!$D$25,DL2&lt;=Assump!$D$27),FALSE)</f>
        <v>1</v>
      </c>
      <c r="DM62" s="99" t="b">
        <f>IF(Assump!$D$5=1,AND(DM2&gt;=Assump!$D$25,DM2&lt;=Assump!$D$27),FALSE)</f>
        <v>1</v>
      </c>
      <c r="DN62" s="99" t="b">
        <f>IF(Assump!$D$5=1,AND(DN2&gt;=Assump!$D$25,DN2&lt;=Assump!$D$27),FALSE)</f>
        <v>1</v>
      </c>
      <c r="DO62" s="99" t="b">
        <f>IF(Assump!$D$5=1,AND(DO2&gt;=Assump!$D$25,DO2&lt;=Assump!$D$27),FALSE)</f>
        <v>1</v>
      </c>
      <c r="DP62" s="99" t="b">
        <f>IF(Assump!$D$5=1,AND(DP2&gt;=Assump!$D$25,DP2&lt;=Assump!$D$27),FALSE)</f>
        <v>1</v>
      </c>
      <c r="DQ62" s="99" t="b">
        <f>IF(Assump!$D$5=1,AND(DQ2&gt;=Assump!$D$25,DQ2&lt;=Assump!$D$27),FALSE)</f>
        <v>1</v>
      </c>
      <c r="DR62" s="99" t="b">
        <f>IF(Assump!$D$5=1,AND(DR2&gt;=Assump!$D$25,DR2&lt;=Assump!$D$27),FALSE)</f>
        <v>1</v>
      </c>
      <c r="DS62" s="99" t="b">
        <f>IF(Assump!$D$5=1,AND(DS2&gt;=Assump!$D$25,DS2&lt;=Assump!$D$27),FALSE)</f>
        <v>1</v>
      </c>
      <c r="DT62" s="99" t="b">
        <f>IF(Assump!$D$5=1,AND(DT2&gt;=Assump!$D$25,DT2&lt;=Assump!$D$27),FALSE)</f>
        <v>1</v>
      </c>
      <c r="DU62" s="99" t="b">
        <f>IF(Assump!$D$5=1,AND(DU2&gt;=Assump!$D$25,DU2&lt;=Assump!$D$27),FALSE)</f>
        <v>1</v>
      </c>
      <c r="DV62" s="99" t="b">
        <f>IF(Assump!$D$5=1,AND(DV2&gt;=Assump!$D$25,DV2&lt;=Assump!$D$27),FALSE)</f>
        <v>1</v>
      </c>
      <c r="DW62" s="99" t="b">
        <f>IF(Assump!$D$5=1,AND(DW2&gt;=Assump!$D$25,DW2&lt;=Assump!$D$27),FALSE)</f>
        <v>1</v>
      </c>
      <c r="DX62" s="99" t="b">
        <f>IF(Assump!$D$5=1,AND(DX2&gt;=Assump!$D$25,DX2&lt;=Assump!$D$27),FALSE)</f>
        <v>1</v>
      </c>
      <c r="DY62" s="99" t="b">
        <f>IF(Assump!$D$5=1,AND(DY2&gt;=Assump!$D$25,DY2&lt;=Assump!$D$27),FALSE)</f>
        <v>1</v>
      </c>
      <c r="DZ62" s="99" t="b">
        <f>IF(Assump!$D$5=1,AND(DZ2&gt;=Assump!$D$25,DZ2&lt;=Assump!$D$27),FALSE)</f>
        <v>1</v>
      </c>
      <c r="EA62" s="99" t="b">
        <f>IF(Assump!$D$5=1,AND(EA2&gt;=Assump!$D$25,EA2&lt;=Assump!$D$27),FALSE)</f>
        <v>1</v>
      </c>
      <c r="EB62" s="99" t="b">
        <f>IF(Assump!$D$5=1,AND(EB2&gt;=Assump!$D$25,EB2&lt;=Assump!$D$27),FALSE)</f>
        <v>1</v>
      </c>
      <c r="EC62" s="99" t="b">
        <f>IF(Assump!$D$5=1,AND(EC2&gt;=Assump!$D$25,EC2&lt;=Assump!$D$27),FALSE)</f>
        <v>1</v>
      </c>
      <c r="ED62" s="99" t="b">
        <f>IF(Assump!$D$5=1,AND(ED2&gt;=Assump!$D$25,ED2&lt;=Assump!$D$27),FALSE)</f>
        <v>1</v>
      </c>
      <c r="EE62" s="99" t="b">
        <f>IF(Assump!$D$5=1,AND(EE2&gt;=Assump!$D$25,EE2&lt;=Assump!$D$27),FALSE)</f>
        <v>1</v>
      </c>
      <c r="EF62" s="99" t="b">
        <f>IF(Assump!$D$5=1,AND(EF2&gt;=Assump!$D$25,EF2&lt;=Assump!$D$27),FALSE)</f>
        <v>1</v>
      </c>
      <c r="EG62" s="99" t="b">
        <f>IF(Assump!$D$5=1,AND(EG2&gt;=Assump!$D$25,EG2&lt;=Assump!$D$27),FALSE)</f>
        <v>1</v>
      </c>
      <c r="EH62" s="99" t="b">
        <f>IF(Assump!$D$5=1,AND(EH2&gt;=Assump!$D$25,EH2&lt;=Assump!$D$27),FALSE)</f>
        <v>1</v>
      </c>
      <c r="EI62" s="99" t="b">
        <f>IF(Assump!$D$5=1,AND(EI2&gt;=Assump!$D$25,EI2&lt;=Assump!$D$27),FALSE)</f>
        <v>1</v>
      </c>
      <c r="EJ62" s="99" t="b">
        <f>IF(Assump!$D$5=1,AND(EJ2&gt;=Assump!$D$25,EJ2&lt;=Assump!$D$27),FALSE)</f>
        <v>1</v>
      </c>
      <c r="EK62" s="99" t="b">
        <f>IF(Assump!$D$5=1,AND(EK2&gt;=Assump!$D$25,EK2&lt;=Assump!$D$27),FALSE)</f>
        <v>1</v>
      </c>
      <c r="EL62" s="99" t="b">
        <f>IF(Assump!$D$5=1,AND(EL2&gt;=Assump!$D$25,EL2&lt;=Assump!$D$27),FALSE)</f>
        <v>1</v>
      </c>
      <c r="EM62" s="99" t="b">
        <f>IF(Assump!$D$5=1,AND(EM2&gt;=Assump!$D$25,EM2&lt;=Assump!$D$27),FALSE)</f>
        <v>1</v>
      </c>
      <c r="EN62" s="99" t="b">
        <f>IF(Assump!$D$5=1,AND(EN2&gt;=Assump!$D$25,EN2&lt;=Assump!$D$27),FALSE)</f>
        <v>1</v>
      </c>
      <c r="EO62" s="99" t="b">
        <f>IF(Assump!$D$5=1,AND(EO2&gt;=Assump!$D$25,EO2&lt;=Assump!$D$27),FALSE)</f>
        <v>1</v>
      </c>
      <c r="EP62" s="99" t="b">
        <f>IF(Assump!$D$5=1,AND(EP2&gt;=Assump!$D$25,EP2&lt;=Assump!$D$27),FALSE)</f>
        <v>1</v>
      </c>
      <c r="EQ62" s="99" t="b">
        <f>IF(Assump!$D$5=1,AND(EQ2&gt;=Assump!$D$25,EQ2&lt;=Assump!$D$27),FALSE)</f>
        <v>1</v>
      </c>
      <c r="ER62" s="99" t="b">
        <f>IF(Assump!$D$5=1,AND(ER2&gt;=Assump!$D$25,ER2&lt;=Assump!$D$27),FALSE)</f>
        <v>1</v>
      </c>
      <c r="ES62" s="99" t="b">
        <f>IF(Assump!$D$5=1,AND(ES2&gt;=Assump!$D$25,ES2&lt;=Assump!$D$27),FALSE)</f>
        <v>1</v>
      </c>
      <c r="ET62" s="99" t="b">
        <f>IF(Assump!$D$5=1,AND(ET2&gt;=Assump!$D$25,ET2&lt;=Assump!$D$27),FALSE)</f>
        <v>1</v>
      </c>
      <c r="EU62" s="99" t="b">
        <f>IF(Assump!$D$5=1,AND(EU2&gt;=Assump!$D$25,EU2&lt;=Assump!$D$27),FALSE)</f>
        <v>1</v>
      </c>
      <c r="EV62" s="99" t="b">
        <f>IF(Assump!$D$5=1,AND(EV2&gt;=Assump!$D$25,EV2&lt;=Assump!$D$27),FALSE)</f>
        <v>1</v>
      </c>
      <c r="EW62" s="99" t="b">
        <f>IF(Assump!$D$5=1,AND(EW2&gt;=Assump!$D$25,EW2&lt;=Assump!$D$27),FALSE)</f>
        <v>1</v>
      </c>
      <c r="EX62" s="99" t="b">
        <f>IF(Assump!$D$5=1,AND(EX2&gt;=Assump!$D$25,EX2&lt;=Assump!$D$27),FALSE)</f>
        <v>1</v>
      </c>
      <c r="EY62" s="99" t="b">
        <f>IF(Assump!$D$5=1,AND(EY2&gt;=Assump!$D$25,EY2&lt;=Assump!$D$27),FALSE)</f>
        <v>1</v>
      </c>
      <c r="EZ62" s="99" t="b">
        <f>IF(Assump!$D$5=1,AND(EZ2&gt;=Assump!$D$25,EZ2&lt;=Assump!$D$27),FALSE)</f>
        <v>1</v>
      </c>
      <c r="FA62" s="99" t="b">
        <f>IF(Assump!$D$5=1,AND(FA2&gt;=Assump!$D$25,FA2&lt;=Assump!$D$27),FALSE)</f>
        <v>1</v>
      </c>
      <c r="FB62" s="99" t="b">
        <f>IF(Assump!$D$5=1,AND(FB2&gt;=Assump!$D$25,FB2&lt;=Assump!$D$27),FALSE)</f>
        <v>1</v>
      </c>
      <c r="FC62" s="99" t="b">
        <f>IF(Assump!$D$5=1,AND(FC2&gt;=Assump!$D$25,FC2&lt;=Assump!$D$27),FALSE)</f>
        <v>1</v>
      </c>
      <c r="FD62" s="99" t="b">
        <f>IF(Assump!$D$5=1,AND(FD2&gt;=Assump!$D$25,FD2&lt;=Assump!$D$27),FALSE)</f>
        <v>1</v>
      </c>
      <c r="FE62" s="99" t="b">
        <f>IF(Assump!$D$5=1,AND(FE2&gt;=Assump!$D$25,FE2&lt;=Assump!$D$27),FALSE)</f>
        <v>1</v>
      </c>
      <c r="FF62" s="99" t="b">
        <f>IF(Assump!$D$5=1,AND(FF2&gt;=Assump!$D$25,FF2&lt;=Assump!$D$27),FALSE)</f>
        <v>1</v>
      </c>
      <c r="FG62" s="99" t="b">
        <f>IF(Assump!$D$5=1,AND(FG2&gt;=Assump!$D$25,FG2&lt;=Assump!$D$27),FALSE)</f>
        <v>1</v>
      </c>
      <c r="FH62" s="99" t="b">
        <f>IF(Assump!$D$5=1,AND(FH2&gt;=Assump!$D$25,FH2&lt;=Assump!$D$27),FALSE)</f>
        <v>1</v>
      </c>
      <c r="FI62" s="99" t="b">
        <f>IF(Assump!$D$5=1,AND(FI2&gt;=Assump!$D$25,FI2&lt;=Assump!$D$27),FALSE)</f>
        <v>1</v>
      </c>
      <c r="FJ62" s="99" t="b">
        <f>IF(Assump!$D$5=1,AND(FJ2&gt;=Assump!$D$25,FJ2&lt;=Assump!$D$27),FALSE)</f>
        <v>1</v>
      </c>
      <c r="FK62" s="99" t="b">
        <f>IF(Assump!$D$5=1,AND(FK2&gt;=Assump!$D$25,FK2&lt;=Assump!$D$27),FALSE)</f>
        <v>1</v>
      </c>
      <c r="FL62" s="99" t="b">
        <f>IF(Assump!$D$5=1,AND(FL2&gt;=Assump!$D$25,FL2&lt;=Assump!$D$27),FALSE)</f>
        <v>1</v>
      </c>
      <c r="FM62" s="99" t="b">
        <f>IF(Assump!$D$5=1,AND(FM2&gt;=Assump!$D$25,FM2&lt;=Assump!$D$27),FALSE)</f>
        <v>1</v>
      </c>
      <c r="FN62" s="99" t="b">
        <f>IF(Assump!$D$5=1,AND(FN2&gt;=Assump!$D$25,FN2&lt;=Assump!$D$27),FALSE)</f>
        <v>1</v>
      </c>
      <c r="FO62" s="99" t="b">
        <f>IF(Assump!$D$5=1,AND(FO2&gt;=Assump!$D$25,FO2&lt;=Assump!$D$27),FALSE)</f>
        <v>1</v>
      </c>
      <c r="FP62" s="99" t="b">
        <f>IF(Assump!$D$5=1,AND(FP2&gt;=Assump!$D$25,FP2&lt;=Assump!$D$27),FALSE)</f>
        <v>1</v>
      </c>
      <c r="FQ62" s="99" t="b">
        <f>IF(Assump!$D$5=1,AND(FQ2&gt;=Assump!$D$25,FQ2&lt;=Assump!$D$27),FALSE)</f>
        <v>1</v>
      </c>
      <c r="FR62" s="99" t="b">
        <f>IF(Assump!$D$5=1,AND(FR2&gt;=Assump!$D$25,FR2&lt;=Assump!$D$27),FALSE)</f>
        <v>1</v>
      </c>
      <c r="FS62" s="99" t="b">
        <f>IF(Assump!$D$5=1,AND(FS2&gt;=Assump!$D$25,FS2&lt;=Assump!$D$27),FALSE)</f>
        <v>1</v>
      </c>
      <c r="FT62" s="99" t="b">
        <f>IF(Assump!$D$5=1,AND(FT2&gt;=Assump!$D$25,FT2&lt;=Assump!$D$27),FALSE)</f>
        <v>1</v>
      </c>
      <c r="FU62" s="99" t="b">
        <f>IF(Assump!$D$5=1,AND(FU2&gt;=Assump!$D$25,FU2&lt;=Assump!$D$27),FALSE)</f>
        <v>1</v>
      </c>
      <c r="FV62" s="99" t="b">
        <f>IF(Assump!$D$5=1,AND(FV2&gt;=Assump!$D$25,FV2&lt;=Assump!$D$27),FALSE)</f>
        <v>1</v>
      </c>
      <c r="FW62" s="99" t="b">
        <f>IF(Assump!$D$5=1,AND(FW2&gt;=Assump!$D$25,FW2&lt;=Assump!$D$27),FALSE)</f>
        <v>1</v>
      </c>
      <c r="FX62" s="99" t="b">
        <f>IF(Assump!$D$5=1,AND(FX2&gt;=Assump!$D$25,FX2&lt;=Assump!$D$27),FALSE)</f>
        <v>1</v>
      </c>
      <c r="FY62" s="99" t="b">
        <f>IF(Assump!$D$5=1,AND(FY2&gt;=Assump!$D$25,FY2&lt;=Assump!$D$27),FALSE)</f>
        <v>1</v>
      </c>
      <c r="FZ62" s="99" t="b">
        <f>IF(Assump!$D$5=1,AND(FZ2&gt;=Assump!$D$25,FZ2&lt;=Assump!$D$27),FALSE)</f>
        <v>1</v>
      </c>
      <c r="GA62" s="99" t="b">
        <f>IF(Assump!$D$5=1,AND(GA2&gt;=Assump!$D$25,GA2&lt;=Assump!$D$27),FALSE)</f>
        <v>1</v>
      </c>
      <c r="GB62" s="99" t="b">
        <f>IF(Assump!$D$5=1,AND(GB2&gt;=Assump!$D$25,GB2&lt;=Assump!$D$27),FALSE)</f>
        <v>1</v>
      </c>
      <c r="GC62" s="99" t="b">
        <f>IF(Assump!$D$5=1,AND(GC2&gt;=Assump!$D$25,GC2&lt;=Assump!$D$27),FALSE)</f>
        <v>1</v>
      </c>
      <c r="GD62" s="99" t="b">
        <f>IF(Assump!$D$5=1,AND(GD2&gt;=Assump!$D$25,GD2&lt;=Assump!$D$27),FALSE)</f>
        <v>1</v>
      </c>
      <c r="GE62" s="99" t="b">
        <f>IF(Assump!$D$5=1,AND(GE2&gt;=Assump!$D$25,GE2&lt;=Assump!$D$27),FALSE)</f>
        <v>1</v>
      </c>
      <c r="GF62" s="99" t="b">
        <f>IF(Assump!$D$5=1,AND(GF2&gt;=Assump!$D$25,GF2&lt;=Assump!$D$27),FALSE)</f>
        <v>1</v>
      </c>
      <c r="GG62" s="99" t="b">
        <f>IF(Assump!$D$5=1,AND(GG2&gt;=Assump!$D$25,GG2&lt;=Assump!$D$27),FALSE)</f>
        <v>1</v>
      </c>
      <c r="GH62" s="99" t="b">
        <f>IF(Assump!$D$5=1,AND(GH2&gt;=Assump!$D$25,GH2&lt;=Assump!$D$27),FALSE)</f>
        <v>1</v>
      </c>
      <c r="GI62" s="99" t="b">
        <f>IF(Assump!$D$5=1,AND(GI2&gt;=Assump!$D$25,GI2&lt;=Assump!$D$27),FALSE)</f>
        <v>1</v>
      </c>
      <c r="GJ62" s="99" t="b">
        <f>IF(Assump!$D$5=1,AND(GJ2&gt;=Assump!$D$25,GJ2&lt;=Assump!$D$27),FALSE)</f>
        <v>1</v>
      </c>
      <c r="GK62" s="99" t="b">
        <f>IF(Assump!$D$5=1,AND(GK2&gt;=Assump!$D$25,GK2&lt;=Assump!$D$27),FALSE)</f>
        <v>1</v>
      </c>
      <c r="GL62" s="99" t="b">
        <f>IF(Assump!$D$5=1,AND(GL2&gt;=Assump!$D$25,GL2&lt;=Assump!$D$27),FALSE)</f>
        <v>1</v>
      </c>
      <c r="GM62" s="99" t="b">
        <f>IF(Assump!$D$5=1,AND(GM2&gt;=Assump!$D$25,GM2&lt;=Assump!$D$27),FALSE)</f>
        <v>1</v>
      </c>
      <c r="GN62" s="99" t="b">
        <f>IF(Assump!$D$5=1,AND(GN2&gt;=Assump!$D$25,GN2&lt;=Assump!$D$27),FALSE)</f>
        <v>1</v>
      </c>
      <c r="GO62" s="99" t="b">
        <f>IF(Assump!$D$5=1,AND(GO2&gt;=Assump!$D$25,GO2&lt;=Assump!$D$27),FALSE)</f>
        <v>1</v>
      </c>
      <c r="GP62" s="99" t="b">
        <f>IF(Assump!$D$5=1,AND(GP2&gt;=Assump!$D$25,GP2&lt;=Assump!$D$27),FALSE)</f>
        <v>1</v>
      </c>
      <c r="GQ62" s="99" t="b">
        <f>IF(Assump!$D$5=1,AND(GQ2&gt;=Assump!$D$25,GQ2&lt;=Assump!$D$27),FALSE)</f>
        <v>1</v>
      </c>
      <c r="GR62" s="99" t="b">
        <f>IF(Assump!$D$5=1,AND(GR2&gt;=Assump!$D$25,GR2&lt;=Assump!$D$27),FALSE)</f>
        <v>1</v>
      </c>
      <c r="GS62" s="99" t="b">
        <f>IF(Assump!$D$5=1,AND(GS2&gt;=Assump!$D$25,GS2&lt;=Assump!$D$27),FALSE)</f>
        <v>1</v>
      </c>
      <c r="GT62" s="99" t="b">
        <f>IF(Assump!$D$5=1,AND(GT2&gt;=Assump!$D$25,GT2&lt;=Assump!$D$27),FALSE)</f>
        <v>1</v>
      </c>
      <c r="GU62" s="99" t="b">
        <f>IF(Assump!$D$5=1,AND(GU2&gt;=Assump!$D$25,GU2&lt;=Assump!$D$27),FALSE)</f>
        <v>1</v>
      </c>
      <c r="GV62" s="99" t="b">
        <f>IF(Assump!$D$5=1,AND(GV2&gt;=Assump!$D$25,GV2&lt;=Assump!$D$27),FALSE)</f>
        <v>1</v>
      </c>
      <c r="GW62" s="99" t="b">
        <f>IF(Assump!$D$5=1,AND(GW2&gt;=Assump!$D$25,GW2&lt;=Assump!$D$27),FALSE)</f>
        <v>1</v>
      </c>
      <c r="GX62" s="99" t="b">
        <f>IF(Assump!$D$5=1,AND(GX2&gt;=Assump!$D$25,GX2&lt;=Assump!$D$27),FALSE)</f>
        <v>1</v>
      </c>
      <c r="GY62" s="99" t="b">
        <f>IF(Assump!$D$5=1,AND(GY2&gt;=Assump!$D$25,GY2&lt;=Assump!$D$27),FALSE)</f>
        <v>1</v>
      </c>
      <c r="GZ62" s="99" t="b">
        <f>IF(Assump!$D$5=1,AND(GZ2&gt;=Assump!$D$25,GZ2&lt;=Assump!$D$27),FALSE)</f>
        <v>1</v>
      </c>
      <c r="HA62" s="99" t="b">
        <f>IF(Assump!$D$5=1,AND(HA2&gt;=Assump!$D$25,HA2&lt;=Assump!$D$27),FALSE)</f>
        <v>1</v>
      </c>
      <c r="HB62" s="99" t="b">
        <f>IF(Assump!$D$5=1,AND(HB2&gt;=Assump!$D$25,HB2&lt;=Assump!$D$27),FALSE)</f>
        <v>1</v>
      </c>
      <c r="HC62" s="99" t="b">
        <f>IF(Assump!$D$5=1,AND(HC2&gt;=Assump!$D$25,HC2&lt;=Assump!$D$27),FALSE)</f>
        <v>1</v>
      </c>
      <c r="HD62" s="99" t="b">
        <f>IF(Assump!$D$5=1,AND(HD2&gt;=Assump!$D$25,HD2&lt;=Assump!$D$27),FALSE)</f>
        <v>1</v>
      </c>
      <c r="HE62" s="99" t="b">
        <f>IF(Assump!$D$5=1,AND(HE2&gt;=Assump!$D$25,HE2&lt;=Assump!$D$27),FALSE)</f>
        <v>1</v>
      </c>
      <c r="HF62" s="99" t="b">
        <f>IF(Assump!$D$5=1,AND(HF2&gt;=Assump!$D$25,HF2&lt;=Assump!$D$27),FALSE)</f>
        <v>1</v>
      </c>
      <c r="HG62" s="99" t="b">
        <f>IF(Assump!$D$5=1,AND(HG2&gt;=Assump!$D$25,HG2&lt;=Assump!$D$27),FALSE)</f>
        <v>1</v>
      </c>
      <c r="HH62" s="99" t="b">
        <f>IF(Assump!$D$5=1,AND(HH2&gt;=Assump!$D$25,HH2&lt;=Assump!$D$27),FALSE)</f>
        <v>1</v>
      </c>
      <c r="HI62" s="99" t="b">
        <f>IF(Assump!$D$5=1,AND(HI2&gt;=Assump!$D$25,HI2&lt;=Assump!$D$27),FALSE)</f>
        <v>1</v>
      </c>
      <c r="HJ62" s="99" t="b">
        <f>IF(Assump!$D$5=1,AND(HJ2&gt;=Assump!$D$25,HJ2&lt;=Assump!$D$27),FALSE)</f>
        <v>1</v>
      </c>
      <c r="HK62" s="99" t="b">
        <f>IF(Assump!$D$5=1,AND(HK2&gt;=Assump!$D$25,HK2&lt;=Assump!$D$27),FALSE)</f>
        <v>1</v>
      </c>
      <c r="HL62" s="99" t="b">
        <f>IF(Assump!$D$5=1,AND(HL2&gt;=Assump!$D$25,HL2&lt;=Assump!$D$27),FALSE)</f>
        <v>1</v>
      </c>
      <c r="HM62" s="99" t="b">
        <f>IF(Assump!$D$5=1,AND(HM2&gt;=Assump!$D$25,HM2&lt;=Assump!$D$27),FALSE)</f>
        <v>1</v>
      </c>
      <c r="HN62" s="99" t="b">
        <f>IF(Assump!$D$5=1,AND(HN2&gt;=Assump!$D$25,HN2&lt;=Assump!$D$27),FALSE)</f>
        <v>1</v>
      </c>
      <c r="HO62" s="99" t="b">
        <f>IF(Assump!$D$5=1,AND(HO2&gt;=Assump!$D$25,HO2&lt;=Assump!$D$27),FALSE)</f>
        <v>1</v>
      </c>
      <c r="HP62" s="99" t="b">
        <f>IF(Assump!$D$5=1,AND(HP2&gt;=Assump!$D$25,HP2&lt;=Assump!$D$27),FALSE)</f>
        <v>1</v>
      </c>
      <c r="HQ62" s="99" t="b">
        <f>IF(Assump!$D$5=1,AND(HQ2&gt;=Assump!$D$25,HQ2&lt;=Assump!$D$27),FALSE)</f>
        <v>1</v>
      </c>
      <c r="HR62" s="99" t="b">
        <f>IF(Assump!$D$5=1,AND(HR2&gt;=Assump!$D$25,HR2&lt;=Assump!$D$27),FALSE)</f>
        <v>1</v>
      </c>
      <c r="HS62" s="99" t="b">
        <f>IF(Assump!$D$5=1,AND(HS2&gt;=Assump!$D$25,HS2&lt;=Assump!$D$27),FALSE)</f>
        <v>1</v>
      </c>
      <c r="HT62" s="99" t="b">
        <f>IF(Assump!$D$5=1,AND(HT2&gt;=Assump!$D$25,HT2&lt;=Assump!$D$27),FALSE)</f>
        <v>1</v>
      </c>
      <c r="HU62" s="99" t="b">
        <f>IF(Assump!$D$5=1,AND(HU2&gt;=Assump!$D$25,HU2&lt;=Assump!$D$27),FALSE)</f>
        <v>1</v>
      </c>
      <c r="HV62" s="99" t="b">
        <f>IF(Assump!$D$5=1,AND(HV2&gt;=Assump!$D$25,HV2&lt;=Assump!$D$27),FALSE)</f>
        <v>1</v>
      </c>
      <c r="HW62" s="99" t="b">
        <f>IF(Assump!$D$5=1,AND(HW2&gt;=Assump!$D$25,HW2&lt;=Assump!$D$27),FALSE)</f>
        <v>1</v>
      </c>
      <c r="HX62" s="99" t="b">
        <f>IF(Assump!$D$5=1,AND(HX2&gt;=Assump!$D$25,HX2&lt;=Assump!$D$27),FALSE)</f>
        <v>1</v>
      </c>
      <c r="HY62" s="99" t="b">
        <f>IF(Assump!$D$5=1,AND(HY2&gt;=Assump!$D$25,HY2&lt;=Assump!$D$27),FALSE)</f>
        <v>1</v>
      </c>
      <c r="HZ62" s="99" t="b">
        <f>IF(Assump!$D$5=1,AND(HZ2&gt;=Assump!$D$25,HZ2&lt;=Assump!$D$27),FALSE)</f>
        <v>1</v>
      </c>
      <c r="IA62" s="99" t="b">
        <f>IF(Assump!$D$5=1,AND(IA2&gt;=Assump!$D$25,IA2&lt;=Assump!$D$27),FALSE)</f>
        <v>1</v>
      </c>
      <c r="IB62" s="99" t="b">
        <f>IF(Assump!$D$5=1,AND(IB2&gt;=Assump!$D$25,IB2&lt;=Assump!$D$27),FALSE)</f>
        <v>1</v>
      </c>
      <c r="IC62" s="99" t="b">
        <f>IF(Assump!$D$5=1,AND(IC2&gt;=Assump!$D$25,IC2&lt;=Assump!$D$27),FALSE)</f>
        <v>1</v>
      </c>
      <c r="ID62" s="99" t="b">
        <f>IF(Assump!$D$5=1,AND(ID2&gt;=Assump!$D$25,ID2&lt;=Assump!$D$27),FALSE)</f>
        <v>1</v>
      </c>
      <c r="IE62" s="99" t="b">
        <f>IF(Assump!$D$5=1,AND(IE2&gt;=Assump!$D$25,IE2&lt;=Assump!$D$27),FALSE)</f>
        <v>1</v>
      </c>
      <c r="IF62" s="99" t="b">
        <f>IF(Assump!$D$5=1,AND(IF2&gt;=Assump!$D$25,IF2&lt;=Assump!$D$27),FALSE)</f>
        <v>1</v>
      </c>
      <c r="IG62" s="99" t="b">
        <f>IF(Assump!$D$5=1,AND(IG2&gt;=Assump!$D$25,IG2&lt;=Assump!$D$27),FALSE)</f>
        <v>1</v>
      </c>
      <c r="IH62" s="99" t="b">
        <f>IF(Assump!$D$5=1,AND(IH2&gt;=Assump!$D$25,IH2&lt;=Assump!$D$27),FALSE)</f>
        <v>1</v>
      </c>
      <c r="II62" s="99" t="b">
        <f>IF(Assump!$D$5=1,AND(II2&gt;=Assump!$D$25,II2&lt;=Assump!$D$27),FALSE)</f>
        <v>1</v>
      </c>
      <c r="IJ62" s="99" t="b">
        <f>IF(Assump!$D$5=1,AND(IJ2&gt;=Assump!$D$25,IJ2&lt;=Assump!$D$27),FALSE)</f>
        <v>1</v>
      </c>
      <c r="IK62" s="99" t="b">
        <f>IF(Assump!$D$5=1,AND(IK2&gt;=Assump!$D$25,IK2&lt;=Assump!$D$27),FALSE)</f>
        <v>1</v>
      </c>
      <c r="IL62" s="99" t="b">
        <f>IF(Assump!$D$5=1,AND(IL2&gt;=Assump!$D$25,IL2&lt;=Assump!$D$27),FALSE)</f>
        <v>1</v>
      </c>
    </row>
    <row r="63" spans="2:246" ht="10.5" customHeight="1" outlineLevel="1" x14ac:dyDescent="0.3">
      <c r="B63" s="7" t="s">
        <v>121</v>
      </c>
      <c r="G63" s="99" t="b">
        <f>IF(Assump!$D$5=1,EOMONTH(G2,0)=Assump!$D$27,FALSE)</f>
        <v>0</v>
      </c>
      <c r="H63" s="99" t="b">
        <f>IF(Assump!$D$5=1,EOMONTH(H2,0)=Assump!$D$27,FALSE)</f>
        <v>0</v>
      </c>
      <c r="I63" s="99" t="b">
        <f>IF(Assump!$D$5=1,EOMONTH(I2,0)=Assump!$D$27,FALSE)</f>
        <v>0</v>
      </c>
      <c r="J63" s="99" t="b">
        <f>IF(Assump!$D$5=1,EOMONTH(J2,0)=Assump!$D$27,FALSE)</f>
        <v>0</v>
      </c>
      <c r="K63" s="99" t="b">
        <f>IF(Assump!$D$5=1,EOMONTH(K2,0)=Assump!$D$27,FALSE)</f>
        <v>0</v>
      </c>
      <c r="L63" s="99" t="b">
        <f>IF(Assump!$D$5=1,EOMONTH(L2,0)=Assump!$D$27,FALSE)</f>
        <v>0</v>
      </c>
      <c r="M63" s="99" t="b">
        <f>IF(Assump!$D$5=1,EOMONTH(M2,0)=Assump!$D$27,FALSE)</f>
        <v>0</v>
      </c>
      <c r="N63" s="99" t="b">
        <f>IF(Assump!$D$5=1,EOMONTH(N2,0)=Assump!$D$27,FALSE)</f>
        <v>0</v>
      </c>
      <c r="O63" s="99" t="b">
        <f>IF(Assump!$D$5=1,EOMONTH(O2,0)=Assump!$D$27,FALSE)</f>
        <v>0</v>
      </c>
      <c r="P63" s="99" t="b">
        <f>IF(Assump!$D$5=1,EOMONTH(P2,0)=Assump!$D$27,FALSE)</f>
        <v>0</v>
      </c>
      <c r="Q63" s="99" t="b">
        <f>IF(Assump!$D$5=1,EOMONTH(Q2,0)=Assump!$D$27,FALSE)</f>
        <v>0</v>
      </c>
      <c r="R63" s="99" t="b">
        <f>IF(Assump!$D$5=1,EOMONTH(R2,0)=Assump!$D$27,FALSE)</f>
        <v>0</v>
      </c>
      <c r="S63" s="99" t="b">
        <f>IF(Assump!$D$5=1,EOMONTH(S2,0)=Assump!$D$27,FALSE)</f>
        <v>0</v>
      </c>
      <c r="T63" s="99" t="b">
        <f>IF(Assump!$D$5=1,EOMONTH(T2,0)=Assump!$D$27,FALSE)</f>
        <v>0</v>
      </c>
      <c r="U63" s="99" t="b">
        <f>IF(Assump!$D$5=1,EOMONTH(U2,0)=Assump!$D$27,FALSE)</f>
        <v>0</v>
      </c>
      <c r="V63" s="99" t="b">
        <f>IF(Assump!$D$5=1,EOMONTH(V2,0)=Assump!$D$27,FALSE)</f>
        <v>0</v>
      </c>
      <c r="W63" s="99" t="b">
        <f>IF(Assump!$D$5=1,EOMONTH(W2,0)=Assump!$D$27,FALSE)</f>
        <v>0</v>
      </c>
      <c r="X63" s="99" t="b">
        <f>IF(Assump!$D$5=1,EOMONTH(X2,0)=Assump!$D$27,FALSE)</f>
        <v>0</v>
      </c>
      <c r="Y63" s="99" t="b">
        <f>IF(Assump!$D$5=1,EOMONTH(Y2,0)=Assump!$D$27,FALSE)</f>
        <v>0</v>
      </c>
      <c r="Z63" s="99" t="b">
        <f>IF(Assump!$D$5=1,EOMONTH(Z2,0)=Assump!$D$27,FALSE)</f>
        <v>0</v>
      </c>
      <c r="AA63" s="99" t="b">
        <f>IF(Assump!$D$5=1,EOMONTH(AA2,0)=Assump!$D$27,FALSE)</f>
        <v>0</v>
      </c>
      <c r="AB63" s="99" t="b">
        <f>IF(Assump!$D$5=1,EOMONTH(AB2,0)=Assump!$D$27,FALSE)</f>
        <v>0</v>
      </c>
      <c r="AC63" s="99" t="b">
        <f>IF(Assump!$D$5=1,EOMONTH(AC2,0)=Assump!$D$27,FALSE)</f>
        <v>0</v>
      </c>
      <c r="AD63" s="99" t="b">
        <f>IF(Assump!$D$5=1,EOMONTH(AD2,0)=Assump!$D$27,FALSE)</f>
        <v>0</v>
      </c>
      <c r="AE63" s="99" t="b">
        <f>IF(Assump!$D$5=1,EOMONTH(AE2,0)=Assump!$D$27,FALSE)</f>
        <v>0</v>
      </c>
      <c r="AF63" s="99" t="b">
        <f>IF(Assump!$D$5=1,EOMONTH(AF2,0)=Assump!$D$27,FALSE)</f>
        <v>0</v>
      </c>
      <c r="AG63" s="99" t="b">
        <f>IF(Assump!$D$5=1,EOMONTH(AG2,0)=Assump!$D$27,FALSE)</f>
        <v>0</v>
      </c>
      <c r="AH63" s="99" t="b">
        <f>IF(Assump!$D$5=1,EOMONTH(AH2,0)=Assump!$D$27,FALSE)</f>
        <v>0</v>
      </c>
      <c r="AI63" s="99" t="b">
        <f>IF(Assump!$D$5=1,EOMONTH(AI2,0)=Assump!$D$27,FALSE)</f>
        <v>0</v>
      </c>
      <c r="AJ63" s="99" t="b">
        <f>IF(Assump!$D$5=1,EOMONTH(AJ2,0)=Assump!$D$27,FALSE)</f>
        <v>0</v>
      </c>
      <c r="AK63" s="99" t="b">
        <f>IF(Assump!$D$5=1,EOMONTH(AK2,0)=Assump!$D$27,FALSE)</f>
        <v>0</v>
      </c>
      <c r="AL63" s="99" t="b">
        <f>IF(Assump!$D$5=1,EOMONTH(AL2,0)=Assump!$D$27,FALSE)</f>
        <v>0</v>
      </c>
      <c r="AM63" s="99" t="b">
        <f>IF(Assump!$D$5=1,EOMONTH(AM2,0)=Assump!$D$27,FALSE)</f>
        <v>0</v>
      </c>
      <c r="AN63" s="99" t="b">
        <f>IF(Assump!$D$5=1,EOMONTH(AN2,0)=Assump!$D$27,FALSE)</f>
        <v>0</v>
      </c>
      <c r="AO63" s="99" t="b">
        <f>IF(Assump!$D$5=1,EOMONTH(AO2,0)=Assump!$D$27,FALSE)</f>
        <v>0</v>
      </c>
      <c r="AP63" s="99" t="b">
        <f>IF(Assump!$D$5=1,EOMONTH(AP2,0)=Assump!$D$27,FALSE)</f>
        <v>0</v>
      </c>
      <c r="AQ63" s="99" t="b">
        <f>IF(Assump!$D$5=1,EOMONTH(AQ2,0)=Assump!$D$27,FALSE)</f>
        <v>0</v>
      </c>
      <c r="AR63" s="99" t="b">
        <f>IF(Assump!$D$5=1,EOMONTH(AR2,0)=Assump!$D$27,FALSE)</f>
        <v>0</v>
      </c>
      <c r="AS63" s="99" t="b">
        <f>IF(Assump!$D$5=1,EOMONTH(AS2,0)=Assump!$D$27,FALSE)</f>
        <v>0</v>
      </c>
      <c r="AT63" s="99" t="b">
        <f>IF(Assump!$D$5=1,EOMONTH(AT2,0)=Assump!$D$27,FALSE)</f>
        <v>0</v>
      </c>
      <c r="AU63" s="99" t="b">
        <f>IF(Assump!$D$5=1,EOMONTH(AU2,0)=Assump!$D$27,FALSE)</f>
        <v>0</v>
      </c>
      <c r="AV63" s="99" t="b">
        <f>IF(Assump!$D$5=1,EOMONTH(AV2,0)=Assump!$D$27,FALSE)</f>
        <v>0</v>
      </c>
      <c r="AW63" s="99" t="b">
        <f>IF(Assump!$D$5=1,EOMONTH(AW2,0)=Assump!$D$27,FALSE)</f>
        <v>0</v>
      </c>
      <c r="AX63" s="99" t="b">
        <f>IF(Assump!$D$5=1,EOMONTH(AX2,0)=Assump!$D$27,FALSE)</f>
        <v>0</v>
      </c>
      <c r="AY63" s="99" t="b">
        <f>IF(Assump!$D$5=1,EOMONTH(AY2,0)=Assump!$D$27,FALSE)</f>
        <v>0</v>
      </c>
      <c r="AZ63" s="99" t="b">
        <f>IF(Assump!$D$5=1,EOMONTH(AZ2,0)=Assump!$D$27,FALSE)</f>
        <v>0</v>
      </c>
      <c r="BA63" s="99" t="b">
        <f>IF(Assump!$D$5=1,EOMONTH(BA2,0)=Assump!$D$27,FALSE)</f>
        <v>0</v>
      </c>
      <c r="BB63" s="99" t="b">
        <f>IF(Assump!$D$5=1,EOMONTH(BB2,0)=Assump!$D$27,FALSE)</f>
        <v>0</v>
      </c>
      <c r="BC63" s="99" t="b">
        <f>IF(Assump!$D$5=1,EOMONTH(BC2,0)=Assump!$D$27,FALSE)</f>
        <v>0</v>
      </c>
      <c r="BD63" s="99" t="b">
        <f>IF(Assump!$D$5=1,EOMONTH(BD2,0)=Assump!$D$27,FALSE)</f>
        <v>0</v>
      </c>
      <c r="BE63" s="99" t="b">
        <f>IF(Assump!$D$5=1,EOMONTH(BE2,0)=Assump!$D$27,FALSE)</f>
        <v>0</v>
      </c>
      <c r="BF63" s="99" t="b">
        <f>IF(Assump!$D$5=1,EOMONTH(BF2,0)=Assump!$D$27,FALSE)</f>
        <v>0</v>
      </c>
      <c r="BG63" s="99" t="b">
        <f>IF(Assump!$D$5=1,EOMONTH(BG2,0)=Assump!$D$27,FALSE)</f>
        <v>0</v>
      </c>
      <c r="BH63" s="99" t="b">
        <f>IF(Assump!$D$5=1,EOMONTH(BH2,0)=Assump!$D$27,FALSE)</f>
        <v>0</v>
      </c>
      <c r="BI63" s="99" t="b">
        <f>IF(Assump!$D$5=1,EOMONTH(BI2,0)=Assump!$D$27,FALSE)</f>
        <v>0</v>
      </c>
      <c r="BJ63" s="99" t="b">
        <f>IF(Assump!$D$5=1,EOMONTH(BJ2,0)=Assump!$D$27,FALSE)</f>
        <v>0</v>
      </c>
      <c r="BK63" s="99" t="b">
        <f>IF(Assump!$D$5=1,EOMONTH(BK2,0)=Assump!$D$27,FALSE)</f>
        <v>0</v>
      </c>
      <c r="BL63" s="99" t="b">
        <f>IF(Assump!$D$5=1,EOMONTH(BL2,0)=Assump!$D$27,FALSE)</f>
        <v>0</v>
      </c>
      <c r="BM63" s="99" t="b">
        <f>IF(Assump!$D$5=1,EOMONTH(BM2,0)=Assump!$D$27,FALSE)</f>
        <v>0</v>
      </c>
      <c r="BN63" s="99" t="b">
        <f>IF(Assump!$D$5=1,EOMONTH(BN2,0)=Assump!$D$27,FALSE)</f>
        <v>0</v>
      </c>
      <c r="BO63" s="99" t="b">
        <f>IF(Assump!$D$5=1,EOMONTH(BO2,0)=Assump!$D$27,FALSE)</f>
        <v>0</v>
      </c>
      <c r="BP63" s="99" t="b">
        <f>IF(Assump!$D$5=1,EOMONTH(BP2,0)=Assump!$D$27,FALSE)</f>
        <v>0</v>
      </c>
      <c r="BQ63" s="99" t="b">
        <f>IF(Assump!$D$5=1,EOMONTH(BQ2,0)=Assump!$D$27,FALSE)</f>
        <v>0</v>
      </c>
      <c r="BR63" s="99" t="b">
        <f>IF(Assump!$D$5=1,EOMONTH(BR2,0)=Assump!$D$27,FALSE)</f>
        <v>0</v>
      </c>
      <c r="BS63" s="99" t="b">
        <f>IF(Assump!$D$5=1,EOMONTH(BS2,0)=Assump!$D$27,FALSE)</f>
        <v>0</v>
      </c>
      <c r="BT63" s="99" t="b">
        <f>IF(Assump!$D$5=1,EOMONTH(BT2,0)=Assump!$D$27,FALSE)</f>
        <v>0</v>
      </c>
      <c r="BU63" s="99" t="b">
        <f>IF(Assump!$D$5=1,EOMONTH(BU2,0)=Assump!$D$27,FALSE)</f>
        <v>0</v>
      </c>
      <c r="BV63" s="99" t="b">
        <f>IF(Assump!$D$5=1,EOMONTH(BV2,0)=Assump!$D$27,FALSE)</f>
        <v>0</v>
      </c>
      <c r="BW63" s="99" t="b">
        <f>IF(Assump!$D$5=1,EOMONTH(BW2,0)=Assump!$D$27,FALSE)</f>
        <v>0</v>
      </c>
      <c r="BX63" s="99" t="b">
        <f>IF(Assump!$D$5=1,EOMONTH(BX2,0)=Assump!$D$27,FALSE)</f>
        <v>0</v>
      </c>
      <c r="BY63" s="99" t="b">
        <f>IF(Assump!$D$5=1,EOMONTH(BY2,0)=Assump!$D$27,FALSE)</f>
        <v>0</v>
      </c>
      <c r="BZ63" s="99" t="b">
        <f>IF(Assump!$D$5=1,EOMONTH(BZ2,0)=Assump!$D$27,FALSE)</f>
        <v>0</v>
      </c>
      <c r="CA63" s="99" t="b">
        <f>IF(Assump!$D$5=1,EOMONTH(CA2,0)=Assump!$D$27,FALSE)</f>
        <v>0</v>
      </c>
      <c r="CB63" s="99" t="b">
        <f>IF(Assump!$D$5=1,EOMONTH(CB2,0)=Assump!$D$27,FALSE)</f>
        <v>0</v>
      </c>
      <c r="CC63" s="99" t="b">
        <f>IF(Assump!$D$5=1,EOMONTH(CC2,0)=Assump!$D$27,FALSE)</f>
        <v>0</v>
      </c>
      <c r="CD63" s="99" t="b">
        <f>IF(Assump!$D$5=1,EOMONTH(CD2,0)=Assump!$D$27,FALSE)</f>
        <v>0</v>
      </c>
      <c r="CE63" s="99" t="b">
        <f>IF(Assump!$D$5=1,EOMONTH(CE2,0)=Assump!$D$27,FALSE)</f>
        <v>0</v>
      </c>
      <c r="CF63" s="99" t="b">
        <f>IF(Assump!$D$5=1,EOMONTH(CF2,0)=Assump!$D$27,FALSE)</f>
        <v>0</v>
      </c>
      <c r="CG63" s="99" t="b">
        <f>IF(Assump!$D$5=1,EOMONTH(CG2,0)=Assump!$D$27,FALSE)</f>
        <v>0</v>
      </c>
      <c r="CH63" s="99" t="b">
        <f>IF(Assump!$D$5=1,EOMONTH(CH2,0)=Assump!$D$27,FALSE)</f>
        <v>0</v>
      </c>
      <c r="CI63" s="99" t="b">
        <f>IF(Assump!$D$5=1,EOMONTH(CI2,0)=Assump!$D$27,FALSE)</f>
        <v>0</v>
      </c>
      <c r="CJ63" s="99" t="b">
        <f>IF(Assump!$D$5=1,EOMONTH(CJ2,0)=Assump!$D$27,FALSE)</f>
        <v>0</v>
      </c>
      <c r="CK63" s="99" t="b">
        <f>IF(Assump!$D$5=1,EOMONTH(CK2,0)=Assump!$D$27,FALSE)</f>
        <v>0</v>
      </c>
      <c r="CL63" s="99" t="b">
        <f>IF(Assump!$D$5=1,EOMONTH(CL2,0)=Assump!$D$27,FALSE)</f>
        <v>0</v>
      </c>
      <c r="CM63" s="99" t="b">
        <f>IF(Assump!$D$5=1,EOMONTH(CM2,0)=Assump!$D$27,FALSE)</f>
        <v>0</v>
      </c>
      <c r="CN63" s="99" t="b">
        <f>IF(Assump!$D$5=1,EOMONTH(CN2,0)=Assump!$D$27,FALSE)</f>
        <v>0</v>
      </c>
      <c r="CO63" s="99" t="b">
        <f>IF(Assump!$D$5=1,EOMONTH(CO2,0)=Assump!$D$27,FALSE)</f>
        <v>0</v>
      </c>
      <c r="CP63" s="99" t="b">
        <f>IF(Assump!$D$5=1,EOMONTH(CP2,0)=Assump!$D$27,FALSE)</f>
        <v>0</v>
      </c>
      <c r="CQ63" s="99" t="b">
        <f>IF(Assump!$D$5=1,EOMONTH(CQ2,0)=Assump!$D$27,FALSE)</f>
        <v>0</v>
      </c>
      <c r="CR63" s="99" t="b">
        <f>IF(Assump!$D$5=1,EOMONTH(CR2,0)=Assump!$D$27,FALSE)</f>
        <v>0</v>
      </c>
      <c r="CS63" s="99" t="b">
        <f>IF(Assump!$D$5=1,EOMONTH(CS2,0)=Assump!$D$27,FALSE)</f>
        <v>0</v>
      </c>
      <c r="CT63" s="99" t="b">
        <f>IF(Assump!$D$5=1,EOMONTH(CT2,0)=Assump!$D$27,FALSE)</f>
        <v>0</v>
      </c>
      <c r="CU63" s="99" t="b">
        <f>IF(Assump!$D$5=1,EOMONTH(CU2,0)=Assump!$D$27,FALSE)</f>
        <v>0</v>
      </c>
      <c r="CV63" s="99" t="b">
        <f>IF(Assump!$D$5=1,EOMONTH(CV2,0)=Assump!$D$27,FALSE)</f>
        <v>0</v>
      </c>
      <c r="CW63" s="99" t="b">
        <f>IF(Assump!$D$5=1,EOMONTH(CW2,0)=Assump!$D$27,FALSE)</f>
        <v>0</v>
      </c>
      <c r="CX63" s="99" t="b">
        <f>IF(Assump!$D$5=1,EOMONTH(CX2,0)=Assump!$D$27,FALSE)</f>
        <v>0</v>
      </c>
      <c r="CY63" s="99" t="b">
        <f>IF(Assump!$D$5=1,EOMONTH(CY2,0)=Assump!$D$27,FALSE)</f>
        <v>0</v>
      </c>
      <c r="CZ63" s="99" t="b">
        <f>IF(Assump!$D$5=1,EOMONTH(CZ2,0)=Assump!$D$27,FALSE)</f>
        <v>0</v>
      </c>
      <c r="DA63" s="99" t="b">
        <f>IF(Assump!$D$5=1,EOMONTH(DA2,0)=Assump!$D$27,FALSE)</f>
        <v>0</v>
      </c>
      <c r="DB63" s="99" t="b">
        <f>IF(Assump!$D$5=1,EOMONTH(DB2,0)=Assump!$D$27,FALSE)</f>
        <v>0</v>
      </c>
      <c r="DC63" s="99" t="b">
        <f>IF(Assump!$D$5=1,EOMONTH(DC2,0)=Assump!$D$27,FALSE)</f>
        <v>0</v>
      </c>
      <c r="DD63" s="99" t="b">
        <f>IF(Assump!$D$5=1,EOMONTH(DD2,0)=Assump!$D$27,FALSE)</f>
        <v>0</v>
      </c>
      <c r="DE63" s="99" t="b">
        <f>IF(Assump!$D$5=1,EOMONTH(DE2,0)=Assump!$D$27,FALSE)</f>
        <v>0</v>
      </c>
      <c r="DF63" s="99" t="b">
        <f>IF(Assump!$D$5=1,EOMONTH(DF2,0)=Assump!$D$27,FALSE)</f>
        <v>0</v>
      </c>
      <c r="DG63" s="99" t="b">
        <f>IF(Assump!$D$5=1,EOMONTH(DG2,0)=Assump!$D$27,FALSE)</f>
        <v>0</v>
      </c>
      <c r="DH63" s="99" t="b">
        <f>IF(Assump!$D$5=1,EOMONTH(DH2,0)=Assump!$D$27,FALSE)</f>
        <v>0</v>
      </c>
      <c r="DI63" s="99" t="b">
        <f>IF(Assump!$D$5=1,EOMONTH(DI2,0)=Assump!$D$27,FALSE)</f>
        <v>0</v>
      </c>
      <c r="DJ63" s="99" t="b">
        <f>IF(Assump!$D$5=1,EOMONTH(DJ2,0)=Assump!$D$27,FALSE)</f>
        <v>0</v>
      </c>
      <c r="DK63" s="99" t="b">
        <f>IF(Assump!$D$5=1,EOMONTH(DK2,0)=Assump!$D$27,FALSE)</f>
        <v>0</v>
      </c>
      <c r="DL63" s="99" t="b">
        <f>IF(Assump!$D$5=1,EOMONTH(DL2,0)=Assump!$D$27,FALSE)</f>
        <v>0</v>
      </c>
      <c r="DM63" s="99" t="b">
        <f>IF(Assump!$D$5=1,EOMONTH(DM2,0)=Assump!$D$27,FALSE)</f>
        <v>0</v>
      </c>
      <c r="DN63" s="99" t="b">
        <f>IF(Assump!$D$5=1,EOMONTH(DN2,0)=Assump!$D$27,FALSE)</f>
        <v>0</v>
      </c>
      <c r="DO63" s="99" t="b">
        <f>IF(Assump!$D$5=1,EOMONTH(DO2,0)=Assump!$D$27,FALSE)</f>
        <v>0</v>
      </c>
      <c r="DP63" s="99" t="b">
        <f>IF(Assump!$D$5=1,EOMONTH(DP2,0)=Assump!$D$27,FALSE)</f>
        <v>0</v>
      </c>
      <c r="DQ63" s="99" t="b">
        <f>IF(Assump!$D$5=1,EOMONTH(DQ2,0)=Assump!$D$27,FALSE)</f>
        <v>0</v>
      </c>
      <c r="DR63" s="99" t="b">
        <f>IF(Assump!$D$5=1,EOMONTH(DR2,0)=Assump!$D$27,FALSE)</f>
        <v>0</v>
      </c>
      <c r="DS63" s="99" t="b">
        <f>IF(Assump!$D$5=1,EOMONTH(DS2,0)=Assump!$D$27,FALSE)</f>
        <v>0</v>
      </c>
      <c r="DT63" s="99" t="b">
        <f>IF(Assump!$D$5=1,EOMONTH(DT2,0)=Assump!$D$27,FALSE)</f>
        <v>0</v>
      </c>
      <c r="DU63" s="99" t="b">
        <f>IF(Assump!$D$5=1,EOMONTH(DU2,0)=Assump!$D$27,FALSE)</f>
        <v>0</v>
      </c>
      <c r="DV63" s="99" t="b">
        <f>IF(Assump!$D$5=1,EOMONTH(DV2,0)=Assump!$D$27,FALSE)</f>
        <v>0</v>
      </c>
      <c r="DW63" s="99" t="b">
        <f>IF(Assump!$D$5=1,EOMONTH(DW2,0)=Assump!$D$27,FALSE)</f>
        <v>0</v>
      </c>
      <c r="DX63" s="99" t="b">
        <f>IF(Assump!$D$5=1,EOMONTH(DX2,0)=Assump!$D$27,FALSE)</f>
        <v>0</v>
      </c>
      <c r="DY63" s="99" t="b">
        <f>IF(Assump!$D$5=1,EOMONTH(DY2,0)=Assump!$D$27,FALSE)</f>
        <v>0</v>
      </c>
      <c r="DZ63" s="99" t="b">
        <f>IF(Assump!$D$5=1,EOMONTH(DZ2,0)=Assump!$D$27,FALSE)</f>
        <v>0</v>
      </c>
      <c r="EA63" s="99" t="b">
        <f>IF(Assump!$D$5=1,EOMONTH(EA2,0)=Assump!$D$27,FALSE)</f>
        <v>0</v>
      </c>
      <c r="EB63" s="99" t="b">
        <f>IF(Assump!$D$5=1,EOMONTH(EB2,0)=Assump!$D$27,FALSE)</f>
        <v>0</v>
      </c>
      <c r="EC63" s="99" t="b">
        <f>IF(Assump!$D$5=1,EOMONTH(EC2,0)=Assump!$D$27,FALSE)</f>
        <v>0</v>
      </c>
      <c r="ED63" s="99" t="b">
        <f>IF(Assump!$D$5=1,EOMONTH(ED2,0)=Assump!$D$27,FALSE)</f>
        <v>0</v>
      </c>
      <c r="EE63" s="99" t="b">
        <f>IF(Assump!$D$5=1,EOMONTH(EE2,0)=Assump!$D$27,FALSE)</f>
        <v>0</v>
      </c>
      <c r="EF63" s="99" t="b">
        <f>IF(Assump!$D$5=1,EOMONTH(EF2,0)=Assump!$D$27,FALSE)</f>
        <v>0</v>
      </c>
      <c r="EG63" s="99" t="b">
        <f>IF(Assump!$D$5=1,EOMONTH(EG2,0)=Assump!$D$27,FALSE)</f>
        <v>0</v>
      </c>
      <c r="EH63" s="99" t="b">
        <f>IF(Assump!$D$5=1,EOMONTH(EH2,0)=Assump!$D$27,FALSE)</f>
        <v>0</v>
      </c>
      <c r="EI63" s="99" t="b">
        <f>IF(Assump!$D$5=1,EOMONTH(EI2,0)=Assump!$D$27,FALSE)</f>
        <v>0</v>
      </c>
      <c r="EJ63" s="99" t="b">
        <f>IF(Assump!$D$5=1,EOMONTH(EJ2,0)=Assump!$D$27,FALSE)</f>
        <v>0</v>
      </c>
      <c r="EK63" s="99" t="b">
        <f>IF(Assump!$D$5=1,EOMONTH(EK2,0)=Assump!$D$27,FALSE)</f>
        <v>0</v>
      </c>
      <c r="EL63" s="99" t="b">
        <f>IF(Assump!$D$5=1,EOMONTH(EL2,0)=Assump!$D$27,FALSE)</f>
        <v>0</v>
      </c>
      <c r="EM63" s="99" t="b">
        <f>IF(Assump!$D$5=1,EOMONTH(EM2,0)=Assump!$D$27,FALSE)</f>
        <v>0</v>
      </c>
      <c r="EN63" s="99" t="b">
        <f>IF(Assump!$D$5=1,EOMONTH(EN2,0)=Assump!$D$27,FALSE)</f>
        <v>0</v>
      </c>
      <c r="EO63" s="99" t="b">
        <f>IF(Assump!$D$5=1,EOMONTH(EO2,0)=Assump!$D$27,FALSE)</f>
        <v>0</v>
      </c>
      <c r="EP63" s="99" t="b">
        <f>IF(Assump!$D$5=1,EOMONTH(EP2,0)=Assump!$D$27,FALSE)</f>
        <v>0</v>
      </c>
      <c r="EQ63" s="99" t="b">
        <f>IF(Assump!$D$5=1,EOMONTH(EQ2,0)=Assump!$D$27,FALSE)</f>
        <v>0</v>
      </c>
      <c r="ER63" s="99" t="b">
        <f>IF(Assump!$D$5=1,EOMONTH(ER2,0)=Assump!$D$27,FALSE)</f>
        <v>0</v>
      </c>
      <c r="ES63" s="99" t="b">
        <f>IF(Assump!$D$5=1,EOMONTH(ES2,0)=Assump!$D$27,FALSE)</f>
        <v>0</v>
      </c>
      <c r="ET63" s="99" t="b">
        <f>IF(Assump!$D$5=1,EOMONTH(ET2,0)=Assump!$D$27,FALSE)</f>
        <v>0</v>
      </c>
      <c r="EU63" s="99" t="b">
        <f>IF(Assump!$D$5=1,EOMONTH(EU2,0)=Assump!$D$27,FALSE)</f>
        <v>0</v>
      </c>
      <c r="EV63" s="99" t="b">
        <f>IF(Assump!$D$5=1,EOMONTH(EV2,0)=Assump!$D$27,FALSE)</f>
        <v>0</v>
      </c>
      <c r="EW63" s="99" t="b">
        <f>IF(Assump!$D$5=1,EOMONTH(EW2,0)=Assump!$D$27,FALSE)</f>
        <v>0</v>
      </c>
      <c r="EX63" s="99" t="b">
        <f>IF(Assump!$D$5=1,EOMONTH(EX2,0)=Assump!$D$27,FALSE)</f>
        <v>0</v>
      </c>
      <c r="EY63" s="99" t="b">
        <f>IF(Assump!$D$5=1,EOMONTH(EY2,0)=Assump!$D$27,FALSE)</f>
        <v>0</v>
      </c>
      <c r="EZ63" s="99" t="b">
        <f>IF(Assump!$D$5=1,EOMONTH(EZ2,0)=Assump!$D$27,FALSE)</f>
        <v>0</v>
      </c>
      <c r="FA63" s="99" t="b">
        <f>IF(Assump!$D$5=1,EOMONTH(FA2,0)=Assump!$D$27,FALSE)</f>
        <v>0</v>
      </c>
      <c r="FB63" s="99" t="b">
        <f>IF(Assump!$D$5=1,EOMONTH(FB2,0)=Assump!$D$27,FALSE)</f>
        <v>0</v>
      </c>
      <c r="FC63" s="99" t="b">
        <f>IF(Assump!$D$5=1,EOMONTH(FC2,0)=Assump!$D$27,FALSE)</f>
        <v>0</v>
      </c>
      <c r="FD63" s="99" t="b">
        <f>IF(Assump!$D$5=1,EOMONTH(FD2,0)=Assump!$D$27,FALSE)</f>
        <v>0</v>
      </c>
      <c r="FE63" s="99" t="b">
        <f>IF(Assump!$D$5=1,EOMONTH(FE2,0)=Assump!$D$27,FALSE)</f>
        <v>0</v>
      </c>
      <c r="FF63" s="99" t="b">
        <f>IF(Assump!$D$5=1,EOMONTH(FF2,0)=Assump!$D$27,FALSE)</f>
        <v>0</v>
      </c>
      <c r="FG63" s="99" t="b">
        <f>IF(Assump!$D$5=1,EOMONTH(FG2,0)=Assump!$D$27,FALSE)</f>
        <v>0</v>
      </c>
      <c r="FH63" s="99" t="b">
        <f>IF(Assump!$D$5=1,EOMONTH(FH2,0)=Assump!$D$27,FALSE)</f>
        <v>0</v>
      </c>
      <c r="FI63" s="99" t="b">
        <f>IF(Assump!$D$5=1,EOMONTH(FI2,0)=Assump!$D$27,FALSE)</f>
        <v>0</v>
      </c>
      <c r="FJ63" s="99" t="b">
        <f>IF(Assump!$D$5=1,EOMONTH(FJ2,0)=Assump!$D$27,FALSE)</f>
        <v>0</v>
      </c>
      <c r="FK63" s="99" t="b">
        <f>IF(Assump!$D$5=1,EOMONTH(FK2,0)=Assump!$D$27,FALSE)</f>
        <v>0</v>
      </c>
      <c r="FL63" s="99" t="b">
        <f>IF(Assump!$D$5=1,EOMONTH(FL2,0)=Assump!$D$27,FALSE)</f>
        <v>0</v>
      </c>
      <c r="FM63" s="99" t="b">
        <f>IF(Assump!$D$5=1,EOMONTH(FM2,0)=Assump!$D$27,FALSE)</f>
        <v>0</v>
      </c>
      <c r="FN63" s="99" t="b">
        <f>IF(Assump!$D$5=1,EOMONTH(FN2,0)=Assump!$D$27,FALSE)</f>
        <v>0</v>
      </c>
      <c r="FO63" s="99" t="b">
        <f>IF(Assump!$D$5=1,EOMONTH(FO2,0)=Assump!$D$27,FALSE)</f>
        <v>0</v>
      </c>
      <c r="FP63" s="99" t="b">
        <f>IF(Assump!$D$5=1,EOMONTH(FP2,0)=Assump!$D$27,FALSE)</f>
        <v>0</v>
      </c>
      <c r="FQ63" s="99" t="b">
        <f>IF(Assump!$D$5=1,EOMONTH(FQ2,0)=Assump!$D$27,FALSE)</f>
        <v>0</v>
      </c>
      <c r="FR63" s="99" t="b">
        <f>IF(Assump!$D$5=1,EOMONTH(FR2,0)=Assump!$D$27,FALSE)</f>
        <v>0</v>
      </c>
      <c r="FS63" s="99" t="b">
        <f>IF(Assump!$D$5=1,EOMONTH(FS2,0)=Assump!$D$27,FALSE)</f>
        <v>0</v>
      </c>
      <c r="FT63" s="99" t="b">
        <f>IF(Assump!$D$5=1,EOMONTH(FT2,0)=Assump!$D$27,FALSE)</f>
        <v>0</v>
      </c>
      <c r="FU63" s="99" t="b">
        <f>IF(Assump!$D$5=1,EOMONTH(FU2,0)=Assump!$D$27,FALSE)</f>
        <v>0</v>
      </c>
      <c r="FV63" s="99" t="b">
        <f>IF(Assump!$D$5=1,EOMONTH(FV2,0)=Assump!$D$27,FALSE)</f>
        <v>0</v>
      </c>
      <c r="FW63" s="99" t="b">
        <f>IF(Assump!$D$5=1,EOMONTH(FW2,0)=Assump!$D$27,FALSE)</f>
        <v>0</v>
      </c>
      <c r="FX63" s="99" t="b">
        <f>IF(Assump!$D$5=1,EOMONTH(FX2,0)=Assump!$D$27,FALSE)</f>
        <v>0</v>
      </c>
      <c r="FY63" s="99" t="b">
        <f>IF(Assump!$D$5=1,EOMONTH(FY2,0)=Assump!$D$27,FALSE)</f>
        <v>0</v>
      </c>
      <c r="FZ63" s="99" t="b">
        <f>IF(Assump!$D$5=1,EOMONTH(FZ2,0)=Assump!$D$27,FALSE)</f>
        <v>0</v>
      </c>
      <c r="GA63" s="99" t="b">
        <f>IF(Assump!$D$5=1,EOMONTH(GA2,0)=Assump!$D$27,FALSE)</f>
        <v>0</v>
      </c>
      <c r="GB63" s="99" t="b">
        <f>IF(Assump!$D$5=1,EOMONTH(GB2,0)=Assump!$D$27,FALSE)</f>
        <v>0</v>
      </c>
      <c r="GC63" s="99" t="b">
        <f>IF(Assump!$D$5=1,EOMONTH(GC2,0)=Assump!$D$27,FALSE)</f>
        <v>0</v>
      </c>
      <c r="GD63" s="99" t="b">
        <f>IF(Assump!$D$5=1,EOMONTH(GD2,0)=Assump!$D$27,FALSE)</f>
        <v>0</v>
      </c>
      <c r="GE63" s="99" t="b">
        <f>IF(Assump!$D$5=1,EOMONTH(GE2,0)=Assump!$D$27,FALSE)</f>
        <v>0</v>
      </c>
      <c r="GF63" s="99" t="b">
        <f>IF(Assump!$D$5=1,EOMONTH(GF2,0)=Assump!$D$27,FALSE)</f>
        <v>0</v>
      </c>
      <c r="GG63" s="99" t="b">
        <f>IF(Assump!$D$5=1,EOMONTH(GG2,0)=Assump!$D$27,FALSE)</f>
        <v>0</v>
      </c>
      <c r="GH63" s="99" t="b">
        <f>IF(Assump!$D$5=1,EOMONTH(GH2,0)=Assump!$D$27,FALSE)</f>
        <v>0</v>
      </c>
      <c r="GI63" s="99" t="b">
        <f>IF(Assump!$D$5=1,EOMONTH(GI2,0)=Assump!$D$27,FALSE)</f>
        <v>0</v>
      </c>
      <c r="GJ63" s="99" t="b">
        <f>IF(Assump!$D$5=1,EOMONTH(GJ2,0)=Assump!$D$27,FALSE)</f>
        <v>0</v>
      </c>
      <c r="GK63" s="99" t="b">
        <f>IF(Assump!$D$5=1,EOMONTH(GK2,0)=Assump!$D$27,FALSE)</f>
        <v>0</v>
      </c>
      <c r="GL63" s="99" t="b">
        <f>IF(Assump!$D$5=1,EOMONTH(GL2,0)=Assump!$D$27,FALSE)</f>
        <v>0</v>
      </c>
      <c r="GM63" s="99" t="b">
        <f>IF(Assump!$D$5=1,EOMONTH(GM2,0)=Assump!$D$27,FALSE)</f>
        <v>0</v>
      </c>
      <c r="GN63" s="99" t="b">
        <f>IF(Assump!$D$5=1,EOMONTH(GN2,0)=Assump!$D$27,FALSE)</f>
        <v>0</v>
      </c>
      <c r="GO63" s="99" t="b">
        <f>IF(Assump!$D$5=1,EOMONTH(GO2,0)=Assump!$D$27,FALSE)</f>
        <v>0</v>
      </c>
      <c r="GP63" s="99" t="b">
        <f>IF(Assump!$D$5=1,EOMONTH(GP2,0)=Assump!$D$27,FALSE)</f>
        <v>0</v>
      </c>
      <c r="GQ63" s="99" t="b">
        <f>IF(Assump!$D$5=1,EOMONTH(GQ2,0)=Assump!$D$27,FALSE)</f>
        <v>0</v>
      </c>
      <c r="GR63" s="99" t="b">
        <f>IF(Assump!$D$5=1,EOMONTH(GR2,0)=Assump!$D$27,FALSE)</f>
        <v>0</v>
      </c>
      <c r="GS63" s="99" t="b">
        <f>IF(Assump!$D$5=1,EOMONTH(GS2,0)=Assump!$D$27,FALSE)</f>
        <v>0</v>
      </c>
      <c r="GT63" s="99" t="b">
        <f>IF(Assump!$D$5=1,EOMONTH(GT2,0)=Assump!$D$27,FALSE)</f>
        <v>0</v>
      </c>
      <c r="GU63" s="99" t="b">
        <f>IF(Assump!$D$5=1,EOMONTH(GU2,0)=Assump!$D$27,FALSE)</f>
        <v>0</v>
      </c>
      <c r="GV63" s="99" t="b">
        <f>IF(Assump!$D$5=1,EOMONTH(GV2,0)=Assump!$D$27,FALSE)</f>
        <v>0</v>
      </c>
      <c r="GW63" s="99" t="b">
        <f>IF(Assump!$D$5=1,EOMONTH(GW2,0)=Assump!$D$27,FALSE)</f>
        <v>0</v>
      </c>
      <c r="GX63" s="99" t="b">
        <f>IF(Assump!$D$5=1,EOMONTH(GX2,0)=Assump!$D$27,FALSE)</f>
        <v>0</v>
      </c>
      <c r="GY63" s="99" t="b">
        <f>IF(Assump!$D$5=1,EOMONTH(GY2,0)=Assump!$D$27,FALSE)</f>
        <v>0</v>
      </c>
      <c r="GZ63" s="99" t="b">
        <f>IF(Assump!$D$5=1,EOMONTH(GZ2,0)=Assump!$D$27,FALSE)</f>
        <v>0</v>
      </c>
      <c r="HA63" s="99" t="b">
        <f>IF(Assump!$D$5=1,EOMONTH(HA2,0)=Assump!$D$27,FALSE)</f>
        <v>0</v>
      </c>
      <c r="HB63" s="99" t="b">
        <f>IF(Assump!$D$5=1,EOMONTH(HB2,0)=Assump!$D$27,FALSE)</f>
        <v>0</v>
      </c>
      <c r="HC63" s="99" t="b">
        <f>IF(Assump!$D$5=1,EOMONTH(HC2,0)=Assump!$D$27,FALSE)</f>
        <v>0</v>
      </c>
      <c r="HD63" s="99" t="b">
        <f>IF(Assump!$D$5=1,EOMONTH(HD2,0)=Assump!$D$27,FALSE)</f>
        <v>0</v>
      </c>
      <c r="HE63" s="99" t="b">
        <f>IF(Assump!$D$5=1,EOMONTH(HE2,0)=Assump!$D$27,FALSE)</f>
        <v>0</v>
      </c>
      <c r="HF63" s="99" t="b">
        <f>IF(Assump!$D$5=1,EOMONTH(HF2,0)=Assump!$D$27,FALSE)</f>
        <v>0</v>
      </c>
      <c r="HG63" s="99" t="b">
        <f>IF(Assump!$D$5=1,EOMONTH(HG2,0)=Assump!$D$27,FALSE)</f>
        <v>0</v>
      </c>
      <c r="HH63" s="99" t="b">
        <f>IF(Assump!$D$5=1,EOMONTH(HH2,0)=Assump!$D$27,FALSE)</f>
        <v>0</v>
      </c>
      <c r="HI63" s="99" t="b">
        <f>IF(Assump!$D$5=1,EOMONTH(HI2,0)=Assump!$D$27,FALSE)</f>
        <v>0</v>
      </c>
      <c r="HJ63" s="99" t="b">
        <f>IF(Assump!$D$5=1,EOMONTH(HJ2,0)=Assump!$D$27,FALSE)</f>
        <v>0</v>
      </c>
      <c r="HK63" s="99" t="b">
        <f>IF(Assump!$D$5=1,EOMONTH(HK2,0)=Assump!$D$27,FALSE)</f>
        <v>0</v>
      </c>
      <c r="HL63" s="99" t="b">
        <f>IF(Assump!$D$5=1,EOMONTH(HL2,0)=Assump!$D$27,FALSE)</f>
        <v>0</v>
      </c>
      <c r="HM63" s="99" t="b">
        <f>IF(Assump!$D$5=1,EOMONTH(HM2,0)=Assump!$D$27,FALSE)</f>
        <v>0</v>
      </c>
      <c r="HN63" s="99" t="b">
        <f>IF(Assump!$D$5=1,EOMONTH(HN2,0)=Assump!$D$27,FALSE)</f>
        <v>0</v>
      </c>
      <c r="HO63" s="99" t="b">
        <f>IF(Assump!$D$5=1,EOMONTH(HO2,0)=Assump!$D$27,FALSE)</f>
        <v>0</v>
      </c>
      <c r="HP63" s="99" t="b">
        <f>IF(Assump!$D$5=1,EOMONTH(HP2,0)=Assump!$D$27,FALSE)</f>
        <v>0</v>
      </c>
      <c r="HQ63" s="99" t="b">
        <f>IF(Assump!$D$5=1,EOMONTH(HQ2,0)=Assump!$D$27,FALSE)</f>
        <v>0</v>
      </c>
      <c r="HR63" s="99" t="b">
        <f>IF(Assump!$D$5=1,EOMONTH(HR2,0)=Assump!$D$27,FALSE)</f>
        <v>0</v>
      </c>
      <c r="HS63" s="99" t="b">
        <f>IF(Assump!$D$5=1,EOMONTH(HS2,0)=Assump!$D$27,FALSE)</f>
        <v>0</v>
      </c>
      <c r="HT63" s="99" t="b">
        <f>IF(Assump!$D$5=1,EOMONTH(HT2,0)=Assump!$D$27,FALSE)</f>
        <v>0</v>
      </c>
      <c r="HU63" s="99" t="b">
        <f>IF(Assump!$D$5=1,EOMONTH(HU2,0)=Assump!$D$27,FALSE)</f>
        <v>0</v>
      </c>
      <c r="HV63" s="99" t="b">
        <f>IF(Assump!$D$5=1,EOMONTH(HV2,0)=Assump!$D$27,FALSE)</f>
        <v>0</v>
      </c>
      <c r="HW63" s="99" t="b">
        <f>IF(Assump!$D$5=1,EOMONTH(HW2,0)=Assump!$D$27,FALSE)</f>
        <v>0</v>
      </c>
      <c r="HX63" s="99" t="b">
        <f>IF(Assump!$D$5=1,EOMONTH(HX2,0)=Assump!$D$27,FALSE)</f>
        <v>0</v>
      </c>
      <c r="HY63" s="99" t="b">
        <f>IF(Assump!$D$5=1,EOMONTH(HY2,0)=Assump!$D$27,FALSE)</f>
        <v>0</v>
      </c>
      <c r="HZ63" s="99" t="b">
        <f>IF(Assump!$D$5=1,EOMONTH(HZ2,0)=Assump!$D$27,FALSE)</f>
        <v>0</v>
      </c>
      <c r="IA63" s="99" t="b">
        <f>IF(Assump!$D$5=1,EOMONTH(IA2,0)=Assump!$D$27,FALSE)</f>
        <v>0</v>
      </c>
      <c r="IB63" s="99" t="b">
        <f>IF(Assump!$D$5=1,EOMONTH(IB2,0)=Assump!$D$27,FALSE)</f>
        <v>0</v>
      </c>
      <c r="IC63" s="99" t="b">
        <f>IF(Assump!$D$5=1,EOMONTH(IC2,0)=Assump!$D$27,FALSE)</f>
        <v>0</v>
      </c>
      <c r="ID63" s="99" t="b">
        <f>IF(Assump!$D$5=1,EOMONTH(ID2,0)=Assump!$D$27,FALSE)</f>
        <v>0</v>
      </c>
      <c r="IE63" s="99" t="b">
        <f>IF(Assump!$D$5=1,EOMONTH(IE2,0)=Assump!$D$27,FALSE)</f>
        <v>0</v>
      </c>
      <c r="IF63" s="99" t="b">
        <f>IF(Assump!$D$5=1,EOMONTH(IF2,0)=Assump!$D$27,FALSE)</f>
        <v>0</v>
      </c>
      <c r="IG63" s="99" t="b">
        <f>IF(Assump!$D$5=1,EOMONTH(IG2,0)=Assump!$D$27,FALSE)</f>
        <v>0</v>
      </c>
      <c r="IH63" s="99" t="b">
        <f>IF(Assump!$D$5=1,EOMONTH(IH2,0)=Assump!$D$27,FALSE)</f>
        <v>0</v>
      </c>
      <c r="II63" s="99" t="b">
        <f>IF(Assump!$D$5=1,EOMONTH(II2,0)=Assump!$D$27,FALSE)</f>
        <v>0</v>
      </c>
      <c r="IJ63" s="99" t="b">
        <f>IF(Assump!$D$5=1,EOMONTH(IJ2,0)=Assump!$D$27,FALSE)</f>
        <v>0</v>
      </c>
      <c r="IK63" s="99" t="b">
        <f>IF(Assump!$D$5=1,EOMONTH(IK2,0)=Assump!$D$27,FALSE)</f>
        <v>0</v>
      </c>
      <c r="IL63" s="99" t="b">
        <f>IF(Assump!$D$5=1,EOMONTH(IL2,0)=Assump!$D$27,FALSE)</f>
        <v>1</v>
      </c>
    </row>
    <row r="64" spans="2:246" ht="10.5" customHeight="1" outlineLevel="1" x14ac:dyDescent="0.3"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</row>
    <row r="65" spans="2:246" ht="10.5" customHeight="1" outlineLevel="1" x14ac:dyDescent="0.3">
      <c r="B65" s="42" t="s">
        <v>243</v>
      </c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</row>
    <row r="66" spans="2:246" ht="10.5" customHeight="1" outlineLevel="2" x14ac:dyDescent="0.3">
      <c r="B66" s="7" t="s">
        <v>112</v>
      </c>
      <c r="C66" s="56" t="s">
        <v>283</v>
      </c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</row>
    <row r="67" spans="2:246" ht="10.5" customHeight="1" outlineLevel="2" x14ac:dyDescent="0.3">
      <c r="B67" s="7" t="s">
        <v>113</v>
      </c>
      <c r="C67" s="56" t="s">
        <v>283</v>
      </c>
      <c r="G67" s="76">
        <f ca="1">SUM(Objects!G158,Objects!G161:G162)</f>
        <v>267.05946384176019</v>
      </c>
      <c r="H67" s="76">
        <f ca="1">SUM(Objects!H158,Objects!H161:H162)</f>
        <v>267.05946384176019</v>
      </c>
      <c r="I67" s="76">
        <f ca="1">SUM(Objects!I158,Objects!I161:I162)</f>
        <v>267.05946384176019</v>
      </c>
      <c r="J67" s="76">
        <f ca="1">SUM(Objects!J158,Objects!J161:J162)</f>
        <v>267.05946384176019</v>
      </c>
      <c r="K67" s="76">
        <f ca="1">SUM(Objects!K158,Objects!K161:K162)</f>
        <v>267.05946384176019</v>
      </c>
      <c r="L67" s="76">
        <f ca="1">SUM(Objects!L158,Objects!L161:L162)</f>
        <v>267.05946384176019</v>
      </c>
      <c r="M67" s="76">
        <f ca="1">SUM(Objects!M158,Objects!M161:M162)</f>
        <v>267.05946384176019</v>
      </c>
      <c r="N67" s="76">
        <f ca="1">SUM(Objects!N158,Objects!N161:N162)</f>
        <v>267.05946384176019</v>
      </c>
      <c r="O67" s="76">
        <f ca="1">SUM(Objects!O158,Objects!O161:O162)</f>
        <v>267.05946384176019</v>
      </c>
      <c r="P67" s="76">
        <f ca="1">SUM(Objects!P158,Objects!P161:P162)</f>
        <v>1142.0594638417601</v>
      </c>
      <c r="Q67" s="76">
        <f ca="1">SUM(Objects!Q158,Objects!Q161:Q162)</f>
        <v>2404.5594638417601</v>
      </c>
      <c r="R67" s="76">
        <f ca="1">SUM(Objects!R158,Objects!R161:R162)</f>
        <v>2029.5594638417601</v>
      </c>
      <c r="S67" s="76">
        <f ca="1">SUM(Objects!S158,Objects!S161:S162)</f>
        <v>0</v>
      </c>
      <c r="T67" s="76">
        <f ca="1">SUM(Objects!T158,Objects!T161:T162)</f>
        <v>0</v>
      </c>
      <c r="U67" s="76">
        <f ca="1">SUM(Objects!U158,Objects!U161:U162)</f>
        <v>0</v>
      </c>
      <c r="V67" s="76">
        <f ca="1">SUM(Objects!V158,Objects!V161:V162)</f>
        <v>0</v>
      </c>
      <c r="W67" s="76">
        <f ca="1">SUM(Objects!W158,Objects!W161:W162)</f>
        <v>0</v>
      </c>
      <c r="X67" s="76">
        <f ca="1">SUM(Objects!X158,Objects!X161:X162)</f>
        <v>0</v>
      </c>
      <c r="Y67" s="76">
        <f ca="1">SUM(Objects!Y158,Objects!Y161:Y162)</f>
        <v>0</v>
      </c>
      <c r="Z67" s="76">
        <f ca="1">SUM(Objects!Z158,Objects!Z161:Z162)</f>
        <v>0</v>
      </c>
      <c r="AA67" s="76">
        <f ca="1">SUM(Objects!AA158,Objects!AA161:AA162)</f>
        <v>0</v>
      </c>
      <c r="AB67" s="76">
        <f ca="1">SUM(Objects!AB158,Objects!AB161:AB162)</f>
        <v>0</v>
      </c>
      <c r="AC67" s="76">
        <f ca="1">SUM(Objects!AC158,Objects!AC161:AC162)</f>
        <v>0</v>
      </c>
      <c r="AD67" s="76">
        <f ca="1">SUM(Objects!AD158,Objects!AD161:AD162)</f>
        <v>0</v>
      </c>
      <c r="AE67" s="76">
        <f ca="1">SUM(Objects!AE158,Objects!AE161:AE162)</f>
        <v>0</v>
      </c>
      <c r="AF67" s="76">
        <f ca="1">SUM(Objects!AF158,Objects!AF161:AF162)</f>
        <v>0</v>
      </c>
      <c r="AG67" s="76">
        <f ca="1">SUM(Objects!AG158,Objects!AG161:AG162)</f>
        <v>0</v>
      </c>
      <c r="AH67" s="76">
        <f ca="1">SUM(Objects!AH158,Objects!AH161:AH162)</f>
        <v>0</v>
      </c>
      <c r="AI67" s="76">
        <f ca="1">SUM(Objects!AI158,Objects!AI161:AI162)</f>
        <v>0</v>
      </c>
      <c r="AJ67" s="76">
        <f ca="1">SUM(Objects!AJ158,Objects!AJ161:AJ162)</f>
        <v>0</v>
      </c>
      <c r="AK67" s="76">
        <f ca="1">SUM(Objects!AK158,Objects!AK161:AK162)</f>
        <v>0</v>
      </c>
      <c r="AL67" s="76">
        <f ca="1">SUM(Objects!AL158,Objects!AL161:AL162)</f>
        <v>0</v>
      </c>
      <c r="AM67" s="76">
        <f ca="1">SUM(Objects!AM158,Objects!AM161:AM162)</f>
        <v>0</v>
      </c>
      <c r="AN67" s="76">
        <f ca="1">SUM(Objects!AN158,Objects!AN161:AN162)</f>
        <v>0</v>
      </c>
      <c r="AO67" s="76">
        <f ca="1">SUM(Objects!AO158,Objects!AO161:AO162)</f>
        <v>0</v>
      </c>
      <c r="AP67" s="76">
        <f ca="1">SUM(Objects!AP158,Objects!AP161:AP162)</f>
        <v>0</v>
      </c>
      <c r="AQ67" s="76">
        <f ca="1">SUM(Objects!AQ158,Objects!AQ161:AQ162)</f>
        <v>0</v>
      </c>
      <c r="AR67" s="76">
        <f ca="1">SUM(Objects!AR158,Objects!AR161:AR162)</f>
        <v>0</v>
      </c>
      <c r="AS67" s="76">
        <f ca="1">SUM(Objects!AS158,Objects!AS161:AS162)</f>
        <v>0</v>
      </c>
      <c r="AT67" s="76">
        <f ca="1">SUM(Objects!AT158,Objects!AT161:AT162)</f>
        <v>0</v>
      </c>
      <c r="AU67" s="76">
        <f ca="1">SUM(Objects!AU158,Objects!AU161:AU162)</f>
        <v>0</v>
      </c>
      <c r="AV67" s="76">
        <f ca="1">SUM(Objects!AV158,Objects!AV161:AV162)</f>
        <v>0</v>
      </c>
      <c r="AW67" s="76">
        <f ca="1">SUM(Objects!AW158,Objects!AW161:AW162)</f>
        <v>0</v>
      </c>
      <c r="AX67" s="76">
        <f ca="1">SUM(Objects!AX158,Objects!AX161:AX162)</f>
        <v>0</v>
      </c>
      <c r="AY67" s="76">
        <f ca="1">SUM(Objects!AY158,Objects!AY161:AY162)</f>
        <v>0</v>
      </c>
      <c r="AZ67" s="76">
        <f ca="1">SUM(Objects!AZ158,Objects!AZ161:AZ162)</f>
        <v>0</v>
      </c>
      <c r="BA67" s="76">
        <f ca="1">SUM(Objects!BA158,Objects!BA161:BA162)</f>
        <v>0</v>
      </c>
      <c r="BB67" s="76">
        <f ca="1">SUM(Objects!BB158,Objects!BB161:BB162)</f>
        <v>0</v>
      </c>
      <c r="BC67" s="76">
        <f ca="1">SUM(Objects!BC158,Objects!BC161:BC162)</f>
        <v>0</v>
      </c>
      <c r="BD67" s="76">
        <f ca="1">SUM(Objects!BD158,Objects!BD161:BD162)</f>
        <v>0</v>
      </c>
      <c r="BE67" s="76">
        <f ca="1">SUM(Objects!BE158,Objects!BE161:BE162)</f>
        <v>0</v>
      </c>
      <c r="BF67" s="76">
        <f ca="1">SUM(Objects!BF158,Objects!BF161:BF162)</f>
        <v>0</v>
      </c>
      <c r="BG67" s="76">
        <f ca="1">SUM(Objects!BG158,Objects!BG161:BG162)</f>
        <v>0</v>
      </c>
      <c r="BH67" s="76">
        <f ca="1">SUM(Objects!BH158,Objects!BH161:BH162)</f>
        <v>0</v>
      </c>
      <c r="BI67" s="76">
        <f ca="1">SUM(Objects!BI158,Objects!BI161:BI162)</f>
        <v>0</v>
      </c>
      <c r="BJ67" s="76">
        <f ca="1">SUM(Objects!BJ158,Objects!BJ161:BJ162)</f>
        <v>0</v>
      </c>
      <c r="BK67" s="76">
        <f ca="1">SUM(Objects!BK158,Objects!BK161:BK162)</f>
        <v>0</v>
      </c>
      <c r="BL67" s="76">
        <f ca="1">SUM(Objects!BL158,Objects!BL161:BL162)</f>
        <v>0</v>
      </c>
      <c r="BM67" s="76">
        <f ca="1">SUM(Objects!BM158,Objects!BM161:BM162)</f>
        <v>0</v>
      </c>
      <c r="BN67" s="76">
        <f ca="1">SUM(Objects!BN158,Objects!BN161:BN162)</f>
        <v>0</v>
      </c>
      <c r="BO67" s="76">
        <f ca="1">SUM(Objects!BO158,Objects!BO161:BO162)</f>
        <v>0</v>
      </c>
      <c r="BP67" s="76">
        <f ca="1">SUM(Objects!BP158,Objects!BP161:BP162)</f>
        <v>0</v>
      </c>
      <c r="BQ67" s="76">
        <f ca="1">SUM(Objects!BQ158,Objects!BQ161:BQ162)</f>
        <v>0</v>
      </c>
      <c r="BR67" s="76">
        <f ca="1">SUM(Objects!BR158,Objects!BR161:BR162)</f>
        <v>0</v>
      </c>
      <c r="BS67" s="76">
        <f ca="1">SUM(Objects!BS158,Objects!BS161:BS162)</f>
        <v>0</v>
      </c>
      <c r="BT67" s="76">
        <f ca="1">SUM(Objects!BT158,Objects!BT161:BT162)</f>
        <v>0</v>
      </c>
      <c r="BU67" s="76">
        <f ca="1">SUM(Objects!BU158,Objects!BU161:BU162)</f>
        <v>0</v>
      </c>
      <c r="BV67" s="76">
        <f ca="1">SUM(Objects!BV158,Objects!BV161:BV162)</f>
        <v>0</v>
      </c>
      <c r="BW67" s="76">
        <f ca="1">SUM(Objects!BW158,Objects!BW161:BW162)</f>
        <v>0</v>
      </c>
      <c r="BX67" s="76">
        <f ca="1">SUM(Objects!BX158,Objects!BX161:BX162)</f>
        <v>0</v>
      </c>
      <c r="BY67" s="76">
        <f ca="1">SUM(Objects!BY158,Objects!BY161:BY162)</f>
        <v>0</v>
      </c>
      <c r="BZ67" s="76">
        <f ca="1">SUM(Objects!BZ158,Objects!BZ161:BZ162)</f>
        <v>0</v>
      </c>
      <c r="CA67" s="76">
        <f ca="1">SUM(Objects!CA158,Objects!CA161:CA162)</f>
        <v>0</v>
      </c>
      <c r="CB67" s="76">
        <f ca="1">SUM(Objects!CB158,Objects!CB161:CB162)</f>
        <v>0</v>
      </c>
      <c r="CC67" s="76">
        <f ca="1">SUM(Objects!CC158,Objects!CC161:CC162)</f>
        <v>0</v>
      </c>
      <c r="CD67" s="76">
        <f ca="1">SUM(Objects!CD158,Objects!CD161:CD162)</f>
        <v>0</v>
      </c>
      <c r="CE67" s="76">
        <f ca="1">SUM(Objects!CE158,Objects!CE161:CE162)</f>
        <v>0</v>
      </c>
      <c r="CF67" s="76">
        <f ca="1">SUM(Objects!CF158,Objects!CF161:CF162)</f>
        <v>0</v>
      </c>
      <c r="CG67" s="76">
        <f ca="1">SUM(Objects!CG158,Objects!CG161:CG162)</f>
        <v>0</v>
      </c>
      <c r="CH67" s="76">
        <f ca="1">SUM(Objects!CH158,Objects!CH161:CH162)</f>
        <v>0</v>
      </c>
      <c r="CI67" s="76">
        <f ca="1">SUM(Objects!CI158,Objects!CI161:CI162)</f>
        <v>0</v>
      </c>
      <c r="CJ67" s="76">
        <f ca="1">SUM(Objects!CJ158,Objects!CJ161:CJ162)</f>
        <v>0</v>
      </c>
      <c r="CK67" s="76">
        <f ca="1">SUM(Objects!CK158,Objects!CK161:CK162)</f>
        <v>0</v>
      </c>
      <c r="CL67" s="76">
        <f ca="1">SUM(Objects!CL158,Objects!CL161:CL162)</f>
        <v>0</v>
      </c>
      <c r="CM67" s="76">
        <f ca="1">SUM(Objects!CM158,Objects!CM161:CM162)</f>
        <v>0</v>
      </c>
      <c r="CN67" s="76">
        <f ca="1">SUM(Objects!CN158,Objects!CN161:CN162)</f>
        <v>0</v>
      </c>
      <c r="CO67" s="76">
        <f ca="1">SUM(Objects!CO158,Objects!CO161:CO162)</f>
        <v>0</v>
      </c>
      <c r="CP67" s="76">
        <f ca="1">SUM(Objects!CP158,Objects!CP161:CP162)</f>
        <v>0</v>
      </c>
      <c r="CQ67" s="76">
        <f ca="1">SUM(Objects!CQ158,Objects!CQ161:CQ162)</f>
        <v>0</v>
      </c>
      <c r="CR67" s="76">
        <f ca="1">SUM(Objects!CR158,Objects!CR161:CR162)</f>
        <v>0</v>
      </c>
      <c r="CS67" s="76">
        <f ca="1">SUM(Objects!CS158,Objects!CS161:CS162)</f>
        <v>0</v>
      </c>
      <c r="CT67" s="76">
        <f ca="1">SUM(Objects!CT158,Objects!CT161:CT162)</f>
        <v>0</v>
      </c>
      <c r="CU67" s="76">
        <f ca="1">SUM(Objects!CU158,Objects!CU161:CU162)</f>
        <v>0</v>
      </c>
      <c r="CV67" s="76">
        <f ca="1">SUM(Objects!CV158,Objects!CV161:CV162)</f>
        <v>0</v>
      </c>
      <c r="CW67" s="76">
        <f ca="1">SUM(Objects!CW158,Objects!CW161:CW162)</f>
        <v>0</v>
      </c>
      <c r="CX67" s="76">
        <f ca="1">SUM(Objects!CX158,Objects!CX161:CX162)</f>
        <v>0</v>
      </c>
      <c r="CY67" s="76">
        <f ca="1">SUM(Objects!CY158,Objects!CY161:CY162)</f>
        <v>0</v>
      </c>
      <c r="CZ67" s="76">
        <f ca="1">SUM(Objects!CZ158,Objects!CZ161:CZ162)</f>
        <v>0</v>
      </c>
      <c r="DA67" s="76">
        <f ca="1">SUM(Objects!DA158,Objects!DA161:DA162)</f>
        <v>0</v>
      </c>
      <c r="DB67" s="76">
        <f ca="1">SUM(Objects!DB158,Objects!DB161:DB162)</f>
        <v>0</v>
      </c>
      <c r="DC67" s="76">
        <f ca="1">SUM(Objects!DC158,Objects!DC161:DC162)</f>
        <v>0</v>
      </c>
      <c r="DD67" s="76">
        <f ca="1">SUM(Objects!DD158,Objects!DD161:DD162)</f>
        <v>0</v>
      </c>
      <c r="DE67" s="76">
        <f ca="1">SUM(Objects!DE158,Objects!DE161:DE162)</f>
        <v>0</v>
      </c>
      <c r="DF67" s="76">
        <f ca="1">SUM(Objects!DF158,Objects!DF161:DF162)</f>
        <v>0</v>
      </c>
      <c r="DG67" s="76">
        <f ca="1">SUM(Objects!DG158,Objects!DG161:DG162)</f>
        <v>0</v>
      </c>
      <c r="DH67" s="76">
        <f ca="1">SUM(Objects!DH158,Objects!DH161:DH162)</f>
        <v>0</v>
      </c>
      <c r="DI67" s="76">
        <f ca="1">SUM(Objects!DI158,Objects!DI161:DI162)</f>
        <v>0</v>
      </c>
      <c r="DJ67" s="76">
        <f ca="1">SUM(Objects!DJ158,Objects!DJ161:DJ162)</f>
        <v>0</v>
      </c>
      <c r="DK67" s="76">
        <f ca="1">SUM(Objects!DK158,Objects!DK161:DK162)</f>
        <v>0</v>
      </c>
      <c r="DL67" s="76">
        <f ca="1">SUM(Objects!DL158,Objects!DL161:DL162)</f>
        <v>0</v>
      </c>
      <c r="DM67" s="76">
        <f ca="1">SUM(Objects!DM158,Objects!DM161:DM162)</f>
        <v>0</v>
      </c>
      <c r="DN67" s="76">
        <f ca="1">SUM(Objects!DN158,Objects!DN161:DN162)</f>
        <v>0</v>
      </c>
      <c r="DO67" s="76">
        <f ca="1">SUM(Objects!DO158,Objects!DO161:DO162)</f>
        <v>0</v>
      </c>
      <c r="DP67" s="76">
        <f ca="1">SUM(Objects!DP158,Objects!DP161:DP162)</f>
        <v>0</v>
      </c>
      <c r="DQ67" s="76">
        <f ca="1">SUM(Objects!DQ158,Objects!DQ161:DQ162)</f>
        <v>0</v>
      </c>
      <c r="DR67" s="76">
        <f ca="1">SUM(Objects!DR158,Objects!DR161:DR162)</f>
        <v>0</v>
      </c>
      <c r="DS67" s="76">
        <f ca="1">SUM(Objects!DS158,Objects!DS161:DS162)</f>
        <v>0</v>
      </c>
      <c r="DT67" s="76">
        <f ca="1">SUM(Objects!DT158,Objects!DT161:DT162)</f>
        <v>0</v>
      </c>
      <c r="DU67" s="76">
        <f ca="1">SUM(Objects!DU158,Objects!DU161:DU162)</f>
        <v>0</v>
      </c>
      <c r="DV67" s="76">
        <f ca="1">SUM(Objects!DV158,Objects!DV161:DV162)</f>
        <v>0</v>
      </c>
      <c r="DW67" s="76">
        <f ca="1">SUM(Objects!DW158,Objects!DW161:DW162)</f>
        <v>0</v>
      </c>
      <c r="DX67" s="76">
        <f ca="1">SUM(Objects!DX158,Objects!DX161:DX162)</f>
        <v>0</v>
      </c>
      <c r="DY67" s="76">
        <f ca="1">SUM(Objects!DY158,Objects!DY161:DY162)</f>
        <v>0</v>
      </c>
      <c r="DZ67" s="76">
        <f ca="1">SUM(Objects!DZ158,Objects!DZ161:DZ162)</f>
        <v>0</v>
      </c>
      <c r="EA67" s="76">
        <f ca="1">SUM(Objects!EA158,Objects!EA161:EA162)</f>
        <v>0</v>
      </c>
      <c r="EB67" s="76">
        <f ca="1">SUM(Objects!EB158,Objects!EB161:EB162)</f>
        <v>0</v>
      </c>
      <c r="EC67" s="76">
        <f ca="1">SUM(Objects!EC158,Objects!EC161:EC162)</f>
        <v>0</v>
      </c>
      <c r="ED67" s="76">
        <f ca="1">SUM(Objects!ED158,Objects!ED161:ED162)</f>
        <v>0</v>
      </c>
      <c r="EE67" s="76">
        <f ca="1">SUM(Objects!EE158,Objects!EE161:EE162)</f>
        <v>0</v>
      </c>
      <c r="EF67" s="76">
        <f ca="1">SUM(Objects!EF158,Objects!EF161:EF162)</f>
        <v>0</v>
      </c>
      <c r="EG67" s="76">
        <f ca="1">SUM(Objects!EG158,Objects!EG161:EG162)</f>
        <v>0</v>
      </c>
      <c r="EH67" s="76">
        <f ca="1">SUM(Objects!EH158,Objects!EH161:EH162)</f>
        <v>0</v>
      </c>
      <c r="EI67" s="76">
        <f ca="1">SUM(Objects!EI158,Objects!EI161:EI162)</f>
        <v>0</v>
      </c>
      <c r="EJ67" s="76">
        <f ca="1">SUM(Objects!EJ158,Objects!EJ161:EJ162)</f>
        <v>0</v>
      </c>
      <c r="EK67" s="76">
        <f ca="1">SUM(Objects!EK158,Objects!EK161:EK162)</f>
        <v>0</v>
      </c>
      <c r="EL67" s="76">
        <f ca="1">SUM(Objects!EL158,Objects!EL161:EL162)</f>
        <v>0</v>
      </c>
      <c r="EM67" s="76">
        <f ca="1">SUM(Objects!EM158,Objects!EM161:EM162)</f>
        <v>0</v>
      </c>
      <c r="EN67" s="76">
        <f ca="1">SUM(Objects!EN158,Objects!EN161:EN162)</f>
        <v>0</v>
      </c>
      <c r="EO67" s="76">
        <f ca="1">SUM(Objects!EO158,Objects!EO161:EO162)</f>
        <v>0</v>
      </c>
      <c r="EP67" s="76">
        <f ca="1">SUM(Objects!EP158,Objects!EP161:EP162)</f>
        <v>0</v>
      </c>
      <c r="EQ67" s="76">
        <f ca="1">SUM(Objects!EQ158,Objects!EQ161:EQ162)</f>
        <v>0</v>
      </c>
      <c r="ER67" s="76">
        <f ca="1">SUM(Objects!ER158,Objects!ER161:ER162)</f>
        <v>0</v>
      </c>
      <c r="ES67" s="76">
        <f ca="1">SUM(Objects!ES158,Objects!ES161:ES162)</f>
        <v>0</v>
      </c>
      <c r="ET67" s="76">
        <f ca="1">SUM(Objects!ET158,Objects!ET161:ET162)</f>
        <v>0</v>
      </c>
      <c r="EU67" s="76">
        <f ca="1">SUM(Objects!EU158,Objects!EU161:EU162)</f>
        <v>0</v>
      </c>
      <c r="EV67" s="76">
        <f ca="1">SUM(Objects!EV158,Objects!EV161:EV162)</f>
        <v>0</v>
      </c>
      <c r="EW67" s="76">
        <f ca="1">SUM(Objects!EW158,Objects!EW161:EW162)</f>
        <v>0</v>
      </c>
      <c r="EX67" s="76">
        <f ca="1">SUM(Objects!EX158,Objects!EX161:EX162)</f>
        <v>0</v>
      </c>
      <c r="EY67" s="76">
        <f ca="1">SUM(Objects!EY158,Objects!EY161:EY162)</f>
        <v>0</v>
      </c>
      <c r="EZ67" s="76">
        <f ca="1">SUM(Objects!EZ158,Objects!EZ161:EZ162)</f>
        <v>0</v>
      </c>
      <c r="FA67" s="76">
        <f ca="1">SUM(Objects!FA158,Objects!FA161:FA162)</f>
        <v>0</v>
      </c>
      <c r="FB67" s="76">
        <f ca="1">SUM(Objects!FB158,Objects!FB161:FB162)</f>
        <v>0</v>
      </c>
      <c r="FC67" s="76">
        <f ca="1">SUM(Objects!FC158,Objects!FC161:FC162)</f>
        <v>0</v>
      </c>
      <c r="FD67" s="76">
        <f ca="1">SUM(Objects!FD158,Objects!FD161:FD162)</f>
        <v>0</v>
      </c>
      <c r="FE67" s="76">
        <f ca="1">SUM(Objects!FE158,Objects!FE161:FE162)</f>
        <v>0</v>
      </c>
      <c r="FF67" s="76">
        <f ca="1">SUM(Objects!FF158,Objects!FF161:FF162)</f>
        <v>0</v>
      </c>
      <c r="FG67" s="76">
        <f ca="1">SUM(Objects!FG158,Objects!FG161:FG162)</f>
        <v>0</v>
      </c>
      <c r="FH67" s="76">
        <f ca="1">SUM(Objects!FH158,Objects!FH161:FH162)</f>
        <v>0</v>
      </c>
      <c r="FI67" s="76">
        <f ca="1">SUM(Objects!FI158,Objects!FI161:FI162)</f>
        <v>0</v>
      </c>
      <c r="FJ67" s="76">
        <f ca="1">SUM(Objects!FJ158,Objects!FJ161:FJ162)</f>
        <v>0</v>
      </c>
      <c r="FK67" s="76">
        <f ca="1">SUM(Objects!FK158,Objects!FK161:FK162)</f>
        <v>0</v>
      </c>
      <c r="FL67" s="76">
        <f ca="1">SUM(Objects!FL158,Objects!FL161:FL162)</f>
        <v>0</v>
      </c>
      <c r="FM67" s="76">
        <f ca="1">SUM(Objects!FM158,Objects!FM161:FM162)</f>
        <v>0</v>
      </c>
      <c r="FN67" s="76">
        <f ca="1">SUM(Objects!FN158,Objects!FN161:FN162)</f>
        <v>0</v>
      </c>
      <c r="FO67" s="76">
        <f ca="1">SUM(Objects!FO158,Objects!FO161:FO162)</f>
        <v>0</v>
      </c>
      <c r="FP67" s="76">
        <f ca="1">SUM(Objects!FP158,Objects!FP161:FP162)</f>
        <v>0</v>
      </c>
      <c r="FQ67" s="76">
        <f ca="1">SUM(Objects!FQ158,Objects!FQ161:FQ162)</f>
        <v>0</v>
      </c>
      <c r="FR67" s="76">
        <f ca="1">SUM(Objects!FR158,Objects!FR161:FR162)</f>
        <v>0</v>
      </c>
      <c r="FS67" s="76">
        <f ca="1">SUM(Objects!FS158,Objects!FS161:FS162)</f>
        <v>0</v>
      </c>
      <c r="FT67" s="76">
        <f ca="1">SUM(Objects!FT158,Objects!FT161:FT162)</f>
        <v>0</v>
      </c>
      <c r="FU67" s="76">
        <f ca="1">SUM(Objects!FU158,Objects!FU161:FU162)</f>
        <v>0</v>
      </c>
      <c r="FV67" s="76">
        <f ca="1">SUM(Objects!FV158,Objects!FV161:FV162)</f>
        <v>0</v>
      </c>
      <c r="FW67" s="76">
        <f ca="1">SUM(Objects!FW158,Objects!FW161:FW162)</f>
        <v>0</v>
      </c>
      <c r="FX67" s="76">
        <f ca="1">SUM(Objects!FX158,Objects!FX161:FX162)</f>
        <v>0</v>
      </c>
      <c r="FY67" s="76">
        <f ca="1">SUM(Objects!FY158,Objects!FY161:FY162)</f>
        <v>0</v>
      </c>
      <c r="FZ67" s="76">
        <f ca="1">SUM(Objects!FZ158,Objects!FZ161:FZ162)</f>
        <v>0</v>
      </c>
      <c r="GA67" s="76">
        <f ca="1">SUM(Objects!GA158,Objects!GA161:GA162)</f>
        <v>0</v>
      </c>
      <c r="GB67" s="76">
        <f ca="1">SUM(Objects!GB158,Objects!GB161:GB162)</f>
        <v>0</v>
      </c>
      <c r="GC67" s="76">
        <f ca="1">SUM(Objects!GC158,Objects!GC161:GC162)</f>
        <v>0</v>
      </c>
      <c r="GD67" s="76">
        <f ca="1">SUM(Objects!GD158,Objects!GD161:GD162)</f>
        <v>0</v>
      </c>
      <c r="GE67" s="76">
        <f ca="1">SUM(Objects!GE158,Objects!GE161:GE162)</f>
        <v>0</v>
      </c>
      <c r="GF67" s="76">
        <f ca="1">SUM(Objects!GF158,Objects!GF161:GF162)</f>
        <v>0</v>
      </c>
      <c r="GG67" s="76">
        <f ca="1">SUM(Objects!GG158,Objects!GG161:GG162)</f>
        <v>0</v>
      </c>
      <c r="GH67" s="76">
        <f ca="1">SUM(Objects!GH158,Objects!GH161:GH162)</f>
        <v>0</v>
      </c>
      <c r="GI67" s="76">
        <f ca="1">SUM(Objects!GI158,Objects!GI161:GI162)</f>
        <v>0</v>
      </c>
      <c r="GJ67" s="76">
        <f ca="1">SUM(Objects!GJ158,Objects!GJ161:GJ162)</f>
        <v>0</v>
      </c>
      <c r="GK67" s="76">
        <f ca="1">SUM(Objects!GK158,Objects!GK161:GK162)</f>
        <v>0</v>
      </c>
      <c r="GL67" s="76">
        <f ca="1">SUM(Objects!GL158,Objects!GL161:GL162)</f>
        <v>0</v>
      </c>
      <c r="GM67" s="76">
        <f ca="1">SUM(Objects!GM158,Objects!GM161:GM162)</f>
        <v>0</v>
      </c>
      <c r="GN67" s="76">
        <f ca="1">SUM(Objects!GN158,Objects!GN161:GN162)</f>
        <v>0</v>
      </c>
      <c r="GO67" s="76">
        <f ca="1">SUM(Objects!GO158,Objects!GO161:GO162)</f>
        <v>0</v>
      </c>
      <c r="GP67" s="76">
        <f ca="1">SUM(Objects!GP158,Objects!GP161:GP162)</f>
        <v>0</v>
      </c>
      <c r="GQ67" s="76">
        <f ca="1">SUM(Objects!GQ158,Objects!GQ161:GQ162)</f>
        <v>0</v>
      </c>
      <c r="GR67" s="76">
        <f ca="1">SUM(Objects!GR158,Objects!GR161:GR162)</f>
        <v>0</v>
      </c>
      <c r="GS67" s="76">
        <f ca="1">SUM(Objects!GS158,Objects!GS161:GS162)</f>
        <v>0</v>
      </c>
      <c r="GT67" s="76">
        <f ca="1">SUM(Objects!GT158,Objects!GT161:GT162)</f>
        <v>0</v>
      </c>
      <c r="GU67" s="76">
        <f ca="1">SUM(Objects!GU158,Objects!GU161:GU162)</f>
        <v>0</v>
      </c>
      <c r="GV67" s="76">
        <f ca="1">SUM(Objects!GV158,Objects!GV161:GV162)</f>
        <v>0</v>
      </c>
      <c r="GW67" s="76">
        <f ca="1">SUM(Objects!GW158,Objects!GW161:GW162)</f>
        <v>0</v>
      </c>
      <c r="GX67" s="76">
        <f ca="1">SUM(Objects!GX158,Objects!GX161:GX162)</f>
        <v>0</v>
      </c>
      <c r="GY67" s="76">
        <f ca="1">SUM(Objects!GY158,Objects!GY161:GY162)</f>
        <v>0</v>
      </c>
      <c r="GZ67" s="76">
        <f ca="1">SUM(Objects!GZ158,Objects!GZ161:GZ162)</f>
        <v>0</v>
      </c>
      <c r="HA67" s="76">
        <f ca="1">SUM(Objects!HA158,Objects!HA161:HA162)</f>
        <v>0</v>
      </c>
      <c r="HB67" s="76">
        <f ca="1">SUM(Objects!HB158,Objects!HB161:HB162)</f>
        <v>0</v>
      </c>
      <c r="HC67" s="76">
        <f ca="1">SUM(Objects!HC158,Objects!HC161:HC162)</f>
        <v>0</v>
      </c>
      <c r="HD67" s="76">
        <f ca="1">SUM(Objects!HD158,Objects!HD161:HD162)</f>
        <v>0</v>
      </c>
      <c r="HE67" s="76">
        <f ca="1">SUM(Objects!HE158,Objects!HE161:HE162)</f>
        <v>0</v>
      </c>
      <c r="HF67" s="76">
        <f ca="1">SUM(Objects!HF158,Objects!HF161:HF162)</f>
        <v>0</v>
      </c>
      <c r="HG67" s="76">
        <f ca="1">SUM(Objects!HG158,Objects!HG161:HG162)</f>
        <v>0</v>
      </c>
      <c r="HH67" s="76">
        <f ca="1">SUM(Objects!HH158,Objects!HH161:HH162)</f>
        <v>0</v>
      </c>
      <c r="HI67" s="76">
        <f ca="1">SUM(Objects!HI158,Objects!HI161:HI162)</f>
        <v>0</v>
      </c>
      <c r="HJ67" s="76">
        <f ca="1">SUM(Objects!HJ158,Objects!HJ161:HJ162)</f>
        <v>0</v>
      </c>
      <c r="HK67" s="76">
        <f ca="1">SUM(Objects!HK158,Objects!HK161:HK162)</f>
        <v>0</v>
      </c>
      <c r="HL67" s="76">
        <f ca="1">SUM(Objects!HL158,Objects!HL161:HL162)</f>
        <v>0</v>
      </c>
      <c r="HM67" s="76">
        <f ca="1">SUM(Objects!HM158,Objects!HM161:HM162)</f>
        <v>0</v>
      </c>
      <c r="HN67" s="76">
        <f ca="1">SUM(Objects!HN158,Objects!HN161:HN162)</f>
        <v>0</v>
      </c>
      <c r="HO67" s="76">
        <f ca="1">SUM(Objects!HO158,Objects!HO161:HO162)</f>
        <v>0</v>
      </c>
      <c r="HP67" s="76">
        <f ca="1">SUM(Objects!HP158,Objects!HP161:HP162)</f>
        <v>0</v>
      </c>
      <c r="HQ67" s="76">
        <f ca="1">SUM(Objects!HQ158,Objects!HQ161:HQ162)</f>
        <v>0</v>
      </c>
      <c r="HR67" s="76">
        <f ca="1">SUM(Objects!HR158,Objects!HR161:HR162)</f>
        <v>0</v>
      </c>
      <c r="HS67" s="76">
        <f ca="1">SUM(Objects!HS158,Objects!HS161:HS162)</f>
        <v>0</v>
      </c>
      <c r="HT67" s="76">
        <f ca="1">SUM(Objects!HT158,Objects!HT161:HT162)</f>
        <v>0</v>
      </c>
      <c r="HU67" s="76">
        <f ca="1">SUM(Objects!HU158,Objects!HU161:HU162)</f>
        <v>0</v>
      </c>
      <c r="HV67" s="76">
        <f ca="1">SUM(Objects!HV158,Objects!HV161:HV162)</f>
        <v>0</v>
      </c>
      <c r="HW67" s="76">
        <f ca="1">SUM(Objects!HW158,Objects!HW161:HW162)</f>
        <v>0</v>
      </c>
      <c r="HX67" s="76">
        <f ca="1">SUM(Objects!HX158,Objects!HX161:HX162)</f>
        <v>0</v>
      </c>
      <c r="HY67" s="76">
        <f ca="1">SUM(Objects!HY158,Objects!HY161:HY162)</f>
        <v>0</v>
      </c>
      <c r="HZ67" s="76">
        <f ca="1">SUM(Objects!HZ158,Objects!HZ161:HZ162)</f>
        <v>0</v>
      </c>
      <c r="IA67" s="76">
        <f ca="1">SUM(Objects!IA158,Objects!IA161:IA162)</f>
        <v>0</v>
      </c>
      <c r="IB67" s="76">
        <f ca="1">SUM(Objects!IB158,Objects!IB161:IB162)</f>
        <v>0</v>
      </c>
      <c r="IC67" s="76">
        <f ca="1">SUM(Objects!IC158,Objects!IC161:IC162)</f>
        <v>0</v>
      </c>
      <c r="ID67" s="76">
        <f ca="1">SUM(Objects!ID158,Objects!ID161:ID162)</f>
        <v>0</v>
      </c>
      <c r="IE67" s="76">
        <f ca="1">SUM(Objects!IE158,Objects!IE161:IE162)</f>
        <v>0</v>
      </c>
      <c r="IF67" s="76">
        <f ca="1">SUM(Objects!IF158,Objects!IF161:IF162)</f>
        <v>0</v>
      </c>
      <c r="IG67" s="76">
        <f ca="1">SUM(Objects!IG158,Objects!IG161:IG162)</f>
        <v>0</v>
      </c>
      <c r="IH67" s="76">
        <f ca="1">SUM(Objects!IH158,Objects!IH161:IH162)</f>
        <v>0</v>
      </c>
      <c r="II67" s="76">
        <f ca="1">SUM(Objects!II158,Objects!II161:II162)</f>
        <v>0</v>
      </c>
      <c r="IJ67" s="76">
        <f ca="1">SUM(Objects!IJ158,Objects!IJ161:IJ162)</f>
        <v>0</v>
      </c>
      <c r="IK67" s="76">
        <f ca="1">SUM(Objects!IK158,Objects!IK161:IK162)</f>
        <v>0</v>
      </c>
      <c r="IL67" s="76">
        <f ca="1">SUM(Objects!IL158,Objects!IL161:IL162)</f>
        <v>0</v>
      </c>
    </row>
    <row r="68" spans="2:246" ht="10.5" customHeight="1" outlineLevel="2" x14ac:dyDescent="0.3">
      <c r="B68" s="7" t="s">
        <v>116</v>
      </c>
      <c r="C68" s="56" t="s">
        <v>283</v>
      </c>
      <c r="G68" s="76">
        <f ca="1">Objects!G159</f>
        <v>0</v>
      </c>
      <c r="H68" s="76">
        <f ca="1">Objects!H159</f>
        <v>0</v>
      </c>
      <c r="I68" s="76">
        <f ca="1">Objects!I159</f>
        <v>0</v>
      </c>
      <c r="J68" s="76">
        <f ca="1">Objects!J159</f>
        <v>0</v>
      </c>
      <c r="K68" s="76">
        <f ca="1">Objects!K159</f>
        <v>0</v>
      </c>
      <c r="L68" s="76">
        <f ca="1">Objects!L159</f>
        <v>0</v>
      </c>
      <c r="M68" s="76">
        <f ca="1">Objects!M159</f>
        <v>0</v>
      </c>
      <c r="N68" s="76">
        <f ca="1">Objects!N159</f>
        <v>0</v>
      </c>
      <c r="O68" s="76">
        <f ca="1">Objects!O159</f>
        <v>0</v>
      </c>
      <c r="P68" s="76">
        <f ca="1">Objects!P159</f>
        <v>0</v>
      </c>
      <c r="Q68" s="76">
        <f ca="1">Objects!Q159</f>
        <v>1583.3333333333335</v>
      </c>
      <c r="R68" s="76">
        <f ca="1">Objects!R159</f>
        <v>2250</v>
      </c>
      <c r="S68" s="76">
        <f>Objects!S159</f>
        <v>0</v>
      </c>
      <c r="T68" s="76">
        <f>Objects!T159</f>
        <v>0</v>
      </c>
      <c r="U68" s="76">
        <f>Objects!U159</f>
        <v>0</v>
      </c>
      <c r="V68" s="76">
        <f>Objects!V159</f>
        <v>0</v>
      </c>
      <c r="W68" s="76">
        <f>Objects!W159</f>
        <v>0</v>
      </c>
      <c r="X68" s="76">
        <f>Objects!X159</f>
        <v>0</v>
      </c>
      <c r="Y68" s="76">
        <f>Objects!Y159</f>
        <v>0</v>
      </c>
      <c r="Z68" s="76">
        <f>Objects!Z159</f>
        <v>0</v>
      </c>
      <c r="AA68" s="76">
        <f>Objects!AA159</f>
        <v>0</v>
      </c>
      <c r="AB68" s="76">
        <f>Objects!AB159</f>
        <v>0</v>
      </c>
      <c r="AC68" s="76">
        <f>Objects!AC159</f>
        <v>0</v>
      </c>
      <c r="AD68" s="76">
        <f>Objects!AD159</f>
        <v>0</v>
      </c>
      <c r="AE68" s="76">
        <f>Objects!AE159</f>
        <v>0</v>
      </c>
      <c r="AF68" s="76">
        <f>Objects!AF159</f>
        <v>0</v>
      </c>
      <c r="AG68" s="76">
        <f>Objects!AG159</f>
        <v>0</v>
      </c>
      <c r="AH68" s="76">
        <f>Objects!AH159</f>
        <v>0</v>
      </c>
      <c r="AI68" s="76">
        <f>Objects!AI159</f>
        <v>0</v>
      </c>
      <c r="AJ68" s="76">
        <f>Objects!AJ159</f>
        <v>0</v>
      </c>
      <c r="AK68" s="76">
        <f>Objects!AK159</f>
        <v>0</v>
      </c>
      <c r="AL68" s="76">
        <f>Objects!AL159</f>
        <v>0</v>
      </c>
      <c r="AM68" s="76">
        <f>Objects!AM159</f>
        <v>0</v>
      </c>
      <c r="AN68" s="76">
        <f>Objects!AN159</f>
        <v>0</v>
      </c>
      <c r="AO68" s="76">
        <f>Objects!AO159</f>
        <v>0</v>
      </c>
      <c r="AP68" s="76">
        <f>Objects!AP159</f>
        <v>0</v>
      </c>
      <c r="AQ68" s="76">
        <f>Objects!AQ159</f>
        <v>0</v>
      </c>
      <c r="AR68" s="76">
        <f>Objects!AR159</f>
        <v>0</v>
      </c>
      <c r="AS68" s="76">
        <f>Objects!AS159</f>
        <v>0</v>
      </c>
      <c r="AT68" s="76">
        <f>Objects!AT159</f>
        <v>0</v>
      </c>
      <c r="AU68" s="76">
        <f>Objects!AU159</f>
        <v>0</v>
      </c>
      <c r="AV68" s="76">
        <f>Objects!AV159</f>
        <v>0</v>
      </c>
      <c r="AW68" s="76">
        <f>Objects!AW159</f>
        <v>0</v>
      </c>
      <c r="AX68" s="76">
        <f>Objects!AX159</f>
        <v>0</v>
      </c>
      <c r="AY68" s="76">
        <f>Objects!AY159</f>
        <v>0</v>
      </c>
      <c r="AZ68" s="76">
        <f>Objects!AZ159</f>
        <v>0</v>
      </c>
      <c r="BA68" s="76">
        <f>Objects!BA159</f>
        <v>0</v>
      </c>
      <c r="BB68" s="76">
        <f>Objects!BB159</f>
        <v>0</v>
      </c>
      <c r="BC68" s="76">
        <f>Objects!BC159</f>
        <v>0</v>
      </c>
      <c r="BD68" s="76">
        <f>Objects!BD159</f>
        <v>0</v>
      </c>
      <c r="BE68" s="76">
        <f>Objects!BE159</f>
        <v>0</v>
      </c>
      <c r="BF68" s="76">
        <f>Objects!BF159</f>
        <v>0</v>
      </c>
      <c r="BG68" s="76">
        <f>Objects!BG159</f>
        <v>0</v>
      </c>
      <c r="BH68" s="76">
        <f>Objects!BH159</f>
        <v>0</v>
      </c>
      <c r="BI68" s="76">
        <f>Objects!BI159</f>
        <v>0</v>
      </c>
      <c r="BJ68" s="76">
        <f>Objects!BJ159</f>
        <v>0</v>
      </c>
      <c r="BK68" s="76">
        <f>Objects!BK159</f>
        <v>0</v>
      </c>
      <c r="BL68" s="76">
        <f>Objects!BL159</f>
        <v>0</v>
      </c>
      <c r="BM68" s="76">
        <f>Objects!BM159</f>
        <v>0</v>
      </c>
      <c r="BN68" s="76">
        <f>Objects!BN159</f>
        <v>0</v>
      </c>
      <c r="BO68" s="76">
        <f>Objects!BO159</f>
        <v>0</v>
      </c>
      <c r="BP68" s="76">
        <f>Objects!BP159</f>
        <v>0</v>
      </c>
      <c r="BQ68" s="76">
        <f>Objects!BQ159</f>
        <v>0</v>
      </c>
      <c r="BR68" s="76">
        <f>Objects!BR159</f>
        <v>0</v>
      </c>
      <c r="BS68" s="76">
        <f>Objects!BS159</f>
        <v>0</v>
      </c>
      <c r="BT68" s="76">
        <f>Objects!BT159</f>
        <v>0</v>
      </c>
      <c r="BU68" s="76">
        <f>Objects!BU159</f>
        <v>0</v>
      </c>
      <c r="BV68" s="76">
        <f>Objects!BV159</f>
        <v>0</v>
      </c>
      <c r="BW68" s="76">
        <f>Objects!BW159</f>
        <v>0</v>
      </c>
      <c r="BX68" s="76">
        <f>Objects!BX159</f>
        <v>0</v>
      </c>
      <c r="BY68" s="76">
        <f>Objects!BY159</f>
        <v>0</v>
      </c>
      <c r="BZ68" s="76">
        <f>Objects!BZ159</f>
        <v>0</v>
      </c>
      <c r="CA68" s="76">
        <f>Objects!CA159</f>
        <v>0</v>
      </c>
      <c r="CB68" s="76">
        <f>Objects!CB159</f>
        <v>0</v>
      </c>
      <c r="CC68" s="76">
        <f>Objects!CC159</f>
        <v>0</v>
      </c>
      <c r="CD68" s="76">
        <f>Objects!CD159</f>
        <v>0</v>
      </c>
      <c r="CE68" s="76">
        <f>Objects!CE159</f>
        <v>0</v>
      </c>
      <c r="CF68" s="76">
        <f>Objects!CF159</f>
        <v>0</v>
      </c>
      <c r="CG68" s="76">
        <f>Objects!CG159</f>
        <v>0</v>
      </c>
      <c r="CH68" s="76">
        <f>Objects!CH159</f>
        <v>0</v>
      </c>
      <c r="CI68" s="76">
        <f>Objects!CI159</f>
        <v>0</v>
      </c>
      <c r="CJ68" s="76">
        <f>Objects!CJ159</f>
        <v>0</v>
      </c>
      <c r="CK68" s="76">
        <f>Objects!CK159</f>
        <v>0</v>
      </c>
      <c r="CL68" s="76">
        <f>Objects!CL159</f>
        <v>0</v>
      </c>
      <c r="CM68" s="76">
        <f>Objects!CM159</f>
        <v>0</v>
      </c>
      <c r="CN68" s="76">
        <f>Objects!CN159</f>
        <v>0</v>
      </c>
      <c r="CO68" s="76">
        <f>Objects!CO159</f>
        <v>0</v>
      </c>
      <c r="CP68" s="76">
        <f>Objects!CP159</f>
        <v>0</v>
      </c>
      <c r="CQ68" s="76">
        <f>Objects!CQ159</f>
        <v>0</v>
      </c>
      <c r="CR68" s="76">
        <f>Objects!CR159</f>
        <v>0</v>
      </c>
      <c r="CS68" s="76">
        <f>Objects!CS159</f>
        <v>0</v>
      </c>
      <c r="CT68" s="76">
        <f>Objects!CT159</f>
        <v>0</v>
      </c>
      <c r="CU68" s="76">
        <f>Objects!CU159</f>
        <v>0</v>
      </c>
      <c r="CV68" s="76">
        <f>Objects!CV159</f>
        <v>0</v>
      </c>
      <c r="CW68" s="76">
        <f>Objects!CW159</f>
        <v>0</v>
      </c>
      <c r="CX68" s="76">
        <f>Objects!CX159</f>
        <v>0</v>
      </c>
      <c r="CY68" s="76">
        <f>Objects!CY159</f>
        <v>0</v>
      </c>
      <c r="CZ68" s="76">
        <f>Objects!CZ159</f>
        <v>0</v>
      </c>
      <c r="DA68" s="76">
        <f>Objects!DA159</f>
        <v>0</v>
      </c>
      <c r="DB68" s="76">
        <f>Objects!DB159</f>
        <v>0</v>
      </c>
      <c r="DC68" s="76">
        <f>Objects!DC159</f>
        <v>0</v>
      </c>
      <c r="DD68" s="76">
        <f>Objects!DD159</f>
        <v>0</v>
      </c>
      <c r="DE68" s="76">
        <f>Objects!DE159</f>
        <v>0</v>
      </c>
      <c r="DF68" s="76">
        <f>Objects!DF159</f>
        <v>0</v>
      </c>
      <c r="DG68" s="76">
        <f>Objects!DG159</f>
        <v>0</v>
      </c>
      <c r="DH68" s="76">
        <f>Objects!DH159</f>
        <v>0</v>
      </c>
      <c r="DI68" s="76">
        <f>Objects!DI159</f>
        <v>0</v>
      </c>
      <c r="DJ68" s="76">
        <f>Objects!DJ159</f>
        <v>0</v>
      </c>
      <c r="DK68" s="76">
        <f>Objects!DK159</f>
        <v>0</v>
      </c>
      <c r="DL68" s="76">
        <f>Objects!DL159</f>
        <v>0</v>
      </c>
      <c r="DM68" s="76">
        <f>Objects!DM159</f>
        <v>0</v>
      </c>
      <c r="DN68" s="76">
        <f>Objects!DN159</f>
        <v>0</v>
      </c>
      <c r="DO68" s="76">
        <f>Objects!DO159</f>
        <v>0</v>
      </c>
      <c r="DP68" s="76">
        <f>Objects!DP159</f>
        <v>0</v>
      </c>
      <c r="DQ68" s="76">
        <f>Objects!DQ159</f>
        <v>0</v>
      </c>
      <c r="DR68" s="76">
        <f>Objects!DR159</f>
        <v>0</v>
      </c>
      <c r="DS68" s="76">
        <f>Objects!DS159</f>
        <v>0</v>
      </c>
      <c r="DT68" s="76">
        <f>Objects!DT159</f>
        <v>0</v>
      </c>
      <c r="DU68" s="76">
        <f>Objects!DU159</f>
        <v>0</v>
      </c>
      <c r="DV68" s="76">
        <f>Objects!DV159</f>
        <v>0</v>
      </c>
      <c r="DW68" s="76">
        <f>Objects!DW159</f>
        <v>0</v>
      </c>
      <c r="DX68" s="76">
        <f>Objects!DX159</f>
        <v>0</v>
      </c>
      <c r="DY68" s="76">
        <f>Objects!DY159</f>
        <v>0</v>
      </c>
      <c r="DZ68" s="76">
        <f>Objects!DZ159</f>
        <v>0</v>
      </c>
      <c r="EA68" s="76">
        <f>Objects!EA159</f>
        <v>0</v>
      </c>
      <c r="EB68" s="76">
        <f>Objects!EB159</f>
        <v>0</v>
      </c>
      <c r="EC68" s="76">
        <f>Objects!EC159</f>
        <v>0</v>
      </c>
      <c r="ED68" s="76">
        <f>Objects!ED159</f>
        <v>0</v>
      </c>
      <c r="EE68" s="76">
        <f>Objects!EE159</f>
        <v>0</v>
      </c>
      <c r="EF68" s="76">
        <f>Objects!EF159</f>
        <v>0</v>
      </c>
      <c r="EG68" s="76">
        <f>Objects!EG159</f>
        <v>0</v>
      </c>
      <c r="EH68" s="76">
        <f>Objects!EH159</f>
        <v>0</v>
      </c>
      <c r="EI68" s="76">
        <f>Objects!EI159</f>
        <v>0</v>
      </c>
      <c r="EJ68" s="76">
        <f>Objects!EJ159</f>
        <v>0</v>
      </c>
      <c r="EK68" s="76">
        <f>Objects!EK159</f>
        <v>0</v>
      </c>
      <c r="EL68" s="76">
        <f>Objects!EL159</f>
        <v>0</v>
      </c>
      <c r="EM68" s="76">
        <f>Objects!EM159</f>
        <v>0</v>
      </c>
      <c r="EN68" s="76">
        <f>Objects!EN159</f>
        <v>0</v>
      </c>
      <c r="EO68" s="76">
        <f>Objects!EO159</f>
        <v>0</v>
      </c>
      <c r="EP68" s="76">
        <f>Objects!EP159</f>
        <v>0</v>
      </c>
      <c r="EQ68" s="76">
        <f>Objects!EQ159</f>
        <v>0</v>
      </c>
      <c r="ER68" s="76">
        <f>Objects!ER159</f>
        <v>0</v>
      </c>
      <c r="ES68" s="76">
        <f>Objects!ES159</f>
        <v>0</v>
      </c>
      <c r="ET68" s="76">
        <f>Objects!ET159</f>
        <v>0</v>
      </c>
      <c r="EU68" s="76">
        <f>Objects!EU159</f>
        <v>0</v>
      </c>
      <c r="EV68" s="76">
        <f>Objects!EV159</f>
        <v>0</v>
      </c>
      <c r="EW68" s="76">
        <f>Objects!EW159</f>
        <v>0</v>
      </c>
      <c r="EX68" s="76">
        <f>Objects!EX159</f>
        <v>0</v>
      </c>
      <c r="EY68" s="76">
        <f>Objects!EY159</f>
        <v>0</v>
      </c>
      <c r="EZ68" s="76">
        <f>Objects!EZ159</f>
        <v>0</v>
      </c>
      <c r="FA68" s="76">
        <f>Objects!FA159</f>
        <v>0</v>
      </c>
      <c r="FB68" s="76">
        <f>Objects!FB159</f>
        <v>0</v>
      </c>
      <c r="FC68" s="76">
        <f>Objects!FC159</f>
        <v>0</v>
      </c>
      <c r="FD68" s="76">
        <f>Objects!FD159</f>
        <v>0</v>
      </c>
      <c r="FE68" s="76">
        <f>Objects!FE159</f>
        <v>0</v>
      </c>
      <c r="FF68" s="76">
        <f>Objects!FF159</f>
        <v>0</v>
      </c>
      <c r="FG68" s="76">
        <f>Objects!FG159</f>
        <v>0</v>
      </c>
      <c r="FH68" s="76">
        <f>Objects!FH159</f>
        <v>0</v>
      </c>
      <c r="FI68" s="76">
        <f>Objects!FI159</f>
        <v>0</v>
      </c>
      <c r="FJ68" s="76">
        <f>Objects!FJ159</f>
        <v>0</v>
      </c>
      <c r="FK68" s="76">
        <f>Objects!FK159</f>
        <v>0</v>
      </c>
      <c r="FL68" s="76">
        <f>Objects!FL159</f>
        <v>0</v>
      </c>
      <c r="FM68" s="76">
        <f>Objects!FM159</f>
        <v>0</v>
      </c>
      <c r="FN68" s="76">
        <f>Objects!FN159</f>
        <v>0</v>
      </c>
      <c r="FO68" s="76">
        <f>Objects!FO159</f>
        <v>0</v>
      </c>
      <c r="FP68" s="76">
        <f>Objects!FP159</f>
        <v>0</v>
      </c>
      <c r="FQ68" s="76">
        <f>Objects!FQ159</f>
        <v>0</v>
      </c>
      <c r="FR68" s="76">
        <f>Objects!FR159</f>
        <v>0</v>
      </c>
      <c r="FS68" s="76">
        <f>Objects!FS159</f>
        <v>0</v>
      </c>
      <c r="FT68" s="76">
        <f>Objects!FT159</f>
        <v>0</v>
      </c>
      <c r="FU68" s="76">
        <f>Objects!FU159</f>
        <v>0</v>
      </c>
      <c r="FV68" s="76">
        <f>Objects!FV159</f>
        <v>0</v>
      </c>
      <c r="FW68" s="76">
        <f>Objects!FW159</f>
        <v>0</v>
      </c>
      <c r="FX68" s="76">
        <f>Objects!FX159</f>
        <v>0</v>
      </c>
      <c r="FY68" s="76">
        <f>Objects!FY159</f>
        <v>0</v>
      </c>
      <c r="FZ68" s="76">
        <f>Objects!FZ159</f>
        <v>0</v>
      </c>
      <c r="GA68" s="76">
        <f>Objects!GA159</f>
        <v>0</v>
      </c>
      <c r="GB68" s="76">
        <f>Objects!GB159</f>
        <v>0</v>
      </c>
      <c r="GC68" s="76">
        <f>Objects!GC159</f>
        <v>0</v>
      </c>
      <c r="GD68" s="76">
        <f>Objects!GD159</f>
        <v>0</v>
      </c>
      <c r="GE68" s="76">
        <f>Objects!GE159</f>
        <v>0</v>
      </c>
      <c r="GF68" s="76">
        <f>Objects!GF159</f>
        <v>0</v>
      </c>
      <c r="GG68" s="76">
        <f>Objects!GG159</f>
        <v>0</v>
      </c>
      <c r="GH68" s="76">
        <f>Objects!GH159</f>
        <v>0</v>
      </c>
      <c r="GI68" s="76">
        <f>Objects!GI159</f>
        <v>0</v>
      </c>
      <c r="GJ68" s="76">
        <f>Objects!GJ159</f>
        <v>0</v>
      </c>
      <c r="GK68" s="76">
        <f>Objects!GK159</f>
        <v>0</v>
      </c>
      <c r="GL68" s="76">
        <f>Objects!GL159</f>
        <v>0</v>
      </c>
      <c r="GM68" s="76">
        <f>Objects!GM159</f>
        <v>0</v>
      </c>
      <c r="GN68" s="76">
        <f>Objects!GN159</f>
        <v>0</v>
      </c>
      <c r="GO68" s="76">
        <f>Objects!GO159</f>
        <v>0</v>
      </c>
      <c r="GP68" s="76">
        <f>Objects!GP159</f>
        <v>0</v>
      </c>
      <c r="GQ68" s="76">
        <f>Objects!GQ159</f>
        <v>0</v>
      </c>
      <c r="GR68" s="76">
        <f>Objects!GR159</f>
        <v>0</v>
      </c>
      <c r="GS68" s="76">
        <f>Objects!GS159</f>
        <v>0</v>
      </c>
      <c r="GT68" s="76">
        <f>Objects!GT159</f>
        <v>0</v>
      </c>
      <c r="GU68" s="76">
        <f>Objects!GU159</f>
        <v>0</v>
      </c>
      <c r="GV68" s="76">
        <f>Objects!GV159</f>
        <v>0</v>
      </c>
      <c r="GW68" s="76">
        <f>Objects!GW159</f>
        <v>0</v>
      </c>
      <c r="GX68" s="76">
        <f>Objects!GX159</f>
        <v>0</v>
      </c>
      <c r="GY68" s="76">
        <f>Objects!GY159</f>
        <v>0</v>
      </c>
      <c r="GZ68" s="76">
        <f>Objects!GZ159</f>
        <v>0</v>
      </c>
      <c r="HA68" s="76">
        <f>Objects!HA159</f>
        <v>0</v>
      </c>
      <c r="HB68" s="76">
        <f>Objects!HB159</f>
        <v>0</v>
      </c>
      <c r="HC68" s="76">
        <f>Objects!HC159</f>
        <v>0</v>
      </c>
      <c r="HD68" s="76">
        <f>Objects!HD159</f>
        <v>0</v>
      </c>
      <c r="HE68" s="76">
        <f>Objects!HE159</f>
        <v>0</v>
      </c>
      <c r="HF68" s="76">
        <f>Objects!HF159</f>
        <v>0</v>
      </c>
      <c r="HG68" s="76">
        <f>Objects!HG159</f>
        <v>0</v>
      </c>
      <c r="HH68" s="76">
        <f>Objects!HH159</f>
        <v>0</v>
      </c>
      <c r="HI68" s="76">
        <f>Objects!HI159</f>
        <v>0</v>
      </c>
      <c r="HJ68" s="76">
        <f>Objects!HJ159</f>
        <v>0</v>
      </c>
      <c r="HK68" s="76">
        <f>Objects!HK159</f>
        <v>0</v>
      </c>
      <c r="HL68" s="76">
        <f>Objects!HL159</f>
        <v>0</v>
      </c>
      <c r="HM68" s="76">
        <f>Objects!HM159</f>
        <v>0</v>
      </c>
      <c r="HN68" s="76">
        <f>Objects!HN159</f>
        <v>0</v>
      </c>
      <c r="HO68" s="76">
        <f>Objects!HO159</f>
        <v>0</v>
      </c>
      <c r="HP68" s="76">
        <f>Objects!HP159</f>
        <v>0</v>
      </c>
      <c r="HQ68" s="76">
        <f>Objects!HQ159</f>
        <v>0</v>
      </c>
      <c r="HR68" s="76">
        <f>Objects!HR159</f>
        <v>0</v>
      </c>
      <c r="HS68" s="76">
        <f>Objects!HS159</f>
        <v>0</v>
      </c>
      <c r="HT68" s="76">
        <f>Objects!HT159</f>
        <v>0</v>
      </c>
      <c r="HU68" s="76">
        <f>Objects!HU159</f>
        <v>0</v>
      </c>
      <c r="HV68" s="76">
        <f>Objects!HV159</f>
        <v>0</v>
      </c>
      <c r="HW68" s="76">
        <f>Objects!HW159</f>
        <v>0</v>
      </c>
      <c r="HX68" s="76">
        <f>Objects!HX159</f>
        <v>0</v>
      </c>
      <c r="HY68" s="76">
        <f>Objects!HY159</f>
        <v>0</v>
      </c>
      <c r="HZ68" s="76">
        <f>Objects!HZ159</f>
        <v>0</v>
      </c>
      <c r="IA68" s="76">
        <f>Objects!IA159</f>
        <v>0</v>
      </c>
      <c r="IB68" s="76">
        <f>Objects!IB159</f>
        <v>0</v>
      </c>
      <c r="IC68" s="76">
        <f>Objects!IC159</f>
        <v>0</v>
      </c>
      <c r="ID68" s="76">
        <f>Objects!ID159</f>
        <v>0</v>
      </c>
      <c r="IE68" s="76">
        <f>Objects!IE159</f>
        <v>0</v>
      </c>
      <c r="IF68" s="76">
        <f>Objects!IF159</f>
        <v>0</v>
      </c>
      <c r="IG68" s="76">
        <f>Objects!IG159</f>
        <v>0</v>
      </c>
      <c r="IH68" s="76">
        <f>Objects!IH159</f>
        <v>0</v>
      </c>
      <c r="II68" s="76">
        <f>Objects!II159</f>
        <v>0</v>
      </c>
      <c r="IJ68" s="76">
        <f>Objects!IJ159</f>
        <v>0</v>
      </c>
      <c r="IK68" s="76">
        <f>Objects!IK159</f>
        <v>0</v>
      </c>
      <c r="IL68" s="76">
        <f>Objects!IL159</f>
        <v>0</v>
      </c>
    </row>
    <row r="69" spans="2:246" ht="10.5" customHeight="1" outlineLevel="2" x14ac:dyDescent="0.3">
      <c r="B69" s="7" t="s">
        <v>117</v>
      </c>
      <c r="C69" s="56" t="s">
        <v>283</v>
      </c>
      <c r="G69" s="76">
        <f>Objects!G160</f>
        <v>0</v>
      </c>
      <c r="H69" s="76">
        <f>Objects!H160</f>
        <v>0</v>
      </c>
      <c r="I69" s="76">
        <f>Objects!I160</f>
        <v>0</v>
      </c>
      <c r="J69" s="76">
        <f>Objects!J160</f>
        <v>0</v>
      </c>
      <c r="K69" s="76">
        <f>Objects!K160</f>
        <v>0</v>
      </c>
      <c r="L69" s="76">
        <f>Objects!L160</f>
        <v>0</v>
      </c>
      <c r="M69" s="76">
        <f>Objects!M160</f>
        <v>0</v>
      </c>
      <c r="N69" s="76">
        <f>Objects!N160</f>
        <v>0</v>
      </c>
      <c r="O69" s="76">
        <f>Objects!O160</f>
        <v>0</v>
      </c>
      <c r="P69" s="76">
        <f>Objects!P160</f>
        <v>0</v>
      </c>
      <c r="Q69" s="76">
        <f>Objects!Q160</f>
        <v>0</v>
      </c>
      <c r="R69" s="76">
        <f>Objects!R160</f>
        <v>0</v>
      </c>
      <c r="S69" s="76">
        <f>Objects!S160</f>
        <v>0</v>
      </c>
      <c r="T69" s="76">
        <f>Objects!T160</f>
        <v>0</v>
      </c>
      <c r="U69" s="76">
        <f>Objects!U160</f>
        <v>0</v>
      </c>
      <c r="V69" s="76">
        <f>Objects!V160</f>
        <v>0</v>
      </c>
      <c r="W69" s="76">
        <f>Objects!W160</f>
        <v>0</v>
      </c>
      <c r="X69" s="76">
        <f>Objects!X160</f>
        <v>0</v>
      </c>
      <c r="Y69" s="76">
        <f>Objects!Y160</f>
        <v>0</v>
      </c>
      <c r="Z69" s="76">
        <f>Objects!Z160</f>
        <v>0</v>
      </c>
      <c r="AA69" s="76">
        <f>Objects!AA160</f>
        <v>0</v>
      </c>
      <c r="AB69" s="76">
        <f>Objects!AB160</f>
        <v>0</v>
      </c>
      <c r="AC69" s="76">
        <f>Objects!AC160</f>
        <v>0</v>
      </c>
      <c r="AD69" s="76">
        <f>Objects!AD160</f>
        <v>0</v>
      </c>
      <c r="AE69" s="76">
        <f>Objects!AE160</f>
        <v>0</v>
      </c>
      <c r="AF69" s="76">
        <f>Objects!AF160</f>
        <v>0</v>
      </c>
      <c r="AG69" s="76">
        <f>Objects!AG160</f>
        <v>0</v>
      </c>
      <c r="AH69" s="76">
        <f>Objects!AH160</f>
        <v>0</v>
      </c>
      <c r="AI69" s="76">
        <f>Objects!AI160</f>
        <v>0</v>
      </c>
      <c r="AJ69" s="76">
        <f>Objects!AJ160</f>
        <v>0</v>
      </c>
      <c r="AK69" s="76">
        <f>Objects!AK160</f>
        <v>0</v>
      </c>
      <c r="AL69" s="76">
        <f>Objects!AL160</f>
        <v>0</v>
      </c>
      <c r="AM69" s="76">
        <f>Objects!AM160</f>
        <v>0</v>
      </c>
      <c r="AN69" s="76">
        <f>Objects!AN160</f>
        <v>0</v>
      </c>
      <c r="AO69" s="76">
        <f>Objects!AO160</f>
        <v>0</v>
      </c>
      <c r="AP69" s="76">
        <f>Objects!AP160</f>
        <v>0</v>
      </c>
      <c r="AQ69" s="76">
        <f>Objects!AQ160</f>
        <v>0</v>
      </c>
      <c r="AR69" s="76">
        <f>Objects!AR160</f>
        <v>0</v>
      </c>
      <c r="AS69" s="76">
        <f>Objects!AS160</f>
        <v>0</v>
      </c>
      <c r="AT69" s="76">
        <f>Objects!AT160</f>
        <v>0</v>
      </c>
      <c r="AU69" s="76">
        <f>Objects!AU160</f>
        <v>0</v>
      </c>
      <c r="AV69" s="76">
        <f>Objects!AV160</f>
        <v>0</v>
      </c>
      <c r="AW69" s="76">
        <f>Objects!AW160</f>
        <v>0</v>
      </c>
      <c r="AX69" s="76">
        <f>Objects!AX160</f>
        <v>0</v>
      </c>
      <c r="AY69" s="76">
        <f>Objects!AY160</f>
        <v>0</v>
      </c>
      <c r="AZ69" s="76">
        <f>Objects!AZ160</f>
        <v>0</v>
      </c>
      <c r="BA69" s="76">
        <f>Objects!BA160</f>
        <v>0</v>
      </c>
      <c r="BB69" s="76">
        <f>Objects!BB160</f>
        <v>0</v>
      </c>
      <c r="BC69" s="76">
        <f>Objects!BC160</f>
        <v>0</v>
      </c>
      <c r="BD69" s="76">
        <f>Objects!BD160</f>
        <v>0</v>
      </c>
      <c r="BE69" s="76">
        <f>Objects!BE160</f>
        <v>0</v>
      </c>
      <c r="BF69" s="76">
        <f>Objects!BF160</f>
        <v>0</v>
      </c>
      <c r="BG69" s="76">
        <f>Objects!BG160</f>
        <v>0</v>
      </c>
      <c r="BH69" s="76">
        <f>Objects!BH160</f>
        <v>0</v>
      </c>
      <c r="BI69" s="76">
        <f>Objects!BI160</f>
        <v>0</v>
      </c>
      <c r="BJ69" s="76">
        <f>Objects!BJ160</f>
        <v>0</v>
      </c>
      <c r="BK69" s="76">
        <f>Objects!BK160</f>
        <v>0</v>
      </c>
      <c r="BL69" s="76">
        <f>Objects!BL160</f>
        <v>0</v>
      </c>
      <c r="BM69" s="76">
        <f>Objects!BM160</f>
        <v>0</v>
      </c>
      <c r="BN69" s="76">
        <f>Objects!BN160</f>
        <v>0</v>
      </c>
      <c r="BO69" s="76">
        <f>Objects!BO160</f>
        <v>0</v>
      </c>
      <c r="BP69" s="76">
        <f>Objects!BP160</f>
        <v>0</v>
      </c>
      <c r="BQ69" s="76">
        <f>Objects!BQ160</f>
        <v>0</v>
      </c>
      <c r="BR69" s="76">
        <f>Objects!BR160</f>
        <v>0</v>
      </c>
      <c r="BS69" s="76">
        <f>Objects!BS160</f>
        <v>0</v>
      </c>
      <c r="BT69" s="76">
        <f>Objects!BT160</f>
        <v>0</v>
      </c>
      <c r="BU69" s="76">
        <f>Objects!BU160</f>
        <v>0</v>
      </c>
      <c r="BV69" s="76">
        <f>Objects!BV160</f>
        <v>0</v>
      </c>
      <c r="BW69" s="76">
        <f>Objects!BW160</f>
        <v>0</v>
      </c>
      <c r="BX69" s="76">
        <f>Objects!BX160</f>
        <v>0</v>
      </c>
      <c r="BY69" s="76">
        <f>Objects!BY160</f>
        <v>0</v>
      </c>
      <c r="BZ69" s="76">
        <f>Objects!BZ160</f>
        <v>0</v>
      </c>
      <c r="CA69" s="76">
        <f>Objects!CA160</f>
        <v>0</v>
      </c>
      <c r="CB69" s="76">
        <f>Objects!CB160</f>
        <v>0</v>
      </c>
      <c r="CC69" s="76">
        <f>Objects!CC160</f>
        <v>0</v>
      </c>
      <c r="CD69" s="76">
        <f>Objects!CD160</f>
        <v>0</v>
      </c>
      <c r="CE69" s="76">
        <f>Objects!CE160</f>
        <v>0</v>
      </c>
      <c r="CF69" s="76">
        <f>Objects!CF160</f>
        <v>0</v>
      </c>
      <c r="CG69" s="76">
        <f>Objects!CG160</f>
        <v>0</v>
      </c>
      <c r="CH69" s="76">
        <f>Objects!CH160</f>
        <v>0</v>
      </c>
      <c r="CI69" s="76">
        <f>Objects!CI160</f>
        <v>0</v>
      </c>
      <c r="CJ69" s="76">
        <f>Objects!CJ160</f>
        <v>0</v>
      </c>
      <c r="CK69" s="76">
        <f>Objects!CK160</f>
        <v>0</v>
      </c>
      <c r="CL69" s="76">
        <f>Objects!CL160</f>
        <v>0</v>
      </c>
      <c r="CM69" s="76">
        <f>Objects!CM160</f>
        <v>0</v>
      </c>
      <c r="CN69" s="76">
        <f>Objects!CN160</f>
        <v>0</v>
      </c>
      <c r="CO69" s="76">
        <f>Objects!CO160</f>
        <v>0</v>
      </c>
      <c r="CP69" s="76">
        <f>Objects!CP160</f>
        <v>0</v>
      </c>
      <c r="CQ69" s="76">
        <f>Objects!CQ160</f>
        <v>0</v>
      </c>
      <c r="CR69" s="76">
        <f>Objects!CR160</f>
        <v>0</v>
      </c>
      <c r="CS69" s="76">
        <f>Objects!CS160</f>
        <v>0</v>
      </c>
      <c r="CT69" s="76">
        <f>Objects!CT160</f>
        <v>0</v>
      </c>
      <c r="CU69" s="76">
        <f>Objects!CU160</f>
        <v>0</v>
      </c>
      <c r="CV69" s="76">
        <f>Objects!CV160</f>
        <v>0</v>
      </c>
      <c r="CW69" s="76">
        <f>Objects!CW160</f>
        <v>0</v>
      </c>
      <c r="CX69" s="76">
        <f>Objects!CX160</f>
        <v>0</v>
      </c>
      <c r="CY69" s="76">
        <f>Objects!CY160</f>
        <v>0</v>
      </c>
      <c r="CZ69" s="76">
        <f>Objects!CZ160</f>
        <v>0</v>
      </c>
      <c r="DA69" s="76">
        <f>Objects!DA160</f>
        <v>0</v>
      </c>
      <c r="DB69" s="76">
        <f>Objects!DB160</f>
        <v>0</v>
      </c>
      <c r="DC69" s="76">
        <f>Objects!DC160</f>
        <v>0</v>
      </c>
      <c r="DD69" s="76">
        <f>Objects!DD160</f>
        <v>0</v>
      </c>
      <c r="DE69" s="76">
        <f>Objects!DE160</f>
        <v>0</v>
      </c>
      <c r="DF69" s="76">
        <f>Objects!DF160</f>
        <v>0</v>
      </c>
      <c r="DG69" s="76">
        <f>Objects!DG160</f>
        <v>0</v>
      </c>
      <c r="DH69" s="76">
        <f>Objects!DH160</f>
        <v>0</v>
      </c>
      <c r="DI69" s="76">
        <f>Objects!DI160</f>
        <v>0</v>
      </c>
      <c r="DJ69" s="76">
        <f>Objects!DJ160</f>
        <v>0</v>
      </c>
      <c r="DK69" s="76">
        <f>Objects!DK160</f>
        <v>0</v>
      </c>
      <c r="DL69" s="76">
        <f>Objects!DL160</f>
        <v>0</v>
      </c>
      <c r="DM69" s="76">
        <f>Objects!DM160</f>
        <v>0</v>
      </c>
      <c r="DN69" s="76">
        <f>Objects!DN160</f>
        <v>0</v>
      </c>
      <c r="DO69" s="76">
        <f>Objects!DO160</f>
        <v>0</v>
      </c>
      <c r="DP69" s="76">
        <f>Objects!DP160</f>
        <v>0</v>
      </c>
      <c r="DQ69" s="76">
        <f>Objects!DQ160</f>
        <v>0</v>
      </c>
      <c r="DR69" s="76">
        <f>Objects!DR160</f>
        <v>0</v>
      </c>
      <c r="DS69" s="76">
        <f>Objects!DS160</f>
        <v>0</v>
      </c>
      <c r="DT69" s="76">
        <f>Objects!DT160</f>
        <v>0</v>
      </c>
      <c r="DU69" s="76">
        <f>Objects!DU160</f>
        <v>0</v>
      </c>
      <c r="DV69" s="76">
        <f>Objects!DV160</f>
        <v>0</v>
      </c>
      <c r="DW69" s="76">
        <f>Objects!DW160</f>
        <v>0</v>
      </c>
      <c r="DX69" s="76">
        <f>Objects!DX160</f>
        <v>0</v>
      </c>
      <c r="DY69" s="76">
        <f>Objects!DY160</f>
        <v>0</v>
      </c>
      <c r="DZ69" s="76">
        <f>Objects!DZ160</f>
        <v>0</v>
      </c>
      <c r="EA69" s="76">
        <f>Objects!EA160</f>
        <v>0</v>
      </c>
      <c r="EB69" s="76">
        <f>Objects!EB160</f>
        <v>0</v>
      </c>
      <c r="EC69" s="76">
        <f>Objects!EC160</f>
        <v>0</v>
      </c>
      <c r="ED69" s="76">
        <f>Objects!ED160</f>
        <v>0</v>
      </c>
      <c r="EE69" s="76">
        <f>Objects!EE160</f>
        <v>0</v>
      </c>
      <c r="EF69" s="76">
        <f>Objects!EF160</f>
        <v>0</v>
      </c>
      <c r="EG69" s="76">
        <f>Objects!EG160</f>
        <v>0</v>
      </c>
      <c r="EH69" s="76">
        <f>Objects!EH160</f>
        <v>0</v>
      </c>
      <c r="EI69" s="76">
        <f>Objects!EI160</f>
        <v>0</v>
      </c>
      <c r="EJ69" s="76">
        <f>Objects!EJ160</f>
        <v>0</v>
      </c>
      <c r="EK69" s="76">
        <f>Objects!EK160</f>
        <v>0</v>
      </c>
      <c r="EL69" s="76">
        <f>Objects!EL160</f>
        <v>0</v>
      </c>
      <c r="EM69" s="76">
        <f>Objects!EM160</f>
        <v>0</v>
      </c>
      <c r="EN69" s="76">
        <f>Objects!EN160</f>
        <v>0</v>
      </c>
      <c r="EO69" s="76">
        <f>Objects!EO160</f>
        <v>0</v>
      </c>
      <c r="EP69" s="76">
        <f>Objects!EP160</f>
        <v>0</v>
      </c>
      <c r="EQ69" s="76">
        <f>Objects!EQ160</f>
        <v>0</v>
      </c>
      <c r="ER69" s="76">
        <f>Objects!ER160</f>
        <v>0</v>
      </c>
      <c r="ES69" s="76">
        <f>Objects!ES160</f>
        <v>0</v>
      </c>
      <c r="ET69" s="76">
        <f>Objects!ET160</f>
        <v>0</v>
      </c>
      <c r="EU69" s="76">
        <f>Objects!EU160</f>
        <v>0</v>
      </c>
      <c r="EV69" s="76">
        <f>Objects!EV160</f>
        <v>0</v>
      </c>
      <c r="EW69" s="76">
        <f>Objects!EW160</f>
        <v>0</v>
      </c>
      <c r="EX69" s="76">
        <f>Objects!EX160</f>
        <v>0</v>
      </c>
      <c r="EY69" s="76">
        <f>Objects!EY160</f>
        <v>0</v>
      </c>
      <c r="EZ69" s="76">
        <f>Objects!EZ160</f>
        <v>0</v>
      </c>
      <c r="FA69" s="76">
        <f>Objects!FA160</f>
        <v>0</v>
      </c>
      <c r="FB69" s="76">
        <f>Objects!FB160</f>
        <v>0</v>
      </c>
      <c r="FC69" s="76">
        <f>Objects!FC160</f>
        <v>0</v>
      </c>
      <c r="FD69" s="76">
        <f>Objects!FD160</f>
        <v>0</v>
      </c>
      <c r="FE69" s="76">
        <f>Objects!FE160</f>
        <v>0</v>
      </c>
      <c r="FF69" s="76">
        <f>Objects!FF160</f>
        <v>0</v>
      </c>
      <c r="FG69" s="76">
        <f>Objects!FG160</f>
        <v>0</v>
      </c>
      <c r="FH69" s="76">
        <f>Objects!FH160</f>
        <v>0</v>
      </c>
      <c r="FI69" s="76">
        <f>Objects!FI160</f>
        <v>0</v>
      </c>
      <c r="FJ69" s="76">
        <f>Objects!FJ160</f>
        <v>0</v>
      </c>
      <c r="FK69" s="76">
        <f>Objects!FK160</f>
        <v>0</v>
      </c>
      <c r="FL69" s="76">
        <f>Objects!FL160</f>
        <v>0</v>
      </c>
      <c r="FM69" s="76">
        <f>Objects!FM160</f>
        <v>0</v>
      </c>
      <c r="FN69" s="76">
        <f>Objects!FN160</f>
        <v>0</v>
      </c>
      <c r="FO69" s="76">
        <f>Objects!FO160</f>
        <v>0</v>
      </c>
      <c r="FP69" s="76">
        <f>Objects!FP160</f>
        <v>0</v>
      </c>
      <c r="FQ69" s="76">
        <f>Objects!FQ160</f>
        <v>0</v>
      </c>
      <c r="FR69" s="76">
        <f>Objects!FR160</f>
        <v>0</v>
      </c>
      <c r="FS69" s="76">
        <f>Objects!FS160</f>
        <v>0</v>
      </c>
      <c r="FT69" s="76">
        <f>Objects!FT160</f>
        <v>0</v>
      </c>
      <c r="FU69" s="76">
        <f>Objects!FU160</f>
        <v>0</v>
      </c>
      <c r="FV69" s="76">
        <f>Objects!FV160</f>
        <v>0</v>
      </c>
      <c r="FW69" s="76">
        <f>Objects!FW160</f>
        <v>0</v>
      </c>
      <c r="FX69" s="76">
        <f>Objects!FX160</f>
        <v>0</v>
      </c>
      <c r="FY69" s="76">
        <f>Objects!FY160</f>
        <v>0</v>
      </c>
      <c r="FZ69" s="76">
        <f>Objects!FZ160</f>
        <v>0</v>
      </c>
      <c r="GA69" s="76">
        <f>Objects!GA160</f>
        <v>0</v>
      </c>
      <c r="GB69" s="76">
        <f>Objects!GB160</f>
        <v>0</v>
      </c>
      <c r="GC69" s="76">
        <f>Objects!GC160</f>
        <v>0</v>
      </c>
      <c r="GD69" s="76">
        <f>Objects!GD160</f>
        <v>0</v>
      </c>
      <c r="GE69" s="76">
        <f>Objects!GE160</f>
        <v>0</v>
      </c>
      <c r="GF69" s="76">
        <f>Objects!GF160</f>
        <v>0</v>
      </c>
      <c r="GG69" s="76">
        <f>Objects!GG160</f>
        <v>0</v>
      </c>
      <c r="GH69" s="76">
        <f>Objects!GH160</f>
        <v>0</v>
      </c>
      <c r="GI69" s="76">
        <f>Objects!GI160</f>
        <v>0</v>
      </c>
      <c r="GJ69" s="76">
        <f>Objects!GJ160</f>
        <v>0</v>
      </c>
      <c r="GK69" s="76">
        <f>Objects!GK160</f>
        <v>0</v>
      </c>
      <c r="GL69" s="76">
        <f>Objects!GL160</f>
        <v>0</v>
      </c>
      <c r="GM69" s="76">
        <f>Objects!GM160</f>
        <v>0</v>
      </c>
      <c r="GN69" s="76">
        <f>Objects!GN160</f>
        <v>0</v>
      </c>
      <c r="GO69" s="76">
        <f>Objects!GO160</f>
        <v>0</v>
      </c>
      <c r="GP69" s="76">
        <f>Objects!GP160</f>
        <v>0</v>
      </c>
      <c r="GQ69" s="76">
        <f>Objects!GQ160</f>
        <v>0</v>
      </c>
      <c r="GR69" s="76">
        <f>Objects!GR160</f>
        <v>0</v>
      </c>
      <c r="GS69" s="76">
        <f>Objects!GS160</f>
        <v>0</v>
      </c>
      <c r="GT69" s="76">
        <f>Objects!GT160</f>
        <v>0</v>
      </c>
      <c r="GU69" s="76">
        <f>Objects!GU160</f>
        <v>0</v>
      </c>
      <c r="GV69" s="76">
        <f>Objects!GV160</f>
        <v>0</v>
      </c>
      <c r="GW69" s="76">
        <f>Objects!GW160</f>
        <v>0</v>
      </c>
      <c r="GX69" s="76">
        <f>Objects!GX160</f>
        <v>0</v>
      </c>
      <c r="GY69" s="76">
        <f>Objects!GY160</f>
        <v>0</v>
      </c>
      <c r="GZ69" s="76">
        <f>Objects!GZ160</f>
        <v>0</v>
      </c>
      <c r="HA69" s="76">
        <f>Objects!HA160</f>
        <v>0</v>
      </c>
      <c r="HB69" s="76">
        <f>Objects!HB160</f>
        <v>0</v>
      </c>
      <c r="HC69" s="76">
        <f>Objects!HC160</f>
        <v>0</v>
      </c>
      <c r="HD69" s="76">
        <f>Objects!HD160</f>
        <v>0</v>
      </c>
      <c r="HE69" s="76">
        <f>Objects!HE160</f>
        <v>0</v>
      </c>
      <c r="HF69" s="76">
        <f>Objects!HF160</f>
        <v>0</v>
      </c>
      <c r="HG69" s="76">
        <f>Objects!HG160</f>
        <v>0</v>
      </c>
      <c r="HH69" s="76">
        <f>Objects!HH160</f>
        <v>0</v>
      </c>
      <c r="HI69" s="76">
        <f>Objects!HI160</f>
        <v>0</v>
      </c>
      <c r="HJ69" s="76">
        <f>Objects!HJ160</f>
        <v>0</v>
      </c>
      <c r="HK69" s="76">
        <f>Objects!HK160</f>
        <v>0</v>
      </c>
      <c r="HL69" s="76">
        <f>Objects!HL160</f>
        <v>0</v>
      </c>
      <c r="HM69" s="76">
        <f>Objects!HM160</f>
        <v>0</v>
      </c>
      <c r="HN69" s="76">
        <f>Objects!HN160</f>
        <v>0</v>
      </c>
      <c r="HO69" s="76">
        <f>Objects!HO160</f>
        <v>0</v>
      </c>
      <c r="HP69" s="76">
        <f>Objects!HP160</f>
        <v>0</v>
      </c>
      <c r="HQ69" s="76">
        <f>Objects!HQ160</f>
        <v>0</v>
      </c>
      <c r="HR69" s="76">
        <f>Objects!HR160</f>
        <v>0</v>
      </c>
      <c r="HS69" s="76">
        <f>Objects!HS160</f>
        <v>0</v>
      </c>
      <c r="HT69" s="76">
        <f>Objects!HT160</f>
        <v>0</v>
      </c>
      <c r="HU69" s="76">
        <f>Objects!HU160</f>
        <v>0</v>
      </c>
      <c r="HV69" s="76">
        <f>Objects!HV160</f>
        <v>0</v>
      </c>
      <c r="HW69" s="76">
        <f>Objects!HW160</f>
        <v>0</v>
      </c>
      <c r="HX69" s="76">
        <f>Objects!HX160</f>
        <v>0</v>
      </c>
      <c r="HY69" s="76">
        <f>Objects!HY160</f>
        <v>0</v>
      </c>
      <c r="HZ69" s="76">
        <f>Objects!HZ160</f>
        <v>0</v>
      </c>
      <c r="IA69" s="76">
        <f>Objects!IA160</f>
        <v>0</v>
      </c>
      <c r="IB69" s="76">
        <f>Objects!IB160</f>
        <v>0</v>
      </c>
      <c r="IC69" s="76">
        <f>Objects!IC160</f>
        <v>0</v>
      </c>
      <c r="ID69" s="76">
        <f>Objects!ID160</f>
        <v>0</v>
      </c>
      <c r="IE69" s="76">
        <f>Objects!IE160</f>
        <v>0</v>
      </c>
      <c r="IF69" s="76">
        <f>Objects!IF160</f>
        <v>0</v>
      </c>
      <c r="IG69" s="76">
        <f>Objects!IG160</f>
        <v>0</v>
      </c>
      <c r="IH69" s="76">
        <f>Objects!IH160</f>
        <v>0</v>
      </c>
      <c r="II69" s="76">
        <f>Objects!II160</f>
        <v>0</v>
      </c>
      <c r="IJ69" s="76">
        <f>Objects!IJ160</f>
        <v>0</v>
      </c>
      <c r="IK69" s="76">
        <f>Objects!IK160</f>
        <v>0</v>
      </c>
      <c r="IL69" s="76">
        <f>Objects!IL160</f>
        <v>0</v>
      </c>
    </row>
    <row r="70" spans="2:246" ht="10.5" customHeight="1" outlineLevel="2" x14ac:dyDescent="0.3">
      <c r="B70" s="7" t="s">
        <v>118</v>
      </c>
      <c r="C70" s="56" t="s">
        <v>283</v>
      </c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</row>
    <row r="71" spans="2:246" s="48" customFormat="1" ht="10.5" customHeight="1" outlineLevel="1" x14ac:dyDescent="0.2">
      <c r="B71" s="51" t="s">
        <v>244</v>
      </c>
      <c r="C71" s="57" t="s">
        <v>283</v>
      </c>
      <c r="D71" s="52"/>
      <c r="E71" s="53"/>
      <c r="F71" s="53"/>
      <c r="G71" s="77">
        <f t="shared" ref="G71:BR71" ca="1" si="61">SUM(G66:G70)</f>
        <v>267.05946384176019</v>
      </c>
      <c r="H71" s="77">
        <f t="shared" ca="1" si="61"/>
        <v>267.05946384176019</v>
      </c>
      <c r="I71" s="77">
        <f t="shared" ca="1" si="61"/>
        <v>267.05946384176019</v>
      </c>
      <c r="J71" s="77">
        <f t="shared" ca="1" si="61"/>
        <v>267.05946384176019</v>
      </c>
      <c r="K71" s="77">
        <f t="shared" ca="1" si="61"/>
        <v>267.05946384176019</v>
      </c>
      <c r="L71" s="77">
        <f t="shared" ca="1" si="61"/>
        <v>267.05946384176019</v>
      </c>
      <c r="M71" s="77">
        <f t="shared" ca="1" si="61"/>
        <v>267.05946384176019</v>
      </c>
      <c r="N71" s="77">
        <f t="shared" ca="1" si="61"/>
        <v>267.05946384176019</v>
      </c>
      <c r="O71" s="77">
        <f t="shared" ca="1" si="61"/>
        <v>267.05946384176019</v>
      </c>
      <c r="P71" s="77">
        <f t="shared" ca="1" si="61"/>
        <v>1142.0594638417601</v>
      </c>
      <c r="Q71" s="77">
        <f t="shared" ca="1" si="61"/>
        <v>3987.8927971750936</v>
      </c>
      <c r="R71" s="77">
        <f t="shared" ca="1" si="61"/>
        <v>4279.5594638417606</v>
      </c>
      <c r="S71" s="77">
        <f t="shared" ca="1" si="61"/>
        <v>0</v>
      </c>
      <c r="T71" s="77">
        <f t="shared" ca="1" si="61"/>
        <v>0</v>
      </c>
      <c r="U71" s="77">
        <f t="shared" ca="1" si="61"/>
        <v>0</v>
      </c>
      <c r="V71" s="77">
        <f t="shared" ca="1" si="61"/>
        <v>0</v>
      </c>
      <c r="W71" s="77">
        <f t="shared" ca="1" si="61"/>
        <v>0</v>
      </c>
      <c r="X71" s="77">
        <f t="shared" ca="1" si="61"/>
        <v>0</v>
      </c>
      <c r="Y71" s="77">
        <f t="shared" ca="1" si="61"/>
        <v>0</v>
      </c>
      <c r="Z71" s="77">
        <f t="shared" ca="1" si="61"/>
        <v>0</v>
      </c>
      <c r="AA71" s="77">
        <f t="shared" ca="1" si="61"/>
        <v>0</v>
      </c>
      <c r="AB71" s="77">
        <f t="shared" ca="1" si="61"/>
        <v>0</v>
      </c>
      <c r="AC71" s="77">
        <f t="shared" ca="1" si="61"/>
        <v>0</v>
      </c>
      <c r="AD71" s="77">
        <f t="shared" ca="1" si="61"/>
        <v>0</v>
      </c>
      <c r="AE71" s="77">
        <f t="shared" ca="1" si="61"/>
        <v>0</v>
      </c>
      <c r="AF71" s="77">
        <f t="shared" ca="1" si="61"/>
        <v>0</v>
      </c>
      <c r="AG71" s="77">
        <f t="shared" ca="1" si="61"/>
        <v>0</v>
      </c>
      <c r="AH71" s="77">
        <f t="shared" ca="1" si="61"/>
        <v>0</v>
      </c>
      <c r="AI71" s="77">
        <f t="shared" ca="1" si="61"/>
        <v>0</v>
      </c>
      <c r="AJ71" s="77">
        <f t="shared" ca="1" si="61"/>
        <v>0</v>
      </c>
      <c r="AK71" s="77">
        <f t="shared" ca="1" si="61"/>
        <v>0</v>
      </c>
      <c r="AL71" s="77">
        <f t="shared" ca="1" si="61"/>
        <v>0</v>
      </c>
      <c r="AM71" s="77">
        <f t="shared" ca="1" si="61"/>
        <v>0</v>
      </c>
      <c r="AN71" s="77">
        <f t="shared" ca="1" si="61"/>
        <v>0</v>
      </c>
      <c r="AO71" s="77">
        <f t="shared" ca="1" si="61"/>
        <v>0</v>
      </c>
      <c r="AP71" s="77">
        <f t="shared" ca="1" si="61"/>
        <v>0</v>
      </c>
      <c r="AQ71" s="77">
        <f t="shared" ca="1" si="61"/>
        <v>0</v>
      </c>
      <c r="AR71" s="77">
        <f t="shared" ca="1" si="61"/>
        <v>0</v>
      </c>
      <c r="AS71" s="77">
        <f t="shared" ca="1" si="61"/>
        <v>0</v>
      </c>
      <c r="AT71" s="77">
        <f t="shared" ca="1" si="61"/>
        <v>0</v>
      </c>
      <c r="AU71" s="77">
        <f t="shared" ca="1" si="61"/>
        <v>0</v>
      </c>
      <c r="AV71" s="77">
        <f t="shared" ca="1" si="61"/>
        <v>0</v>
      </c>
      <c r="AW71" s="77">
        <f t="shared" ca="1" si="61"/>
        <v>0</v>
      </c>
      <c r="AX71" s="77">
        <f t="shared" ca="1" si="61"/>
        <v>0</v>
      </c>
      <c r="AY71" s="77">
        <f t="shared" ca="1" si="61"/>
        <v>0</v>
      </c>
      <c r="AZ71" s="77">
        <f t="shared" ca="1" si="61"/>
        <v>0</v>
      </c>
      <c r="BA71" s="77">
        <f t="shared" ca="1" si="61"/>
        <v>0</v>
      </c>
      <c r="BB71" s="77">
        <f t="shared" ca="1" si="61"/>
        <v>0</v>
      </c>
      <c r="BC71" s="77">
        <f t="shared" ca="1" si="61"/>
        <v>0</v>
      </c>
      <c r="BD71" s="77">
        <f t="shared" ca="1" si="61"/>
        <v>0</v>
      </c>
      <c r="BE71" s="77">
        <f t="shared" ca="1" si="61"/>
        <v>0</v>
      </c>
      <c r="BF71" s="77">
        <f t="shared" ca="1" si="61"/>
        <v>0</v>
      </c>
      <c r="BG71" s="77">
        <f t="shared" ca="1" si="61"/>
        <v>0</v>
      </c>
      <c r="BH71" s="77">
        <f t="shared" ca="1" si="61"/>
        <v>0</v>
      </c>
      <c r="BI71" s="77">
        <f t="shared" ca="1" si="61"/>
        <v>0</v>
      </c>
      <c r="BJ71" s="77">
        <f t="shared" ca="1" si="61"/>
        <v>0</v>
      </c>
      <c r="BK71" s="77">
        <f t="shared" ca="1" si="61"/>
        <v>0</v>
      </c>
      <c r="BL71" s="77">
        <f t="shared" ca="1" si="61"/>
        <v>0</v>
      </c>
      <c r="BM71" s="77">
        <f t="shared" ca="1" si="61"/>
        <v>0</v>
      </c>
      <c r="BN71" s="77">
        <f t="shared" ca="1" si="61"/>
        <v>0</v>
      </c>
      <c r="BO71" s="77">
        <f t="shared" ca="1" si="61"/>
        <v>0</v>
      </c>
      <c r="BP71" s="77">
        <f t="shared" ca="1" si="61"/>
        <v>0</v>
      </c>
      <c r="BQ71" s="77">
        <f t="shared" ca="1" si="61"/>
        <v>0</v>
      </c>
      <c r="BR71" s="77">
        <f t="shared" ca="1" si="61"/>
        <v>0</v>
      </c>
      <c r="BS71" s="77">
        <f t="shared" ref="BS71:ED71" ca="1" si="62">SUM(BS66:BS70)</f>
        <v>0</v>
      </c>
      <c r="BT71" s="77">
        <f t="shared" ca="1" si="62"/>
        <v>0</v>
      </c>
      <c r="BU71" s="77">
        <f t="shared" ca="1" si="62"/>
        <v>0</v>
      </c>
      <c r="BV71" s="77">
        <f t="shared" ca="1" si="62"/>
        <v>0</v>
      </c>
      <c r="BW71" s="77">
        <f t="shared" ca="1" si="62"/>
        <v>0</v>
      </c>
      <c r="BX71" s="77">
        <f t="shared" ca="1" si="62"/>
        <v>0</v>
      </c>
      <c r="BY71" s="77">
        <f t="shared" ca="1" si="62"/>
        <v>0</v>
      </c>
      <c r="BZ71" s="77">
        <f t="shared" ca="1" si="62"/>
        <v>0</v>
      </c>
      <c r="CA71" s="77">
        <f t="shared" ca="1" si="62"/>
        <v>0</v>
      </c>
      <c r="CB71" s="77">
        <f t="shared" ca="1" si="62"/>
        <v>0</v>
      </c>
      <c r="CC71" s="77">
        <f t="shared" ca="1" si="62"/>
        <v>0</v>
      </c>
      <c r="CD71" s="77">
        <f t="shared" ca="1" si="62"/>
        <v>0</v>
      </c>
      <c r="CE71" s="77">
        <f t="shared" ca="1" si="62"/>
        <v>0</v>
      </c>
      <c r="CF71" s="77">
        <f t="shared" ca="1" si="62"/>
        <v>0</v>
      </c>
      <c r="CG71" s="77">
        <f t="shared" ca="1" si="62"/>
        <v>0</v>
      </c>
      <c r="CH71" s="77">
        <f t="shared" ca="1" si="62"/>
        <v>0</v>
      </c>
      <c r="CI71" s="77">
        <f t="shared" ca="1" si="62"/>
        <v>0</v>
      </c>
      <c r="CJ71" s="77">
        <f t="shared" ca="1" si="62"/>
        <v>0</v>
      </c>
      <c r="CK71" s="77">
        <f t="shared" ca="1" si="62"/>
        <v>0</v>
      </c>
      <c r="CL71" s="77">
        <f t="shared" ca="1" si="62"/>
        <v>0</v>
      </c>
      <c r="CM71" s="77">
        <f t="shared" ca="1" si="62"/>
        <v>0</v>
      </c>
      <c r="CN71" s="77">
        <f t="shared" ca="1" si="62"/>
        <v>0</v>
      </c>
      <c r="CO71" s="77">
        <f t="shared" ca="1" si="62"/>
        <v>0</v>
      </c>
      <c r="CP71" s="77">
        <f t="shared" ca="1" si="62"/>
        <v>0</v>
      </c>
      <c r="CQ71" s="77">
        <f t="shared" ca="1" si="62"/>
        <v>0</v>
      </c>
      <c r="CR71" s="77">
        <f t="shared" ca="1" si="62"/>
        <v>0</v>
      </c>
      <c r="CS71" s="77">
        <f t="shared" ca="1" si="62"/>
        <v>0</v>
      </c>
      <c r="CT71" s="77">
        <f t="shared" ca="1" si="62"/>
        <v>0</v>
      </c>
      <c r="CU71" s="77">
        <f t="shared" ca="1" si="62"/>
        <v>0</v>
      </c>
      <c r="CV71" s="77">
        <f t="shared" ca="1" si="62"/>
        <v>0</v>
      </c>
      <c r="CW71" s="77">
        <f t="shared" ca="1" si="62"/>
        <v>0</v>
      </c>
      <c r="CX71" s="77">
        <f t="shared" ca="1" si="62"/>
        <v>0</v>
      </c>
      <c r="CY71" s="77">
        <f t="shared" ca="1" si="62"/>
        <v>0</v>
      </c>
      <c r="CZ71" s="77">
        <f t="shared" ca="1" si="62"/>
        <v>0</v>
      </c>
      <c r="DA71" s="77">
        <f t="shared" ca="1" si="62"/>
        <v>0</v>
      </c>
      <c r="DB71" s="77">
        <f t="shared" ca="1" si="62"/>
        <v>0</v>
      </c>
      <c r="DC71" s="77">
        <f t="shared" ca="1" si="62"/>
        <v>0</v>
      </c>
      <c r="DD71" s="77">
        <f t="shared" ca="1" si="62"/>
        <v>0</v>
      </c>
      <c r="DE71" s="77">
        <f t="shared" ca="1" si="62"/>
        <v>0</v>
      </c>
      <c r="DF71" s="77">
        <f t="shared" ca="1" si="62"/>
        <v>0</v>
      </c>
      <c r="DG71" s="77">
        <f t="shared" ca="1" si="62"/>
        <v>0</v>
      </c>
      <c r="DH71" s="77">
        <f t="shared" ca="1" si="62"/>
        <v>0</v>
      </c>
      <c r="DI71" s="77">
        <f t="shared" ca="1" si="62"/>
        <v>0</v>
      </c>
      <c r="DJ71" s="77">
        <f t="shared" ca="1" si="62"/>
        <v>0</v>
      </c>
      <c r="DK71" s="77">
        <f t="shared" ca="1" si="62"/>
        <v>0</v>
      </c>
      <c r="DL71" s="77">
        <f t="shared" ca="1" si="62"/>
        <v>0</v>
      </c>
      <c r="DM71" s="77">
        <f t="shared" ca="1" si="62"/>
        <v>0</v>
      </c>
      <c r="DN71" s="77">
        <f t="shared" ca="1" si="62"/>
        <v>0</v>
      </c>
      <c r="DO71" s="77">
        <f t="shared" ca="1" si="62"/>
        <v>0</v>
      </c>
      <c r="DP71" s="77">
        <f t="shared" ca="1" si="62"/>
        <v>0</v>
      </c>
      <c r="DQ71" s="77">
        <f t="shared" ca="1" si="62"/>
        <v>0</v>
      </c>
      <c r="DR71" s="77">
        <f t="shared" ca="1" si="62"/>
        <v>0</v>
      </c>
      <c r="DS71" s="77">
        <f t="shared" ca="1" si="62"/>
        <v>0</v>
      </c>
      <c r="DT71" s="77">
        <f t="shared" ca="1" si="62"/>
        <v>0</v>
      </c>
      <c r="DU71" s="77">
        <f t="shared" ca="1" si="62"/>
        <v>0</v>
      </c>
      <c r="DV71" s="77">
        <f t="shared" ca="1" si="62"/>
        <v>0</v>
      </c>
      <c r="DW71" s="77">
        <f t="shared" ca="1" si="62"/>
        <v>0</v>
      </c>
      <c r="DX71" s="77">
        <f t="shared" ca="1" si="62"/>
        <v>0</v>
      </c>
      <c r="DY71" s="77">
        <f t="shared" ca="1" si="62"/>
        <v>0</v>
      </c>
      <c r="DZ71" s="77">
        <f t="shared" ca="1" si="62"/>
        <v>0</v>
      </c>
      <c r="EA71" s="77">
        <f t="shared" ca="1" si="62"/>
        <v>0</v>
      </c>
      <c r="EB71" s="77">
        <f t="shared" ca="1" si="62"/>
        <v>0</v>
      </c>
      <c r="EC71" s="77">
        <f t="shared" ca="1" si="62"/>
        <v>0</v>
      </c>
      <c r="ED71" s="77">
        <f t="shared" ca="1" si="62"/>
        <v>0</v>
      </c>
      <c r="EE71" s="77">
        <f t="shared" ref="EE71:GP71" ca="1" si="63">SUM(EE66:EE70)</f>
        <v>0</v>
      </c>
      <c r="EF71" s="77">
        <f t="shared" ca="1" si="63"/>
        <v>0</v>
      </c>
      <c r="EG71" s="77">
        <f t="shared" ca="1" si="63"/>
        <v>0</v>
      </c>
      <c r="EH71" s="77">
        <f t="shared" ca="1" si="63"/>
        <v>0</v>
      </c>
      <c r="EI71" s="77">
        <f t="shared" ca="1" si="63"/>
        <v>0</v>
      </c>
      <c r="EJ71" s="77">
        <f t="shared" ca="1" si="63"/>
        <v>0</v>
      </c>
      <c r="EK71" s="77">
        <f t="shared" ca="1" si="63"/>
        <v>0</v>
      </c>
      <c r="EL71" s="77">
        <f t="shared" ca="1" si="63"/>
        <v>0</v>
      </c>
      <c r="EM71" s="77">
        <f t="shared" ca="1" si="63"/>
        <v>0</v>
      </c>
      <c r="EN71" s="77">
        <f t="shared" ca="1" si="63"/>
        <v>0</v>
      </c>
      <c r="EO71" s="77">
        <f t="shared" ca="1" si="63"/>
        <v>0</v>
      </c>
      <c r="EP71" s="77">
        <f t="shared" ca="1" si="63"/>
        <v>0</v>
      </c>
      <c r="EQ71" s="77">
        <f t="shared" ca="1" si="63"/>
        <v>0</v>
      </c>
      <c r="ER71" s="77">
        <f t="shared" ca="1" si="63"/>
        <v>0</v>
      </c>
      <c r="ES71" s="77">
        <f t="shared" ca="1" si="63"/>
        <v>0</v>
      </c>
      <c r="ET71" s="77">
        <f t="shared" ca="1" si="63"/>
        <v>0</v>
      </c>
      <c r="EU71" s="77">
        <f t="shared" ca="1" si="63"/>
        <v>0</v>
      </c>
      <c r="EV71" s="77">
        <f t="shared" ca="1" si="63"/>
        <v>0</v>
      </c>
      <c r="EW71" s="77">
        <f t="shared" ca="1" si="63"/>
        <v>0</v>
      </c>
      <c r="EX71" s="77">
        <f t="shared" ca="1" si="63"/>
        <v>0</v>
      </c>
      <c r="EY71" s="77">
        <f t="shared" ca="1" si="63"/>
        <v>0</v>
      </c>
      <c r="EZ71" s="77">
        <f t="shared" ca="1" si="63"/>
        <v>0</v>
      </c>
      <c r="FA71" s="77">
        <f t="shared" ca="1" si="63"/>
        <v>0</v>
      </c>
      <c r="FB71" s="77">
        <f t="shared" ca="1" si="63"/>
        <v>0</v>
      </c>
      <c r="FC71" s="77">
        <f t="shared" ca="1" si="63"/>
        <v>0</v>
      </c>
      <c r="FD71" s="77">
        <f t="shared" ca="1" si="63"/>
        <v>0</v>
      </c>
      <c r="FE71" s="77">
        <f t="shared" ca="1" si="63"/>
        <v>0</v>
      </c>
      <c r="FF71" s="77">
        <f t="shared" ca="1" si="63"/>
        <v>0</v>
      </c>
      <c r="FG71" s="77">
        <f t="shared" ca="1" si="63"/>
        <v>0</v>
      </c>
      <c r="FH71" s="77">
        <f t="shared" ca="1" si="63"/>
        <v>0</v>
      </c>
      <c r="FI71" s="77">
        <f t="shared" ca="1" si="63"/>
        <v>0</v>
      </c>
      <c r="FJ71" s="77">
        <f t="shared" ca="1" si="63"/>
        <v>0</v>
      </c>
      <c r="FK71" s="77">
        <f t="shared" ca="1" si="63"/>
        <v>0</v>
      </c>
      <c r="FL71" s="77">
        <f t="shared" ca="1" si="63"/>
        <v>0</v>
      </c>
      <c r="FM71" s="77">
        <f t="shared" ca="1" si="63"/>
        <v>0</v>
      </c>
      <c r="FN71" s="77">
        <f t="shared" ca="1" si="63"/>
        <v>0</v>
      </c>
      <c r="FO71" s="77">
        <f t="shared" ca="1" si="63"/>
        <v>0</v>
      </c>
      <c r="FP71" s="77">
        <f t="shared" ca="1" si="63"/>
        <v>0</v>
      </c>
      <c r="FQ71" s="77">
        <f t="shared" ca="1" si="63"/>
        <v>0</v>
      </c>
      <c r="FR71" s="77">
        <f t="shared" ca="1" si="63"/>
        <v>0</v>
      </c>
      <c r="FS71" s="77">
        <f t="shared" ca="1" si="63"/>
        <v>0</v>
      </c>
      <c r="FT71" s="77">
        <f t="shared" ca="1" si="63"/>
        <v>0</v>
      </c>
      <c r="FU71" s="77">
        <f t="shared" ca="1" si="63"/>
        <v>0</v>
      </c>
      <c r="FV71" s="77">
        <f t="shared" ca="1" si="63"/>
        <v>0</v>
      </c>
      <c r="FW71" s="77">
        <f t="shared" ca="1" si="63"/>
        <v>0</v>
      </c>
      <c r="FX71" s="77">
        <f t="shared" ca="1" si="63"/>
        <v>0</v>
      </c>
      <c r="FY71" s="77">
        <f t="shared" ca="1" si="63"/>
        <v>0</v>
      </c>
      <c r="FZ71" s="77">
        <f t="shared" ca="1" si="63"/>
        <v>0</v>
      </c>
      <c r="GA71" s="77">
        <f t="shared" ca="1" si="63"/>
        <v>0</v>
      </c>
      <c r="GB71" s="77">
        <f t="shared" ca="1" si="63"/>
        <v>0</v>
      </c>
      <c r="GC71" s="77">
        <f t="shared" ca="1" si="63"/>
        <v>0</v>
      </c>
      <c r="GD71" s="77">
        <f t="shared" ca="1" si="63"/>
        <v>0</v>
      </c>
      <c r="GE71" s="77">
        <f t="shared" ca="1" si="63"/>
        <v>0</v>
      </c>
      <c r="GF71" s="77">
        <f t="shared" ca="1" si="63"/>
        <v>0</v>
      </c>
      <c r="GG71" s="77">
        <f t="shared" ca="1" si="63"/>
        <v>0</v>
      </c>
      <c r="GH71" s="77">
        <f t="shared" ca="1" si="63"/>
        <v>0</v>
      </c>
      <c r="GI71" s="77">
        <f t="shared" ca="1" si="63"/>
        <v>0</v>
      </c>
      <c r="GJ71" s="77">
        <f t="shared" ca="1" si="63"/>
        <v>0</v>
      </c>
      <c r="GK71" s="77">
        <f t="shared" ca="1" si="63"/>
        <v>0</v>
      </c>
      <c r="GL71" s="77">
        <f t="shared" ca="1" si="63"/>
        <v>0</v>
      </c>
      <c r="GM71" s="77">
        <f t="shared" ca="1" si="63"/>
        <v>0</v>
      </c>
      <c r="GN71" s="77">
        <f t="shared" ca="1" si="63"/>
        <v>0</v>
      </c>
      <c r="GO71" s="77">
        <f t="shared" ca="1" si="63"/>
        <v>0</v>
      </c>
      <c r="GP71" s="77">
        <f t="shared" ca="1" si="63"/>
        <v>0</v>
      </c>
      <c r="GQ71" s="77">
        <f t="shared" ref="GQ71:IL71" ca="1" si="64">SUM(GQ66:GQ70)</f>
        <v>0</v>
      </c>
      <c r="GR71" s="77">
        <f t="shared" ca="1" si="64"/>
        <v>0</v>
      </c>
      <c r="GS71" s="77">
        <f t="shared" ca="1" si="64"/>
        <v>0</v>
      </c>
      <c r="GT71" s="77">
        <f t="shared" ca="1" si="64"/>
        <v>0</v>
      </c>
      <c r="GU71" s="77">
        <f t="shared" ca="1" si="64"/>
        <v>0</v>
      </c>
      <c r="GV71" s="77">
        <f t="shared" ca="1" si="64"/>
        <v>0</v>
      </c>
      <c r="GW71" s="77">
        <f t="shared" ca="1" si="64"/>
        <v>0</v>
      </c>
      <c r="GX71" s="77">
        <f t="shared" ca="1" si="64"/>
        <v>0</v>
      </c>
      <c r="GY71" s="77">
        <f t="shared" ca="1" si="64"/>
        <v>0</v>
      </c>
      <c r="GZ71" s="77">
        <f t="shared" ca="1" si="64"/>
        <v>0</v>
      </c>
      <c r="HA71" s="77">
        <f t="shared" ca="1" si="64"/>
        <v>0</v>
      </c>
      <c r="HB71" s="77">
        <f t="shared" ca="1" si="64"/>
        <v>0</v>
      </c>
      <c r="HC71" s="77">
        <f t="shared" ca="1" si="64"/>
        <v>0</v>
      </c>
      <c r="HD71" s="77">
        <f t="shared" ca="1" si="64"/>
        <v>0</v>
      </c>
      <c r="HE71" s="77">
        <f t="shared" ca="1" si="64"/>
        <v>0</v>
      </c>
      <c r="HF71" s="77">
        <f t="shared" ca="1" si="64"/>
        <v>0</v>
      </c>
      <c r="HG71" s="77">
        <f t="shared" ca="1" si="64"/>
        <v>0</v>
      </c>
      <c r="HH71" s="77">
        <f t="shared" ca="1" si="64"/>
        <v>0</v>
      </c>
      <c r="HI71" s="77">
        <f t="shared" ca="1" si="64"/>
        <v>0</v>
      </c>
      <c r="HJ71" s="77">
        <f t="shared" ca="1" si="64"/>
        <v>0</v>
      </c>
      <c r="HK71" s="77">
        <f t="shared" ca="1" si="64"/>
        <v>0</v>
      </c>
      <c r="HL71" s="77">
        <f t="shared" ca="1" si="64"/>
        <v>0</v>
      </c>
      <c r="HM71" s="77">
        <f t="shared" ca="1" si="64"/>
        <v>0</v>
      </c>
      <c r="HN71" s="77">
        <f t="shared" ca="1" si="64"/>
        <v>0</v>
      </c>
      <c r="HO71" s="77">
        <f t="shared" ca="1" si="64"/>
        <v>0</v>
      </c>
      <c r="HP71" s="77">
        <f t="shared" ca="1" si="64"/>
        <v>0</v>
      </c>
      <c r="HQ71" s="77">
        <f t="shared" ca="1" si="64"/>
        <v>0</v>
      </c>
      <c r="HR71" s="77">
        <f t="shared" ca="1" si="64"/>
        <v>0</v>
      </c>
      <c r="HS71" s="77">
        <f t="shared" ca="1" si="64"/>
        <v>0</v>
      </c>
      <c r="HT71" s="77">
        <f t="shared" ca="1" si="64"/>
        <v>0</v>
      </c>
      <c r="HU71" s="77">
        <f t="shared" ca="1" si="64"/>
        <v>0</v>
      </c>
      <c r="HV71" s="77">
        <f t="shared" ca="1" si="64"/>
        <v>0</v>
      </c>
      <c r="HW71" s="77">
        <f t="shared" ca="1" si="64"/>
        <v>0</v>
      </c>
      <c r="HX71" s="77">
        <f t="shared" ca="1" si="64"/>
        <v>0</v>
      </c>
      <c r="HY71" s="77">
        <f t="shared" ca="1" si="64"/>
        <v>0</v>
      </c>
      <c r="HZ71" s="77">
        <f t="shared" ca="1" si="64"/>
        <v>0</v>
      </c>
      <c r="IA71" s="77">
        <f t="shared" ca="1" si="64"/>
        <v>0</v>
      </c>
      <c r="IB71" s="77">
        <f t="shared" ca="1" si="64"/>
        <v>0</v>
      </c>
      <c r="IC71" s="77">
        <f t="shared" ca="1" si="64"/>
        <v>0</v>
      </c>
      <c r="ID71" s="77">
        <f t="shared" ca="1" si="64"/>
        <v>0</v>
      </c>
      <c r="IE71" s="77">
        <f t="shared" ca="1" si="64"/>
        <v>0</v>
      </c>
      <c r="IF71" s="77">
        <f t="shared" ca="1" si="64"/>
        <v>0</v>
      </c>
      <c r="IG71" s="77">
        <f t="shared" ca="1" si="64"/>
        <v>0</v>
      </c>
      <c r="IH71" s="77">
        <f t="shared" ca="1" si="64"/>
        <v>0</v>
      </c>
      <c r="II71" s="77">
        <f t="shared" ca="1" si="64"/>
        <v>0</v>
      </c>
      <c r="IJ71" s="77">
        <f t="shared" ca="1" si="64"/>
        <v>0</v>
      </c>
      <c r="IK71" s="77">
        <f t="shared" ca="1" si="64"/>
        <v>0</v>
      </c>
      <c r="IL71" s="77">
        <f t="shared" ca="1" si="64"/>
        <v>0</v>
      </c>
    </row>
    <row r="72" spans="2:246" ht="10.5" customHeight="1" outlineLevel="1" x14ac:dyDescent="0.3"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</row>
    <row r="73" spans="2:246" ht="10.5" customHeight="1" outlineLevel="1" x14ac:dyDescent="0.3">
      <c r="B73" s="42" t="s">
        <v>224</v>
      </c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</row>
    <row r="74" spans="2:246" ht="10.5" customHeight="1" outlineLevel="2" x14ac:dyDescent="0.3">
      <c r="B74" s="7" t="s">
        <v>112</v>
      </c>
      <c r="C74" s="56" t="s">
        <v>283</v>
      </c>
      <c r="G74" s="89">
        <f>Assump!D37*0</f>
        <v>0</v>
      </c>
      <c r="H74" s="76">
        <f t="shared" ref="H74:BS74" si="65">SUM(G74,H66)*H$60</f>
        <v>0</v>
      </c>
      <c r="I74" s="76">
        <f t="shared" si="65"/>
        <v>0</v>
      </c>
      <c r="J74" s="76">
        <f t="shared" si="65"/>
        <v>0</v>
      </c>
      <c r="K74" s="76">
        <f t="shared" si="65"/>
        <v>0</v>
      </c>
      <c r="L74" s="76">
        <f t="shared" si="65"/>
        <v>0</v>
      </c>
      <c r="M74" s="76">
        <f t="shared" si="65"/>
        <v>0</v>
      </c>
      <c r="N74" s="76">
        <f t="shared" si="65"/>
        <v>0</v>
      </c>
      <c r="O74" s="76">
        <f t="shared" si="65"/>
        <v>0</v>
      </c>
      <c r="P74" s="76">
        <f t="shared" si="65"/>
        <v>0</v>
      </c>
      <c r="Q74" s="76">
        <f t="shared" si="65"/>
        <v>0</v>
      </c>
      <c r="R74" s="76">
        <f t="shared" si="65"/>
        <v>0</v>
      </c>
      <c r="S74" s="76">
        <f t="shared" si="65"/>
        <v>0</v>
      </c>
      <c r="T74" s="76">
        <f t="shared" si="65"/>
        <v>0</v>
      </c>
      <c r="U74" s="76">
        <f t="shared" si="65"/>
        <v>0</v>
      </c>
      <c r="V74" s="76">
        <f t="shared" si="65"/>
        <v>0</v>
      </c>
      <c r="W74" s="76">
        <f t="shared" si="65"/>
        <v>0</v>
      </c>
      <c r="X74" s="76">
        <f t="shared" si="65"/>
        <v>0</v>
      </c>
      <c r="Y74" s="76">
        <f t="shared" si="65"/>
        <v>0</v>
      </c>
      <c r="Z74" s="76">
        <f t="shared" si="65"/>
        <v>0</v>
      </c>
      <c r="AA74" s="76">
        <f t="shared" si="65"/>
        <v>0</v>
      </c>
      <c r="AB74" s="76">
        <f t="shared" si="65"/>
        <v>0</v>
      </c>
      <c r="AC74" s="76">
        <f t="shared" si="65"/>
        <v>0</v>
      </c>
      <c r="AD74" s="76">
        <f t="shared" si="65"/>
        <v>0</v>
      </c>
      <c r="AE74" s="76">
        <f t="shared" si="65"/>
        <v>0</v>
      </c>
      <c r="AF74" s="76">
        <f t="shared" si="65"/>
        <v>0</v>
      </c>
      <c r="AG74" s="76">
        <f t="shared" si="65"/>
        <v>0</v>
      </c>
      <c r="AH74" s="76">
        <f t="shared" si="65"/>
        <v>0</v>
      </c>
      <c r="AI74" s="76">
        <f t="shared" si="65"/>
        <v>0</v>
      </c>
      <c r="AJ74" s="76">
        <f t="shared" si="65"/>
        <v>0</v>
      </c>
      <c r="AK74" s="76">
        <f t="shared" si="65"/>
        <v>0</v>
      </c>
      <c r="AL74" s="76">
        <f t="shared" si="65"/>
        <v>0</v>
      </c>
      <c r="AM74" s="76">
        <f t="shared" si="65"/>
        <v>0</v>
      </c>
      <c r="AN74" s="76">
        <f t="shared" si="65"/>
        <v>0</v>
      </c>
      <c r="AO74" s="76">
        <f t="shared" si="65"/>
        <v>0</v>
      </c>
      <c r="AP74" s="76">
        <f t="shared" si="65"/>
        <v>0</v>
      </c>
      <c r="AQ74" s="76">
        <f t="shared" si="65"/>
        <v>0</v>
      </c>
      <c r="AR74" s="76">
        <f t="shared" si="65"/>
        <v>0</v>
      </c>
      <c r="AS74" s="76">
        <f t="shared" si="65"/>
        <v>0</v>
      </c>
      <c r="AT74" s="76">
        <f t="shared" si="65"/>
        <v>0</v>
      </c>
      <c r="AU74" s="76">
        <f t="shared" si="65"/>
        <v>0</v>
      </c>
      <c r="AV74" s="76">
        <f t="shared" si="65"/>
        <v>0</v>
      </c>
      <c r="AW74" s="76">
        <f t="shared" si="65"/>
        <v>0</v>
      </c>
      <c r="AX74" s="76">
        <f t="shared" si="65"/>
        <v>0</v>
      </c>
      <c r="AY74" s="76">
        <f t="shared" si="65"/>
        <v>0</v>
      </c>
      <c r="AZ74" s="76">
        <f t="shared" si="65"/>
        <v>0</v>
      </c>
      <c r="BA74" s="76">
        <f t="shared" si="65"/>
        <v>0</v>
      </c>
      <c r="BB74" s="76">
        <f t="shared" si="65"/>
        <v>0</v>
      </c>
      <c r="BC74" s="76">
        <f t="shared" si="65"/>
        <v>0</v>
      </c>
      <c r="BD74" s="76">
        <f t="shared" si="65"/>
        <v>0</v>
      </c>
      <c r="BE74" s="76">
        <f t="shared" si="65"/>
        <v>0</v>
      </c>
      <c r="BF74" s="76">
        <f t="shared" si="65"/>
        <v>0</v>
      </c>
      <c r="BG74" s="76">
        <f t="shared" si="65"/>
        <v>0</v>
      </c>
      <c r="BH74" s="76">
        <f t="shared" si="65"/>
        <v>0</v>
      </c>
      <c r="BI74" s="76">
        <f t="shared" si="65"/>
        <v>0</v>
      </c>
      <c r="BJ74" s="76">
        <f t="shared" si="65"/>
        <v>0</v>
      </c>
      <c r="BK74" s="76">
        <f t="shared" si="65"/>
        <v>0</v>
      </c>
      <c r="BL74" s="76">
        <f t="shared" si="65"/>
        <v>0</v>
      </c>
      <c r="BM74" s="76">
        <f t="shared" si="65"/>
        <v>0</v>
      </c>
      <c r="BN74" s="76">
        <f t="shared" si="65"/>
        <v>0</v>
      </c>
      <c r="BO74" s="76">
        <f t="shared" si="65"/>
        <v>0</v>
      </c>
      <c r="BP74" s="76">
        <f t="shared" si="65"/>
        <v>0</v>
      </c>
      <c r="BQ74" s="76">
        <f t="shared" si="65"/>
        <v>0</v>
      </c>
      <c r="BR74" s="76">
        <f t="shared" si="65"/>
        <v>0</v>
      </c>
      <c r="BS74" s="76">
        <f t="shared" si="65"/>
        <v>0</v>
      </c>
      <c r="BT74" s="76">
        <f t="shared" ref="BT74:EE74" si="66">SUM(BS74,BT66)*BT$60</f>
        <v>0</v>
      </c>
      <c r="BU74" s="76">
        <f t="shared" si="66"/>
        <v>0</v>
      </c>
      <c r="BV74" s="76">
        <f t="shared" si="66"/>
        <v>0</v>
      </c>
      <c r="BW74" s="76">
        <f t="shared" si="66"/>
        <v>0</v>
      </c>
      <c r="BX74" s="76">
        <f t="shared" si="66"/>
        <v>0</v>
      </c>
      <c r="BY74" s="76">
        <f t="shared" si="66"/>
        <v>0</v>
      </c>
      <c r="BZ74" s="76">
        <f t="shared" si="66"/>
        <v>0</v>
      </c>
      <c r="CA74" s="76">
        <f t="shared" si="66"/>
        <v>0</v>
      </c>
      <c r="CB74" s="76">
        <f t="shared" si="66"/>
        <v>0</v>
      </c>
      <c r="CC74" s="76">
        <f t="shared" si="66"/>
        <v>0</v>
      </c>
      <c r="CD74" s="76">
        <f t="shared" si="66"/>
        <v>0</v>
      </c>
      <c r="CE74" s="76">
        <f t="shared" si="66"/>
        <v>0</v>
      </c>
      <c r="CF74" s="76">
        <f t="shared" si="66"/>
        <v>0</v>
      </c>
      <c r="CG74" s="76">
        <f t="shared" si="66"/>
        <v>0</v>
      </c>
      <c r="CH74" s="76">
        <f t="shared" si="66"/>
        <v>0</v>
      </c>
      <c r="CI74" s="76">
        <f t="shared" si="66"/>
        <v>0</v>
      </c>
      <c r="CJ74" s="76">
        <f t="shared" si="66"/>
        <v>0</v>
      </c>
      <c r="CK74" s="76">
        <f t="shared" si="66"/>
        <v>0</v>
      </c>
      <c r="CL74" s="76">
        <f t="shared" si="66"/>
        <v>0</v>
      </c>
      <c r="CM74" s="76">
        <f t="shared" si="66"/>
        <v>0</v>
      </c>
      <c r="CN74" s="76">
        <f t="shared" si="66"/>
        <v>0</v>
      </c>
      <c r="CO74" s="76">
        <f t="shared" si="66"/>
        <v>0</v>
      </c>
      <c r="CP74" s="76">
        <f t="shared" si="66"/>
        <v>0</v>
      </c>
      <c r="CQ74" s="76">
        <f t="shared" si="66"/>
        <v>0</v>
      </c>
      <c r="CR74" s="76">
        <f t="shared" si="66"/>
        <v>0</v>
      </c>
      <c r="CS74" s="76">
        <f t="shared" si="66"/>
        <v>0</v>
      </c>
      <c r="CT74" s="76">
        <f t="shared" si="66"/>
        <v>0</v>
      </c>
      <c r="CU74" s="76">
        <f t="shared" si="66"/>
        <v>0</v>
      </c>
      <c r="CV74" s="76">
        <f t="shared" si="66"/>
        <v>0</v>
      </c>
      <c r="CW74" s="76">
        <f t="shared" si="66"/>
        <v>0</v>
      </c>
      <c r="CX74" s="76">
        <f t="shared" si="66"/>
        <v>0</v>
      </c>
      <c r="CY74" s="76">
        <f t="shared" si="66"/>
        <v>0</v>
      </c>
      <c r="CZ74" s="76">
        <f t="shared" si="66"/>
        <v>0</v>
      </c>
      <c r="DA74" s="76">
        <f t="shared" si="66"/>
        <v>0</v>
      </c>
      <c r="DB74" s="76">
        <f t="shared" si="66"/>
        <v>0</v>
      </c>
      <c r="DC74" s="76">
        <f t="shared" si="66"/>
        <v>0</v>
      </c>
      <c r="DD74" s="76">
        <f t="shared" si="66"/>
        <v>0</v>
      </c>
      <c r="DE74" s="76">
        <f t="shared" si="66"/>
        <v>0</v>
      </c>
      <c r="DF74" s="76">
        <f t="shared" si="66"/>
        <v>0</v>
      </c>
      <c r="DG74" s="76">
        <f t="shared" si="66"/>
        <v>0</v>
      </c>
      <c r="DH74" s="76">
        <f t="shared" si="66"/>
        <v>0</v>
      </c>
      <c r="DI74" s="76">
        <f t="shared" si="66"/>
        <v>0</v>
      </c>
      <c r="DJ74" s="76">
        <f t="shared" si="66"/>
        <v>0</v>
      </c>
      <c r="DK74" s="76">
        <f t="shared" si="66"/>
        <v>0</v>
      </c>
      <c r="DL74" s="76">
        <f t="shared" si="66"/>
        <v>0</v>
      </c>
      <c r="DM74" s="76">
        <f t="shared" si="66"/>
        <v>0</v>
      </c>
      <c r="DN74" s="76">
        <f t="shared" si="66"/>
        <v>0</v>
      </c>
      <c r="DO74" s="76">
        <f t="shared" si="66"/>
        <v>0</v>
      </c>
      <c r="DP74" s="76">
        <f t="shared" si="66"/>
        <v>0</v>
      </c>
      <c r="DQ74" s="76">
        <f t="shared" si="66"/>
        <v>0</v>
      </c>
      <c r="DR74" s="76">
        <f t="shared" si="66"/>
        <v>0</v>
      </c>
      <c r="DS74" s="76">
        <f t="shared" si="66"/>
        <v>0</v>
      </c>
      <c r="DT74" s="76">
        <f t="shared" si="66"/>
        <v>0</v>
      </c>
      <c r="DU74" s="76">
        <f t="shared" si="66"/>
        <v>0</v>
      </c>
      <c r="DV74" s="76">
        <f t="shared" si="66"/>
        <v>0</v>
      </c>
      <c r="DW74" s="76">
        <f t="shared" si="66"/>
        <v>0</v>
      </c>
      <c r="DX74" s="76">
        <f t="shared" si="66"/>
        <v>0</v>
      </c>
      <c r="DY74" s="76">
        <f t="shared" si="66"/>
        <v>0</v>
      </c>
      <c r="DZ74" s="76">
        <f t="shared" si="66"/>
        <v>0</v>
      </c>
      <c r="EA74" s="76">
        <f t="shared" si="66"/>
        <v>0</v>
      </c>
      <c r="EB74" s="76">
        <f t="shared" si="66"/>
        <v>0</v>
      </c>
      <c r="EC74" s="76">
        <f t="shared" si="66"/>
        <v>0</v>
      </c>
      <c r="ED74" s="76">
        <f t="shared" si="66"/>
        <v>0</v>
      </c>
      <c r="EE74" s="76">
        <f t="shared" si="66"/>
        <v>0</v>
      </c>
      <c r="EF74" s="76">
        <f t="shared" ref="EF74:GQ74" si="67">SUM(EE74,EF66)*EF$60</f>
        <v>0</v>
      </c>
      <c r="EG74" s="76">
        <f t="shared" si="67"/>
        <v>0</v>
      </c>
      <c r="EH74" s="76">
        <f t="shared" si="67"/>
        <v>0</v>
      </c>
      <c r="EI74" s="76">
        <f t="shared" si="67"/>
        <v>0</v>
      </c>
      <c r="EJ74" s="76">
        <f t="shared" si="67"/>
        <v>0</v>
      </c>
      <c r="EK74" s="76">
        <f t="shared" si="67"/>
        <v>0</v>
      </c>
      <c r="EL74" s="76">
        <f t="shared" si="67"/>
        <v>0</v>
      </c>
      <c r="EM74" s="76">
        <f t="shared" si="67"/>
        <v>0</v>
      </c>
      <c r="EN74" s="76">
        <f t="shared" si="67"/>
        <v>0</v>
      </c>
      <c r="EO74" s="76">
        <f t="shared" si="67"/>
        <v>0</v>
      </c>
      <c r="EP74" s="76">
        <f t="shared" si="67"/>
        <v>0</v>
      </c>
      <c r="EQ74" s="76">
        <f t="shared" si="67"/>
        <v>0</v>
      </c>
      <c r="ER74" s="76">
        <f t="shared" si="67"/>
        <v>0</v>
      </c>
      <c r="ES74" s="76">
        <f t="shared" si="67"/>
        <v>0</v>
      </c>
      <c r="ET74" s="76">
        <f t="shared" si="67"/>
        <v>0</v>
      </c>
      <c r="EU74" s="76">
        <f t="shared" si="67"/>
        <v>0</v>
      </c>
      <c r="EV74" s="76">
        <f t="shared" si="67"/>
        <v>0</v>
      </c>
      <c r="EW74" s="76">
        <f t="shared" si="67"/>
        <v>0</v>
      </c>
      <c r="EX74" s="76">
        <f t="shared" si="67"/>
        <v>0</v>
      </c>
      <c r="EY74" s="76">
        <f t="shared" si="67"/>
        <v>0</v>
      </c>
      <c r="EZ74" s="76">
        <f t="shared" si="67"/>
        <v>0</v>
      </c>
      <c r="FA74" s="76">
        <f t="shared" si="67"/>
        <v>0</v>
      </c>
      <c r="FB74" s="76">
        <f t="shared" si="67"/>
        <v>0</v>
      </c>
      <c r="FC74" s="76">
        <f t="shared" si="67"/>
        <v>0</v>
      </c>
      <c r="FD74" s="76">
        <f t="shared" si="67"/>
        <v>0</v>
      </c>
      <c r="FE74" s="76">
        <f t="shared" si="67"/>
        <v>0</v>
      </c>
      <c r="FF74" s="76">
        <f t="shared" si="67"/>
        <v>0</v>
      </c>
      <c r="FG74" s="76">
        <f t="shared" si="67"/>
        <v>0</v>
      </c>
      <c r="FH74" s="76">
        <f t="shared" si="67"/>
        <v>0</v>
      </c>
      <c r="FI74" s="76">
        <f t="shared" si="67"/>
        <v>0</v>
      </c>
      <c r="FJ74" s="76">
        <f t="shared" si="67"/>
        <v>0</v>
      </c>
      <c r="FK74" s="76">
        <f t="shared" si="67"/>
        <v>0</v>
      </c>
      <c r="FL74" s="76">
        <f t="shared" si="67"/>
        <v>0</v>
      </c>
      <c r="FM74" s="76">
        <f t="shared" si="67"/>
        <v>0</v>
      </c>
      <c r="FN74" s="76">
        <f t="shared" si="67"/>
        <v>0</v>
      </c>
      <c r="FO74" s="76">
        <f t="shared" si="67"/>
        <v>0</v>
      </c>
      <c r="FP74" s="76">
        <f t="shared" si="67"/>
        <v>0</v>
      </c>
      <c r="FQ74" s="76">
        <f t="shared" si="67"/>
        <v>0</v>
      </c>
      <c r="FR74" s="76">
        <f t="shared" si="67"/>
        <v>0</v>
      </c>
      <c r="FS74" s="76">
        <f t="shared" si="67"/>
        <v>0</v>
      </c>
      <c r="FT74" s="76">
        <f t="shared" si="67"/>
        <v>0</v>
      </c>
      <c r="FU74" s="76">
        <f t="shared" si="67"/>
        <v>0</v>
      </c>
      <c r="FV74" s="76">
        <f t="shared" si="67"/>
        <v>0</v>
      </c>
      <c r="FW74" s="76">
        <f t="shared" si="67"/>
        <v>0</v>
      </c>
      <c r="FX74" s="76">
        <f t="shared" si="67"/>
        <v>0</v>
      </c>
      <c r="FY74" s="76">
        <f t="shared" si="67"/>
        <v>0</v>
      </c>
      <c r="FZ74" s="76">
        <f t="shared" si="67"/>
        <v>0</v>
      </c>
      <c r="GA74" s="76">
        <f t="shared" si="67"/>
        <v>0</v>
      </c>
      <c r="GB74" s="76">
        <f t="shared" si="67"/>
        <v>0</v>
      </c>
      <c r="GC74" s="76">
        <f t="shared" si="67"/>
        <v>0</v>
      </c>
      <c r="GD74" s="76">
        <f t="shared" si="67"/>
        <v>0</v>
      </c>
      <c r="GE74" s="76">
        <f t="shared" si="67"/>
        <v>0</v>
      </c>
      <c r="GF74" s="76">
        <f t="shared" si="67"/>
        <v>0</v>
      </c>
      <c r="GG74" s="76">
        <f t="shared" si="67"/>
        <v>0</v>
      </c>
      <c r="GH74" s="76">
        <f t="shared" si="67"/>
        <v>0</v>
      </c>
      <c r="GI74" s="76">
        <f t="shared" si="67"/>
        <v>0</v>
      </c>
      <c r="GJ74" s="76">
        <f t="shared" si="67"/>
        <v>0</v>
      </c>
      <c r="GK74" s="76">
        <f t="shared" si="67"/>
        <v>0</v>
      </c>
      <c r="GL74" s="76">
        <f t="shared" si="67"/>
        <v>0</v>
      </c>
      <c r="GM74" s="76">
        <f t="shared" si="67"/>
        <v>0</v>
      </c>
      <c r="GN74" s="76">
        <f t="shared" si="67"/>
        <v>0</v>
      </c>
      <c r="GO74" s="76">
        <f t="shared" si="67"/>
        <v>0</v>
      </c>
      <c r="GP74" s="76">
        <f t="shared" si="67"/>
        <v>0</v>
      </c>
      <c r="GQ74" s="76">
        <f t="shared" si="67"/>
        <v>0</v>
      </c>
      <c r="GR74" s="76">
        <f t="shared" ref="GR74:IL74" si="68">SUM(GQ74,GR66)*GR$60</f>
        <v>0</v>
      </c>
      <c r="GS74" s="76">
        <f t="shared" si="68"/>
        <v>0</v>
      </c>
      <c r="GT74" s="76">
        <f t="shared" si="68"/>
        <v>0</v>
      </c>
      <c r="GU74" s="76">
        <f t="shared" si="68"/>
        <v>0</v>
      </c>
      <c r="GV74" s="76">
        <f t="shared" si="68"/>
        <v>0</v>
      </c>
      <c r="GW74" s="76">
        <f t="shared" si="68"/>
        <v>0</v>
      </c>
      <c r="GX74" s="76">
        <f t="shared" si="68"/>
        <v>0</v>
      </c>
      <c r="GY74" s="76">
        <f t="shared" si="68"/>
        <v>0</v>
      </c>
      <c r="GZ74" s="76">
        <f t="shared" si="68"/>
        <v>0</v>
      </c>
      <c r="HA74" s="76">
        <f t="shared" si="68"/>
        <v>0</v>
      </c>
      <c r="HB74" s="76">
        <f t="shared" si="68"/>
        <v>0</v>
      </c>
      <c r="HC74" s="76">
        <f t="shared" si="68"/>
        <v>0</v>
      </c>
      <c r="HD74" s="76">
        <f t="shared" si="68"/>
        <v>0</v>
      </c>
      <c r="HE74" s="76">
        <f t="shared" si="68"/>
        <v>0</v>
      </c>
      <c r="HF74" s="76">
        <f t="shared" si="68"/>
        <v>0</v>
      </c>
      <c r="HG74" s="76">
        <f t="shared" si="68"/>
        <v>0</v>
      </c>
      <c r="HH74" s="76">
        <f t="shared" si="68"/>
        <v>0</v>
      </c>
      <c r="HI74" s="76">
        <f t="shared" si="68"/>
        <v>0</v>
      </c>
      <c r="HJ74" s="76">
        <f t="shared" si="68"/>
        <v>0</v>
      </c>
      <c r="HK74" s="76">
        <f t="shared" si="68"/>
        <v>0</v>
      </c>
      <c r="HL74" s="76">
        <f t="shared" si="68"/>
        <v>0</v>
      </c>
      <c r="HM74" s="76">
        <f t="shared" si="68"/>
        <v>0</v>
      </c>
      <c r="HN74" s="76">
        <f t="shared" si="68"/>
        <v>0</v>
      </c>
      <c r="HO74" s="76">
        <f t="shared" si="68"/>
        <v>0</v>
      </c>
      <c r="HP74" s="76">
        <f t="shared" si="68"/>
        <v>0</v>
      </c>
      <c r="HQ74" s="76">
        <f t="shared" si="68"/>
        <v>0</v>
      </c>
      <c r="HR74" s="76">
        <f t="shared" si="68"/>
        <v>0</v>
      </c>
      <c r="HS74" s="76">
        <f t="shared" si="68"/>
        <v>0</v>
      </c>
      <c r="HT74" s="76">
        <f t="shared" si="68"/>
        <v>0</v>
      </c>
      <c r="HU74" s="76">
        <f t="shared" si="68"/>
        <v>0</v>
      </c>
      <c r="HV74" s="76">
        <f t="shared" si="68"/>
        <v>0</v>
      </c>
      <c r="HW74" s="76">
        <f t="shared" si="68"/>
        <v>0</v>
      </c>
      <c r="HX74" s="76">
        <f t="shared" si="68"/>
        <v>0</v>
      </c>
      <c r="HY74" s="76">
        <f t="shared" si="68"/>
        <v>0</v>
      </c>
      <c r="HZ74" s="76">
        <f t="shared" si="68"/>
        <v>0</v>
      </c>
      <c r="IA74" s="76">
        <f t="shared" si="68"/>
        <v>0</v>
      </c>
      <c r="IB74" s="76">
        <f t="shared" si="68"/>
        <v>0</v>
      </c>
      <c r="IC74" s="76">
        <f t="shared" si="68"/>
        <v>0</v>
      </c>
      <c r="ID74" s="76">
        <f t="shared" si="68"/>
        <v>0</v>
      </c>
      <c r="IE74" s="76">
        <f t="shared" si="68"/>
        <v>0</v>
      </c>
      <c r="IF74" s="76">
        <f t="shared" si="68"/>
        <v>0</v>
      </c>
      <c r="IG74" s="76">
        <f t="shared" si="68"/>
        <v>0</v>
      </c>
      <c r="IH74" s="76">
        <f t="shared" si="68"/>
        <v>0</v>
      </c>
      <c r="II74" s="76">
        <f t="shared" si="68"/>
        <v>0</v>
      </c>
      <c r="IJ74" s="76">
        <f t="shared" si="68"/>
        <v>0</v>
      </c>
      <c r="IK74" s="76">
        <f t="shared" si="68"/>
        <v>0</v>
      </c>
      <c r="IL74" s="76">
        <f t="shared" si="68"/>
        <v>0</v>
      </c>
    </row>
    <row r="75" spans="2:246" ht="10.5" customHeight="1" outlineLevel="2" x14ac:dyDescent="0.3">
      <c r="B75" s="7" t="s">
        <v>113</v>
      </c>
      <c r="C75" s="56" t="s">
        <v>283</v>
      </c>
      <c r="G75" s="76">
        <f ca="1">G67*G$60</f>
        <v>267.05946384176019</v>
      </c>
      <c r="H75" s="76">
        <f t="shared" ref="H75:BS75" ca="1" si="69">SUM(G75,H67)*H$60</f>
        <v>534.11892768352038</v>
      </c>
      <c r="I75" s="76">
        <f t="shared" ca="1" si="69"/>
        <v>801.17839152528063</v>
      </c>
      <c r="J75" s="76">
        <f t="shared" ca="1" si="69"/>
        <v>1068.2378553670408</v>
      </c>
      <c r="K75" s="76">
        <f t="shared" ca="1" si="69"/>
        <v>1335.2973192088009</v>
      </c>
      <c r="L75" s="76">
        <f t="shared" ca="1" si="69"/>
        <v>1602.356783050561</v>
      </c>
      <c r="M75" s="76">
        <f t="shared" ca="1" si="69"/>
        <v>1869.4162468923212</v>
      </c>
      <c r="N75" s="76">
        <f t="shared" ca="1" si="69"/>
        <v>2136.4757107340815</v>
      </c>
      <c r="O75" s="76">
        <f t="shared" ca="1" si="69"/>
        <v>2403.5351745758417</v>
      </c>
      <c r="P75" s="76">
        <f t="shared" ca="1" si="69"/>
        <v>3545.5946384176018</v>
      </c>
      <c r="Q75" s="76">
        <f t="shared" ca="1" si="69"/>
        <v>5950.1541022593619</v>
      </c>
      <c r="R75" s="76">
        <f t="shared" ca="1" si="69"/>
        <v>7979.7135661011216</v>
      </c>
      <c r="S75" s="76">
        <f t="shared" ca="1" si="69"/>
        <v>0</v>
      </c>
      <c r="T75" s="76">
        <f t="shared" ca="1" si="69"/>
        <v>0</v>
      </c>
      <c r="U75" s="76">
        <f t="shared" ca="1" si="69"/>
        <v>0</v>
      </c>
      <c r="V75" s="76">
        <f t="shared" ca="1" si="69"/>
        <v>0</v>
      </c>
      <c r="W75" s="76">
        <f t="shared" ca="1" si="69"/>
        <v>0</v>
      </c>
      <c r="X75" s="76">
        <f t="shared" ca="1" si="69"/>
        <v>0</v>
      </c>
      <c r="Y75" s="76">
        <f t="shared" ca="1" si="69"/>
        <v>0</v>
      </c>
      <c r="Z75" s="76">
        <f t="shared" ca="1" si="69"/>
        <v>0</v>
      </c>
      <c r="AA75" s="76">
        <f t="shared" ca="1" si="69"/>
        <v>0</v>
      </c>
      <c r="AB75" s="76">
        <f t="shared" ca="1" si="69"/>
        <v>0</v>
      </c>
      <c r="AC75" s="76">
        <f t="shared" ca="1" si="69"/>
        <v>0</v>
      </c>
      <c r="AD75" s="76">
        <f t="shared" ca="1" si="69"/>
        <v>0</v>
      </c>
      <c r="AE75" s="76">
        <f t="shared" ca="1" si="69"/>
        <v>0</v>
      </c>
      <c r="AF75" s="76">
        <f t="shared" ca="1" si="69"/>
        <v>0</v>
      </c>
      <c r="AG75" s="76">
        <f t="shared" ca="1" si="69"/>
        <v>0</v>
      </c>
      <c r="AH75" s="76">
        <f t="shared" ca="1" si="69"/>
        <v>0</v>
      </c>
      <c r="AI75" s="76">
        <f t="shared" ca="1" si="69"/>
        <v>0</v>
      </c>
      <c r="AJ75" s="76">
        <f t="shared" ca="1" si="69"/>
        <v>0</v>
      </c>
      <c r="AK75" s="76">
        <f t="shared" ca="1" si="69"/>
        <v>0</v>
      </c>
      <c r="AL75" s="76">
        <f t="shared" ca="1" si="69"/>
        <v>0</v>
      </c>
      <c r="AM75" s="76">
        <f t="shared" ca="1" si="69"/>
        <v>0</v>
      </c>
      <c r="AN75" s="76">
        <f t="shared" ca="1" si="69"/>
        <v>0</v>
      </c>
      <c r="AO75" s="76">
        <f t="shared" ca="1" si="69"/>
        <v>0</v>
      </c>
      <c r="AP75" s="76">
        <f t="shared" ca="1" si="69"/>
        <v>0</v>
      </c>
      <c r="AQ75" s="76">
        <f t="shared" ca="1" si="69"/>
        <v>0</v>
      </c>
      <c r="AR75" s="76">
        <f t="shared" ca="1" si="69"/>
        <v>0</v>
      </c>
      <c r="AS75" s="76">
        <f t="shared" ca="1" si="69"/>
        <v>0</v>
      </c>
      <c r="AT75" s="76">
        <f t="shared" ca="1" si="69"/>
        <v>0</v>
      </c>
      <c r="AU75" s="76">
        <f t="shared" ca="1" si="69"/>
        <v>0</v>
      </c>
      <c r="AV75" s="76">
        <f t="shared" ca="1" si="69"/>
        <v>0</v>
      </c>
      <c r="AW75" s="76">
        <f t="shared" ca="1" si="69"/>
        <v>0</v>
      </c>
      <c r="AX75" s="76">
        <f t="shared" ca="1" si="69"/>
        <v>0</v>
      </c>
      <c r="AY75" s="76">
        <f t="shared" ca="1" si="69"/>
        <v>0</v>
      </c>
      <c r="AZ75" s="76">
        <f t="shared" ca="1" si="69"/>
        <v>0</v>
      </c>
      <c r="BA75" s="76">
        <f t="shared" ca="1" si="69"/>
        <v>0</v>
      </c>
      <c r="BB75" s="76">
        <f t="shared" ca="1" si="69"/>
        <v>0</v>
      </c>
      <c r="BC75" s="76">
        <f t="shared" ca="1" si="69"/>
        <v>0</v>
      </c>
      <c r="BD75" s="76">
        <f t="shared" ca="1" si="69"/>
        <v>0</v>
      </c>
      <c r="BE75" s="76">
        <f t="shared" ca="1" si="69"/>
        <v>0</v>
      </c>
      <c r="BF75" s="76">
        <f t="shared" ca="1" si="69"/>
        <v>0</v>
      </c>
      <c r="BG75" s="76">
        <f t="shared" ca="1" si="69"/>
        <v>0</v>
      </c>
      <c r="BH75" s="76">
        <f t="shared" ca="1" si="69"/>
        <v>0</v>
      </c>
      <c r="BI75" s="76">
        <f t="shared" ca="1" si="69"/>
        <v>0</v>
      </c>
      <c r="BJ75" s="76">
        <f t="shared" ca="1" si="69"/>
        <v>0</v>
      </c>
      <c r="BK75" s="76">
        <f t="shared" ca="1" si="69"/>
        <v>0</v>
      </c>
      <c r="BL75" s="76">
        <f t="shared" ca="1" si="69"/>
        <v>0</v>
      </c>
      <c r="BM75" s="76">
        <f t="shared" ca="1" si="69"/>
        <v>0</v>
      </c>
      <c r="BN75" s="76">
        <f t="shared" ca="1" si="69"/>
        <v>0</v>
      </c>
      <c r="BO75" s="76">
        <f t="shared" ca="1" si="69"/>
        <v>0</v>
      </c>
      <c r="BP75" s="76">
        <f t="shared" ca="1" si="69"/>
        <v>0</v>
      </c>
      <c r="BQ75" s="76">
        <f t="shared" ca="1" si="69"/>
        <v>0</v>
      </c>
      <c r="BR75" s="76">
        <f t="shared" ca="1" si="69"/>
        <v>0</v>
      </c>
      <c r="BS75" s="76">
        <f t="shared" ca="1" si="69"/>
        <v>0</v>
      </c>
      <c r="BT75" s="76">
        <f t="shared" ref="BT75:EE75" ca="1" si="70">SUM(BS75,BT67)*BT$60</f>
        <v>0</v>
      </c>
      <c r="BU75" s="76">
        <f t="shared" ca="1" si="70"/>
        <v>0</v>
      </c>
      <c r="BV75" s="76">
        <f t="shared" ca="1" si="70"/>
        <v>0</v>
      </c>
      <c r="BW75" s="76">
        <f t="shared" ca="1" si="70"/>
        <v>0</v>
      </c>
      <c r="BX75" s="76">
        <f t="shared" ca="1" si="70"/>
        <v>0</v>
      </c>
      <c r="BY75" s="76">
        <f t="shared" ca="1" si="70"/>
        <v>0</v>
      </c>
      <c r="BZ75" s="76">
        <f t="shared" ca="1" si="70"/>
        <v>0</v>
      </c>
      <c r="CA75" s="76">
        <f t="shared" ca="1" si="70"/>
        <v>0</v>
      </c>
      <c r="CB75" s="76">
        <f t="shared" ca="1" si="70"/>
        <v>0</v>
      </c>
      <c r="CC75" s="76">
        <f t="shared" ca="1" si="70"/>
        <v>0</v>
      </c>
      <c r="CD75" s="76">
        <f t="shared" ca="1" si="70"/>
        <v>0</v>
      </c>
      <c r="CE75" s="76">
        <f t="shared" ca="1" si="70"/>
        <v>0</v>
      </c>
      <c r="CF75" s="76">
        <f t="shared" ca="1" si="70"/>
        <v>0</v>
      </c>
      <c r="CG75" s="76">
        <f t="shared" ca="1" si="70"/>
        <v>0</v>
      </c>
      <c r="CH75" s="76">
        <f t="shared" ca="1" si="70"/>
        <v>0</v>
      </c>
      <c r="CI75" s="76">
        <f t="shared" ca="1" si="70"/>
        <v>0</v>
      </c>
      <c r="CJ75" s="76">
        <f t="shared" ca="1" si="70"/>
        <v>0</v>
      </c>
      <c r="CK75" s="76">
        <f t="shared" ca="1" si="70"/>
        <v>0</v>
      </c>
      <c r="CL75" s="76">
        <f t="shared" ca="1" si="70"/>
        <v>0</v>
      </c>
      <c r="CM75" s="76">
        <f t="shared" ca="1" si="70"/>
        <v>0</v>
      </c>
      <c r="CN75" s="76">
        <f t="shared" ca="1" si="70"/>
        <v>0</v>
      </c>
      <c r="CO75" s="76">
        <f t="shared" ca="1" si="70"/>
        <v>0</v>
      </c>
      <c r="CP75" s="76">
        <f t="shared" ca="1" si="70"/>
        <v>0</v>
      </c>
      <c r="CQ75" s="76">
        <f t="shared" ca="1" si="70"/>
        <v>0</v>
      </c>
      <c r="CR75" s="76">
        <f t="shared" ca="1" si="70"/>
        <v>0</v>
      </c>
      <c r="CS75" s="76">
        <f t="shared" ca="1" si="70"/>
        <v>0</v>
      </c>
      <c r="CT75" s="76">
        <f t="shared" ca="1" si="70"/>
        <v>0</v>
      </c>
      <c r="CU75" s="76">
        <f t="shared" ca="1" si="70"/>
        <v>0</v>
      </c>
      <c r="CV75" s="76">
        <f t="shared" ca="1" si="70"/>
        <v>0</v>
      </c>
      <c r="CW75" s="76">
        <f t="shared" ca="1" si="70"/>
        <v>0</v>
      </c>
      <c r="CX75" s="76">
        <f t="shared" ca="1" si="70"/>
        <v>0</v>
      </c>
      <c r="CY75" s="76">
        <f t="shared" ca="1" si="70"/>
        <v>0</v>
      </c>
      <c r="CZ75" s="76">
        <f t="shared" ca="1" si="70"/>
        <v>0</v>
      </c>
      <c r="DA75" s="76">
        <f t="shared" ca="1" si="70"/>
        <v>0</v>
      </c>
      <c r="DB75" s="76">
        <f t="shared" ca="1" si="70"/>
        <v>0</v>
      </c>
      <c r="DC75" s="76">
        <f t="shared" ca="1" si="70"/>
        <v>0</v>
      </c>
      <c r="DD75" s="76">
        <f t="shared" ca="1" si="70"/>
        <v>0</v>
      </c>
      <c r="DE75" s="76">
        <f t="shared" ca="1" si="70"/>
        <v>0</v>
      </c>
      <c r="DF75" s="76">
        <f t="shared" ca="1" si="70"/>
        <v>0</v>
      </c>
      <c r="DG75" s="76">
        <f t="shared" ca="1" si="70"/>
        <v>0</v>
      </c>
      <c r="DH75" s="76">
        <f t="shared" ca="1" si="70"/>
        <v>0</v>
      </c>
      <c r="DI75" s="76">
        <f t="shared" ca="1" si="70"/>
        <v>0</v>
      </c>
      <c r="DJ75" s="76">
        <f t="shared" ca="1" si="70"/>
        <v>0</v>
      </c>
      <c r="DK75" s="76">
        <f t="shared" ca="1" si="70"/>
        <v>0</v>
      </c>
      <c r="DL75" s="76">
        <f t="shared" ca="1" si="70"/>
        <v>0</v>
      </c>
      <c r="DM75" s="76">
        <f t="shared" ca="1" si="70"/>
        <v>0</v>
      </c>
      <c r="DN75" s="76">
        <f t="shared" ca="1" si="70"/>
        <v>0</v>
      </c>
      <c r="DO75" s="76">
        <f t="shared" ca="1" si="70"/>
        <v>0</v>
      </c>
      <c r="DP75" s="76">
        <f t="shared" ca="1" si="70"/>
        <v>0</v>
      </c>
      <c r="DQ75" s="76">
        <f t="shared" ca="1" si="70"/>
        <v>0</v>
      </c>
      <c r="DR75" s="76">
        <f t="shared" ca="1" si="70"/>
        <v>0</v>
      </c>
      <c r="DS75" s="76">
        <f t="shared" ca="1" si="70"/>
        <v>0</v>
      </c>
      <c r="DT75" s="76">
        <f t="shared" ca="1" si="70"/>
        <v>0</v>
      </c>
      <c r="DU75" s="76">
        <f t="shared" ca="1" si="70"/>
        <v>0</v>
      </c>
      <c r="DV75" s="76">
        <f t="shared" ca="1" si="70"/>
        <v>0</v>
      </c>
      <c r="DW75" s="76">
        <f t="shared" ca="1" si="70"/>
        <v>0</v>
      </c>
      <c r="DX75" s="76">
        <f t="shared" ca="1" si="70"/>
        <v>0</v>
      </c>
      <c r="DY75" s="76">
        <f t="shared" ca="1" si="70"/>
        <v>0</v>
      </c>
      <c r="DZ75" s="76">
        <f t="shared" ca="1" si="70"/>
        <v>0</v>
      </c>
      <c r="EA75" s="76">
        <f t="shared" ca="1" si="70"/>
        <v>0</v>
      </c>
      <c r="EB75" s="76">
        <f t="shared" ca="1" si="70"/>
        <v>0</v>
      </c>
      <c r="EC75" s="76">
        <f t="shared" ca="1" si="70"/>
        <v>0</v>
      </c>
      <c r="ED75" s="76">
        <f t="shared" ca="1" si="70"/>
        <v>0</v>
      </c>
      <c r="EE75" s="76">
        <f t="shared" ca="1" si="70"/>
        <v>0</v>
      </c>
      <c r="EF75" s="76">
        <f t="shared" ref="EF75:GQ75" ca="1" si="71">SUM(EE75,EF67)*EF$60</f>
        <v>0</v>
      </c>
      <c r="EG75" s="76">
        <f t="shared" ca="1" si="71"/>
        <v>0</v>
      </c>
      <c r="EH75" s="76">
        <f t="shared" ca="1" si="71"/>
        <v>0</v>
      </c>
      <c r="EI75" s="76">
        <f t="shared" ca="1" si="71"/>
        <v>0</v>
      </c>
      <c r="EJ75" s="76">
        <f t="shared" ca="1" si="71"/>
        <v>0</v>
      </c>
      <c r="EK75" s="76">
        <f t="shared" ca="1" si="71"/>
        <v>0</v>
      </c>
      <c r="EL75" s="76">
        <f t="shared" ca="1" si="71"/>
        <v>0</v>
      </c>
      <c r="EM75" s="76">
        <f t="shared" ca="1" si="71"/>
        <v>0</v>
      </c>
      <c r="EN75" s="76">
        <f t="shared" ca="1" si="71"/>
        <v>0</v>
      </c>
      <c r="EO75" s="76">
        <f t="shared" ca="1" si="71"/>
        <v>0</v>
      </c>
      <c r="EP75" s="76">
        <f t="shared" ca="1" si="71"/>
        <v>0</v>
      </c>
      <c r="EQ75" s="76">
        <f t="shared" ca="1" si="71"/>
        <v>0</v>
      </c>
      <c r="ER75" s="76">
        <f t="shared" ca="1" si="71"/>
        <v>0</v>
      </c>
      <c r="ES75" s="76">
        <f t="shared" ca="1" si="71"/>
        <v>0</v>
      </c>
      <c r="ET75" s="76">
        <f t="shared" ca="1" si="71"/>
        <v>0</v>
      </c>
      <c r="EU75" s="76">
        <f t="shared" ca="1" si="71"/>
        <v>0</v>
      </c>
      <c r="EV75" s="76">
        <f t="shared" ca="1" si="71"/>
        <v>0</v>
      </c>
      <c r="EW75" s="76">
        <f t="shared" ca="1" si="71"/>
        <v>0</v>
      </c>
      <c r="EX75" s="76">
        <f t="shared" ca="1" si="71"/>
        <v>0</v>
      </c>
      <c r="EY75" s="76">
        <f t="shared" ca="1" si="71"/>
        <v>0</v>
      </c>
      <c r="EZ75" s="76">
        <f t="shared" ca="1" si="71"/>
        <v>0</v>
      </c>
      <c r="FA75" s="76">
        <f t="shared" ca="1" si="71"/>
        <v>0</v>
      </c>
      <c r="FB75" s="76">
        <f t="shared" ca="1" si="71"/>
        <v>0</v>
      </c>
      <c r="FC75" s="76">
        <f t="shared" ca="1" si="71"/>
        <v>0</v>
      </c>
      <c r="FD75" s="76">
        <f t="shared" ca="1" si="71"/>
        <v>0</v>
      </c>
      <c r="FE75" s="76">
        <f t="shared" ca="1" si="71"/>
        <v>0</v>
      </c>
      <c r="FF75" s="76">
        <f t="shared" ca="1" si="71"/>
        <v>0</v>
      </c>
      <c r="FG75" s="76">
        <f t="shared" ca="1" si="71"/>
        <v>0</v>
      </c>
      <c r="FH75" s="76">
        <f t="shared" ca="1" si="71"/>
        <v>0</v>
      </c>
      <c r="FI75" s="76">
        <f t="shared" ca="1" si="71"/>
        <v>0</v>
      </c>
      <c r="FJ75" s="76">
        <f t="shared" ca="1" si="71"/>
        <v>0</v>
      </c>
      <c r="FK75" s="76">
        <f t="shared" ca="1" si="71"/>
        <v>0</v>
      </c>
      <c r="FL75" s="76">
        <f t="shared" ca="1" si="71"/>
        <v>0</v>
      </c>
      <c r="FM75" s="76">
        <f t="shared" ca="1" si="71"/>
        <v>0</v>
      </c>
      <c r="FN75" s="76">
        <f t="shared" ca="1" si="71"/>
        <v>0</v>
      </c>
      <c r="FO75" s="76">
        <f t="shared" ca="1" si="71"/>
        <v>0</v>
      </c>
      <c r="FP75" s="76">
        <f t="shared" ca="1" si="71"/>
        <v>0</v>
      </c>
      <c r="FQ75" s="76">
        <f t="shared" ca="1" si="71"/>
        <v>0</v>
      </c>
      <c r="FR75" s="76">
        <f t="shared" ca="1" si="71"/>
        <v>0</v>
      </c>
      <c r="FS75" s="76">
        <f t="shared" ca="1" si="71"/>
        <v>0</v>
      </c>
      <c r="FT75" s="76">
        <f t="shared" ca="1" si="71"/>
        <v>0</v>
      </c>
      <c r="FU75" s="76">
        <f t="shared" ca="1" si="71"/>
        <v>0</v>
      </c>
      <c r="FV75" s="76">
        <f t="shared" ca="1" si="71"/>
        <v>0</v>
      </c>
      <c r="FW75" s="76">
        <f t="shared" ca="1" si="71"/>
        <v>0</v>
      </c>
      <c r="FX75" s="76">
        <f t="shared" ca="1" si="71"/>
        <v>0</v>
      </c>
      <c r="FY75" s="76">
        <f t="shared" ca="1" si="71"/>
        <v>0</v>
      </c>
      <c r="FZ75" s="76">
        <f t="shared" ca="1" si="71"/>
        <v>0</v>
      </c>
      <c r="GA75" s="76">
        <f t="shared" ca="1" si="71"/>
        <v>0</v>
      </c>
      <c r="GB75" s="76">
        <f t="shared" ca="1" si="71"/>
        <v>0</v>
      </c>
      <c r="GC75" s="76">
        <f t="shared" ca="1" si="71"/>
        <v>0</v>
      </c>
      <c r="GD75" s="76">
        <f t="shared" ca="1" si="71"/>
        <v>0</v>
      </c>
      <c r="GE75" s="76">
        <f t="shared" ca="1" si="71"/>
        <v>0</v>
      </c>
      <c r="GF75" s="76">
        <f t="shared" ca="1" si="71"/>
        <v>0</v>
      </c>
      <c r="GG75" s="76">
        <f t="shared" ca="1" si="71"/>
        <v>0</v>
      </c>
      <c r="GH75" s="76">
        <f t="shared" ca="1" si="71"/>
        <v>0</v>
      </c>
      <c r="GI75" s="76">
        <f t="shared" ca="1" si="71"/>
        <v>0</v>
      </c>
      <c r="GJ75" s="76">
        <f t="shared" ca="1" si="71"/>
        <v>0</v>
      </c>
      <c r="GK75" s="76">
        <f t="shared" ca="1" si="71"/>
        <v>0</v>
      </c>
      <c r="GL75" s="76">
        <f t="shared" ca="1" si="71"/>
        <v>0</v>
      </c>
      <c r="GM75" s="76">
        <f t="shared" ca="1" si="71"/>
        <v>0</v>
      </c>
      <c r="GN75" s="76">
        <f t="shared" ca="1" si="71"/>
        <v>0</v>
      </c>
      <c r="GO75" s="76">
        <f t="shared" ca="1" si="71"/>
        <v>0</v>
      </c>
      <c r="GP75" s="76">
        <f t="shared" ca="1" si="71"/>
        <v>0</v>
      </c>
      <c r="GQ75" s="76">
        <f t="shared" ca="1" si="71"/>
        <v>0</v>
      </c>
      <c r="GR75" s="76">
        <f t="shared" ref="GR75:IL75" ca="1" si="72">SUM(GQ75,GR67)*GR$60</f>
        <v>0</v>
      </c>
      <c r="GS75" s="76">
        <f t="shared" ca="1" si="72"/>
        <v>0</v>
      </c>
      <c r="GT75" s="76">
        <f t="shared" ca="1" si="72"/>
        <v>0</v>
      </c>
      <c r="GU75" s="76">
        <f t="shared" ca="1" si="72"/>
        <v>0</v>
      </c>
      <c r="GV75" s="76">
        <f t="shared" ca="1" si="72"/>
        <v>0</v>
      </c>
      <c r="GW75" s="76">
        <f t="shared" ca="1" si="72"/>
        <v>0</v>
      </c>
      <c r="GX75" s="76">
        <f t="shared" ca="1" si="72"/>
        <v>0</v>
      </c>
      <c r="GY75" s="76">
        <f t="shared" ca="1" si="72"/>
        <v>0</v>
      </c>
      <c r="GZ75" s="76">
        <f t="shared" ca="1" si="72"/>
        <v>0</v>
      </c>
      <c r="HA75" s="76">
        <f t="shared" ca="1" si="72"/>
        <v>0</v>
      </c>
      <c r="HB75" s="76">
        <f t="shared" ca="1" si="72"/>
        <v>0</v>
      </c>
      <c r="HC75" s="76">
        <f t="shared" ca="1" si="72"/>
        <v>0</v>
      </c>
      <c r="HD75" s="76">
        <f t="shared" ca="1" si="72"/>
        <v>0</v>
      </c>
      <c r="HE75" s="76">
        <f t="shared" ca="1" si="72"/>
        <v>0</v>
      </c>
      <c r="HF75" s="76">
        <f t="shared" ca="1" si="72"/>
        <v>0</v>
      </c>
      <c r="HG75" s="76">
        <f t="shared" ca="1" si="72"/>
        <v>0</v>
      </c>
      <c r="HH75" s="76">
        <f t="shared" ca="1" si="72"/>
        <v>0</v>
      </c>
      <c r="HI75" s="76">
        <f t="shared" ca="1" si="72"/>
        <v>0</v>
      </c>
      <c r="HJ75" s="76">
        <f t="shared" ca="1" si="72"/>
        <v>0</v>
      </c>
      <c r="HK75" s="76">
        <f t="shared" ca="1" si="72"/>
        <v>0</v>
      </c>
      <c r="HL75" s="76">
        <f t="shared" ca="1" si="72"/>
        <v>0</v>
      </c>
      <c r="HM75" s="76">
        <f t="shared" ca="1" si="72"/>
        <v>0</v>
      </c>
      <c r="HN75" s="76">
        <f t="shared" ca="1" si="72"/>
        <v>0</v>
      </c>
      <c r="HO75" s="76">
        <f t="shared" ca="1" si="72"/>
        <v>0</v>
      </c>
      <c r="HP75" s="76">
        <f t="shared" ca="1" si="72"/>
        <v>0</v>
      </c>
      <c r="HQ75" s="76">
        <f t="shared" ca="1" si="72"/>
        <v>0</v>
      </c>
      <c r="HR75" s="76">
        <f t="shared" ca="1" si="72"/>
        <v>0</v>
      </c>
      <c r="HS75" s="76">
        <f t="shared" ca="1" si="72"/>
        <v>0</v>
      </c>
      <c r="HT75" s="76">
        <f t="shared" ca="1" si="72"/>
        <v>0</v>
      </c>
      <c r="HU75" s="76">
        <f t="shared" ca="1" si="72"/>
        <v>0</v>
      </c>
      <c r="HV75" s="76">
        <f t="shared" ca="1" si="72"/>
        <v>0</v>
      </c>
      <c r="HW75" s="76">
        <f t="shared" ca="1" si="72"/>
        <v>0</v>
      </c>
      <c r="HX75" s="76">
        <f t="shared" ca="1" si="72"/>
        <v>0</v>
      </c>
      <c r="HY75" s="76">
        <f t="shared" ca="1" si="72"/>
        <v>0</v>
      </c>
      <c r="HZ75" s="76">
        <f t="shared" ca="1" si="72"/>
        <v>0</v>
      </c>
      <c r="IA75" s="76">
        <f t="shared" ca="1" si="72"/>
        <v>0</v>
      </c>
      <c r="IB75" s="76">
        <f t="shared" ca="1" si="72"/>
        <v>0</v>
      </c>
      <c r="IC75" s="76">
        <f t="shared" ca="1" si="72"/>
        <v>0</v>
      </c>
      <c r="ID75" s="76">
        <f t="shared" ca="1" si="72"/>
        <v>0</v>
      </c>
      <c r="IE75" s="76">
        <f t="shared" ca="1" si="72"/>
        <v>0</v>
      </c>
      <c r="IF75" s="76">
        <f t="shared" ca="1" si="72"/>
        <v>0</v>
      </c>
      <c r="IG75" s="76">
        <f t="shared" ca="1" si="72"/>
        <v>0</v>
      </c>
      <c r="IH75" s="76">
        <f t="shared" ca="1" si="72"/>
        <v>0</v>
      </c>
      <c r="II75" s="76">
        <f t="shared" ca="1" si="72"/>
        <v>0</v>
      </c>
      <c r="IJ75" s="76">
        <f t="shared" ca="1" si="72"/>
        <v>0</v>
      </c>
      <c r="IK75" s="76">
        <f t="shared" ca="1" si="72"/>
        <v>0</v>
      </c>
      <c r="IL75" s="76">
        <f t="shared" ca="1" si="72"/>
        <v>0</v>
      </c>
    </row>
    <row r="76" spans="2:246" ht="10.5" customHeight="1" outlineLevel="2" x14ac:dyDescent="0.3">
      <c r="B76" s="7" t="s">
        <v>116</v>
      </c>
      <c r="C76" s="56" t="s">
        <v>283</v>
      </c>
      <c r="G76" s="76">
        <f ca="1">G68*G$60</f>
        <v>0</v>
      </c>
      <c r="H76" s="76">
        <f t="shared" ref="H76:BS76" ca="1" si="73">SUM(G76,H68)*H$60</f>
        <v>0</v>
      </c>
      <c r="I76" s="76">
        <f t="shared" ca="1" si="73"/>
        <v>0</v>
      </c>
      <c r="J76" s="76">
        <f t="shared" ca="1" si="73"/>
        <v>0</v>
      </c>
      <c r="K76" s="76">
        <f t="shared" ca="1" si="73"/>
        <v>0</v>
      </c>
      <c r="L76" s="76">
        <f t="shared" ca="1" si="73"/>
        <v>0</v>
      </c>
      <c r="M76" s="76">
        <f t="shared" ca="1" si="73"/>
        <v>0</v>
      </c>
      <c r="N76" s="76">
        <f t="shared" ca="1" si="73"/>
        <v>0</v>
      </c>
      <c r="O76" s="76">
        <f t="shared" ca="1" si="73"/>
        <v>0</v>
      </c>
      <c r="P76" s="76">
        <f t="shared" ca="1" si="73"/>
        <v>0</v>
      </c>
      <c r="Q76" s="76">
        <f t="shared" ca="1" si="73"/>
        <v>1583.3333333333335</v>
      </c>
      <c r="R76" s="76">
        <f t="shared" ca="1" si="73"/>
        <v>3833.3333333333335</v>
      </c>
      <c r="S76" s="76">
        <f t="shared" ca="1" si="73"/>
        <v>0</v>
      </c>
      <c r="T76" s="76">
        <f t="shared" ca="1" si="73"/>
        <v>0</v>
      </c>
      <c r="U76" s="76">
        <f t="shared" ca="1" si="73"/>
        <v>0</v>
      </c>
      <c r="V76" s="76">
        <f t="shared" ca="1" si="73"/>
        <v>0</v>
      </c>
      <c r="W76" s="76">
        <f t="shared" ca="1" si="73"/>
        <v>0</v>
      </c>
      <c r="X76" s="76">
        <f t="shared" ca="1" si="73"/>
        <v>0</v>
      </c>
      <c r="Y76" s="76">
        <f t="shared" ca="1" si="73"/>
        <v>0</v>
      </c>
      <c r="Z76" s="76">
        <f t="shared" ca="1" si="73"/>
        <v>0</v>
      </c>
      <c r="AA76" s="76">
        <f t="shared" ca="1" si="73"/>
        <v>0</v>
      </c>
      <c r="AB76" s="76">
        <f t="shared" ca="1" si="73"/>
        <v>0</v>
      </c>
      <c r="AC76" s="76">
        <f t="shared" ca="1" si="73"/>
        <v>0</v>
      </c>
      <c r="AD76" s="76">
        <f t="shared" ca="1" si="73"/>
        <v>0</v>
      </c>
      <c r="AE76" s="76">
        <f t="shared" ca="1" si="73"/>
        <v>0</v>
      </c>
      <c r="AF76" s="76">
        <f t="shared" ca="1" si="73"/>
        <v>0</v>
      </c>
      <c r="AG76" s="76">
        <f t="shared" ca="1" si="73"/>
        <v>0</v>
      </c>
      <c r="AH76" s="76">
        <f t="shared" ca="1" si="73"/>
        <v>0</v>
      </c>
      <c r="AI76" s="76">
        <f t="shared" ca="1" si="73"/>
        <v>0</v>
      </c>
      <c r="AJ76" s="76">
        <f t="shared" ca="1" si="73"/>
        <v>0</v>
      </c>
      <c r="AK76" s="76">
        <f t="shared" ca="1" si="73"/>
        <v>0</v>
      </c>
      <c r="AL76" s="76">
        <f t="shared" ca="1" si="73"/>
        <v>0</v>
      </c>
      <c r="AM76" s="76">
        <f t="shared" ca="1" si="73"/>
        <v>0</v>
      </c>
      <c r="AN76" s="76">
        <f t="shared" ca="1" si="73"/>
        <v>0</v>
      </c>
      <c r="AO76" s="76">
        <f t="shared" ca="1" si="73"/>
        <v>0</v>
      </c>
      <c r="AP76" s="76">
        <f t="shared" ca="1" si="73"/>
        <v>0</v>
      </c>
      <c r="AQ76" s="76">
        <f t="shared" ca="1" si="73"/>
        <v>0</v>
      </c>
      <c r="AR76" s="76">
        <f t="shared" ca="1" si="73"/>
        <v>0</v>
      </c>
      <c r="AS76" s="76">
        <f t="shared" ca="1" si="73"/>
        <v>0</v>
      </c>
      <c r="AT76" s="76">
        <f t="shared" ca="1" si="73"/>
        <v>0</v>
      </c>
      <c r="AU76" s="76">
        <f t="shared" ca="1" si="73"/>
        <v>0</v>
      </c>
      <c r="AV76" s="76">
        <f t="shared" ca="1" si="73"/>
        <v>0</v>
      </c>
      <c r="AW76" s="76">
        <f t="shared" ca="1" si="73"/>
        <v>0</v>
      </c>
      <c r="AX76" s="76">
        <f t="shared" ca="1" si="73"/>
        <v>0</v>
      </c>
      <c r="AY76" s="76">
        <f t="shared" ca="1" si="73"/>
        <v>0</v>
      </c>
      <c r="AZ76" s="76">
        <f t="shared" ca="1" si="73"/>
        <v>0</v>
      </c>
      <c r="BA76" s="76">
        <f t="shared" ca="1" si="73"/>
        <v>0</v>
      </c>
      <c r="BB76" s="76">
        <f t="shared" ca="1" si="73"/>
        <v>0</v>
      </c>
      <c r="BC76" s="76">
        <f t="shared" ca="1" si="73"/>
        <v>0</v>
      </c>
      <c r="BD76" s="76">
        <f t="shared" ca="1" si="73"/>
        <v>0</v>
      </c>
      <c r="BE76" s="76">
        <f t="shared" ca="1" si="73"/>
        <v>0</v>
      </c>
      <c r="BF76" s="76">
        <f t="shared" ca="1" si="73"/>
        <v>0</v>
      </c>
      <c r="BG76" s="76">
        <f t="shared" ca="1" si="73"/>
        <v>0</v>
      </c>
      <c r="BH76" s="76">
        <f t="shared" ca="1" si="73"/>
        <v>0</v>
      </c>
      <c r="BI76" s="76">
        <f t="shared" ca="1" si="73"/>
        <v>0</v>
      </c>
      <c r="BJ76" s="76">
        <f t="shared" ca="1" si="73"/>
        <v>0</v>
      </c>
      <c r="BK76" s="76">
        <f t="shared" ca="1" si="73"/>
        <v>0</v>
      </c>
      <c r="BL76" s="76">
        <f t="shared" ca="1" si="73"/>
        <v>0</v>
      </c>
      <c r="BM76" s="76">
        <f t="shared" ca="1" si="73"/>
        <v>0</v>
      </c>
      <c r="BN76" s="76">
        <f t="shared" ca="1" si="73"/>
        <v>0</v>
      </c>
      <c r="BO76" s="76">
        <f t="shared" ca="1" si="73"/>
        <v>0</v>
      </c>
      <c r="BP76" s="76">
        <f t="shared" ca="1" si="73"/>
        <v>0</v>
      </c>
      <c r="BQ76" s="76">
        <f t="shared" ca="1" si="73"/>
        <v>0</v>
      </c>
      <c r="BR76" s="76">
        <f t="shared" ca="1" si="73"/>
        <v>0</v>
      </c>
      <c r="BS76" s="76">
        <f t="shared" ca="1" si="73"/>
        <v>0</v>
      </c>
      <c r="BT76" s="76">
        <f t="shared" ref="BT76:EE76" ca="1" si="74">SUM(BS76,BT68)*BT$60</f>
        <v>0</v>
      </c>
      <c r="BU76" s="76">
        <f t="shared" ca="1" si="74"/>
        <v>0</v>
      </c>
      <c r="BV76" s="76">
        <f t="shared" ca="1" si="74"/>
        <v>0</v>
      </c>
      <c r="BW76" s="76">
        <f t="shared" ca="1" si="74"/>
        <v>0</v>
      </c>
      <c r="BX76" s="76">
        <f t="shared" ca="1" si="74"/>
        <v>0</v>
      </c>
      <c r="BY76" s="76">
        <f t="shared" ca="1" si="74"/>
        <v>0</v>
      </c>
      <c r="BZ76" s="76">
        <f t="shared" ca="1" si="74"/>
        <v>0</v>
      </c>
      <c r="CA76" s="76">
        <f t="shared" ca="1" si="74"/>
        <v>0</v>
      </c>
      <c r="CB76" s="76">
        <f t="shared" ca="1" si="74"/>
        <v>0</v>
      </c>
      <c r="CC76" s="76">
        <f t="shared" ca="1" si="74"/>
        <v>0</v>
      </c>
      <c r="CD76" s="76">
        <f t="shared" ca="1" si="74"/>
        <v>0</v>
      </c>
      <c r="CE76" s="76">
        <f t="shared" ca="1" si="74"/>
        <v>0</v>
      </c>
      <c r="CF76" s="76">
        <f t="shared" ca="1" si="74"/>
        <v>0</v>
      </c>
      <c r="CG76" s="76">
        <f t="shared" ca="1" si="74"/>
        <v>0</v>
      </c>
      <c r="CH76" s="76">
        <f t="shared" ca="1" si="74"/>
        <v>0</v>
      </c>
      <c r="CI76" s="76">
        <f t="shared" ca="1" si="74"/>
        <v>0</v>
      </c>
      <c r="CJ76" s="76">
        <f t="shared" ca="1" si="74"/>
        <v>0</v>
      </c>
      <c r="CK76" s="76">
        <f t="shared" ca="1" si="74"/>
        <v>0</v>
      </c>
      <c r="CL76" s="76">
        <f t="shared" ca="1" si="74"/>
        <v>0</v>
      </c>
      <c r="CM76" s="76">
        <f t="shared" ca="1" si="74"/>
        <v>0</v>
      </c>
      <c r="CN76" s="76">
        <f t="shared" ca="1" si="74"/>
        <v>0</v>
      </c>
      <c r="CO76" s="76">
        <f t="shared" ca="1" si="74"/>
        <v>0</v>
      </c>
      <c r="CP76" s="76">
        <f t="shared" ca="1" si="74"/>
        <v>0</v>
      </c>
      <c r="CQ76" s="76">
        <f t="shared" ca="1" si="74"/>
        <v>0</v>
      </c>
      <c r="CR76" s="76">
        <f t="shared" ca="1" si="74"/>
        <v>0</v>
      </c>
      <c r="CS76" s="76">
        <f t="shared" ca="1" si="74"/>
        <v>0</v>
      </c>
      <c r="CT76" s="76">
        <f t="shared" ca="1" si="74"/>
        <v>0</v>
      </c>
      <c r="CU76" s="76">
        <f t="shared" ca="1" si="74"/>
        <v>0</v>
      </c>
      <c r="CV76" s="76">
        <f t="shared" ca="1" si="74"/>
        <v>0</v>
      </c>
      <c r="CW76" s="76">
        <f t="shared" ca="1" si="74"/>
        <v>0</v>
      </c>
      <c r="CX76" s="76">
        <f t="shared" ca="1" si="74"/>
        <v>0</v>
      </c>
      <c r="CY76" s="76">
        <f t="shared" ca="1" si="74"/>
        <v>0</v>
      </c>
      <c r="CZ76" s="76">
        <f t="shared" ca="1" si="74"/>
        <v>0</v>
      </c>
      <c r="DA76" s="76">
        <f t="shared" ca="1" si="74"/>
        <v>0</v>
      </c>
      <c r="DB76" s="76">
        <f t="shared" ca="1" si="74"/>
        <v>0</v>
      </c>
      <c r="DC76" s="76">
        <f t="shared" ca="1" si="74"/>
        <v>0</v>
      </c>
      <c r="DD76" s="76">
        <f t="shared" ca="1" si="74"/>
        <v>0</v>
      </c>
      <c r="DE76" s="76">
        <f t="shared" ca="1" si="74"/>
        <v>0</v>
      </c>
      <c r="DF76" s="76">
        <f t="shared" ca="1" si="74"/>
        <v>0</v>
      </c>
      <c r="DG76" s="76">
        <f t="shared" ca="1" si="74"/>
        <v>0</v>
      </c>
      <c r="DH76" s="76">
        <f t="shared" ca="1" si="74"/>
        <v>0</v>
      </c>
      <c r="DI76" s="76">
        <f t="shared" ca="1" si="74"/>
        <v>0</v>
      </c>
      <c r="DJ76" s="76">
        <f t="shared" ca="1" si="74"/>
        <v>0</v>
      </c>
      <c r="DK76" s="76">
        <f t="shared" ca="1" si="74"/>
        <v>0</v>
      </c>
      <c r="DL76" s="76">
        <f t="shared" ca="1" si="74"/>
        <v>0</v>
      </c>
      <c r="DM76" s="76">
        <f t="shared" ca="1" si="74"/>
        <v>0</v>
      </c>
      <c r="DN76" s="76">
        <f t="shared" ca="1" si="74"/>
        <v>0</v>
      </c>
      <c r="DO76" s="76">
        <f t="shared" ca="1" si="74"/>
        <v>0</v>
      </c>
      <c r="DP76" s="76">
        <f t="shared" ca="1" si="74"/>
        <v>0</v>
      </c>
      <c r="DQ76" s="76">
        <f t="shared" ca="1" si="74"/>
        <v>0</v>
      </c>
      <c r="DR76" s="76">
        <f t="shared" ca="1" si="74"/>
        <v>0</v>
      </c>
      <c r="DS76" s="76">
        <f t="shared" ca="1" si="74"/>
        <v>0</v>
      </c>
      <c r="DT76" s="76">
        <f t="shared" ca="1" si="74"/>
        <v>0</v>
      </c>
      <c r="DU76" s="76">
        <f t="shared" ca="1" si="74"/>
        <v>0</v>
      </c>
      <c r="DV76" s="76">
        <f t="shared" ca="1" si="74"/>
        <v>0</v>
      </c>
      <c r="DW76" s="76">
        <f t="shared" ca="1" si="74"/>
        <v>0</v>
      </c>
      <c r="DX76" s="76">
        <f t="shared" ca="1" si="74"/>
        <v>0</v>
      </c>
      <c r="DY76" s="76">
        <f t="shared" ca="1" si="74"/>
        <v>0</v>
      </c>
      <c r="DZ76" s="76">
        <f t="shared" ca="1" si="74"/>
        <v>0</v>
      </c>
      <c r="EA76" s="76">
        <f t="shared" ca="1" si="74"/>
        <v>0</v>
      </c>
      <c r="EB76" s="76">
        <f t="shared" ca="1" si="74"/>
        <v>0</v>
      </c>
      <c r="EC76" s="76">
        <f t="shared" ca="1" si="74"/>
        <v>0</v>
      </c>
      <c r="ED76" s="76">
        <f t="shared" ca="1" si="74"/>
        <v>0</v>
      </c>
      <c r="EE76" s="76">
        <f t="shared" ca="1" si="74"/>
        <v>0</v>
      </c>
      <c r="EF76" s="76">
        <f t="shared" ref="EF76:GQ76" ca="1" si="75">SUM(EE76,EF68)*EF$60</f>
        <v>0</v>
      </c>
      <c r="EG76" s="76">
        <f t="shared" ca="1" si="75"/>
        <v>0</v>
      </c>
      <c r="EH76" s="76">
        <f t="shared" ca="1" si="75"/>
        <v>0</v>
      </c>
      <c r="EI76" s="76">
        <f t="shared" ca="1" si="75"/>
        <v>0</v>
      </c>
      <c r="EJ76" s="76">
        <f t="shared" ca="1" si="75"/>
        <v>0</v>
      </c>
      <c r="EK76" s="76">
        <f t="shared" ca="1" si="75"/>
        <v>0</v>
      </c>
      <c r="EL76" s="76">
        <f t="shared" ca="1" si="75"/>
        <v>0</v>
      </c>
      <c r="EM76" s="76">
        <f t="shared" ca="1" si="75"/>
        <v>0</v>
      </c>
      <c r="EN76" s="76">
        <f t="shared" ca="1" si="75"/>
        <v>0</v>
      </c>
      <c r="EO76" s="76">
        <f t="shared" ca="1" si="75"/>
        <v>0</v>
      </c>
      <c r="EP76" s="76">
        <f t="shared" ca="1" si="75"/>
        <v>0</v>
      </c>
      <c r="EQ76" s="76">
        <f t="shared" ca="1" si="75"/>
        <v>0</v>
      </c>
      <c r="ER76" s="76">
        <f t="shared" ca="1" si="75"/>
        <v>0</v>
      </c>
      <c r="ES76" s="76">
        <f t="shared" ca="1" si="75"/>
        <v>0</v>
      </c>
      <c r="ET76" s="76">
        <f t="shared" ca="1" si="75"/>
        <v>0</v>
      </c>
      <c r="EU76" s="76">
        <f t="shared" ca="1" si="75"/>
        <v>0</v>
      </c>
      <c r="EV76" s="76">
        <f t="shared" ca="1" si="75"/>
        <v>0</v>
      </c>
      <c r="EW76" s="76">
        <f t="shared" ca="1" si="75"/>
        <v>0</v>
      </c>
      <c r="EX76" s="76">
        <f t="shared" ca="1" si="75"/>
        <v>0</v>
      </c>
      <c r="EY76" s="76">
        <f t="shared" ca="1" si="75"/>
        <v>0</v>
      </c>
      <c r="EZ76" s="76">
        <f t="shared" ca="1" si="75"/>
        <v>0</v>
      </c>
      <c r="FA76" s="76">
        <f t="shared" ca="1" si="75"/>
        <v>0</v>
      </c>
      <c r="FB76" s="76">
        <f t="shared" ca="1" si="75"/>
        <v>0</v>
      </c>
      <c r="FC76" s="76">
        <f t="shared" ca="1" si="75"/>
        <v>0</v>
      </c>
      <c r="FD76" s="76">
        <f t="shared" ca="1" si="75"/>
        <v>0</v>
      </c>
      <c r="FE76" s="76">
        <f t="shared" ca="1" si="75"/>
        <v>0</v>
      </c>
      <c r="FF76" s="76">
        <f t="shared" ca="1" si="75"/>
        <v>0</v>
      </c>
      <c r="FG76" s="76">
        <f t="shared" ca="1" si="75"/>
        <v>0</v>
      </c>
      <c r="FH76" s="76">
        <f t="shared" ca="1" si="75"/>
        <v>0</v>
      </c>
      <c r="FI76" s="76">
        <f t="shared" ca="1" si="75"/>
        <v>0</v>
      </c>
      <c r="FJ76" s="76">
        <f t="shared" ca="1" si="75"/>
        <v>0</v>
      </c>
      <c r="FK76" s="76">
        <f t="shared" ca="1" si="75"/>
        <v>0</v>
      </c>
      <c r="FL76" s="76">
        <f t="shared" ca="1" si="75"/>
        <v>0</v>
      </c>
      <c r="FM76" s="76">
        <f t="shared" ca="1" si="75"/>
        <v>0</v>
      </c>
      <c r="FN76" s="76">
        <f t="shared" ca="1" si="75"/>
        <v>0</v>
      </c>
      <c r="FO76" s="76">
        <f t="shared" ca="1" si="75"/>
        <v>0</v>
      </c>
      <c r="FP76" s="76">
        <f t="shared" ca="1" si="75"/>
        <v>0</v>
      </c>
      <c r="FQ76" s="76">
        <f t="shared" ca="1" si="75"/>
        <v>0</v>
      </c>
      <c r="FR76" s="76">
        <f t="shared" ca="1" si="75"/>
        <v>0</v>
      </c>
      <c r="FS76" s="76">
        <f t="shared" ca="1" si="75"/>
        <v>0</v>
      </c>
      <c r="FT76" s="76">
        <f t="shared" ca="1" si="75"/>
        <v>0</v>
      </c>
      <c r="FU76" s="76">
        <f t="shared" ca="1" si="75"/>
        <v>0</v>
      </c>
      <c r="FV76" s="76">
        <f t="shared" ca="1" si="75"/>
        <v>0</v>
      </c>
      <c r="FW76" s="76">
        <f t="shared" ca="1" si="75"/>
        <v>0</v>
      </c>
      <c r="FX76" s="76">
        <f t="shared" ca="1" si="75"/>
        <v>0</v>
      </c>
      <c r="FY76" s="76">
        <f t="shared" ca="1" si="75"/>
        <v>0</v>
      </c>
      <c r="FZ76" s="76">
        <f t="shared" ca="1" si="75"/>
        <v>0</v>
      </c>
      <c r="GA76" s="76">
        <f t="shared" ca="1" si="75"/>
        <v>0</v>
      </c>
      <c r="GB76" s="76">
        <f t="shared" ca="1" si="75"/>
        <v>0</v>
      </c>
      <c r="GC76" s="76">
        <f t="shared" ca="1" si="75"/>
        <v>0</v>
      </c>
      <c r="GD76" s="76">
        <f t="shared" ca="1" si="75"/>
        <v>0</v>
      </c>
      <c r="GE76" s="76">
        <f t="shared" ca="1" si="75"/>
        <v>0</v>
      </c>
      <c r="GF76" s="76">
        <f t="shared" ca="1" si="75"/>
        <v>0</v>
      </c>
      <c r="GG76" s="76">
        <f t="shared" ca="1" si="75"/>
        <v>0</v>
      </c>
      <c r="GH76" s="76">
        <f t="shared" ca="1" si="75"/>
        <v>0</v>
      </c>
      <c r="GI76" s="76">
        <f t="shared" ca="1" si="75"/>
        <v>0</v>
      </c>
      <c r="GJ76" s="76">
        <f t="shared" ca="1" si="75"/>
        <v>0</v>
      </c>
      <c r="GK76" s="76">
        <f t="shared" ca="1" si="75"/>
        <v>0</v>
      </c>
      <c r="GL76" s="76">
        <f t="shared" ca="1" si="75"/>
        <v>0</v>
      </c>
      <c r="GM76" s="76">
        <f t="shared" ca="1" si="75"/>
        <v>0</v>
      </c>
      <c r="GN76" s="76">
        <f t="shared" ca="1" si="75"/>
        <v>0</v>
      </c>
      <c r="GO76" s="76">
        <f t="shared" ca="1" si="75"/>
        <v>0</v>
      </c>
      <c r="GP76" s="76">
        <f t="shared" ca="1" si="75"/>
        <v>0</v>
      </c>
      <c r="GQ76" s="76">
        <f t="shared" ca="1" si="75"/>
        <v>0</v>
      </c>
      <c r="GR76" s="76">
        <f t="shared" ref="GR76:IL76" ca="1" si="76">SUM(GQ76,GR68)*GR$60</f>
        <v>0</v>
      </c>
      <c r="GS76" s="76">
        <f t="shared" ca="1" si="76"/>
        <v>0</v>
      </c>
      <c r="GT76" s="76">
        <f t="shared" ca="1" si="76"/>
        <v>0</v>
      </c>
      <c r="GU76" s="76">
        <f t="shared" ca="1" si="76"/>
        <v>0</v>
      </c>
      <c r="GV76" s="76">
        <f t="shared" ca="1" si="76"/>
        <v>0</v>
      </c>
      <c r="GW76" s="76">
        <f t="shared" ca="1" si="76"/>
        <v>0</v>
      </c>
      <c r="GX76" s="76">
        <f t="shared" ca="1" si="76"/>
        <v>0</v>
      </c>
      <c r="GY76" s="76">
        <f t="shared" ca="1" si="76"/>
        <v>0</v>
      </c>
      <c r="GZ76" s="76">
        <f t="shared" ca="1" si="76"/>
        <v>0</v>
      </c>
      <c r="HA76" s="76">
        <f t="shared" ca="1" si="76"/>
        <v>0</v>
      </c>
      <c r="HB76" s="76">
        <f t="shared" ca="1" si="76"/>
        <v>0</v>
      </c>
      <c r="HC76" s="76">
        <f t="shared" ca="1" si="76"/>
        <v>0</v>
      </c>
      <c r="HD76" s="76">
        <f t="shared" ca="1" si="76"/>
        <v>0</v>
      </c>
      <c r="HE76" s="76">
        <f t="shared" ca="1" si="76"/>
        <v>0</v>
      </c>
      <c r="HF76" s="76">
        <f t="shared" ca="1" si="76"/>
        <v>0</v>
      </c>
      <c r="HG76" s="76">
        <f t="shared" ca="1" si="76"/>
        <v>0</v>
      </c>
      <c r="HH76" s="76">
        <f t="shared" ca="1" si="76"/>
        <v>0</v>
      </c>
      <c r="HI76" s="76">
        <f t="shared" ca="1" si="76"/>
        <v>0</v>
      </c>
      <c r="HJ76" s="76">
        <f t="shared" ca="1" si="76"/>
        <v>0</v>
      </c>
      <c r="HK76" s="76">
        <f t="shared" ca="1" si="76"/>
        <v>0</v>
      </c>
      <c r="HL76" s="76">
        <f t="shared" ca="1" si="76"/>
        <v>0</v>
      </c>
      <c r="HM76" s="76">
        <f t="shared" ca="1" si="76"/>
        <v>0</v>
      </c>
      <c r="HN76" s="76">
        <f t="shared" ca="1" si="76"/>
        <v>0</v>
      </c>
      <c r="HO76" s="76">
        <f t="shared" ca="1" si="76"/>
        <v>0</v>
      </c>
      <c r="HP76" s="76">
        <f t="shared" ca="1" si="76"/>
        <v>0</v>
      </c>
      <c r="HQ76" s="76">
        <f t="shared" ca="1" si="76"/>
        <v>0</v>
      </c>
      <c r="HR76" s="76">
        <f t="shared" ca="1" si="76"/>
        <v>0</v>
      </c>
      <c r="HS76" s="76">
        <f t="shared" ca="1" si="76"/>
        <v>0</v>
      </c>
      <c r="HT76" s="76">
        <f t="shared" ca="1" si="76"/>
        <v>0</v>
      </c>
      <c r="HU76" s="76">
        <f t="shared" ca="1" si="76"/>
        <v>0</v>
      </c>
      <c r="HV76" s="76">
        <f t="shared" ca="1" si="76"/>
        <v>0</v>
      </c>
      <c r="HW76" s="76">
        <f t="shared" ca="1" si="76"/>
        <v>0</v>
      </c>
      <c r="HX76" s="76">
        <f t="shared" ca="1" si="76"/>
        <v>0</v>
      </c>
      <c r="HY76" s="76">
        <f t="shared" ca="1" si="76"/>
        <v>0</v>
      </c>
      <c r="HZ76" s="76">
        <f t="shared" ca="1" si="76"/>
        <v>0</v>
      </c>
      <c r="IA76" s="76">
        <f t="shared" ca="1" si="76"/>
        <v>0</v>
      </c>
      <c r="IB76" s="76">
        <f t="shared" ca="1" si="76"/>
        <v>0</v>
      </c>
      <c r="IC76" s="76">
        <f t="shared" ca="1" si="76"/>
        <v>0</v>
      </c>
      <c r="ID76" s="76">
        <f t="shared" ca="1" si="76"/>
        <v>0</v>
      </c>
      <c r="IE76" s="76">
        <f t="shared" ca="1" si="76"/>
        <v>0</v>
      </c>
      <c r="IF76" s="76">
        <f t="shared" ca="1" si="76"/>
        <v>0</v>
      </c>
      <c r="IG76" s="76">
        <f t="shared" ca="1" si="76"/>
        <v>0</v>
      </c>
      <c r="IH76" s="76">
        <f t="shared" ca="1" si="76"/>
        <v>0</v>
      </c>
      <c r="II76" s="76">
        <f t="shared" ca="1" si="76"/>
        <v>0</v>
      </c>
      <c r="IJ76" s="76">
        <f t="shared" ca="1" si="76"/>
        <v>0</v>
      </c>
      <c r="IK76" s="76">
        <f t="shared" ca="1" si="76"/>
        <v>0</v>
      </c>
      <c r="IL76" s="76">
        <f t="shared" ca="1" si="76"/>
        <v>0</v>
      </c>
    </row>
    <row r="77" spans="2:246" ht="10.5" customHeight="1" outlineLevel="2" x14ac:dyDescent="0.3">
      <c r="B77" s="7" t="s">
        <v>117</v>
      </c>
      <c r="C77" s="56" t="s">
        <v>283</v>
      </c>
      <c r="G77" s="76">
        <f>G69*G$60</f>
        <v>0</v>
      </c>
      <c r="H77" s="76">
        <f t="shared" ref="H77:BS77" si="77">SUM(G77,H69)*H$60</f>
        <v>0</v>
      </c>
      <c r="I77" s="76">
        <f t="shared" si="77"/>
        <v>0</v>
      </c>
      <c r="J77" s="76">
        <f t="shared" si="77"/>
        <v>0</v>
      </c>
      <c r="K77" s="76">
        <f t="shared" si="77"/>
        <v>0</v>
      </c>
      <c r="L77" s="76">
        <f t="shared" si="77"/>
        <v>0</v>
      </c>
      <c r="M77" s="76">
        <f t="shared" si="77"/>
        <v>0</v>
      </c>
      <c r="N77" s="76">
        <f t="shared" si="77"/>
        <v>0</v>
      </c>
      <c r="O77" s="76">
        <f t="shared" si="77"/>
        <v>0</v>
      </c>
      <c r="P77" s="76">
        <f t="shared" si="77"/>
        <v>0</v>
      </c>
      <c r="Q77" s="76">
        <f t="shared" si="77"/>
        <v>0</v>
      </c>
      <c r="R77" s="76">
        <f t="shared" si="77"/>
        <v>0</v>
      </c>
      <c r="S77" s="76">
        <f t="shared" si="77"/>
        <v>0</v>
      </c>
      <c r="T77" s="76">
        <f t="shared" si="77"/>
        <v>0</v>
      </c>
      <c r="U77" s="76">
        <f t="shared" si="77"/>
        <v>0</v>
      </c>
      <c r="V77" s="76">
        <f t="shared" si="77"/>
        <v>0</v>
      </c>
      <c r="W77" s="76">
        <f t="shared" si="77"/>
        <v>0</v>
      </c>
      <c r="X77" s="76">
        <f t="shared" si="77"/>
        <v>0</v>
      </c>
      <c r="Y77" s="76">
        <f t="shared" si="77"/>
        <v>0</v>
      </c>
      <c r="Z77" s="76">
        <f t="shared" si="77"/>
        <v>0</v>
      </c>
      <c r="AA77" s="76">
        <f t="shared" si="77"/>
        <v>0</v>
      </c>
      <c r="AB77" s="76">
        <f t="shared" si="77"/>
        <v>0</v>
      </c>
      <c r="AC77" s="76">
        <f t="shared" si="77"/>
        <v>0</v>
      </c>
      <c r="AD77" s="76">
        <f t="shared" si="77"/>
        <v>0</v>
      </c>
      <c r="AE77" s="76">
        <f t="shared" si="77"/>
        <v>0</v>
      </c>
      <c r="AF77" s="76">
        <f t="shared" si="77"/>
        <v>0</v>
      </c>
      <c r="AG77" s="76">
        <f t="shared" si="77"/>
        <v>0</v>
      </c>
      <c r="AH77" s="76">
        <f t="shared" si="77"/>
        <v>0</v>
      </c>
      <c r="AI77" s="76">
        <f t="shared" si="77"/>
        <v>0</v>
      </c>
      <c r="AJ77" s="76">
        <f t="shared" si="77"/>
        <v>0</v>
      </c>
      <c r="AK77" s="76">
        <f t="shared" si="77"/>
        <v>0</v>
      </c>
      <c r="AL77" s="76">
        <f t="shared" si="77"/>
        <v>0</v>
      </c>
      <c r="AM77" s="76">
        <f t="shared" si="77"/>
        <v>0</v>
      </c>
      <c r="AN77" s="76">
        <f t="shared" si="77"/>
        <v>0</v>
      </c>
      <c r="AO77" s="76">
        <f t="shared" si="77"/>
        <v>0</v>
      </c>
      <c r="AP77" s="76">
        <f t="shared" si="77"/>
        <v>0</v>
      </c>
      <c r="AQ77" s="76">
        <f t="shared" si="77"/>
        <v>0</v>
      </c>
      <c r="AR77" s="76">
        <f t="shared" si="77"/>
        <v>0</v>
      </c>
      <c r="AS77" s="76">
        <f t="shared" si="77"/>
        <v>0</v>
      </c>
      <c r="AT77" s="76">
        <f t="shared" si="77"/>
        <v>0</v>
      </c>
      <c r="AU77" s="76">
        <f t="shared" si="77"/>
        <v>0</v>
      </c>
      <c r="AV77" s="76">
        <f t="shared" si="77"/>
        <v>0</v>
      </c>
      <c r="AW77" s="76">
        <f t="shared" si="77"/>
        <v>0</v>
      </c>
      <c r="AX77" s="76">
        <f t="shared" si="77"/>
        <v>0</v>
      </c>
      <c r="AY77" s="76">
        <f t="shared" si="77"/>
        <v>0</v>
      </c>
      <c r="AZ77" s="76">
        <f t="shared" si="77"/>
        <v>0</v>
      </c>
      <c r="BA77" s="76">
        <f t="shared" si="77"/>
        <v>0</v>
      </c>
      <c r="BB77" s="76">
        <f t="shared" si="77"/>
        <v>0</v>
      </c>
      <c r="BC77" s="76">
        <f t="shared" si="77"/>
        <v>0</v>
      </c>
      <c r="BD77" s="76">
        <f t="shared" si="77"/>
        <v>0</v>
      </c>
      <c r="BE77" s="76">
        <f t="shared" si="77"/>
        <v>0</v>
      </c>
      <c r="BF77" s="76">
        <f t="shared" si="77"/>
        <v>0</v>
      </c>
      <c r="BG77" s="76">
        <f t="shared" si="77"/>
        <v>0</v>
      </c>
      <c r="BH77" s="76">
        <f t="shared" si="77"/>
        <v>0</v>
      </c>
      <c r="BI77" s="76">
        <f t="shared" si="77"/>
        <v>0</v>
      </c>
      <c r="BJ77" s="76">
        <f t="shared" si="77"/>
        <v>0</v>
      </c>
      <c r="BK77" s="76">
        <f t="shared" si="77"/>
        <v>0</v>
      </c>
      <c r="BL77" s="76">
        <f t="shared" si="77"/>
        <v>0</v>
      </c>
      <c r="BM77" s="76">
        <f t="shared" si="77"/>
        <v>0</v>
      </c>
      <c r="BN77" s="76">
        <f t="shared" si="77"/>
        <v>0</v>
      </c>
      <c r="BO77" s="76">
        <f t="shared" si="77"/>
        <v>0</v>
      </c>
      <c r="BP77" s="76">
        <f t="shared" si="77"/>
        <v>0</v>
      </c>
      <c r="BQ77" s="76">
        <f t="shared" si="77"/>
        <v>0</v>
      </c>
      <c r="BR77" s="76">
        <f t="shared" si="77"/>
        <v>0</v>
      </c>
      <c r="BS77" s="76">
        <f t="shared" si="77"/>
        <v>0</v>
      </c>
      <c r="BT77" s="76">
        <f t="shared" ref="BT77:EE77" si="78">SUM(BS77,BT69)*BT$60</f>
        <v>0</v>
      </c>
      <c r="BU77" s="76">
        <f t="shared" si="78"/>
        <v>0</v>
      </c>
      <c r="BV77" s="76">
        <f t="shared" si="78"/>
        <v>0</v>
      </c>
      <c r="BW77" s="76">
        <f t="shared" si="78"/>
        <v>0</v>
      </c>
      <c r="BX77" s="76">
        <f t="shared" si="78"/>
        <v>0</v>
      </c>
      <c r="BY77" s="76">
        <f t="shared" si="78"/>
        <v>0</v>
      </c>
      <c r="BZ77" s="76">
        <f t="shared" si="78"/>
        <v>0</v>
      </c>
      <c r="CA77" s="76">
        <f t="shared" si="78"/>
        <v>0</v>
      </c>
      <c r="CB77" s="76">
        <f t="shared" si="78"/>
        <v>0</v>
      </c>
      <c r="CC77" s="76">
        <f t="shared" si="78"/>
        <v>0</v>
      </c>
      <c r="CD77" s="76">
        <f t="shared" si="78"/>
        <v>0</v>
      </c>
      <c r="CE77" s="76">
        <f t="shared" si="78"/>
        <v>0</v>
      </c>
      <c r="CF77" s="76">
        <f t="shared" si="78"/>
        <v>0</v>
      </c>
      <c r="CG77" s="76">
        <f t="shared" si="78"/>
        <v>0</v>
      </c>
      <c r="CH77" s="76">
        <f t="shared" si="78"/>
        <v>0</v>
      </c>
      <c r="CI77" s="76">
        <f t="shared" si="78"/>
        <v>0</v>
      </c>
      <c r="CJ77" s="76">
        <f t="shared" si="78"/>
        <v>0</v>
      </c>
      <c r="CK77" s="76">
        <f t="shared" si="78"/>
        <v>0</v>
      </c>
      <c r="CL77" s="76">
        <f t="shared" si="78"/>
        <v>0</v>
      </c>
      <c r="CM77" s="76">
        <f t="shared" si="78"/>
        <v>0</v>
      </c>
      <c r="CN77" s="76">
        <f t="shared" si="78"/>
        <v>0</v>
      </c>
      <c r="CO77" s="76">
        <f t="shared" si="78"/>
        <v>0</v>
      </c>
      <c r="CP77" s="76">
        <f t="shared" si="78"/>
        <v>0</v>
      </c>
      <c r="CQ77" s="76">
        <f t="shared" si="78"/>
        <v>0</v>
      </c>
      <c r="CR77" s="76">
        <f t="shared" si="78"/>
        <v>0</v>
      </c>
      <c r="CS77" s="76">
        <f t="shared" si="78"/>
        <v>0</v>
      </c>
      <c r="CT77" s="76">
        <f t="shared" si="78"/>
        <v>0</v>
      </c>
      <c r="CU77" s="76">
        <f t="shared" si="78"/>
        <v>0</v>
      </c>
      <c r="CV77" s="76">
        <f t="shared" si="78"/>
        <v>0</v>
      </c>
      <c r="CW77" s="76">
        <f t="shared" si="78"/>
        <v>0</v>
      </c>
      <c r="CX77" s="76">
        <f t="shared" si="78"/>
        <v>0</v>
      </c>
      <c r="CY77" s="76">
        <f t="shared" si="78"/>
        <v>0</v>
      </c>
      <c r="CZ77" s="76">
        <f t="shared" si="78"/>
        <v>0</v>
      </c>
      <c r="DA77" s="76">
        <f t="shared" si="78"/>
        <v>0</v>
      </c>
      <c r="DB77" s="76">
        <f t="shared" si="78"/>
        <v>0</v>
      </c>
      <c r="DC77" s="76">
        <f t="shared" si="78"/>
        <v>0</v>
      </c>
      <c r="DD77" s="76">
        <f t="shared" si="78"/>
        <v>0</v>
      </c>
      <c r="DE77" s="76">
        <f t="shared" si="78"/>
        <v>0</v>
      </c>
      <c r="DF77" s="76">
        <f t="shared" si="78"/>
        <v>0</v>
      </c>
      <c r="DG77" s="76">
        <f t="shared" si="78"/>
        <v>0</v>
      </c>
      <c r="DH77" s="76">
        <f t="shared" si="78"/>
        <v>0</v>
      </c>
      <c r="DI77" s="76">
        <f t="shared" si="78"/>
        <v>0</v>
      </c>
      <c r="DJ77" s="76">
        <f t="shared" si="78"/>
        <v>0</v>
      </c>
      <c r="DK77" s="76">
        <f t="shared" si="78"/>
        <v>0</v>
      </c>
      <c r="DL77" s="76">
        <f t="shared" si="78"/>
        <v>0</v>
      </c>
      <c r="DM77" s="76">
        <f t="shared" si="78"/>
        <v>0</v>
      </c>
      <c r="DN77" s="76">
        <f t="shared" si="78"/>
        <v>0</v>
      </c>
      <c r="DO77" s="76">
        <f t="shared" si="78"/>
        <v>0</v>
      </c>
      <c r="DP77" s="76">
        <f t="shared" si="78"/>
        <v>0</v>
      </c>
      <c r="DQ77" s="76">
        <f t="shared" si="78"/>
        <v>0</v>
      </c>
      <c r="DR77" s="76">
        <f t="shared" si="78"/>
        <v>0</v>
      </c>
      <c r="DS77" s="76">
        <f t="shared" si="78"/>
        <v>0</v>
      </c>
      <c r="DT77" s="76">
        <f t="shared" si="78"/>
        <v>0</v>
      </c>
      <c r="DU77" s="76">
        <f t="shared" si="78"/>
        <v>0</v>
      </c>
      <c r="DV77" s="76">
        <f t="shared" si="78"/>
        <v>0</v>
      </c>
      <c r="DW77" s="76">
        <f t="shared" si="78"/>
        <v>0</v>
      </c>
      <c r="DX77" s="76">
        <f t="shared" si="78"/>
        <v>0</v>
      </c>
      <c r="DY77" s="76">
        <f t="shared" si="78"/>
        <v>0</v>
      </c>
      <c r="DZ77" s="76">
        <f t="shared" si="78"/>
        <v>0</v>
      </c>
      <c r="EA77" s="76">
        <f t="shared" si="78"/>
        <v>0</v>
      </c>
      <c r="EB77" s="76">
        <f t="shared" si="78"/>
        <v>0</v>
      </c>
      <c r="EC77" s="76">
        <f t="shared" si="78"/>
        <v>0</v>
      </c>
      <c r="ED77" s="76">
        <f t="shared" si="78"/>
        <v>0</v>
      </c>
      <c r="EE77" s="76">
        <f t="shared" si="78"/>
        <v>0</v>
      </c>
      <c r="EF77" s="76">
        <f t="shared" ref="EF77:GQ77" si="79">SUM(EE77,EF69)*EF$60</f>
        <v>0</v>
      </c>
      <c r="EG77" s="76">
        <f t="shared" si="79"/>
        <v>0</v>
      </c>
      <c r="EH77" s="76">
        <f t="shared" si="79"/>
        <v>0</v>
      </c>
      <c r="EI77" s="76">
        <f t="shared" si="79"/>
        <v>0</v>
      </c>
      <c r="EJ77" s="76">
        <f t="shared" si="79"/>
        <v>0</v>
      </c>
      <c r="EK77" s="76">
        <f t="shared" si="79"/>
        <v>0</v>
      </c>
      <c r="EL77" s="76">
        <f t="shared" si="79"/>
        <v>0</v>
      </c>
      <c r="EM77" s="76">
        <f t="shared" si="79"/>
        <v>0</v>
      </c>
      <c r="EN77" s="76">
        <f t="shared" si="79"/>
        <v>0</v>
      </c>
      <c r="EO77" s="76">
        <f t="shared" si="79"/>
        <v>0</v>
      </c>
      <c r="EP77" s="76">
        <f t="shared" si="79"/>
        <v>0</v>
      </c>
      <c r="EQ77" s="76">
        <f t="shared" si="79"/>
        <v>0</v>
      </c>
      <c r="ER77" s="76">
        <f t="shared" si="79"/>
        <v>0</v>
      </c>
      <c r="ES77" s="76">
        <f t="shared" si="79"/>
        <v>0</v>
      </c>
      <c r="ET77" s="76">
        <f t="shared" si="79"/>
        <v>0</v>
      </c>
      <c r="EU77" s="76">
        <f t="shared" si="79"/>
        <v>0</v>
      </c>
      <c r="EV77" s="76">
        <f t="shared" si="79"/>
        <v>0</v>
      </c>
      <c r="EW77" s="76">
        <f t="shared" si="79"/>
        <v>0</v>
      </c>
      <c r="EX77" s="76">
        <f t="shared" si="79"/>
        <v>0</v>
      </c>
      <c r="EY77" s="76">
        <f t="shared" si="79"/>
        <v>0</v>
      </c>
      <c r="EZ77" s="76">
        <f t="shared" si="79"/>
        <v>0</v>
      </c>
      <c r="FA77" s="76">
        <f t="shared" si="79"/>
        <v>0</v>
      </c>
      <c r="FB77" s="76">
        <f t="shared" si="79"/>
        <v>0</v>
      </c>
      <c r="FC77" s="76">
        <f t="shared" si="79"/>
        <v>0</v>
      </c>
      <c r="FD77" s="76">
        <f t="shared" si="79"/>
        <v>0</v>
      </c>
      <c r="FE77" s="76">
        <f t="shared" si="79"/>
        <v>0</v>
      </c>
      <c r="FF77" s="76">
        <f t="shared" si="79"/>
        <v>0</v>
      </c>
      <c r="FG77" s="76">
        <f t="shared" si="79"/>
        <v>0</v>
      </c>
      <c r="FH77" s="76">
        <f t="shared" si="79"/>
        <v>0</v>
      </c>
      <c r="FI77" s="76">
        <f t="shared" si="79"/>
        <v>0</v>
      </c>
      <c r="FJ77" s="76">
        <f t="shared" si="79"/>
        <v>0</v>
      </c>
      <c r="FK77" s="76">
        <f t="shared" si="79"/>
        <v>0</v>
      </c>
      <c r="FL77" s="76">
        <f t="shared" si="79"/>
        <v>0</v>
      </c>
      <c r="FM77" s="76">
        <f t="shared" si="79"/>
        <v>0</v>
      </c>
      <c r="FN77" s="76">
        <f t="shared" si="79"/>
        <v>0</v>
      </c>
      <c r="FO77" s="76">
        <f t="shared" si="79"/>
        <v>0</v>
      </c>
      <c r="FP77" s="76">
        <f t="shared" si="79"/>
        <v>0</v>
      </c>
      <c r="FQ77" s="76">
        <f t="shared" si="79"/>
        <v>0</v>
      </c>
      <c r="FR77" s="76">
        <f t="shared" si="79"/>
        <v>0</v>
      </c>
      <c r="FS77" s="76">
        <f t="shared" si="79"/>
        <v>0</v>
      </c>
      <c r="FT77" s="76">
        <f t="shared" si="79"/>
        <v>0</v>
      </c>
      <c r="FU77" s="76">
        <f t="shared" si="79"/>
        <v>0</v>
      </c>
      <c r="FV77" s="76">
        <f t="shared" si="79"/>
        <v>0</v>
      </c>
      <c r="FW77" s="76">
        <f t="shared" si="79"/>
        <v>0</v>
      </c>
      <c r="FX77" s="76">
        <f t="shared" si="79"/>
        <v>0</v>
      </c>
      <c r="FY77" s="76">
        <f t="shared" si="79"/>
        <v>0</v>
      </c>
      <c r="FZ77" s="76">
        <f t="shared" si="79"/>
        <v>0</v>
      </c>
      <c r="GA77" s="76">
        <f t="shared" si="79"/>
        <v>0</v>
      </c>
      <c r="GB77" s="76">
        <f t="shared" si="79"/>
        <v>0</v>
      </c>
      <c r="GC77" s="76">
        <f t="shared" si="79"/>
        <v>0</v>
      </c>
      <c r="GD77" s="76">
        <f t="shared" si="79"/>
        <v>0</v>
      </c>
      <c r="GE77" s="76">
        <f t="shared" si="79"/>
        <v>0</v>
      </c>
      <c r="GF77" s="76">
        <f t="shared" si="79"/>
        <v>0</v>
      </c>
      <c r="GG77" s="76">
        <f t="shared" si="79"/>
        <v>0</v>
      </c>
      <c r="GH77" s="76">
        <f t="shared" si="79"/>
        <v>0</v>
      </c>
      <c r="GI77" s="76">
        <f t="shared" si="79"/>
        <v>0</v>
      </c>
      <c r="GJ77" s="76">
        <f t="shared" si="79"/>
        <v>0</v>
      </c>
      <c r="GK77" s="76">
        <f t="shared" si="79"/>
        <v>0</v>
      </c>
      <c r="GL77" s="76">
        <f t="shared" si="79"/>
        <v>0</v>
      </c>
      <c r="GM77" s="76">
        <f t="shared" si="79"/>
        <v>0</v>
      </c>
      <c r="GN77" s="76">
        <f t="shared" si="79"/>
        <v>0</v>
      </c>
      <c r="GO77" s="76">
        <f t="shared" si="79"/>
        <v>0</v>
      </c>
      <c r="GP77" s="76">
        <f t="shared" si="79"/>
        <v>0</v>
      </c>
      <c r="GQ77" s="76">
        <f t="shared" si="79"/>
        <v>0</v>
      </c>
      <c r="GR77" s="76">
        <f t="shared" ref="GR77:IL77" si="80">SUM(GQ77,GR69)*GR$60</f>
        <v>0</v>
      </c>
      <c r="GS77" s="76">
        <f t="shared" si="80"/>
        <v>0</v>
      </c>
      <c r="GT77" s="76">
        <f t="shared" si="80"/>
        <v>0</v>
      </c>
      <c r="GU77" s="76">
        <f t="shared" si="80"/>
        <v>0</v>
      </c>
      <c r="GV77" s="76">
        <f t="shared" si="80"/>
        <v>0</v>
      </c>
      <c r="GW77" s="76">
        <f t="shared" si="80"/>
        <v>0</v>
      </c>
      <c r="GX77" s="76">
        <f t="shared" si="80"/>
        <v>0</v>
      </c>
      <c r="GY77" s="76">
        <f t="shared" si="80"/>
        <v>0</v>
      </c>
      <c r="GZ77" s="76">
        <f t="shared" si="80"/>
        <v>0</v>
      </c>
      <c r="HA77" s="76">
        <f t="shared" si="80"/>
        <v>0</v>
      </c>
      <c r="HB77" s="76">
        <f t="shared" si="80"/>
        <v>0</v>
      </c>
      <c r="HC77" s="76">
        <f t="shared" si="80"/>
        <v>0</v>
      </c>
      <c r="HD77" s="76">
        <f t="shared" si="80"/>
        <v>0</v>
      </c>
      <c r="HE77" s="76">
        <f t="shared" si="80"/>
        <v>0</v>
      </c>
      <c r="HF77" s="76">
        <f t="shared" si="80"/>
        <v>0</v>
      </c>
      <c r="HG77" s="76">
        <f t="shared" si="80"/>
        <v>0</v>
      </c>
      <c r="HH77" s="76">
        <f t="shared" si="80"/>
        <v>0</v>
      </c>
      <c r="HI77" s="76">
        <f t="shared" si="80"/>
        <v>0</v>
      </c>
      <c r="HJ77" s="76">
        <f t="shared" si="80"/>
        <v>0</v>
      </c>
      <c r="HK77" s="76">
        <f t="shared" si="80"/>
        <v>0</v>
      </c>
      <c r="HL77" s="76">
        <f t="shared" si="80"/>
        <v>0</v>
      </c>
      <c r="HM77" s="76">
        <f t="shared" si="80"/>
        <v>0</v>
      </c>
      <c r="HN77" s="76">
        <f t="shared" si="80"/>
        <v>0</v>
      </c>
      <c r="HO77" s="76">
        <f t="shared" si="80"/>
        <v>0</v>
      </c>
      <c r="HP77" s="76">
        <f t="shared" si="80"/>
        <v>0</v>
      </c>
      <c r="HQ77" s="76">
        <f t="shared" si="80"/>
        <v>0</v>
      </c>
      <c r="HR77" s="76">
        <f t="shared" si="80"/>
        <v>0</v>
      </c>
      <c r="HS77" s="76">
        <f t="shared" si="80"/>
        <v>0</v>
      </c>
      <c r="HT77" s="76">
        <f t="shared" si="80"/>
        <v>0</v>
      </c>
      <c r="HU77" s="76">
        <f t="shared" si="80"/>
        <v>0</v>
      </c>
      <c r="HV77" s="76">
        <f t="shared" si="80"/>
        <v>0</v>
      </c>
      <c r="HW77" s="76">
        <f t="shared" si="80"/>
        <v>0</v>
      </c>
      <c r="HX77" s="76">
        <f t="shared" si="80"/>
        <v>0</v>
      </c>
      <c r="HY77" s="76">
        <f t="shared" si="80"/>
        <v>0</v>
      </c>
      <c r="HZ77" s="76">
        <f t="shared" si="80"/>
        <v>0</v>
      </c>
      <c r="IA77" s="76">
        <f t="shared" si="80"/>
        <v>0</v>
      </c>
      <c r="IB77" s="76">
        <f t="shared" si="80"/>
        <v>0</v>
      </c>
      <c r="IC77" s="76">
        <f t="shared" si="80"/>
        <v>0</v>
      </c>
      <c r="ID77" s="76">
        <f t="shared" si="80"/>
        <v>0</v>
      </c>
      <c r="IE77" s="76">
        <f t="shared" si="80"/>
        <v>0</v>
      </c>
      <c r="IF77" s="76">
        <f t="shared" si="80"/>
        <v>0</v>
      </c>
      <c r="IG77" s="76">
        <f t="shared" si="80"/>
        <v>0</v>
      </c>
      <c r="IH77" s="76">
        <f t="shared" si="80"/>
        <v>0</v>
      </c>
      <c r="II77" s="76">
        <f t="shared" si="80"/>
        <v>0</v>
      </c>
      <c r="IJ77" s="76">
        <f t="shared" si="80"/>
        <v>0</v>
      </c>
      <c r="IK77" s="76">
        <f t="shared" si="80"/>
        <v>0</v>
      </c>
      <c r="IL77" s="76">
        <f t="shared" si="80"/>
        <v>0</v>
      </c>
    </row>
    <row r="78" spans="2:246" ht="10.5" customHeight="1" outlineLevel="2" x14ac:dyDescent="0.3">
      <c r="B78" s="7" t="s">
        <v>118</v>
      </c>
      <c r="C78" s="56" t="s">
        <v>283</v>
      </c>
      <c r="G78" s="76">
        <f>G70*G$60</f>
        <v>0</v>
      </c>
      <c r="H78" s="76">
        <f t="shared" ref="H78:BS78" si="81">SUM(G78,H70)*H$60</f>
        <v>0</v>
      </c>
      <c r="I78" s="76">
        <f t="shared" si="81"/>
        <v>0</v>
      </c>
      <c r="J78" s="76">
        <f t="shared" si="81"/>
        <v>0</v>
      </c>
      <c r="K78" s="76">
        <f t="shared" si="81"/>
        <v>0</v>
      </c>
      <c r="L78" s="76">
        <f t="shared" si="81"/>
        <v>0</v>
      </c>
      <c r="M78" s="76">
        <f t="shared" si="81"/>
        <v>0</v>
      </c>
      <c r="N78" s="76">
        <f t="shared" si="81"/>
        <v>0</v>
      </c>
      <c r="O78" s="76">
        <f t="shared" si="81"/>
        <v>0</v>
      </c>
      <c r="P78" s="76">
        <f t="shared" si="81"/>
        <v>0</v>
      </c>
      <c r="Q78" s="76">
        <f t="shared" si="81"/>
        <v>0</v>
      </c>
      <c r="R78" s="76">
        <f t="shared" si="81"/>
        <v>0</v>
      </c>
      <c r="S78" s="76">
        <f t="shared" si="81"/>
        <v>0</v>
      </c>
      <c r="T78" s="76">
        <f t="shared" si="81"/>
        <v>0</v>
      </c>
      <c r="U78" s="76">
        <f t="shared" si="81"/>
        <v>0</v>
      </c>
      <c r="V78" s="76">
        <f t="shared" si="81"/>
        <v>0</v>
      </c>
      <c r="W78" s="76">
        <f t="shared" si="81"/>
        <v>0</v>
      </c>
      <c r="X78" s="76">
        <f t="shared" si="81"/>
        <v>0</v>
      </c>
      <c r="Y78" s="76">
        <f t="shared" si="81"/>
        <v>0</v>
      </c>
      <c r="Z78" s="76">
        <f t="shared" si="81"/>
        <v>0</v>
      </c>
      <c r="AA78" s="76">
        <f t="shared" si="81"/>
        <v>0</v>
      </c>
      <c r="AB78" s="76">
        <f t="shared" si="81"/>
        <v>0</v>
      </c>
      <c r="AC78" s="76">
        <f t="shared" si="81"/>
        <v>0</v>
      </c>
      <c r="AD78" s="76">
        <f t="shared" si="81"/>
        <v>0</v>
      </c>
      <c r="AE78" s="76">
        <f t="shared" si="81"/>
        <v>0</v>
      </c>
      <c r="AF78" s="76">
        <f t="shared" si="81"/>
        <v>0</v>
      </c>
      <c r="AG78" s="76">
        <f t="shared" si="81"/>
        <v>0</v>
      </c>
      <c r="AH78" s="76">
        <f t="shared" si="81"/>
        <v>0</v>
      </c>
      <c r="AI78" s="76">
        <f t="shared" si="81"/>
        <v>0</v>
      </c>
      <c r="AJ78" s="76">
        <f t="shared" si="81"/>
        <v>0</v>
      </c>
      <c r="AK78" s="76">
        <f t="shared" si="81"/>
        <v>0</v>
      </c>
      <c r="AL78" s="76">
        <f t="shared" si="81"/>
        <v>0</v>
      </c>
      <c r="AM78" s="76">
        <f t="shared" si="81"/>
        <v>0</v>
      </c>
      <c r="AN78" s="76">
        <f t="shared" si="81"/>
        <v>0</v>
      </c>
      <c r="AO78" s="76">
        <f t="shared" si="81"/>
        <v>0</v>
      </c>
      <c r="AP78" s="76">
        <f t="shared" si="81"/>
        <v>0</v>
      </c>
      <c r="AQ78" s="76">
        <f t="shared" si="81"/>
        <v>0</v>
      </c>
      <c r="AR78" s="76">
        <f t="shared" si="81"/>
        <v>0</v>
      </c>
      <c r="AS78" s="76">
        <f t="shared" si="81"/>
        <v>0</v>
      </c>
      <c r="AT78" s="76">
        <f t="shared" si="81"/>
        <v>0</v>
      </c>
      <c r="AU78" s="76">
        <f t="shared" si="81"/>
        <v>0</v>
      </c>
      <c r="AV78" s="76">
        <f t="shared" si="81"/>
        <v>0</v>
      </c>
      <c r="AW78" s="76">
        <f t="shared" si="81"/>
        <v>0</v>
      </c>
      <c r="AX78" s="76">
        <f t="shared" si="81"/>
        <v>0</v>
      </c>
      <c r="AY78" s="76">
        <f t="shared" si="81"/>
        <v>0</v>
      </c>
      <c r="AZ78" s="76">
        <f t="shared" si="81"/>
        <v>0</v>
      </c>
      <c r="BA78" s="76">
        <f t="shared" si="81"/>
        <v>0</v>
      </c>
      <c r="BB78" s="76">
        <f t="shared" si="81"/>
        <v>0</v>
      </c>
      <c r="BC78" s="76">
        <f t="shared" si="81"/>
        <v>0</v>
      </c>
      <c r="BD78" s="76">
        <f t="shared" si="81"/>
        <v>0</v>
      </c>
      <c r="BE78" s="76">
        <f t="shared" si="81"/>
        <v>0</v>
      </c>
      <c r="BF78" s="76">
        <f t="shared" si="81"/>
        <v>0</v>
      </c>
      <c r="BG78" s="76">
        <f t="shared" si="81"/>
        <v>0</v>
      </c>
      <c r="BH78" s="76">
        <f t="shared" si="81"/>
        <v>0</v>
      </c>
      <c r="BI78" s="76">
        <f t="shared" si="81"/>
        <v>0</v>
      </c>
      <c r="BJ78" s="76">
        <f t="shared" si="81"/>
        <v>0</v>
      </c>
      <c r="BK78" s="76">
        <f t="shared" si="81"/>
        <v>0</v>
      </c>
      <c r="BL78" s="76">
        <f t="shared" si="81"/>
        <v>0</v>
      </c>
      <c r="BM78" s="76">
        <f t="shared" si="81"/>
        <v>0</v>
      </c>
      <c r="BN78" s="76">
        <f t="shared" si="81"/>
        <v>0</v>
      </c>
      <c r="BO78" s="76">
        <f t="shared" si="81"/>
        <v>0</v>
      </c>
      <c r="BP78" s="76">
        <f t="shared" si="81"/>
        <v>0</v>
      </c>
      <c r="BQ78" s="76">
        <f t="shared" si="81"/>
        <v>0</v>
      </c>
      <c r="BR78" s="76">
        <f t="shared" si="81"/>
        <v>0</v>
      </c>
      <c r="BS78" s="76">
        <f t="shared" si="81"/>
        <v>0</v>
      </c>
      <c r="BT78" s="76">
        <f t="shared" ref="BT78:EE78" si="82">SUM(BS78,BT70)*BT$60</f>
        <v>0</v>
      </c>
      <c r="BU78" s="76">
        <f t="shared" si="82"/>
        <v>0</v>
      </c>
      <c r="BV78" s="76">
        <f t="shared" si="82"/>
        <v>0</v>
      </c>
      <c r="BW78" s="76">
        <f t="shared" si="82"/>
        <v>0</v>
      </c>
      <c r="BX78" s="76">
        <f t="shared" si="82"/>
        <v>0</v>
      </c>
      <c r="BY78" s="76">
        <f t="shared" si="82"/>
        <v>0</v>
      </c>
      <c r="BZ78" s="76">
        <f t="shared" si="82"/>
        <v>0</v>
      </c>
      <c r="CA78" s="76">
        <f t="shared" si="82"/>
        <v>0</v>
      </c>
      <c r="CB78" s="76">
        <f t="shared" si="82"/>
        <v>0</v>
      </c>
      <c r="CC78" s="76">
        <f t="shared" si="82"/>
        <v>0</v>
      </c>
      <c r="CD78" s="76">
        <f t="shared" si="82"/>
        <v>0</v>
      </c>
      <c r="CE78" s="76">
        <f t="shared" si="82"/>
        <v>0</v>
      </c>
      <c r="CF78" s="76">
        <f t="shared" si="82"/>
        <v>0</v>
      </c>
      <c r="CG78" s="76">
        <f t="shared" si="82"/>
        <v>0</v>
      </c>
      <c r="CH78" s="76">
        <f t="shared" si="82"/>
        <v>0</v>
      </c>
      <c r="CI78" s="76">
        <f t="shared" si="82"/>
        <v>0</v>
      </c>
      <c r="CJ78" s="76">
        <f t="shared" si="82"/>
        <v>0</v>
      </c>
      <c r="CK78" s="76">
        <f t="shared" si="82"/>
        <v>0</v>
      </c>
      <c r="CL78" s="76">
        <f t="shared" si="82"/>
        <v>0</v>
      </c>
      <c r="CM78" s="76">
        <f t="shared" si="82"/>
        <v>0</v>
      </c>
      <c r="CN78" s="76">
        <f t="shared" si="82"/>
        <v>0</v>
      </c>
      <c r="CO78" s="76">
        <f t="shared" si="82"/>
        <v>0</v>
      </c>
      <c r="CP78" s="76">
        <f t="shared" si="82"/>
        <v>0</v>
      </c>
      <c r="CQ78" s="76">
        <f t="shared" si="82"/>
        <v>0</v>
      </c>
      <c r="CR78" s="76">
        <f t="shared" si="82"/>
        <v>0</v>
      </c>
      <c r="CS78" s="76">
        <f t="shared" si="82"/>
        <v>0</v>
      </c>
      <c r="CT78" s="76">
        <f t="shared" si="82"/>
        <v>0</v>
      </c>
      <c r="CU78" s="76">
        <f t="shared" si="82"/>
        <v>0</v>
      </c>
      <c r="CV78" s="76">
        <f t="shared" si="82"/>
        <v>0</v>
      </c>
      <c r="CW78" s="76">
        <f t="shared" si="82"/>
        <v>0</v>
      </c>
      <c r="CX78" s="76">
        <f t="shared" si="82"/>
        <v>0</v>
      </c>
      <c r="CY78" s="76">
        <f t="shared" si="82"/>
        <v>0</v>
      </c>
      <c r="CZ78" s="76">
        <f t="shared" si="82"/>
        <v>0</v>
      </c>
      <c r="DA78" s="76">
        <f t="shared" si="82"/>
        <v>0</v>
      </c>
      <c r="DB78" s="76">
        <f t="shared" si="82"/>
        <v>0</v>
      </c>
      <c r="DC78" s="76">
        <f t="shared" si="82"/>
        <v>0</v>
      </c>
      <c r="DD78" s="76">
        <f t="shared" si="82"/>
        <v>0</v>
      </c>
      <c r="DE78" s="76">
        <f t="shared" si="82"/>
        <v>0</v>
      </c>
      <c r="DF78" s="76">
        <f t="shared" si="82"/>
        <v>0</v>
      </c>
      <c r="DG78" s="76">
        <f t="shared" si="82"/>
        <v>0</v>
      </c>
      <c r="DH78" s="76">
        <f t="shared" si="82"/>
        <v>0</v>
      </c>
      <c r="DI78" s="76">
        <f t="shared" si="82"/>
        <v>0</v>
      </c>
      <c r="DJ78" s="76">
        <f t="shared" si="82"/>
        <v>0</v>
      </c>
      <c r="DK78" s="76">
        <f t="shared" si="82"/>
        <v>0</v>
      </c>
      <c r="DL78" s="76">
        <f t="shared" si="82"/>
        <v>0</v>
      </c>
      <c r="DM78" s="76">
        <f t="shared" si="82"/>
        <v>0</v>
      </c>
      <c r="DN78" s="76">
        <f t="shared" si="82"/>
        <v>0</v>
      </c>
      <c r="DO78" s="76">
        <f t="shared" si="82"/>
        <v>0</v>
      </c>
      <c r="DP78" s="76">
        <f t="shared" si="82"/>
        <v>0</v>
      </c>
      <c r="DQ78" s="76">
        <f t="shared" si="82"/>
        <v>0</v>
      </c>
      <c r="DR78" s="76">
        <f t="shared" si="82"/>
        <v>0</v>
      </c>
      <c r="DS78" s="76">
        <f t="shared" si="82"/>
        <v>0</v>
      </c>
      <c r="DT78" s="76">
        <f t="shared" si="82"/>
        <v>0</v>
      </c>
      <c r="DU78" s="76">
        <f t="shared" si="82"/>
        <v>0</v>
      </c>
      <c r="DV78" s="76">
        <f t="shared" si="82"/>
        <v>0</v>
      </c>
      <c r="DW78" s="76">
        <f t="shared" si="82"/>
        <v>0</v>
      </c>
      <c r="DX78" s="76">
        <f t="shared" si="82"/>
        <v>0</v>
      </c>
      <c r="DY78" s="76">
        <f t="shared" si="82"/>
        <v>0</v>
      </c>
      <c r="DZ78" s="76">
        <f t="shared" si="82"/>
        <v>0</v>
      </c>
      <c r="EA78" s="76">
        <f t="shared" si="82"/>
        <v>0</v>
      </c>
      <c r="EB78" s="76">
        <f t="shared" si="82"/>
        <v>0</v>
      </c>
      <c r="EC78" s="76">
        <f t="shared" si="82"/>
        <v>0</v>
      </c>
      <c r="ED78" s="76">
        <f t="shared" si="82"/>
        <v>0</v>
      </c>
      <c r="EE78" s="76">
        <f t="shared" si="82"/>
        <v>0</v>
      </c>
      <c r="EF78" s="76">
        <f t="shared" ref="EF78:GQ78" si="83">SUM(EE78,EF70)*EF$60</f>
        <v>0</v>
      </c>
      <c r="EG78" s="76">
        <f t="shared" si="83"/>
        <v>0</v>
      </c>
      <c r="EH78" s="76">
        <f t="shared" si="83"/>
        <v>0</v>
      </c>
      <c r="EI78" s="76">
        <f t="shared" si="83"/>
        <v>0</v>
      </c>
      <c r="EJ78" s="76">
        <f t="shared" si="83"/>
        <v>0</v>
      </c>
      <c r="EK78" s="76">
        <f t="shared" si="83"/>
        <v>0</v>
      </c>
      <c r="EL78" s="76">
        <f t="shared" si="83"/>
        <v>0</v>
      </c>
      <c r="EM78" s="76">
        <f t="shared" si="83"/>
        <v>0</v>
      </c>
      <c r="EN78" s="76">
        <f t="shared" si="83"/>
        <v>0</v>
      </c>
      <c r="EO78" s="76">
        <f t="shared" si="83"/>
        <v>0</v>
      </c>
      <c r="EP78" s="76">
        <f t="shared" si="83"/>
        <v>0</v>
      </c>
      <c r="EQ78" s="76">
        <f t="shared" si="83"/>
        <v>0</v>
      </c>
      <c r="ER78" s="76">
        <f t="shared" si="83"/>
        <v>0</v>
      </c>
      <c r="ES78" s="76">
        <f t="shared" si="83"/>
        <v>0</v>
      </c>
      <c r="ET78" s="76">
        <f t="shared" si="83"/>
        <v>0</v>
      </c>
      <c r="EU78" s="76">
        <f t="shared" si="83"/>
        <v>0</v>
      </c>
      <c r="EV78" s="76">
        <f t="shared" si="83"/>
        <v>0</v>
      </c>
      <c r="EW78" s="76">
        <f t="shared" si="83"/>
        <v>0</v>
      </c>
      <c r="EX78" s="76">
        <f t="shared" si="83"/>
        <v>0</v>
      </c>
      <c r="EY78" s="76">
        <f t="shared" si="83"/>
        <v>0</v>
      </c>
      <c r="EZ78" s="76">
        <f t="shared" si="83"/>
        <v>0</v>
      </c>
      <c r="FA78" s="76">
        <f t="shared" si="83"/>
        <v>0</v>
      </c>
      <c r="FB78" s="76">
        <f t="shared" si="83"/>
        <v>0</v>
      </c>
      <c r="FC78" s="76">
        <f t="shared" si="83"/>
        <v>0</v>
      </c>
      <c r="FD78" s="76">
        <f t="shared" si="83"/>
        <v>0</v>
      </c>
      <c r="FE78" s="76">
        <f t="shared" si="83"/>
        <v>0</v>
      </c>
      <c r="FF78" s="76">
        <f t="shared" si="83"/>
        <v>0</v>
      </c>
      <c r="FG78" s="76">
        <f t="shared" si="83"/>
        <v>0</v>
      </c>
      <c r="FH78" s="76">
        <f t="shared" si="83"/>
        <v>0</v>
      </c>
      <c r="FI78" s="76">
        <f t="shared" si="83"/>
        <v>0</v>
      </c>
      <c r="FJ78" s="76">
        <f t="shared" si="83"/>
        <v>0</v>
      </c>
      <c r="FK78" s="76">
        <f t="shared" si="83"/>
        <v>0</v>
      </c>
      <c r="FL78" s="76">
        <f t="shared" si="83"/>
        <v>0</v>
      </c>
      <c r="FM78" s="76">
        <f t="shared" si="83"/>
        <v>0</v>
      </c>
      <c r="FN78" s="76">
        <f t="shared" si="83"/>
        <v>0</v>
      </c>
      <c r="FO78" s="76">
        <f t="shared" si="83"/>
        <v>0</v>
      </c>
      <c r="FP78" s="76">
        <f t="shared" si="83"/>
        <v>0</v>
      </c>
      <c r="FQ78" s="76">
        <f t="shared" si="83"/>
        <v>0</v>
      </c>
      <c r="FR78" s="76">
        <f t="shared" si="83"/>
        <v>0</v>
      </c>
      <c r="FS78" s="76">
        <f t="shared" si="83"/>
        <v>0</v>
      </c>
      <c r="FT78" s="76">
        <f t="shared" si="83"/>
        <v>0</v>
      </c>
      <c r="FU78" s="76">
        <f t="shared" si="83"/>
        <v>0</v>
      </c>
      <c r="FV78" s="76">
        <f t="shared" si="83"/>
        <v>0</v>
      </c>
      <c r="FW78" s="76">
        <f t="shared" si="83"/>
        <v>0</v>
      </c>
      <c r="FX78" s="76">
        <f t="shared" si="83"/>
        <v>0</v>
      </c>
      <c r="FY78" s="76">
        <f t="shared" si="83"/>
        <v>0</v>
      </c>
      <c r="FZ78" s="76">
        <f t="shared" si="83"/>
        <v>0</v>
      </c>
      <c r="GA78" s="76">
        <f t="shared" si="83"/>
        <v>0</v>
      </c>
      <c r="GB78" s="76">
        <f t="shared" si="83"/>
        <v>0</v>
      </c>
      <c r="GC78" s="76">
        <f t="shared" si="83"/>
        <v>0</v>
      </c>
      <c r="GD78" s="76">
        <f t="shared" si="83"/>
        <v>0</v>
      </c>
      <c r="GE78" s="76">
        <f t="shared" si="83"/>
        <v>0</v>
      </c>
      <c r="GF78" s="76">
        <f t="shared" si="83"/>
        <v>0</v>
      </c>
      <c r="GG78" s="76">
        <f t="shared" si="83"/>
        <v>0</v>
      </c>
      <c r="GH78" s="76">
        <f t="shared" si="83"/>
        <v>0</v>
      </c>
      <c r="GI78" s="76">
        <f t="shared" si="83"/>
        <v>0</v>
      </c>
      <c r="GJ78" s="76">
        <f t="shared" si="83"/>
        <v>0</v>
      </c>
      <c r="GK78" s="76">
        <f t="shared" si="83"/>
        <v>0</v>
      </c>
      <c r="GL78" s="76">
        <f t="shared" si="83"/>
        <v>0</v>
      </c>
      <c r="GM78" s="76">
        <f t="shared" si="83"/>
        <v>0</v>
      </c>
      <c r="GN78" s="76">
        <f t="shared" si="83"/>
        <v>0</v>
      </c>
      <c r="GO78" s="76">
        <f t="shared" si="83"/>
        <v>0</v>
      </c>
      <c r="GP78" s="76">
        <f t="shared" si="83"/>
        <v>0</v>
      </c>
      <c r="GQ78" s="76">
        <f t="shared" si="83"/>
        <v>0</v>
      </c>
      <c r="GR78" s="76">
        <f t="shared" ref="GR78:IL78" si="84">SUM(GQ78,GR70)*GR$60</f>
        <v>0</v>
      </c>
      <c r="GS78" s="76">
        <f t="shared" si="84"/>
        <v>0</v>
      </c>
      <c r="GT78" s="76">
        <f t="shared" si="84"/>
        <v>0</v>
      </c>
      <c r="GU78" s="76">
        <f t="shared" si="84"/>
        <v>0</v>
      </c>
      <c r="GV78" s="76">
        <f t="shared" si="84"/>
        <v>0</v>
      </c>
      <c r="GW78" s="76">
        <f t="shared" si="84"/>
        <v>0</v>
      </c>
      <c r="GX78" s="76">
        <f t="shared" si="84"/>
        <v>0</v>
      </c>
      <c r="GY78" s="76">
        <f t="shared" si="84"/>
        <v>0</v>
      </c>
      <c r="GZ78" s="76">
        <f t="shared" si="84"/>
        <v>0</v>
      </c>
      <c r="HA78" s="76">
        <f t="shared" si="84"/>
        <v>0</v>
      </c>
      <c r="HB78" s="76">
        <f t="shared" si="84"/>
        <v>0</v>
      </c>
      <c r="HC78" s="76">
        <f t="shared" si="84"/>
        <v>0</v>
      </c>
      <c r="HD78" s="76">
        <f t="shared" si="84"/>
        <v>0</v>
      </c>
      <c r="HE78" s="76">
        <f t="shared" si="84"/>
        <v>0</v>
      </c>
      <c r="HF78" s="76">
        <f t="shared" si="84"/>
        <v>0</v>
      </c>
      <c r="HG78" s="76">
        <f t="shared" si="84"/>
        <v>0</v>
      </c>
      <c r="HH78" s="76">
        <f t="shared" si="84"/>
        <v>0</v>
      </c>
      <c r="HI78" s="76">
        <f t="shared" si="84"/>
        <v>0</v>
      </c>
      <c r="HJ78" s="76">
        <f t="shared" si="84"/>
        <v>0</v>
      </c>
      <c r="HK78" s="76">
        <f t="shared" si="84"/>
        <v>0</v>
      </c>
      <c r="HL78" s="76">
        <f t="shared" si="84"/>
        <v>0</v>
      </c>
      <c r="HM78" s="76">
        <f t="shared" si="84"/>
        <v>0</v>
      </c>
      <c r="HN78" s="76">
        <f t="shared" si="84"/>
        <v>0</v>
      </c>
      <c r="HO78" s="76">
        <f t="shared" si="84"/>
        <v>0</v>
      </c>
      <c r="HP78" s="76">
        <f t="shared" si="84"/>
        <v>0</v>
      </c>
      <c r="HQ78" s="76">
        <f t="shared" si="84"/>
        <v>0</v>
      </c>
      <c r="HR78" s="76">
        <f t="shared" si="84"/>
        <v>0</v>
      </c>
      <c r="HS78" s="76">
        <f t="shared" si="84"/>
        <v>0</v>
      </c>
      <c r="HT78" s="76">
        <f t="shared" si="84"/>
        <v>0</v>
      </c>
      <c r="HU78" s="76">
        <f t="shared" si="84"/>
        <v>0</v>
      </c>
      <c r="HV78" s="76">
        <f t="shared" si="84"/>
        <v>0</v>
      </c>
      <c r="HW78" s="76">
        <f t="shared" si="84"/>
        <v>0</v>
      </c>
      <c r="HX78" s="76">
        <f t="shared" si="84"/>
        <v>0</v>
      </c>
      <c r="HY78" s="76">
        <f t="shared" si="84"/>
        <v>0</v>
      </c>
      <c r="HZ78" s="76">
        <f t="shared" si="84"/>
        <v>0</v>
      </c>
      <c r="IA78" s="76">
        <f t="shared" si="84"/>
        <v>0</v>
      </c>
      <c r="IB78" s="76">
        <f t="shared" si="84"/>
        <v>0</v>
      </c>
      <c r="IC78" s="76">
        <f t="shared" si="84"/>
        <v>0</v>
      </c>
      <c r="ID78" s="76">
        <f t="shared" si="84"/>
        <v>0</v>
      </c>
      <c r="IE78" s="76">
        <f t="shared" si="84"/>
        <v>0</v>
      </c>
      <c r="IF78" s="76">
        <f t="shared" si="84"/>
        <v>0</v>
      </c>
      <c r="IG78" s="76">
        <f t="shared" si="84"/>
        <v>0</v>
      </c>
      <c r="IH78" s="76">
        <f t="shared" si="84"/>
        <v>0</v>
      </c>
      <c r="II78" s="76">
        <f t="shared" si="84"/>
        <v>0</v>
      </c>
      <c r="IJ78" s="76">
        <f t="shared" si="84"/>
        <v>0</v>
      </c>
      <c r="IK78" s="76">
        <f t="shared" si="84"/>
        <v>0</v>
      </c>
      <c r="IL78" s="76">
        <f t="shared" si="84"/>
        <v>0</v>
      </c>
    </row>
    <row r="79" spans="2:246" s="48" customFormat="1" ht="10.5" customHeight="1" outlineLevel="1" x14ac:dyDescent="0.2">
      <c r="B79" s="51" t="s">
        <v>248</v>
      </c>
      <c r="C79" s="57" t="s">
        <v>283</v>
      </c>
      <c r="D79" s="52"/>
      <c r="E79" s="53"/>
      <c r="F79" s="53"/>
      <c r="G79" s="77">
        <f t="shared" ref="G79:BR79" ca="1" si="85">SUM(G74:G78)</f>
        <v>267.05946384176019</v>
      </c>
      <c r="H79" s="77">
        <f t="shared" ca="1" si="85"/>
        <v>534.11892768352038</v>
      </c>
      <c r="I79" s="77">
        <f t="shared" ca="1" si="85"/>
        <v>801.17839152528063</v>
      </c>
      <c r="J79" s="77">
        <f t="shared" ca="1" si="85"/>
        <v>1068.2378553670408</v>
      </c>
      <c r="K79" s="77">
        <f t="shared" ca="1" si="85"/>
        <v>1335.2973192088009</v>
      </c>
      <c r="L79" s="77">
        <f t="shared" ca="1" si="85"/>
        <v>1602.356783050561</v>
      </c>
      <c r="M79" s="77">
        <f t="shared" ca="1" si="85"/>
        <v>1869.4162468923212</v>
      </c>
      <c r="N79" s="77">
        <f t="shared" ca="1" si="85"/>
        <v>2136.4757107340815</v>
      </c>
      <c r="O79" s="77">
        <f t="shared" ca="1" si="85"/>
        <v>2403.5351745758417</v>
      </c>
      <c r="P79" s="77">
        <f t="shared" ca="1" si="85"/>
        <v>3545.5946384176018</v>
      </c>
      <c r="Q79" s="77">
        <f t="shared" ca="1" si="85"/>
        <v>7533.487435592695</v>
      </c>
      <c r="R79" s="77">
        <f t="shared" ca="1" si="85"/>
        <v>11813.046899434456</v>
      </c>
      <c r="S79" s="77">
        <f t="shared" ca="1" si="85"/>
        <v>0</v>
      </c>
      <c r="T79" s="77">
        <f t="shared" ca="1" si="85"/>
        <v>0</v>
      </c>
      <c r="U79" s="77">
        <f t="shared" ca="1" si="85"/>
        <v>0</v>
      </c>
      <c r="V79" s="77">
        <f t="shared" ca="1" si="85"/>
        <v>0</v>
      </c>
      <c r="W79" s="77">
        <f t="shared" ca="1" si="85"/>
        <v>0</v>
      </c>
      <c r="X79" s="77">
        <f t="shared" ca="1" si="85"/>
        <v>0</v>
      </c>
      <c r="Y79" s="77">
        <f t="shared" ca="1" si="85"/>
        <v>0</v>
      </c>
      <c r="Z79" s="77">
        <f t="shared" ca="1" si="85"/>
        <v>0</v>
      </c>
      <c r="AA79" s="77">
        <f t="shared" ca="1" si="85"/>
        <v>0</v>
      </c>
      <c r="AB79" s="77">
        <f t="shared" ca="1" si="85"/>
        <v>0</v>
      </c>
      <c r="AC79" s="77">
        <f t="shared" ca="1" si="85"/>
        <v>0</v>
      </c>
      <c r="AD79" s="77">
        <f t="shared" ca="1" si="85"/>
        <v>0</v>
      </c>
      <c r="AE79" s="77">
        <f t="shared" ca="1" si="85"/>
        <v>0</v>
      </c>
      <c r="AF79" s="77">
        <f t="shared" ca="1" si="85"/>
        <v>0</v>
      </c>
      <c r="AG79" s="77">
        <f t="shared" ca="1" si="85"/>
        <v>0</v>
      </c>
      <c r="AH79" s="77">
        <f t="shared" ca="1" si="85"/>
        <v>0</v>
      </c>
      <c r="AI79" s="77">
        <f t="shared" ca="1" si="85"/>
        <v>0</v>
      </c>
      <c r="AJ79" s="77">
        <f t="shared" ca="1" si="85"/>
        <v>0</v>
      </c>
      <c r="AK79" s="77">
        <f t="shared" ca="1" si="85"/>
        <v>0</v>
      </c>
      <c r="AL79" s="77">
        <f t="shared" ca="1" si="85"/>
        <v>0</v>
      </c>
      <c r="AM79" s="77">
        <f t="shared" ca="1" si="85"/>
        <v>0</v>
      </c>
      <c r="AN79" s="77">
        <f t="shared" ca="1" si="85"/>
        <v>0</v>
      </c>
      <c r="AO79" s="77">
        <f t="shared" ca="1" si="85"/>
        <v>0</v>
      </c>
      <c r="AP79" s="77">
        <f t="shared" ca="1" si="85"/>
        <v>0</v>
      </c>
      <c r="AQ79" s="77">
        <f t="shared" ca="1" si="85"/>
        <v>0</v>
      </c>
      <c r="AR79" s="77">
        <f t="shared" ca="1" si="85"/>
        <v>0</v>
      </c>
      <c r="AS79" s="77">
        <f t="shared" ca="1" si="85"/>
        <v>0</v>
      </c>
      <c r="AT79" s="77">
        <f t="shared" ca="1" si="85"/>
        <v>0</v>
      </c>
      <c r="AU79" s="77">
        <f t="shared" ca="1" si="85"/>
        <v>0</v>
      </c>
      <c r="AV79" s="77">
        <f t="shared" ca="1" si="85"/>
        <v>0</v>
      </c>
      <c r="AW79" s="77">
        <f t="shared" ca="1" si="85"/>
        <v>0</v>
      </c>
      <c r="AX79" s="77">
        <f t="shared" ca="1" si="85"/>
        <v>0</v>
      </c>
      <c r="AY79" s="77">
        <f t="shared" ca="1" si="85"/>
        <v>0</v>
      </c>
      <c r="AZ79" s="77">
        <f t="shared" ca="1" si="85"/>
        <v>0</v>
      </c>
      <c r="BA79" s="77">
        <f t="shared" ca="1" si="85"/>
        <v>0</v>
      </c>
      <c r="BB79" s="77">
        <f t="shared" ca="1" si="85"/>
        <v>0</v>
      </c>
      <c r="BC79" s="77">
        <f t="shared" ca="1" si="85"/>
        <v>0</v>
      </c>
      <c r="BD79" s="77">
        <f t="shared" ca="1" si="85"/>
        <v>0</v>
      </c>
      <c r="BE79" s="77">
        <f t="shared" ca="1" si="85"/>
        <v>0</v>
      </c>
      <c r="BF79" s="77">
        <f t="shared" ca="1" si="85"/>
        <v>0</v>
      </c>
      <c r="BG79" s="77">
        <f t="shared" ca="1" si="85"/>
        <v>0</v>
      </c>
      <c r="BH79" s="77">
        <f t="shared" ca="1" si="85"/>
        <v>0</v>
      </c>
      <c r="BI79" s="77">
        <f t="shared" ca="1" si="85"/>
        <v>0</v>
      </c>
      <c r="BJ79" s="77">
        <f t="shared" ca="1" si="85"/>
        <v>0</v>
      </c>
      <c r="BK79" s="77">
        <f t="shared" ca="1" si="85"/>
        <v>0</v>
      </c>
      <c r="BL79" s="77">
        <f t="shared" ca="1" si="85"/>
        <v>0</v>
      </c>
      <c r="BM79" s="77">
        <f t="shared" ca="1" si="85"/>
        <v>0</v>
      </c>
      <c r="BN79" s="77">
        <f t="shared" ca="1" si="85"/>
        <v>0</v>
      </c>
      <c r="BO79" s="77">
        <f t="shared" ca="1" si="85"/>
        <v>0</v>
      </c>
      <c r="BP79" s="77">
        <f t="shared" ca="1" si="85"/>
        <v>0</v>
      </c>
      <c r="BQ79" s="77">
        <f t="shared" ca="1" si="85"/>
        <v>0</v>
      </c>
      <c r="BR79" s="77">
        <f t="shared" ca="1" si="85"/>
        <v>0</v>
      </c>
      <c r="BS79" s="77">
        <f t="shared" ref="BS79:ED79" ca="1" si="86">SUM(BS74:BS78)</f>
        <v>0</v>
      </c>
      <c r="BT79" s="77">
        <f t="shared" ca="1" si="86"/>
        <v>0</v>
      </c>
      <c r="BU79" s="77">
        <f t="shared" ca="1" si="86"/>
        <v>0</v>
      </c>
      <c r="BV79" s="77">
        <f t="shared" ca="1" si="86"/>
        <v>0</v>
      </c>
      <c r="BW79" s="77">
        <f t="shared" ca="1" si="86"/>
        <v>0</v>
      </c>
      <c r="BX79" s="77">
        <f t="shared" ca="1" si="86"/>
        <v>0</v>
      </c>
      <c r="BY79" s="77">
        <f t="shared" ca="1" si="86"/>
        <v>0</v>
      </c>
      <c r="BZ79" s="77">
        <f t="shared" ca="1" si="86"/>
        <v>0</v>
      </c>
      <c r="CA79" s="77">
        <f t="shared" ca="1" si="86"/>
        <v>0</v>
      </c>
      <c r="CB79" s="77">
        <f t="shared" ca="1" si="86"/>
        <v>0</v>
      </c>
      <c r="CC79" s="77">
        <f t="shared" ca="1" si="86"/>
        <v>0</v>
      </c>
      <c r="CD79" s="77">
        <f t="shared" ca="1" si="86"/>
        <v>0</v>
      </c>
      <c r="CE79" s="77">
        <f t="shared" ca="1" si="86"/>
        <v>0</v>
      </c>
      <c r="CF79" s="77">
        <f t="shared" ca="1" si="86"/>
        <v>0</v>
      </c>
      <c r="CG79" s="77">
        <f t="shared" ca="1" si="86"/>
        <v>0</v>
      </c>
      <c r="CH79" s="77">
        <f t="shared" ca="1" si="86"/>
        <v>0</v>
      </c>
      <c r="CI79" s="77">
        <f t="shared" ca="1" si="86"/>
        <v>0</v>
      </c>
      <c r="CJ79" s="77">
        <f t="shared" ca="1" si="86"/>
        <v>0</v>
      </c>
      <c r="CK79" s="77">
        <f t="shared" ca="1" si="86"/>
        <v>0</v>
      </c>
      <c r="CL79" s="77">
        <f t="shared" ca="1" si="86"/>
        <v>0</v>
      </c>
      <c r="CM79" s="77">
        <f t="shared" ca="1" si="86"/>
        <v>0</v>
      </c>
      <c r="CN79" s="77">
        <f t="shared" ca="1" si="86"/>
        <v>0</v>
      </c>
      <c r="CO79" s="77">
        <f t="shared" ca="1" si="86"/>
        <v>0</v>
      </c>
      <c r="CP79" s="77">
        <f t="shared" ca="1" si="86"/>
        <v>0</v>
      </c>
      <c r="CQ79" s="77">
        <f t="shared" ca="1" si="86"/>
        <v>0</v>
      </c>
      <c r="CR79" s="77">
        <f t="shared" ca="1" si="86"/>
        <v>0</v>
      </c>
      <c r="CS79" s="77">
        <f t="shared" ca="1" si="86"/>
        <v>0</v>
      </c>
      <c r="CT79" s="77">
        <f t="shared" ca="1" si="86"/>
        <v>0</v>
      </c>
      <c r="CU79" s="77">
        <f t="shared" ca="1" si="86"/>
        <v>0</v>
      </c>
      <c r="CV79" s="77">
        <f t="shared" ca="1" si="86"/>
        <v>0</v>
      </c>
      <c r="CW79" s="77">
        <f t="shared" ca="1" si="86"/>
        <v>0</v>
      </c>
      <c r="CX79" s="77">
        <f t="shared" ca="1" si="86"/>
        <v>0</v>
      </c>
      <c r="CY79" s="77">
        <f t="shared" ca="1" si="86"/>
        <v>0</v>
      </c>
      <c r="CZ79" s="77">
        <f t="shared" ca="1" si="86"/>
        <v>0</v>
      </c>
      <c r="DA79" s="77">
        <f t="shared" ca="1" si="86"/>
        <v>0</v>
      </c>
      <c r="DB79" s="77">
        <f t="shared" ca="1" si="86"/>
        <v>0</v>
      </c>
      <c r="DC79" s="77">
        <f t="shared" ca="1" si="86"/>
        <v>0</v>
      </c>
      <c r="DD79" s="77">
        <f t="shared" ca="1" si="86"/>
        <v>0</v>
      </c>
      <c r="DE79" s="77">
        <f t="shared" ca="1" si="86"/>
        <v>0</v>
      </c>
      <c r="DF79" s="77">
        <f t="shared" ca="1" si="86"/>
        <v>0</v>
      </c>
      <c r="DG79" s="77">
        <f t="shared" ca="1" si="86"/>
        <v>0</v>
      </c>
      <c r="DH79" s="77">
        <f t="shared" ca="1" si="86"/>
        <v>0</v>
      </c>
      <c r="DI79" s="77">
        <f t="shared" ca="1" si="86"/>
        <v>0</v>
      </c>
      <c r="DJ79" s="77">
        <f t="shared" ca="1" si="86"/>
        <v>0</v>
      </c>
      <c r="DK79" s="77">
        <f t="shared" ca="1" si="86"/>
        <v>0</v>
      </c>
      <c r="DL79" s="77">
        <f t="shared" ca="1" si="86"/>
        <v>0</v>
      </c>
      <c r="DM79" s="77">
        <f t="shared" ca="1" si="86"/>
        <v>0</v>
      </c>
      <c r="DN79" s="77">
        <f t="shared" ca="1" si="86"/>
        <v>0</v>
      </c>
      <c r="DO79" s="77">
        <f t="shared" ca="1" si="86"/>
        <v>0</v>
      </c>
      <c r="DP79" s="77">
        <f t="shared" ca="1" si="86"/>
        <v>0</v>
      </c>
      <c r="DQ79" s="77">
        <f t="shared" ca="1" si="86"/>
        <v>0</v>
      </c>
      <c r="DR79" s="77">
        <f t="shared" ca="1" si="86"/>
        <v>0</v>
      </c>
      <c r="DS79" s="77">
        <f t="shared" ca="1" si="86"/>
        <v>0</v>
      </c>
      <c r="DT79" s="77">
        <f t="shared" ca="1" si="86"/>
        <v>0</v>
      </c>
      <c r="DU79" s="77">
        <f t="shared" ca="1" si="86"/>
        <v>0</v>
      </c>
      <c r="DV79" s="77">
        <f t="shared" ca="1" si="86"/>
        <v>0</v>
      </c>
      <c r="DW79" s="77">
        <f t="shared" ca="1" si="86"/>
        <v>0</v>
      </c>
      <c r="DX79" s="77">
        <f t="shared" ca="1" si="86"/>
        <v>0</v>
      </c>
      <c r="DY79" s="77">
        <f t="shared" ca="1" si="86"/>
        <v>0</v>
      </c>
      <c r="DZ79" s="77">
        <f t="shared" ca="1" si="86"/>
        <v>0</v>
      </c>
      <c r="EA79" s="77">
        <f t="shared" ca="1" si="86"/>
        <v>0</v>
      </c>
      <c r="EB79" s="77">
        <f t="shared" ca="1" si="86"/>
        <v>0</v>
      </c>
      <c r="EC79" s="77">
        <f t="shared" ca="1" si="86"/>
        <v>0</v>
      </c>
      <c r="ED79" s="77">
        <f t="shared" ca="1" si="86"/>
        <v>0</v>
      </c>
      <c r="EE79" s="77">
        <f t="shared" ref="EE79:GP79" ca="1" si="87">SUM(EE74:EE78)</f>
        <v>0</v>
      </c>
      <c r="EF79" s="77">
        <f t="shared" ca="1" si="87"/>
        <v>0</v>
      </c>
      <c r="EG79" s="77">
        <f t="shared" ca="1" si="87"/>
        <v>0</v>
      </c>
      <c r="EH79" s="77">
        <f t="shared" ca="1" si="87"/>
        <v>0</v>
      </c>
      <c r="EI79" s="77">
        <f t="shared" ca="1" si="87"/>
        <v>0</v>
      </c>
      <c r="EJ79" s="77">
        <f t="shared" ca="1" si="87"/>
        <v>0</v>
      </c>
      <c r="EK79" s="77">
        <f t="shared" ca="1" si="87"/>
        <v>0</v>
      </c>
      <c r="EL79" s="77">
        <f t="shared" ca="1" si="87"/>
        <v>0</v>
      </c>
      <c r="EM79" s="77">
        <f t="shared" ca="1" si="87"/>
        <v>0</v>
      </c>
      <c r="EN79" s="77">
        <f t="shared" ca="1" si="87"/>
        <v>0</v>
      </c>
      <c r="EO79" s="77">
        <f t="shared" ca="1" si="87"/>
        <v>0</v>
      </c>
      <c r="EP79" s="77">
        <f t="shared" ca="1" si="87"/>
        <v>0</v>
      </c>
      <c r="EQ79" s="77">
        <f t="shared" ca="1" si="87"/>
        <v>0</v>
      </c>
      <c r="ER79" s="77">
        <f t="shared" ca="1" si="87"/>
        <v>0</v>
      </c>
      <c r="ES79" s="77">
        <f t="shared" ca="1" si="87"/>
        <v>0</v>
      </c>
      <c r="ET79" s="77">
        <f t="shared" ca="1" si="87"/>
        <v>0</v>
      </c>
      <c r="EU79" s="77">
        <f t="shared" ca="1" si="87"/>
        <v>0</v>
      </c>
      <c r="EV79" s="77">
        <f t="shared" ca="1" si="87"/>
        <v>0</v>
      </c>
      <c r="EW79" s="77">
        <f t="shared" ca="1" si="87"/>
        <v>0</v>
      </c>
      <c r="EX79" s="77">
        <f t="shared" ca="1" si="87"/>
        <v>0</v>
      </c>
      <c r="EY79" s="77">
        <f t="shared" ca="1" si="87"/>
        <v>0</v>
      </c>
      <c r="EZ79" s="77">
        <f t="shared" ca="1" si="87"/>
        <v>0</v>
      </c>
      <c r="FA79" s="77">
        <f t="shared" ca="1" si="87"/>
        <v>0</v>
      </c>
      <c r="FB79" s="77">
        <f t="shared" ca="1" si="87"/>
        <v>0</v>
      </c>
      <c r="FC79" s="77">
        <f t="shared" ca="1" si="87"/>
        <v>0</v>
      </c>
      <c r="FD79" s="77">
        <f t="shared" ca="1" si="87"/>
        <v>0</v>
      </c>
      <c r="FE79" s="77">
        <f t="shared" ca="1" si="87"/>
        <v>0</v>
      </c>
      <c r="FF79" s="77">
        <f t="shared" ca="1" si="87"/>
        <v>0</v>
      </c>
      <c r="FG79" s="77">
        <f t="shared" ca="1" si="87"/>
        <v>0</v>
      </c>
      <c r="FH79" s="77">
        <f t="shared" ca="1" si="87"/>
        <v>0</v>
      </c>
      <c r="FI79" s="77">
        <f t="shared" ca="1" si="87"/>
        <v>0</v>
      </c>
      <c r="FJ79" s="77">
        <f t="shared" ca="1" si="87"/>
        <v>0</v>
      </c>
      <c r="FK79" s="77">
        <f t="shared" ca="1" si="87"/>
        <v>0</v>
      </c>
      <c r="FL79" s="77">
        <f t="shared" ca="1" si="87"/>
        <v>0</v>
      </c>
      <c r="FM79" s="77">
        <f t="shared" ca="1" si="87"/>
        <v>0</v>
      </c>
      <c r="FN79" s="77">
        <f t="shared" ca="1" si="87"/>
        <v>0</v>
      </c>
      <c r="FO79" s="77">
        <f t="shared" ca="1" si="87"/>
        <v>0</v>
      </c>
      <c r="FP79" s="77">
        <f t="shared" ca="1" si="87"/>
        <v>0</v>
      </c>
      <c r="FQ79" s="77">
        <f t="shared" ca="1" si="87"/>
        <v>0</v>
      </c>
      <c r="FR79" s="77">
        <f t="shared" ca="1" si="87"/>
        <v>0</v>
      </c>
      <c r="FS79" s="77">
        <f t="shared" ca="1" si="87"/>
        <v>0</v>
      </c>
      <c r="FT79" s="77">
        <f t="shared" ca="1" si="87"/>
        <v>0</v>
      </c>
      <c r="FU79" s="77">
        <f t="shared" ca="1" si="87"/>
        <v>0</v>
      </c>
      <c r="FV79" s="77">
        <f t="shared" ca="1" si="87"/>
        <v>0</v>
      </c>
      <c r="FW79" s="77">
        <f t="shared" ca="1" si="87"/>
        <v>0</v>
      </c>
      <c r="FX79" s="77">
        <f t="shared" ca="1" si="87"/>
        <v>0</v>
      </c>
      <c r="FY79" s="77">
        <f t="shared" ca="1" si="87"/>
        <v>0</v>
      </c>
      <c r="FZ79" s="77">
        <f t="shared" ca="1" si="87"/>
        <v>0</v>
      </c>
      <c r="GA79" s="77">
        <f t="shared" ca="1" si="87"/>
        <v>0</v>
      </c>
      <c r="GB79" s="77">
        <f t="shared" ca="1" si="87"/>
        <v>0</v>
      </c>
      <c r="GC79" s="77">
        <f t="shared" ca="1" si="87"/>
        <v>0</v>
      </c>
      <c r="GD79" s="77">
        <f t="shared" ca="1" si="87"/>
        <v>0</v>
      </c>
      <c r="GE79" s="77">
        <f t="shared" ca="1" si="87"/>
        <v>0</v>
      </c>
      <c r="GF79" s="77">
        <f t="shared" ca="1" si="87"/>
        <v>0</v>
      </c>
      <c r="GG79" s="77">
        <f t="shared" ca="1" si="87"/>
        <v>0</v>
      </c>
      <c r="GH79" s="77">
        <f t="shared" ca="1" si="87"/>
        <v>0</v>
      </c>
      <c r="GI79" s="77">
        <f t="shared" ca="1" si="87"/>
        <v>0</v>
      </c>
      <c r="GJ79" s="77">
        <f t="shared" ca="1" si="87"/>
        <v>0</v>
      </c>
      <c r="GK79" s="77">
        <f t="shared" ca="1" si="87"/>
        <v>0</v>
      </c>
      <c r="GL79" s="77">
        <f t="shared" ca="1" si="87"/>
        <v>0</v>
      </c>
      <c r="GM79" s="77">
        <f t="shared" ca="1" si="87"/>
        <v>0</v>
      </c>
      <c r="GN79" s="77">
        <f t="shared" ca="1" si="87"/>
        <v>0</v>
      </c>
      <c r="GO79" s="77">
        <f t="shared" ca="1" si="87"/>
        <v>0</v>
      </c>
      <c r="GP79" s="77">
        <f t="shared" ca="1" si="87"/>
        <v>0</v>
      </c>
      <c r="GQ79" s="77">
        <f t="shared" ref="GQ79:IL79" ca="1" si="88">SUM(GQ74:GQ78)</f>
        <v>0</v>
      </c>
      <c r="GR79" s="77">
        <f t="shared" ca="1" si="88"/>
        <v>0</v>
      </c>
      <c r="GS79" s="77">
        <f t="shared" ca="1" si="88"/>
        <v>0</v>
      </c>
      <c r="GT79" s="77">
        <f t="shared" ca="1" si="88"/>
        <v>0</v>
      </c>
      <c r="GU79" s="77">
        <f t="shared" ca="1" si="88"/>
        <v>0</v>
      </c>
      <c r="GV79" s="77">
        <f t="shared" ca="1" si="88"/>
        <v>0</v>
      </c>
      <c r="GW79" s="77">
        <f t="shared" ca="1" si="88"/>
        <v>0</v>
      </c>
      <c r="GX79" s="77">
        <f t="shared" ca="1" si="88"/>
        <v>0</v>
      </c>
      <c r="GY79" s="77">
        <f t="shared" ca="1" si="88"/>
        <v>0</v>
      </c>
      <c r="GZ79" s="77">
        <f t="shared" ca="1" si="88"/>
        <v>0</v>
      </c>
      <c r="HA79" s="77">
        <f t="shared" ca="1" si="88"/>
        <v>0</v>
      </c>
      <c r="HB79" s="77">
        <f t="shared" ca="1" si="88"/>
        <v>0</v>
      </c>
      <c r="HC79" s="77">
        <f t="shared" ca="1" si="88"/>
        <v>0</v>
      </c>
      <c r="HD79" s="77">
        <f t="shared" ca="1" si="88"/>
        <v>0</v>
      </c>
      <c r="HE79" s="77">
        <f t="shared" ca="1" si="88"/>
        <v>0</v>
      </c>
      <c r="HF79" s="77">
        <f t="shared" ca="1" si="88"/>
        <v>0</v>
      </c>
      <c r="HG79" s="77">
        <f t="shared" ca="1" si="88"/>
        <v>0</v>
      </c>
      <c r="HH79" s="77">
        <f t="shared" ca="1" si="88"/>
        <v>0</v>
      </c>
      <c r="HI79" s="77">
        <f t="shared" ca="1" si="88"/>
        <v>0</v>
      </c>
      <c r="HJ79" s="77">
        <f t="shared" ca="1" si="88"/>
        <v>0</v>
      </c>
      <c r="HK79" s="77">
        <f t="shared" ca="1" si="88"/>
        <v>0</v>
      </c>
      <c r="HL79" s="77">
        <f t="shared" ca="1" si="88"/>
        <v>0</v>
      </c>
      <c r="HM79" s="77">
        <f t="shared" ca="1" si="88"/>
        <v>0</v>
      </c>
      <c r="HN79" s="77">
        <f t="shared" ca="1" si="88"/>
        <v>0</v>
      </c>
      <c r="HO79" s="77">
        <f t="shared" ca="1" si="88"/>
        <v>0</v>
      </c>
      <c r="HP79" s="77">
        <f t="shared" ca="1" si="88"/>
        <v>0</v>
      </c>
      <c r="HQ79" s="77">
        <f t="shared" ca="1" si="88"/>
        <v>0</v>
      </c>
      <c r="HR79" s="77">
        <f t="shared" ca="1" si="88"/>
        <v>0</v>
      </c>
      <c r="HS79" s="77">
        <f t="shared" ca="1" si="88"/>
        <v>0</v>
      </c>
      <c r="HT79" s="77">
        <f t="shared" ca="1" si="88"/>
        <v>0</v>
      </c>
      <c r="HU79" s="77">
        <f t="shared" ca="1" si="88"/>
        <v>0</v>
      </c>
      <c r="HV79" s="77">
        <f t="shared" ca="1" si="88"/>
        <v>0</v>
      </c>
      <c r="HW79" s="77">
        <f t="shared" ca="1" si="88"/>
        <v>0</v>
      </c>
      <c r="HX79" s="77">
        <f t="shared" ca="1" si="88"/>
        <v>0</v>
      </c>
      <c r="HY79" s="77">
        <f t="shared" ca="1" si="88"/>
        <v>0</v>
      </c>
      <c r="HZ79" s="77">
        <f t="shared" ca="1" si="88"/>
        <v>0</v>
      </c>
      <c r="IA79" s="77">
        <f t="shared" ca="1" si="88"/>
        <v>0</v>
      </c>
      <c r="IB79" s="77">
        <f t="shared" ca="1" si="88"/>
        <v>0</v>
      </c>
      <c r="IC79" s="77">
        <f t="shared" ca="1" si="88"/>
        <v>0</v>
      </c>
      <c r="ID79" s="77">
        <f t="shared" ca="1" si="88"/>
        <v>0</v>
      </c>
      <c r="IE79" s="77">
        <f t="shared" ca="1" si="88"/>
        <v>0</v>
      </c>
      <c r="IF79" s="77">
        <f t="shared" ca="1" si="88"/>
        <v>0</v>
      </c>
      <c r="IG79" s="77">
        <f t="shared" ca="1" si="88"/>
        <v>0</v>
      </c>
      <c r="IH79" s="77">
        <f t="shared" ca="1" si="88"/>
        <v>0</v>
      </c>
      <c r="II79" s="77">
        <f t="shared" ca="1" si="88"/>
        <v>0</v>
      </c>
      <c r="IJ79" s="77">
        <f t="shared" ca="1" si="88"/>
        <v>0</v>
      </c>
      <c r="IK79" s="77">
        <f t="shared" ca="1" si="88"/>
        <v>0</v>
      </c>
      <c r="IL79" s="77">
        <f t="shared" ca="1" si="88"/>
        <v>0</v>
      </c>
    </row>
    <row r="80" spans="2:246" ht="10.5" customHeight="1" outlineLevel="1" x14ac:dyDescent="0.3">
      <c r="B80" s="42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</row>
    <row r="81" spans="2:246" ht="10.5" customHeight="1" outlineLevel="1" x14ac:dyDescent="0.3">
      <c r="B81" s="42" t="s">
        <v>245</v>
      </c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</row>
    <row r="82" spans="2:246" ht="10.5" customHeight="1" outlineLevel="2" x14ac:dyDescent="0.3">
      <c r="B82" s="7" t="s">
        <v>112</v>
      </c>
      <c r="C82" s="56" t="s">
        <v>283</v>
      </c>
      <c r="G82" s="76">
        <f t="shared" ref="G82:I86" si="89">SUM(G74)*G$61</f>
        <v>0</v>
      </c>
      <c r="H82" s="76">
        <f t="shared" si="89"/>
        <v>0</v>
      </c>
      <c r="I82" s="76">
        <f t="shared" si="89"/>
        <v>0</v>
      </c>
      <c r="J82" s="76">
        <f t="shared" ref="J82:BU83" si="90">SUM(J74)*J$61</f>
        <v>0</v>
      </c>
      <c r="K82" s="76">
        <f t="shared" si="90"/>
        <v>0</v>
      </c>
      <c r="L82" s="76">
        <f t="shared" si="90"/>
        <v>0</v>
      </c>
      <c r="M82" s="76">
        <f t="shared" si="90"/>
        <v>0</v>
      </c>
      <c r="N82" s="76">
        <f t="shared" si="90"/>
        <v>0</v>
      </c>
      <c r="O82" s="76">
        <f t="shared" si="90"/>
        <v>0</v>
      </c>
      <c r="P82" s="76">
        <f t="shared" si="90"/>
        <v>0</v>
      </c>
      <c r="Q82" s="76">
        <f t="shared" si="90"/>
        <v>0</v>
      </c>
      <c r="R82" s="76">
        <f t="shared" si="90"/>
        <v>0</v>
      </c>
      <c r="S82" s="76">
        <f t="shared" si="90"/>
        <v>0</v>
      </c>
      <c r="T82" s="76">
        <f t="shared" si="90"/>
        <v>0</v>
      </c>
      <c r="U82" s="76">
        <f t="shared" si="90"/>
        <v>0</v>
      </c>
      <c r="V82" s="76">
        <f t="shared" si="90"/>
        <v>0</v>
      </c>
      <c r="W82" s="76">
        <f t="shared" si="90"/>
        <v>0</v>
      </c>
      <c r="X82" s="76">
        <f t="shared" si="90"/>
        <v>0</v>
      </c>
      <c r="Y82" s="76">
        <f t="shared" si="90"/>
        <v>0</v>
      </c>
      <c r="Z82" s="76">
        <f t="shared" si="90"/>
        <v>0</v>
      </c>
      <c r="AA82" s="76">
        <f t="shared" si="90"/>
        <v>0</v>
      </c>
      <c r="AB82" s="76">
        <f t="shared" si="90"/>
        <v>0</v>
      </c>
      <c r="AC82" s="76">
        <f t="shared" si="90"/>
        <v>0</v>
      </c>
      <c r="AD82" s="76">
        <f t="shared" si="90"/>
        <v>0</v>
      </c>
      <c r="AE82" s="76">
        <f t="shared" si="90"/>
        <v>0</v>
      </c>
      <c r="AF82" s="76">
        <f t="shared" si="90"/>
        <v>0</v>
      </c>
      <c r="AG82" s="76">
        <f t="shared" si="90"/>
        <v>0</v>
      </c>
      <c r="AH82" s="76">
        <f t="shared" si="90"/>
        <v>0</v>
      </c>
      <c r="AI82" s="76">
        <f t="shared" si="90"/>
        <v>0</v>
      </c>
      <c r="AJ82" s="76">
        <f t="shared" si="90"/>
        <v>0</v>
      </c>
      <c r="AK82" s="76">
        <f t="shared" si="90"/>
        <v>0</v>
      </c>
      <c r="AL82" s="76">
        <f t="shared" si="90"/>
        <v>0</v>
      </c>
      <c r="AM82" s="76">
        <f t="shared" si="90"/>
        <v>0</v>
      </c>
      <c r="AN82" s="76">
        <f t="shared" si="90"/>
        <v>0</v>
      </c>
      <c r="AO82" s="76">
        <f t="shared" si="90"/>
        <v>0</v>
      </c>
      <c r="AP82" s="76">
        <f t="shared" si="90"/>
        <v>0</v>
      </c>
      <c r="AQ82" s="76">
        <f t="shared" si="90"/>
        <v>0</v>
      </c>
      <c r="AR82" s="76">
        <f t="shared" si="90"/>
        <v>0</v>
      </c>
      <c r="AS82" s="76">
        <f t="shared" si="90"/>
        <v>0</v>
      </c>
      <c r="AT82" s="76">
        <f t="shared" si="90"/>
        <v>0</v>
      </c>
      <c r="AU82" s="76">
        <f t="shared" si="90"/>
        <v>0</v>
      </c>
      <c r="AV82" s="76">
        <f t="shared" si="90"/>
        <v>0</v>
      </c>
      <c r="AW82" s="76">
        <f t="shared" si="90"/>
        <v>0</v>
      </c>
      <c r="AX82" s="76">
        <f t="shared" si="90"/>
        <v>0</v>
      </c>
      <c r="AY82" s="76">
        <f t="shared" si="90"/>
        <v>0</v>
      </c>
      <c r="AZ82" s="76">
        <f t="shared" si="90"/>
        <v>0</v>
      </c>
      <c r="BA82" s="76">
        <f t="shared" si="90"/>
        <v>0</v>
      </c>
      <c r="BB82" s="76">
        <f t="shared" si="90"/>
        <v>0</v>
      </c>
      <c r="BC82" s="76">
        <f t="shared" si="90"/>
        <v>0</v>
      </c>
      <c r="BD82" s="76">
        <f t="shared" si="90"/>
        <v>0</v>
      </c>
      <c r="BE82" s="76">
        <f t="shared" si="90"/>
        <v>0</v>
      </c>
      <c r="BF82" s="76">
        <f t="shared" si="90"/>
        <v>0</v>
      </c>
      <c r="BG82" s="76">
        <f t="shared" si="90"/>
        <v>0</v>
      </c>
      <c r="BH82" s="76">
        <f t="shared" si="90"/>
        <v>0</v>
      </c>
      <c r="BI82" s="76">
        <f t="shared" si="90"/>
        <v>0</v>
      </c>
      <c r="BJ82" s="76">
        <f t="shared" si="90"/>
        <v>0</v>
      </c>
      <c r="BK82" s="76">
        <f t="shared" si="90"/>
        <v>0</v>
      </c>
      <c r="BL82" s="76">
        <f t="shared" si="90"/>
        <v>0</v>
      </c>
      <c r="BM82" s="76">
        <f t="shared" si="90"/>
        <v>0</v>
      </c>
      <c r="BN82" s="76">
        <f t="shared" si="90"/>
        <v>0</v>
      </c>
      <c r="BO82" s="76">
        <f t="shared" si="90"/>
        <v>0</v>
      </c>
      <c r="BP82" s="76">
        <f t="shared" si="90"/>
        <v>0</v>
      </c>
      <c r="BQ82" s="76">
        <f t="shared" si="90"/>
        <v>0</v>
      </c>
      <c r="BR82" s="76">
        <f t="shared" si="90"/>
        <v>0</v>
      </c>
      <c r="BS82" s="76">
        <f t="shared" si="90"/>
        <v>0</v>
      </c>
      <c r="BT82" s="76">
        <f t="shared" si="90"/>
        <v>0</v>
      </c>
      <c r="BU82" s="76">
        <f t="shared" si="90"/>
        <v>0</v>
      </c>
      <c r="BV82" s="76">
        <f t="shared" ref="BV82:EG85" si="91">SUM(BV74)*BV$61</f>
        <v>0</v>
      </c>
      <c r="BW82" s="76">
        <f t="shared" si="91"/>
        <v>0</v>
      </c>
      <c r="BX82" s="76">
        <f t="shared" si="91"/>
        <v>0</v>
      </c>
      <c r="BY82" s="76">
        <f t="shared" si="91"/>
        <v>0</v>
      </c>
      <c r="BZ82" s="76">
        <f t="shared" si="91"/>
        <v>0</v>
      </c>
      <c r="CA82" s="76">
        <f t="shared" si="91"/>
        <v>0</v>
      </c>
      <c r="CB82" s="76">
        <f t="shared" si="91"/>
        <v>0</v>
      </c>
      <c r="CC82" s="76">
        <f t="shared" si="91"/>
        <v>0</v>
      </c>
      <c r="CD82" s="76">
        <f t="shared" si="91"/>
        <v>0</v>
      </c>
      <c r="CE82" s="76">
        <f t="shared" si="91"/>
        <v>0</v>
      </c>
      <c r="CF82" s="76">
        <f t="shared" si="91"/>
        <v>0</v>
      </c>
      <c r="CG82" s="76">
        <f t="shared" si="91"/>
        <v>0</v>
      </c>
      <c r="CH82" s="76">
        <f t="shared" si="91"/>
        <v>0</v>
      </c>
      <c r="CI82" s="76">
        <f t="shared" si="91"/>
        <v>0</v>
      </c>
      <c r="CJ82" s="76">
        <f t="shared" si="91"/>
        <v>0</v>
      </c>
      <c r="CK82" s="76">
        <f t="shared" si="91"/>
        <v>0</v>
      </c>
      <c r="CL82" s="76">
        <f t="shared" si="91"/>
        <v>0</v>
      </c>
      <c r="CM82" s="76">
        <f t="shared" si="91"/>
        <v>0</v>
      </c>
      <c r="CN82" s="76">
        <f t="shared" si="91"/>
        <v>0</v>
      </c>
      <c r="CO82" s="76">
        <f t="shared" si="91"/>
        <v>0</v>
      </c>
      <c r="CP82" s="76">
        <f t="shared" si="91"/>
        <v>0</v>
      </c>
      <c r="CQ82" s="76">
        <f t="shared" si="91"/>
        <v>0</v>
      </c>
      <c r="CR82" s="76">
        <f t="shared" si="91"/>
        <v>0</v>
      </c>
      <c r="CS82" s="76">
        <f t="shared" si="91"/>
        <v>0</v>
      </c>
      <c r="CT82" s="76">
        <f t="shared" si="91"/>
        <v>0</v>
      </c>
      <c r="CU82" s="76">
        <f t="shared" si="91"/>
        <v>0</v>
      </c>
      <c r="CV82" s="76">
        <f t="shared" si="91"/>
        <v>0</v>
      </c>
      <c r="CW82" s="76">
        <f t="shared" si="91"/>
        <v>0</v>
      </c>
      <c r="CX82" s="76">
        <f t="shared" si="91"/>
        <v>0</v>
      </c>
      <c r="CY82" s="76">
        <f t="shared" si="91"/>
        <v>0</v>
      </c>
      <c r="CZ82" s="76">
        <f t="shared" si="91"/>
        <v>0</v>
      </c>
      <c r="DA82" s="76">
        <f t="shared" si="91"/>
        <v>0</v>
      </c>
      <c r="DB82" s="76">
        <f t="shared" si="91"/>
        <v>0</v>
      </c>
      <c r="DC82" s="76">
        <f t="shared" si="91"/>
        <v>0</v>
      </c>
      <c r="DD82" s="76">
        <f t="shared" si="91"/>
        <v>0</v>
      </c>
      <c r="DE82" s="76">
        <f t="shared" si="91"/>
        <v>0</v>
      </c>
      <c r="DF82" s="76">
        <f t="shared" si="91"/>
        <v>0</v>
      </c>
      <c r="DG82" s="76">
        <f t="shared" si="91"/>
        <v>0</v>
      </c>
      <c r="DH82" s="76">
        <f t="shared" si="91"/>
        <v>0</v>
      </c>
      <c r="DI82" s="76">
        <f t="shared" si="91"/>
        <v>0</v>
      </c>
      <c r="DJ82" s="76">
        <f t="shared" si="91"/>
        <v>0</v>
      </c>
      <c r="DK82" s="76">
        <f t="shared" si="91"/>
        <v>0</v>
      </c>
      <c r="DL82" s="76">
        <f t="shared" si="91"/>
        <v>0</v>
      </c>
      <c r="DM82" s="76">
        <f t="shared" si="91"/>
        <v>0</v>
      </c>
      <c r="DN82" s="76">
        <f t="shared" si="91"/>
        <v>0</v>
      </c>
      <c r="DO82" s="76">
        <f t="shared" si="91"/>
        <v>0</v>
      </c>
      <c r="DP82" s="76">
        <f t="shared" si="91"/>
        <v>0</v>
      </c>
      <c r="DQ82" s="76">
        <f t="shared" si="91"/>
        <v>0</v>
      </c>
      <c r="DR82" s="76">
        <f t="shared" si="91"/>
        <v>0</v>
      </c>
      <c r="DS82" s="76">
        <f t="shared" si="91"/>
        <v>0</v>
      </c>
      <c r="DT82" s="76">
        <f t="shared" si="91"/>
        <v>0</v>
      </c>
      <c r="DU82" s="76">
        <f t="shared" si="91"/>
        <v>0</v>
      </c>
      <c r="DV82" s="76">
        <f t="shared" si="91"/>
        <v>0</v>
      </c>
      <c r="DW82" s="76">
        <f t="shared" si="91"/>
        <v>0</v>
      </c>
      <c r="DX82" s="76">
        <f t="shared" si="91"/>
        <v>0</v>
      </c>
      <c r="DY82" s="76">
        <f t="shared" si="91"/>
        <v>0</v>
      </c>
      <c r="DZ82" s="76">
        <f t="shared" si="91"/>
        <v>0</v>
      </c>
      <c r="EA82" s="76">
        <f t="shared" si="91"/>
        <v>0</v>
      </c>
      <c r="EB82" s="76">
        <f t="shared" si="91"/>
        <v>0</v>
      </c>
      <c r="EC82" s="76">
        <f t="shared" si="91"/>
        <v>0</v>
      </c>
      <c r="ED82" s="76">
        <f t="shared" si="91"/>
        <v>0</v>
      </c>
      <c r="EE82" s="76">
        <f t="shared" si="91"/>
        <v>0</v>
      </c>
      <c r="EF82" s="76">
        <f t="shared" si="91"/>
        <v>0</v>
      </c>
      <c r="EG82" s="76">
        <f t="shared" si="91"/>
        <v>0</v>
      </c>
      <c r="EH82" s="76">
        <f t="shared" ref="EH82:GS86" si="92">SUM(EH74)*EH$61</f>
        <v>0</v>
      </c>
      <c r="EI82" s="76">
        <f t="shared" si="92"/>
        <v>0</v>
      </c>
      <c r="EJ82" s="76">
        <f t="shared" si="92"/>
        <v>0</v>
      </c>
      <c r="EK82" s="76">
        <f t="shared" si="92"/>
        <v>0</v>
      </c>
      <c r="EL82" s="76">
        <f t="shared" si="92"/>
        <v>0</v>
      </c>
      <c r="EM82" s="76">
        <f t="shared" si="92"/>
        <v>0</v>
      </c>
      <c r="EN82" s="76">
        <f t="shared" si="92"/>
        <v>0</v>
      </c>
      <c r="EO82" s="76">
        <f t="shared" si="92"/>
        <v>0</v>
      </c>
      <c r="EP82" s="76">
        <f t="shared" si="92"/>
        <v>0</v>
      </c>
      <c r="EQ82" s="76">
        <f t="shared" si="92"/>
        <v>0</v>
      </c>
      <c r="ER82" s="76">
        <f t="shared" si="92"/>
        <v>0</v>
      </c>
      <c r="ES82" s="76">
        <f t="shared" si="92"/>
        <v>0</v>
      </c>
      <c r="ET82" s="76">
        <f t="shared" si="92"/>
        <v>0</v>
      </c>
      <c r="EU82" s="76">
        <f t="shared" si="92"/>
        <v>0</v>
      </c>
      <c r="EV82" s="76">
        <f t="shared" si="92"/>
        <v>0</v>
      </c>
      <c r="EW82" s="76">
        <f t="shared" si="92"/>
        <v>0</v>
      </c>
      <c r="EX82" s="76">
        <f t="shared" si="92"/>
        <v>0</v>
      </c>
      <c r="EY82" s="76">
        <f t="shared" si="92"/>
        <v>0</v>
      </c>
      <c r="EZ82" s="76">
        <f t="shared" si="92"/>
        <v>0</v>
      </c>
      <c r="FA82" s="76">
        <f t="shared" si="92"/>
        <v>0</v>
      </c>
      <c r="FB82" s="76">
        <f t="shared" si="92"/>
        <v>0</v>
      </c>
      <c r="FC82" s="76">
        <f t="shared" si="92"/>
        <v>0</v>
      </c>
      <c r="FD82" s="76">
        <f t="shared" si="92"/>
        <v>0</v>
      </c>
      <c r="FE82" s="76">
        <f t="shared" si="92"/>
        <v>0</v>
      </c>
      <c r="FF82" s="76">
        <f t="shared" si="92"/>
        <v>0</v>
      </c>
      <c r="FG82" s="76">
        <f t="shared" si="92"/>
        <v>0</v>
      </c>
      <c r="FH82" s="76">
        <f t="shared" si="92"/>
        <v>0</v>
      </c>
      <c r="FI82" s="76">
        <f t="shared" si="92"/>
        <v>0</v>
      </c>
      <c r="FJ82" s="76">
        <f t="shared" si="92"/>
        <v>0</v>
      </c>
      <c r="FK82" s="76">
        <f t="shared" si="92"/>
        <v>0</v>
      </c>
      <c r="FL82" s="76">
        <f t="shared" si="92"/>
        <v>0</v>
      </c>
      <c r="FM82" s="76">
        <f t="shared" si="92"/>
        <v>0</v>
      </c>
      <c r="FN82" s="76">
        <f t="shared" si="92"/>
        <v>0</v>
      </c>
      <c r="FO82" s="76">
        <f t="shared" si="92"/>
        <v>0</v>
      </c>
      <c r="FP82" s="76">
        <f t="shared" si="92"/>
        <v>0</v>
      </c>
      <c r="FQ82" s="76">
        <f t="shared" si="92"/>
        <v>0</v>
      </c>
      <c r="FR82" s="76">
        <f t="shared" si="92"/>
        <v>0</v>
      </c>
      <c r="FS82" s="76">
        <f t="shared" si="92"/>
        <v>0</v>
      </c>
      <c r="FT82" s="76">
        <f t="shared" si="92"/>
        <v>0</v>
      </c>
      <c r="FU82" s="76">
        <f t="shared" si="92"/>
        <v>0</v>
      </c>
      <c r="FV82" s="76">
        <f t="shared" si="92"/>
        <v>0</v>
      </c>
      <c r="FW82" s="76">
        <f t="shared" si="92"/>
        <v>0</v>
      </c>
      <c r="FX82" s="76">
        <f t="shared" si="92"/>
        <v>0</v>
      </c>
      <c r="FY82" s="76">
        <f t="shared" si="92"/>
        <v>0</v>
      </c>
      <c r="FZ82" s="76">
        <f t="shared" si="92"/>
        <v>0</v>
      </c>
      <c r="GA82" s="76">
        <f t="shared" si="92"/>
        <v>0</v>
      </c>
      <c r="GB82" s="76">
        <f t="shared" si="92"/>
        <v>0</v>
      </c>
      <c r="GC82" s="76">
        <f t="shared" si="92"/>
        <v>0</v>
      </c>
      <c r="GD82" s="76">
        <f t="shared" si="92"/>
        <v>0</v>
      </c>
      <c r="GE82" s="76">
        <f t="shared" si="92"/>
        <v>0</v>
      </c>
      <c r="GF82" s="76">
        <f t="shared" si="92"/>
        <v>0</v>
      </c>
      <c r="GG82" s="76">
        <f t="shared" si="92"/>
        <v>0</v>
      </c>
      <c r="GH82" s="76">
        <f t="shared" si="92"/>
        <v>0</v>
      </c>
      <c r="GI82" s="76">
        <f t="shared" si="92"/>
        <v>0</v>
      </c>
      <c r="GJ82" s="76">
        <f t="shared" si="92"/>
        <v>0</v>
      </c>
      <c r="GK82" s="76">
        <f t="shared" si="92"/>
        <v>0</v>
      </c>
      <c r="GL82" s="76">
        <f t="shared" si="92"/>
        <v>0</v>
      </c>
      <c r="GM82" s="76">
        <f t="shared" si="92"/>
        <v>0</v>
      </c>
      <c r="GN82" s="76">
        <f t="shared" si="92"/>
        <v>0</v>
      </c>
      <c r="GO82" s="76">
        <f t="shared" si="92"/>
        <v>0</v>
      </c>
      <c r="GP82" s="76">
        <f t="shared" si="92"/>
        <v>0</v>
      </c>
      <c r="GQ82" s="76">
        <f t="shared" si="92"/>
        <v>0</v>
      </c>
      <c r="GR82" s="76">
        <f t="shared" si="92"/>
        <v>0</v>
      </c>
      <c r="GS82" s="76">
        <f t="shared" si="92"/>
        <v>0</v>
      </c>
      <c r="GT82" s="76">
        <f t="shared" ref="GT82:IL86" si="93">SUM(GT74)*GT$61</f>
        <v>0</v>
      </c>
      <c r="GU82" s="76">
        <f t="shared" si="93"/>
        <v>0</v>
      </c>
      <c r="GV82" s="76">
        <f t="shared" si="93"/>
        <v>0</v>
      </c>
      <c r="GW82" s="76">
        <f t="shared" si="93"/>
        <v>0</v>
      </c>
      <c r="GX82" s="76">
        <f t="shared" si="93"/>
        <v>0</v>
      </c>
      <c r="GY82" s="76">
        <f t="shared" si="93"/>
        <v>0</v>
      </c>
      <c r="GZ82" s="76">
        <f t="shared" si="93"/>
        <v>0</v>
      </c>
      <c r="HA82" s="76">
        <f t="shared" si="93"/>
        <v>0</v>
      </c>
      <c r="HB82" s="76">
        <f t="shared" si="93"/>
        <v>0</v>
      </c>
      <c r="HC82" s="76">
        <f t="shared" si="93"/>
        <v>0</v>
      </c>
      <c r="HD82" s="76">
        <f t="shared" si="93"/>
        <v>0</v>
      </c>
      <c r="HE82" s="76">
        <f t="shared" si="93"/>
        <v>0</v>
      </c>
      <c r="HF82" s="76">
        <f t="shared" si="93"/>
        <v>0</v>
      </c>
      <c r="HG82" s="76">
        <f t="shared" si="93"/>
        <v>0</v>
      </c>
      <c r="HH82" s="76">
        <f t="shared" si="93"/>
        <v>0</v>
      </c>
      <c r="HI82" s="76">
        <f t="shared" si="93"/>
        <v>0</v>
      </c>
      <c r="HJ82" s="76">
        <f t="shared" si="93"/>
        <v>0</v>
      </c>
      <c r="HK82" s="76">
        <f t="shared" si="93"/>
        <v>0</v>
      </c>
      <c r="HL82" s="76">
        <f t="shared" si="93"/>
        <v>0</v>
      </c>
      <c r="HM82" s="76">
        <f t="shared" si="93"/>
        <v>0</v>
      </c>
      <c r="HN82" s="76">
        <f t="shared" si="93"/>
        <v>0</v>
      </c>
      <c r="HO82" s="76">
        <f t="shared" si="93"/>
        <v>0</v>
      </c>
      <c r="HP82" s="76">
        <f t="shared" si="93"/>
        <v>0</v>
      </c>
      <c r="HQ82" s="76">
        <f t="shared" si="93"/>
        <v>0</v>
      </c>
      <c r="HR82" s="76">
        <f t="shared" si="93"/>
        <v>0</v>
      </c>
      <c r="HS82" s="76">
        <f t="shared" si="93"/>
        <v>0</v>
      </c>
      <c r="HT82" s="76">
        <f t="shared" si="93"/>
        <v>0</v>
      </c>
      <c r="HU82" s="76">
        <f t="shared" si="93"/>
        <v>0</v>
      </c>
      <c r="HV82" s="76">
        <f t="shared" si="93"/>
        <v>0</v>
      </c>
      <c r="HW82" s="76">
        <f t="shared" si="93"/>
        <v>0</v>
      </c>
      <c r="HX82" s="76">
        <f t="shared" si="93"/>
        <v>0</v>
      </c>
      <c r="HY82" s="76">
        <f t="shared" si="93"/>
        <v>0</v>
      </c>
      <c r="HZ82" s="76">
        <f t="shared" si="93"/>
        <v>0</v>
      </c>
      <c r="IA82" s="76">
        <f t="shared" si="93"/>
        <v>0</v>
      </c>
      <c r="IB82" s="76">
        <f t="shared" si="93"/>
        <v>0</v>
      </c>
      <c r="IC82" s="76">
        <f t="shared" si="93"/>
        <v>0</v>
      </c>
      <c r="ID82" s="76">
        <f t="shared" si="93"/>
        <v>0</v>
      </c>
      <c r="IE82" s="76">
        <f t="shared" si="93"/>
        <v>0</v>
      </c>
      <c r="IF82" s="76">
        <f t="shared" si="93"/>
        <v>0</v>
      </c>
      <c r="IG82" s="76">
        <f t="shared" si="93"/>
        <v>0</v>
      </c>
      <c r="IH82" s="76">
        <f t="shared" si="93"/>
        <v>0</v>
      </c>
      <c r="II82" s="76">
        <f t="shared" si="93"/>
        <v>0</v>
      </c>
      <c r="IJ82" s="76">
        <f t="shared" si="93"/>
        <v>0</v>
      </c>
      <c r="IK82" s="76">
        <f t="shared" si="93"/>
        <v>0</v>
      </c>
      <c r="IL82" s="76">
        <f t="shared" si="93"/>
        <v>0</v>
      </c>
    </row>
    <row r="83" spans="2:246" ht="10.5" customHeight="1" outlineLevel="2" x14ac:dyDescent="0.3">
      <c r="B83" s="7" t="s">
        <v>113</v>
      </c>
      <c r="C83" s="56" t="s">
        <v>283</v>
      </c>
      <c r="G83" s="76">
        <f t="shared" ca="1" si="89"/>
        <v>0</v>
      </c>
      <c r="H83" s="76">
        <f t="shared" ca="1" si="89"/>
        <v>0</v>
      </c>
      <c r="I83" s="76">
        <f t="shared" ca="1" si="89"/>
        <v>0</v>
      </c>
      <c r="J83" s="76">
        <f t="shared" ref="J83:X83" ca="1" si="94">SUM(J75)*J$61</f>
        <v>0</v>
      </c>
      <c r="K83" s="76">
        <f t="shared" ca="1" si="94"/>
        <v>0</v>
      </c>
      <c r="L83" s="76">
        <f t="shared" ca="1" si="94"/>
        <v>0</v>
      </c>
      <c r="M83" s="76">
        <f t="shared" ca="1" si="94"/>
        <v>0</v>
      </c>
      <c r="N83" s="76">
        <f t="shared" ca="1" si="94"/>
        <v>0</v>
      </c>
      <c r="O83" s="76">
        <f t="shared" ca="1" si="94"/>
        <v>0</v>
      </c>
      <c r="P83" s="76">
        <f t="shared" ca="1" si="94"/>
        <v>0</v>
      </c>
      <c r="Q83" s="76">
        <f t="shared" ca="1" si="94"/>
        <v>0</v>
      </c>
      <c r="R83" s="76">
        <f t="shared" ca="1" si="94"/>
        <v>7979.7135661011216</v>
      </c>
      <c r="S83" s="76">
        <f t="shared" ca="1" si="94"/>
        <v>0</v>
      </c>
      <c r="T83" s="76">
        <f t="shared" ca="1" si="94"/>
        <v>0</v>
      </c>
      <c r="U83" s="76">
        <f t="shared" ca="1" si="94"/>
        <v>0</v>
      </c>
      <c r="V83" s="76">
        <f t="shared" ca="1" si="94"/>
        <v>0</v>
      </c>
      <c r="W83" s="76">
        <f t="shared" ca="1" si="94"/>
        <v>0</v>
      </c>
      <c r="X83" s="76">
        <f t="shared" ca="1" si="94"/>
        <v>0</v>
      </c>
      <c r="Y83" s="76">
        <f t="shared" ca="1" si="90"/>
        <v>0</v>
      </c>
      <c r="Z83" s="76">
        <f t="shared" ca="1" si="90"/>
        <v>0</v>
      </c>
      <c r="AA83" s="76">
        <f t="shared" ca="1" si="90"/>
        <v>0</v>
      </c>
      <c r="AB83" s="76">
        <f t="shared" ca="1" si="90"/>
        <v>0</v>
      </c>
      <c r="AC83" s="76">
        <f t="shared" ca="1" si="90"/>
        <v>0</v>
      </c>
      <c r="AD83" s="76">
        <f t="shared" ca="1" si="90"/>
        <v>0</v>
      </c>
      <c r="AE83" s="76">
        <f t="shared" ca="1" si="90"/>
        <v>0</v>
      </c>
      <c r="AF83" s="76">
        <f t="shared" ca="1" si="90"/>
        <v>0</v>
      </c>
      <c r="AG83" s="76">
        <f t="shared" ca="1" si="90"/>
        <v>0</v>
      </c>
      <c r="AH83" s="76">
        <f t="shared" ca="1" si="90"/>
        <v>0</v>
      </c>
      <c r="AI83" s="76">
        <f t="shared" ca="1" si="90"/>
        <v>0</v>
      </c>
      <c r="AJ83" s="76">
        <f t="shared" ca="1" si="90"/>
        <v>0</v>
      </c>
      <c r="AK83" s="76">
        <f t="shared" ca="1" si="90"/>
        <v>0</v>
      </c>
      <c r="AL83" s="76">
        <f t="shared" ca="1" si="90"/>
        <v>0</v>
      </c>
      <c r="AM83" s="76">
        <f t="shared" ca="1" si="90"/>
        <v>0</v>
      </c>
      <c r="AN83" s="76">
        <f t="shared" ca="1" si="90"/>
        <v>0</v>
      </c>
      <c r="AO83" s="76">
        <f t="shared" ca="1" si="90"/>
        <v>0</v>
      </c>
      <c r="AP83" s="76">
        <f t="shared" ca="1" si="90"/>
        <v>0</v>
      </c>
      <c r="AQ83" s="76">
        <f t="shared" ca="1" si="90"/>
        <v>0</v>
      </c>
      <c r="AR83" s="76">
        <f t="shared" ca="1" si="90"/>
        <v>0</v>
      </c>
      <c r="AS83" s="76">
        <f t="shared" ca="1" si="90"/>
        <v>0</v>
      </c>
      <c r="AT83" s="76">
        <f t="shared" ca="1" si="90"/>
        <v>0</v>
      </c>
      <c r="AU83" s="76">
        <f t="shared" ca="1" si="90"/>
        <v>0</v>
      </c>
      <c r="AV83" s="76">
        <f t="shared" ca="1" si="90"/>
        <v>0</v>
      </c>
      <c r="AW83" s="76">
        <f t="shared" ca="1" si="90"/>
        <v>0</v>
      </c>
      <c r="AX83" s="76">
        <f t="shared" ca="1" si="90"/>
        <v>0</v>
      </c>
      <c r="AY83" s="76">
        <f t="shared" ca="1" si="90"/>
        <v>0</v>
      </c>
      <c r="AZ83" s="76">
        <f t="shared" ca="1" si="90"/>
        <v>0</v>
      </c>
      <c r="BA83" s="76">
        <f t="shared" ca="1" si="90"/>
        <v>0</v>
      </c>
      <c r="BB83" s="76">
        <f t="shared" ca="1" si="90"/>
        <v>0</v>
      </c>
      <c r="BC83" s="76">
        <f t="shared" ca="1" si="90"/>
        <v>0</v>
      </c>
      <c r="BD83" s="76">
        <f t="shared" ca="1" si="90"/>
        <v>0</v>
      </c>
      <c r="BE83" s="76">
        <f t="shared" ca="1" si="90"/>
        <v>0</v>
      </c>
      <c r="BF83" s="76">
        <f t="shared" ca="1" si="90"/>
        <v>0</v>
      </c>
      <c r="BG83" s="76">
        <f t="shared" ca="1" si="90"/>
        <v>0</v>
      </c>
      <c r="BH83" s="76">
        <f t="shared" ca="1" si="90"/>
        <v>0</v>
      </c>
      <c r="BI83" s="76">
        <f t="shared" ca="1" si="90"/>
        <v>0</v>
      </c>
      <c r="BJ83" s="76">
        <f t="shared" ca="1" si="90"/>
        <v>0</v>
      </c>
      <c r="BK83" s="76">
        <f t="shared" ca="1" si="90"/>
        <v>0</v>
      </c>
      <c r="BL83" s="76">
        <f t="shared" ca="1" si="90"/>
        <v>0</v>
      </c>
      <c r="BM83" s="76">
        <f t="shared" ca="1" si="90"/>
        <v>0</v>
      </c>
      <c r="BN83" s="76">
        <f t="shared" ca="1" si="90"/>
        <v>0</v>
      </c>
      <c r="BO83" s="76">
        <f t="shared" ca="1" si="90"/>
        <v>0</v>
      </c>
      <c r="BP83" s="76">
        <f t="shared" ca="1" si="90"/>
        <v>0</v>
      </c>
      <c r="BQ83" s="76">
        <f t="shared" ca="1" si="90"/>
        <v>0</v>
      </c>
      <c r="BR83" s="76">
        <f t="shared" ca="1" si="90"/>
        <v>0</v>
      </c>
      <c r="BS83" s="76">
        <f t="shared" ca="1" si="90"/>
        <v>0</v>
      </c>
      <c r="BT83" s="76">
        <f t="shared" ca="1" si="90"/>
        <v>0</v>
      </c>
      <c r="BU83" s="76">
        <f t="shared" ca="1" si="90"/>
        <v>0</v>
      </c>
      <c r="BV83" s="76">
        <f t="shared" ca="1" si="91"/>
        <v>0</v>
      </c>
      <c r="BW83" s="76">
        <f t="shared" ca="1" si="91"/>
        <v>0</v>
      </c>
      <c r="BX83" s="76">
        <f t="shared" ca="1" si="91"/>
        <v>0</v>
      </c>
      <c r="BY83" s="76">
        <f t="shared" ca="1" si="91"/>
        <v>0</v>
      </c>
      <c r="BZ83" s="76">
        <f t="shared" ca="1" si="91"/>
        <v>0</v>
      </c>
      <c r="CA83" s="76">
        <f t="shared" ca="1" si="91"/>
        <v>0</v>
      </c>
      <c r="CB83" s="76">
        <f t="shared" ca="1" si="91"/>
        <v>0</v>
      </c>
      <c r="CC83" s="76">
        <f t="shared" ca="1" si="91"/>
        <v>0</v>
      </c>
      <c r="CD83" s="76">
        <f t="shared" ca="1" si="91"/>
        <v>0</v>
      </c>
      <c r="CE83" s="76">
        <f t="shared" ca="1" si="91"/>
        <v>0</v>
      </c>
      <c r="CF83" s="76">
        <f t="shared" ca="1" si="91"/>
        <v>0</v>
      </c>
      <c r="CG83" s="76">
        <f t="shared" ca="1" si="91"/>
        <v>0</v>
      </c>
      <c r="CH83" s="76">
        <f t="shared" ca="1" si="91"/>
        <v>0</v>
      </c>
      <c r="CI83" s="76">
        <f t="shared" ca="1" si="91"/>
        <v>0</v>
      </c>
      <c r="CJ83" s="76">
        <f t="shared" ca="1" si="91"/>
        <v>0</v>
      </c>
      <c r="CK83" s="76">
        <f t="shared" ca="1" si="91"/>
        <v>0</v>
      </c>
      <c r="CL83" s="76">
        <f t="shared" ca="1" si="91"/>
        <v>0</v>
      </c>
      <c r="CM83" s="76">
        <f t="shared" ca="1" si="91"/>
        <v>0</v>
      </c>
      <c r="CN83" s="76">
        <f t="shared" ca="1" si="91"/>
        <v>0</v>
      </c>
      <c r="CO83" s="76">
        <f t="shared" ca="1" si="91"/>
        <v>0</v>
      </c>
      <c r="CP83" s="76">
        <f t="shared" ca="1" si="91"/>
        <v>0</v>
      </c>
      <c r="CQ83" s="76">
        <f t="shared" ca="1" si="91"/>
        <v>0</v>
      </c>
      <c r="CR83" s="76">
        <f t="shared" ca="1" si="91"/>
        <v>0</v>
      </c>
      <c r="CS83" s="76">
        <f t="shared" ca="1" si="91"/>
        <v>0</v>
      </c>
      <c r="CT83" s="76">
        <f t="shared" ca="1" si="91"/>
        <v>0</v>
      </c>
      <c r="CU83" s="76">
        <f t="shared" ca="1" si="91"/>
        <v>0</v>
      </c>
      <c r="CV83" s="76">
        <f t="shared" ca="1" si="91"/>
        <v>0</v>
      </c>
      <c r="CW83" s="76">
        <f t="shared" ca="1" si="91"/>
        <v>0</v>
      </c>
      <c r="CX83" s="76">
        <f t="shared" ca="1" si="91"/>
        <v>0</v>
      </c>
      <c r="CY83" s="76">
        <f t="shared" ca="1" si="91"/>
        <v>0</v>
      </c>
      <c r="CZ83" s="76">
        <f t="shared" ca="1" si="91"/>
        <v>0</v>
      </c>
      <c r="DA83" s="76">
        <f t="shared" ca="1" si="91"/>
        <v>0</v>
      </c>
      <c r="DB83" s="76">
        <f t="shared" ca="1" si="91"/>
        <v>0</v>
      </c>
      <c r="DC83" s="76">
        <f t="shared" ca="1" si="91"/>
        <v>0</v>
      </c>
      <c r="DD83" s="76">
        <f t="shared" ca="1" si="91"/>
        <v>0</v>
      </c>
      <c r="DE83" s="76">
        <f t="shared" ca="1" si="91"/>
        <v>0</v>
      </c>
      <c r="DF83" s="76">
        <f t="shared" ca="1" si="91"/>
        <v>0</v>
      </c>
      <c r="DG83" s="76">
        <f t="shared" ca="1" si="91"/>
        <v>0</v>
      </c>
      <c r="DH83" s="76">
        <f t="shared" ca="1" si="91"/>
        <v>0</v>
      </c>
      <c r="DI83" s="76">
        <f t="shared" ca="1" si="91"/>
        <v>0</v>
      </c>
      <c r="DJ83" s="76">
        <f t="shared" ca="1" si="91"/>
        <v>0</v>
      </c>
      <c r="DK83" s="76">
        <f t="shared" ca="1" si="91"/>
        <v>0</v>
      </c>
      <c r="DL83" s="76">
        <f t="shared" ca="1" si="91"/>
        <v>0</v>
      </c>
      <c r="DM83" s="76">
        <f t="shared" ca="1" si="91"/>
        <v>0</v>
      </c>
      <c r="DN83" s="76">
        <f t="shared" ca="1" si="91"/>
        <v>0</v>
      </c>
      <c r="DO83" s="76">
        <f t="shared" ca="1" si="91"/>
        <v>0</v>
      </c>
      <c r="DP83" s="76">
        <f t="shared" ca="1" si="91"/>
        <v>0</v>
      </c>
      <c r="DQ83" s="76">
        <f t="shared" ca="1" si="91"/>
        <v>0</v>
      </c>
      <c r="DR83" s="76">
        <f t="shared" ca="1" si="91"/>
        <v>0</v>
      </c>
      <c r="DS83" s="76">
        <f t="shared" ca="1" si="91"/>
        <v>0</v>
      </c>
      <c r="DT83" s="76">
        <f t="shared" ca="1" si="91"/>
        <v>0</v>
      </c>
      <c r="DU83" s="76">
        <f t="shared" ca="1" si="91"/>
        <v>0</v>
      </c>
      <c r="DV83" s="76">
        <f t="shared" ca="1" si="91"/>
        <v>0</v>
      </c>
      <c r="DW83" s="76">
        <f t="shared" ca="1" si="91"/>
        <v>0</v>
      </c>
      <c r="DX83" s="76">
        <f t="shared" ca="1" si="91"/>
        <v>0</v>
      </c>
      <c r="DY83" s="76">
        <f t="shared" ca="1" si="91"/>
        <v>0</v>
      </c>
      <c r="DZ83" s="76">
        <f t="shared" ca="1" si="91"/>
        <v>0</v>
      </c>
      <c r="EA83" s="76">
        <f t="shared" ca="1" si="91"/>
        <v>0</v>
      </c>
      <c r="EB83" s="76">
        <f t="shared" ca="1" si="91"/>
        <v>0</v>
      </c>
      <c r="EC83" s="76">
        <f t="shared" ca="1" si="91"/>
        <v>0</v>
      </c>
      <c r="ED83" s="76">
        <f t="shared" ca="1" si="91"/>
        <v>0</v>
      </c>
      <c r="EE83" s="76">
        <f t="shared" ca="1" si="91"/>
        <v>0</v>
      </c>
      <c r="EF83" s="76">
        <f t="shared" ca="1" si="91"/>
        <v>0</v>
      </c>
      <c r="EG83" s="76">
        <f t="shared" ca="1" si="91"/>
        <v>0</v>
      </c>
      <c r="EH83" s="76">
        <f t="shared" ca="1" si="92"/>
        <v>0</v>
      </c>
      <c r="EI83" s="76">
        <f t="shared" ca="1" si="92"/>
        <v>0</v>
      </c>
      <c r="EJ83" s="76">
        <f t="shared" ca="1" si="92"/>
        <v>0</v>
      </c>
      <c r="EK83" s="76">
        <f t="shared" ca="1" si="92"/>
        <v>0</v>
      </c>
      <c r="EL83" s="76">
        <f t="shared" ca="1" si="92"/>
        <v>0</v>
      </c>
      <c r="EM83" s="76">
        <f t="shared" ca="1" si="92"/>
        <v>0</v>
      </c>
      <c r="EN83" s="76">
        <f t="shared" ca="1" si="92"/>
        <v>0</v>
      </c>
      <c r="EO83" s="76">
        <f t="shared" ca="1" si="92"/>
        <v>0</v>
      </c>
      <c r="EP83" s="76">
        <f t="shared" ca="1" si="92"/>
        <v>0</v>
      </c>
      <c r="EQ83" s="76">
        <f t="shared" ca="1" si="92"/>
        <v>0</v>
      </c>
      <c r="ER83" s="76">
        <f t="shared" ca="1" si="92"/>
        <v>0</v>
      </c>
      <c r="ES83" s="76">
        <f t="shared" ca="1" si="92"/>
        <v>0</v>
      </c>
      <c r="ET83" s="76">
        <f t="shared" ca="1" si="92"/>
        <v>0</v>
      </c>
      <c r="EU83" s="76">
        <f t="shared" ca="1" si="92"/>
        <v>0</v>
      </c>
      <c r="EV83" s="76">
        <f t="shared" ca="1" si="92"/>
        <v>0</v>
      </c>
      <c r="EW83" s="76">
        <f t="shared" ca="1" si="92"/>
        <v>0</v>
      </c>
      <c r="EX83" s="76">
        <f t="shared" ca="1" si="92"/>
        <v>0</v>
      </c>
      <c r="EY83" s="76">
        <f t="shared" ca="1" si="92"/>
        <v>0</v>
      </c>
      <c r="EZ83" s="76">
        <f t="shared" ca="1" si="92"/>
        <v>0</v>
      </c>
      <c r="FA83" s="76">
        <f t="shared" ca="1" si="92"/>
        <v>0</v>
      </c>
      <c r="FB83" s="76">
        <f t="shared" ca="1" si="92"/>
        <v>0</v>
      </c>
      <c r="FC83" s="76">
        <f t="shared" ca="1" si="92"/>
        <v>0</v>
      </c>
      <c r="FD83" s="76">
        <f t="shared" ca="1" si="92"/>
        <v>0</v>
      </c>
      <c r="FE83" s="76">
        <f t="shared" ca="1" si="92"/>
        <v>0</v>
      </c>
      <c r="FF83" s="76">
        <f t="shared" ca="1" si="92"/>
        <v>0</v>
      </c>
      <c r="FG83" s="76">
        <f t="shared" ca="1" si="92"/>
        <v>0</v>
      </c>
      <c r="FH83" s="76">
        <f t="shared" ca="1" si="92"/>
        <v>0</v>
      </c>
      <c r="FI83" s="76">
        <f t="shared" ca="1" si="92"/>
        <v>0</v>
      </c>
      <c r="FJ83" s="76">
        <f t="shared" ca="1" si="92"/>
        <v>0</v>
      </c>
      <c r="FK83" s="76">
        <f t="shared" ca="1" si="92"/>
        <v>0</v>
      </c>
      <c r="FL83" s="76">
        <f t="shared" ca="1" si="92"/>
        <v>0</v>
      </c>
      <c r="FM83" s="76">
        <f t="shared" ca="1" si="92"/>
        <v>0</v>
      </c>
      <c r="FN83" s="76">
        <f t="shared" ca="1" si="92"/>
        <v>0</v>
      </c>
      <c r="FO83" s="76">
        <f t="shared" ca="1" si="92"/>
        <v>0</v>
      </c>
      <c r="FP83" s="76">
        <f t="shared" ca="1" si="92"/>
        <v>0</v>
      </c>
      <c r="FQ83" s="76">
        <f t="shared" ca="1" si="92"/>
        <v>0</v>
      </c>
      <c r="FR83" s="76">
        <f t="shared" ca="1" si="92"/>
        <v>0</v>
      </c>
      <c r="FS83" s="76">
        <f t="shared" ca="1" si="92"/>
        <v>0</v>
      </c>
      <c r="FT83" s="76">
        <f t="shared" ca="1" si="92"/>
        <v>0</v>
      </c>
      <c r="FU83" s="76">
        <f t="shared" ca="1" si="92"/>
        <v>0</v>
      </c>
      <c r="FV83" s="76">
        <f t="shared" ca="1" si="92"/>
        <v>0</v>
      </c>
      <c r="FW83" s="76">
        <f t="shared" ca="1" si="92"/>
        <v>0</v>
      </c>
      <c r="FX83" s="76">
        <f t="shared" ca="1" si="92"/>
        <v>0</v>
      </c>
      <c r="FY83" s="76">
        <f t="shared" ca="1" si="92"/>
        <v>0</v>
      </c>
      <c r="FZ83" s="76">
        <f t="shared" ca="1" si="92"/>
        <v>0</v>
      </c>
      <c r="GA83" s="76">
        <f t="shared" ca="1" si="92"/>
        <v>0</v>
      </c>
      <c r="GB83" s="76">
        <f t="shared" ca="1" si="92"/>
        <v>0</v>
      </c>
      <c r="GC83" s="76">
        <f t="shared" ca="1" si="92"/>
        <v>0</v>
      </c>
      <c r="GD83" s="76">
        <f t="shared" ca="1" si="92"/>
        <v>0</v>
      </c>
      <c r="GE83" s="76">
        <f t="shared" ca="1" si="92"/>
        <v>0</v>
      </c>
      <c r="GF83" s="76">
        <f t="shared" ca="1" si="92"/>
        <v>0</v>
      </c>
      <c r="GG83" s="76">
        <f t="shared" ca="1" si="92"/>
        <v>0</v>
      </c>
      <c r="GH83" s="76">
        <f t="shared" ca="1" si="92"/>
        <v>0</v>
      </c>
      <c r="GI83" s="76">
        <f t="shared" ca="1" si="92"/>
        <v>0</v>
      </c>
      <c r="GJ83" s="76">
        <f t="shared" ca="1" si="92"/>
        <v>0</v>
      </c>
      <c r="GK83" s="76">
        <f t="shared" ca="1" si="92"/>
        <v>0</v>
      </c>
      <c r="GL83" s="76">
        <f t="shared" ca="1" si="92"/>
        <v>0</v>
      </c>
      <c r="GM83" s="76">
        <f t="shared" ca="1" si="92"/>
        <v>0</v>
      </c>
      <c r="GN83" s="76">
        <f t="shared" ca="1" si="92"/>
        <v>0</v>
      </c>
      <c r="GO83" s="76">
        <f t="shared" ca="1" si="92"/>
        <v>0</v>
      </c>
      <c r="GP83" s="76">
        <f t="shared" ca="1" si="92"/>
        <v>0</v>
      </c>
      <c r="GQ83" s="76">
        <f t="shared" ca="1" si="92"/>
        <v>0</v>
      </c>
      <c r="GR83" s="76">
        <f t="shared" ca="1" si="92"/>
        <v>0</v>
      </c>
      <c r="GS83" s="76">
        <f t="shared" ca="1" si="92"/>
        <v>0</v>
      </c>
      <c r="GT83" s="76">
        <f t="shared" ca="1" si="93"/>
        <v>0</v>
      </c>
      <c r="GU83" s="76">
        <f t="shared" ca="1" si="93"/>
        <v>0</v>
      </c>
      <c r="GV83" s="76">
        <f t="shared" ca="1" si="93"/>
        <v>0</v>
      </c>
      <c r="GW83" s="76">
        <f t="shared" ca="1" si="93"/>
        <v>0</v>
      </c>
      <c r="GX83" s="76">
        <f t="shared" ca="1" si="93"/>
        <v>0</v>
      </c>
      <c r="GY83" s="76">
        <f t="shared" ca="1" si="93"/>
        <v>0</v>
      </c>
      <c r="GZ83" s="76">
        <f t="shared" ca="1" si="93"/>
        <v>0</v>
      </c>
      <c r="HA83" s="76">
        <f t="shared" ca="1" si="93"/>
        <v>0</v>
      </c>
      <c r="HB83" s="76">
        <f t="shared" ca="1" si="93"/>
        <v>0</v>
      </c>
      <c r="HC83" s="76">
        <f t="shared" ca="1" si="93"/>
        <v>0</v>
      </c>
      <c r="HD83" s="76">
        <f t="shared" ca="1" si="93"/>
        <v>0</v>
      </c>
      <c r="HE83" s="76">
        <f t="shared" ca="1" si="93"/>
        <v>0</v>
      </c>
      <c r="HF83" s="76">
        <f t="shared" ca="1" si="93"/>
        <v>0</v>
      </c>
      <c r="HG83" s="76">
        <f t="shared" ca="1" si="93"/>
        <v>0</v>
      </c>
      <c r="HH83" s="76">
        <f t="shared" ca="1" si="93"/>
        <v>0</v>
      </c>
      <c r="HI83" s="76">
        <f t="shared" ca="1" si="93"/>
        <v>0</v>
      </c>
      <c r="HJ83" s="76">
        <f t="shared" ca="1" si="93"/>
        <v>0</v>
      </c>
      <c r="HK83" s="76">
        <f t="shared" ca="1" si="93"/>
        <v>0</v>
      </c>
      <c r="HL83" s="76">
        <f t="shared" ca="1" si="93"/>
        <v>0</v>
      </c>
      <c r="HM83" s="76">
        <f t="shared" ca="1" si="93"/>
        <v>0</v>
      </c>
      <c r="HN83" s="76">
        <f t="shared" ca="1" si="93"/>
        <v>0</v>
      </c>
      <c r="HO83" s="76">
        <f t="shared" ca="1" si="93"/>
        <v>0</v>
      </c>
      <c r="HP83" s="76">
        <f t="shared" ca="1" si="93"/>
        <v>0</v>
      </c>
      <c r="HQ83" s="76">
        <f t="shared" ca="1" si="93"/>
        <v>0</v>
      </c>
      <c r="HR83" s="76">
        <f t="shared" ca="1" si="93"/>
        <v>0</v>
      </c>
      <c r="HS83" s="76">
        <f t="shared" ca="1" si="93"/>
        <v>0</v>
      </c>
      <c r="HT83" s="76">
        <f t="shared" ca="1" si="93"/>
        <v>0</v>
      </c>
      <c r="HU83" s="76">
        <f t="shared" ca="1" si="93"/>
        <v>0</v>
      </c>
      <c r="HV83" s="76">
        <f t="shared" ca="1" si="93"/>
        <v>0</v>
      </c>
      <c r="HW83" s="76">
        <f t="shared" ca="1" si="93"/>
        <v>0</v>
      </c>
      <c r="HX83" s="76">
        <f t="shared" ca="1" si="93"/>
        <v>0</v>
      </c>
      <c r="HY83" s="76">
        <f t="shared" ca="1" si="93"/>
        <v>0</v>
      </c>
      <c r="HZ83" s="76">
        <f t="shared" ca="1" si="93"/>
        <v>0</v>
      </c>
      <c r="IA83" s="76">
        <f t="shared" ca="1" si="93"/>
        <v>0</v>
      </c>
      <c r="IB83" s="76">
        <f t="shared" ca="1" si="93"/>
        <v>0</v>
      </c>
      <c r="IC83" s="76">
        <f t="shared" ca="1" si="93"/>
        <v>0</v>
      </c>
      <c r="ID83" s="76">
        <f t="shared" ca="1" si="93"/>
        <v>0</v>
      </c>
      <c r="IE83" s="76">
        <f t="shared" ca="1" si="93"/>
        <v>0</v>
      </c>
      <c r="IF83" s="76">
        <f t="shared" ca="1" si="93"/>
        <v>0</v>
      </c>
      <c r="IG83" s="76">
        <f t="shared" ca="1" si="93"/>
        <v>0</v>
      </c>
      <c r="IH83" s="76">
        <f t="shared" ca="1" si="93"/>
        <v>0</v>
      </c>
      <c r="II83" s="76">
        <f t="shared" ca="1" si="93"/>
        <v>0</v>
      </c>
      <c r="IJ83" s="76">
        <f t="shared" ca="1" si="93"/>
        <v>0</v>
      </c>
      <c r="IK83" s="76">
        <f t="shared" ca="1" si="93"/>
        <v>0</v>
      </c>
      <c r="IL83" s="76">
        <f t="shared" ca="1" si="93"/>
        <v>0</v>
      </c>
    </row>
    <row r="84" spans="2:246" ht="10.5" customHeight="1" outlineLevel="2" x14ac:dyDescent="0.3">
      <c r="B84" s="7" t="s">
        <v>116</v>
      </c>
      <c r="C84" s="56" t="s">
        <v>283</v>
      </c>
      <c r="G84" s="76">
        <f t="shared" ca="1" si="89"/>
        <v>0</v>
      </c>
      <c r="H84" s="76">
        <f t="shared" ca="1" si="89"/>
        <v>0</v>
      </c>
      <c r="I84" s="76">
        <f t="shared" ca="1" si="89"/>
        <v>0</v>
      </c>
      <c r="J84" s="76">
        <f t="shared" ref="J84:BU86" ca="1" si="95">SUM(J76)*J$61</f>
        <v>0</v>
      </c>
      <c r="K84" s="76">
        <f t="shared" ca="1" si="95"/>
        <v>0</v>
      </c>
      <c r="L84" s="76">
        <f t="shared" ca="1" si="95"/>
        <v>0</v>
      </c>
      <c r="M84" s="76">
        <f t="shared" ca="1" si="95"/>
        <v>0</v>
      </c>
      <c r="N84" s="76">
        <f t="shared" ca="1" si="95"/>
        <v>0</v>
      </c>
      <c r="O84" s="76">
        <f t="shared" ca="1" si="95"/>
        <v>0</v>
      </c>
      <c r="P84" s="76">
        <f t="shared" ca="1" si="95"/>
        <v>0</v>
      </c>
      <c r="Q84" s="76">
        <f t="shared" ca="1" si="95"/>
        <v>0</v>
      </c>
      <c r="R84" s="76">
        <f t="shared" ca="1" si="95"/>
        <v>3833.3333333333335</v>
      </c>
      <c r="S84" s="76">
        <f t="shared" ca="1" si="95"/>
        <v>0</v>
      </c>
      <c r="T84" s="76">
        <f t="shared" ca="1" si="95"/>
        <v>0</v>
      </c>
      <c r="U84" s="76">
        <f t="shared" ca="1" si="95"/>
        <v>0</v>
      </c>
      <c r="V84" s="76">
        <f t="shared" ca="1" si="95"/>
        <v>0</v>
      </c>
      <c r="W84" s="76">
        <f t="shared" ca="1" si="95"/>
        <v>0</v>
      </c>
      <c r="X84" s="76">
        <f t="shared" ca="1" si="95"/>
        <v>0</v>
      </c>
      <c r="Y84" s="76">
        <f t="shared" ca="1" si="95"/>
        <v>0</v>
      </c>
      <c r="Z84" s="76">
        <f t="shared" ca="1" si="95"/>
        <v>0</v>
      </c>
      <c r="AA84" s="76">
        <f t="shared" ca="1" si="95"/>
        <v>0</v>
      </c>
      <c r="AB84" s="76">
        <f t="shared" ca="1" si="95"/>
        <v>0</v>
      </c>
      <c r="AC84" s="76">
        <f t="shared" ca="1" si="95"/>
        <v>0</v>
      </c>
      <c r="AD84" s="76">
        <f t="shared" ca="1" si="95"/>
        <v>0</v>
      </c>
      <c r="AE84" s="76">
        <f t="shared" ca="1" si="95"/>
        <v>0</v>
      </c>
      <c r="AF84" s="76">
        <f t="shared" ca="1" si="95"/>
        <v>0</v>
      </c>
      <c r="AG84" s="76">
        <f t="shared" ca="1" si="95"/>
        <v>0</v>
      </c>
      <c r="AH84" s="76">
        <f t="shared" ca="1" si="95"/>
        <v>0</v>
      </c>
      <c r="AI84" s="76">
        <f t="shared" ca="1" si="95"/>
        <v>0</v>
      </c>
      <c r="AJ84" s="76">
        <f t="shared" ca="1" si="95"/>
        <v>0</v>
      </c>
      <c r="AK84" s="76">
        <f t="shared" ca="1" si="95"/>
        <v>0</v>
      </c>
      <c r="AL84" s="76">
        <f t="shared" ca="1" si="95"/>
        <v>0</v>
      </c>
      <c r="AM84" s="76">
        <f t="shared" ca="1" si="95"/>
        <v>0</v>
      </c>
      <c r="AN84" s="76">
        <f t="shared" ca="1" si="95"/>
        <v>0</v>
      </c>
      <c r="AO84" s="76">
        <f t="shared" ca="1" si="95"/>
        <v>0</v>
      </c>
      <c r="AP84" s="76">
        <f t="shared" ca="1" si="95"/>
        <v>0</v>
      </c>
      <c r="AQ84" s="76">
        <f t="shared" ca="1" si="95"/>
        <v>0</v>
      </c>
      <c r="AR84" s="76">
        <f t="shared" ca="1" si="95"/>
        <v>0</v>
      </c>
      <c r="AS84" s="76">
        <f t="shared" ca="1" si="95"/>
        <v>0</v>
      </c>
      <c r="AT84" s="76">
        <f t="shared" ca="1" si="95"/>
        <v>0</v>
      </c>
      <c r="AU84" s="76">
        <f t="shared" ca="1" si="95"/>
        <v>0</v>
      </c>
      <c r="AV84" s="76">
        <f t="shared" ca="1" si="95"/>
        <v>0</v>
      </c>
      <c r="AW84" s="76">
        <f t="shared" ca="1" si="95"/>
        <v>0</v>
      </c>
      <c r="AX84" s="76">
        <f t="shared" ca="1" si="95"/>
        <v>0</v>
      </c>
      <c r="AY84" s="76">
        <f t="shared" ca="1" si="95"/>
        <v>0</v>
      </c>
      <c r="AZ84" s="76">
        <f t="shared" ca="1" si="95"/>
        <v>0</v>
      </c>
      <c r="BA84" s="76">
        <f t="shared" ca="1" si="95"/>
        <v>0</v>
      </c>
      <c r="BB84" s="76">
        <f t="shared" ca="1" si="95"/>
        <v>0</v>
      </c>
      <c r="BC84" s="76">
        <f t="shared" ca="1" si="95"/>
        <v>0</v>
      </c>
      <c r="BD84" s="76">
        <f t="shared" ca="1" si="95"/>
        <v>0</v>
      </c>
      <c r="BE84" s="76">
        <f t="shared" ca="1" si="95"/>
        <v>0</v>
      </c>
      <c r="BF84" s="76">
        <f t="shared" ca="1" si="95"/>
        <v>0</v>
      </c>
      <c r="BG84" s="76">
        <f t="shared" ca="1" si="95"/>
        <v>0</v>
      </c>
      <c r="BH84" s="76">
        <f t="shared" ca="1" si="95"/>
        <v>0</v>
      </c>
      <c r="BI84" s="76">
        <f t="shared" ca="1" si="95"/>
        <v>0</v>
      </c>
      <c r="BJ84" s="76">
        <f t="shared" ca="1" si="95"/>
        <v>0</v>
      </c>
      <c r="BK84" s="76">
        <f t="shared" ca="1" si="95"/>
        <v>0</v>
      </c>
      <c r="BL84" s="76">
        <f t="shared" ca="1" si="95"/>
        <v>0</v>
      </c>
      <c r="BM84" s="76">
        <f t="shared" ca="1" si="95"/>
        <v>0</v>
      </c>
      <c r="BN84" s="76">
        <f t="shared" ca="1" si="95"/>
        <v>0</v>
      </c>
      <c r="BO84" s="76">
        <f t="shared" ca="1" si="95"/>
        <v>0</v>
      </c>
      <c r="BP84" s="76">
        <f t="shared" ca="1" si="95"/>
        <v>0</v>
      </c>
      <c r="BQ84" s="76">
        <f t="shared" ca="1" si="95"/>
        <v>0</v>
      </c>
      <c r="BR84" s="76">
        <f t="shared" ca="1" si="95"/>
        <v>0</v>
      </c>
      <c r="BS84" s="76">
        <f t="shared" ca="1" si="95"/>
        <v>0</v>
      </c>
      <c r="BT84" s="76">
        <f t="shared" ca="1" si="95"/>
        <v>0</v>
      </c>
      <c r="BU84" s="76">
        <f t="shared" ca="1" si="95"/>
        <v>0</v>
      </c>
      <c r="BV84" s="76">
        <f t="shared" ca="1" si="91"/>
        <v>0</v>
      </c>
      <c r="BW84" s="76">
        <f t="shared" ca="1" si="91"/>
        <v>0</v>
      </c>
      <c r="BX84" s="76">
        <f t="shared" ca="1" si="91"/>
        <v>0</v>
      </c>
      <c r="BY84" s="76">
        <f t="shared" ca="1" si="91"/>
        <v>0</v>
      </c>
      <c r="BZ84" s="76">
        <f t="shared" ca="1" si="91"/>
        <v>0</v>
      </c>
      <c r="CA84" s="76">
        <f t="shared" ca="1" si="91"/>
        <v>0</v>
      </c>
      <c r="CB84" s="76">
        <f t="shared" ca="1" si="91"/>
        <v>0</v>
      </c>
      <c r="CC84" s="76">
        <f t="shared" ca="1" si="91"/>
        <v>0</v>
      </c>
      <c r="CD84" s="76">
        <f t="shared" ca="1" si="91"/>
        <v>0</v>
      </c>
      <c r="CE84" s="76">
        <f t="shared" ca="1" si="91"/>
        <v>0</v>
      </c>
      <c r="CF84" s="76">
        <f t="shared" ca="1" si="91"/>
        <v>0</v>
      </c>
      <c r="CG84" s="76">
        <f t="shared" ca="1" si="91"/>
        <v>0</v>
      </c>
      <c r="CH84" s="76">
        <f t="shared" ca="1" si="91"/>
        <v>0</v>
      </c>
      <c r="CI84" s="76">
        <f t="shared" ca="1" si="91"/>
        <v>0</v>
      </c>
      <c r="CJ84" s="76">
        <f t="shared" ca="1" si="91"/>
        <v>0</v>
      </c>
      <c r="CK84" s="76">
        <f t="shared" ca="1" si="91"/>
        <v>0</v>
      </c>
      <c r="CL84" s="76">
        <f t="shared" ca="1" si="91"/>
        <v>0</v>
      </c>
      <c r="CM84" s="76">
        <f t="shared" ca="1" si="91"/>
        <v>0</v>
      </c>
      <c r="CN84" s="76">
        <f t="shared" ca="1" si="91"/>
        <v>0</v>
      </c>
      <c r="CO84" s="76">
        <f t="shared" ca="1" si="91"/>
        <v>0</v>
      </c>
      <c r="CP84" s="76">
        <f t="shared" ca="1" si="91"/>
        <v>0</v>
      </c>
      <c r="CQ84" s="76">
        <f t="shared" ca="1" si="91"/>
        <v>0</v>
      </c>
      <c r="CR84" s="76">
        <f t="shared" ca="1" si="91"/>
        <v>0</v>
      </c>
      <c r="CS84" s="76">
        <f t="shared" ca="1" si="91"/>
        <v>0</v>
      </c>
      <c r="CT84" s="76">
        <f t="shared" ca="1" si="91"/>
        <v>0</v>
      </c>
      <c r="CU84" s="76">
        <f t="shared" ca="1" si="91"/>
        <v>0</v>
      </c>
      <c r="CV84" s="76">
        <f t="shared" ca="1" si="91"/>
        <v>0</v>
      </c>
      <c r="CW84" s="76">
        <f t="shared" ca="1" si="91"/>
        <v>0</v>
      </c>
      <c r="CX84" s="76">
        <f t="shared" ca="1" si="91"/>
        <v>0</v>
      </c>
      <c r="CY84" s="76">
        <f t="shared" ca="1" si="91"/>
        <v>0</v>
      </c>
      <c r="CZ84" s="76">
        <f t="shared" ca="1" si="91"/>
        <v>0</v>
      </c>
      <c r="DA84" s="76">
        <f t="shared" ca="1" si="91"/>
        <v>0</v>
      </c>
      <c r="DB84" s="76">
        <f t="shared" ca="1" si="91"/>
        <v>0</v>
      </c>
      <c r="DC84" s="76">
        <f t="shared" ca="1" si="91"/>
        <v>0</v>
      </c>
      <c r="DD84" s="76">
        <f t="shared" ca="1" si="91"/>
        <v>0</v>
      </c>
      <c r="DE84" s="76">
        <f t="shared" ca="1" si="91"/>
        <v>0</v>
      </c>
      <c r="DF84" s="76">
        <f t="shared" ca="1" si="91"/>
        <v>0</v>
      </c>
      <c r="DG84" s="76">
        <f t="shared" ca="1" si="91"/>
        <v>0</v>
      </c>
      <c r="DH84" s="76">
        <f t="shared" ca="1" si="91"/>
        <v>0</v>
      </c>
      <c r="DI84" s="76">
        <f t="shared" ca="1" si="91"/>
        <v>0</v>
      </c>
      <c r="DJ84" s="76">
        <f t="shared" ca="1" si="91"/>
        <v>0</v>
      </c>
      <c r="DK84" s="76">
        <f t="shared" ca="1" si="91"/>
        <v>0</v>
      </c>
      <c r="DL84" s="76">
        <f t="shared" ca="1" si="91"/>
        <v>0</v>
      </c>
      <c r="DM84" s="76">
        <f t="shared" ca="1" si="91"/>
        <v>0</v>
      </c>
      <c r="DN84" s="76">
        <f t="shared" ca="1" si="91"/>
        <v>0</v>
      </c>
      <c r="DO84" s="76">
        <f t="shared" ca="1" si="91"/>
        <v>0</v>
      </c>
      <c r="DP84" s="76">
        <f t="shared" ca="1" si="91"/>
        <v>0</v>
      </c>
      <c r="DQ84" s="76">
        <f t="shared" ca="1" si="91"/>
        <v>0</v>
      </c>
      <c r="DR84" s="76">
        <f t="shared" ca="1" si="91"/>
        <v>0</v>
      </c>
      <c r="DS84" s="76">
        <f t="shared" ca="1" si="91"/>
        <v>0</v>
      </c>
      <c r="DT84" s="76">
        <f t="shared" ca="1" si="91"/>
        <v>0</v>
      </c>
      <c r="DU84" s="76">
        <f t="shared" ca="1" si="91"/>
        <v>0</v>
      </c>
      <c r="DV84" s="76">
        <f t="shared" ca="1" si="91"/>
        <v>0</v>
      </c>
      <c r="DW84" s="76">
        <f t="shared" ca="1" si="91"/>
        <v>0</v>
      </c>
      <c r="DX84" s="76">
        <f t="shared" ca="1" si="91"/>
        <v>0</v>
      </c>
      <c r="DY84" s="76">
        <f t="shared" ca="1" si="91"/>
        <v>0</v>
      </c>
      <c r="DZ84" s="76">
        <f t="shared" ca="1" si="91"/>
        <v>0</v>
      </c>
      <c r="EA84" s="76">
        <f t="shared" ca="1" si="91"/>
        <v>0</v>
      </c>
      <c r="EB84" s="76">
        <f t="shared" ca="1" si="91"/>
        <v>0</v>
      </c>
      <c r="EC84" s="76">
        <f t="shared" ca="1" si="91"/>
        <v>0</v>
      </c>
      <c r="ED84" s="76">
        <f t="shared" ca="1" si="91"/>
        <v>0</v>
      </c>
      <c r="EE84" s="76">
        <f t="shared" ca="1" si="91"/>
        <v>0</v>
      </c>
      <c r="EF84" s="76">
        <f t="shared" ca="1" si="91"/>
        <v>0</v>
      </c>
      <c r="EG84" s="76">
        <f t="shared" ca="1" si="91"/>
        <v>0</v>
      </c>
      <c r="EH84" s="76">
        <f t="shared" ca="1" si="92"/>
        <v>0</v>
      </c>
      <c r="EI84" s="76">
        <f t="shared" ca="1" si="92"/>
        <v>0</v>
      </c>
      <c r="EJ84" s="76">
        <f t="shared" ca="1" si="92"/>
        <v>0</v>
      </c>
      <c r="EK84" s="76">
        <f t="shared" ca="1" si="92"/>
        <v>0</v>
      </c>
      <c r="EL84" s="76">
        <f t="shared" ca="1" si="92"/>
        <v>0</v>
      </c>
      <c r="EM84" s="76">
        <f t="shared" ca="1" si="92"/>
        <v>0</v>
      </c>
      <c r="EN84" s="76">
        <f t="shared" ca="1" si="92"/>
        <v>0</v>
      </c>
      <c r="EO84" s="76">
        <f t="shared" ca="1" si="92"/>
        <v>0</v>
      </c>
      <c r="EP84" s="76">
        <f t="shared" ca="1" si="92"/>
        <v>0</v>
      </c>
      <c r="EQ84" s="76">
        <f t="shared" ca="1" si="92"/>
        <v>0</v>
      </c>
      <c r="ER84" s="76">
        <f t="shared" ca="1" si="92"/>
        <v>0</v>
      </c>
      <c r="ES84" s="76">
        <f t="shared" ca="1" si="92"/>
        <v>0</v>
      </c>
      <c r="ET84" s="76">
        <f t="shared" ca="1" si="92"/>
        <v>0</v>
      </c>
      <c r="EU84" s="76">
        <f t="shared" ca="1" si="92"/>
        <v>0</v>
      </c>
      <c r="EV84" s="76">
        <f t="shared" ca="1" si="92"/>
        <v>0</v>
      </c>
      <c r="EW84" s="76">
        <f t="shared" ca="1" si="92"/>
        <v>0</v>
      </c>
      <c r="EX84" s="76">
        <f t="shared" ca="1" si="92"/>
        <v>0</v>
      </c>
      <c r="EY84" s="76">
        <f t="shared" ca="1" si="92"/>
        <v>0</v>
      </c>
      <c r="EZ84" s="76">
        <f t="shared" ca="1" si="92"/>
        <v>0</v>
      </c>
      <c r="FA84" s="76">
        <f t="shared" ca="1" si="92"/>
        <v>0</v>
      </c>
      <c r="FB84" s="76">
        <f t="shared" ca="1" si="92"/>
        <v>0</v>
      </c>
      <c r="FC84" s="76">
        <f t="shared" ca="1" si="92"/>
        <v>0</v>
      </c>
      <c r="FD84" s="76">
        <f t="shared" ca="1" si="92"/>
        <v>0</v>
      </c>
      <c r="FE84" s="76">
        <f t="shared" ca="1" si="92"/>
        <v>0</v>
      </c>
      <c r="FF84" s="76">
        <f t="shared" ca="1" si="92"/>
        <v>0</v>
      </c>
      <c r="FG84" s="76">
        <f t="shared" ca="1" si="92"/>
        <v>0</v>
      </c>
      <c r="FH84" s="76">
        <f t="shared" ca="1" si="92"/>
        <v>0</v>
      </c>
      <c r="FI84" s="76">
        <f t="shared" ca="1" si="92"/>
        <v>0</v>
      </c>
      <c r="FJ84" s="76">
        <f t="shared" ca="1" si="92"/>
        <v>0</v>
      </c>
      <c r="FK84" s="76">
        <f t="shared" ca="1" si="92"/>
        <v>0</v>
      </c>
      <c r="FL84" s="76">
        <f t="shared" ca="1" si="92"/>
        <v>0</v>
      </c>
      <c r="FM84" s="76">
        <f t="shared" ca="1" si="92"/>
        <v>0</v>
      </c>
      <c r="FN84" s="76">
        <f t="shared" ca="1" si="92"/>
        <v>0</v>
      </c>
      <c r="FO84" s="76">
        <f t="shared" ca="1" si="92"/>
        <v>0</v>
      </c>
      <c r="FP84" s="76">
        <f t="shared" ca="1" si="92"/>
        <v>0</v>
      </c>
      <c r="FQ84" s="76">
        <f t="shared" ca="1" si="92"/>
        <v>0</v>
      </c>
      <c r="FR84" s="76">
        <f t="shared" ca="1" si="92"/>
        <v>0</v>
      </c>
      <c r="FS84" s="76">
        <f t="shared" ca="1" si="92"/>
        <v>0</v>
      </c>
      <c r="FT84" s="76">
        <f t="shared" ca="1" si="92"/>
        <v>0</v>
      </c>
      <c r="FU84" s="76">
        <f t="shared" ca="1" si="92"/>
        <v>0</v>
      </c>
      <c r="FV84" s="76">
        <f t="shared" ca="1" si="92"/>
        <v>0</v>
      </c>
      <c r="FW84" s="76">
        <f t="shared" ca="1" si="92"/>
        <v>0</v>
      </c>
      <c r="FX84" s="76">
        <f t="shared" ca="1" si="92"/>
        <v>0</v>
      </c>
      <c r="FY84" s="76">
        <f t="shared" ca="1" si="92"/>
        <v>0</v>
      </c>
      <c r="FZ84" s="76">
        <f t="shared" ca="1" si="92"/>
        <v>0</v>
      </c>
      <c r="GA84" s="76">
        <f t="shared" ca="1" si="92"/>
        <v>0</v>
      </c>
      <c r="GB84" s="76">
        <f t="shared" ca="1" si="92"/>
        <v>0</v>
      </c>
      <c r="GC84" s="76">
        <f t="shared" ca="1" si="92"/>
        <v>0</v>
      </c>
      <c r="GD84" s="76">
        <f t="shared" ca="1" si="92"/>
        <v>0</v>
      </c>
      <c r="GE84" s="76">
        <f t="shared" ca="1" si="92"/>
        <v>0</v>
      </c>
      <c r="GF84" s="76">
        <f t="shared" ca="1" si="92"/>
        <v>0</v>
      </c>
      <c r="GG84" s="76">
        <f t="shared" ca="1" si="92"/>
        <v>0</v>
      </c>
      <c r="GH84" s="76">
        <f t="shared" ca="1" si="92"/>
        <v>0</v>
      </c>
      <c r="GI84" s="76">
        <f t="shared" ca="1" si="92"/>
        <v>0</v>
      </c>
      <c r="GJ84" s="76">
        <f t="shared" ca="1" si="92"/>
        <v>0</v>
      </c>
      <c r="GK84" s="76">
        <f t="shared" ca="1" si="92"/>
        <v>0</v>
      </c>
      <c r="GL84" s="76">
        <f t="shared" ca="1" si="92"/>
        <v>0</v>
      </c>
      <c r="GM84" s="76">
        <f t="shared" ca="1" si="92"/>
        <v>0</v>
      </c>
      <c r="GN84" s="76">
        <f t="shared" ca="1" si="92"/>
        <v>0</v>
      </c>
      <c r="GO84" s="76">
        <f t="shared" ca="1" si="92"/>
        <v>0</v>
      </c>
      <c r="GP84" s="76">
        <f t="shared" ca="1" si="92"/>
        <v>0</v>
      </c>
      <c r="GQ84" s="76">
        <f t="shared" ca="1" si="92"/>
        <v>0</v>
      </c>
      <c r="GR84" s="76">
        <f t="shared" ca="1" si="92"/>
        <v>0</v>
      </c>
      <c r="GS84" s="76">
        <f t="shared" ca="1" si="92"/>
        <v>0</v>
      </c>
      <c r="GT84" s="76">
        <f t="shared" ca="1" si="93"/>
        <v>0</v>
      </c>
      <c r="GU84" s="76">
        <f t="shared" ca="1" si="93"/>
        <v>0</v>
      </c>
      <c r="GV84" s="76">
        <f t="shared" ca="1" si="93"/>
        <v>0</v>
      </c>
      <c r="GW84" s="76">
        <f t="shared" ca="1" si="93"/>
        <v>0</v>
      </c>
      <c r="GX84" s="76">
        <f t="shared" ca="1" si="93"/>
        <v>0</v>
      </c>
      <c r="GY84" s="76">
        <f t="shared" ca="1" si="93"/>
        <v>0</v>
      </c>
      <c r="GZ84" s="76">
        <f t="shared" ca="1" si="93"/>
        <v>0</v>
      </c>
      <c r="HA84" s="76">
        <f t="shared" ca="1" si="93"/>
        <v>0</v>
      </c>
      <c r="HB84" s="76">
        <f t="shared" ca="1" si="93"/>
        <v>0</v>
      </c>
      <c r="HC84" s="76">
        <f t="shared" ca="1" si="93"/>
        <v>0</v>
      </c>
      <c r="HD84" s="76">
        <f t="shared" ca="1" si="93"/>
        <v>0</v>
      </c>
      <c r="HE84" s="76">
        <f t="shared" ca="1" si="93"/>
        <v>0</v>
      </c>
      <c r="HF84" s="76">
        <f t="shared" ca="1" si="93"/>
        <v>0</v>
      </c>
      <c r="HG84" s="76">
        <f t="shared" ca="1" si="93"/>
        <v>0</v>
      </c>
      <c r="HH84" s="76">
        <f t="shared" ca="1" si="93"/>
        <v>0</v>
      </c>
      <c r="HI84" s="76">
        <f t="shared" ca="1" si="93"/>
        <v>0</v>
      </c>
      <c r="HJ84" s="76">
        <f t="shared" ca="1" si="93"/>
        <v>0</v>
      </c>
      <c r="HK84" s="76">
        <f t="shared" ca="1" si="93"/>
        <v>0</v>
      </c>
      <c r="HL84" s="76">
        <f t="shared" ca="1" si="93"/>
        <v>0</v>
      </c>
      <c r="HM84" s="76">
        <f t="shared" ca="1" si="93"/>
        <v>0</v>
      </c>
      <c r="HN84" s="76">
        <f t="shared" ca="1" si="93"/>
        <v>0</v>
      </c>
      <c r="HO84" s="76">
        <f t="shared" ca="1" si="93"/>
        <v>0</v>
      </c>
      <c r="HP84" s="76">
        <f t="shared" ca="1" si="93"/>
        <v>0</v>
      </c>
      <c r="HQ84" s="76">
        <f t="shared" ca="1" si="93"/>
        <v>0</v>
      </c>
      <c r="HR84" s="76">
        <f t="shared" ca="1" si="93"/>
        <v>0</v>
      </c>
      <c r="HS84" s="76">
        <f t="shared" ca="1" si="93"/>
        <v>0</v>
      </c>
      <c r="HT84" s="76">
        <f t="shared" ca="1" si="93"/>
        <v>0</v>
      </c>
      <c r="HU84" s="76">
        <f t="shared" ca="1" si="93"/>
        <v>0</v>
      </c>
      <c r="HV84" s="76">
        <f t="shared" ca="1" si="93"/>
        <v>0</v>
      </c>
      <c r="HW84" s="76">
        <f t="shared" ca="1" si="93"/>
        <v>0</v>
      </c>
      <c r="HX84" s="76">
        <f t="shared" ca="1" si="93"/>
        <v>0</v>
      </c>
      <c r="HY84" s="76">
        <f t="shared" ca="1" si="93"/>
        <v>0</v>
      </c>
      <c r="HZ84" s="76">
        <f t="shared" ca="1" si="93"/>
        <v>0</v>
      </c>
      <c r="IA84" s="76">
        <f t="shared" ca="1" si="93"/>
        <v>0</v>
      </c>
      <c r="IB84" s="76">
        <f t="shared" ca="1" si="93"/>
        <v>0</v>
      </c>
      <c r="IC84" s="76">
        <f t="shared" ca="1" si="93"/>
        <v>0</v>
      </c>
      <c r="ID84" s="76">
        <f t="shared" ca="1" si="93"/>
        <v>0</v>
      </c>
      <c r="IE84" s="76">
        <f t="shared" ca="1" si="93"/>
        <v>0</v>
      </c>
      <c r="IF84" s="76">
        <f t="shared" ca="1" si="93"/>
        <v>0</v>
      </c>
      <c r="IG84" s="76">
        <f t="shared" ca="1" si="93"/>
        <v>0</v>
      </c>
      <c r="IH84" s="76">
        <f t="shared" ca="1" si="93"/>
        <v>0</v>
      </c>
      <c r="II84" s="76">
        <f t="shared" ca="1" si="93"/>
        <v>0</v>
      </c>
      <c r="IJ84" s="76">
        <f t="shared" ca="1" si="93"/>
        <v>0</v>
      </c>
      <c r="IK84" s="76">
        <f t="shared" ca="1" si="93"/>
        <v>0</v>
      </c>
      <c r="IL84" s="76">
        <f t="shared" ca="1" si="93"/>
        <v>0</v>
      </c>
    </row>
    <row r="85" spans="2:246" ht="10.5" customHeight="1" outlineLevel="2" x14ac:dyDescent="0.3">
      <c r="B85" s="7" t="s">
        <v>117</v>
      </c>
      <c r="C85" s="56" t="s">
        <v>283</v>
      </c>
      <c r="G85" s="76">
        <f t="shared" si="89"/>
        <v>0</v>
      </c>
      <c r="H85" s="76">
        <f t="shared" si="89"/>
        <v>0</v>
      </c>
      <c r="I85" s="76">
        <f t="shared" si="89"/>
        <v>0</v>
      </c>
      <c r="J85" s="76">
        <f t="shared" si="95"/>
        <v>0</v>
      </c>
      <c r="K85" s="76">
        <f t="shared" si="95"/>
        <v>0</v>
      </c>
      <c r="L85" s="76">
        <f t="shared" si="95"/>
        <v>0</v>
      </c>
      <c r="M85" s="76">
        <f t="shared" si="95"/>
        <v>0</v>
      </c>
      <c r="N85" s="76">
        <f t="shared" si="95"/>
        <v>0</v>
      </c>
      <c r="O85" s="76">
        <f t="shared" si="95"/>
        <v>0</v>
      </c>
      <c r="P85" s="76">
        <f t="shared" si="95"/>
        <v>0</v>
      </c>
      <c r="Q85" s="76">
        <f t="shared" si="95"/>
        <v>0</v>
      </c>
      <c r="R85" s="76">
        <f t="shared" si="95"/>
        <v>0</v>
      </c>
      <c r="S85" s="76">
        <f t="shared" si="95"/>
        <v>0</v>
      </c>
      <c r="T85" s="76">
        <f t="shared" si="95"/>
        <v>0</v>
      </c>
      <c r="U85" s="76">
        <f t="shared" si="95"/>
        <v>0</v>
      </c>
      <c r="V85" s="76">
        <f t="shared" si="95"/>
        <v>0</v>
      </c>
      <c r="W85" s="76">
        <f t="shared" si="95"/>
        <v>0</v>
      </c>
      <c r="X85" s="76">
        <f t="shared" si="95"/>
        <v>0</v>
      </c>
      <c r="Y85" s="76">
        <f t="shared" si="95"/>
        <v>0</v>
      </c>
      <c r="Z85" s="76">
        <f t="shared" si="95"/>
        <v>0</v>
      </c>
      <c r="AA85" s="76">
        <f t="shared" si="95"/>
        <v>0</v>
      </c>
      <c r="AB85" s="76">
        <f t="shared" si="95"/>
        <v>0</v>
      </c>
      <c r="AC85" s="76">
        <f t="shared" si="95"/>
        <v>0</v>
      </c>
      <c r="AD85" s="76">
        <f t="shared" si="95"/>
        <v>0</v>
      </c>
      <c r="AE85" s="76">
        <f t="shared" si="95"/>
        <v>0</v>
      </c>
      <c r="AF85" s="76">
        <f t="shared" si="95"/>
        <v>0</v>
      </c>
      <c r="AG85" s="76">
        <f t="shared" si="95"/>
        <v>0</v>
      </c>
      <c r="AH85" s="76">
        <f t="shared" si="95"/>
        <v>0</v>
      </c>
      <c r="AI85" s="76">
        <f t="shared" si="95"/>
        <v>0</v>
      </c>
      <c r="AJ85" s="76">
        <f t="shared" si="95"/>
        <v>0</v>
      </c>
      <c r="AK85" s="76">
        <f t="shared" si="95"/>
        <v>0</v>
      </c>
      <c r="AL85" s="76">
        <f t="shared" si="95"/>
        <v>0</v>
      </c>
      <c r="AM85" s="76">
        <f t="shared" si="95"/>
        <v>0</v>
      </c>
      <c r="AN85" s="76">
        <f t="shared" si="95"/>
        <v>0</v>
      </c>
      <c r="AO85" s="76">
        <f t="shared" si="95"/>
        <v>0</v>
      </c>
      <c r="AP85" s="76">
        <f t="shared" si="95"/>
        <v>0</v>
      </c>
      <c r="AQ85" s="76">
        <f t="shared" si="95"/>
        <v>0</v>
      </c>
      <c r="AR85" s="76">
        <f t="shared" si="95"/>
        <v>0</v>
      </c>
      <c r="AS85" s="76">
        <f t="shared" si="95"/>
        <v>0</v>
      </c>
      <c r="AT85" s="76">
        <f t="shared" si="95"/>
        <v>0</v>
      </c>
      <c r="AU85" s="76">
        <f t="shared" si="95"/>
        <v>0</v>
      </c>
      <c r="AV85" s="76">
        <f t="shared" si="95"/>
        <v>0</v>
      </c>
      <c r="AW85" s="76">
        <f t="shared" si="95"/>
        <v>0</v>
      </c>
      <c r="AX85" s="76">
        <f t="shared" si="95"/>
        <v>0</v>
      </c>
      <c r="AY85" s="76">
        <f t="shared" si="95"/>
        <v>0</v>
      </c>
      <c r="AZ85" s="76">
        <f t="shared" si="95"/>
        <v>0</v>
      </c>
      <c r="BA85" s="76">
        <f t="shared" si="95"/>
        <v>0</v>
      </c>
      <c r="BB85" s="76">
        <f t="shared" si="95"/>
        <v>0</v>
      </c>
      <c r="BC85" s="76">
        <f t="shared" si="95"/>
        <v>0</v>
      </c>
      <c r="BD85" s="76">
        <f t="shared" si="95"/>
        <v>0</v>
      </c>
      <c r="BE85" s="76">
        <f t="shared" si="95"/>
        <v>0</v>
      </c>
      <c r="BF85" s="76">
        <f t="shared" si="95"/>
        <v>0</v>
      </c>
      <c r="BG85" s="76">
        <f t="shared" si="95"/>
        <v>0</v>
      </c>
      <c r="BH85" s="76">
        <f t="shared" si="95"/>
        <v>0</v>
      </c>
      <c r="BI85" s="76">
        <f t="shared" si="95"/>
        <v>0</v>
      </c>
      <c r="BJ85" s="76">
        <f t="shared" si="95"/>
        <v>0</v>
      </c>
      <c r="BK85" s="76">
        <f t="shared" si="95"/>
        <v>0</v>
      </c>
      <c r="BL85" s="76">
        <f t="shared" si="95"/>
        <v>0</v>
      </c>
      <c r="BM85" s="76">
        <f t="shared" si="95"/>
        <v>0</v>
      </c>
      <c r="BN85" s="76">
        <f t="shared" si="95"/>
        <v>0</v>
      </c>
      <c r="BO85" s="76">
        <f t="shared" si="95"/>
        <v>0</v>
      </c>
      <c r="BP85" s="76">
        <f t="shared" si="95"/>
        <v>0</v>
      </c>
      <c r="BQ85" s="76">
        <f t="shared" si="95"/>
        <v>0</v>
      </c>
      <c r="BR85" s="76">
        <f t="shared" si="95"/>
        <v>0</v>
      </c>
      <c r="BS85" s="76">
        <f t="shared" si="95"/>
        <v>0</v>
      </c>
      <c r="BT85" s="76">
        <f t="shared" si="95"/>
        <v>0</v>
      </c>
      <c r="BU85" s="76">
        <f t="shared" si="95"/>
        <v>0</v>
      </c>
      <c r="BV85" s="76">
        <f t="shared" si="91"/>
        <v>0</v>
      </c>
      <c r="BW85" s="76">
        <f t="shared" si="91"/>
        <v>0</v>
      </c>
      <c r="BX85" s="76">
        <f t="shared" si="91"/>
        <v>0</v>
      </c>
      <c r="BY85" s="76">
        <f t="shared" si="91"/>
        <v>0</v>
      </c>
      <c r="BZ85" s="76">
        <f t="shared" si="91"/>
        <v>0</v>
      </c>
      <c r="CA85" s="76">
        <f t="shared" si="91"/>
        <v>0</v>
      </c>
      <c r="CB85" s="76">
        <f t="shared" si="91"/>
        <v>0</v>
      </c>
      <c r="CC85" s="76">
        <f t="shared" si="91"/>
        <v>0</v>
      </c>
      <c r="CD85" s="76">
        <f t="shared" si="91"/>
        <v>0</v>
      </c>
      <c r="CE85" s="76">
        <f t="shared" si="91"/>
        <v>0</v>
      </c>
      <c r="CF85" s="76">
        <f t="shared" si="91"/>
        <v>0</v>
      </c>
      <c r="CG85" s="76">
        <f t="shared" si="91"/>
        <v>0</v>
      </c>
      <c r="CH85" s="76">
        <f t="shared" si="91"/>
        <v>0</v>
      </c>
      <c r="CI85" s="76">
        <f t="shared" si="91"/>
        <v>0</v>
      </c>
      <c r="CJ85" s="76">
        <f t="shared" si="91"/>
        <v>0</v>
      </c>
      <c r="CK85" s="76">
        <f t="shared" si="91"/>
        <v>0</v>
      </c>
      <c r="CL85" s="76">
        <f t="shared" si="91"/>
        <v>0</v>
      </c>
      <c r="CM85" s="76">
        <f t="shared" si="91"/>
        <v>0</v>
      </c>
      <c r="CN85" s="76">
        <f t="shared" si="91"/>
        <v>0</v>
      </c>
      <c r="CO85" s="76">
        <f t="shared" si="91"/>
        <v>0</v>
      </c>
      <c r="CP85" s="76">
        <f t="shared" si="91"/>
        <v>0</v>
      </c>
      <c r="CQ85" s="76">
        <f t="shared" si="91"/>
        <v>0</v>
      </c>
      <c r="CR85" s="76">
        <f t="shared" si="91"/>
        <v>0</v>
      </c>
      <c r="CS85" s="76">
        <f t="shared" si="91"/>
        <v>0</v>
      </c>
      <c r="CT85" s="76">
        <f t="shared" si="91"/>
        <v>0</v>
      </c>
      <c r="CU85" s="76">
        <f t="shared" si="91"/>
        <v>0</v>
      </c>
      <c r="CV85" s="76">
        <f t="shared" si="91"/>
        <v>0</v>
      </c>
      <c r="CW85" s="76">
        <f t="shared" si="91"/>
        <v>0</v>
      </c>
      <c r="CX85" s="76">
        <f t="shared" si="91"/>
        <v>0</v>
      </c>
      <c r="CY85" s="76">
        <f t="shared" si="91"/>
        <v>0</v>
      </c>
      <c r="CZ85" s="76">
        <f t="shared" si="91"/>
        <v>0</v>
      </c>
      <c r="DA85" s="76">
        <f t="shared" si="91"/>
        <v>0</v>
      </c>
      <c r="DB85" s="76">
        <f t="shared" si="91"/>
        <v>0</v>
      </c>
      <c r="DC85" s="76">
        <f t="shared" si="91"/>
        <v>0</v>
      </c>
      <c r="DD85" s="76">
        <f t="shared" si="91"/>
        <v>0</v>
      </c>
      <c r="DE85" s="76">
        <f t="shared" si="91"/>
        <v>0</v>
      </c>
      <c r="DF85" s="76">
        <f t="shared" si="91"/>
        <v>0</v>
      </c>
      <c r="DG85" s="76">
        <f t="shared" si="91"/>
        <v>0</v>
      </c>
      <c r="DH85" s="76">
        <f t="shared" si="91"/>
        <v>0</v>
      </c>
      <c r="DI85" s="76">
        <f t="shared" si="91"/>
        <v>0</v>
      </c>
      <c r="DJ85" s="76">
        <f t="shared" si="91"/>
        <v>0</v>
      </c>
      <c r="DK85" s="76">
        <f t="shared" si="91"/>
        <v>0</v>
      </c>
      <c r="DL85" s="76">
        <f t="shared" si="91"/>
        <v>0</v>
      </c>
      <c r="DM85" s="76">
        <f t="shared" si="91"/>
        <v>0</v>
      </c>
      <c r="DN85" s="76">
        <f t="shared" si="91"/>
        <v>0</v>
      </c>
      <c r="DO85" s="76">
        <f t="shared" si="91"/>
        <v>0</v>
      </c>
      <c r="DP85" s="76">
        <f t="shared" si="91"/>
        <v>0</v>
      </c>
      <c r="DQ85" s="76">
        <f t="shared" si="91"/>
        <v>0</v>
      </c>
      <c r="DR85" s="76">
        <f t="shared" si="91"/>
        <v>0</v>
      </c>
      <c r="DS85" s="76">
        <f t="shared" si="91"/>
        <v>0</v>
      </c>
      <c r="DT85" s="76">
        <f t="shared" si="91"/>
        <v>0</v>
      </c>
      <c r="DU85" s="76">
        <f t="shared" si="91"/>
        <v>0</v>
      </c>
      <c r="DV85" s="76">
        <f t="shared" si="91"/>
        <v>0</v>
      </c>
      <c r="DW85" s="76">
        <f t="shared" si="91"/>
        <v>0</v>
      </c>
      <c r="DX85" s="76">
        <f t="shared" si="91"/>
        <v>0</v>
      </c>
      <c r="DY85" s="76">
        <f t="shared" si="91"/>
        <v>0</v>
      </c>
      <c r="DZ85" s="76">
        <f t="shared" si="91"/>
        <v>0</v>
      </c>
      <c r="EA85" s="76">
        <f t="shared" si="91"/>
        <v>0</v>
      </c>
      <c r="EB85" s="76">
        <f t="shared" si="91"/>
        <v>0</v>
      </c>
      <c r="EC85" s="76">
        <f t="shared" si="91"/>
        <v>0</v>
      </c>
      <c r="ED85" s="76">
        <f t="shared" si="91"/>
        <v>0</v>
      </c>
      <c r="EE85" s="76">
        <f t="shared" si="91"/>
        <v>0</v>
      </c>
      <c r="EF85" s="76">
        <f t="shared" si="91"/>
        <v>0</v>
      </c>
      <c r="EG85" s="76">
        <f t="shared" ref="EG85:GR86" si="96">SUM(EG77)*EG$61</f>
        <v>0</v>
      </c>
      <c r="EH85" s="76">
        <f t="shared" si="96"/>
        <v>0</v>
      </c>
      <c r="EI85" s="76">
        <f t="shared" si="96"/>
        <v>0</v>
      </c>
      <c r="EJ85" s="76">
        <f t="shared" si="96"/>
        <v>0</v>
      </c>
      <c r="EK85" s="76">
        <f t="shared" si="96"/>
        <v>0</v>
      </c>
      <c r="EL85" s="76">
        <f t="shared" si="96"/>
        <v>0</v>
      </c>
      <c r="EM85" s="76">
        <f t="shared" si="96"/>
        <v>0</v>
      </c>
      <c r="EN85" s="76">
        <f t="shared" si="96"/>
        <v>0</v>
      </c>
      <c r="EO85" s="76">
        <f t="shared" si="96"/>
        <v>0</v>
      </c>
      <c r="EP85" s="76">
        <f t="shared" si="96"/>
        <v>0</v>
      </c>
      <c r="EQ85" s="76">
        <f t="shared" si="96"/>
        <v>0</v>
      </c>
      <c r="ER85" s="76">
        <f t="shared" si="96"/>
        <v>0</v>
      </c>
      <c r="ES85" s="76">
        <f t="shared" si="96"/>
        <v>0</v>
      </c>
      <c r="ET85" s="76">
        <f t="shared" si="96"/>
        <v>0</v>
      </c>
      <c r="EU85" s="76">
        <f t="shared" si="96"/>
        <v>0</v>
      </c>
      <c r="EV85" s="76">
        <f t="shared" si="96"/>
        <v>0</v>
      </c>
      <c r="EW85" s="76">
        <f t="shared" si="96"/>
        <v>0</v>
      </c>
      <c r="EX85" s="76">
        <f t="shared" si="96"/>
        <v>0</v>
      </c>
      <c r="EY85" s="76">
        <f t="shared" si="96"/>
        <v>0</v>
      </c>
      <c r="EZ85" s="76">
        <f t="shared" si="96"/>
        <v>0</v>
      </c>
      <c r="FA85" s="76">
        <f t="shared" si="96"/>
        <v>0</v>
      </c>
      <c r="FB85" s="76">
        <f t="shared" si="96"/>
        <v>0</v>
      </c>
      <c r="FC85" s="76">
        <f t="shared" si="96"/>
        <v>0</v>
      </c>
      <c r="FD85" s="76">
        <f t="shared" si="96"/>
        <v>0</v>
      </c>
      <c r="FE85" s="76">
        <f t="shared" si="96"/>
        <v>0</v>
      </c>
      <c r="FF85" s="76">
        <f t="shared" si="96"/>
        <v>0</v>
      </c>
      <c r="FG85" s="76">
        <f t="shared" si="96"/>
        <v>0</v>
      </c>
      <c r="FH85" s="76">
        <f t="shared" si="96"/>
        <v>0</v>
      </c>
      <c r="FI85" s="76">
        <f t="shared" si="96"/>
        <v>0</v>
      </c>
      <c r="FJ85" s="76">
        <f t="shared" si="96"/>
        <v>0</v>
      </c>
      <c r="FK85" s="76">
        <f t="shared" si="96"/>
        <v>0</v>
      </c>
      <c r="FL85" s="76">
        <f t="shared" si="96"/>
        <v>0</v>
      </c>
      <c r="FM85" s="76">
        <f t="shared" si="96"/>
        <v>0</v>
      </c>
      <c r="FN85" s="76">
        <f t="shared" si="96"/>
        <v>0</v>
      </c>
      <c r="FO85" s="76">
        <f t="shared" si="96"/>
        <v>0</v>
      </c>
      <c r="FP85" s="76">
        <f t="shared" si="96"/>
        <v>0</v>
      </c>
      <c r="FQ85" s="76">
        <f t="shared" si="96"/>
        <v>0</v>
      </c>
      <c r="FR85" s="76">
        <f t="shared" si="96"/>
        <v>0</v>
      </c>
      <c r="FS85" s="76">
        <f t="shared" si="96"/>
        <v>0</v>
      </c>
      <c r="FT85" s="76">
        <f t="shared" si="96"/>
        <v>0</v>
      </c>
      <c r="FU85" s="76">
        <f t="shared" si="96"/>
        <v>0</v>
      </c>
      <c r="FV85" s="76">
        <f t="shared" si="96"/>
        <v>0</v>
      </c>
      <c r="FW85" s="76">
        <f t="shared" si="96"/>
        <v>0</v>
      </c>
      <c r="FX85" s="76">
        <f t="shared" si="96"/>
        <v>0</v>
      </c>
      <c r="FY85" s="76">
        <f t="shared" si="96"/>
        <v>0</v>
      </c>
      <c r="FZ85" s="76">
        <f t="shared" si="96"/>
        <v>0</v>
      </c>
      <c r="GA85" s="76">
        <f t="shared" si="96"/>
        <v>0</v>
      </c>
      <c r="GB85" s="76">
        <f t="shared" si="96"/>
        <v>0</v>
      </c>
      <c r="GC85" s="76">
        <f t="shared" si="96"/>
        <v>0</v>
      </c>
      <c r="GD85" s="76">
        <f t="shared" si="96"/>
        <v>0</v>
      </c>
      <c r="GE85" s="76">
        <f t="shared" si="96"/>
        <v>0</v>
      </c>
      <c r="GF85" s="76">
        <f t="shared" si="96"/>
        <v>0</v>
      </c>
      <c r="GG85" s="76">
        <f t="shared" si="96"/>
        <v>0</v>
      </c>
      <c r="GH85" s="76">
        <f t="shared" si="96"/>
        <v>0</v>
      </c>
      <c r="GI85" s="76">
        <f t="shared" si="96"/>
        <v>0</v>
      </c>
      <c r="GJ85" s="76">
        <f t="shared" si="96"/>
        <v>0</v>
      </c>
      <c r="GK85" s="76">
        <f t="shared" si="96"/>
        <v>0</v>
      </c>
      <c r="GL85" s="76">
        <f t="shared" si="96"/>
        <v>0</v>
      </c>
      <c r="GM85" s="76">
        <f t="shared" si="96"/>
        <v>0</v>
      </c>
      <c r="GN85" s="76">
        <f t="shared" si="96"/>
        <v>0</v>
      </c>
      <c r="GO85" s="76">
        <f t="shared" si="96"/>
        <v>0</v>
      </c>
      <c r="GP85" s="76">
        <f t="shared" si="96"/>
        <v>0</v>
      </c>
      <c r="GQ85" s="76">
        <f t="shared" si="96"/>
        <v>0</v>
      </c>
      <c r="GR85" s="76">
        <f t="shared" si="96"/>
        <v>0</v>
      </c>
      <c r="GS85" s="76">
        <f t="shared" si="92"/>
        <v>0</v>
      </c>
      <c r="GT85" s="76">
        <f t="shared" si="93"/>
        <v>0</v>
      </c>
      <c r="GU85" s="76">
        <f t="shared" si="93"/>
        <v>0</v>
      </c>
      <c r="GV85" s="76">
        <f t="shared" si="93"/>
        <v>0</v>
      </c>
      <c r="GW85" s="76">
        <f t="shared" si="93"/>
        <v>0</v>
      </c>
      <c r="GX85" s="76">
        <f t="shared" si="93"/>
        <v>0</v>
      </c>
      <c r="GY85" s="76">
        <f t="shared" si="93"/>
        <v>0</v>
      </c>
      <c r="GZ85" s="76">
        <f t="shared" si="93"/>
        <v>0</v>
      </c>
      <c r="HA85" s="76">
        <f t="shared" si="93"/>
        <v>0</v>
      </c>
      <c r="HB85" s="76">
        <f t="shared" si="93"/>
        <v>0</v>
      </c>
      <c r="HC85" s="76">
        <f t="shared" si="93"/>
        <v>0</v>
      </c>
      <c r="HD85" s="76">
        <f t="shared" si="93"/>
        <v>0</v>
      </c>
      <c r="HE85" s="76">
        <f t="shared" si="93"/>
        <v>0</v>
      </c>
      <c r="HF85" s="76">
        <f t="shared" si="93"/>
        <v>0</v>
      </c>
      <c r="HG85" s="76">
        <f t="shared" si="93"/>
        <v>0</v>
      </c>
      <c r="HH85" s="76">
        <f t="shared" si="93"/>
        <v>0</v>
      </c>
      <c r="HI85" s="76">
        <f t="shared" si="93"/>
        <v>0</v>
      </c>
      <c r="HJ85" s="76">
        <f t="shared" si="93"/>
        <v>0</v>
      </c>
      <c r="HK85" s="76">
        <f t="shared" si="93"/>
        <v>0</v>
      </c>
      <c r="HL85" s="76">
        <f t="shared" si="93"/>
        <v>0</v>
      </c>
      <c r="HM85" s="76">
        <f t="shared" si="93"/>
        <v>0</v>
      </c>
      <c r="HN85" s="76">
        <f t="shared" si="93"/>
        <v>0</v>
      </c>
      <c r="HO85" s="76">
        <f t="shared" si="93"/>
        <v>0</v>
      </c>
      <c r="HP85" s="76">
        <f t="shared" si="93"/>
        <v>0</v>
      </c>
      <c r="HQ85" s="76">
        <f t="shared" si="93"/>
        <v>0</v>
      </c>
      <c r="HR85" s="76">
        <f t="shared" si="93"/>
        <v>0</v>
      </c>
      <c r="HS85" s="76">
        <f t="shared" si="93"/>
        <v>0</v>
      </c>
      <c r="HT85" s="76">
        <f t="shared" si="93"/>
        <v>0</v>
      </c>
      <c r="HU85" s="76">
        <f t="shared" si="93"/>
        <v>0</v>
      </c>
      <c r="HV85" s="76">
        <f t="shared" si="93"/>
        <v>0</v>
      </c>
      <c r="HW85" s="76">
        <f t="shared" si="93"/>
        <v>0</v>
      </c>
      <c r="HX85" s="76">
        <f t="shared" si="93"/>
        <v>0</v>
      </c>
      <c r="HY85" s="76">
        <f t="shared" si="93"/>
        <v>0</v>
      </c>
      <c r="HZ85" s="76">
        <f t="shared" si="93"/>
        <v>0</v>
      </c>
      <c r="IA85" s="76">
        <f t="shared" si="93"/>
        <v>0</v>
      </c>
      <c r="IB85" s="76">
        <f t="shared" si="93"/>
        <v>0</v>
      </c>
      <c r="IC85" s="76">
        <f t="shared" si="93"/>
        <v>0</v>
      </c>
      <c r="ID85" s="76">
        <f t="shared" si="93"/>
        <v>0</v>
      </c>
      <c r="IE85" s="76">
        <f t="shared" si="93"/>
        <v>0</v>
      </c>
      <c r="IF85" s="76">
        <f t="shared" si="93"/>
        <v>0</v>
      </c>
      <c r="IG85" s="76">
        <f t="shared" si="93"/>
        <v>0</v>
      </c>
      <c r="IH85" s="76">
        <f t="shared" si="93"/>
        <v>0</v>
      </c>
      <c r="II85" s="76">
        <f t="shared" si="93"/>
        <v>0</v>
      </c>
      <c r="IJ85" s="76">
        <f t="shared" si="93"/>
        <v>0</v>
      </c>
      <c r="IK85" s="76">
        <f t="shared" si="93"/>
        <v>0</v>
      </c>
      <c r="IL85" s="76">
        <f t="shared" si="93"/>
        <v>0</v>
      </c>
    </row>
    <row r="86" spans="2:246" ht="10.5" customHeight="1" outlineLevel="2" x14ac:dyDescent="0.3">
      <c r="B86" s="7" t="s">
        <v>118</v>
      </c>
      <c r="C86" s="56" t="s">
        <v>283</v>
      </c>
      <c r="G86" s="76">
        <f t="shared" si="89"/>
        <v>0</v>
      </c>
      <c r="H86" s="76">
        <f t="shared" si="89"/>
        <v>0</v>
      </c>
      <c r="I86" s="76">
        <f t="shared" si="89"/>
        <v>0</v>
      </c>
      <c r="J86" s="76">
        <f t="shared" si="95"/>
        <v>0</v>
      </c>
      <c r="K86" s="76">
        <f t="shared" si="95"/>
        <v>0</v>
      </c>
      <c r="L86" s="76">
        <f t="shared" si="95"/>
        <v>0</v>
      </c>
      <c r="M86" s="76">
        <f t="shared" si="95"/>
        <v>0</v>
      </c>
      <c r="N86" s="76">
        <f t="shared" si="95"/>
        <v>0</v>
      </c>
      <c r="O86" s="76">
        <f t="shared" si="95"/>
        <v>0</v>
      </c>
      <c r="P86" s="76">
        <f t="shared" si="95"/>
        <v>0</v>
      </c>
      <c r="Q86" s="76">
        <f t="shared" si="95"/>
        <v>0</v>
      </c>
      <c r="R86" s="76">
        <f t="shared" si="95"/>
        <v>0</v>
      </c>
      <c r="S86" s="76">
        <f t="shared" si="95"/>
        <v>0</v>
      </c>
      <c r="T86" s="76">
        <f t="shared" si="95"/>
        <v>0</v>
      </c>
      <c r="U86" s="76">
        <f t="shared" si="95"/>
        <v>0</v>
      </c>
      <c r="V86" s="76">
        <f t="shared" si="95"/>
        <v>0</v>
      </c>
      <c r="W86" s="76">
        <f t="shared" si="95"/>
        <v>0</v>
      </c>
      <c r="X86" s="76">
        <f t="shared" si="95"/>
        <v>0</v>
      </c>
      <c r="Y86" s="76">
        <f t="shared" si="95"/>
        <v>0</v>
      </c>
      <c r="Z86" s="76">
        <f t="shared" si="95"/>
        <v>0</v>
      </c>
      <c r="AA86" s="76">
        <f t="shared" si="95"/>
        <v>0</v>
      </c>
      <c r="AB86" s="76">
        <f t="shared" si="95"/>
        <v>0</v>
      </c>
      <c r="AC86" s="76">
        <f t="shared" si="95"/>
        <v>0</v>
      </c>
      <c r="AD86" s="76">
        <f t="shared" si="95"/>
        <v>0</v>
      </c>
      <c r="AE86" s="76">
        <f t="shared" si="95"/>
        <v>0</v>
      </c>
      <c r="AF86" s="76">
        <f t="shared" si="95"/>
        <v>0</v>
      </c>
      <c r="AG86" s="76">
        <f t="shared" si="95"/>
        <v>0</v>
      </c>
      <c r="AH86" s="76">
        <f t="shared" si="95"/>
        <v>0</v>
      </c>
      <c r="AI86" s="76">
        <f t="shared" si="95"/>
        <v>0</v>
      </c>
      <c r="AJ86" s="76">
        <f t="shared" si="95"/>
        <v>0</v>
      </c>
      <c r="AK86" s="76">
        <f t="shared" si="95"/>
        <v>0</v>
      </c>
      <c r="AL86" s="76">
        <f t="shared" si="95"/>
        <v>0</v>
      </c>
      <c r="AM86" s="76">
        <f t="shared" si="95"/>
        <v>0</v>
      </c>
      <c r="AN86" s="76">
        <f t="shared" si="95"/>
        <v>0</v>
      </c>
      <c r="AO86" s="76">
        <f t="shared" si="95"/>
        <v>0</v>
      </c>
      <c r="AP86" s="76">
        <f t="shared" si="95"/>
        <v>0</v>
      </c>
      <c r="AQ86" s="76">
        <f t="shared" si="95"/>
        <v>0</v>
      </c>
      <c r="AR86" s="76">
        <f t="shared" si="95"/>
        <v>0</v>
      </c>
      <c r="AS86" s="76">
        <f t="shared" si="95"/>
        <v>0</v>
      </c>
      <c r="AT86" s="76">
        <f t="shared" si="95"/>
        <v>0</v>
      </c>
      <c r="AU86" s="76">
        <f t="shared" si="95"/>
        <v>0</v>
      </c>
      <c r="AV86" s="76">
        <f t="shared" si="95"/>
        <v>0</v>
      </c>
      <c r="AW86" s="76">
        <f t="shared" si="95"/>
        <v>0</v>
      </c>
      <c r="AX86" s="76">
        <f t="shared" si="95"/>
        <v>0</v>
      </c>
      <c r="AY86" s="76">
        <f t="shared" si="95"/>
        <v>0</v>
      </c>
      <c r="AZ86" s="76">
        <f t="shared" si="95"/>
        <v>0</v>
      </c>
      <c r="BA86" s="76">
        <f t="shared" si="95"/>
        <v>0</v>
      </c>
      <c r="BB86" s="76">
        <f t="shared" si="95"/>
        <v>0</v>
      </c>
      <c r="BC86" s="76">
        <f t="shared" si="95"/>
        <v>0</v>
      </c>
      <c r="BD86" s="76">
        <f t="shared" si="95"/>
        <v>0</v>
      </c>
      <c r="BE86" s="76">
        <f t="shared" si="95"/>
        <v>0</v>
      </c>
      <c r="BF86" s="76">
        <f t="shared" si="95"/>
        <v>0</v>
      </c>
      <c r="BG86" s="76">
        <f t="shared" si="95"/>
        <v>0</v>
      </c>
      <c r="BH86" s="76">
        <f t="shared" si="95"/>
        <v>0</v>
      </c>
      <c r="BI86" s="76">
        <f t="shared" si="95"/>
        <v>0</v>
      </c>
      <c r="BJ86" s="76">
        <f t="shared" si="95"/>
        <v>0</v>
      </c>
      <c r="BK86" s="76">
        <f t="shared" si="95"/>
        <v>0</v>
      </c>
      <c r="BL86" s="76">
        <f t="shared" si="95"/>
        <v>0</v>
      </c>
      <c r="BM86" s="76">
        <f t="shared" si="95"/>
        <v>0</v>
      </c>
      <c r="BN86" s="76">
        <f t="shared" si="95"/>
        <v>0</v>
      </c>
      <c r="BO86" s="76">
        <f t="shared" si="95"/>
        <v>0</v>
      </c>
      <c r="BP86" s="76">
        <f t="shared" si="95"/>
        <v>0</v>
      </c>
      <c r="BQ86" s="76">
        <f t="shared" si="95"/>
        <v>0</v>
      </c>
      <c r="BR86" s="76">
        <f t="shared" si="95"/>
        <v>0</v>
      </c>
      <c r="BS86" s="76">
        <f t="shared" si="95"/>
        <v>0</v>
      </c>
      <c r="BT86" s="76">
        <f t="shared" si="95"/>
        <v>0</v>
      </c>
      <c r="BU86" s="76">
        <f t="shared" si="95"/>
        <v>0</v>
      </c>
      <c r="BV86" s="76">
        <f t="shared" ref="BV86:EG86" si="97">SUM(BV78)*BV$61</f>
        <v>0</v>
      </c>
      <c r="BW86" s="76">
        <f t="shared" si="97"/>
        <v>0</v>
      </c>
      <c r="BX86" s="76">
        <f t="shared" si="97"/>
        <v>0</v>
      </c>
      <c r="BY86" s="76">
        <f t="shared" si="97"/>
        <v>0</v>
      </c>
      <c r="BZ86" s="76">
        <f t="shared" si="97"/>
        <v>0</v>
      </c>
      <c r="CA86" s="76">
        <f t="shared" si="97"/>
        <v>0</v>
      </c>
      <c r="CB86" s="76">
        <f t="shared" si="97"/>
        <v>0</v>
      </c>
      <c r="CC86" s="76">
        <f t="shared" si="97"/>
        <v>0</v>
      </c>
      <c r="CD86" s="76">
        <f t="shared" si="97"/>
        <v>0</v>
      </c>
      <c r="CE86" s="76">
        <f t="shared" si="97"/>
        <v>0</v>
      </c>
      <c r="CF86" s="76">
        <f t="shared" si="97"/>
        <v>0</v>
      </c>
      <c r="CG86" s="76">
        <f t="shared" si="97"/>
        <v>0</v>
      </c>
      <c r="CH86" s="76">
        <f t="shared" si="97"/>
        <v>0</v>
      </c>
      <c r="CI86" s="76">
        <f t="shared" si="97"/>
        <v>0</v>
      </c>
      <c r="CJ86" s="76">
        <f t="shared" si="97"/>
        <v>0</v>
      </c>
      <c r="CK86" s="76">
        <f t="shared" si="97"/>
        <v>0</v>
      </c>
      <c r="CL86" s="76">
        <f t="shared" si="97"/>
        <v>0</v>
      </c>
      <c r="CM86" s="76">
        <f t="shared" si="97"/>
        <v>0</v>
      </c>
      <c r="CN86" s="76">
        <f t="shared" si="97"/>
        <v>0</v>
      </c>
      <c r="CO86" s="76">
        <f t="shared" si="97"/>
        <v>0</v>
      </c>
      <c r="CP86" s="76">
        <f t="shared" si="97"/>
        <v>0</v>
      </c>
      <c r="CQ86" s="76">
        <f t="shared" si="97"/>
        <v>0</v>
      </c>
      <c r="CR86" s="76">
        <f t="shared" si="97"/>
        <v>0</v>
      </c>
      <c r="CS86" s="76">
        <f t="shared" si="97"/>
        <v>0</v>
      </c>
      <c r="CT86" s="76">
        <f t="shared" si="97"/>
        <v>0</v>
      </c>
      <c r="CU86" s="76">
        <f t="shared" si="97"/>
        <v>0</v>
      </c>
      <c r="CV86" s="76">
        <f t="shared" si="97"/>
        <v>0</v>
      </c>
      <c r="CW86" s="76">
        <f t="shared" si="97"/>
        <v>0</v>
      </c>
      <c r="CX86" s="76">
        <f t="shared" si="97"/>
        <v>0</v>
      </c>
      <c r="CY86" s="76">
        <f t="shared" si="97"/>
        <v>0</v>
      </c>
      <c r="CZ86" s="76">
        <f t="shared" si="97"/>
        <v>0</v>
      </c>
      <c r="DA86" s="76">
        <f t="shared" si="97"/>
        <v>0</v>
      </c>
      <c r="DB86" s="76">
        <f t="shared" si="97"/>
        <v>0</v>
      </c>
      <c r="DC86" s="76">
        <f t="shared" si="97"/>
        <v>0</v>
      </c>
      <c r="DD86" s="76">
        <f t="shared" si="97"/>
        <v>0</v>
      </c>
      <c r="DE86" s="76">
        <f t="shared" si="97"/>
        <v>0</v>
      </c>
      <c r="DF86" s="76">
        <f t="shared" si="97"/>
        <v>0</v>
      </c>
      <c r="DG86" s="76">
        <f t="shared" si="97"/>
        <v>0</v>
      </c>
      <c r="DH86" s="76">
        <f t="shared" si="97"/>
        <v>0</v>
      </c>
      <c r="DI86" s="76">
        <f t="shared" si="97"/>
        <v>0</v>
      </c>
      <c r="DJ86" s="76">
        <f t="shared" si="97"/>
        <v>0</v>
      </c>
      <c r="DK86" s="76">
        <f t="shared" si="97"/>
        <v>0</v>
      </c>
      <c r="DL86" s="76">
        <f t="shared" si="97"/>
        <v>0</v>
      </c>
      <c r="DM86" s="76">
        <f t="shared" si="97"/>
        <v>0</v>
      </c>
      <c r="DN86" s="76">
        <f t="shared" si="97"/>
        <v>0</v>
      </c>
      <c r="DO86" s="76">
        <f t="shared" si="97"/>
        <v>0</v>
      </c>
      <c r="DP86" s="76">
        <f t="shared" si="97"/>
        <v>0</v>
      </c>
      <c r="DQ86" s="76">
        <f t="shared" si="97"/>
        <v>0</v>
      </c>
      <c r="DR86" s="76">
        <f t="shared" si="97"/>
        <v>0</v>
      </c>
      <c r="DS86" s="76">
        <f t="shared" si="97"/>
        <v>0</v>
      </c>
      <c r="DT86" s="76">
        <f t="shared" si="97"/>
        <v>0</v>
      </c>
      <c r="DU86" s="76">
        <f t="shared" si="97"/>
        <v>0</v>
      </c>
      <c r="DV86" s="76">
        <f t="shared" si="97"/>
        <v>0</v>
      </c>
      <c r="DW86" s="76">
        <f t="shared" si="97"/>
        <v>0</v>
      </c>
      <c r="DX86" s="76">
        <f t="shared" si="97"/>
        <v>0</v>
      </c>
      <c r="DY86" s="76">
        <f t="shared" si="97"/>
        <v>0</v>
      </c>
      <c r="DZ86" s="76">
        <f t="shared" si="97"/>
        <v>0</v>
      </c>
      <c r="EA86" s="76">
        <f t="shared" si="97"/>
        <v>0</v>
      </c>
      <c r="EB86" s="76">
        <f t="shared" si="97"/>
        <v>0</v>
      </c>
      <c r="EC86" s="76">
        <f t="shared" si="97"/>
        <v>0</v>
      </c>
      <c r="ED86" s="76">
        <f t="shared" si="97"/>
        <v>0</v>
      </c>
      <c r="EE86" s="76">
        <f t="shared" si="97"/>
        <v>0</v>
      </c>
      <c r="EF86" s="76">
        <f t="shared" si="97"/>
        <v>0</v>
      </c>
      <c r="EG86" s="76">
        <f t="shared" si="97"/>
        <v>0</v>
      </c>
      <c r="EH86" s="76">
        <f t="shared" si="96"/>
        <v>0</v>
      </c>
      <c r="EI86" s="76">
        <f t="shared" si="96"/>
        <v>0</v>
      </c>
      <c r="EJ86" s="76">
        <f t="shared" si="96"/>
        <v>0</v>
      </c>
      <c r="EK86" s="76">
        <f t="shared" si="96"/>
        <v>0</v>
      </c>
      <c r="EL86" s="76">
        <f t="shared" si="96"/>
        <v>0</v>
      </c>
      <c r="EM86" s="76">
        <f t="shared" si="96"/>
        <v>0</v>
      </c>
      <c r="EN86" s="76">
        <f t="shared" si="96"/>
        <v>0</v>
      </c>
      <c r="EO86" s="76">
        <f t="shared" si="96"/>
        <v>0</v>
      </c>
      <c r="EP86" s="76">
        <f t="shared" si="96"/>
        <v>0</v>
      </c>
      <c r="EQ86" s="76">
        <f t="shared" si="96"/>
        <v>0</v>
      </c>
      <c r="ER86" s="76">
        <f t="shared" si="96"/>
        <v>0</v>
      </c>
      <c r="ES86" s="76">
        <f t="shared" si="96"/>
        <v>0</v>
      </c>
      <c r="ET86" s="76">
        <f t="shared" si="96"/>
        <v>0</v>
      </c>
      <c r="EU86" s="76">
        <f t="shared" si="96"/>
        <v>0</v>
      </c>
      <c r="EV86" s="76">
        <f t="shared" si="96"/>
        <v>0</v>
      </c>
      <c r="EW86" s="76">
        <f t="shared" si="96"/>
        <v>0</v>
      </c>
      <c r="EX86" s="76">
        <f t="shared" si="96"/>
        <v>0</v>
      </c>
      <c r="EY86" s="76">
        <f t="shared" si="96"/>
        <v>0</v>
      </c>
      <c r="EZ86" s="76">
        <f t="shared" si="96"/>
        <v>0</v>
      </c>
      <c r="FA86" s="76">
        <f t="shared" si="96"/>
        <v>0</v>
      </c>
      <c r="FB86" s="76">
        <f t="shared" si="96"/>
        <v>0</v>
      </c>
      <c r="FC86" s="76">
        <f t="shared" si="96"/>
        <v>0</v>
      </c>
      <c r="FD86" s="76">
        <f t="shared" si="96"/>
        <v>0</v>
      </c>
      <c r="FE86" s="76">
        <f t="shared" si="96"/>
        <v>0</v>
      </c>
      <c r="FF86" s="76">
        <f t="shared" si="96"/>
        <v>0</v>
      </c>
      <c r="FG86" s="76">
        <f t="shared" si="96"/>
        <v>0</v>
      </c>
      <c r="FH86" s="76">
        <f t="shared" si="96"/>
        <v>0</v>
      </c>
      <c r="FI86" s="76">
        <f t="shared" si="96"/>
        <v>0</v>
      </c>
      <c r="FJ86" s="76">
        <f t="shared" si="96"/>
        <v>0</v>
      </c>
      <c r="FK86" s="76">
        <f t="shared" si="96"/>
        <v>0</v>
      </c>
      <c r="FL86" s="76">
        <f t="shared" si="96"/>
        <v>0</v>
      </c>
      <c r="FM86" s="76">
        <f t="shared" si="96"/>
        <v>0</v>
      </c>
      <c r="FN86" s="76">
        <f t="shared" si="96"/>
        <v>0</v>
      </c>
      <c r="FO86" s="76">
        <f t="shared" si="96"/>
        <v>0</v>
      </c>
      <c r="FP86" s="76">
        <f t="shared" si="96"/>
        <v>0</v>
      </c>
      <c r="FQ86" s="76">
        <f t="shared" si="96"/>
        <v>0</v>
      </c>
      <c r="FR86" s="76">
        <f t="shared" si="96"/>
        <v>0</v>
      </c>
      <c r="FS86" s="76">
        <f t="shared" si="96"/>
        <v>0</v>
      </c>
      <c r="FT86" s="76">
        <f t="shared" si="96"/>
        <v>0</v>
      </c>
      <c r="FU86" s="76">
        <f t="shared" si="96"/>
        <v>0</v>
      </c>
      <c r="FV86" s="76">
        <f t="shared" si="96"/>
        <v>0</v>
      </c>
      <c r="FW86" s="76">
        <f t="shared" si="96"/>
        <v>0</v>
      </c>
      <c r="FX86" s="76">
        <f t="shared" si="96"/>
        <v>0</v>
      </c>
      <c r="FY86" s="76">
        <f t="shared" si="96"/>
        <v>0</v>
      </c>
      <c r="FZ86" s="76">
        <f t="shared" si="96"/>
        <v>0</v>
      </c>
      <c r="GA86" s="76">
        <f t="shared" si="96"/>
        <v>0</v>
      </c>
      <c r="GB86" s="76">
        <f t="shared" si="96"/>
        <v>0</v>
      </c>
      <c r="GC86" s="76">
        <f t="shared" si="96"/>
        <v>0</v>
      </c>
      <c r="GD86" s="76">
        <f t="shared" si="96"/>
        <v>0</v>
      </c>
      <c r="GE86" s="76">
        <f t="shared" si="96"/>
        <v>0</v>
      </c>
      <c r="GF86" s="76">
        <f t="shared" si="96"/>
        <v>0</v>
      </c>
      <c r="GG86" s="76">
        <f t="shared" si="96"/>
        <v>0</v>
      </c>
      <c r="GH86" s="76">
        <f t="shared" si="96"/>
        <v>0</v>
      </c>
      <c r="GI86" s="76">
        <f t="shared" si="96"/>
        <v>0</v>
      </c>
      <c r="GJ86" s="76">
        <f t="shared" si="96"/>
        <v>0</v>
      </c>
      <c r="GK86" s="76">
        <f t="shared" si="96"/>
        <v>0</v>
      </c>
      <c r="GL86" s="76">
        <f t="shared" si="96"/>
        <v>0</v>
      </c>
      <c r="GM86" s="76">
        <f t="shared" si="96"/>
        <v>0</v>
      </c>
      <c r="GN86" s="76">
        <f t="shared" si="96"/>
        <v>0</v>
      </c>
      <c r="GO86" s="76">
        <f t="shared" si="96"/>
        <v>0</v>
      </c>
      <c r="GP86" s="76">
        <f t="shared" si="96"/>
        <v>0</v>
      </c>
      <c r="GQ86" s="76">
        <f t="shared" si="96"/>
        <v>0</v>
      </c>
      <c r="GR86" s="76">
        <f t="shared" si="96"/>
        <v>0</v>
      </c>
      <c r="GS86" s="76">
        <f t="shared" si="92"/>
        <v>0</v>
      </c>
      <c r="GT86" s="76">
        <f t="shared" si="93"/>
        <v>0</v>
      </c>
      <c r="GU86" s="76">
        <f t="shared" si="93"/>
        <v>0</v>
      </c>
      <c r="GV86" s="76">
        <f t="shared" si="93"/>
        <v>0</v>
      </c>
      <c r="GW86" s="76">
        <f t="shared" si="93"/>
        <v>0</v>
      </c>
      <c r="GX86" s="76">
        <f t="shared" si="93"/>
        <v>0</v>
      </c>
      <c r="GY86" s="76">
        <f t="shared" si="93"/>
        <v>0</v>
      </c>
      <c r="GZ86" s="76">
        <f t="shared" si="93"/>
        <v>0</v>
      </c>
      <c r="HA86" s="76">
        <f t="shared" si="93"/>
        <v>0</v>
      </c>
      <c r="HB86" s="76">
        <f t="shared" si="93"/>
        <v>0</v>
      </c>
      <c r="HC86" s="76">
        <f t="shared" si="93"/>
        <v>0</v>
      </c>
      <c r="HD86" s="76">
        <f t="shared" si="93"/>
        <v>0</v>
      </c>
      <c r="HE86" s="76">
        <f t="shared" si="93"/>
        <v>0</v>
      </c>
      <c r="HF86" s="76">
        <f t="shared" si="93"/>
        <v>0</v>
      </c>
      <c r="HG86" s="76">
        <f t="shared" si="93"/>
        <v>0</v>
      </c>
      <c r="HH86" s="76">
        <f t="shared" si="93"/>
        <v>0</v>
      </c>
      <c r="HI86" s="76">
        <f t="shared" si="93"/>
        <v>0</v>
      </c>
      <c r="HJ86" s="76">
        <f t="shared" si="93"/>
        <v>0</v>
      </c>
      <c r="HK86" s="76">
        <f t="shared" si="93"/>
        <v>0</v>
      </c>
      <c r="HL86" s="76">
        <f t="shared" si="93"/>
        <v>0</v>
      </c>
      <c r="HM86" s="76">
        <f t="shared" si="93"/>
        <v>0</v>
      </c>
      <c r="HN86" s="76">
        <f t="shared" si="93"/>
        <v>0</v>
      </c>
      <c r="HO86" s="76">
        <f t="shared" si="93"/>
        <v>0</v>
      </c>
      <c r="HP86" s="76">
        <f t="shared" si="93"/>
        <v>0</v>
      </c>
      <c r="HQ86" s="76">
        <f t="shared" si="93"/>
        <v>0</v>
      </c>
      <c r="HR86" s="76">
        <f t="shared" si="93"/>
        <v>0</v>
      </c>
      <c r="HS86" s="76">
        <f t="shared" si="93"/>
        <v>0</v>
      </c>
      <c r="HT86" s="76">
        <f t="shared" si="93"/>
        <v>0</v>
      </c>
      <c r="HU86" s="76">
        <f t="shared" si="93"/>
        <v>0</v>
      </c>
      <c r="HV86" s="76">
        <f t="shared" si="93"/>
        <v>0</v>
      </c>
      <c r="HW86" s="76">
        <f t="shared" si="93"/>
        <v>0</v>
      </c>
      <c r="HX86" s="76">
        <f t="shared" si="93"/>
        <v>0</v>
      </c>
      <c r="HY86" s="76">
        <f t="shared" si="93"/>
        <v>0</v>
      </c>
      <c r="HZ86" s="76">
        <f t="shared" si="93"/>
        <v>0</v>
      </c>
      <c r="IA86" s="76">
        <f t="shared" si="93"/>
        <v>0</v>
      </c>
      <c r="IB86" s="76">
        <f t="shared" si="93"/>
        <v>0</v>
      </c>
      <c r="IC86" s="76">
        <f t="shared" si="93"/>
        <v>0</v>
      </c>
      <c r="ID86" s="76">
        <f t="shared" si="93"/>
        <v>0</v>
      </c>
      <c r="IE86" s="76">
        <f t="shared" si="93"/>
        <v>0</v>
      </c>
      <c r="IF86" s="76">
        <f t="shared" si="93"/>
        <v>0</v>
      </c>
      <c r="IG86" s="76">
        <f t="shared" si="93"/>
        <v>0</v>
      </c>
      <c r="IH86" s="76">
        <f t="shared" si="93"/>
        <v>0</v>
      </c>
      <c r="II86" s="76">
        <f t="shared" si="93"/>
        <v>0</v>
      </c>
      <c r="IJ86" s="76">
        <f t="shared" si="93"/>
        <v>0</v>
      </c>
      <c r="IK86" s="76">
        <f t="shared" si="93"/>
        <v>0</v>
      </c>
      <c r="IL86" s="76">
        <f t="shared" si="93"/>
        <v>0</v>
      </c>
    </row>
    <row r="87" spans="2:246" s="48" customFormat="1" ht="10.5" customHeight="1" outlineLevel="1" x14ac:dyDescent="0.2">
      <c r="B87" s="51" t="s">
        <v>246</v>
      </c>
      <c r="C87" s="57" t="s">
        <v>283</v>
      </c>
      <c r="D87" s="52"/>
      <c r="E87" s="53"/>
      <c r="F87" s="53"/>
      <c r="G87" s="77">
        <f t="shared" ref="G87:BR87" ca="1" si="98">SUM(G82:G86)</f>
        <v>0</v>
      </c>
      <c r="H87" s="77">
        <f t="shared" ca="1" si="98"/>
        <v>0</v>
      </c>
      <c r="I87" s="77">
        <f t="shared" ca="1" si="98"/>
        <v>0</v>
      </c>
      <c r="J87" s="77">
        <f t="shared" ca="1" si="98"/>
        <v>0</v>
      </c>
      <c r="K87" s="77">
        <f t="shared" ca="1" si="98"/>
        <v>0</v>
      </c>
      <c r="L87" s="77">
        <f t="shared" ca="1" si="98"/>
        <v>0</v>
      </c>
      <c r="M87" s="77">
        <f t="shared" ca="1" si="98"/>
        <v>0</v>
      </c>
      <c r="N87" s="77">
        <f t="shared" ca="1" si="98"/>
        <v>0</v>
      </c>
      <c r="O87" s="77">
        <f t="shared" ca="1" si="98"/>
        <v>0</v>
      </c>
      <c r="P87" s="77">
        <f t="shared" ca="1" si="98"/>
        <v>0</v>
      </c>
      <c r="Q87" s="77">
        <f t="shared" ca="1" si="98"/>
        <v>0</v>
      </c>
      <c r="R87" s="77">
        <f t="shared" ca="1" si="98"/>
        <v>11813.046899434456</v>
      </c>
      <c r="S87" s="77">
        <f t="shared" ca="1" si="98"/>
        <v>0</v>
      </c>
      <c r="T87" s="77">
        <f t="shared" ca="1" si="98"/>
        <v>0</v>
      </c>
      <c r="U87" s="77">
        <f t="shared" ca="1" si="98"/>
        <v>0</v>
      </c>
      <c r="V87" s="77">
        <f t="shared" ca="1" si="98"/>
        <v>0</v>
      </c>
      <c r="W87" s="77">
        <f t="shared" ca="1" si="98"/>
        <v>0</v>
      </c>
      <c r="X87" s="77">
        <f t="shared" ca="1" si="98"/>
        <v>0</v>
      </c>
      <c r="Y87" s="77">
        <f t="shared" ca="1" si="98"/>
        <v>0</v>
      </c>
      <c r="Z87" s="77">
        <f t="shared" ca="1" si="98"/>
        <v>0</v>
      </c>
      <c r="AA87" s="77">
        <f t="shared" ca="1" si="98"/>
        <v>0</v>
      </c>
      <c r="AB87" s="77">
        <f t="shared" ca="1" si="98"/>
        <v>0</v>
      </c>
      <c r="AC87" s="77">
        <f t="shared" ca="1" si="98"/>
        <v>0</v>
      </c>
      <c r="AD87" s="77">
        <f t="shared" ca="1" si="98"/>
        <v>0</v>
      </c>
      <c r="AE87" s="77">
        <f t="shared" ca="1" si="98"/>
        <v>0</v>
      </c>
      <c r="AF87" s="77">
        <f t="shared" ca="1" si="98"/>
        <v>0</v>
      </c>
      <c r="AG87" s="77">
        <f t="shared" ca="1" si="98"/>
        <v>0</v>
      </c>
      <c r="AH87" s="77">
        <f t="shared" ca="1" si="98"/>
        <v>0</v>
      </c>
      <c r="AI87" s="77">
        <f t="shared" ca="1" si="98"/>
        <v>0</v>
      </c>
      <c r="AJ87" s="77">
        <f t="shared" ca="1" si="98"/>
        <v>0</v>
      </c>
      <c r="AK87" s="77">
        <f t="shared" ca="1" si="98"/>
        <v>0</v>
      </c>
      <c r="AL87" s="77">
        <f t="shared" ca="1" si="98"/>
        <v>0</v>
      </c>
      <c r="AM87" s="77">
        <f t="shared" ca="1" si="98"/>
        <v>0</v>
      </c>
      <c r="AN87" s="77">
        <f t="shared" ca="1" si="98"/>
        <v>0</v>
      </c>
      <c r="AO87" s="77">
        <f t="shared" ca="1" si="98"/>
        <v>0</v>
      </c>
      <c r="AP87" s="77">
        <f t="shared" ca="1" si="98"/>
        <v>0</v>
      </c>
      <c r="AQ87" s="77">
        <f t="shared" ca="1" si="98"/>
        <v>0</v>
      </c>
      <c r="AR87" s="77">
        <f t="shared" ca="1" si="98"/>
        <v>0</v>
      </c>
      <c r="AS87" s="77">
        <f t="shared" ca="1" si="98"/>
        <v>0</v>
      </c>
      <c r="AT87" s="77">
        <f t="shared" ca="1" si="98"/>
        <v>0</v>
      </c>
      <c r="AU87" s="77">
        <f t="shared" ca="1" si="98"/>
        <v>0</v>
      </c>
      <c r="AV87" s="77">
        <f t="shared" ca="1" si="98"/>
        <v>0</v>
      </c>
      <c r="AW87" s="77">
        <f t="shared" ca="1" si="98"/>
        <v>0</v>
      </c>
      <c r="AX87" s="77">
        <f t="shared" ca="1" si="98"/>
        <v>0</v>
      </c>
      <c r="AY87" s="77">
        <f t="shared" ca="1" si="98"/>
        <v>0</v>
      </c>
      <c r="AZ87" s="77">
        <f t="shared" ca="1" si="98"/>
        <v>0</v>
      </c>
      <c r="BA87" s="77">
        <f t="shared" ca="1" si="98"/>
        <v>0</v>
      </c>
      <c r="BB87" s="77">
        <f t="shared" ca="1" si="98"/>
        <v>0</v>
      </c>
      <c r="BC87" s="77">
        <f t="shared" ca="1" si="98"/>
        <v>0</v>
      </c>
      <c r="BD87" s="77">
        <f t="shared" ca="1" si="98"/>
        <v>0</v>
      </c>
      <c r="BE87" s="77">
        <f t="shared" ca="1" si="98"/>
        <v>0</v>
      </c>
      <c r="BF87" s="77">
        <f t="shared" ca="1" si="98"/>
        <v>0</v>
      </c>
      <c r="BG87" s="77">
        <f t="shared" ca="1" si="98"/>
        <v>0</v>
      </c>
      <c r="BH87" s="77">
        <f t="shared" ca="1" si="98"/>
        <v>0</v>
      </c>
      <c r="BI87" s="77">
        <f t="shared" ca="1" si="98"/>
        <v>0</v>
      </c>
      <c r="BJ87" s="77">
        <f t="shared" ca="1" si="98"/>
        <v>0</v>
      </c>
      <c r="BK87" s="77">
        <f t="shared" ca="1" si="98"/>
        <v>0</v>
      </c>
      <c r="BL87" s="77">
        <f t="shared" ca="1" si="98"/>
        <v>0</v>
      </c>
      <c r="BM87" s="77">
        <f t="shared" ca="1" si="98"/>
        <v>0</v>
      </c>
      <c r="BN87" s="77">
        <f t="shared" ca="1" si="98"/>
        <v>0</v>
      </c>
      <c r="BO87" s="77">
        <f t="shared" ca="1" si="98"/>
        <v>0</v>
      </c>
      <c r="BP87" s="77">
        <f t="shared" ca="1" si="98"/>
        <v>0</v>
      </c>
      <c r="BQ87" s="77">
        <f t="shared" ca="1" si="98"/>
        <v>0</v>
      </c>
      <c r="BR87" s="77">
        <f t="shared" ca="1" si="98"/>
        <v>0</v>
      </c>
      <c r="BS87" s="77">
        <f t="shared" ref="BS87:ED87" ca="1" si="99">SUM(BS82:BS86)</f>
        <v>0</v>
      </c>
      <c r="BT87" s="77">
        <f t="shared" ca="1" si="99"/>
        <v>0</v>
      </c>
      <c r="BU87" s="77">
        <f t="shared" ca="1" si="99"/>
        <v>0</v>
      </c>
      <c r="BV87" s="77">
        <f t="shared" ca="1" si="99"/>
        <v>0</v>
      </c>
      <c r="BW87" s="77">
        <f t="shared" ca="1" si="99"/>
        <v>0</v>
      </c>
      <c r="BX87" s="77">
        <f t="shared" ca="1" si="99"/>
        <v>0</v>
      </c>
      <c r="BY87" s="77">
        <f t="shared" ca="1" si="99"/>
        <v>0</v>
      </c>
      <c r="BZ87" s="77">
        <f t="shared" ca="1" si="99"/>
        <v>0</v>
      </c>
      <c r="CA87" s="77">
        <f t="shared" ca="1" si="99"/>
        <v>0</v>
      </c>
      <c r="CB87" s="77">
        <f t="shared" ca="1" si="99"/>
        <v>0</v>
      </c>
      <c r="CC87" s="77">
        <f t="shared" ca="1" si="99"/>
        <v>0</v>
      </c>
      <c r="CD87" s="77">
        <f t="shared" ca="1" si="99"/>
        <v>0</v>
      </c>
      <c r="CE87" s="77">
        <f t="shared" ca="1" si="99"/>
        <v>0</v>
      </c>
      <c r="CF87" s="77">
        <f t="shared" ca="1" si="99"/>
        <v>0</v>
      </c>
      <c r="CG87" s="77">
        <f t="shared" ca="1" si="99"/>
        <v>0</v>
      </c>
      <c r="CH87" s="77">
        <f t="shared" ca="1" si="99"/>
        <v>0</v>
      </c>
      <c r="CI87" s="77">
        <f t="shared" ca="1" si="99"/>
        <v>0</v>
      </c>
      <c r="CJ87" s="77">
        <f t="shared" ca="1" si="99"/>
        <v>0</v>
      </c>
      <c r="CK87" s="77">
        <f t="shared" ca="1" si="99"/>
        <v>0</v>
      </c>
      <c r="CL87" s="77">
        <f t="shared" ca="1" si="99"/>
        <v>0</v>
      </c>
      <c r="CM87" s="77">
        <f t="shared" ca="1" si="99"/>
        <v>0</v>
      </c>
      <c r="CN87" s="77">
        <f t="shared" ca="1" si="99"/>
        <v>0</v>
      </c>
      <c r="CO87" s="77">
        <f t="shared" ca="1" si="99"/>
        <v>0</v>
      </c>
      <c r="CP87" s="77">
        <f t="shared" ca="1" si="99"/>
        <v>0</v>
      </c>
      <c r="CQ87" s="77">
        <f t="shared" ca="1" si="99"/>
        <v>0</v>
      </c>
      <c r="CR87" s="77">
        <f t="shared" ca="1" si="99"/>
        <v>0</v>
      </c>
      <c r="CS87" s="77">
        <f t="shared" ca="1" si="99"/>
        <v>0</v>
      </c>
      <c r="CT87" s="77">
        <f t="shared" ca="1" si="99"/>
        <v>0</v>
      </c>
      <c r="CU87" s="77">
        <f t="shared" ca="1" si="99"/>
        <v>0</v>
      </c>
      <c r="CV87" s="77">
        <f t="shared" ca="1" si="99"/>
        <v>0</v>
      </c>
      <c r="CW87" s="77">
        <f t="shared" ca="1" si="99"/>
        <v>0</v>
      </c>
      <c r="CX87" s="77">
        <f t="shared" ca="1" si="99"/>
        <v>0</v>
      </c>
      <c r="CY87" s="77">
        <f t="shared" ca="1" si="99"/>
        <v>0</v>
      </c>
      <c r="CZ87" s="77">
        <f t="shared" ca="1" si="99"/>
        <v>0</v>
      </c>
      <c r="DA87" s="77">
        <f t="shared" ca="1" si="99"/>
        <v>0</v>
      </c>
      <c r="DB87" s="77">
        <f t="shared" ca="1" si="99"/>
        <v>0</v>
      </c>
      <c r="DC87" s="77">
        <f t="shared" ca="1" si="99"/>
        <v>0</v>
      </c>
      <c r="DD87" s="77">
        <f t="shared" ca="1" si="99"/>
        <v>0</v>
      </c>
      <c r="DE87" s="77">
        <f t="shared" ca="1" si="99"/>
        <v>0</v>
      </c>
      <c r="DF87" s="77">
        <f t="shared" ca="1" si="99"/>
        <v>0</v>
      </c>
      <c r="DG87" s="77">
        <f t="shared" ca="1" si="99"/>
        <v>0</v>
      </c>
      <c r="DH87" s="77">
        <f t="shared" ca="1" si="99"/>
        <v>0</v>
      </c>
      <c r="DI87" s="77">
        <f t="shared" ca="1" si="99"/>
        <v>0</v>
      </c>
      <c r="DJ87" s="77">
        <f t="shared" ca="1" si="99"/>
        <v>0</v>
      </c>
      <c r="DK87" s="77">
        <f t="shared" ca="1" si="99"/>
        <v>0</v>
      </c>
      <c r="DL87" s="77">
        <f t="shared" ca="1" si="99"/>
        <v>0</v>
      </c>
      <c r="DM87" s="77">
        <f t="shared" ca="1" si="99"/>
        <v>0</v>
      </c>
      <c r="DN87" s="77">
        <f t="shared" ca="1" si="99"/>
        <v>0</v>
      </c>
      <c r="DO87" s="77">
        <f t="shared" ca="1" si="99"/>
        <v>0</v>
      </c>
      <c r="DP87" s="77">
        <f t="shared" ca="1" si="99"/>
        <v>0</v>
      </c>
      <c r="DQ87" s="77">
        <f t="shared" ca="1" si="99"/>
        <v>0</v>
      </c>
      <c r="DR87" s="77">
        <f t="shared" ca="1" si="99"/>
        <v>0</v>
      </c>
      <c r="DS87" s="77">
        <f t="shared" ca="1" si="99"/>
        <v>0</v>
      </c>
      <c r="DT87" s="77">
        <f t="shared" ca="1" si="99"/>
        <v>0</v>
      </c>
      <c r="DU87" s="77">
        <f t="shared" ca="1" si="99"/>
        <v>0</v>
      </c>
      <c r="DV87" s="77">
        <f t="shared" ca="1" si="99"/>
        <v>0</v>
      </c>
      <c r="DW87" s="77">
        <f t="shared" ca="1" si="99"/>
        <v>0</v>
      </c>
      <c r="DX87" s="77">
        <f t="shared" ca="1" si="99"/>
        <v>0</v>
      </c>
      <c r="DY87" s="77">
        <f t="shared" ca="1" si="99"/>
        <v>0</v>
      </c>
      <c r="DZ87" s="77">
        <f t="shared" ca="1" si="99"/>
        <v>0</v>
      </c>
      <c r="EA87" s="77">
        <f t="shared" ca="1" si="99"/>
        <v>0</v>
      </c>
      <c r="EB87" s="77">
        <f t="shared" ca="1" si="99"/>
        <v>0</v>
      </c>
      <c r="EC87" s="77">
        <f t="shared" ca="1" si="99"/>
        <v>0</v>
      </c>
      <c r="ED87" s="77">
        <f t="shared" ca="1" si="99"/>
        <v>0</v>
      </c>
      <c r="EE87" s="77">
        <f t="shared" ref="EE87:GP87" ca="1" si="100">SUM(EE82:EE86)</f>
        <v>0</v>
      </c>
      <c r="EF87" s="77">
        <f t="shared" ca="1" si="100"/>
        <v>0</v>
      </c>
      <c r="EG87" s="77">
        <f t="shared" ca="1" si="100"/>
        <v>0</v>
      </c>
      <c r="EH87" s="77">
        <f t="shared" ca="1" si="100"/>
        <v>0</v>
      </c>
      <c r="EI87" s="77">
        <f t="shared" ca="1" si="100"/>
        <v>0</v>
      </c>
      <c r="EJ87" s="77">
        <f t="shared" ca="1" si="100"/>
        <v>0</v>
      </c>
      <c r="EK87" s="77">
        <f t="shared" ca="1" si="100"/>
        <v>0</v>
      </c>
      <c r="EL87" s="77">
        <f t="shared" ca="1" si="100"/>
        <v>0</v>
      </c>
      <c r="EM87" s="77">
        <f t="shared" ca="1" si="100"/>
        <v>0</v>
      </c>
      <c r="EN87" s="77">
        <f t="shared" ca="1" si="100"/>
        <v>0</v>
      </c>
      <c r="EO87" s="77">
        <f t="shared" ca="1" si="100"/>
        <v>0</v>
      </c>
      <c r="EP87" s="77">
        <f t="shared" ca="1" si="100"/>
        <v>0</v>
      </c>
      <c r="EQ87" s="77">
        <f t="shared" ca="1" si="100"/>
        <v>0</v>
      </c>
      <c r="ER87" s="77">
        <f t="shared" ca="1" si="100"/>
        <v>0</v>
      </c>
      <c r="ES87" s="77">
        <f t="shared" ca="1" si="100"/>
        <v>0</v>
      </c>
      <c r="ET87" s="77">
        <f t="shared" ca="1" si="100"/>
        <v>0</v>
      </c>
      <c r="EU87" s="77">
        <f t="shared" ca="1" si="100"/>
        <v>0</v>
      </c>
      <c r="EV87" s="77">
        <f t="shared" ca="1" si="100"/>
        <v>0</v>
      </c>
      <c r="EW87" s="77">
        <f t="shared" ca="1" si="100"/>
        <v>0</v>
      </c>
      <c r="EX87" s="77">
        <f t="shared" ca="1" si="100"/>
        <v>0</v>
      </c>
      <c r="EY87" s="77">
        <f t="shared" ca="1" si="100"/>
        <v>0</v>
      </c>
      <c r="EZ87" s="77">
        <f t="shared" ca="1" si="100"/>
        <v>0</v>
      </c>
      <c r="FA87" s="77">
        <f t="shared" ca="1" si="100"/>
        <v>0</v>
      </c>
      <c r="FB87" s="77">
        <f t="shared" ca="1" si="100"/>
        <v>0</v>
      </c>
      <c r="FC87" s="77">
        <f t="shared" ca="1" si="100"/>
        <v>0</v>
      </c>
      <c r="FD87" s="77">
        <f t="shared" ca="1" si="100"/>
        <v>0</v>
      </c>
      <c r="FE87" s="77">
        <f t="shared" ca="1" si="100"/>
        <v>0</v>
      </c>
      <c r="FF87" s="77">
        <f t="shared" ca="1" si="100"/>
        <v>0</v>
      </c>
      <c r="FG87" s="77">
        <f t="shared" ca="1" si="100"/>
        <v>0</v>
      </c>
      <c r="FH87" s="77">
        <f t="shared" ca="1" si="100"/>
        <v>0</v>
      </c>
      <c r="FI87" s="77">
        <f t="shared" ca="1" si="100"/>
        <v>0</v>
      </c>
      <c r="FJ87" s="77">
        <f t="shared" ca="1" si="100"/>
        <v>0</v>
      </c>
      <c r="FK87" s="77">
        <f t="shared" ca="1" si="100"/>
        <v>0</v>
      </c>
      <c r="FL87" s="77">
        <f t="shared" ca="1" si="100"/>
        <v>0</v>
      </c>
      <c r="FM87" s="77">
        <f t="shared" ca="1" si="100"/>
        <v>0</v>
      </c>
      <c r="FN87" s="77">
        <f t="shared" ca="1" si="100"/>
        <v>0</v>
      </c>
      <c r="FO87" s="77">
        <f t="shared" ca="1" si="100"/>
        <v>0</v>
      </c>
      <c r="FP87" s="77">
        <f t="shared" ca="1" si="100"/>
        <v>0</v>
      </c>
      <c r="FQ87" s="77">
        <f t="shared" ca="1" si="100"/>
        <v>0</v>
      </c>
      <c r="FR87" s="77">
        <f t="shared" ca="1" si="100"/>
        <v>0</v>
      </c>
      <c r="FS87" s="77">
        <f t="shared" ca="1" si="100"/>
        <v>0</v>
      </c>
      <c r="FT87" s="77">
        <f t="shared" ca="1" si="100"/>
        <v>0</v>
      </c>
      <c r="FU87" s="77">
        <f t="shared" ca="1" si="100"/>
        <v>0</v>
      </c>
      <c r="FV87" s="77">
        <f t="shared" ca="1" si="100"/>
        <v>0</v>
      </c>
      <c r="FW87" s="77">
        <f t="shared" ca="1" si="100"/>
        <v>0</v>
      </c>
      <c r="FX87" s="77">
        <f t="shared" ca="1" si="100"/>
        <v>0</v>
      </c>
      <c r="FY87" s="77">
        <f t="shared" ca="1" si="100"/>
        <v>0</v>
      </c>
      <c r="FZ87" s="77">
        <f t="shared" ca="1" si="100"/>
        <v>0</v>
      </c>
      <c r="GA87" s="77">
        <f t="shared" ca="1" si="100"/>
        <v>0</v>
      </c>
      <c r="GB87" s="77">
        <f t="shared" ca="1" si="100"/>
        <v>0</v>
      </c>
      <c r="GC87" s="77">
        <f t="shared" ca="1" si="100"/>
        <v>0</v>
      </c>
      <c r="GD87" s="77">
        <f t="shared" ca="1" si="100"/>
        <v>0</v>
      </c>
      <c r="GE87" s="77">
        <f t="shared" ca="1" si="100"/>
        <v>0</v>
      </c>
      <c r="GF87" s="77">
        <f t="shared" ca="1" si="100"/>
        <v>0</v>
      </c>
      <c r="GG87" s="77">
        <f t="shared" ca="1" si="100"/>
        <v>0</v>
      </c>
      <c r="GH87" s="77">
        <f t="shared" ca="1" si="100"/>
        <v>0</v>
      </c>
      <c r="GI87" s="77">
        <f t="shared" ca="1" si="100"/>
        <v>0</v>
      </c>
      <c r="GJ87" s="77">
        <f t="shared" ca="1" si="100"/>
        <v>0</v>
      </c>
      <c r="GK87" s="77">
        <f t="shared" ca="1" si="100"/>
        <v>0</v>
      </c>
      <c r="GL87" s="77">
        <f t="shared" ca="1" si="100"/>
        <v>0</v>
      </c>
      <c r="GM87" s="77">
        <f t="shared" ca="1" si="100"/>
        <v>0</v>
      </c>
      <c r="GN87" s="77">
        <f t="shared" ca="1" si="100"/>
        <v>0</v>
      </c>
      <c r="GO87" s="77">
        <f t="shared" ca="1" si="100"/>
        <v>0</v>
      </c>
      <c r="GP87" s="77">
        <f t="shared" ca="1" si="100"/>
        <v>0</v>
      </c>
      <c r="GQ87" s="77">
        <f t="shared" ref="GQ87:IL87" ca="1" si="101">SUM(GQ82:GQ86)</f>
        <v>0</v>
      </c>
      <c r="GR87" s="77">
        <f t="shared" ca="1" si="101"/>
        <v>0</v>
      </c>
      <c r="GS87" s="77">
        <f t="shared" ca="1" si="101"/>
        <v>0</v>
      </c>
      <c r="GT87" s="77">
        <f t="shared" ca="1" si="101"/>
        <v>0</v>
      </c>
      <c r="GU87" s="77">
        <f t="shared" ca="1" si="101"/>
        <v>0</v>
      </c>
      <c r="GV87" s="77">
        <f t="shared" ca="1" si="101"/>
        <v>0</v>
      </c>
      <c r="GW87" s="77">
        <f t="shared" ca="1" si="101"/>
        <v>0</v>
      </c>
      <c r="GX87" s="77">
        <f t="shared" ca="1" si="101"/>
        <v>0</v>
      </c>
      <c r="GY87" s="77">
        <f t="shared" ca="1" si="101"/>
        <v>0</v>
      </c>
      <c r="GZ87" s="77">
        <f t="shared" ca="1" si="101"/>
        <v>0</v>
      </c>
      <c r="HA87" s="77">
        <f t="shared" ca="1" si="101"/>
        <v>0</v>
      </c>
      <c r="HB87" s="77">
        <f t="shared" ca="1" si="101"/>
        <v>0</v>
      </c>
      <c r="HC87" s="77">
        <f t="shared" ca="1" si="101"/>
        <v>0</v>
      </c>
      <c r="HD87" s="77">
        <f t="shared" ca="1" si="101"/>
        <v>0</v>
      </c>
      <c r="HE87" s="77">
        <f t="shared" ca="1" si="101"/>
        <v>0</v>
      </c>
      <c r="HF87" s="77">
        <f t="shared" ca="1" si="101"/>
        <v>0</v>
      </c>
      <c r="HG87" s="77">
        <f t="shared" ca="1" si="101"/>
        <v>0</v>
      </c>
      <c r="HH87" s="77">
        <f t="shared" ca="1" si="101"/>
        <v>0</v>
      </c>
      <c r="HI87" s="77">
        <f t="shared" ca="1" si="101"/>
        <v>0</v>
      </c>
      <c r="HJ87" s="77">
        <f t="shared" ca="1" si="101"/>
        <v>0</v>
      </c>
      <c r="HK87" s="77">
        <f t="shared" ca="1" si="101"/>
        <v>0</v>
      </c>
      <c r="HL87" s="77">
        <f t="shared" ca="1" si="101"/>
        <v>0</v>
      </c>
      <c r="HM87" s="77">
        <f t="shared" ca="1" si="101"/>
        <v>0</v>
      </c>
      <c r="HN87" s="77">
        <f t="shared" ca="1" si="101"/>
        <v>0</v>
      </c>
      <c r="HO87" s="77">
        <f t="shared" ca="1" si="101"/>
        <v>0</v>
      </c>
      <c r="HP87" s="77">
        <f t="shared" ca="1" si="101"/>
        <v>0</v>
      </c>
      <c r="HQ87" s="77">
        <f t="shared" ca="1" si="101"/>
        <v>0</v>
      </c>
      <c r="HR87" s="77">
        <f t="shared" ca="1" si="101"/>
        <v>0</v>
      </c>
      <c r="HS87" s="77">
        <f t="shared" ca="1" si="101"/>
        <v>0</v>
      </c>
      <c r="HT87" s="77">
        <f t="shared" ca="1" si="101"/>
        <v>0</v>
      </c>
      <c r="HU87" s="77">
        <f t="shared" ca="1" si="101"/>
        <v>0</v>
      </c>
      <c r="HV87" s="77">
        <f t="shared" ca="1" si="101"/>
        <v>0</v>
      </c>
      <c r="HW87" s="77">
        <f t="shared" ca="1" si="101"/>
        <v>0</v>
      </c>
      <c r="HX87" s="77">
        <f t="shared" ca="1" si="101"/>
        <v>0</v>
      </c>
      <c r="HY87" s="77">
        <f t="shared" ca="1" si="101"/>
        <v>0</v>
      </c>
      <c r="HZ87" s="77">
        <f t="shared" ca="1" si="101"/>
        <v>0</v>
      </c>
      <c r="IA87" s="77">
        <f t="shared" ca="1" si="101"/>
        <v>0</v>
      </c>
      <c r="IB87" s="77">
        <f t="shared" ca="1" si="101"/>
        <v>0</v>
      </c>
      <c r="IC87" s="77">
        <f t="shared" ca="1" si="101"/>
        <v>0</v>
      </c>
      <c r="ID87" s="77">
        <f t="shared" ca="1" si="101"/>
        <v>0</v>
      </c>
      <c r="IE87" s="77">
        <f t="shared" ca="1" si="101"/>
        <v>0</v>
      </c>
      <c r="IF87" s="77">
        <f t="shared" ca="1" si="101"/>
        <v>0</v>
      </c>
      <c r="IG87" s="77">
        <f t="shared" ca="1" si="101"/>
        <v>0</v>
      </c>
      <c r="IH87" s="77">
        <f t="shared" ca="1" si="101"/>
        <v>0</v>
      </c>
      <c r="II87" s="77">
        <f t="shared" ca="1" si="101"/>
        <v>0</v>
      </c>
      <c r="IJ87" s="77">
        <f t="shared" ca="1" si="101"/>
        <v>0</v>
      </c>
      <c r="IK87" s="77">
        <f t="shared" ca="1" si="101"/>
        <v>0</v>
      </c>
      <c r="IL87" s="77">
        <f t="shared" ca="1" si="101"/>
        <v>0</v>
      </c>
    </row>
    <row r="88" spans="2:246" ht="10.5" customHeight="1" outlineLevel="1" x14ac:dyDescent="0.3">
      <c r="B88" s="63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</row>
    <row r="89" spans="2:246" ht="10.5" customHeight="1" outlineLevel="1" x14ac:dyDescent="0.3">
      <c r="B89" s="42" t="s">
        <v>249</v>
      </c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</row>
    <row r="90" spans="2:246" ht="10.5" customHeight="1" outlineLevel="2" x14ac:dyDescent="0.3">
      <c r="B90" s="7" t="s">
        <v>112</v>
      </c>
      <c r="C90" s="56" t="s">
        <v>283</v>
      </c>
      <c r="G90" s="76">
        <f>IF(F98&gt;0,MIN(F98,SUM($G82:G82)*G$62/MIN(VLOOKUP(Assump!$D217,Assump!$B$195:$D$204,3,FALSE)*12,COUNTIF($G$62:$IL$62,TRUE))),0)</f>
        <v>0</v>
      </c>
      <c r="H90" s="76">
        <f>IF(G98&gt;0,MIN(G98,SUM($G82:H82)*H$62/MIN(VLOOKUP(Assump!$D217,Assump!$B$195:$D$204,3,FALSE)*12,COUNTIF($G$62:$IL$62,TRUE))),0)</f>
        <v>0</v>
      </c>
      <c r="I90" s="76">
        <f>IF(H98&gt;0,MIN(H98,SUM($G82:I82)*I$62/MIN(VLOOKUP(Assump!$D217,Assump!$B$195:$D$204,3,FALSE)*12,COUNTIF($G$62:$IL$62,TRUE))),0)</f>
        <v>0</v>
      </c>
      <c r="J90" s="76">
        <f>IF(I98&gt;0,MIN(I98,SUM($G82:J82)*J$62/MIN(VLOOKUP(Assump!$D217,Assump!$B$195:$D$204,3,FALSE)*12,COUNTIF($G$62:$IL$62,TRUE))),0)</f>
        <v>0</v>
      </c>
      <c r="K90" s="76">
        <f>IF(J98&gt;0,MIN(J98,SUM($G82:K82)*K$62/MIN(VLOOKUP(Assump!$D217,Assump!$B$195:$D$204,3,FALSE)*12,COUNTIF($G$62:$IL$62,TRUE))),0)</f>
        <v>0</v>
      </c>
      <c r="L90" s="76">
        <f>IF(K98&gt;0,MIN(K98,SUM($G82:L82)*L$62/MIN(VLOOKUP(Assump!$D217,Assump!$B$195:$D$204,3,FALSE)*12,COUNTIF($G$62:$IL$62,TRUE))),0)</f>
        <v>0</v>
      </c>
      <c r="M90" s="76">
        <f>IF(L98&gt;0,MIN(L98,SUM($G82:M82)*M$62/MIN(VLOOKUP(Assump!$D217,Assump!$B$195:$D$204,3,FALSE)*12,COUNTIF($G$62:$IL$62,TRUE))),0)</f>
        <v>0</v>
      </c>
      <c r="N90" s="76">
        <f>IF(M98&gt;0,MIN(M98,SUM($G82:N82)*N$62/MIN(VLOOKUP(Assump!$D217,Assump!$B$195:$D$204,3,FALSE)*12,COUNTIF($G$62:$IL$62,TRUE))),0)</f>
        <v>0</v>
      </c>
      <c r="O90" s="76">
        <f>IF(N98&gt;0,MIN(N98,SUM($G82:O82)*O$62/MIN(VLOOKUP(Assump!$D217,Assump!$B$195:$D$204,3,FALSE)*12,COUNTIF($G$62:$IL$62,TRUE))),0)</f>
        <v>0</v>
      </c>
      <c r="P90" s="76">
        <f>IF(O98&gt;0,MIN(O98,SUM($G82:P82)*P$62/MIN(VLOOKUP(Assump!$D217,Assump!$B$195:$D$204,3,FALSE)*12,COUNTIF($G$62:$IL$62,TRUE))),0)</f>
        <v>0</v>
      </c>
      <c r="Q90" s="76">
        <f>IF(P98&gt;0,MIN(P98,SUM($G82:Q82)*Q$62/MIN(VLOOKUP(Assump!$D217,Assump!$B$195:$D$204,3,FALSE)*12,COUNTIF($G$62:$IL$62,TRUE))),0)</f>
        <v>0</v>
      </c>
      <c r="R90" s="76">
        <f>IF(Q98&gt;0,MIN(Q98,SUM($G82:R82)*R$62/MIN(VLOOKUP(Assump!$D217,Assump!$B$195:$D$204,3,FALSE)*12,COUNTIF($G$62:$IL$62,TRUE))),0)</f>
        <v>0</v>
      </c>
      <c r="S90" s="76">
        <f>IF(R98&gt;0,MIN(R98,SUM($G82:S82)*S$62/MIN(VLOOKUP(Assump!$D217,Assump!$B$195:$D$204,3,FALSE)*12,COUNTIF($G$62:$IL$62,TRUE))),0)</f>
        <v>0</v>
      </c>
      <c r="T90" s="76">
        <f>IF(S98&gt;0,MIN(S98,SUM($G82:T82)*T$62/MIN(VLOOKUP(Assump!$D217,Assump!$B$195:$D$204,3,FALSE)*12,COUNTIF($G$62:$IL$62,TRUE))),0)</f>
        <v>0</v>
      </c>
      <c r="U90" s="76">
        <f>IF(T98&gt;0,MIN(T98,SUM($G82:U82)*U$62/MIN(VLOOKUP(Assump!$D217,Assump!$B$195:$D$204,3,FALSE)*12,COUNTIF($G$62:$IL$62,TRUE))),0)</f>
        <v>0</v>
      </c>
      <c r="V90" s="76">
        <f>IF(U98&gt;0,MIN(U98,SUM($G82:V82)*V$62/MIN(VLOOKUP(Assump!$D217,Assump!$B$195:$D$204,3,FALSE)*12,COUNTIF($G$62:$IL$62,TRUE))),0)</f>
        <v>0</v>
      </c>
      <c r="W90" s="76">
        <f>IF(V98&gt;0,MIN(V98,SUM($G82:W82)*W$62/MIN(VLOOKUP(Assump!$D217,Assump!$B$195:$D$204,3,FALSE)*12,COUNTIF($G$62:$IL$62,TRUE))),0)</f>
        <v>0</v>
      </c>
      <c r="X90" s="76">
        <f>IF(W98&gt;0,MIN(W98,SUM($G82:X82)*X$62/MIN(VLOOKUP(Assump!$D217,Assump!$B$195:$D$204,3,FALSE)*12,COUNTIF($G$62:$IL$62,TRUE))),0)</f>
        <v>0</v>
      </c>
      <c r="Y90" s="76">
        <f>IF(X98&gt;0,MIN(X98,SUM($G82:Y82)*Y$62/MIN(VLOOKUP(Assump!$D217,Assump!$B$195:$D$204,3,FALSE)*12,COUNTIF($G$62:$IL$62,TRUE))),0)</f>
        <v>0</v>
      </c>
      <c r="Z90" s="76">
        <f>IF(Y98&gt;0,MIN(Y98,SUM($G82:Z82)*Z$62/MIN(VLOOKUP(Assump!$D217,Assump!$B$195:$D$204,3,FALSE)*12,COUNTIF($G$62:$IL$62,TRUE))),0)</f>
        <v>0</v>
      </c>
      <c r="AA90" s="76">
        <f>IF(Z98&gt;0,MIN(Z98,SUM($G82:AA82)*AA$62/MIN(VLOOKUP(Assump!$D217,Assump!$B$195:$D$204,3,FALSE)*12,COUNTIF($G$62:$IL$62,TRUE))),0)</f>
        <v>0</v>
      </c>
      <c r="AB90" s="76">
        <f>IF(AA98&gt;0,MIN(AA98,SUM($G82:AB82)*AB$62/MIN(VLOOKUP(Assump!$D217,Assump!$B$195:$D$204,3,FALSE)*12,COUNTIF($G$62:$IL$62,TRUE))),0)</f>
        <v>0</v>
      </c>
      <c r="AC90" s="76">
        <f>IF(AB98&gt;0,MIN(AB98,SUM($G82:AC82)*AC$62/MIN(VLOOKUP(Assump!$D217,Assump!$B$195:$D$204,3,FALSE)*12,COUNTIF($G$62:$IL$62,TRUE))),0)</f>
        <v>0</v>
      </c>
      <c r="AD90" s="76">
        <f>IF(AC98&gt;0,MIN(AC98,SUM($G82:AD82)*AD$62/MIN(VLOOKUP(Assump!$D217,Assump!$B$195:$D$204,3,FALSE)*12,COUNTIF($G$62:$IL$62,TRUE))),0)</f>
        <v>0</v>
      </c>
      <c r="AE90" s="76">
        <f>IF(AD98&gt;0,MIN(AD98,SUM($G82:AE82)*AE$62/MIN(VLOOKUP(Assump!$D217,Assump!$B$195:$D$204,3,FALSE)*12,COUNTIF($G$62:$IL$62,TRUE))),0)</f>
        <v>0</v>
      </c>
      <c r="AF90" s="76">
        <f>IF(AE98&gt;0,MIN(AE98,SUM($G82:AF82)*AF$62/MIN(VLOOKUP(Assump!$D217,Assump!$B$195:$D$204,3,FALSE)*12,COUNTIF($G$62:$IL$62,TRUE))),0)</f>
        <v>0</v>
      </c>
      <c r="AG90" s="76">
        <f>IF(AF98&gt;0,MIN(AF98,SUM($G82:AG82)*AG$62/MIN(VLOOKUP(Assump!$D217,Assump!$B$195:$D$204,3,FALSE)*12,COUNTIF($G$62:$IL$62,TRUE))),0)</f>
        <v>0</v>
      </c>
      <c r="AH90" s="76">
        <f>IF(AG98&gt;0,MIN(AG98,SUM($G82:AH82)*AH$62/MIN(VLOOKUP(Assump!$D217,Assump!$B$195:$D$204,3,FALSE)*12,COUNTIF($G$62:$IL$62,TRUE))),0)</f>
        <v>0</v>
      </c>
      <c r="AI90" s="76">
        <f>IF(AH98&gt;0,MIN(AH98,SUM($G82:AI82)*AI$62/MIN(VLOOKUP(Assump!$D217,Assump!$B$195:$D$204,3,FALSE)*12,COUNTIF($G$62:$IL$62,TRUE))),0)</f>
        <v>0</v>
      </c>
      <c r="AJ90" s="76">
        <f>IF(AI98&gt;0,MIN(AI98,SUM($G82:AJ82)*AJ$62/MIN(VLOOKUP(Assump!$D217,Assump!$B$195:$D$204,3,FALSE)*12,COUNTIF($G$62:$IL$62,TRUE))),0)</f>
        <v>0</v>
      </c>
      <c r="AK90" s="76">
        <f>IF(AJ98&gt;0,MIN(AJ98,SUM($G82:AK82)*AK$62/MIN(VLOOKUP(Assump!$D217,Assump!$B$195:$D$204,3,FALSE)*12,COUNTIF($G$62:$IL$62,TRUE))),0)</f>
        <v>0</v>
      </c>
      <c r="AL90" s="76">
        <f>IF(AK98&gt;0,MIN(AK98,SUM($G82:AL82)*AL$62/MIN(VLOOKUP(Assump!$D217,Assump!$B$195:$D$204,3,FALSE)*12,COUNTIF($G$62:$IL$62,TRUE))),0)</f>
        <v>0</v>
      </c>
      <c r="AM90" s="76">
        <f>IF(AL98&gt;0,MIN(AL98,SUM($G82:AM82)*AM$62/MIN(VLOOKUP(Assump!$D217,Assump!$B$195:$D$204,3,FALSE)*12,COUNTIF($G$62:$IL$62,TRUE))),0)</f>
        <v>0</v>
      </c>
      <c r="AN90" s="76">
        <f>IF(AM98&gt;0,MIN(AM98,SUM($G82:AN82)*AN$62/MIN(VLOOKUP(Assump!$D217,Assump!$B$195:$D$204,3,FALSE)*12,COUNTIF($G$62:$IL$62,TRUE))),0)</f>
        <v>0</v>
      </c>
      <c r="AO90" s="76">
        <f>IF(AN98&gt;0,MIN(AN98,SUM($G82:AO82)*AO$62/MIN(VLOOKUP(Assump!$D217,Assump!$B$195:$D$204,3,FALSE)*12,COUNTIF($G$62:$IL$62,TRUE))),0)</f>
        <v>0</v>
      </c>
      <c r="AP90" s="76">
        <f>IF(AO98&gt;0,MIN(AO98,SUM($G82:AP82)*AP$62/MIN(VLOOKUP(Assump!$D217,Assump!$B$195:$D$204,3,FALSE)*12,COUNTIF($G$62:$IL$62,TRUE))),0)</f>
        <v>0</v>
      </c>
      <c r="AQ90" s="76">
        <f>IF(AP98&gt;0,MIN(AP98,SUM($G82:AQ82)*AQ$62/MIN(VLOOKUP(Assump!$D217,Assump!$B$195:$D$204,3,FALSE)*12,COUNTIF($G$62:$IL$62,TRUE))),0)</f>
        <v>0</v>
      </c>
      <c r="AR90" s="76">
        <f>IF(AQ98&gt;0,MIN(AQ98,SUM($G82:AR82)*AR$62/MIN(VLOOKUP(Assump!$D217,Assump!$B$195:$D$204,3,FALSE)*12,COUNTIF($G$62:$IL$62,TRUE))),0)</f>
        <v>0</v>
      </c>
      <c r="AS90" s="76">
        <f>IF(AR98&gt;0,MIN(AR98,SUM($G82:AS82)*AS$62/MIN(VLOOKUP(Assump!$D217,Assump!$B$195:$D$204,3,FALSE)*12,COUNTIF($G$62:$IL$62,TRUE))),0)</f>
        <v>0</v>
      </c>
      <c r="AT90" s="76">
        <f>IF(AS98&gt;0,MIN(AS98,SUM($G82:AT82)*AT$62/MIN(VLOOKUP(Assump!$D217,Assump!$B$195:$D$204,3,FALSE)*12,COUNTIF($G$62:$IL$62,TRUE))),0)</f>
        <v>0</v>
      </c>
      <c r="AU90" s="76">
        <f>IF(AT98&gt;0,MIN(AT98,SUM($G82:AU82)*AU$62/MIN(VLOOKUP(Assump!$D217,Assump!$B$195:$D$204,3,FALSE)*12,COUNTIF($G$62:$IL$62,TRUE))),0)</f>
        <v>0</v>
      </c>
      <c r="AV90" s="76">
        <f>IF(AU98&gt;0,MIN(AU98,SUM($G82:AV82)*AV$62/MIN(VLOOKUP(Assump!$D217,Assump!$B$195:$D$204,3,FALSE)*12,COUNTIF($G$62:$IL$62,TRUE))),0)</f>
        <v>0</v>
      </c>
      <c r="AW90" s="76">
        <f>IF(AV98&gt;0,MIN(AV98,SUM($G82:AW82)*AW$62/MIN(VLOOKUP(Assump!$D217,Assump!$B$195:$D$204,3,FALSE)*12,COUNTIF($G$62:$IL$62,TRUE))),0)</f>
        <v>0</v>
      </c>
      <c r="AX90" s="76">
        <f>IF(AW98&gt;0,MIN(AW98,SUM($G82:AX82)*AX$62/MIN(VLOOKUP(Assump!$D217,Assump!$B$195:$D$204,3,FALSE)*12,COUNTIF($G$62:$IL$62,TRUE))),0)</f>
        <v>0</v>
      </c>
      <c r="AY90" s="76">
        <f>IF(AX98&gt;0,MIN(AX98,SUM($G82:AY82)*AY$62/MIN(VLOOKUP(Assump!$D217,Assump!$B$195:$D$204,3,FALSE)*12,COUNTIF($G$62:$IL$62,TRUE))),0)</f>
        <v>0</v>
      </c>
      <c r="AZ90" s="76">
        <f>IF(AY98&gt;0,MIN(AY98,SUM($G82:AZ82)*AZ$62/MIN(VLOOKUP(Assump!$D217,Assump!$B$195:$D$204,3,FALSE)*12,COUNTIF($G$62:$IL$62,TRUE))),0)</f>
        <v>0</v>
      </c>
      <c r="BA90" s="76">
        <f>IF(AZ98&gt;0,MIN(AZ98,SUM($G82:BA82)*BA$62/MIN(VLOOKUP(Assump!$D217,Assump!$B$195:$D$204,3,FALSE)*12,COUNTIF($G$62:$IL$62,TRUE))),0)</f>
        <v>0</v>
      </c>
      <c r="BB90" s="76">
        <f>IF(BA98&gt;0,MIN(BA98,SUM($G82:BB82)*BB$62/MIN(VLOOKUP(Assump!$D217,Assump!$B$195:$D$204,3,FALSE)*12,COUNTIF($G$62:$IL$62,TRUE))),0)</f>
        <v>0</v>
      </c>
      <c r="BC90" s="76">
        <f>IF(BB98&gt;0,MIN(BB98,SUM($G82:BC82)*BC$62/MIN(VLOOKUP(Assump!$D217,Assump!$B$195:$D$204,3,FALSE)*12,COUNTIF($G$62:$IL$62,TRUE))),0)</f>
        <v>0</v>
      </c>
      <c r="BD90" s="76">
        <f>IF(BC98&gt;0,MIN(BC98,SUM($G82:BD82)*BD$62/MIN(VLOOKUP(Assump!$D217,Assump!$B$195:$D$204,3,FALSE)*12,COUNTIF($G$62:$IL$62,TRUE))),0)</f>
        <v>0</v>
      </c>
      <c r="BE90" s="76">
        <f>IF(BD98&gt;0,MIN(BD98,SUM($G82:BE82)*BE$62/MIN(VLOOKUP(Assump!$D217,Assump!$B$195:$D$204,3,FALSE)*12,COUNTIF($G$62:$IL$62,TRUE))),0)</f>
        <v>0</v>
      </c>
      <c r="BF90" s="76">
        <f>IF(BE98&gt;0,MIN(BE98,SUM($G82:BF82)*BF$62/MIN(VLOOKUP(Assump!$D217,Assump!$B$195:$D$204,3,FALSE)*12,COUNTIF($G$62:$IL$62,TRUE))),0)</f>
        <v>0</v>
      </c>
      <c r="BG90" s="76">
        <f>IF(BF98&gt;0,MIN(BF98,SUM($G82:BG82)*BG$62/MIN(VLOOKUP(Assump!$D217,Assump!$B$195:$D$204,3,FALSE)*12,COUNTIF($G$62:$IL$62,TRUE))),0)</f>
        <v>0</v>
      </c>
      <c r="BH90" s="76">
        <f>IF(BG98&gt;0,MIN(BG98,SUM($G82:BH82)*BH$62/MIN(VLOOKUP(Assump!$D217,Assump!$B$195:$D$204,3,FALSE)*12,COUNTIF($G$62:$IL$62,TRUE))),0)</f>
        <v>0</v>
      </c>
      <c r="BI90" s="76">
        <f>IF(BH98&gt;0,MIN(BH98,SUM($G82:BI82)*BI$62/MIN(VLOOKUP(Assump!$D217,Assump!$B$195:$D$204,3,FALSE)*12,COUNTIF($G$62:$IL$62,TRUE))),0)</f>
        <v>0</v>
      </c>
      <c r="BJ90" s="76">
        <f>IF(BI98&gt;0,MIN(BI98,SUM($G82:BJ82)*BJ$62/MIN(VLOOKUP(Assump!$D217,Assump!$B$195:$D$204,3,FALSE)*12,COUNTIF($G$62:$IL$62,TRUE))),0)</f>
        <v>0</v>
      </c>
      <c r="BK90" s="76">
        <f>IF(BJ98&gt;0,MIN(BJ98,SUM($G82:BK82)*BK$62/MIN(VLOOKUP(Assump!$D217,Assump!$B$195:$D$204,3,FALSE)*12,COUNTIF($G$62:$IL$62,TRUE))),0)</f>
        <v>0</v>
      </c>
      <c r="BL90" s="76">
        <f>IF(BK98&gt;0,MIN(BK98,SUM($G82:BL82)*BL$62/MIN(VLOOKUP(Assump!$D217,Assump!$B$195:$D$204,3,FALSE)*12,COUNTIF($G$62:$IL$62,TRUE))),0)</f>
        <v>0</v>
      </c>
      <c r="BM90" s="76">
        <f>IF(BL98&gt;0,MIN(BL98,SUM($G82:BM82)*BM$62/MIN(VLOOKUP(Assump!$D217,Assump!$B$195:$D$204,3,FALSE)*12,COUNTIF($G$62:$IL$62,TRUE))),0)</f>
        <v>0</v>
      </c>
      <c r="BN90" s="76">
        <f>IF(BM98&gt;0,MIN(BM98,SUM($G82:BN82)*BN$62/MIN(VLOOKUP(Assump!$D217,Assump!$B$195:$D$204,3,FALSE)*12,COUNTIF($G$62:$IL$62,TRUE))),0)</f>
        <v>0</v>
      </c>
      <c r="BO90" s="76">
        <f>IF(BN98&gt;0,MIN(BN98,SUM($G82:BO82)*BO$62/MIN(VLOOKUP(Assump!$D217,Assump!$B$195:$D$204,3,FALSE)*12,COUNTIF($G$62:$IL$62,TRUE))),0)</f>
        <v>0</v>
      </c>
      <c r="BP90" s="76">
        <f>IF(BO98&gt;0,MIN(BO98,SUM($G82:BP82)*BP$62/MIN(VLOOKUP(Assump!$D217,Assump!$B$195:$D$204,3,FALSE)*12,COUNTIF($G$62:$IL$62,TRUE))),0)</f>
        <v>0</v>
      </c>
      <c r="BQ90" s="76">
        <f>IF(BP98&gt;0,MIN(BP98,SUM($G82:BQ82)*BQ$62/MIN(VLOOKUP(Assump!$D217,Assump!$B$195:$D$204,3,FALSE)*12,COUNTIF($G$62:$IL$62,TRUE))),0)</f>
        <v>0</v>
      </c>
      <c r="BR90" s="76">
        <f>IF(BQ98&gt;0,MIN(BQ98,SUM($G82:BR82)*BR$62/MIN(VLOOKUP(Assump!$D217,Assump!$B$195:$D$204,3,FALSE)*12,COUNTIF($G$62:$IL$62,TRUE))),0)</f>
        <v>0</v>
      </c>
      <c r="BS90" s="76">
        <f>IF(BR98&gt;0,MIN(BR98,SUM($G82:BS82)*BS$62/MIN(VLOOKUP(Assump!$D217,Assump!$B$195:$D$204,3,FALSE)*12,COUNTIF($G$62:$IL$62,TRUE))),0)</f>
        <v>0</v>
      </c>
      <c r="BT90" s="76">
        <f>IF(BS98&gt;0,MIN(BS98,SUM($G82:BT82)*BT$62/MIN(VLOOKUP(Assump!$D217,Assump!$B$195:$D$204,3,FALSE)*12,COUNTIF($G$62:$IL$62,TRUE))),0)</f>
        <v>0</v>
      </c>
      <c r="BU90" s="76">
        <f>IF(BT98&gt;0,MIN(BT98,SUM($G82:BU82)*BU$62/MIN(VLOOKUP(Assump!$D217,Assump!$B$195:$D$204,3,FALSE)*12,COUNTIF($G$62:$IL$62,TRUE))),0)</f>
        <v>0</v>
      </c>
      <c r="BV90" s="76">
        <f>IF(BU98&gt;0,MIN(BU98,SUM($G82:BV82)*BV$62/MIN(VLOOKUP(Assump!$D217,Assump!$B$195:$D$204,3,FALSE)*12,COUNTIF($G$62:$IL$62,TRUE))),0)</f>
        <v>0</v>
      </c>
      <c r="BW90" s="76">
        <f>IF(BV98&gt;0,MIN(BV98,SUM($G82:BW82)*BW$62/MIN(VLOOKUP(Assump!$D217,Assump!$B$195:$D$204,3,FALSE)*12,COUNTIF($G$62:$IL$62,TRUE))),0)</f>
        <v>0</v>
      </c>
      <c r="BX90" s="76">
        <f>IF(BW98&gt;0,MIN(BW98,SUM($G82:BX82)*BX$62/MIN(VLOOKUP(Assump!$D217,Assump!$B$195:$D$204,3,FALSE)*12,COUNTIF($G$62:$IL$62,TRUE))),0)</f>
        <v>0</v>
      </c>
      <c r="BY90" s="76">
        <f>IF(BX98&gt;0,MIN(BX98,SUM($G82:BY82)*BY$62/MIN(VLOOKUP(Assump!$D217,Assump!$B$195:$D$204,3,FALSE)*12,COUNTIF($G$62:$IL$62,TRUE))),0)</f>
        <v>0</v>
      </c>
      <c r="BZ90" s="76">
        <f>IF(BY98&gt;0,MIN(BY98,SUM($G82:BZ82)*BZ$62/MIN(VLOOKUP(Assump!$D217,Assump!$B$195:$D$204,3,FALSE)*12,COUNTIF($G$62:$IL$62,TRUE))),0)</f>
        <v>0</v>
      </c>
      <c r="CA90" s="76">
        <f>IF(BZ98&gt;0,MIN(BZ98,SUM($G82:CA82)*CA$62/MIN(VLOOKUP(Assump!$D217,Assump!$B$195:$D$204,3,FALSE)*12,COUNTIF($G$62:$IL$62,TRUE))),0)</f>
        <v>0</v>
      </c>
      <c r="CB90" s="76">
        <f>IF(CA98&gt;0,MIN(CA98,SUM($G82:CB82)*CB$62/MIN(VLOOKUP(Assump!$D217,Assump!$B$195:$D$204,3,FALSE)*12,COUNTIF($G$62:$IL$62,TRUE))),0)</f>
        <v>0</v>
      </c>
      <c r="CC90" s="76">
        <f>IF(CB98&gt;0,MIN(CB98,SUM($G82:CC82)*CC$62/MIN(VLOOKUP(Assump!$D217,Assump!$B$195:$D$204,3,FALSE)*12,COUNTIF($G$62:$IL$62,TRUE))),0)</f>
        <v>0</v>
      </c>
      <c r="CD90" s="76">
        <f>IF(CC98&gt;0,MIN(CC98,SUM($G82:CD82)*CD$62/MIN(VLOOKUP(Assump!$D217,Assump!$B$195:$D$204,3,FALSE)*12,COUNTIF($G$62:$IL$62,TRUE))),0)</f>
        <v>0</v>
      </c>
      <c r="CE90" s="76">
        <f>IF(CD98&gt;0,MIN(CD98,SUM($G82:CE82)*CE$62/MIN(VLOOKUP(Assump!$D217,Assump!$B$195:$D$204,3,FALSE)*12,COUNTIF($G$62:$IL$62,TRUE))),0)</f>
        <v>0</v>
      </c>
      <c r="CF90" s="76">
        <f>IF(CE98&gt;0,MIN(CE98,SUM($G82:CF82)*CF$62/MIN(VLOOKUP(Assump!$D217,Assump!$B$195:$D$204,3,FALSE)*12,COUNTIF($G$62:$IL$62,TRUE))),0)</f>
        <v>0</v>
      </c>
      <c r="CG90" s="76">
        <f>IF(CF98&gt;0,MIN(CF98,SUM($G82:CG82)*CG$62/MIN(VLOOKUP(Assump!$D217,Assump!$B$195:$D$204,3,FALSE)*12,COUNTIF($G$62:$IL$62,TRUE))),0)</f>
        <v>0</v>
      </c>
      <c r="CH90" s="76">
        <f>IF(CG98&gt;0,MIN(CG98,SUM($G82:CH82)*CH$62/MIN(VLOOKUP(Assump!$D217,Assump!$B$195:$D$204,3,FALSE)*12,COUNTIF($G$62:$IL$62,TRUE))),0)</f>
        <v>0</v>
      </c>
      <c r="CI90" s="76">
        <f>IF(CH98&gt;0,MIN(CH98,SUM($G82:CI82)*CI$62/MIN(VLOOKUP(Assump!$D217,Assump!$B$195:$D$204,3,FALSE)*12,COUNTIF($G$62:$IL$62,TRUE))),0)</f>
        <v>0</v>
      </c>
      <c r="CJ90" s="76">
        <f>IF(CI98&gt;0,MIN(CI98,SUM($G82:CJ82)*CJ$62/MIN(VLOOKUP(Assump!$D217,Assump!$B$195:$D$204,3,FALSE)*12,COUNTIF($G$62:$IL$62,TRUE))),0)</f>
        <v>0</v>
      </c>
      <c r="CK90" s="76">
        <f>IF(CJ98&gt;0,MIN(CJ98,SUM($G82:CK82)*CK$62/MIN(VLOOKUP(Assump!$D217,Assump!$B$195:$D$204,3,FALSE)*12,COUNTIF($G$62:$IL$62,TRUE))),0)</f>
        <v>0</v>
      </c>
      <c r="CL90" s="76">
        <f>IF(CK98&gt;0,MIN(CK98,SUM($G82:CL82)*CL$62/MIN(VLOOKUP(Assump!$D217,Assump!$B$195:$D$204,3,FALSE)*12,COUNTIF($G$62:$IL$62,TRUE))),0)</f>
        <v>0</v>
      </c>
      <c r="CM90" s="76">
        <f>IF(CL98&gt;0,MIN(CL98,SUM($G82:CM82)*CM$62/MIN(VLOOKUP(Assump!$D217,Assump!$B$195:$D$204,3,FALSE)*12,COUNTIF($G$62:$IL$62,TRUE))),0)</f>
        <v>0</v>
      </c>
      <c r="CN90" s="76">
        <f>IF(CM98&gt;0,MIN(CM98,SUM($G82:CN82)*CN$62/MIN(VLOOKUP(Assump!$D217,Assump!$B$195:$D$204,3,FALSE)*12,COUNTIF($G$62:$IL$62,TRUE))),0)</f>
        <v>0</v>
      </c>
      <c r="CO90" s="76">
        <f>IF(CN98&gt;0,MIN(CN98,SUM($G82:CO82)*CO$62/MIN(VLOOKUP(Assump!$D217,Assump!$B$195:$D$204,3,FALSE)*12,COUNTIF($G$62:$IL$62,TRUE))),0)</f>
        <v>0</v>
      </c>
      <c r="CP90" s="76">
        <f>IF(CO98&gt;0,MIN(CO98,SUM($G82:CP82)*CP$62/MIN(VLOOKUP(Assump!$D217,Assump!$B$195:$D$204,3,FALSE)*12,COUNTIF($G$62:$IL$62,TRUE))),0)</f>
        <v>0</v>
      </c>
      <c r="CQ90" s="76">
        <f>IF(CP98&gt;0,MIN(CP98,SUM($G82:CQ82)*CQ$62/MIN(VLOOKUP(Assump!$D217,Assump!$B$195:$D$204,3,FALSE)*12,COUNTIF($G$62:$IL$62,TRUE))),0)</f>
        <v>0</v>
      </c>
      <c r="CR90" s="76">
        <f>IF(CQ98&gt;0,MIN(CQ98,SUM($G82:CR82)*CR$62/MIN(VLOOKUP(Assump!$D217,Assump!$B$195:$D$204,3,FALSE)*12,COUNTIF($G$62:$IL$62,TRUE))),0)</f>
        <v>0</v>
      </c>
      <c r="CS90" s="76">
        <f>IF(CR98&gt;0,MIN(CR98,SUM($G82:CS82)*CS$62/MIN(VLOOKUP(Assump!$D217,Assump!$B$195:$D$204,3,FALSE)*12,COUNTIF($G$62:$IL$62,TRUE))),0)</f>
        <v>0</v>
      </c>
      <c r="CT90" s="76">
        <f>IF(CS98&gt;0,MIN(CS98,SUM($G82:CT82)*CT$62/MIN(VLOOKUP(Assump!$D217,Assump!$B$195:$D$204,3,FALSE)*12,COUNTIF($G$62:$IL$62,TRUE))),0)</f>
        <v>0</v>
      </c>
      <c r="CU90" s="76">
        <f>IF(CT98&gt;0,MIN(CT98,SUM($G82:CU82)*CU$62/MIN(VLOOKUP(Assump!$D217,Assump!$B$195:$D$204,3,FALSE)*12,COUNTIF($G$62:$IL$62,TRUE))),0)</f>
        <v>0</v>
      </c>
      <c r="CV90" s="76">
        <f>IF(CU98&gt;0,MIN(CU98,SUM($G82:CV82)*CV$62/MIN(VLOOKUP(Assump!$D217,Assump!$B$195:$D$204,3,FALSE)*12,COUNTIF($G$62:$IL$62,TRUE))),0)</f>
        <v>0</v>
      </c>
      <c r="CW90" s="76">
        <f>IF(CV98&gt;0,MIN(CV98,SUM($G82:CW82)*CW$62/MIN(VLOOKUP(Assump!$D217,Assump!$B$195:$D$204,3,FALSE)*12,COUNTIF($G$62:$IL$62,TRUE))),0)</f>
        <v>0</v>
      </c>
      <c r="CX90" s="76">
        <f>IF(CW98&gt;0,MIN(CW98,SUM($G82:CX82)*CX$62/MIN(VLOOKUP(Assump!$D217,Assump!$B$195:$D$204,3,FALSE)*12,COUNTIF($G$62:$IL$62,TRUE))),0)</f>
        <v>0</v>
      </c>
      <c r="CY90" s="76">
        <f>IF(CX98&gt;0,MIN(CX98,SUM($G82:CY82)*CY$62/MIN(VLOOKUP(Assump!$D217,Assump!$B$195:$D$204,3,FALSE)*12,COUNTIF($G$62:$IL$62,TRUE))),0)</f>
        <v>0</v>
      </c>
      <c r="CZ90" s="76">
        <f>IF(CY98&gt;0,MIN(CY98,SUM($G82:CZ82)*CZ$62/MIN(VLOOKUP(Assump!$D217,Assump!$B$195:$D$204,3,FALSE)*12,COUNTIF($G$62:$IL$62,TRUE))),0)</f>
        <v>0</v>
      </c>
      <c r="DA90" s="76">
        <f>IF(CZ98&gt;0,MIN(CZ98,SUM($G82:DA82)*DA$62/MIN(VLOOKUP(Assump!$D217,Assump!$B$195:$D$204,3,FALSE)*12,COUNTIF($G$62:$IL$62,TRUE))),0)</f>
        <v>0</v>
      </c>
      <c r="DB90" s="76">
        <f>IF(DA98&gt;0,MIN(DA98,SUM($G82:DB82)*DB$62/MIN(VLOOKUP(Assump!$D217,Assump!$B$195:$D$204,3,FALSE)*12,COUNTIF($G$62:$IL$62,TRUE))),0)</f>
        <v>0</v>
      </c>
      <c r="DC90" s="76">
        <f>IF(DB98&gt;0,MIN(DB98,SUM($G82:DC82)*DC$62/MIN(VLOOKUP(Assump!$D217,Assump!$B$195:$D$204,3,FALSE)*12,COUNTIF($G$62:$IL$62,TRUE))),0)</f>
        <v>0</v>
      </c>
      <c r="DD90" s="76">
        <f>IF(DC98&gt;0,MIN(DC98,SUM($G82:DD82)*DD$62/MIN(VLOOKUP(Assump!$D217,Assump!$B$195:$D$204,3,FALSE)*12,COUNTIF($G$62:$IL$62,TRUE))),0)</f>
        <v>0</v>
      </c>
      <c r="DE90" s="76">
        <f>IF(DD98&gt;0,MIN(DD98,SUM($G82:DE82)*DE$62/MIN(VLOOKUP(Assump!$D217,Assump!$B$195:$D$204,3,FALSE)*12,COUNTIF($G$62:$IL$62,TRUE))),0)</f>
        <v>0</v>
      </c>
      <c r="DF90" s="76">
        <f>IF(DE98&gt;0,MIN(DE98,SUM($G82:DF82)*DF$62/MIN(VLOOKUP(Assump!$D217,Assump!$B$195:$D$204,3,FALSE)*12,COUNTIF($G$62:$IL$62,TRUE))),0)</f>
        <v>0</v>
      </c>
      <c r="DG90" s="76">
        <f>IF(DF98&gt;0,MIN(DF98,SUM($G82:DG82)*DG$62/MIN(VLOOKUP(Assump!$D217,Assump!$B$195:$D$204,3,FALSE)*12,COUNTIF($G$62:$IL$62,TRUE))),0)</f>
        <v>0</v>
      </c>
      <c r="DH90" s="76">
        <f>IF(DG98&gt;0,MIN(DG98,SUM($G82:DH82)*DH$62/MIN(VLOOKUP(Assump!$D217,Assump!$B$195:$D$204,3,FALSE)*12,COUNTIF($G$62:$IL$62,TRUE))),0)</f>
        <v>0</v>
      </c>
      <c r="DI90" s="76">
        <f>IF(DH98&gt;0,MIN(DH98,SUM($G82:DI82)*DI$62/MIN(VLOOKUP(Assump!$D217,Assump!$B$195:$D$204,3,FALSE)*12,COUNTIF($G$62:$IL$62,TRUE))),0)</f>
        <v>0</v>
      </c>
      <c r="DJ90" s="76">
        <f>IF(DI98&gt;0,MIN(DI98,SUM($G82:DJ82)*DJ$62/MIN(VLOOKUP(Assump!$D217,Assump!$B$195:$D$204,3,FALSE)*12,COUNTIF($G$62:$IL$62,TRUE))),0)</f>
        <v>0</v>
      </c>
      <c r="DK90" s="76">
        <f>IF(DJ98&gt;0,MIN(DJ98,SUM($G82:DK82)*DK$62/MIN(VLOOKUP(Assump!$D217,Assump!$B$195:$D$204,3,FALSE)*12,COUNTIF($G$62:$IL$62,TRUE))),0)</f>
        <v>0</v>
      </c>
      <c r="DL90" s="76">
        <f>IF(DK98&gt;0,MIN(DK98,SUM($G82:DL82)*DL$62/MIN(VLOOKUP(Assump!$D217,Assump!$B$195:$D$204,3,FALSE)*12,COUNTIF($G$62:$IL$62,TRUE))),0)</f>
        <v>0</v>
      </c>
      <c r="DM90" s="76">
        <f>IF(DL98&gt;0,MIN(DL98,SUM($G82:DM82)*DM$62/MIN(VLOOKUP(Assump!$D217,Assump!$B$195:$D$204,3,FALSE)*12,COUNTIF($G$62:$IL$62,TRUE))),0)</f>
        <v>0</v>
      </c>
      <c r="DN90" s="76">
        <f>IF(DM98&gt;0,MIN(DM98,SUM($G82:DN82)*DN$62/MIN(VLOOKUP(Assump!$D217,Assump!$B$195:$D$204,3,FALSE)*12,COUNTIF($G$62:$IL$62,TRUE))),0)</f>
        <v>0</v>
      </c>
      <c r="DO90" s="76">
        <f>IF(DN98&gt;0,MIN(DN98,SUM($G82:DO82)*DO$62/MIN(VLOOKUP(Assump!$D217,Assump!$B$195:$D$204,3,FALSE)*12,COUNTIF($G$62:$IL$62,TRUE))),0)</f>
        <v>0</v>
      </c>
      <c r="DP90" s="76">
        <f>IF(DO98&gt;0,MIN(DO98,SUM($G82:DP82)*DP$62/MIN(VLOOKUP(Assump!$D217,Assump!$B$195:$D$204,3,FALSE)*12,COUNTIF($G$62:$IL$62,TRUE))),0)</f>
        <v>0</v>
      </c>
      <c r="DQ90" s="76">
        <f>IF(DP98&gt;0,MIN(DP98,SUM($G82:DQ82)*DQ$62/MIN(VLOOKUP(Assump!$D217,Assump!$B$195:$D$204,3,FALSE)*12,COUNTIF($G$62:$IL$62,TRUE))),0)</f>
        <v>0</v>
      </c>
      <c r="DR90" s="76">
        <f>IF(DQ98&gt;0,MIN(DQ98,SUM($G82:DR82)*DR$62/MIN(VLOOKUP(Assump!$D217,Assump!$B$195:$D$204,3,FALSE)*12,COUNTIF($G$62:$IL$62,TRUE))),0)</f>
        <v>0</v>
      </c>
      <c r="DS90" s="76">
        <f>IF(DR98&gt;0,MIN(DR98,SUM($G82:DS82)*DS$62/MIN(VLOOKUP(Assump!$D217,Assump!$B$195:$D$204,3,FALSE)*12,COUNTIF($G$62:$IL$62,TRUE))),0)</f>
        <v>0</v>
      </c>
      <c r="DT90" s="76">
        <f>IF(DS98&gt;0,MIN(DS98,SUM($G82:DT82)*DT$62/MIN(VLOOKUP(Assump!$D217,Assump!$B$195:$D$204,3,FALSE)*12,COUNTIF($G$62:$IL$62,TRUE))),0)</f>
        <v>0</v>
      </c>
      <c r="DU90" s="76">
        <f>IF(DT98&gt;0,MIN(DT98,SUM($G82:DU82)*DU$62/MIN(VLOOKUP(Assump!$D217,Assump!$B$195:$D$204,3,FALSE)*12,COUNTIF($G$62:$IL$62,TRUE))),0)</f>
        <v>0</v>
      </c>
      <c r="DV90" s="76">
        <f>IF(DU98&gt;0,MIN(DU98,SUM($G82:DV82)*DV$62/MIN(VLOOKUP(Assump!$D217,Assump!$B$195:$D$204,3,FALSE)*12,COUNTIF($G$62:$IL$62,TRUE))),0)</f>
        <v>0</v>
      </c>
      <c r="DW90" s="76">
        <f>IF(DV98&gt;0,MIN(DV98,SUM($G82:DW82)*DW$62/MIN(VLOOKUP(Assump!$D217,Assump!$B$195:$D$204,3,FALSE)*12,COUNTIF($G$62:$IL$62,TRUE))),0)</f>
        <v>0</v>
      </c>
      <c r="DX90" s="76">
        <f>IF(DW98&gt;0,MIN(DW98,SUM($G82:DX82)*DX$62/MIN(VLOOKUP(Assump!$D217,Assump!$B$195:$D$204,3,FALSE)*12,COUNTIF($G$62:$IL$62,TRUE))),0)</f>
        <v>0</v>
      </c>
      <c r="DY90" s="76">
        <f>IF(DX98&gt;0,MIN(DX98,SUM($G82:DY82)*DY$62/MIN(VLOOKUP(Assump!$D217,Assump!$B$195:$D$204,3,FALSE)*12,COUNTIF($G$62:$IL$62,TRUE))),0)</f>
        <v>0</v>
      </c>
      <c r="DZ90" s="76">
        <f>IF(DY98&gt;0,MIN(DY98,SUM($G82:DZ82)*DZ$62/MIN(VLOOKUP(Assump!$D217,Assump!$B$195:$D$204,3,FALSE)*12,COUNTIF($G$62:$IL$62,TRUE))),0)</f>
        <v>0</v>
      </c>
      <c r="EA90" s="76">
        <f>IF(DZ98&gt;0,MIN(DZ98,SUM($G82:EA82)*EA$62/MIN(VLOOKUP(Assump!$D217,Assump!$B$195:$D$204,3,FALSE)*12,COUNTIF($G$62:$IL$62,TRUE))),0)</f>
        <v>0</v>
      </c>
      <c r="EB90" s="76">
        <f>IF(EA98&gt;0,MIN(EA98,SUM($G82:EB82)*EB$62/MIN(VLOOKUP(Assump!$D217,Assump!$B$195:$D$204,3,FALSE)*12,COUNTIF($G$62:$IL$62,TRUE))),0)</f>
        <v>0</v>
      </c>
      <c r="EC90" s="76">
        <f>IF(EB98&gt;0,MIN(EB98,SUM($G82:EC82)*EC$62/MIN(VLOOKUP(Assump!$D217,Assump!$B$195:$D$204,3,FALSE)*12,COUNTIF($G$62:$IL$62,TRUE))),0)</f>
        <v>0</v>
      </c>
      <c r="ED90" s="76">
        <f>IF(EC98&gt;0,MIN(EC98,SUM($G82:ED82)*ED$62/MIN(VLOOKUP(Assump!$D217,Assump!$B$195:$D$204,3,FALSE)*12,COUNTIF($G$62:$IL$62,TRUE))),0)</f>
        <v>0</v>
      </c>
      <c r="EE90" s="76">
        <f>IF(ED98&gt;0,MIN(ED98,SUM($G82:EE82)*EE$62/MIN(VLOOKUP(Assump!$D217,Assump!$B$195:$D$204,3,FALSE)*12,COUNTIF($G$62:$IL$62,TRUE))),0)</f>
        <v>0</v>
      </c>
      <c r="EF90" s="76">
        <f>IF(EE98&gt;0,MIN(EE98,SUM($G82:EF82)*EF$62/MIN(VLOOKUP(Assump!$D217,Assump!$B$195:$D$204,3,FALSE)*12,COUNTIF($G$62:$IL$62,TRUE))),0)</f>
        <v>0</v>
      </c>
      <c r="EG90" s="76">
        <f>IF(EF98&gt;0,MIN(EF98,SUM($G82:EG82)*EG$62/MIN(VLOOKUP(Assump!$D217,Assump!$B$195:$D$204,3,FALSE)*12,COUNTIF($G$62:$IL$62,TRUE))),0)</f>
        <v>0</v>
      </c>
      <c r="EH90" s="76">
        <f>IF(EG98&gt;0,MIN(EG98,SUM($G82:EH82)*EH$62/MIN(VLOOKUP(Assump!$D217,Assump!$B$195:$D$204,3,FALSE)*12,COUNTIF($G$62:$IL$62,TRUE))),0)</f>
        <v>0</v>
      </c>
      <c r="EI90" s="76">
        <f>IF(EH98&gt;0,MIN(EH98,SUM($G82:EI82)*EI$62/MIN(VLOOKUP(Assump!$D217,Assump!$B$195:$D$204,3,FALSE)*12,COUNTIF($G$62:$IL$62,TRUE))),0)</f>
        <v>0</v>
      </c>
      <c r="EJ90" s="76">
        <f>IF(EI98&gt;0,MIN(EI98,SUM($G82:EJ82)*EJ$62/MIN(VLOOKUP(Assump!$D217,Assump!$B$195:$D$204,3,FALSE)*12,COUNTIF($G$62:$IL$62,TRUE))),0)</f>
        <v>0</v>
      </c>
      <c r="EK90" s="76">
        <f>IF(EJ98&gt;0,MIN(EJ98,SUM($G82:EK82)*EK$62/MIN(VLOOKUP(Assump!$D217,Assump!$B$195:$D$204,3,FALSE)*12,COUNTIF($G$62:$IL$62,TRUE))),0)</f>
        <v>0</v>
      </c>
      <c r="EL90" s="76">
        <f>IF(EK98&gt;0,MIN(EK98,SUM($G82:EL82)*EL$62/MIN(VLOOKUP(Assump!$D217,Assump!$B$195:$D$204,3,FALSE)*12,COUNTIF($G$62:$IL$62,TRUE))),0)</f>
        <v>0</v>
      </c>
      <c r="EM90" s="76">
        <f>IF(EL98&gt;0,MIN(EL98,SUM($G82:EM82)*EM$62/MIN(VLOOKUP(Assump!$D217,Assump!$B$195:$D$204,3,FALSE)*12,COUNTIF($G$62:$IL$62,TRUE))),0)</f>
        <v>0</v>
      </c>
      <c r="EN90" s="76">
        <f>IF(EM98&gt;0,MIN(EM98,SUM($G82:EN82)*EN$62/MIN(VLOOKUP(Assump!$D217,Assump!$B$195:$D$204,3,FALSE)*12,COUNTIF($G$62:$IL$62,TRUE))),0)</f>
        <v>0</v>
      </c>
      <c r="EO90" s="76">
        <f>IF(EN98&gt;0,MIN(EN98,SUM($G82:EO82)*EO$62/MIN(VLOOKUP(Assump!$D217,Assump!$B$195:$D$204,3,FALSE)*12,COUNTIF($G$62:$IL$62,TRUE))),0)</f>
        <v>0</v>
      </c>
      <c r="EP90" s="76">
        <f>IF(EO98&gt;0,MIN(EO98,SUM($G82:EP82)*EP$62/MIN(VLOOKUP(Assump!$D217,Assump!$B$195:$D$204,3,FALSE)*12,COUNTIF($G$62:$IL$62,TRUE))),0)</f>
        <v>0</v>
      </c>
      <c r="EQ90" s="76">
        <f>IF(EP98&gt;0,MIN(EP98,SUM($G82:EQ82)*EQ$62/MIN(VLOOKUP(Assump!$D217,Assump!$B$195:$D$204,3,FALSE)*12,COUNTIF($G$62:$IL$62,TRUE))),0)</f>
        <v>0</v>
      </c>
      <c r="ER90" s="76">
        <f>IF(EQ98&gt;0,MIN(EQ98,SUM($G82:ER82)*ER$62/MIN(VLOOKUP(Assump!$D217,Assump!$B$195:$D$204,3,FALSE)*12,COUNTIF($G$62:$IL$62,TRUE))),0)</f>
        <v>0</v>
      </c>
      <c r="ES90" s="76">
        <f>IF(ER98&gt;0,MIN(ER98,SUM($G82:ES82)*ES$62/MIN(VLOOKUP(Assump!$D217,Assump!$B$195:$D$204,3,FALSE)*12,COUNTIF($G$62:$IL$62,TRUE))),0)</f>
        <v>0</v>
      </c>
      <c r="ET90" s="76">
        <f>IF(ES98&gt;0,MIN(ES98,SUM($G82:ET82)*ET$62/MIN(VLOOKUP(Assump!$D217,Assump!$B$195:$D$204,3,FALSE)*12,COUNTIF($G$62:$IL$62,TRUE))),0)</f>
        <v>0</v>
      </c>
      <c r="EU90" s="76">
        <f>IF(ET98&gt;0,MIN(ET98,SUM($G82:EU82)*EU$62/MIN(VLOOKUP(Assump!$D217,Assump!$B$195:$D$204,3,FALSE)*12,COUNTIF($G$62:$IL$62,TRUE))),0)</f>
        <v>0</v>
      </c>
      <c r="EV90" s="76">
        <f>IF(EU98&gt;0,MIN(EU98,SUM($G82:EV82)*EV$62/MIN(VLOOKUP(Assump!$D217,Assump!$B$195:$D$204,3,FALSE)*12,COUNTIF($G$62:$IL$62,TRUE))),0)</f>
        <v>0</v>
      </c>
      <c r="EW90" s="76">
        <f>IF(EV98&gt;0,MIN(EV98,SUM($G82:EW82)*EW$62/MIN(VLOOKUP(Assump!$D217,Assump!$B$195:$D$204,3,FALSE)*12,COUNTIF($G$62:$IL$62,TRUE))),0)</f>
        <v>0</v>
      </c>
      <c r="EX90" s="76">
        <f>IF(EW98&gt;0,MIN(EW98,SUM($G82:EX82)*EX$62/MIN(VLOOKUP(Assump!$D217,Assump!$B$195:$D$204,3,FALSE)*12,COUNTIF($G$62:$IL$62,TRUE))),0)</f>
        <v>0</v>
      </c>
      <c r="EY90" s="76">
        <f>IF(EX98&gt;0,MIN(EX98,SUM($G82:EY82)*EY$62/MIN(VLOOKUP(Assump!$D217,Assump!$B$195:$D$204,3,FALSE)*12,COUNTIF($G$62:$IL$62,TRUE))),0)</f>
        <v>0</v>
      </c>
      <c r="EZ90" s="76">
        <f>IF(EY98&gt;0,MIN(EY98,SUM($G82:EZ82)*EZ$62/MIN(VLOOKUP(Assump!$D217,Assump!$B$195:$D$204,3,FALSE)*12,COUNTIF($G$62:$IL$62,TRUE))),0)</f>
        <v>0</v>
      </c>
      <c r="FA90" s="76">
        <f>IF(EZ98&gt;0,MIN(EZ98,SUM($G82:FA82)*FA$62/MIN(VLOOKUP(Assump!$D217,Assump!$B$195:$D$204,3,FALSE)*12,COUNTIF($G$62:$IL$62,TRUE))),0)</f>
        <v>0</v>
      </c>
      <c r="FB90" s="76">
        <f>IF(FA98&gt;0,MIN(FA98,SUM($G82:FB82)*FB$62/MIN(VLOOKUP(Assump!$D217,Assump!$B$195:$D$204,3,FALSE)*12,COUNTIF($G$62:$IL$62,TRUE))),0)</f>
        <v>0</v>
      </c>
      <c r="FC90" s="76">
        <f>IF(FB98&gt;0,MIN(FB98,SUM($G82:FC82)*FC$62/MIN(VLOOKUP(Assump!$D217,Assump!$B$195:$D$204,3,FALSE)*12,COUNTIF($G$62:$IL$62,TRUE))),0)</f>
        <v>0</v>
      </c>
      <c r="FD90" s="76">
        <f>IF(FC98&gt;0,MIN(FC98,SUM($G82:FD82)*FD$62/MIN(VLOOKUP(Assump!$D217,Assump!$B$195:$D$204,3,FALSE)*12,COUNTIF($G$62:$IL$62,TRUE))),0)</f>
        <v>0</v>
      </c>
      <c r="FE90" s="76">
        <f>IF(FD98&gt;0,MIN(FD98,SUM($G82:FE82)*FE$62/MIN(VLOOKUP(Assump!$D217,Assump!$B$195:$D$204,3,FALSE)*12,COUNTIF($G$62:$IL$62,TRUE))),0)</f>
        <v>0</v>
      </c>
      <c r="FF90" s="76">
        <f>IF(FE98&gt;0,MIN(FE98,SUM($G82:FF82)*FF$62/MIN(VLOOKUP(Assump!$D217,Assump!$B$195:$D$204,3,FALSE)*12,COUNTIF($G$62:$IL$62,TRUE))),0)</f>
        <v>0</v>
      </c>
      <c r="FG90" s="76">
        <f>IF(FF98&gt;0,MIN(FF98,SUM($G82:FG82)*FG$62/MIN(VLOOKUP(Assump!$D217,Assump!$B$195:$D$204,3,FALSE)*12,COUNTIF($G$62:$IL$62,TRUE))),0)</f>
        <v>0</v>
      </c>
      <c r="FH90" s="76">
        <f>IF(FG98&gt;0,MIN(FG98,SUM($G82:FH82)*FH$62/MIN(VLOOKUP(Assump!$D217,Assump!$B$195:$D$204,3,FALSE)*12,COUNTIF($G$62:$IL$62,TRUE))),0)</f>
        <v>0</v>
      </c>
      <c r="FI90" s="76">
        <f>IF(FH98&gt;0,MIN(FH98,SUM($G82:FI82)*FI$62/MIN(VLOOKUP(Assump!$D217,Assump!$B$195:$D$204,3,FALSE)*12,COUNTIF($G$62:$IL$62,TRUE))),0)</f>
        <v>0</v>
      </c>
      <c r="FJ90" s="76">
        <f>IF(FI98&gt;0,MIN(FI98,SUM($G82:FJ82)*FJ$62/MIN(VLOOKUP(Assump!$D217,Assump!$B$195:$D$204,3,FALSE)*12,COUNTIF($G$62:$IL$62,TRUE))),0)</f>
        <v>0</v>
      </c>
      <c r="FK90" s="76">
        <f>IF(FJ98&gt;0,MIN(FJ98,SUM($G82:FK82)*FK$62/MIN(VLOOKUP(Assump!$D217,Assump!$B$195:$D$204,3,FALSE)*12,COUNTIF($G$62:$IL$62,TRUE))),0)</f>
        <v>0</v>
      </c>
      <c r="FL90" s="76">
        <f>IF(FK98&gt;0,MIN(FK98,SUM($G82:FL82)*FL$62/MIN(VLOOKUP(Assump!$D217,Assump!$B$195:$D$204,3,FALSE)*12,COUNTIF($G$62:$IL$62,TRUE))),0)</f>
        <v>0</v>
      </c>
      <c r="FM90" s="76">
        <f>IF(FL98&gt;0,MIN(FL98,SUM($G82:FM82)*FM$62/MIN(VLOOKUP(Assump!$D217,Assump!$B$195:$D$204,3,FALSE)*12,COUNTIF($G$62:$IL$62,TRUE))),0)</f>
        <v>0</v>
      </c>
      <c r="FN90" s="76">
        <f>IF(FM98&gt;0,MIN(FM98,SUM($G82:FN82)*FN$62/MIN(VLOOKUP(Assump!$D217,Assump!$B$195:$D$204,3,FALSE)*12,COUNTIF($G$62:$IL$62,TRUE))),0)</f>
        <v>0</v>
      </c>
      <c r="FO90" s="76">
        <f>IF(FN98&gt;0,MIN(FN98,SUM($G82:FO82)*FO$62/MIN(VLOOKUP(Assump!$D217,Assump!$B$195:$D$204,3,FALSE)*12,COUNTIF($G$62:$IL$62,TRUE))),0)</f>
        <v>0</v>
      </c>
      <c r="FP90" s="76">
        <f>IF(FO98&gt;0,MIN(FO98,SUM($G82:FP82)*FP$62/MIN(VLOOKUP(Assump!$D217,Assump!$B$195:$D$204,3,FALSE)*12,COUNTIF($G$62:$IL$62,TRUE))),0)</f>
        <v>0</v>
      </c>
      <c r="FQ90" s="76">
        <f>IF(FP98&gt;0,MIN(FP98,SUM($G82:FQ82)*FQ$62/MIN(VLOOKUP(Assump!$D217,Assump!$B$195:$D$204,3,FALSE)*12,COUNTIF($G$62:$IL$62,TRUE))),0)</f>
        <v>0</v>
      </c>
      <c r="FR90" s="76">
        <f>IF(FQ98&gt;0,MIN(FQ98,SUM($G82:FR82)*FR$62/MIN(VLOOKUP(Assump!$D217,Assump!$B$195:$D$204,3,FALSE)*12,COUNTIF($G$62:$IL$62,TRUE))),0)</f>
        <v>0</v>
      </c>
      <c r="FS90" s="76">
        <f>IF(FR98&gt;0,MIN(FR98,SUM($G82:FS82)*FS$62/MIN(VLOOKUP(Assump!$D217,Assump!$B$195:$D$204,3,FALSE)*12,COUNTIF($G$62:$IL$62,TRUE))),0)</f>
        <v>0</v>
      </c>
      <c r="FT90" s="76">
        <f>IF(FS98&gt;0,MIN(FS98,SUM($G82:FT82)*FT$62/MIN(VLOOKUP(Assump!$D217,Assump!$B$195:$D$204,3,FALSE)*12,COUNTIF($G$62:$IL$62,TRUE))),0)</f>
        <v>0</v>
      </c>
      <c r="FU90" s="76">
        <f>IF(FT98&gt;0,MIN(FT98,SUM($G82:FU82)*FU$62/MIN(VLOOKUP(Assump!$D217,Assump!$B$195:$D$204,3,FALSE)*12,COUNTIF($G$62:$IL$62,TRUE))),0)</f>
        <v>0</v>
      </c>
      <c r="FV90" s="76">
        <f>IF(FU98&gt;0,MIN(FU98,SUM($G82:FV82)*FV$62/MIN(VLOOKUP(Assump!$D217,Assump!$B$195:$D$204,3,FALSE)*12,COUNTIF($G$62:$IL$62,TRUE))),0)</f>
        <v>0</v>
      </c>
      <c r="FW90" s="76">
        <f>IF(FV98&gt;0,MIN(FV98,SUM($G82:FW82)*FW$62/MIN(VLOOKUP(Assump!$D217,Assump!$B$195:$D$204,3,FALSE)*12,COUNTIF($G$62:$IL$62,TRUE))),0)</f>
        <v>0</v>
      </c>
      <c r="FX90" s="76">
        <f>IF(FW98&gt;0,MIN(FW98,SUM($G82:FX82)*FX$62/MIN(VLOOKUP(Assump!$D217,Assump!$B$195:$D$204,3,FALSE)*12,COUNTIF($G$62:$IL$62,TRUE))),0)</f>
        <v>0</v>
      </c>
      <c r="FY90" s="76">
        <f>IF(FX98&gt;0,MIN(FX98,SUM($G82:FY82)*FY$62/MIN(VLOOKUP(Assump!$D217,Assump!$B$195:$D$204,3,FALSE)*12,COUNTIF($G$62:$IL$62,TRUE))),0)</f>
        <v>0</v>
      </c>
      <c r="FZ90" s="76">
        <f>IF(FY98&gt;0,MIN(FY98,SUM($G82:FZ82)*FZ$62/MIN(VLOOKUP(Assump!$D217,Assump!$B$195:$D$204,3,FALSE)*12,COUNTIF($G$62:$IL$62,TRUE))),0)</f>
        <v>0</v>
      </c>
      <c r="GA90" s="76">
        <f>IF(FZ98&gt;0,MIN(FZ98,SUM($G82:GA82)*GA$62/MIN(VLOOKUP(Assump!$D217,Assump!$B$195:$D$204,3,FALSE)*12,COUNTIF($G$62:$IL$62,TRUE))),0)</f>
        <v>0</v>
      </c>
      <c r="GB90" s="76">
        <f>IF(GA98&gt;0,MIN(GA98,SUM($G82:GB82)*GB$62/MIN(VLOOKUP(Assump!$D217,Assump!$B$195:$D$204,3,FALSE)*12,COUNTIF($G$62:$IL$62,TRUE))),0)</f>
        <v>0</v>
      </c>
      <c r="GC90" s="76">
        <f>IF(GB98&gt;0,MIN(GB98,SUM($G82:GC82)*GC$62/MIN(VLOOKUP(Assump!$D217,Assump!$B$195:$D$204,3,FALSE)*12,COUNTIF($G$62:$IL$62,TRUE))),0)</f>
        <v>0</v>
      </c>
      <c r="GD90" s="76">
        <f>IF(GC98&gt;0,MIN(GC98,SUM($G82:GD82)*GD$62/MIN(VLOOKUP(Assump!$D217,Assump!$B$195:$D$204,3,FALSE)*12,COUNTIF($G$62:$IL$62,TRUE))),0)</f>
        <v>0</v>
      </c>
      <c r="GE90" s="76">
        <f>IF(GD98&gt;0,MIN(GD98,SUM($G82:GE82)*GE$62/MIN(VLOOKUP(Assump!$D217,Assump!$B$195:$D$204,3,FALSE)*12,COUNTIF($G$62:$IL$62,TRUE))),0)</f>
        <v>0</v>
      </c>
      <c r="GF90" s="76">
        <f>IF(GE98&gt;0,MIN(GE98,SUM($G82:GF82)*GF$62/MIN(VLOOKUP(Assump!$D217,Assump!$B$195:$D$204,3,FALSE)*12,COUNTIF($G$62:$IL$62,TRUE))),0)</f>
        <v>0</v>
      </c>
      <c r="GG90" s="76">
        <f>IF(GF98&gt;0,MIN(GF98,SUM($G82:GG82)*GG$62/MIN(VLOOKUP(Assump!$D217,Assump!$B$195:$D$204,3,FALSE)*12,COUNTIF($G$62:$IL$62,TRUE))),0)</f>
        <v>0</v>
      </c>
      <c r="GH90" s="76">
        <f>IF(GG98&gt;0,MIN(GG98,SUM($G82:GH82)*GH$62/MIN(VLOOKUP(Assump!$D217,Assump!$B$195:$D$204,3,FALSE)*12,COUNTIF($G$62:$IL$62,TRUE))),0)</f>
        <v>0</v>
      </c>
      <c r="GI90" s="76">
        <f>IF(GH98&gt;0,MIN(GH98,SUM($G82:GI82)*GI$62/MIN(VLOOKUP(Assump!$D217,Assump!$B$195:$D$204,3,FALSE)*12,COUNTIF($G$62:$IL$62,TRUE))),0)</f>
        <v>0</v>
      </c>
      <c r="GJ90" s="76">
        <f>IF(GI98&gt;0,MIN(GI98,SUM($G82:GJ82)*GJ$62/MIN(VLOOKUP(Assump!$D217,Assump!$B$195:$D$204,3,FALSE)*12,COUNTIF($G$62:$IL$62,TRUE))),0)</f>
        <v>0</v>
      </c>
      <c r="GK90" s="76">
        <f>IF(GJ98&gt;0,MIN(GJ98,SUM($G82:GK82)*GK$62/MIN(VLOOKUP(Assump!$D217,Assump!$B$195:$D$204,3,FALSE)*12,COUNTIF($G$62:$IL$62,TRUE))),0)</f>
        <v>0</v>
      </c>
      <c r="GL90" s="76">
        <f>IF(GK98&gt;0,MIN(GK98,SUM($G82:GL82)*GL$62/MIN(VLOOKUP(Assump!$D217,Assump!$B$195:$D$204,3,FALSE)*12,COUNTIF($G$62:$IL$62,TRUE))),0)</f>
        <v>0</v>
      </c>
      <c r="GM90" s="76">
        <f>IF(GL98&gt;0,MIN(GL98,SUM($G82:GM82)*GM$62/MIN(VLOOKUP(Assump!$D217,Assump!$B$195:$D$204,3,FALSE)*12,COUNTIF($G$62:$IL$62,TRUE))),0)</f>
        <v>0</v>
      </c>
      <c r="GN90" s="76">
        <f>IF(GM98&gt;0,MIN(GM98,SUM($G82:GN82)*GN$62/MIN(VLOOKUP(Assump!$D217,Assump!$B$195:$D$204,3,FALSE)*12,COUNTIF($G$62:$IL$62,TRUE))),0)</f>
        <v>0</v>
      </c>
      <c r="GO90" s="76">
        <f>IF(GN98&gt;0,MIN(GN98,SUM($G82:GO82)*GO$62/MIN(VLOOKUP(Assump!$D217,Assump!$B$195:$D$204,3,FALSE)*12,COUNTIF($G$62:$IL$62,TRUE))),0)</f>
        <v>0</v>
      </c>
      <c r="GP90" s="76">
        <f>IF(GO98&gt;0,MIN(GO98,SUM($G82:GP82)*GP$62/MIN(VLOOKUP(Assump!$D217,Assump!$B$195:$D$204,3,FALSE)*12,COUNTIF($G$62:$IL$62,TRUE))),0)</f>
        <v>0</v>
      </c>
      <c r="GQ90" s="76">
        <f>IF(GP98&gt;0,MIN(GP98,SUM($G82:GQ82)*GQ$62/MIN(VLOOKUP(Assump!$D217,Assump!$B$195:$D$204,3,FALSE)*12,COUNTIF($G$62:$IL$62,TRUE))),0)</f>
        <v>0</v>
      </c>
      <c r="GR90" s="76">
        <f>IF(GQ98&gt;0,MIN(GQ98,SUM($G82:GR82)*GR$62/MIN(VLOOKUP(Assump!$D217,Assump!$B$195:$D$204,3,FALSE)*12,COUNTIF($G$62:$IL$62,TRUE))),0)</f>
        <v>0</v>
      </c>
      <c r="GS90" s="76">
        <f>IF(GR98&gt;0,MIN(GR98,SUM($G82:GS82)*GS$62/MIN(VLOOKUP(Assump!$D217,Assump!$B$195:$D$204,3,FALSE)*12,COUNTIF($G$62:$IL$62,TRUE))),0)</f>
        <v>0</v>
      </c>
      <c r="GT90" s="76">
        <f>IF(GS98&gt;0,MIN(GS98,SUM($G82:GT82)*GT$62/MIN(VLOOKUP(Assump!$D217,Assump!$B$195:$D$204,3,FALSE)*12,COUNTIF($G$62:$IL$62,TRUE))),0)</f>
        <v>0</v>
      </c>
      <c r="GU90" s="76">
        <f>IF(GT98&gt;0,MIN(GT98,SUM($G82:GU82)*GU$62/MIN(VLOOKUP(Assump!$D217,Assump!$B$195:$D$204,3,FALSE)*12,COUNTIF($G$62:$IL$62,TRUE))),0)</f>
        <v>0</v>
      </c>
      <c r="GV90" s="76">
        <f>IF(GU98&gt;0,MIN(GU98,SUM($G82:GV82)*GV$62/MIN(VLOOKUP(Assump!$D217,Assump!$B$195:$D$204,3,FALSE)*12,COUNTIF($G$62:$IL$62,TRUE))),0)</f>
        <v>0</v>
      </c>
      <c r="GW90" s="76">
        <f>IF(GV98&gt;0,MIN(GV98,SUM($G82:GW82)*GW$62/MIN(VLOOKUP(Assump!$D217,Assump!$B$195:$D$204,3,FALSE)*12,COUNTIF($G$62:$IL$62,TRUE))),0)</f>
        <v>0</v>
      </c>
      <c r="GX90" s="76">
        <f>IF(GW98&gt;0,MIN(GW98,SUM($G82:GX82)*GX$62/MIN(VLOOKUP(Assump!$D217,Assump!$B$195:$D$204,3,FALSE)*12,COUNTIF($G$62:$IL$62,TRUE))),0)</f>
        <v>0</v>
      </c>
      <c r="GY90" s="76">
        <f>IF(GX98&gt;0,MIN(GX98,SUM($G82:GY82)*GY$62/MIN(VLOOKUP(Assump!$D217,Assump!$B$195:$D$204,3,FALSE)*12,COUNTIF($G$62:$IL$62,TRUE))),0)</f>
        <v>0</v>
      </c>
      <c r="GZ90" s="76">
        <f>IF(GY98&gt;0,MIN(GY98,SUM($G82:GZ82)*GZ$62/MIN(VLOOKUP(Assump!$D217,Assump!$B$195:$D$204,3,FALSE)*12,COUNTIF($G$62:$IL$62,TRUE))),0)</f>
        <v>0</v>
      </c>
      <c r="HA90" s="76">
        <f>IF(GZ98&gt;0,MIN(GZ98,SUM($G82:HA82)*HA$62/MIN(VLOOKUP(Assump!$D217,Assump!$B$195:$D$204,3,FALSE)*12,COUNTIF($G$62:$IL$62,TRUE))),0)</f>
        <v>0</v>
      </c>
      <c r="HB90" s="76">
        <f>IF(HA98&gt;0,MIN(HA98,SUM($G82:HB82)*HB$62/MIN(VLOOKUP(Assump!$D217,Assump!$B$195:$D$204,3,FALSE)*12,COUNTIF($G$62:$IL$62,TRUE))),0)</f>
        <v>0</v>
      </c>
      <c r="HC90" s="76">
        <f>IF(HB98&gt;0,MIN(HB98,SUM($G82:HC82)*HC$62/MIN(VLOOKUP(Assump!$D217,Assump!$B$195:$D$204,3,FALSE)*12,COUNTIF($G$62:$IL$62,TRUE))),0)</f>
        <v>0</v>
      </c>
      <c r="HD90" s="76">
        <f>IF(HC98&gt;0,MIN(HC98,SUM($G82:HD82)*HD$62/MIN(VLOOKUP(Assump!$D217,Assump!$B$195:$D$204,3,FALSE)*12,COUNTIF($G$62:$IL$62,TRUE))),0)</f>
        <v>0</v>
      </c>
      <c r="HE90" s="76">
        <f>IF(HD98&gt;0,MIN(HD98,SUM($G82:HE82)*HE$62/MIN(VLOOKUP(Assump!$D217,Assump!$B$195:$D$204,3,FALSE)*12,COUNTIF($G$62:$IL$62,TRUE))),0)</f>
        <v>0</v>
      </c>
      <c r="HF90" s="76">
        <f>IF(HE98&gt;0,MIN(HE98,SUM($G82:HF82)*HF$62/MIN(VLOOKUP(Assump!$D217,Assump!$B$195:$D$204,3,FALSE)*12,COUNTIF($G$62:$IL$62,TRUE))),0)</f>
        <v>0</v>
      </c>
      <c r="HG90" s="76">
        <f>IF(HF98&gt;0,MIN(HF98,SUM($G82:HG82)*HG$62/MIN(VLOOKUP(Assump!$D217,Assump!$B$195:$D$204,3,FALSE)*12,COUNTIF($G$62:$IL$62,TRUE))),0)</f>
        <v>0</v>
      </c>
      <c r="HH90" s="76">
        <f>IF(HG98&gt;0,MIN(HG98,SUM($G82:HH82)*HH$62/MIN(VLOOKUP(Assump!$D217,Assump!$B$195:$D$204,3,FALSE)*12,COUNTIF($G$62:$IL$62,TRUE))),0)</f>
        <v>0</v>
      </c>
      <c r="HI90" s="76">
        <f>IF(HH98&gt;0,MIN(HH98,SUM($G82:HI82)*HI$62/MIN(VLOOKUP(Assump!$D217,Assump!$B$195:$D$204,3,FALSE)*12,COUNTIF($G$62:$IL$62,TRUE))),0)</f>
        <v>0</v>
      </c>
      <c r="HJ90" s="76">
        <f>IF(HI98&gt;0,MIN(HI98,SUM($G82:HJ82)*HJ$62/MIN(VLOOKUP(Assump!$D217,Assump!$B$195:$D$204,3,FALSE)*12,COUNTIF($G$62:$IL$62,TRUE))),0)</f>
        <v>0</v>
      </c>
      <c r="HK90" s="76">
        <f>IF(HJ98&gt;0,MIN(HJ98,SUM($G82:HK82)*HK$62/MIN(VLOOKUP(Assump!$D217,Assump!$B$195:$D$204,3,FALSE)*12,COUNTIF($G$62:$IL$62,TRUE))),0)</f>
        <v>0</v>
      </c>
      <c r="HL90" s="76">
        <f>IF(HK98&gt;0,MIN(HK98,SUM($G82:HL82)*HL$62/MIN(VLOOKUP(Assump!$D217,Assump!$B$195:$D$204,3,FALSE)*12,COUNTIF($G$62:$IL$62,TRUE))),0)</f>
        <v>0</v>
      </c>
      <c r="HM90" s="76">
        <f>IF(HL98&gt;0,MIN(HL98,SUM($G82:HM82)*HM$62/MIN(VLOOKUP(Assump!$D217,Assump!$B$195:$D$204,3,FALSE)*12,COUNTIF($G$62:$IL$62,TRUE))),0)</f>
        <v>0</v>
      </c>
      <c r="HN90" s="76">
        <f>IF(HM98&gt;0,MIN(HM98,SUM($G82:HN82)*HN$62/MIN(VLOOKUP(Assump!$D217,Assump!$B$195:$D$204,3,FALSE)*12,COUNTIF($G$62:$IL$62,TRUE))),0)</f>
        <v>0</v>
      </c>
      <c r="HO90" s="76">
        <f>IF(HN98&gt;0,MIN(HN98,SUM($G82:HO82)*HO$62/MIN(VLOOKUP(Assump!$D217,Assump!$B$195:$D$204,3,FALSE)*12,COUNTIF($G$62:$IL$62,TRUE))),0)</f>
        <v>0</v>
      </c>
      <c r="HP90" s="76">
        <f>IF(HO98&gt;0,MIN(HO98,SUM($G82:HP82)*HP$62/MIN(VLOOKUP(Assump!$D217,Assump!$B$195:$D$204,3,FALSE)*12,COUNTIF($G$62:$IL$62,TRUE))),0)</f>
        <v>0</v>
      </c>
      <c r="HQ90" s="76">
        <f>IF(HP98&gt;0,MIN(HP98,SUM($G82:HQ82)*HQ$62/MIN(VLOOKUP(Assump!$D217,Assump!$B$195:$D$204,3,FALSE)*12,COUNTIF($G$62:$IL$62,TRUE))),0)</f>
        <v>0</v>
      </c>
      <c r="HR90" s="76">
        <f>IF(HQ98&gt;0,MIN(HQ98,SUM($G82:HR82)*HR$62/MIN(VLOOKUP(Assump!$D217,Assump!$B$195:$D$204,3,FALSE)*12,COUNTIF($G$62:$IL$62,TRUE))),0)</f>
        <v>0</v>
      </c>
      <c r="HS90" s="76">
        <f>IF(HR98&gt;0,MIN(HR98,SUM($G82:HS82)*HS$62/MIN(VLOOKUP(Assump!$D217,Assump!$B$195:$D$204,3,FALSE)*12,COUNTIF($G$62:$IL$62,TRUE))),0)</f>
        <v>0</v>
      </c>
      <c r="HT90" s="76">
        <f>IF(HS98&gt;0,MIN(HS98,SUM($G82:HT82)*HT$62/MIN(VLOOKUP(Assump!$D217,Assump!$B$195:$D$204,3,FALSE)*12,COUNTIF($G$62:$IL$62,TRUE))),0)</f>
        <v>0</v>
      </c>
      <c r="HU90" s="76">
        <f>IF(HT98&gt;0,MIN(HT98,SUM($G82:HU82)*HU$62/MIN(VLOOKUP(Assump!$D217,Assump!$B$195:$D$204,3,FALSE)*12,COUNTIF($G$62:$IL$62,TRUE))),0)</f>
        <v>0</v>
      </c>
      <c r="HV90" s="76">
        <f>IF(HU98&gt;0,MIN(HU98,SUM($G82:HV82)*HV$62/MIN(VLOOKUP(Assump!$D217,Assump!$B$195:$D$204,3,FALSE)*12,COUNTIF($G$62:$IL$62,TRUE))),0)</f>
        <v>0</v>
      </c>
      <c r="HW90" s="76">
        <f>IF(HV98&gt;0,MIN(HV98,SUM($G82:HW82)*HW$62/MIN(VLOOKUP(Assump!$D217,Assump!$B$195:$D$204,3,FALSE)*12,COUNTIF($G$62:$IL$62,TRUE))),0)</f>
        <v>0</v>
      </c>
      <c r="HX90" s="76">
        <f>IF(HW98&gt;0,MIN(HW98,SUM($G82:HX82)*HX$62/MIN(VLOOKUP(Assump!$D217,Assump!$B$195:$D$204,3,FALSE)*12,COUNTIF($G$62:$IL$62,TRUE))),0)</f>
        <v>0</v>
      </c>
      <c r="HY90" s="76">
        <f>IF(HX98&gt;0,MIN(HX98,SUM($G82:HY82)*HY$62/MIN(VLOOKUP(Assump!$D217,Assump!$B$195:$D$204,3,FALSE)*12,COUNTIF($G$62:$IL$62,TRUE))),0)</f>
        <v>0</v>
      </c>
      <c r="HZ90" s="76">
        <f>IF(HY98&gt;0,MIN(HY98,SUM($G82:HZ82)*HZ$62/MIN(VLOOKUP(Assump!$D217,Assump!$B$195:$D$204,3,FALSE)*12,COUNTIF($G$62:$IL$62,TRUE))),0)</f>
        <v>0</v>
      </c>
      <c r="IA90" s="76">
        <f>IF(HZ98&gt;0,MIN(HZ98,SUM($G82:IA82)*IA$62/MIN(VLOOKUP(Assump!$D217,Assump!$B$195:$D$204,3,FALSE)*12,COUNTIF($G$62:$IL$62,TRUE))),0)</f>
        <v>0</v>
      </c>
      <c r="IB90" s="76">
        <f>IF(IA98&gt;0,MIN(IA98,SUM($G82:IB82)*IB$62/MIN(VLOOKUP(Assump!$D217,Assump!$B$195:$D$204,3,FALSE)*12,COUNTIF($G$62:$IL$62,TRUE))),0)</f>
        <v>0</v>
      </c>
      <c r="IC90" s="76">
        <f>IF(IB98&gt;0,MIN(IB98,SUM($G82:IC82)*IC$62/MIN(VLOOKUP(Assump!$D217,Assump!$B$195:$D$204,3,FALSE)*12,COUNTIF($G$62:$IL$62,TRUE))),0)</f>
        <v>0</v>
      </c>
      <c r="ID90" s="76">
        <f>IF(IC98&gt;0,MIN(IC98,SUM($G82:ID82)*ID$62/MIN(VLOOKUP(Assump!$D217,Assump!$B$195:$D$204,3,FALSE)*12,COUNTIF($G$62:$IL$62,TRUE))),0)</f>
        <v>0</v>
      </c>
      <c r="IE90" s="76">
        <f>IF(ID98&gt;0,MIN(ID98,SUM($G82:IE82)*IE$62/MIN(VLOOKUP(Assump!$D217,Assump!$B$195:$D$204,3,FALSE)*12,COUNTIF($G$62:$IL$62,TRUE))),0)</f>
        <v>0</v>
      </c>
      <c r="IF90" s="76">
        <f>IF(IE98&gt;0,MIN(IE98,SUM($G82:IF82)*IF$62/MIN(VLOOKUP(Assump!$D217,Assump!$B$195:$D$204,3,FALSE)*12,COUNTIF($G$62:$IL$62,TRUE))),0)</f>
        <v>0</v>
      </c>
      <c r="IG90" s="76">
        <f>IF(IF98&gt;0,MIN(IF98,SUM($G82:IG82)*IG$62/MIN(VLOOKUP(Assump!$D217,Assump!$B$195:$D$204,3,FALSE)*12,COUNTIF($G$62:$IL$62,TRUE))),0)</f>
        <v>0</v>
      </c>
      <c r="IH90" s="76">
        <f>IF(IG98&gt;0,MIN(IG98,SUM($G82:IH82)*IH$62/MIN(VLOOKUP(Assump!$D217,Assump!$B$195:$D$204,3,FALSE)*12,COUNTIF($G$62:$IL$62,TRUE))),0)</f>
        <v>0</v>
      </c>
      <c r="II90" s="76">
        <f>IF(IH98&gt;0,MIN(IH98,SUM($G82:II82)*II$62/MIN(VLOOKUP(Assump!$D217,Assump!$B$195:$D$204,3,FALSE)*12,COUNTIF($G$62:$IL$62,TRUE))),0)</f>
        <v>0</v>
      </c>
      <c r="IJ90" s="76">
        <f>IF(II98&gt;0,MIN(II98,SUM($G82:IJ82)*IJ$62/MIN(VLOOKUP(Assump!$D217,Assump!$B$195:$D$204,3,FALSE)*12,COUNTIF($G$62:$IL$62,TRUE))),0)</f>
        <v>0</v>
      </c>
      <c r="IK90" s="76">
        <f>IF(IJ98&gt;0,MIN(IJ98,SUM($G82:IK82)*IK$62/MIN(VLOOKUP(Assump!$D217,Assump!$B$195:$D$204,3,FALSE)*12,COUNTIF($G$62:$IL$62,TRUE))),0)</f>
        <v>0</v>
      </c>
      <c r="IL90" s="76">
        <f>IF(IK98&gt;0,MIN(IK98,SUM($G82:IL82)*IL$62/MIN(VLOOKUP(Assump!$D217,Assump!$B$195:$D$204,3,FALSE)*12,COUNTIF($G$62:$IL$62,TRUE))),0)</f>
        <v>0</v>
      </c>
    </row>
    <row r="91" spans="2:246" ht="10.5" customHeight="1" outlineLevel="2" x14ac:dyDescent="0.3">
      <c r="B91" s="7" t="s">
        <v>113</v>
      </c>
      <c r="C91" s="56" t="s">
        <v>283</v>
      </c>
      <c r="G91" s="76">
        <f>IF(F99&gt;0,MIN(F99,SUM($G83:G83)*G$62/MIN(VLOOKUP(Assump!$D218,Assump!$B$195:$D$204,3,FALSE)*12,COUNTIF($G$62:$IL$62,TRUE))),0)</f>
        <v>0</v>
      </c>
      <c r="H91" s="76">
        <f ca="1">IF(G99&gt;0,MIN(G99,SUM($G83:H83)*H$62/MIN(VLOOKUP(Assump!$D218,Assump!$B$195:$D$204,3,FALSE)*12,COUNTIF($G$62:$IL$62,TRUE))),0)</f>
        <v>0</v>
      </c>
      <c r="I91" s="76">
        <f ca="1">IF(H99&gt;0,MIN(H99,SUM($G83:I83)*I$62/MIN(VLOOKUP(Assump!$D218,Assump!$B$195:$D$204,3,FALSE)*12,COUNTIF($G$62:$IL$62,TRUE))),0)</f>
        <v>0</v>
      </c>
      <c r="J91" s="76">
        <f ca="1">IF(I99&gt;0,MIN(I99,SUM($G83:J83)*J$62/MIN(VLOOKUP(Assump!$D218,Assump!$B$195:$D$204,3,FALSE)*12,COUNTIF($G$62:$IL$62,TRUE))),0)</f>
        <v>0</v>
      </c>
      <c r="K91" s="76">
        <f ca="1">IF(J99&gt;0,MIN(J99,SUM($G83:K83)*K$62/MIN(VLOOKUP(Assump!$D218,Assump!$B$195:$D$204,3,FALSE)*12,COUNTIF($G$62:$IL$62,TRUE))),0)</f>
        <v>0</v>
      </c>
      <c r="L91" s="76">
        <f ca="1">IF(K99&gt;0,MIN(K99,SUM($G83:L83)*L$62/MIN(VLOOKUP(Assump!$D218,Assump!$B$195:$D$204,3,FALSE)*12,COUNTIF($G$62:$IL$62,TRUE))),0)</f>
        <v>0</v>
      </c>
      <c r="M91" s="76">
        <f ca="1">IF(L99&gt;0,MIN(L99,SUM($G83:M83)*M$62/MIN(VLOOKUP(Assump!$D218,Assump!$B$195:$D$204,3,FALSE)*12,COUNTIF($G$62:$IL$62,TRUE))),0)</f>
        <v>0</v>
      </c>
      <c r="N91" s="76">
        <f ca="1">IF(M99&gt;0,MIN(M99,SUM($G83:N83)*N$62/MIN(VLOOKUP(Assump!$D218,Assump!$B$195:$D$204,3,FALSE)*12,COUNTIF($G$62:$IL$62,TRUE))),0)</f>
        <v>0</v>
      </c>
      <c r="O91" s="76">
        <f ca="1">IF(N99&gt;0,MIN(N99,SUM($G83:O83)*O$62/MIN(VLOOKUP(Assump!$D218,Assump!$B$195:$D$204,3,FALSE)*12,COUNTIF($G$62:$IL$62,TRUE))),0)</f>
        <v>0</v>
      </c>
      <c r="P91" s="76">
        <f ca="1">IF(O99&gt;0,MIN(O99,SUM($G83:P83)*P$62/MIN(VLOOKUP(Assump!$D218,Assump!$B$195:$D$204,3,FALSE)*12,COUNTIF($G$62:$IL$62,TRUE))),0)</f>
        <v>0</v>
      </c>
      <c r="Q91" s="76">
        <f ca="1">IF(P99&gt;0,MIN(P99,SUM($G83:Q83)*Q$62/MIN(VLOOKUP(Assump!$D218,Assump!$B$195:$D$204,3,FALSE)*12,COUNTIF($G$62:$IL$62,TRUE))),0)</f>
        <v>0</v>
      </c>
      <c r="R91" s="76">
        <f ca="1">IF(Q99&gt;0,MIN(Q99,SUM($G83:R83)*R$62/MIN(VLOOKUP(Assump!$D218,Assump!$B$195:$D$204,3,FALSE)*12,COUNTIF($G$62:$IL$62,TRUE))),0)</f>
        <v>0</v>
      </c>
      <c r="S91" s="76">
        <f ca="1">IF(R99&gt;0,MIN(R99,SUM($G83:S83)*S$62/MIN(VLOOKUP(Assump!$D218,Assump!$B$195:$D$204,3,FALSE)*12,COUNTIF($G$62:$IL$62,TRUE))),0)</f>
        <v>66.497613050842673</v>
      </c>
      <c r="T91" s="76">
        <f ca="1">IF(S99&gt;0,MIN(S99,SUM($G83:T83)*T$62/MIN(VLOOKUP(Assump!$D218,Assump!$B$195:$D$204,3,FALSE)*12,COUNTIF($G$62:$IL$62,TRUE))),0)</f>
        <v>66.497613050842673</v>
      </c>
      <c r="U91" s="76">
        <f ca="1">IF(T99&gt;0,MIN(T99,SUM($G83:U83)*U$62/MIN(VLOOKUP(Assump!$D218,Assump!$B$195:$D$204,3,FALSE)*12,COUNTIF($G$62:$IL$62,TRUE))),0)</f>
        <v>66.497613050842673</v>
      </c>
      <c r="V91" s="76">
        <f ca="1">IF(U99&gt;0,MIN(U99,SUM($G83:V83)*V$62/MIN(VLOOKUP(Assump!$D218,Assump!$B$195:$D$204,3,FALSE)*12,COUNTIF($G$62:$IL$62,TRUE))),0)</f>
        <v>66.497613050842673</v>
      </c>
      <c r="W91" s="76">
        <f ca="1">IF(V99&gt;0,MIN(V99,SUM($G83:W83)*W$62/MIN(VLOOKUP(Assump!$D218,Assump!$B$195:$D$204,3,FALSE)*12,COUNTIF($G$62:$IL$62,TRUE))),0)</f>
        <v>66.497613050842673</v>
      </c>
      <c r="X91" s="76">
        <f ca="1">IF(W99&gt;0,MIN(W99,SUM($G83:X83)*X$62/MIN(VLOOKUP(Assump!$D218,Assump!$B$195:$D$204,3,FALSE)*12,COUNTIF($G$62:$IL$62,TRUE))),0)</f>
        <v>66.497613050842673</v>
      </c>
      <c r="Y91" s="76">
        <f ca="1">IF(X99&gt;0,MIN(X99,SUM($G83:Y83)*Y$62/MIN(VLOOKUP(Assump!$D218,Assump!$B$195:$D$204,3,FALSE)*12,COUNTIF($G$62:$IL$62,TRUE))),0)</f>
        <v>66.497613050842673</v>
      </c>
      <c r="Z91" s="76">
        <f ca="1">IF(Y99&gt;0,MIN(Y99,SUM($G83:Z83)*Z$62/MIN(VLOOKUP(Assump!$D218,Assump!$B$195:$D$204,3,FALSE)*12,COUNTIF($G$62:$IL$62,TRUE))),0)</f>
        <v>66.497613050842673</v>
      </c>
      <c r="AA91" s="76">
        <f ca="1">IF(Z99&gt;0,MIN(Z99,SUM($G83:AA83)*AA$62/MIN(VLOOKUP(Assump!$D218,Assump!$B$195:$D$204,3,FALSE)*12,COUNTIF($G$62:$IL$62,TRUE))),0)</f>
        <v>66.497613050842673</v>
      </c>
      <c r="AB91" s="76">
        <f ca="1">IF(AA99&gt;0,MIN(AA99,SUM($G83:AB83)*AB$62/MIN(VLOOKUP(Assump!$D218,Assump!$B$195:$D$204,3,FALSE)*12,COUNTIF($G$62:$IL$62,TRUE))),0)</f>
        <v>66.497613050842673</v>
      </c>
      <c r="AC91" s="76">
        <f ca="1">IF(AB99&gt;0,MIN(AB99,SUM($G83:AC83)*AC$62/MIN(VLOOKUP(Assump!$D218,Assump!$B$195:$D$204,3,FALSE)*12,COUNTIF($G$62:$IL$62,TRUE))),0)</f>
        <v>66.497613050842673</v>
      </c>
      <c r="AD91" s="76">
        <f ca="1">IF(AC99&gt;0,MIN(AC99,SUM($G83:AD83)*AD$62/MIN(VLOOKUP(Assump!$D218,Assump!$B$195:$D$204,3,FALSE)*12,COUNTIF($G$62:$IL$62,TRUE))),0)</f>
        <v>66.497613050842673</v>
      </c>
      <c r="AE91" s="76">
        <f ca="1">IF(AD99&gt;0,MIN(AD99,SUM($G83:AE83)*AE$62/MIN(VLOOKUP(Assump!$D218,Assump!$B$195:$D$204,3,FALSE)*12,COUNTIF($G$62:$IL$62,TRUE))),0)</f>
        <v>66.497613050842673</v>
      </c>
      <c r="AF91" s="76">
        <f ca="1">IF(AE99&gt;0,MIN(AE99,SUM($G83:AF83)*AF$62/MIN(VLOOKUP(Assump!$D218,Assump!$B$195:$D$204,3,FALSE)*12,COUNTIF($G$62:$IL$62,TRUE))),0)</f>
        <v>66.497613050842673</v>
      </c>
      <c r="AG91" s="76">
        <f ca="1">IF(AF99&gt;0,MIN(AF99,SUM($G83:AG83)*AG$62/MIN(VLOOKUP(Assump!$D218,Assump!$B$195:$D$204,3,FALSE)*12,COUNTIF($G$62:$IL$62,TRUE))),0)</f>
        <v>66.497613050842673</v>
      </c>
      <c r="AH91" s="76">
        <f ca="1">IF(AG99&gt;0,MIN(AG99,SUM($G83:AH83)*AH$62/MIN(VLOOKUP(Assump!$D218,Assump!$B$195:$D$204,3,FALSE)*12,COUNTIF($G$62:$IL$62,TRUE))),0)</f>
        <v>66.497613050842673</v>
      </c>
      <c r="AI91" s="76">
        <f ca="1">IF(AH99&gt;0,MIN(AH99,SUM($G83:AI83)*AI$62/MIN(VLOOKUP(Assump!$D218,Assump!$B$195:$D$204,3,FALSE)*12,COUNTIF($G$62:$IL$62,TRUE))),0)</f>
        <v>66.497613050842673</v>
      </c>
      <c r="AJ91" s="76">
        <f ca="1">IF(AI99&gt;0,MIN(AI99,SUM($G83:AJ83)*AJ$62/MIN(VLOOKUP(Assump!$D218,Assump!$B$195:$D$204,3,FALSE)*12,COUNTIF($G$62:$IL$62,TRUE))),0)</f>
        <v>66.497613050842673</v>
      </c>
      <c r="AK91" s="76">
        <f ca="1">IF(AJ99&gt;0,MIN(AJ99,SUM($G83:AK83)*AK$62/MIN(VLOOKUP(Assump!$D218,Assump!$B$195:$D$204,3,FALSE)*12,COUNTIF($G$62:$IL$62,TRUE))),0)</f>
        <v>66.497613050842673</v>
      </c>
      <c r="AL91" s="76">
        <f ca="1">IF(AK99&gt;0,MIN(AK99,SUM($G83:AL83)*AL$62/MIN(VLOOKUP(Assump!$D218,Assump!$B$195:$D$204,3,FALSE)*12,COUNTIF($G$62:$IL$62,TRUE))),0)</f>
        <v>66.497613050842673</v>
      </c>
      <c r="AM91" s="76">
        <f ca="1">IF(AL99&gt;0,MIN(AL99,SUM($G83:AM83)*AM$62/MIN(VLOOKUP(Assump!$D218,Assump!$B$195:$D$204,3,FALSE)*12,COUNTIF($G$62:$IL$62,TRUE))),0)</f>
        <v>66.497613050842673</v>
      </c>
      <c r="AN91" s="76">
        <f ca="1">IF(AM99&gt;0,MIN(AM99,SUM($G83:AN83)*AN$62/MIN(VLOOKUP(Assump!$D218,Assump!$B$195:$D$204,3,FALSE)*12,COUNTIF($G$62:$IL$62,TRUE))),0)</f>
        <v>66.497613050842673</v>
      </c>
      <c r="AO91" s="76">
        <f ca="1">IF(AN99&gt;0,MIN(AN99,SUM($G83:AO83)*AO$62/MIN(VLOOKUP(Assump!$D218,Assump!$B$195:$D$204,3,FALSE)*12,COUNTIF($G$62:$IL$62,TRUE))),0)</f>
        <v>66.497613050842673</v>
      </c>
      <c r="AP91" s="76">
        <f ca="1">IF(AO99&gt;0,MIN(AO99,SUM($G83:AP83)*AP$62/MIN(VLOOKUP(Assump!$D218,Assump!$B$195:$D$204,3,FALSE)*12,COUNTIF($G$62:$IL$62,TRUE))),0)</f>
        <v>66.497613050842673</v>
      </c>
      <c r="AQ91" s="76">
        <f ca="1">IF(AP99&gt;0,MIN(AP99,SUM($G83:AQ83)*AQ$62/MIN(VLOOKUP(Assump!$D218,Assump!$B$195:$D$204,3,FALSE)*12,COUNTIF($G$62:$IL$62,TRUE))),0)</f>
        <v>66.497613050842673</v>
      </c>
      <c r="AR91" s="76">
        <f ca="1">IF(AQ99&gt;0,MIN(AQ99,SUM($G83:AR83)*AR$62/MIN(VLOOKUP(Assump!$D218,Assump!$B$195:$D$204,3,FALSE)*12,COUNTIF($G$62:$IL$62,TRUE))),0)</f>
        <v>66.497613050842673</v>
      </c>
      <c r="AS91" s="76">
        <f ca="1">IF(AR99&gt;0,MIN(AR99,SUM($G83:AS83)*AS$62/MIN(VLOOKUP(Assump!$D218,Assump!$B$195:$D$204,3,FALSE)*12,COUNTIF($G$62:$IL$62,TRUE))),0)</f>
        <v>66.497613050842673</v>
      </c>
      <c r="AT91" s="76">
        <f ca="1">IF(AS99&gt;0,MIN(AS99,SUM($G83:AT83)*AT$62/MIN(VLOOKUP(Assump!$D218,Assump!$B$195:$D$204,3,FALSE)*12,COUNTIF($G$62:$IL$62,TRUE))),0)</f>
        <v>66.497613050842673</v>
      </c>
      <c r="AU91" s="76">
        <f ca="1">IF(AT99&gt;0,MIN(AT99,SUM($G83:AU83)*AU$62/MIN(VLOOKUP(Assump!$D218,Assump!$B$195:$D$204,3,FALSE)*12,COUNTIF($G$62:$IL$62,TRUE))),0)</f>
        <v>66.497613050842673</v>
      </c>
      <c r="AV91" s="76">
        <f ca="1">IF(AU99&gt;0,MIN(AU99,SUM($G83:AV83)*AV$62/MIN(VLOOKUP(Assump!$D218,Assump!$B$195:$D$204,3,FALSE)*12,COUNTIF($G$62:$IL$62,TRUE))),0)</f>
        <v>66.497613050842673</v>
      </c>
      <c r="AW91" s="76">
        <f ca="1">IF(AV99&gt;0,MIN(AV99,SUM($G83:AW83)*AW$62/MIN(VLOOKUP(Assump!$D218,Assump!$B$195:$D$204,3,FALSE)*12,COUNTIF($G$62:$IL$62,TRUE))),0)</f>
        <v>66.497613050842673</v>
      </c>
      <c r="AX91" s="76">
        <f ca="1">IF(AW99&gt;0,MIN(AW99,SUM($G83:AX83)*AX$62/MIN(VLOOKUP(Assump!$D218,Assump!$B$195:$D$204,3,FALSE)*12,COUNTIF($G$62:$IL$62,TRUE))),0)</f>
        <v>66.497613050842673</v>
      </c>
      <c r="AY91" s="76">
        <f ca="1">IF(AX99&gt;0,MIN(AX99,SUM($G83:AY83)*AY$62/MIN(VLOOKUP(Assump!$D218,Assump!$B$195:$D$204,3,FALSE)*12,COUNTIF($G$62:$IL$62,TRUE))),0)</f>
        <v>66.497613050842673</v>
      </c>
      <c r="AZ91" s="76">
        <f ca="1">IF(AY99&gt;0,MIN(AY99,SUM($G83:AZ83)*AZ$62/MIN(VLOOKUP(Assump!$D218,Assump!$B$195:$D$204,3,FALSE)*12,COUNTIF($G$62:$IL$62,TRUE))),0)</f>
        <v>66.497613050842673</v>
      </c>
      <c r="BA91" s="76">
        <f ca="1">IF(AZ99&gt;0,MIN(AZ99,SUM($G83:BA83)*BA$62/MIN(VLOOKUP(Assump!$D218,Assump!$B$195:$D$204,3,FALSE)*12,COUNTIF($G$62:$IL$62,TRUE))),0)</f>
        <v>66.497613050842673</v>
      </c>
      <c r="BB91" s="76">
        <f ca="1">IF(BA99&gt;0,MIN(BA99,SUM($G83:BB83)*BB$62/MIN(VLOOKUP(Assump!$D218,Assump!$B$195:$D$204,3,FALSE)*12,COUNTIF($G$62:$IL$62,TRUE))),0)</f>
        <v>66.497613050842673</v>
      </c>
      <c r="BC91" s="76">
        <f ca="1">IF(BB99&gt;0,MIN(BB99,SUM($G83:BC83)*BC$62/MIN(VLOOKUP(Assump!$D218,Assump!$B$195:$D$204,3,FALSE)*12,COUNTIF($G$62:$IL$62,TRUE))),0)</f>
        <v>66.497613050842673</v>
      </c>
      <c r="BD91" s="76">
        <f ca="1">IF(BC99&gt;0,MIN(BC99,SUM($G83:BD83)*BD$62/MIN(VLOOKUP(Assump!$D218,Assump!$B$195:$D$204,3,FALSE)*12,COUNTIF($G$62:$IL$62,TRUE))),0)</f>
        <v>66.497613050842673</v>
      </c>
      <c r="BE91" s="76">
        <f ca="1">IF(BD99&gt;0,MIN(BD99,SUM($G83:BE83)*BE$62/MIN(VLOOKUP(Assump!$D218,Assump!$B$195:$D$204,3,FALSE)*12,COUNTIF($G$62:$IL$62,TRUE))),0)</f>
        <v>66.497613050842673</v>
      </c>
      <c r="BF91" s="76">
        <f ca="1">IF(BE99&gt;0,MIN(BE99,SUM($G83:BF83)*BF$62/MIN(VLOOKUP(Assump!$D218,Assump!$B$195:$D$204,3,FALSE)*12,COUNTIF($G$62:$IL$62,TRUE))),0)</f>
        <v>66.497613050842673</v>
      </c>
      <c r="BG91" s="76">
        <f ca="1">IF(BF99&gt;0,MIN(BF99,SUM($G83:BG83)*BG$62/MIN(VLOOKUP(Assump!$D218,Assump!$B$195:$D$204,3,FALSE)*12,COUNTIF($G$62:$IL$62,TRUE))),0)</f>
        <v>66.497613050842673</v>
      </c>
      <c r="BH91" s="76">
        <f ca="1">IF(BG99&gt;0,MIN(BG99,SUM($G83:BH83)*BH$62/MIN(VLOOKUP(Assump!$D218,Assump!$B$195:$D$204,3,FALSE)*12,COUNTIF($G$62:$IL$62,TRUE))),0)</f>
        <v>66.497613050842673</v>
      </c>
      <c r="BI91" s="76">
        <f ca="1">IF(BH99&gt;0,MIN(BH99,SUM($G83:BI83)*BI$62/MIN(VLOOKUP(Assump!$D218,Assump!$B$195:$D$204,3,FALSE)*12,COUNTIF($G$62:$IL$62,TRUE))),0)</f>
        <v>66.497613050842673</v>
      </c>
      <c r="BJ91" s="76">
        <f ca="1">IF(BI99&gt;0,MIN(BI99,SUM($G83:BJ83)*BJ$62/MIN(VLOOKUP(Assump!$D218,Assump!$B$195:$D$204,3,FALSE)*12,COUNTIF($G$62:$IL$62,TRUE))),0)</f>
        <v>66.497613050842673</v>
      </c>
      <c r="BK91" s="76">
        <f ca="1">IF(BJ99&gt;0,MIN(BJ99,SUM($G83:BK83)*BK$62/MIN(VLOOKUP(Assump!$D218,Assump!$B$195:$D$204,3,FALSE)*12,COUNTIF($G$62:$IL$62,TRUE))),0)</f>
        <v>66.497613050842673</v>
      </c>
      <c r="BL91" s="76">
        <f ca="1">IF(BK99&gt;0,MIN(BK99,SUM($G83:BL83)*BL$62/MIN(VLOOKUP(Assump!$D218,Assump!$B$195:$D$204,3,FALSE)*12,COUNTIF($G$62:$IL$62,TRUE))),0)</f>
        <v>66.497613050842673</v>
      </c>
      <c r="BM91" s="76">
        <f ca="1">IF(BL99&gt;0,MIN(BL99,SUM($G83:BM83)*BM$62/MIN(VLOOKUP(Assump!$D218,Assump!$B$195:$D$204,3,FALSE)*12,COUNTIF($G$62:$IL$62,TRUE))),0)</f>
        <v>66.497613050842673</v>
      </c>
      <c r="BN91" s="76">
        <f ca="1">IF(BM99&gt;0,MIN(BM99,SUM($G83:BN83)*BN$62/MIN(VLOOKUP(Assump!$D218,Assump!$B$195:$D$204,3,FALSE)*12,COUNTIF($G$62:$IL$62,TRUE))),0)</f>
        <v>66.497613050842673</v>
      </c>
      <c r="BO91" s="76">
        <f ca="1">IF(BN99&gt;0,MIN(BN99,SUM($G83:BO83)*BO$62/MIN(VLOOKUP(Assump!$D218,Assump!$B$195:$D$204,3,FALSE)*12,COUNTIF($G$62:$IL$62,TRUE))),0)</f>
        <v>66.497613050842673</v>
      </c>
      <c r="BP91" s="76">
        <f ca="1">IF(BO99&gt;0,MIN(BO99,SUM($G83:BP83)*BP$62/MIN(VLOOKUP(Assump!$D218,Assump!$B$195:$D$204,3,FALSE)*12,COUNTIF($G$62:$IL$62,TRUE))),0)</f>
        <v>66.497613050842673</v>
      </c>
      <c r="BQ91" s="76">
        <f ca="1">IF(BP99&gt;0,MIN(BP99,SUM($G83:BQ83)*BQ$62/MIN(VLOOKUP(Assump!$D218,Assump!$B$195:$D$204,3,FALSE)*12,COUNTIF($G$62:$IL$62,TRUE))),0)</f>
        <v>66.497613050842673</v>
      </c>
      <c r="BR91" s="76">
        <f ca="1">IF(BQ99&gt;0,MIN(BQ99,SUM($G83:BR83)*BR$62/MIN(VLOOKUP(Assump!$D218,Assump!$B$195:$D$204,3,FALSE)*12,COUNTIF($G$62:$IL$62,TRUE))),0)</f>
        <v>66.497613050842673</v>
      </c>
      <c r="BS91" s="76">
        <f ca="1">IF(BR99&gt;0,MIN(BR99,SUM($G83:BS83)*BS$62/MIN(VLOOKUP(Assump!$D218,Assump!$B$195:$D$204,3,FALSE)*12,COUNTIF($G$62:$IL$62,TRUE))),0)</f>
        <v>66.497613050842673</v>
      </c>
      <c r="BT91" s="76">
        <f ca="1">IF(BS99&gt;0,MIN(BS99,SUM($G83:BT83)*BT$62/MIN(VLOOKUP(Assump!$D218,Assump!$B$195:$D$204,3,FALSE)*12,COUNTIF($G$62:$IL$62,TRUE))),0)</f>
        <v>66.497613050842673</v>
      </c>
      <c r="BU91" s="76">
        <f ca="1">IF(BT99&gt;0,MIN(BT99,SUM($G83:BU83)*BU$62/MIN(VLOOKUP(Assump!$D218,Assump!$B$195:$D$204,3,FALSE)*12,COUNTIF($G$62:$IL$62,TRUE))),0)</f>
        <v>66.497613050842673</v>
      </c>
      <c r="BV91" s="76">
        <f ca="1">IF(BU99&gt;0,MIN(BU99,SUM($G83:BV83)*BV$62/MIN(VLOOKUP(Assump!$D218,Assump!$B$195:$D$204,3,FALSE)*12,COUNTIF($G$62:$IL$62,TRUE))),0)</f>
        <v>66.497613050842673</v>
      </c>
      <c r="BW91" s="76">
        <f ca="1">IF(BV99&gt;0,MIN(BV99,SUM($G83:BW83)*BW$62/MIN(VLOOKUP(Assump!$D218,Assump!$B$195:$D$204,3,FALSE)*12,COUNTIF($G$62:$IL$62,TRUE))),0)</f>
        <v>66.497613050842673</v>
      </c>
      <c r="BX91" s="76">
        <f ca="1">IF(BW99&gt;0,MIN(BW99,SUM($G83:BX83)*BX$62/MIN(VLOOKUP(Assump!$D218,Assump!$B$195:$D$204,3,FALSE)*12,COUNTIF($G$62:$IL$62,TRUE))),0)</f>
        <v>66.497613050842673</v>
      </c>
      <c r="BY91" s="76">
        <f ca="1">IF(BX99&gt;0,MIN(BX99,SUM($G83:BY83)*BY$62/MIN(VLOOKUP(Assump!$D218,Assump!$B$195:$D$204,3,FALSE)*12,COUNTIF($G$62:$IL$62,TRUE))),0)</f>
        <v>66.497613050842673</v>
      </c>
      <c r="BZ91" s="76">
        <f ca="1">IF(BY99&gt;0,MIN(BY99,SUM($G83:BZ83)*BZ$62/MIN(VLOOKUP(Assump!$D218,Assump!$B$195:$D$204,3,FALSE)*12,COUNTIF($G$62:$IL$62,TRUE))),0)</f>
        <v>66.497613050842673</v>
      </c>
      <c r="CA91" s="76">
        <f ca="1">IF(BZ99&gt;0,MIN(BZ99,SUM($G83:CA83)*CA$62/MIN(VLOOKUP(Assump!$D218,Assump!$B$195:$D$204,3,FALSE)*12,COUNTIF($G$62:$IL$62,TRUE))),0)</f>
        <v>66.497613050842673</v>
      </c>
      <c r="CB91" s="76">
        <f ca="1">IF(CA99&gt;0,MIN(CA99,SUM($G83:CB83)*CB$62/MIN(VLOOKUP(Assump!$D218,Assump!$B$195:$D$204,3,FALSE)*12,COUNTIF($G$62:$IL$62,TRUE))),0)</f>
        <v>66.497613050842673</v>
      </c>
      <c r="CC91" s="76">
        <f ca="1">IF(CB99&gt;0,MIN(CB99,SUM($G83:CC83)*CC$62/MIN(VLOOKUP(Assump!$D218,Assump!$B$195:$D$204,3,FALSE)*12,COUNTIF($G$62:$IL$62,TRUE))),0)</f>
        <v>66.497613050842673</v>
      </c>
      <c r="CD91" s="76">
        <f ca="1">IF(CC99&gt;0,MIN(CC99,SUM($G83:CD83)*CD$62/MIN(VLOOKUP(Assump!$D218,Assump!$B$195:$D$204,3,FALSE)*12,COUNTIF($G$62:$IL$62,TRUE))),0)</f>
        <v>66.497613050842673</v>
      </c>
      <c r="CE91" s="76">
        <f ca="1">IF(CD99&gt;0,MIN(CD99,SUM($G83:CE83)*CE$62/MIN(VLOOKUP(Assump!$D218,Assump!$B$195:$D$204,3,FALSE)*12,COUNTIF($G$62:$IL$62,TRUE))),0)</f>
        <v>66.497613050842673</v>
      </c>
      <c r="CF91" s="76">
        <f ca="1">IF(CE99&gt;0,MIN(CE99,SUM($G83:CF83)*CF$62/MIN(VLOOKUP(Assump!$D218,Assump!$B$195:$D$204,3,FALSE)*12,COUNTIF($G$62:$IL$62,TRUE))),0)</f>
        <v>66.497613050842673</v>
      </c>
      <c r="CG91" s="76">
        <f ca="1">IF(CF99&gt;0,MIN(CF99,SUM($G83:CG83)*CG$62/MIN(VLOOKUP(Assump!$D218,Assump!$B$195:$D$204,3,FALSE)*12,COUNTIF($G$62:$IL$62,TRUE))),0)</f>
        <v>66.497613050842673</v>
      </c>
      <c r="CH91" s="76">
        <f ca="1">IF(CG99&gt;0,MIN(CG99,SUM($G83:CH83)*CH$62/MIN(VLOOKUP(Assump!$D218,Assump!$B$195:$D$204,3,FALSE)*12,COUNTIF($G$62:$IL$62,TRUE))),0)</f>
        <v>66.497613050842673</v>
      </c>
      <c r="CI91" s="76">
        <f ca="1">IF(CH99&gt;0,MIN(CH99,SUM($G83:CI83)*CI$62/MIN(VLOOKUP(Assump!$D218,Assump!$B$195:$D$204,3,FALSE)*12,COUNTIF($G$62:$IL$62,TRUE))),0)</f>
        <v>66.497613050842673</v>
      </c>
      <c r="CJ91" s="76">
        <f ca="1">IF(CI99&gt;0,MIN(CI99,SUM($G83:CJ83)*CJ$62/MIN(VLOOKUP(Assump!$D218,Assump!$B$195:$D$204,3,FALSE)*12,COUNTIF($G$62:$IL$62,TRUE))),0)</f>
        <v>66.497613050842673</v>
      </c>
      <c r="CK91" s="76">
        <f ca="1">IF(CJ99&gt;0,MIN(CJ99,SUM($G83:CK83)*CK$62/MIN(VLOOKUP(Assump!$D218,Assump!$B$195:$D$204,3,FALSE)*12,COUNTIF($G$62:$IL$62,TRUE))),0)</f>
        <v>66.497613050842673</v>
      </c>
      <c r="CL91" s="76">
        <f ca="1">IF(CK99&gt;0,MIN(CK99,SUM($G83:CL83)*CL$62/MIN(VLOOKUP(Assump!$D218,Assump!$B$195:$D$204,3,FALSE)*12,COUNTIF($G$62:$IL$62,TRUE))),0)</f>
        <v>66.497613050842673</v>
      </c>
      <c r="CM91" s="76">
        <f ca="1">IF(CL99&gt;0,MIN(CL99,SUM($G83:CM83)*CM$62/MIN(VLOOKUP(Assump!$D218,Assump!$B$195:$D$204,3,FALSE)*12,COUNTIF($G$62:$IL$62,TRUE))),0)</f>
        <v>66.497613050842673</v>
      </c>
      <c r="CN91" s="76">
        <f ca="1">IF(CM99&gt;0,MIN(CM99,SUM($G83:CN83)*CN$62/MIN(VLOOKUP(Assump!$D218,Assump!$B$195:$D$204,3,FALSE)*12,COUNTIF($G$62:$IL$62,TRUE))),0)</f>
        <v>66.497613050842673</v>
      </c>
      <c r="CO91" s="76">
        <f ca="1">IF(CN99&gt;0,MIN(CN99,SUM($G83:CO83)*CO$62/MIN(VLOOKUP(Assump!$D218,Assump!$B$195:$D$204,3,FALSE)*12,COUNTIF($G$62:$IL$62,TRUE))),0)</f>
        <v>66.497613050842673</v>
      </c>
      <c r="CP91" s="76">
        <f ca="1">IF(CO99&gt;0,MIN(CO99,SUM($G83:CP83)*CP$62/MIN(VLOOKUP(Assump!$D218,Assump!$B$195:$D$204,3,FALSE)*12,COUNTIF($G$62:$IL$62,TRUE))),0)</f>
        <v>66.497613050842673</v>
      </c>
      <c r="CQ91" s="76">
        <f ca="1">IF(CP99&gt;0,MIN(CP99,SUM($G83:CQ83)*CQ$62/MIN(VLOOKUP(Assump!$D218,Assump!$B$195:$D$204,3,FALSE)*12,COUNTIF($G$62:$IL$62,TRUE))),0)</f>
        <v>66.497613050842673</v>
      </c>
      <c r="CR91" s="76">
        <f ca="1">IF(CQ99&gt;0,MIN(CQ99,SUM($G83:CR83)*CR$62/MIN(VLOOKUP(Assump!$D218,Assump!$B$195:$D$204,3,FALSE)*12,COUNTIF($G$62:$IL$62,TRUE))),0)</f>
        <v>66.497613050842673</v>
      </c>
      <c r="CS91" s="76">
        <f ca="1">IF(CR99&gt;0,MIN(CR99,SUM($G83:CS83)*CS$62/MIN(VLOOKUP(Assump!$D218,Assump!$B$195:$D$204,3,FALSE)*12,COUNTIF($G$62:$IL$62,TRUE))),0)</f>
        <v>66.497613050842673</v>
      </c>
      <c r="CT91" s="76">
        <f ca="1">IF(CS99&gt;0,MIN(CS99,SUM($G83:CT83)*CT$62/MIN(VLOOKUP(Assump!$D218,Assump!$B$195:$D$204,3,FALSE)*12,COUNTIF($G$62:$IL$62,TRUE))),0)</f>
        <v>66.497613050842673</v>
      </c>
      <c r="CU91" s="76">
        <f ca="1">IF(CT99&gt;0,MIN(CT99,SUM($G83:CU83)*CU$62/MIN(VLOOKUP(Assump!$D218,Assump!$B$195:$D$204,3,FALSE)*12,COUNTIF($G$62:$IL$62,TRUE))),0)</f>
        <v>66.497613050842673</v>
      </c>
      <c r="CV91" s="76">
        <f ca="1">IF(CU99&gt;0,MIN(CU99,SUM($G83:CV83)*CV$62/MIN(VLOOKUP(Assump!$D218,Assump!$B$195:$D$204,3,FALSE)*12,COUNTIF($G$62:$IL$62,TRUE))),0)</f>
        <v>66.497613050842673</v>
      </c>
      <c r="CW91" s="76">
        <f ca="1">IF(CV99&gt;0,MIN(CV99,SUM($G83:CW83)*CW$62/MIN(VLOOKUP(Assump!$D218,Assump!$B$195:$D$204,3,FALSE)*12,COUNTIF($G$62:$IL$62,TRUE))),0)</f>
        <v>66.497613050842673</v>
      </c>
      <c r="CX91" s="76">
        <f ca="1">IF(CW99&gt;0,MIN(CW99,SUM($G83:CX83)*CX$62/MIN(VLOOKUP(Assump!$D218,Assump!$B$195:$D$204,3,FALSE)*12,COUNTIF($G$62:$IL$62,TRUE))),0)</f>
        <v>66.497613050842673</v>
      </c>
      <c r="CY91" s="76">
        <f ca="1">IF(CX99&gt;0,MIN(CX99,SUM($G83:CY83)*CY$62/MIN(VLOOKUP(Assump!$D218,Assump!$B$195:$D$204,3,FALSE)*12,COUNTIF($G$62:$IL$62,TRUE))),0)</f>
        <v>66.497613050842673</v>
      </c>
      <c r="CZ91" s="76">
        <f ca="1">IF(CY99&gt;0,MIN(CY99,SUM($G83:CZ83)*CZ$62/MIN(VLOOKUP(Assump!$D218,Assump!$B$195:$D$204,3,FALSE)*12,COUNTIF($G$62:$IL$62,TRUE))),0)</f>
        <v>66.497613050842673</v>
      </c>
      <c r="DA91" s="76">
        <f ca="1">IF(CZ99&gt;0,MIN(CZ99,SUM($G83:DA83)*DA$62/MIN(VLOOKUP(Assump!$D218,Assump!$B$195:$D$204,3,FALSE)*12,COUNTIF($G$62:$IL$62,TRUE))),0)</f>
        <v>66.497613050842673</v>
      </c>
      <c r="DB91" s="76">
        <f ca="1">IF(DA99&gt;0,MIN(DA99,SUM($G83:DB83)*DB$62/MIN(VLOOKUP(Assump!$D218,Assump!$B$195:$D$204,3,FALSE)*12,COUNTIF($G$62:$IL$62,TRUE))),0)</f>
        <v>66.497613050842673</v>
      </c>
      <c r="DC91" s="76">
        <f ca="1">IF(DB99&gt;0,MIN(DB99,SUM($G83:DC83)*DC$62/MIN(VLOOKUP(Assump!$D218,Assump!$B$195:$D$204,3,FALSE)*12,COUNTIF($G$62:$IL$62,TRUE))),0)</f>
        <v>66.497613050842673</v>
      </c>
      <c r="DD91" s="76">
        <f ca="1">IF(DC99&gt;0,MIN(DC99,SUM($G83:DD83)*DD$62/MIN(VLOOKUP(Assump!$D218,Assump!$B$195:$D$204,3,FALSE)*12,COUNTIF($G$62:$IL$62,TRUE))),0)</f>
        <v>66.497613050842673</v>
      </c>
      <c r="DE91" s="76">
        <f ca="1">IF(DD99&gt;0,MIN(DD99,SUM($G83:DE83)*DE$62/MIN(VLOOKUP(Assump!$D218,Assump!$B$195:$D$204,3,FALSE)*12,COUNTIF($G$62:$IL$62,TRUE))),0)</f>
        <v>66.497613050842673</v>
      </c>
      <c r="DF91" s="76">
        <f ca="1">IF(DE99&gt;0,MIN(DE99,SUM($G83:DF83)*DF$62/MIN(VLOOKUP(Assump!$D218,Assump!$B$195:$D$204,3,FALSE)*12,COUNTIF($G$62:$IL$62,TRUE))),0)</f>
        <v>66.497613050842673</v>
      </c>
      <c r="DG91" s="76">
        <f ca="1">IF(DF99&gt;0,MIN(DF99,SUM($G83:DG83)*DG$62/MIN(VLOOKUP(Assump!$D218,Assump!$B$195:$D$204,3,FALSE)*12,COUNTIF($G$62:$IL$62,TRUE))),0)</f>
        <v>66.497613050842673</v>
      </c>
      <c r="DH91" s="76">
        <f ca="1">IF(DG99&gt;0,MIN(DG99,SUM($G83:DH83)*DH$62/MIN(VLOOKUP(Assump!$D218,Assump!$B$195:$D$204,3,FALSE)*12,COUNTIF($G$62:$IL$62,TRUE))),0)</f>
        <v>66.497613050842673</v>
      </c>
      <c r="DI91" s="76">
        <f ca="1">IF(DH99&gt;0,MIN(DH99,SUM($G83:DI83)*DI$62/MIN(VLOOKUP(Assump!$D218,Assump!$B$195:$D$204,3,FALSE)*12,COUNTIF($G$62:$IL$62,TRUE))),0)</f>
        <v>66.497613050842673</v>
      </c>
      <c r="DJ91" s="76">
        <f ca="1">IF(DI99&gt;0,MIN(DI99,SUM($G83:DJ83)*DJ$62/MIN(VLOOKUP(Assump!$D218,Assump!$B$195:$D$204,3,FALSE)*12,COUNTIF($G$62:$IL$62,TRUE))),0)</f>
        <v>66.497613050842673</v>
      </c>
      <c r="DK91" s="76">
        <f ca="1">IF(DJ99&gt;0,MIN(DJ99,SUM($G83:DK83)*DK$62/MIN(VLOOKUP(Assump!$D218,Assump!$B$195:$D$204,3,FALSE)*12,COUNTIF($G$62:$IL$62,TRUE))),0)</f>
        <v>66.497613050842673</v>
      </c>
      <c r="DL91" s="76">
        <f ca="1">IF(DK99&gt;0,MIN(DK99,SUM($G83:DL83)*DL$62/MIN(VLOOKUP(Assump!$D218,Assump!$B$195:$D$204,3,FALSE)*12,COUNTIF($G$62:$IL$62,TRUE))),0)</f>
        <v>66.497613050842673</v>
      </c>
      <c r="DM91" s="76">
        <f ca="1">IF(DL99&gt;0,MIN(DL99,SUM($G83:DM83)*DM$62/MIN(VLOOKUP(Assump!$D218,Assump!$B$195:$D$204,3,FALSE)*12,COUNTIF($G$62:$IL$62,TRUE))),0)</f>
        <v>66.497613050842673</v>
      </c>
      <c r="DN91" s="76">
        <f ca="1">IF(DM99&gt;0,MIN(DM99,SUM($G83:DN83)*DN$62/MIN(VLOOKUP(Assump!$D218,Assump!$B$195:$D$204,3,FALSE)*12,COUNTIF($G$62:$IL$62,TRUE))),0)</f>
        <v>66.497613050842673</v>
      </c>
      <c r="DO91" s="76">
        <f ca="1">IF(DN99&gt;0,MIN(DN99,SUM($G83:DO83)*DO$62/MIN(VLOOKUP(Assump!$D218,Assump!$B$195:$D$204,3,FALSE)*12,COUNTIF($G$62:$IL$62,TRUE))),0)</f>
        <v>66.497613050842673</v>
      </c>
      <c r="DP91" s="76">
        <f ca="1">IF(DO99&gt;0,MIN(DO99,SUM($G83:DP83)*DP$62/MIN(VLOOKUP(Assump!$D218,Assump!$B$195:$D$204,3,FALSE)*12,COUNTIF($G$62:$IL$62,TRUE))),0)</f>
        <v>66.497613050842673</v>
      </c>
      <c r="DQ91" s="76">
        <f ca="1">IF(DP99&gt;0,MIN(DP99,SUM($G83:DQ83)*DQ$62/MIN(VLOOKUP(Assump!$D218,Assump!$B$195:$D$204,3,FALSE)*12,COUNTIF($G$62:$IL$62,TRUE))),0)</f>
        <v>66.497613050842673</v>
      </c>
      <c r="DR91" s="76">
        <f ca="1">IF(DQ99&gt;0,MIN(DQ99,SUM($G83:DR83)*DR$62/MIN(VLOOKUP(Assump!$D218,Assump!$B$195:$D$204,3,FALSE)*12,COUNTIF($G$62:$IL$62,TRUE))),0)</f>
        <v>66.497613050842673</v>
      </c>
      <c r="DS91" s="76">
        <f ca="1">IF(DR99&gt;0,MIN(DR99,SUM($G83:DS83)*DS$62/MIN(VLOOKUP(Assump!$D218,Assump!$B$195:$D$204,3,FALSE)*12,COUNTIF($G$62:$IL$62,TRUE))),0)</f>
        <v>66.497613050842673</v>
      </c>
      <c r="DT91" s="76">
        <f ca="1">IF(DS99&gt;0,MIN(DS99,SUM($G83:DT83)*DT$62/MIN(VLOOKUP(Assump!$D218,Assump!$B$195:$D$204,3,FALSE)*12,COUNTIF($G$62:$IL$62,TRUE))),0)</f>
        <v>66.497613050842673</v>
      </c>
      <c r="DU91" s="76">
        <f ca="1">IF(DT99&gt;0,MIN(DT99,SUM($G83:DU83)*DU$62/MIN(VLOOKUP(Assump!$D218,Assump!$B$195:$D$204,3,FALSE)*12,COUNTIF($G$62:$IL$62,TRUE))),0)</f>
        <v>66.497613050842673</v>
      </c>
      <c r="DV91" s="76">
        <f ca="1">IF(DU99&gt;0,MIN(DU99,SUM($G83:DV83)*DV$62/MIN(VLOOKUP(Assump!$D218,Assump!$B$195:$D$204,3,FALSE)*12,COUNTIF($G$62:$IL$62,TRUE))),0)</f>
        <v>66.497613050842673</v>
      </c>
      <c r="DW91" s="76">
        <f ca="1">IF(DV99&gt;0,MIN(DV99,SUM($G83:DW83)*DW$62/MIN(VLOOKUP(Assump!$D218,Assump!$B$195:$D$204,3,FALSE)*12,COUNTIF($G$62:$IL$62,TRUE))),0)</f>
        <v>66.497613050842673</v>
      </c>
      <c r="DX91" s="76">
        <f ca="1">IF(DW99&gt;0,MIN(DW99,SUM($G83:DX83)*DX$62/MIN(VLOOKUP(Assump!$D218,Assump!$B$195:$D$204,3,FALSE)*12,COUNTIF($G$62:$IL$62,TRUE))),0)</f>
        <v>66.497613050842673</v>
      </c>
      <c r="DY91" s="76">
        <f ca="1">IF(DX99&gt;0,MIN(DX99,SUM($G83:DY83)*DY$62/MIN(VLOOKUP(Assump!$D218,Assump!$B$195:$D$204,3,FALSE)*12,COUNTIF($G$62:$IL$62,TRUE))),0)</f>
        <v>66.497613050842673</v>
      </c>
      <c r="DZ91" s="76">
        <f ca="1">IF(DY99&gt;0,MIN(DY99,SUM($G83:DZ83)*DZ$62/MIN(VLOOKUP(Assump!$D218,Assump!$B$195:$D$204,3,FALSE)*12,COUNTIF($G$62:$IL$62,TRUE))),0)</f>
        <v>66.497613050842673</v>
      </c>
      <c r="EA91" s="76">
        <f ca="1">IF(DZ99&gt;0,MIN(DZ99,SUM($G83:EA83)*EA$62/MIN(VLOOKUP(Assump!$D218,Assump!$B$195:$D$204,3,FALSE)*12,COUNTIF($G$62:$IL$62,TRUE))),0)</f>
        <v>66.497613050842673</v>
      </c>
      <c r="EB91" s="76">
        <f ca="1">IF(EA99&gt;0,MIN(EA99,SUM($G83:EB83)*EB$62/MIN(VLOOKUP(Assump!$D218,Assump!$B$195:$D$204,3,FALSE)*12,COUNTIF($G$62:$IL$62,TRUE))),0)</f>
        <v>66.497613050842673</v>
      </c>
      <c r="EC91" s="76">
        <f ca="1">IF(EB99&gt;0,MIN(EB99,SUM($G83:EC83)*EC$62/MIN(VLOOKUP(Assump!$D218,Assump!$B$195:$D$204,3,FALSE)*12,COUNTIF($G$62:$IL$62,TRUE))),0)</f>
        <v>66.497613050842673</v>
      </c>
      <c r="ED91" s="76">
        <f ca="1">IF(EC99&gt;0,MIN(EC99,SUM($G83:ED83)*ED$62/MIN(VLOOKUP(Assump!$D218,Assump!$B$195:$D$204,3,FALSE)*12,COUNTIF($G$62:$IL$62,TRUE))),0)</f>
        <v>66.497613050842673</v>
      </c>
      <c r="EE91" s="76">
        <f ca="1">IF(ED99&gt;0,MIN(ED99,SUM($G83:EE83)*EE$62/MIN(VLOOKUP(Assump!$D218,Assump!$B$195:$D$204,3,FALSE)*12,COUNTIF($G$62:$IL$62,TRUE))),0)</f>
        <v>66.497613050842673</v>
      </c>
      <c r="EF91" s="76">
        <f ca="1">IF(EE99&gt;0,MIN(EE99,SUM($G83:EF83)*EF$62/MIN(VLOOKUP(Assump!$D218,Assump!$B$195:$D$204,3,FALSE)*12,COUNTIF($G$62:$IL$62,TRUE))),0)</f>
        <v>66.497613050842673</v>
      </c>
      <c r="EG91" s="76">
        <f ca="1">IF(EF99&gt;0,MIN(EF99,SUM($G83:EG83)*EG$62/MIN(VLOOKUP(Assump!$D218,Assump!$B$195:$D$204,3,FALSE)*12,COUNTIF($G$62:$IL$62,TRUE))),0)</f>
        <v>66.497613050842673</v>
      </c>
      <c r="EH91" s="76">
        <f ca="1">IF(EG99&gt;0,MIN(EG99,SUM($G83:EH83)*EH$62/MIN(VLOOKUP(Assump!$D218,Assump!$B$195:$D$204,3,FALSE)*12,COUNTIF($G$62:$IL$62,TRUE))),0)</f>
        <v>66.497613050827567</v>
      </c>
      <c r="EI91" s="76">
        <f ca="1">IF(EH99&gt;0,MIN(EH99,SUM($G83:EI83)*EI$62/MIN(VLOOKUP(Assump!$D218,Assump!$B$195:$D$204,3,FALSE)*12,COUNTIF($G$62:$IL$62,TRUE))),0)</f>
        <v>0</v>
      </c>
      <c r="EJ91" s="76">
        <f ca="1">IF(EI99&gt;0,MIN(EI99,SUM($G83:EJ83)*EJ$62/MIN(VLOOKUP(Assump!$D218,Assump!$B$195:$D$204,3,FALSE)*12,COUNTIF($G$62:$IL$62,TRUE))),0)</f>
        <v>0</v>
      </c>
      <c r="EK91" s="76">
        <f ca="1">IF(EJ99&gt;0,MIN(EJ99,SUM($G83:EK83)*EK$62/MIN(VLOOKUP(Assump!$D218,Assump!$B$195:$D$204,3,FALSE)*12,COUNTIF($G$62:$IL$62,TRUE))),0)</f>
        <v>0</v>
      </c>
      <c r="EL91" s="76">
        <f ca="1">IF(EK99&gt;0,MIN(EK99,SUM($G83:EL83)*EL$62/MIN(VLOOKUP(Assump!$D218,Assump!$B$195:$D$204,3,FALSE)*12,COUNTIF($G$62:$IL$62,TRUE))),0)</f>
        <v>0</v>
      </c>
      <c r="EM91" s="76">
        <f ca="1">IF(EL99&gt;0,MIN(EL99,SUM($G83:EM83)*EM$62/MIN(VLOOKUP(Assump!$D218,Assump!$B$195:$D$204,3,FALSE)*12,COUNTIF($G$62:$IL$62,TRUE))),0)</f>
        <v>0</v>
      </c>
      <c r="EN91" s="76">
        <f ca="1">IF(EM99&gt;0,MIN(EM99,SUM($G83:EN83)*EN$62/MIN(VLOOKUP(Assump!$D218,Assump!$B$195:$D$204,3,FALSE)*12,COUNTIF($G$62:$IL$62,TRUE))),0)</f>
        <v>0</v>
      </c>
      <c r="EO91" s="76">
        <f ca="1">IF(EN99&gt;0,MIN(EN99,SUM($G83:EO83)*EO$62/MIN(VLOOKUP(Assump!$D218,Assump!$B$195:$D$204,3,FALSE)*12,COUNTIF($G$62:$IL$62,TRUE))),0)</f>
        <v>0</v>
      </c>
      <c r="EP91" s="76">
        <f ca="1">IF(EO99&gt;0,MIN(EO99,SUM($G83:EP83)*EP$62/MIN(VLOOKUP(Assump!$D218,Assump!$B$195:$D$204,3,FALSE)*12,COUNTIF($G$62:$IL$62,TRUE))),0)</f>
        <v>0</v>
      </c>
      <c r="EQ91" s="76">
        <f ca="1">IF(EP99&gt;0,MIN(EP99,SUM($G83:EQ83)*EQ$62/MIN(VLOOKUP(Assump!$D218,Assump!$B$195:$D$204,3,FALSE)*12,COUNTIF($G$62:$IL$62,TRUE))),0)</f>
        <v>0</v>
      </c>
      <c r="ER91" s="76">
        <f ca="1">IF(EQ99&gt;0,MIN(EQ99,SUM($G83:ER83)*ER$62/MIN(VLOOKUP(Assump!$D218,Assump!$B$195:$D$204,3,FALSE)*12,COUNTIF($G$62:$IL$62,TRUE))),0)</f>
        <v>0</v>
      </c>
      <c r="ES91" s="76">
        <f ca="1">IF(ER99&gt;0,MIN(ER99,SUM($G83:ES83)*ES$62/MIN(VLOOKUP(Assump!$D218,Assump!$B$195:$D$204,3,FALSE)*12,COUNTIF($G$62:$IL$62,TRUE))),0)</f>
        <v>0</v>
      </c>
      <c r="ET91" s="76">
        <f ca="1">IF(ES99&gt;0,MIN(ES99,SUM($G83:ET83)*ET$62/MIN(VLOOKUP(Assump!$D218,Assump!$B$195:$D$204,3,FALSE)*12,COUNTIF($G$62:$IL$62,TRUE))),0)</f>
        <v>0</v>
      </c>
      <c r="EU91" s="76">
        <f ca="1">IF(ET99&gt;0,MIN(ET99,SUM($G83:EU83)*EU$62/MIN(VLOOKUP(Assump!$D218,Assump!$B$195:$D$204,3,FALSE)*12,COUNTIF($G$62:$IL$62,TRUE))),0)</f>
        <v>0</v>
      </c>
      <c r="EV91" s="76">
        <f ca="1">IF(EU99&gt;0,MIN(EU99,SUM($G83:EV83)*EV$62/MIN(VLOOKUP(Assump!$D218,Assump!$B$195:$D$204,3,FALSE)*12,COUNTIF($G$62:$IL$62,TRUE))),0)</f>
        <v>0</v>
      </c>
      <c r="EW91" s="76">
        <f ca="1">IF(EV99&gt;0,MIN(EV99,SUM($G83:EW83)*EW$62/MIN(VLOOKUP(Assump!$D218,Assump!$B$195:$D$204,3,FALSE)*12,COUNTIF($G$62:$IL$62,TRUE))),0)</f>
        <v>0</v>
      </c>
      <c r="EX91" s="76">
        <f ca="1">IF(EW99&gt;0,MIN(EW99,SUM($G83:EX83)*EX$62/MIN(VLOOKUP(Assump!$D218,Assump!$B$195:$D$204,3,FALSE)*12,COUNTIF($G$62:$IL$62,TRUE))),0)</f>
        <v>0</v>
      </c>
      <c r="EY91" s="76">
        <f ca="1">IF(EX99&gt;0,MIN(EX99,SUM($G83:EY83)*EY$62/MIN(VLOOKUP(Assump!$D218,Assump!$B$195:$D$204,3,FALSE)*12,COUNTIF($G$62:$IL$62,TRUE))),0)</f>
        <v>0</v>
      </c>
      <c r="EZ91" s="76">
        <f ca="1">IF(EY99&gt;0,MIN(EY99,SUM($G83:EZ83)*EZ$62/MIN(VLOOKUP(Assump!$D218,Assump!$B$195:$D$204,3,FALSE)*12,COUNTIF($G$62:$IL$62,TRUE))),0)</f>
        <v>0</v>
      </c>
      <c r="FA91" s="76">
        <f ca="1">IF(EZ99&gt;0,MIN(EZ99,SUM($G83:FA83)*FA$62/MIN(VLOOKUP(Assump!$D218,Assump!$B$195:$D$204,3,FALSE)*12,COUNTIF($G$62:$IL$62,TRUE))),0)</f>
        <v>0</v>
      </c>
      <c r="FB91" s="76">
        <f ca="1">IF(FA99&gt;0,MIN(FA99,SUM($G83:FB83)*FB$62/MIN(VLOOKUP(Assump!$D218,Assump!$B$195:$D$204,3,FALSE)*12,COUNTIF($G$62:$IL$62,TRUE))),0)</f>
        <v>0</v>
      </c>
      <c r="FC91" s="76">
        <f ca="1">IF(FB99&gt;0,MIN(FB99,SUM($G83:FC83)*FC$62/MIN(VLOOKUP(Assump!$D218,Assump!$B$195:$D$204,3,FALSE)*12,COUNTIF($G$62:$IL$62,TRUE))),0)</f>
        <v>0</v>
      </c>
      <c r="FD91" s="76">
        <f ca="1">IF(FC99&gt;0,MIN(FC99,SUM($G83:FD83)*FD$62/MIN(VLOOKUP(Assump!$D218,Assump!$B$195:$D$204,3,FALSE)*12,COUNTIF($G$62:$IL$62,TRUE))),0)</f>
        <v>0</v>
      </c>
      <c r="FE91" s="76">
        <f ca="1">IF(FD99&gt;0,MIN(FD99,SUM($G83:FE83)*FE$62/MIN(VLOOKUP(Assump!$D218,Assump!$B$195:$D$204,3,FALSE)*12,COUNTIF($G$62:$IL$62,TRUE))),0)</f>
        <v>0</v>
      </c>
      <c r="FF91" s="76">
        <f ca="1">IF(FE99&gt;0,MIN(FE99,SUM($G83:FF83)*FF$62/MIN(VLOOKUP(Assump!$D218,Assump!$B$195:$D$204,3,FALSE)*12,COUNTIF($G$62:$IL$62,TRUE))),0)</f>
        <v>0</v>
      </c>
      <c r="FG91" s="76">
        <f ca="1">IF(FF99&gt;0,MIN(FF99,SUM($G83:FG83)*FG$62/MIN(VLOOKUP(Assump!$D218,Assump!$B$195:$D$204,3,FALSE)*12,COUNTIF($G$62:$IL$62,TRUE))),0)</f>
        <v>0</v>
      </c>
      <c r="FH91" s="76">
        <f ca="1">IF(FG99&gt;0,MIN(FG99,SUM($G83:FH83)*FH$62/MIN(VLOOKUP(Assump!$D218,Assump!$B$195:$D$204,3,FALSE)*12,COUNTIF($G$62:$IL$62,TRUE))),0)</f>
        <v>0</v>
      </c>
      <c r="FI91" s="76">
        <f ca="1">IF(FH99&gt;0,MIN(FH99,SUM($G83:FI83)*FI$62/MIN(VLOOKUP(Assump!$D218,Assump!$B$195:$D$204,3,FALSE)*12,COUNTIF($G$62:$IL$62,TRUE))),0)</f>
        <v>0</v>
      </c>
      <c r="FJ91" s="76">
        <f ca="1">IF(FI99&gt;0,MIN(FI99,SUM($G83:FJ83)*FJ$62/MIN(VLOOKUP(Assump!$D218,Assump!$B$195:$D$204,3,FALSE)*12,COUNTIF($G$62:$IL$62,TRUE))),0)</f>
        <v>0</v>
      </c>
      <c r="FK91" s="76">
        <f ca="1">IF(FJ99&gt;0,MIN(FJ99,SUM($G83:FK83)*FK$62/MIN(VLOOKUP(Assump!$D218,Assump!$B$195:$D$204,3,FALSE)*12,COUNTIF($G$62:$IL$62,TRUE))),0)</f>
        <v>0</v>
      </c>
      <c r="FL91" s="76">
        <f ca="1">IF(FK99&gt;0,MIN(FK99,SUM($G83:FL83)*FL$62/MIN(VLOOKUP(Assump!$D218,Assump!$B$195:$D$204,3,FALSE)*12,COUNTIF($G$62:$IL$62,TRUE))),0)</f>
        <v>0</v>
      </c>
      <c r="FM91" s="76">
        <f ca="1">IF(FL99&gt;0,MIN(FL99,SUM($G83:FM83)*FM$62/MIN(VLOOKUP(Assump!$D218,Assump!$B$195:$D$204,3,FALSE)*12,COUNTIF($G$62:$IL$62,TRUE))),0)</f>
        <v>0</v>
      </c>
      <c r="FN91" s="76">
        <f ca="1">IF(FM99&gt;0,MIN(FM99,SUM($G83:FN83)*FN$62/MIN(VLOOKUP(Assump!$D218,Assump!$B$195:$D$204,3,FALSE)*12,COUNTIF($G$62:$IL$62,TRUE))),0)</f>
        <v>0</v>
      </c>
      <c r="FO91" s="76">
        <f ca="1">IF(FN99&gt;0,MIN(FN99,SUM($G83:FO83)*FO$62/MIN(VLOOKUP(Assump!$D218,Assump!$B$195:$D$204,3,FALSE)*12,COUNTIF($G$62:$IL$62,TRUE))),0)</f>
        <v>0</v>
      </c>
      <c r="FP91" s="76">
        <f ca="1">IF(FO99&gt;0,MIN(FO99,SUM($G83:FP83)*FP$62/MIN(VLOOKUP(Assump!$D218,Assump!$B$195:$D$204,3,FALSE)*12,COUNTIF($G$62:$IL$62,TRUE))),0)</f>
        <v>0</v>
      </c>
      <c r="FQ91" s="76">
        <f ca="1">IF(FP99&gt;0,MIN(FP99,SUM($G83:FQ83)*FQ$62/MIN(VLOOKUP(Assump!$D218,Assump!$B$195:$D$204,3,FALSE)*12,COUNTIF($G$62:$IL$62,TRUE))),0)</f>
        <v>0</v>
      </c>
      <c r="FR91" s="76">
        <f ca="1">IF(FQ99&gt;0,MIN(FQ99,SUM($G83:FR83)*FR$62/MIN(VLOOKUP(Assump!$D218,Assump!$B$195:$D$204,3,FALSE)*12,COUNTIF($G$62:$IL$62,TRUE))),0)</f>
        <v>0</v>
      </c>
      <c r="FS91" s="76">
        <f ca="1">IF(FR99&gt;0,MIN(FR99,SUM($G83:FS83)*FS$62/MIN(VLOOKUP(Assump!$D218,Assump!$B$195:$D$204,3,FALSE)*12,COUNTIF($G$62:$IL$62,TRUE))),0)</f>
        <v>0</v>
      </c>
      <c r="FT91" s="76">
        <f ca="1">IF(FS99&gt;0,MIN(FS99,SUM($G83:FT83)*FT$62/MIN(VLOOKUP(Assump!$D218,Assump!$B$195:$D$204,3,FALSE)*12,COUNTIF($G$62:$IL$62,TRUE))),0)</f>
        <v>0</v>
      </c>
      <c r="FU91" s="76">
        <f ca="1">IF(FT99&gt;0,MIN(FT99,SUM($G83:FU83)*FU$62/MIN(VLOOKUP(Assump!$D218,Assump!$B$195:$D$204,3,FALSE)*12,COUNTIF($G$62:$IL$62,TRUE))),0)</f>
        <v>0</v>
      </c>
      <c r="FV91" s="76">
        <f ca="1">IF(FU99&gt;0,MIN(FU99,SUM($G83:FV83)*FV$62/MIN(VLOOKUP(Assump!$D218,Assump!$B$195:$D$204,3,FALSE)*12,COUNTIF($G$62:$IL$62,TRUE))),0)</f>
        <v>0</v>
      </c>
      <c r="FW91" s="76">
        <f ca="1">IF(FV99&gt;0,MIN(FV99,SUM($G83:FW83)*FW$62/MIN(VLOOKUP(Assump!$D218,Assump!$B$195:$D$204,3,FALSE)*12,COUNTIF($G$62:$IL$62,TRUE))),0)</f>
        <v>0</v>
      </c>
      <c r="FX91" s="76">
        <f ca="1">IF(FW99&gt;0,MIN(FW99,SUM($G83:FX83)*FX$62/MIN(VLOOKUP(Assump!$D218,Assump!$B$195:$D$204,3,FALSE)*12,COUNTIF($G$62:$IL$62,TRUE))),0)</f>
        <v>0</v>
      </c>
      <c r="FY91" s="76">
        <f ca="1">IF(FX99&gt;0,MIN(FX99,SUM($G83:FY83)*FY$62/MIN(VLOOKUP(Assump!$D218,Assump!$B$195:$D$204,3,FALSE)*12,COUNTIF($G$62:$IL$62,TRUE))),0)</f>
        <v>0</v>
      </c>
      <c r="FZ91" s="76">
        <f ca="1">IF(FY99&gt;0,MIN(FY99,SUM($G83:FZ83)*FZ$62/MIN(VLOOKUP(Assump!$D218,Assump!$B$195:$D$204,3,FALSE)*12,COUNTIF($G$62:$IL$62,TRUE))),0)</f>
        <v>0</v>
      </c>
      <c r="GA91" s="76">
        <f ca="1">IF(FZ99&gt;0,MIN(FZ99,SUM($G83:GA83)*GA$62/MIN(VLOOKUP(Assump!$D218,Assump!$B$195:$D$204,3,FALSE)*12,COUNTIF($G$62:$IL$62,TRUE))),0)</f>
        <v>0</v>
      </c>
      <c r="GB91" s="76">
        <f ca="1">IF(GA99&gt;0,MIN(GA99,SUM($G83:GB83)*GB$62/MIN(VLOOKUP(Assump!$D218,Assump!$B$195:$D$204,3,FALSE)*12,COUNTIF($G$62:$IL$62,TRUE))),0)</f>
        <v>0</v>
      </c>
      <c r="GC91" s="76">
        <f ca="1">IF(GB99&gt;0,MIN(GB99,SUM($G83:GC83)*GC$62/MIN(VLOOKUP(Assump!$D218,Assump!$B$195:$D$204,3,FALSE)*12,COUNTIF($G$62:$IL$62,TRUE))),0)</f>
        <v>0</v>
      </c>
      <c r="GD91" s="76">
        <f ca="1">IF(GC99&gt;0,MIN(GC99,SUM($G83:GD83)*GD$62/MIN(VLOOKUP(Assump!$D218,Assump!$B$195:$D$204,3,FALSE)*12,COUNTIF($G$62:$IL$62,TRUE))),0)</f>
        <v>0</v>
      </c>
      <c r="GE91" s="76">
        <f ca="1">IF(GD99&gt;0,MIN(GD99,SUM($G83:GE83)*GE$62/MIN(VLOOKUP(Assump!$D218,Assump!$B$195:$D$204,3,FALSE)*12,COUNTIF($G$62:$IL$62,TRUE))),0)</f>
        <v>0</v>
      </c>
      <c r="GF91" s="76">
        <f ca="1">IF(GE99&gt;0,MIN(GE99,SUM($G83:GF83)*GF$62/MIN(VLOOKUP(Assump!$D218,Assump!$B$195:$D$204,3,FALSE)*12,COUNTIF($G$62:$IL$62,TRUE))),0)</f>
        <v>0</v>
      </c>
      <c r="GG91" s="76">
        <f ca="1">IF(GF99&gt;0,MIN(GF99,SUM($G83:GG83)*GG$62/MIN(VLOOKUP(Assump!$D218,Assump!$B$195:$D$204,3,FALSE)*12,COUNTIF($G$62:$IL$62,TRUE))),0)</f>
        <v>0</v>
      </c>
      <c r="GH91" s="76">
        <f ca="1">IF(GG99&gt;0,MIN(GG99,SUM($G83:GH83)*GH$62/MIN(VLOOKUP(Assump!$D218,Assump!$B$195:$D$204,3,FALSE)*12,COUNTIF($G$62:$IL$62,TRUE))),0)</f>
        <v>0</v>
      </c>
      <c r="GI91" s="76">
        <f ca="1">IF(GH99&gt;0,MIN(GH99,SUM($G83:GI83)*GI$62/MIN(VLOOKUP(Assump!$D218,Assump!$B$195:$D$204,3,FALSE)*12,COUNTIF($G$62:$IL$62,TRUE))),0)</f>
        <v>0</v>
      </c>
      <c r="GJ91" s="76">
        <f ca="1">IF(GI99&gt;0,MIN(GI99,SUM($G83:GJ83)*GJ$62/MIN(VLOOKUP(Assump!$D218,Assump!$B$195:$D$204,3,FALSE)*12,COUNTIF($G$62:$IL$62,TRUE))),0)</f>
        <v>0</v>
      </c>
      <c r="GK91" s="76">
        <f ca="1">IF(GJ99&gt;0,MIN(GJ99,SUM($G83:GK83)*GK$62/MIN(VLOOKUP(Assump!$D218,Assump!$B$195:$D$204,3,FALSE)*12,COUNTIF($G$62:$IL$62,TRUE))),0)</f>
        <v>0</v>
      </c>
      <c r="GL91" s="76">
        <f ca="1">IF(GK99&gt;0,MIN(GK99,SUM($G83:GL83)*GL$62/MIN(VLOOKUP(Assump!$D218,Assump!$B$195:$D$204,3,FALSE)*12,COUNTIF($G$62:$IL$62,TRUE))),0)</f>
        <v>0</v>
      </c>
      <c r="GM91" s="76">
        <f ca="1">IF(GL99&gt;0,MIN(GL99,SUM($G83:GM83)*GM$62/MIN(VLOOKUP(Assump!$D218,Assump!$B$195:$D$204,3,FALSE)*12,COUNTIF($G$62:$IL$62,TRUE))),0)</f>
        <v>0</v>
      </c>
      <c r="GN91" s="76">
        <f ca="1">IF(GM99&gt;0,MIN(GM99,SUM($G83:GN83)*GN$62/MIN(VLOOKUP(Assump!$D218,Assump!$B$195:$D$204,3,FALSE)*12,COUNTIF($G$62:$IL$62,TRUE))),0)</f>
        <v>0</v>
      </c>
      <c r="GO91" s="76">
        <f ca="1">IF(GN99&gt;0,MIN(GN99,SUM($G83:GO83)*GO$62/MIN(VLOOKUP(Assump!$D218,Assump!$B$195:$D$204,3,FALSE)*12,COUNTIF($G$62:$IL$62,TRUE))),0)</f>
        <v>0</v>
      </c>
      <c r="GP91" s="76">
        <f ca="1">IF(GO99&gt;0,MIN(GO99,SUM($G83:GP83)*GP$62/MIN(VLOOKUP(Assump!$D218,Assump!$B$195:$D$204,3,FALSE)*12,COUNTIF($G$62:$IL$62,TRUE))),0)</f>
        <v>0</v>
      </c>
      <c r="GQ91" s="76">
        <f ca="1">IF(GP99&gt;0,MIN(GP99,SUM($G83:GQ83)*GQ$62/MIN(VLOOKUP(Assump!$D218,Assump!$B$195:$D$204,3,FALSE)*12,COUNTIF($G$62:$IL$62,TRUE))),0)</f>
        <v>0</v>
      </c>
      <c r="GR91" s="76">
        <f ca="1">IF(GQ99&gt;0,MIN(GQ99,SUM($G83:GR83)*GR$62/MIN(VLOOKUP(Assump!$D218,Assump!$B$195:$D$204,3,FALSE)*12,COUNTIF($G$62:$IL$62,TRUE))),0)</f>
        <v>0</v>
      </c>
      <c r="GS91" s="76">
        <f ca="1">IF(GR99&gt;0,MIN(GR99,SUM($G83:GS83)*GS$62/MIN(VLOOKUP(Assump!$D218,Assump!$B$195:$D$204,3,FALSE)*12,COUNTIF($G$62:$IL$62,TRUE))),0)</f>
        <v>0</v>
      </c>
      <c r="GT91" s="76">
        <f ca="1">IF(GS99&gt;0,MIN(GS99,SUM($G83:GT83)*GT$62/MIN(VLOOKUP(Assump!$D218,Assump!$B$195:$D$204,3,FALSE)*12,COUNTIF($G$62:$IL$62,TRUE))),0)</f>
        <v>0</v>
      </c>
      <c r="GU91" s="76">
        <f ca="1">IF(GT99&gt;0,MIN(GT99,SUM($G83:GU83)*GU$62/MIN(VLOOKUP(Assump!$D218,Assump!$B$195:$D$204,3,FALSE)*12,COUNTIF($G$62:$IL$62,TRUE))),0)</f>
        <v>0</v>
      </c>
      <c r="GV91" s="76">
        <f ca="1">IF(GU99&gt;0,MIN(GU99,SUM($G83:GV83)*GV$62/MIN(VLOOKUP(Assump!$D218,Assump!$B$195:$D$204,3,FALSE)*12,COUNTIF($G$62:$IL$62,TRUE))),0)</f>
        <v>0</v>
      </c>
      <c r="GW91" s="76">
        <f ca="1">IF(GV99&gt;0,MIN(GV99,SUM($G83:GW83)*GW$62/MIN(VLOOKUP(Assump!$D218,Assump!$B$195:$D$204,3,FALSE)*12,COUNTIF($G$62:$IL$62,TRUE))),0)</f>
        <v>0</v>
      </c>
      <c r="GX91" s="76">
        <f ca="1">IF(GW99&gt;0,MIN(GW99,SUM($G83:GX83)*GX$62/MIN(VLOOKUP(Assump!$D218,Assump!$B$195:$D$204,3,FALSE)*12,COUNTIF($G$62:$IL$62,TRUE))),0)</f>
        <v>0</v>
      </c>
      <c r="GY91" s="76">
        <f ca="1">IF(GX99&gt;0,MIN(GX99,SUM($G83:GY83)*GY$62/MIN(VLOOKUP(Assump!$D218,Assump!$B$195:$D$204,3,FALSE)*12,COUNTIF($G$62:$IL$62,TRUE))),0)</f>
        <v>0</v>
      </c>
      <c r="GZ91" s="76">
        <f ca="1">IF(GY99&gt;0,MIN(GY99,SUM($G83:GZ83)*GZ$62/MIN(VLOOKUP(Assump!$D218,Assump!$B$195:$D$204,3,FALSE)*12,COUNTIF($G$62:$IL$62,TRUE))),0)</f>
        <v>0</v>
      </c>
      <c r="HA91" s="76">
        <f ca="1">IF(GZ99&gt;0,MIN(GZ99,SUM($G83:HA83)*HA$62/MIN(VLOOKUP(Assump!$D218,Assump!$B$195:$D$204,3,FALSE)*12,COUNTIF($G$62:$IL$62,TRUE))),0)</f>
        <v>0</v>
      </c>
      <c r="HB91" s="76">
        <f ca="1">IF(HA99&gt;0,MIN(HA99,SUM($G83:HB83)*HB$62/MIN(VLOOKUP(Assump!$D218,Assump!$B$195:$D$204,3,FALSE)*12,COUNTIF($G$62:$IL$62,TRUE))),0)</f>
        <v>0</v>
      </c>
      <c r="HC91" s="76">
        <f ca="1">IF(HB99&gt;0,MIN(HB99,SUM($G83:HC83)*HC$62/MIN(VLOOKUP(Assump!$D218,Assump!$B$195:$D$204,3,FALSE)*12,COUNTIF($G$62:$IL$62,TRUE))),0)</f>
        <v>0</v>
      </c>
      <c r="HD91" s="76">
        <f ca="1">IF(HC99&gt;0,MIN(HC99,SUM($G83:HD83)*HD$62/MIN(VLOOKUP(Assump!$D218,Assump!$B$195:$D$204,3,FALSE)*12,COUNTIF($G$62:$IL$62,TRUE))),0)</f>
        <v>0</v>
      </c>
      <c r="HE91" s="76">
        <f ca="1">IF(HD99&gt;0,MIN(HD99,SUM($G83:HE83)*HE$62/MIN(VLOOKUP(Assump!$D218,Assump!$B$195:$D$204,3,FALSE)*12,COUNTIF($G$62:$IL$62,TRUE))),0)</f>
        <v>0</v>
      </c>
      <c r="HF91" s="76">
        <f ca="1">IF(HE99&gt;0,MIN(HE99,SUM($G83:HF83)*HF$62/MIN(VLOOKUP(Assump!$D218,Assump!$B$195:$D$204,3,FALSE)*12,COUNTIF($G$62:$IL$62,TRUE))),0)</f>
        <v>0</v>
      </c>
      <c r="HG91" s="76">
        <f ca="1">IF(HF99&gt;0,MIN(HF99,SUM($G83:HG83)*HG$62/MIN(VLOOKUP(Assump!$D218,Assump!$B$195:$D$204,3,FALSE)*12,COUNTIF($G$62:$IL$62,TRUE))),0)</f>
        <v>0</v>
      </c>
      <c r="HH91" s="76">
        <f ca="1">IF(HG99&gt;0,MIN(HG99,SUM($G83:HH83)*HH$62/MIN(VLOOKUP(Assump!$D218,Assump!$B$195:$D$204,3,FALSE)*12,COUNTIF($G$62:$IL$62,TRUE))),0)</f>
        <v>0</v>
      </c>
      <c r="HI91" s="76">
        <f ca="1">IF(HH99&gt;0,MIN(HH99,SUM($G83:HI83)*HI$62/MIN(VLOOKUP(Assump!$D218,Assump!$B$195:$D$204,3,FALSE)*12,COUNTIF($G$62:$IL$62,TRUE))),0)</f>
        <v>0</v>
      </c>
      <c r="HJ91" s="76">
        <f ca="1">IF(HI99&gt;0,MIN(HI99,SUM($G83:HJ83)*HJ$62/MIN(VLOOKUP(Assump!$D218,Assump!$B$195:$D$204,3,FALSE)*12,COUNTIF($G$62:$IL$62,TRUE))),0)</f>
        <v>0</v>
      </c>
      <c r="HK91" s="76">
        <f ca="1">IF(HJ99&gt;0,MIN(HJ99,SUM($G83:HK83)*HK$62/MIN(VLOOKUP(Assump!$D218,Assump!$B$195:$D$204,3,FALSE)*12,COUNTIF($G$62:$IL$62,TRUE))),0)</f>
        <v>0</v>
      </c>
      <c r="HL91" s="76">
        <f ca="1">IF(HK99&gt;0,MIN(HK99,SUM($G83:HL83)*HL$62/MIN(VLOOKUP(Assump!$D218,Assump!$B$195:$D$204,3,FALSE)*12,COUNTIF($G$62:$IL$62,TRUE))),0)</f>
        <v>0</v>
      </c>
      <c r="HM91" s="76">
        <f ca="1">IF(HL99&gt;0,MIN(HL99,SUM($G83:HM83)*HM$62/MIN(VLOOKUP(Assump!$D218,Assump!$B$195:$D$204,3,FALSE)*12,COUNTIF($G$62:$IL$62,TRUE))),0)</f>
        <v>0</v>
      </c>
      <c r="HN91" s="76">
        <f ca="1">IF(HM99&gt;0,MIN(HM99,SUM($G83:HN83)*HN$62/MIN(VLOOKUP(Assump!$D218,Assump!$B$195:$D$204,3,FALSE)*12,COUNTIF($G$62:$IL$62,TRUE))),0)</f>
        <v>0</v>
      </c>
      <c r="HO91" s="76">
        <f ca="1">IF(HN99&gt;0,MIN(HN99,SUM($G83:HO83)*HO$62/MIN(VLOOKUP(Assump!$D218,Assump!$B$195:$D$204,3,FALSE)*12,COUNTIF($G$62:$IL$62,TRUE))),0)</f>
        <v>0</v>
      </c>
      <c r="HP91" s="76">
        <f ca="1">IF(HO99&gt;0,MIN(HO99,SUM($G83:HP83)*HP$62/MIN(VLOOKUP(Assump!$D218,Assump!$B$195:$D$204,3,FALSE)*12,COUNTIF($G$62:$IL$62,TRUE))),0)</f>
        <v>0</v>
      </c>
      <c r="HQ91" s="76">
        <f ca="1">IF(HP99&gt;0,MIN(HP99,SUM($G83:HQ83)*HQ$62/MIN(VLOOKUP(Assump!$D218,Assump!$B$195:$D$204,3,FALSE)*12,COUNTIF($G$62:$IL$62,TRUE))),0)</f>
        <v>0</v>
      </c>
      <c r="HR91" s="76">
        <f ca="1">IF(HQ99&gt;0,MIN(HQ99,SUM($G83:HR83)*HR$62/MIN(VLOOKUP(Assump!$D218,Assump!$B$195:$D$204,3,FALSE)*12,COUNTIF($G$62:$IL$62,TRUE))),0)</f>
        <v>0</v>
      </c>
      <c r="HS91" s="76">
        <f ca="1">IF(HR99&gt;0,MIN(HR99,SUM($G83:HS83)*HS$62/MIN(VLOOKUP(Assump!$D218,Assump!$B$195:$D$204,3,FALSE)*12,COUNTIF($G$62:$IL$62,TRUE))),0)</f>
        <v>0</v>
      </c>
      <c r="HT91" s="76">
        <f ca="1">IF(HS99&gt;0,MIN(HS99,SUM($G83:HT83)*HT$62/MIN(VLOOKUP(Assump!$D218,Assump!$B$195:$D$204,3,FALSE)*12,COUNTIF($G$62:$IL$62,TRUE))),0)</f>
        <v>0</v>
      </c>
      <c r="HU91" s="76">
        <f ca="1">IF(HT99&gt;0,MIN(HT99,SUM($G83:HU83)*HU$62/MIN(VLOOKUP(Assump!$D218,Assump!$B$195:$D$204,3,FALSE)*12,COUNTIF($G$62:$IL$62,TRUE))),0)</f>
        <v>0</v>
      </c>
      <c r="HV91" s="76">
        <f ca="1">IF(HU99&gt;0,MIN(HU99,SUM($G83:HV83)*HV$62/MIN(VLOOKUP(Assump!$D218,Assump!$B$195:$D$204,3,FALSE)*12,COUNTIF($G$62:$IL$62,TRUE))),0)</f>
        <v>0</v>
      </c>
      <c r="HW91" s="76">
        <f ca="1">IF(HV99&gt;0,MIN(HV99,SUM($G83:HW83)*HW$62/MIN(VLOOKUP(Assump!$D218,Assump!$B$195:$D$204,3,FALSE)*12,COUNTIF($G$62:$IL$62,TRUE))),0)</f>
        <v>0</v>
      </c>
      <c r="HX91" s="76">
        <f ca="1">IF(HW99&gt;0,MIN(HW99,SUM($G83:HX83)*HX$62/MIN(VLOOKUP(Assump!$D218,Assump!$B$195:$D$204,3,FALSE)*12,COUNTIF($G$62:$IL$62,TRUE))),0)</f>
        <v>0</v>
      </c>
      <c r="HY91" s="76">
        <f ca="1">IF(HX99&gt;0,MIN(HX99,SUM($G83:HY83)*HY$62/MIN(VLOOKUP(Assump!$D218,Assump!$B$195:$D$204,3,FALSE)*12,COUNTIF($G$62:$IL$62,TRUE))),0)</f>
        <v>0</v>
      </c>
      <c r="HZ91" s="76">
        <f ca="1">IF(HY99&gt;0,MIN(HY99,SUM($G83:HZ83)*HZ$62/MIN(VLOOKUP(Assump!$D218,Assump!$B$195:$D$204,3,FALSE)*12,COUNTIF($G$62:$IL$62,TRUE))),0)</f>
        <v>0</v>
      </c>
      <c r="IA91" s="76">
        <f ca="1">IF(HZ99&gt;0,MIN(HZ99,SUM($G83:IA83)*IA$62/MIN(VLOOKUP(Assump!$D218,Assump!$B$195:$D$204,3,FALSE)*12,COUNTIF($G$62:$IL$62,TRUE))),0)</f>
        <v>0</v>
      </c>
      <c r="IB91" s="76">
        <f ca="1">IF(IA99&gt;0,MIN(IA99,SUM($G83:IB83)*IB$62/MIN(VLOOKUP(Assump!$D218,Assump!$B$195:$D$204,3,FALSE)*12,COUNTIF($G$62:$IL$62,TRUE))),0)</f>
        <v>0</v>
      </c>
      <c r="IC91" s="76">
        <f ca="1">IF(IB99&gt;0,MIN(IB99,SUM($G83:IC83)*IC$62/MIN(VLOOKUP(Assump!$D218,Assump!$B$195:$D$204,3,FALSE)*12,COUNTIF($G$62:$IL$62,TRUE))),0)</f>
        <v>0</v>
      </c>
      <c r="ID91" s="76">
        <f ca="1">IF(IC99&gt;0,MIN(IC99,SUM($G83:ID83)*ID$62/MIN(VLOOKUP(Assump!$D218,Assump!$B$195:$D$204,3,FALSE)*12,COUNTIF($G$62:$IL$62,TRUE))),0)</f>
        <v>0</v>
      </c>
      <c r="IE91" s="76">
        <f ca="1">IF(ID99&gt;0,MIN(ID99,SUM($G83:IE83)*IE$62/MIN(VLOOKUP(Assump!$D218,Assump!$B$195:$D$204,3,FALSE)*12,COUNTIF($G$62:$IL$62,TRUE))),0)</f>
        <v>0</v>
      </c>
      <c r="IF91" s="76">
        <f ca="1">IF(IE99&gt;0,MIN(IE99,SUM($G83:IF83)*IF$62/MIN(VLOOKUP(Assump!$D218,Assump!$B$195:$D$204,3,FALSE)*12,COUNTIF($G$62:$IL$62,TRUE))),0)</f>
        <v>0</v>
      </c>
      <c r="IG91" s="76">
        <f ca="1">IF(IF99&gt;0,MIN(IF99,SUM($G83:IG83)*IG$62/MIN(VLOOKUP(Assump!$D218,Assump!$B$195:$D$204,3,FALSE)*12,COUNTIF($G$62:$IL$62,TRUE))),0)</f>
        <v>0</v>
      </c>
      <c r="IH91" s="76">
        <f ca="1">IF(IG99&gt;0,MIN(IG99,SUM($G83:IH83)*IH$62/MIN(VLOOKUP(Assump!$D218,Assump!$B$195:$D$204,3,FALSE)*12,COUNTIF($G$62:$IL$62,TRUE))),0)</f>
        <v>0</v>
      </c>
      <c r="II91" s="76">
        <f ca="1">IF(IH99&gt;0,MIN(IH99,SUM($G83:II83)*II$62/MIN(VLOOKUP(Assump!$D218,Assump!$B$195:$D$204,3,FALSE)*12,COUNTIF($G$62:$IL$62,TRUE))),0)</f>
        <v>0</v>
      </c>
      <c r="IJ91" s="76">
        <f ca="1">IF(II99&gt;0,MIN(II99,SUM($G83:IJ83)*IJ$62/MIN(VLOOKUP(Assump!$D218,Assump!$B$195:$D$204,3,FALSE)*12,COUNTIF($G$62:$IL$62,TRUE))),0)</f>
        <v>0</v>
      </c>
      <c r="IK91" s="76">
        <f ca="1">IF(IJ99&gt;0,MIN(IJ99,SUM($G83:IK83)*IK$62/MIN(VLOOKUP(Assump!$D218,Assump!$B$195:$D$204,3,FALSE)*12,COUNTIF($G$62:$IL$62,TRUE))),0)</f>
        <v>0</v>
      </c>
      <c r="IL91" s="76">
        <f ca="1">IF(IK99&gt;0,MIN(IK99,SUM($G83:IL83)*IL$62/MIN(VLOOKUP(Assump!$D218,Assump!$B$195:$D$204,3,FALSE)*12,COUNTIF($G$62:$IL$62,TRUE))),0)</f>
        <v>0</v>
      </c>
    </row>
    <row r="92" spans="2:246" ht="10.5" customHeight="1" outlineLevel="2" x14ac:dyDescent="0.3">
      <c r="B92" s="7" t="s">
        <v>116</v>
      </c>
      <c r="C92" s="56" t="s">
        <v>283</v>
      </c>
      <c r="G92" s="76">
        <f>IF(F100&gt;0,MIN(F100,SUM($G84:G84)*G$62/MIN(VLOOKUP(Assump!$D219,Assump!$B$195:$D$204,3,FALSE)*12,COUNTIF($G$62:$IL$62,TRUE))),0)</f>
        <v>0</v>
      </c>
      <c r="H92" s="76">
        <f ca="1">IF(G100&gt;0,MIN(G100,SUM($G84:H84)*H$62/MIN(VLOOKUP(Assump!$D219,Assump!$B$195:$D$204,3,FALSE)*12,COUNTIF($G$62:$IL$62,TRUE))),0)</f>
        <v>0</v>
      </c>
      <c r="I92" s="76">
        <f ca="1">IF(H100&gt;0,MIN(H100,SUM($G84:I84)*I$62/MIN(VLOOKUP(Assump!$D219,Assump!$B$195:$D$204,3,FALSE)*12,COUNTIF($G$62:$IL$62,TRUE))),0)</f>
        <v>0</v>
      </c>
      <c r="J92" s="76">
        <f ca="1">IF(I100&gt;0,MIN(I100,SUM($G84:J84)*J$62/MIN(VLOOKUP(Assump!$D219,Assump!$B$195:$D$204,3,FALSE)*12,COUNTIF($G$62:$IL$62,TRUE))),0)</f>
        <v>0</v>
      </c>
      <c r="K92" s="76">
        <f ca="1">IF(J100&gt;0,MIN(J100,SUM($G84:K84)*K$62/MIN(VLOOKUP(Assump!$D219,Assump!$B$195:$D$204,3,FALSE)*12,COUNTIF($G$62:$IL$62,TRUE))),0)</f>
        <v>0</v>
      </c>
      <c r="L92" s="76">
        <f ca="1">IF(K100&gt;0,MIN(K100,SUM($G84:L84)*L$62/MIN(VLOOKUP(Assump!$D219,Assump!$B$195:$D$204,3,FALSE)*12,COUNTIF($G$62:$IL$62,TRUE))),0)</f>
        <v>0</v>
      </c>
      <c r="M92" s="76">
        <f ca="1">IF(L100&gt;0,MIN(L100,SUM($G84:M84)*M$62/MIN(VLOOKUP(Assump!$D219,Assump!$B$195:$D$204,3,FALSE)*12,COUNTIF($G$62:$IL$62,TRUE))),0)</f>
        <v>0</v>
      </c>
      <c r="N92" s="76">
        <f ca="1">IF(M100&gt;0,MIN(M100,SUM($G84:N84)*N$62/MIN(VLOOKUP(Assump!$D219,Assump!$B$195:$D$204,3,FALSE)*12,COUNTIF($G$62:$IL$62,TRUE))),0)</f>
        <v>0</v>
      </c>
      <c r="O92" s="76">
        <f ca="1">IF(N100&gt;0,MIN(N100,SUM($G84:O84)*O$62/MIN(VLOOKUP(Assump!$D219,Assump!$B$195:$D$204,3,FALSE)*12,COUNTIF($G$62:$IL$62,TRUE))),0)</f>
        <v>0</v>
      </c>
      <c r="P92" s="76">
        <f ca="1">IF(O100&gt;0,MIN(O100,SUM($G84:P84)*P$62/MIN(VLOOKUP(Assump!$D219,Assump!$B$195:$D$204,3,FALSE)*12,COUNTIF($G$62:$IL$62,TRUE))),0)</f>
        <v>0</v>
      </c>
      <c r="Q92" s="76">
        <f ca="1">IF(P100&gt;0,MIN(P100,SUM($G84:Q84)*Q$62/MIN(VLOOKUP(Assump!$D219,Assump!$B$195:$D$204,3,FALSE)*12,COUNTIF($G$62:$IL$62,TRUE))),0)</f>
        <v>0</v>
      </c>
      <c r="R92" s="76">
        <f ca="1">IF(Q100&gt;0,MIN(Q100,SUM($G84:R84)*R$62/MIN(VLOOKUP(Assump!$D219,Assump!$B$195:$D$204,3,FALSE)*12,COUNTIF($G$62:$IL$62,TRUE))),0)</f>
        <v>0</v>
      </c>
      <c r="S92" s="76">
        <f ca="1">IF(R100&gt;0,MIN(R100,SUM($G84:S84)*S$62/MIN(VLOOKUP(Assump!$D219,Assump!$B$195:$D$204,3,FALSE)*12,COUNTIF($G$62:$IL$62,TRUE))),0)</f>
        <v>106.48148148148148</v>
      </c>
      <c r="T92" s="76">
        <f ca="1">IF(S100&gt;0,MIN(S100,SUM($G84:T84)*T$62/MIN(VLOOKUP(Assump!$D219,Assump!$B$195:$D$204,3,FALSE)*12,COUNTIF($G$62:$IL$62,TRUE))),0)</f>
        <v>106.48148148148148</v>
      </c>
      <c r="U92" s="76">
        <f ca="1">IF(T100&gt;0,MIN(T100,SUM($G84:U84)*U$62/MIN(VLOOKUP(Assump!$D219,Assump!$B$195:$D$204,3,FALSE)*12,COUNTIF($G$62:$IL$62,TRUE))),0)</f>
        <v>106.48148148148148</v>
      </c>
      <c r="V92" s="76">
        <f ca="1">IF(U100&gt;0,MIN(U100,SUM($G84:V84)*V$62/MIN(VLOOKUP(Assump!$D219,Assump!$B$195:$D$204,3,FALSE)*12,COUNTIF($G$62:$IL$62,TRUE))),0)</f>
        <v>106.48148148148148</v>
      </c>
      <c r="W92" s="76">
        <f ca="1">IF(V100&gt;0,MIN(V100,SUM($G84:W84)*W$62/MIN(VLOOKUP(Assump!$D219,Assump!$B$195:$D$204,3,FALSE)*12,COUNTIF($G$62:$IL$62,TRUE))),0)</f>
        <v>106.48148148148148</v>
      </c>
      <c r="X92" s="76">
        <f ca="1">IF(W100&gt;0,MIN(W100,SUM($G84:X84)*X$62/MIN(VLOOKUP(Assump!$D219,Assump!$B$195:$D$204,3,FALSE)*12,COUNTIF($G$62:$IL$62,TRUE))),0)</f>
        <v>106.48148148148148</v>
      </c>
      <c r="Y92" s="76">
        <f ca="1">IF(X100&gt;0,MIN(X100,SUM($G84:Y84)*Y$62/MIN(VLOOKUP(Assump!$D219,Assump!$B$195:$D$204,3,FALSE)*12,COUNTIF($G$62:$IL$62,TRUE))),0)</f>
        <v>106.48148148148148</v>
      </c>
      <c r="Z92" s="76">
        <f ca="1">IF(Y100&gt;0,MIN(Y100,SUM($G84:Z84)*Z$62/MIN(VLOOKUP(Assump!$D219,Assump!$B$195:$D$204,3,FALSE)*12,COUNTIF($G$62:$IL$62,TRUE))),0)</f>
        <v>106.48148148148148</v>
      </c>
      <c r="AA92" s="76">
        <f ca="1">IF(Z100&gt;0,MIN(Z100,SUM($G84:AA84)*AA$62/MIN(VLOOKUP(Assump!$D219,Assump!$B$195:$D$204,3,FALSE)*12,COUNTIF($G$62:$IL$62,TRUE))),0)</f>
        <v>106.48148148148148</v>
      </c>
      <c r="AB92" s="76">
        <f ca="1">IF(AA100&gt;0,MIN(AA100,SUM($G84:AB84)*AB$62/MIN(VLOOKUP(Assump!$D219,Assump!$B$195:$D$204,3,FALSE)*12,COUNTIF($G$62:$IL$62,TRUE))),0)</f>
        <v>106.48148148148148</v>
      </c>
      <c r="AC92" s="76">
        <f ca="1">IF(AB100&gt;0,MIN(AB100,SUM($G84:AC84)*AC$62/MIN(VLOOKUP(Assump!$D219,Assump!$B$195:$D$204,3,FALSE)*12,COUNTIF($G$62:$IL$62,TRUE))),0)</f>
        <v>106.48148148148148</v>
      </c>
      <c r="AD92" s="76">
        <f ca="1">IF(AC100&gt;0,MIN(AC100,SUM($G84:AD84)*AD$62/MIN(VLOOKUP(Assump!$D219,Assump!$B$195:$D$204,3,FALSE)*12,COUNTIF($G$62:$IL$62,TRUE))),0)</f>
        <v>106.48148148148148</v>
      </c>
      <c r="AE92" s="76">
        <f ca="1">IF(AD100&gt;0,MIN(AD100,SUM($G84:AE84)*AE$62/MIN(VLOOKUP(Assump!$D219,Assump!$B$195:$D$204,3,FALSE)*12,COUNTIF($G$62:$IL$62,TRUE))),0)</f>
        <v>106.48148148148148</v>
      </c>
      <c r="AF92" s="76">
        <f ca="1">IF(AE100&gt;0,MIN(AE100,SUM($G84:AF84)*AF$62/MIN(VLOOKUP(Assump!$D219,Assump!$B$195:$D$204,3,FALSE)*12,COUNTIF($G$62:$IL$62,TRUE))),0)</f>
        <v>106.48148148148148</v>
      </c>
      <c r="AG92" s="76">
        <f ca="1">IF(AF100&gt;0,MIN(AF100,SUM($G84:AG84)*AG$62/MIN(VLOOKUP(Assump!$D219,Assump!$B$195:$D$204,3,FALSE)*12,COUNTIF($G$62:$IL$62,TRUE))),0)</f>
        <v>106.48148148148148</v>
      </c>
      <c r="AH92" s="76">
        <f ca="1">IF(AG100&gt;0,MIN(AG100,SUM($G84:AH84)*AH$62/MIN(VLOOKUP(Assump!$D219,Assump!$B$195:$D$204,3,FALSE)*12,COUNTIF($G$62:$IL$62,TRUE))),0)</f>
        <v>106.48148148148148</v>
      </c>
      <c r="AI92" s="76">
        <f ca="1">IF(AH100&gt;0,MIN(AH100,SUM($G84:AI84)*AI$62/MIN(VLOOKUP(Assump!$D219,Assump!$B$195:$D$204,3,FALSE)*12,COUNTIF($G$62:$IL$62,TRUE))),0)</f>
        <v>106.48148148148148</v>
      </c>
      <c r="AJ92" s="76">
        <f ca="1">IF(AI100&gt;0,MIN(AI100,SUM($G84:AJ84)*AJ$62/MIN(VLOOKUP(Assump!$D219,Assump!$B$195:$D$204,3,FALSE)*12,COUNTIF($G$62:$IL$62,TRUE))),0)</f>
        <v>106.48148148148148</v>
      </c>
      <c r="AK92" s="76">
        <f ca="1">IF(AJ100&gt;0,MIN(AJ100,SUM($G84:AK84)*AK$62/MIN(VLOOKUP(Assump!$D219,Assump!$B$195:$D$204,3,FALSE)*12,COUNTIF($G$62:$IL$62,TRUE))),0)</f>
        <v>106.48148148148148</v>
      </c>
      <c r="AL92" s="76">
        <f ca="1">IF(AK100&gt;0,MIN(AK100,SUM($G84:AL84)*AL$62/MIN(VLOOKUP(Assump!$D219,Assump!$B$195:$D$204,3,FALSE)*12,COUNTIF($G$62:$IL$62,TRUE))),0)</f>
        <v>106.48148148148148</v>
      </c>
      <c r="AM92" s="76">
        <f ca="1">IF(AL100&gt;0,MIN(AL100,SUM($G84:AM84)*AM$62/MIN(VLOOKUP(Assump!$D219,Assump!$B$195:$D$204,3,FALSE)*12,COUNTIF($G$62:$IL$62,TRUE))),0)</f>
        <v>106.48148148148148</v>
      </c>
      <c r="AN92" s="76">
        <f ca="1">IF(AM100&gt;0,MIN(AM100,SUM($G84:AN84)*AN$62/MIN(VLOOKUP(Assump!$D219,Assump!$B$195:$D$204,3,FALSE)*12,COUNTIF($G$62:$IL$62,TRUE))),0)</f>
        <v>106.48148148148148</v>
      </c>
      <c r="AO92" s="76">
        <f ca="1">IF(AN100&gt;0,MIN(AN100,SUM($G84:AO84)*AO$62/MIN(VLOOKUP(Assump!$D219,Assump!$B$195:$D$204,3,FALSE)*12,COUNTIF($G$62:$IL$62,TRUE))),0)</f>
        <v>106.48148148148148</v>
      </c>
      <c r="AP92" s="76">
        <f ca="1">IF(AO100&gt;0,MIN(AO100,SUM($G84:AP84)*AP$62/MIN(VLOOKUP(Assump!$D219,Assump!$B$195:$D$204,3,FALSE)*12,COUNTIF($G$62:$IL$62,TRUE))),0)</f>
        <v>106.48148148148148</v>
      </c>
      <c r="AQ92" s="76">
        <f ca="1">IF(AP100&gt;0,MIN(AP100,SUM($G84:AQ84)*AQ$62/MIN(VLOOKUP(Assump!$D219,Assump!$B$195:$D$204,3,FALSE)*12,COUNTIF($G$62:$IL$62,TRUE))),0)</f>
        <v>106.48148148148148</v>
      </c>
      <c r="AR92" s="76">
        <f ca="1">IF(AQ100&gt;0,MIN(AQ100,SUM($G84:AR84)*AR$62/MIN(VLOOKUP(Assump!$D219,Assump!$B$195:$D$204,3,FALSE)*12,COUNTIF($G$62:$IL$62,TRUE))),0)</f>
        <v>106.48148148148148</v>
      </c>
      <c r="AS92" s="76">
        <f ca="1">IF(AR100&gt;0,MIN(AR100,SUM($G84:AS84)*AS$62/MIN(VLOOKUP(Assump!$D219,Assump!$B$195:$D$204,3,FALSE)*12,COUNTIF($G$62:$IL$62,TRUE))),0)</f>
        <v>106.48148148148148</v>
      </c>
      <c r="AT92" s="76">
        <f ca="1">IF(AS100&gt;0,MIN(AS100,SUM($G84:AT84)*AT$62/MIN(VLOOKUP(Assump!$D219,Assump!$B$195:$D$204,3,FALSE)*12,COUNTIF($G$62:$IL$62,TRUE))),0)</f>
        <v>106.48148148148148</v>
      </c>
      <c r="AU92" s="76">
        <f ca="1">IF(AT100&gt;0,MIN(AT100,SUM($G84:AU84)*AU$62/MIN(VLOOKUP(Assump!$D219,Assump!$B$195:$D$204,3,FALSE)*12,COUNTIF($G$62:$IL$62,TRUE))),0)</f>
        <v>106.48148148148148</v>
      </c>
      <c r="AV92" s="76">
        <f ca="1">IF(AU100&gt;0,MIN(AU100,SUM($G84:AV84)*AV$62/MIN(VLOOKUP(Assump!$D219,Assump!$B$195:$D$204,3,FALSE)*12,COUNTIF($G$62:$IL$62,TRUE))),0)</f>
        <v>106.48148148148148</v>
      </c>
      <c r="AW92" s="76">
        <f ca="1">IF(AV100&gt;0,MIN(AV100,SUM($G84:AW84)*AW$62/MIN(VLOOKUP(Assump!$D219,Assump!$B$195:$D$204,3,FALSE)*12,COUNTIF($G$62:$IL$62,TRUE))),0)</f>
        <v>106.48148148148148</v>
      </c>
      <c r="AX92" s="76">
        <f ca="1">IF(AW100&gt;0,MIN(AW100,SUM($G84:AX84)*AX$62/MIN(VLOOKUP(Assump!$D219,Assump!$B$195:$D$204,3,FALSE)*12,COUNTIF($G$62:$IL$62,TRUE))),0)</f>
        <v>106.48148148148148</v>
      </c>
      <c r="AY92" s="76">
        <f ca="1">IF(AX100&gt;0,MIN(AX100,SUM($G84:AY84)*AY$62/MIN(VLOOKUP(Assump!$D219,Assump!$B$195:$D$204,3,FALSE)*12,COUNTIF($G$62:$IL$62,TRUE))),0)</f>
        <v>106.48148148148148</v>
      </c>
      <c r="AZ92" s="76">
        <f ca="1">IF(AY100&gt;0,MIN(AY100,SUM($G84:AZ84)*AZ$62/MIN(VLOOKUP(Assump!$D219,Assump!$B$195:$D$204,3,FALSE)*12,COUNTIF($G$62:$IL$62,TRUE))),0)</f>
        <v>106.48148148148148</v>
      </c>
      <c r="BA92" s="76">
        <f ca="1">IF(AZ100&gt;0,MIN(AZ100,SUM($G84:BA84)*BA$62/MIN(VLOOKUP(Assump!$D219,Assump!$B$195:$D$204,3,FALSE)*12,COUNTIF($G$62:$IL$62,TRUE))),0)</f>
        <v>106.48148148148148</v>
      </c>
      <c r="BB92" s="76">
        <f ca="1">IF(BA100&gt;0,MIN(BA100,SUM($G84:BB84)*BB$62/MIN(VLOOKUP(Assump!$D219,Assump!$B$195:$D$204,3,FALSE)*12,COUNTIF($G$62:$IL$62,TRUE))),0)</f>
        <v>106.48148148148148</v>
      </c>
      <c r="BC92" s="76">
        <f ca="1">IF(BB100&gt;0,MIN(BB100,SUM($G84:BC84)*BC$62/MIN(VLOOKUP(Assump!$D219,Assump!$B$195:$D$204,3,FALSE)*12,COUNTIF($G$62:$IL$62,TRUE))),0)</f>
        <v>0</v>
      </c>
      <c r="BD92" s="76">
        <f ca="1">IF(BC100&gt;0,MIN(BC100,SUM($G84:BD84)*BD$62/MIN(VLOOKUP(Assump!$D219,Assump!$B$195:$D$204,3,FALSE)*12,COUNTIF($G$62:$IL$62,TRUE))),0)</f>
        <v>0</v>
      </c>
      <c r="BE92" s="76">
        <f ca="1">IF(BD100&gt;0,MIN(BD100,SUM($G84:BE84)*BE$62/MIN(VLOOKUP(Assump!$D219,Assump!$B$195:$D$204,3,FALSE)*12,COUNTIF($G$62:$IL$62,TRUE))),0)</f>
        <v>0</v>
      </c>
      <c r="BF92" s="76">
        <f ca="1">IF(BE100&gt;0,MIN(BE100,SUM($G84:BF84)*BF$62/MIN(VLOOKUP(Assump!$D219,Assump!$B$195:$D$204,3,FALSE)*12,COUNTIF($G$62:$IL$62,TRUE))),0)</f>
        <v>0</v>
      </c>
      <c r="BG92" s="76">
        <f ca="1">IF(BF100&gt;0,MIN(BF100,SUM($G84:BG84)*BG$62/MIN(VLOOKUP(Assump!$D219,Assump!$B$195:$D$204,3,FALSE)*12,COUNTIF($G$62:$IL$62,TRUE))),0)</f>
        <v>0</v>
      </c>
      <c r="BH92" s="76">
        <f ca="1">IF(BG100&gt;0,MIN(BG100,SUM($G84:BH84)*BH$62/MIN(VLOOKUP(Assump!$D219,Assump!$B$195:$D$204,3,FALSE)*12,COUNTIF($G$62:$IL$62,TRUE))),0)</f>
        <v>0</v>
      </c>
      <c r="BI92" s="76">
        <f ca="1">IF(BH100&gt;0,MIN(BH100,SUM($G84:BI84)*BI$62/MIN(VLOOKUP(Assump!$D219,Assump!$B$195:$D$204,3,FALSE)*12,COUNTIF($G$62:$IL$62,TRUE))),0)</f>
        <v>0</v>
      </c>
      <c r="BJ92" s="76">
        <f ca="1">IF(BI100&gt;0,MIN(BI100,SUM($G84:BJ84)*BJ$62/MIN(VLOOKUP(Assump!$D219,Assump!$B$195:$D$204,3,FALSE)*12,COUNTIF($G$62:$IL$62,TRUE))),0)</f>
        <v>0</v>
      </c>
      <c r="BK92" s="76">
        <f ca="1">IF(BJ100&gt;0,MIN(BJ100,SUM($G84:BK84)*BK$62/MIN(VLOOKUP(Assump!$D219,Assump!$B$195:$D$204,3,FALSE)*12,COUNTIF($G$62:$IL$62,TRUE))),0)</f>
        <v>0</v>
      </c>
      <c r="BL92" s="76">
        <f ca="1">IF(BK100&gt;0,MIN(BK100,SUM($G84:BL84)*BL$62/MIN(VLOOKUP(Assump!$D219,Assump!$B$195:$D$204,3,FALSE)*12,COUNTIF($G$62:$IL$62,TRUE))),0)</f>
        <v>0</v>
      </c>
      <c r="BM92" s="76">
        <f ca="1">IF(BL100&gt;0,MIN(BL100,SUM($G84:BM84)*BM$62/MIN(VLOOKUP(Assump!$D219,Assump!$B$195:$D$204,3,FALSE)*12,COUNTIF($G$62:$IL$62,TRUE))),0)</f>
        <v>0</v>
      </c>
      <c r="BN92" s="76">
        <f ca="1">IF(BM100&gt;0,MIN(BM100,SUM($G84:BN84)*BN$62/MIN(VLOOKUP(Assump!$D219,Assump!$B$195:$D$204,3,FALSE)*12,COUNTIF($G$62:$IL$62,TRUE))),0)</f>
        <v>0</v>
      </c>
      <c r="BO92" s="76">
        <f ca="1">IF(BN100&gt;0,MIN(BN100,SUM($G84:BO84)*BO$62/MIN(VLOOKUP(Assump!$D219,Assump!$B$195:$D$204,3,FALSE)*12,COUNTIF($G$62:$IL$62,TRUE))),0)</f>
        <v>0</v>
      </c>
      <c r="BP92" s="76">
        <f ca="1">IF(BO100&gt;0,MIN(BO100,SUM($G84:BP84)*BP$62/MIN(VLOOKUP(Assump!$D219,Assump!$B$195:$D$204,3,FALSE)*12,COUNTIF($G$62:$IL$62,TRUE))),0)</f>
        <v>0</v>
      </c>
      <c r="BQ92" s="76">
        <f ca="1">IF(BP100&gt;0,MIN(BP100,SUM($G84:BQ84)*BQ$62/MIN(VLOOKUP(Assump!$D219,Assump!$B$195:$D$204,3,FALSE)*12,COUNTIF($G$62:$IL$62,TRUE))),0)</f>
        <v>0</v>
      </c>
      <c r="BR92" s="76">
        <f ca="1">IF(BQ100&gt;0,MIN(BQ100,SUM($G84:BR84)*BR$62/MIN(VLOOKUP(Assump!$D219,Assump!$B$195:$D$204,3,FALSE)*12,COUNTIF($G$62:$IL$62,TRUE))),0)</f>
        <v>0</v>
      </c>
      <c r="BS92" s="76">
        <f ca="1">IF(BR100&gt;0,MIN(BR100,SUM($G84:BS84)*BS$62/MIN(VLOOKUP(Assump!$D219,Assump!$B$195:$D$204,3,FALSE)*12,COUNTIF($G$62:$IL$62,TRUE))),0)</f>
        <v>0</v>
      </c>
      <c r="BT92" s="76">
        <f ca="1">IF(BS100&gt;0,MIN(BS100,SUM($G84:BT84)*BT$62/MIN(VLOOKUP(Assump!$D219,Assump!$B$195:$D$204,3,FALSE)*12,COUNTIF($G$62:$IL$62,TRUE))),0)</f>
        <v>0</v>
      </c>
      <c r="BU92" s="76">
        <f ca="1">IF(BT100&gt;0,MIN(BT100,SUM($G84:BU84)*BU$62/MIN(VLOOKUP(Assump!$D219,Assump!$B$195:$D$204,3,FALSE)*12,COUNTIF($G$62:$IL$62,TRUE))),0)</f>
        <v>0</v>
      </c>
      <c r="BV92" s="76">
        <f ca="1">IF(BU100&gt;0,MIN(BU100,SUM($G84:BV84)*BV$62/MIN(VLOOKUP(Assump!$D219,Assump!$B$195:$D$204,3,FALSE)*12,COUNTIF($G$62:$IL$62,TRUE))),0)</f>
        <v>0</v>
      </c>
      <c r="BW92" s="76">
        <f ca="1">IF(BV100&gt;0,MIN(BV100,SUM($G84:BW84)*BW$62/MIN(VLOOKUP(Assump!$D219,Assump!$B$195:$D$204,3,FALSE)*12,COUNTIF($G$62:$IL$62,TRUE))),0)</f>
        <v>0</v>
      </c>
      <c r="BX92" s="76">
        <f ca="1">IF(BW100&gt;0,MIN(BW100,SUM($G84:BX84)*BX$62/MIN(VLOOKUP(Assump!$D219,Assump!$B$195:$D$204,3,FALSE)*12,COUNTIF($G$62:$IL$62,TRUE))),0)</f>
        <v>0</v>
      </c>
      <c r="BY92" s="76">
        <f ca="1">IF(BX100&gt;0,MIN(BX100,SUM($G84:BY84)*BY$62/MIN(VLOOKUP(Assump!$D219,Assump!$B$195:$D$204,3,FALSE)*12,COUNTIF($G$62:$IL$62,TRUE))),0)</f>
        <v>0</v>
      </c>
      <c r="BZ92" s="76">
        <f ca="1">IF(BY100&gt;0,MIN(BY100,SUM($G84:BZ84)*BZ$62/MIN(VLOOKUP(Assump!$D219,Assump!$B$195:$D$204,3,FALSE)*12,COUNTIF($G$62:$IL$62,TRUE))),0)</f>
        <v>0</v>
      </c>
      <c r="CA92" s="76">
        <f ca="1">IF(BZ100&gt;0,MIN(BZ100,SUM($G84:CA84)*CA$62/MIN(VLOOKUP(Assump!$D219,Assump!$B$195:$D$204,3,FALSE)*12,COUNTIF($G$62:$IL$62,TRUE))),0)</f>
        <v>0</v>
      </c>
      <c r="CB92" s="76">
        <f ca="1">IF(CA100&gt;0,MIN(CA100,SUM($G84:CB84)*CB$62/MIN(VLOOKUP(Assump!$D219,Assump!$B$195:$D$204,3,FALSE)*12,COUNTIF($G$62:$IL$62,TRUE))),0)</f>
        <v>0</v>
      </c>
      <c r="CC92" s="76">
        <f ca="1">IF(CB100&gt;0,MIN(CB100,SUM($G84:CC84)*CC$62/MIN(VLOOKUP(Assump!$D219,Assump!$B$195:$D$204,3,FALSE)*12,COUNTIF($G$62:$IL$62,TRUE))),0)</f>
        <v>0</v>
      </c>
      <c r="CD92" s="76">
        <f ca="1">IF(CC100&gt;0,MIN(CC100,SUM($G84:CD84)*CD$62/MIN(VLOOKUP(Assump!$D219,Assump!$B$195:$D$204,3,FALSE)*12,COUNTIF($G$62:$IL$62,TRUE))),0)</f>
        <v>0</v>
      </c>
      <c r="CE92" s="76">
        <f ca="1">IF(CD100&gt;0,MIN(CD100,SUM($G84:CE84)*CE$62/MIN(VLOOKUP(Assump!$D219,Assump!$B$195:$D$204,3,FALSE)*12,COUNTIF($G$62:$IL$62,TRUE))),0)</f>
        <v>0</v>
      </c>
      <c r="CF92" s="76">
        <f ca="1">IF(CE100&gt;0,MIN(CE100,SUM($G84:CF84)*CF$62/MIN(VLOOKUP(Assump!$D219,Assump!$B$195:$D$204,3,FALSE)*12,COUNTIF($G$62:$IL$62,TRUE))),0)</f>
        <v>0</v>
      </c>
      <c r="CG92" s="76">
        <f ca="1">IF(CF100&gt;0,MIN(CF100,SUM($G84:CG84)*CG$62/MIN(VLOOKUP(Assump!$D219,Assump!$B$195:$D$204,3,FALSE)*12,COUNTIF($G$62:$IL$62,TRUE))),0)</f>
        <v>0</v>
      </c>
      <c r="CH92" s="76">
        <f ca="1">IF(CG100&gt;0,MIN(CG100,SUM($G84:CH84)*CH$62/MIN(VLOOKUP(Assump!$D219,Assump!$B$195:$D$204,3,FALSE)*12,COUNTIF($G$62:$IL$62,TRUE))),0)</f>
        <v>0</v>
      </c>
      <c r="CI92" s="76">
        <f ca="1">IF(CH100&gt;0,MIN(CH100,SUM($G84:CI84)*CI$62/MIN(VLOOKUP(Assump!$D219,Assump!$B$195:$D$204,3,FALSE)*12,COUNTIF($G$62:$IL$62,TRUE))),0)</f>
        <v>0</v>
      </c>
      <c r="CJ92" s="76">
        <f ca="1">IF(CI100&gt;0,MIN(CI100,SUM($G84:CJ84)*CJ$62/MIN(VLOOKUP(Assump!$D219,Assump!$B$195:$D$204,3,FALSE)*12,COUNTIF($G$62:$IL$62,TRUE))),0)</f>
        <v>0</v>
      </c>
      <c r="CK92" s="76">
        <f ca="1">IF(CJ100&gt;0,MIN(CJ100,SUM($G84:CK84)*CK$62/MIN(VLOOKUP(Assump!$D219,Assump!$B$195:$D$204,3,FALSE)*12,COUNTIF($G$62:$IL$62,TRUE))),0)</f>
        <v>0</v>
      </c>
      <c r="CL92" s="76">
        <f ca="1">IF(CK100&gt;0,MIN(CK100,SUM($G84:CL84)*CL$62/MIN(VLOOKUP(Assump!$D219,Assump!$B$195:$D$204,3,FALSE)*12,COUNTIF($G$62:$IL$62,TRUE))),0)</f>
        <v>0</v>
      </c>
      <c r="CM92" s="76">
        <f ca="1">IF(CL100&gt;0,MIN(CL100,SUM($G84:CM84)*CM$62/MIN(VLOOKUP(Assump!$D219,Assump!$B$195:$D$204,3,FALSE)*12,COUNTIF($G$62:$IL$62,TRUE))),0)</f>
        <v>0</v>
      </c>
      <c r="CN92" s="76">
        <f ca="1">IF(CM100&gt;0,MIN(CM100,SUM($G84:CN84)*CN$62/MIN(VLOOKUP(Assump!$D219,Assump!$B$195:$D$204,3,FALSE)*12,COUNTIF($G$62:$IL$62,TRUE))),0)</f>
        <v>0</v>
      </c>
      <c r="CO92" s="76">
        <f ca="1">IF(CN100&gt;0,MIN(CN100,SUM($G84:CO84)*CO$62/MIN(VLOOKUP(Assump!$D219,Assump!$B$195:$D$204,3,FALSE)*12,COUNTIF($G$62:$IL$62,TRUE))),0)</f>
        <v>0</v>
      </c>
      <c r="CP92" s="76">
        <f ca="1">IF(CO100&gt;0,MIN(CO100,SUM($G84:CP84)*CP$62/MIN(VLOOKUP(Assump!$D219,Assump!$B$195:$D$204,3,FALSE)*12,COUNTIF($G$62:$IL$62,TRUE))),0)</f>
        <v>0</v>
      </c>
      <c r="CQ92" s="76">
        <f ca="1">IF(CP100&gt;0,MIN(CP100,SUM($G84:CQ84)*CQ$62/MIN(VLOOKUP(Assump!$D219,Assump!$B$195:$D$204,3,FALSE)*12,COUNTIF($G$62:$IL$62,TRUE))),0)</f>
        <v>0</v>
      </c>
      <c r="CR92" s="76">
        <f ca="1">IF(CQ100&gt;0,MIN(CQ100,SUM($G84:CR84)*CR$62/MIN(VLOOKUP(Assump!$D219,Assump!$B$195:$D$204,3,FALSE)*12,COUNTIF($G$62:$IL$62,TRUE))),0)</f>
        <v>0</v>
      </c>
      <c r="CS92" s="76">
        <f ca="1">IF(CR100&gt;0,MIN(CR100,SUM($G84:CS84)*CS$62/MIN(VLOOKUP(Assump!$D219,Assump!$B$195:$D$204,3,FALSE)*12,COUNTIF($G$62:$IL$62,TRUE))),0)</f>
        <v>0</v>
      </c>
      <c r="CT92" s="76">
        <f ca="1">IF(CS100&gt;0,MIN(CS100,SUM($G84:CT84)*CT$62/MIN(VLOOKUP(Assump!$D219,Assump!$B$195:$D$204,3,FALSE)*12,COUNTIF($G$62:$IL$62,TRUE))),0)</f>
        <v>0</v>
      </c>
      <c r="CU92" s="76">
        <f ca="1">IF(CT100&gt;0,MIN(CT100,SUM($G84:CU84)*CU$62/MIN(VLOOKUP(Assump!$D219,Assump!$B$195:$D$204,3,FALSE)*12,COUNTIF($G$62:$IL$62,TRUE))),0)</f>
        <v>0</v>
      </c>
      <c r="CV92" s="76">
        <f ca="1">IF(CU100&gt;0,MIN(CU100,SUM($G84:CV84)*CV$62/MIN(VLOOKUP(Assump!$D219,Assump!$B$195:$D$204,3,FALSE)*12,COUNTIF($G$62:$IL$62,TRUE))),0)</f>
        <v>0</v>
      </c>
      <c r="CW92" s="76">
        <f ca="1">IF(CV100&gt;0,MIN(CV100,SUM($G84:CW84)*CW$62/MIN(VLOOKUP(Assump!$D219,Assump!$B$195:$D$204,3,FALSE)*12,COUNTIF($G$62:$IL$62,TRUE))),0)</f>
        <v>0</v>
      </c>
      <c r="CX92" s="76">
        <f ca="1">IF(CW100&gt;0,MIN(CW100,SUM($G84:CX84)*CX$62/MIN(VLOOKUP(Assump!$D219,Assump!$B$195:$D$204,3,FALSE)*12,COUNTIF($G$62:$IL$62,TRUE))),0)</f>
        <v>0</v>
      </c>
      <c r="CY92" s="76">
        <f ca="1">IF(CX100&gt;0,MIN(CX100,SUM($G84:CY84)*CY$62/MIN(VLOOKUP(Assump!$D219,Assump!$B$195:$D$204,3,FALSE)*12,COUNTIF($G$62:$IL$62,TRUE))),0)</f>
        <v>0</v>
      </c>
      <c r="CZ92" s="76">
        <f ca="1">IF(CY100&gt;0,MIN(CY100,SUM($G84:CZ84)*CZ$62/MIN(VLOOKUP(Assump!$D219,Assump!$B$195:$D$204,3,FALSE)*12,COUNTIF($G$62:$IL$62,TRUE))),0)</f>
        <v>0</v>
      </c>
      <c r="DA92" s="76">
        <f ca="1">IF(CZ100&gt;0,MIN(CZ100,SUM($G84:DA84)*DA$62/MIN(VLOOKUP(Assump!$D219,Assump!$B$195:$D$204,3,FALSE)*12,COUNTIF($G$62:$IL$62,TRUE))),0)</f>
        <v>0</v>
      </c>
      <c r="DB92" s="76">
        <f ca="1">IF(DA100&gt;0,MIN(DA100,SUM($G84:DB84)*DB$62/MIN(VLOOKUP(Assump!$D219,Assump!$B$195:$D$204,3,FALSE)*12,COUNTIF($G$62:$IL$62,TRUE))),0)</f>
        <v>0</v>
      </c>
      <c r="DC92" s="76">
        <f ca="1">IF(DB100&gt;0,MIN(DB100,SUM($G84:DC84)*DC$62/MIN(VLOOKUP(Assump!$D219,Assump!$B$195:$D$204,3,FALSE)*12,COUNTIF($G$62:$IL$62,TRUE))),0)</f>
        <v>0</v>
      </c>
      <c r="DD92" s="76">
        <f ca="1">IF(DC100&gt;0,MIN(DC100,SUM($G84:DD84)*DD$62/MIN(VLOOKUP(Assump!$D219,Assump!$B$195:$D$204,3,FALSE)*12,COUNTIF($G$62:$IL$62,TRUE))),0)</f>
        <v>0</v>
      </c>
      <c r="DE92" s="76">
        <f ca="1">IF(DD100&gt;0,MIN(DD100,SUM($G84:DE84)*DE$62/MIN(VLOOKUP(Assump!$D219,Assump!$B$195:$D$204,3,FALSE)*12,COUNTIF($G$62:$IL$62,TRUE))),0)</f>
        <v>0</v>
      </c>
      <c r="DF92" s="76">
        <f ca="1">IF(DE100&gt;0,MIN(DE100,SUM($G84:DF84)*DF$62/MIN(VLOOKUP(Assump!$D219,Assump!$B$195:$D$204,3,FALSE)*12,COUNTIF($G$62:$IL$62,TRUE))),0)</f>
        <v>0</v>
      </c>
      <c r="DG92" s="76">
        <f ca="1">IF(DF100&gt;0,MIN(DF100,SUM($G84:DG84)*DG$62/MIN(VLOOKUP(Assump!$D219,Assump!$B$195:$D$204,3,FALSE)*12,COUNTIF($G$62:$IL$62,TRUE))),0)</f>
        <v>0</v>
      </c>
      <c r="DH92" s="76">
        <f ca="1">IF(DG100&gt;0,MIN(DG100,SUM($G84:DH84)*DH$62/MIN(VLOOKUP(Assump!$D219,Assump!$B$195:$D$204,3,FALSE)*12,COUNTIF($G$62:$IL$62,TRUE))),0)</f>
        <v>0</v>
      </c>
      <c r="DI92" s="76">
        <f ca="1">IF(DH100&gt;0,MIN(DH100,SUM($G84:DI84)*DI$62/MIN(VLOOKUP(Assump!$D219,Assump!$B$195:$D$204,3,FALSE)*12,COUNTIF($G$62:$IL$62,TRUE))),0)</f>
        <v>0</v>
      </c>
      <c r="DJ92" s="76">
        <f ca="1">IF(DI100&gt;0,MIN(DI100,SUM($G84:DJ84)*DJ$62/MIN(VLOOKUP(Assump!$D219,Assump!$B$195:$D$204,3,FALSE)*12,COUNTIF($G$62:$IL$62,TRUE))),0)</f>
        <v>0</v>
      </c>
      <c r="DK92" s="76">
        <f ca="1">IF(DJ100&gt;0,MIN(DJ100,SUM($G84:DK84)*DK$62/MIN(VLOOKUP(Assump!$D219,Assump!$B$195:$D$204,3,FALSE)*12,COUNTIF($G$62:$IL$62,TRUE))),0)</f>
        <v>0</v>
      </c>
      <c r="DL92" s="76">
        <f ca="1">IF(DK100&gt;0,MIN(DK100,SUM($G84:DL84)*DL$62/MIN(VLOOKUP(Assump!$D219,Assump!$B$195:$D$204,3,FALSE)*12,COUNTIF($G$62:$IL$62,TRUE))),0)</f>
        <v>0</v>
      </c>
      <c r="DM92" s="76">
        <f ca="1">IF(DL100&gt;0,MIN(DL100,SUM($G84:DM84)*DM$62/MIN(VLOOKUP(Assump!$D219,Assump!$B$195:$D$204,3,FALSE)*12,COUNTIF($G$62:$IL$62,TRUE))),0)</f>
        <v>0</v>
      </c>
      <c r="DN92" s="76">
        <f ca="1">IF(DM100&gt;0,MIN(DM100,SUM($G84:DN84)*DN$62/MIN(VLOOKUP(Assump!$D219,Assump!$B$195:$D$204,3,FALSE)*12,COUNTIF($G$62:$IL$62,TRUE))),0)</f>
        <v>0</v>
      </c>
      <c r="DO92" s="76">
        <f ca="1">IF(DN100&gt;0,MIN(DN100,SUM($G84:DO84)*DO$62/MIN(VLOOKUP(Assump!$D219,Assump!$B$195:$D$204,3,FALSE)*12,COUNTIF($G$62:$IL$62,TRUE))),0)</f>
        <v>0</v>
      </c>
      <c r="DP92" s="76">
        <f ca="1">IF(DO100&gt;0,MIN(DO100,SUM($G84:DP84)*DP$62/MIN(VLOOKUP(Assump!$D219,Assump!$B$195:$D$204,3,FALSE)*12,COUNTIF($G$62:$IL$62,TRUE))),0)</f>
        <v>0</v>
      </c>
      <c r="DQ92" s="76">
        <f ca="1">IF(DP100&gt;0,MIN(DP100,SUM($G84:DQ84)*DQ$62/MIN(VLOOKUP(Assump!$D219,Assump!$B$195:$D$204,3,FALSE)*12,COUNTIF($G$62:$IL$62,TRUE))),0)</f>
        <v>0</v>
      </c>
      <c r="DR92" s="76">
        <f ca="1">IF(DQ100&gt;0,MIN(DQ100,SUM($G84:DR84)*DR$62/MIN(VLOOKUP(Assump!$D219,Assump!$B$195:$D$204,3,FALSE)*12,COUNTIF($G$62:$IL$62,TRUE))),0)</f>
        <v>0</v>
      </c>
      <c r="DS92" s="76">
        <f ca="1">IF(DR100&gt;0,MIN(DR100,SUM($G84:DS84)*DS$62/MIN(VLOOKUP(Assump!$D219,Assump!$B$195:$D$204,3,FALSE)*12,COUNTIF($G$62:$IL$62,TRUE))),0)</f>
        <v>0</v>
      </c>
      <c r="DT92" s="76">
        <f ca="1">IF(DS100&gt;0,MIN(DS100,SUM($G84:DT84)*DT$62/MIN(VLOOKUP(Assump!$D219,Assump!$B$195:$D$204,3,FALSE)*12,COUNTIF($G$62:$IL$62,TRUE))),0)</f>
        <v>0</v>
      </c>
      <c r="DU92" s="76">
        <f ca="1">IF(DT100&gt;0,MIN(DT100,SUM($G84:DU84)*DU$62/MIN(VLOOKUP(Assump!$D219,Assump!$B$195:$D$204,3,FALSE)*12,COUNTIF($G$62:$IL$62,TRUE))),0)</f>
        <v>0</v>
      </c>
      <c r="DV92" s="76">
        <f ca="1">IF(DU100&gt;0,MIN(DU100,SUM($G84:DV84)*DV$62/MIN(VLOOKUP(Assump!$D219,Assump!$B$195:$D$204,3,FALSE)*12,COUNTIF($G$62:$IL$62,TRUE))),0)</f>
        <v>0</v>
      </c>
      <c r="DW92" s="76">
        <f ca="1">IF(DV100&gt;0,MIN(DV100,SUM($G84:DW84)*DW$62/MIN(VLOOKUP(Assump!$D219,Assump!$B$195:$D$204,3,FALSE)*12,COUNTIF($G$62:$IL$62,TRUE))),0)</f>
        <v>0</v>
      </c>
      <c r="DX92" s="76">
        <f ca="1">IF(DW100&gt;0,MIN(DW100,SUM($G84:DX84)*DX$62/MIN(VLOOKUP(Assump!$D219,Assump!$B$195:$D$204,3,FALSE)*12,COUNTIF($G$62:$IL$62,TRUE))),0)</f>
        <v>0</v>
      </c>
      <c r="DY92" s="76">
        <f ca="1">IF(DX100&gt;0,MIN(DX100,SUM($G84:DY84)*DY$62/MIN(VLOOKUP(Assump!$D219,Assump!$B$195:$D$204,3,FALSE)*12,COUNTIF($G$62:$IL$62,TRUE))),0)</f>
        <v>0</v>
      </c>
      <c r="DZ92" s="76">
        <f ca="1">IF(DY100&gt;0,MIN(DY100,SUM($G84:DZ84)*DZ$62/MIN(VLOOKUP(Assump!$D219,Assump!$B$195:$D$204,3,FALSE)*12,COUNTIF($G$62:$IL$62,TRUE))),0)</f>
        <v>0</v>
      </c>
      <c r="EA92" s="76">
        <f ca="1">IF(DZ100&gt;0,MIN(DZ100,SUM($G84:EA84)*EA$62/MIN(VLOOKUP(Assump!$D219,Assump!$B$195:$D$204,3,FALSE)*12,COUNTIF($G$62:$IL$62,TRUE))),0)</f>
        <v>0</v>
      </c>
      <c r="EB92" s="76">
        <f ca="1">IF(EA100&gt;0,MIN(EA100,SUM($G84:EB84)*EB$62/MIN(VLOOKUP(Assump!$D219,Assump!$B$195:$D$204,3,FALSE)*12,COUNTIF($G$62:$IL$62,TRUE))),0)</f>
        <v>0</v>
      </c>
      <c r="EC92" s="76">
        <f ca="1">IF(EB100&gt;0,MIN(EB100,SUM($G84:EC84)*EC$62/MIN(VLOOKUP(Assump!$D219,Assump!$B$195:$D$204,3,FALSE)*12,COUNTIF($G$62:$IL$62,TRUE))),0)</f>
        <v>0</v>
      </c>
      <c r="ED92" s="76">
        <f ca="1">IF(EC100&gt;0,MIN(EC100,SUM($G84:ED84)*ED$62/MIN(VLOOKUP(Assump!$D219,Assump!$B$195:$D$204,3,FALSE)*12,COUNTIF($G$62:$IL$62,TRUE))),0)</f>
        <v>0</v>
      </c>
      <c r="EE92" s="76">
        <f ca="1">IF(ED100&gt;0,MIN(ED100,SUM($G84:EE84)*EE$62/MIN(VLOOKUP(Assump!$D219,Assump!$B$195:$D$204,3,FALSE)*12,COUNTIF($G$62:$IL$62,TRUE))),0)</f>
        <v>0</v>
      </c>
      <c r="EF92" s="76">
        <f ca="1">IF(EE100&gt;0,MIN(EE100,SUM($G84:EF84)*EF$62/MIN(VLOOKUP(Assump!$D219,Assump!$B$195:$D$204,3,FALSE)*12,COUNTIF($G$62:$IL$62,TRUE))),0)</f>
        <v>0</v>
      </c>
      <c r="EG92" s="76">
        <f ca="1">IF(EF100&gt;0,MIN(EF100,SUM($G84:EG84)*EG$62/MIN(VLOOKUP(Assump!$D219,Assump!$B$195:$D$204,3,FALSE)*12,COUNTIF($G$62:$IL$62,TRUE))),0)</f>
        <v>0</v>
      </c>
      <c r="EH92" s="76">
        <f ca="1">IF(EG100&gt;0,MIN(EG100,SUM($G84:EH84)*EH$62/MIN(VLOOKUP(Assump!$D219,Assump!$B$195:$D$204,3,FALSE)*12,COUNTIF($G$62:$IL$62,TRUE))),0)</f>
        <v>0</v>
      </c>
      <c r="EI92" s="76">
        <f ca="1">IF(EH100&gt;0,MIN(EH100,SUM($G84:EI84)*EI$62/MIN(VLOOKUP(Assump!$D219,Assump!$B$195:$D$204,3,FALSE)*12,COUNTIF($G$62:$IL$62,TRUE))),0)</f>
        <v>0</v>
      </c>
      <c r="EJ92" s="76">
        <f ca="1">IF(EI100&gt;0,MIN(EI100,SUM($G84:EJ84)*EJ$62/MIN(VLOOKUP(Assump!$D219,Assump!$B$195:$D$204,3,FALSE)*12,COUNTIF($G$62:$IL$62,TRUE))),0)</f>
        <v>0</v>
      </c>
      <c r="EK92" s="76">
        <f ca="1">IF(EJ100&gt;0,MIN(EJ100,SUM($G84:EK84)*EK$62/MIN(VLOOKUP(Assump!$D219,Assump!$B$195:$D$204,3,FALSE)*12,COUNTIF($G$62:$IL$62,TRUE))),0)</f>
        <v>0</v>
      </c>
      <c r="EL92" s="76">
        <f ca="1">IF(EK100&gt;0,MIN(EK100,SUM($G84:EL84)*EL$62/MIN(VLOOKUP(Assump!$D219,Assump!$B$195:$D$204,3,FALSE)*12,COUNTIF($G$62:$IL$62,TRUE))),0)</f>
        <v>0</v>
      </c>
      <c r="EM92" s="76">
        <f ca="1">IF(EL100&gt;0,MIN(EL100,SUM($G84:EM84)*EM$62/MIN(VLOOKUP(Assump!$D219,Assump!$B$195:$D$204,3,FALSE)*12,COUNTIF($G$62:$IL$62,TRUE))),0)</f>
        <v>0</v>
      </c>
      <c r="EN92" s="76">
        <f ca="1">IF(EM100&gt;0,MIN(EM100,SUM($G84:EN84)*EN$62/MIN(VLOOKUP(Assump!$D219,Assump!$B$195:$D$204,3,FALSE)*12,COUNTIF($G$62:$IL$62,TRUE))),0)</f>
        <v>0</v>
      </c>
      <c r="EO92" s="76">
        <f ca="1">IF(EN100&gt;0,MIN(EN100,SUM($G84:EO84)*EO$62/MIN(VLOOKUP(Assump!$D219,Assump!$B$195:$D$204,3,FALSE)*12,COUNTIF($G$62:$IL$62,TRUE))),0)</f>
        <v>0</v>
      </c>
      <c r="EP92" s="76">
        <f ca="1">IF(EO100&gt;0,MIN(EO100,SUM($G84:EP84)*EP$62/MIN(VLOOKUP(Assump!$D219,Assump!$B$195:$D$204,3,FALSE)*12,COUNTIF($G$62:$IL$62,TRUE))),0)</f>
        <v>0</v>
      </c>
      <c r="EQ92" s="76">
        <f ca="1">IF(EP100&gt;0,MIN(EP100,SUM($G84:EQ84)*EQ$62/MIN(VLOOKUP(Assump!$D219,Assump!$B$195:$D$204,3,FALSE)*12,COUNTIF($G$62:$IL$62,TRUE))),0)</f>
        <v>0</v>
      </c>
      <c r="ER92" s="76">
        <f ca="1">IF(EQ100&gt;0,MIN(EQ100,SUM($G84:ER84)*ER$62/MIN(VLOOKUP(Assump!$D219,Assump!$B$195:$D$204,3,FALSE)*12,COUNTIF($G$62:$IL$62,TRUE))),0)</f>
        <v>0</v>
      </c>
      <c r="ES92" s="76">
        <f ca="1">IF(ER100&gt;0,MIN(ER100,SUM($G84:ES84)*ES$62/MIN(VLOOKUP(Assump!$D219,Assump!$B$195:$D$204,3,FALSE)*12,COUNTIF($G$62:$IL$62,TRUE))),0)</f>
        <v>0</v>
      </c>
      <c r="ET92" s="76">
        <f ca="1">IF(ES100&gt;0,MIN(ES100,SUM($G84:ET84)*ET$62/MIN(VLOOKUP(Assump!$D219,Assump!$B$195:$D$204,3,FALSE)*12,COUNTIF($G$62:$IL$62,TRUE))),0)</f>
        <v>0</v>
      </c>
      <c r="EU92" s="76">
        <f ca="1">IF(ET100&gt;0,MIN(ET100,SUM($G84:EU84)*EU$62/MIN(VLOOKUP(Assump!$D219,Assump!$B$195:$D$204,3,FALSE)*12,COUNTIF($G$62:$IL$62,TRUE))),0)</f>
        <v>0</v>
      </c>
      <c r="EV92" s="76">
        <f ca="1">IF(EU100&gt;0,MIN(EU100,SUM($G84:EV84)*EV$62/MIN(VLOOKUP(Assump!$D219,Assump!$B$195:$D$204,3,FALSE)*12,COUNTIF($G$62:$IL$62,TRUE))),0)</f>
        <v>0</v>
      </c>
      <c r="EW92" s="76">
        <f ca="1">IF(EV100&gt;0,MIN(EV100,SUM($G84:EW84)*EW$62/MIN(VLOOKUP(Assump!$D219,Assump!$B$195:$D$204,3,FALSE)*12,COUNTIF($G$62:$IL$62,TRUE))),0)</f>
        <v>0</v>
      </c>
      <c r="EX92" s="76">
        <f ca="1">IF(EW100&gt;0,MIN(EW100,SUM($G84:EX84)*EX$62/MIN(VLOOKUP(Assump!$D219,Assump!$B$195:$D$204,3,FALSE)*12,COUNTIF($G$62:$IL$62,TRUE))),0)</f>
        <v>0</v>
      </c>
      <c r="EY92" s="76">
        <f ca="1">IF(EX100&gt;0,MIN(EX100,SUM($G84:EY84)*EY$62/MIN(VLOOKUP(Assump!$D219,Assump!$B$195:$D$204,3,FALSE)*12,COUNTIF($G$62:$IL$62,TRUE))),0)</f>
        <v>0</v>
      </c>
      <c r="EZ92" s="76">
        <f ca="1">IF(EY100&gt;0,MIN(EY100,SUM($G84:EZ84)*EZ$62/MIN(VLOOKUP(Assump!$D219,Assump!$B$195:$D$204,3,FALSE)*12,COUNTIF($G$62:$IL$62,TRUE))),0)</f>
        <v>0</v>
      </c>
      <c r="FA92" s="76">
        <f ca="1">IF(EZ100&gt;0,MIN(EZ100,SUM($G84:FA84)*FA$62/MIN(VLOOKUP(Assump!$D219,Assump!$B$195:$D$204,3,FALSE)*12,COUNTIF($G$62:$IL$62,TRUE))),0)</f>
        <v>0</v>
      </c>
      <c r="FB92" s="76">
        <f ca="1">IF(FA100&gt;0,MIN(FA100,SUM($G84:FB84)*FB$62/MIN(VLOOKUP(Assump!$D219,Assump!$B$195:$D$204,3,FALSE)*12,COUNTIF($G$62:$IL$62,TRUE))),0)</f>
        <v>0</v>
      </c>
      <c r="FC92" s="76">
        <f ca="1">IF(FB100&gt;0,MIN(FB100,SUM($G84:FC84)*FC$62/MIN(VLOOKUP(Assump!$D219,Assump!$B$195:$D$204,3,FALSE)*12,COUNTIF($G$62:$IL$62,TRUE))),0)</f>
        <v>0</v>
      </c>
      <c r="FD92" s="76">
        <f ca="1">IF(FC100&gt;0,MIN(FC100,SUM($G84:FD84)*FD$62/MIN(VLOOKUP(Assump!$D219,Assump!$B$195:$D$204,3,FALSE)*12,COUNTIF($G$62:$IL$62,TRUE))),0)</f>
        <v>0</v>
      </c>
      <c r="FE92" s="76">
        <f ca="1">IF(FD100&gt;0,MIN(FD100,SUM($G84:FE84)*FE$62/MIN(VLOOKUP(Assump!$D219,Assump!$B$195:$D$204,3,FALSE)*12,COUNTIF($G$62:$IL$62,TRUE))),0)</f>
        <v>0</v>
      </c>
      <c r="FF92" s="76">
        <f ca="1">IF(FE100&gt;0,MIN(FE100,SUM($G84:FF84)*FF$62/MIN(VLOOKUP(Assump!$D219,Assump!$B$195:$D$204,3,FALSE)*12,COUNTIF($G$62:$IL$62,TRUE))),0)</f>
        <v>0</v>
      </c>
      <c r="FG92" s="76">
        <f ca="1">IF(FF100&gt;0,MIN(FF100,SUM($G84:FG84)*FG$62/MIN(VLOOKUP(Assump!$D219,Assump!$B$195:$D$204,3,FALSE)*12,COUNTIF($G$62:$IL$62,TRUE))),0)</f>
        <v>0</v>
      </c>
      <c r="FH92" s="76">
        <f ca="1">IF(FG100&gt;0,MIN(FG100,SUM($G84:FH84)*FH$62/MIN(VLOOKUP(Assump!$D219,Assump!$B$195:$D$204,3,FALSE)*12,COUNTIF($G$62:$IL$62,TRUE))),0)</f>
        <v>0</v>
      </c>
      <c r="FI92" s="76">
        <f ca="1">IF(FH100&gt;0,MIN(FH100,SUM($G84:FI84)*FI$62/MIN(VLOOKUP(Assump!$D219,Assump!$B$195:$D$204,3,FALSE)*12,COUNTIF($G$62:$IL$62,TRUE))),0)</f>
        <v>0</v>
      </c>
      <c r="FJ92" s="76">
        <f ca="1">IF(FI100&gt;0,MIN(FI100,SUM($G84:FJ84)*FJ$62/MIN(VLOOKUP(Assump!$D219,Assump!$B$195:$D$204,3,FALSE)*12,COUNTIF($G$62:$IL$62,TRUE))),0)</f>
        <v>0</v>
      </c>
      <c r="FK92" s="76">
        <f ca="1">IF(FJ100&gt;0,MIN(FJ100,SUM($G84:FK84)*FK$62/MIN(VLOOKUP(Assump!$D219,Assump!$B$195:$D$204,3,FALSE)*12,COUNTIF($G$62:$IL$62,TRUE))),0)</f>
        <v>0</v>
      </c>
      <c r="FL92" s="76">
        <f ca="1">IF(FK100&gt;0,MIN(FK100,SUM($G84:FL84)*FL$62/MIN(VLOOKUP(Assump!$D219,Assump!$B$195:$D$204,3,FALSE)*12,COUNTIF($G$62:$IL$62,TRUE))),0)</f>
        <v>0</v>
      </c>
      <c r="FM92" s="76">
        <f ca="1">IF(FL100&gt;0,MIN(FL100,SUM($G84:FM84)*FM$62/MIN(VLOOKUP(Assump!$D219,Assump!$B$195:$D$204,3,FALSE)*12,COUNTIF($G$62:$IL$62,TRUE))),0)</f>
        <v>0</v>
      </c>
      <c r="FN92" s="76">
        <f ca="1">IF(FM100&gt;0,MIN(FM100,SUM($G84:FN84)*FN$62/MIN(VLOOKUP(Assump!$D219,Assump!$B$195:$D$204,3,FALSE)*12,COUNTIF($G$62:$IL$62,TRUE))),0)</f>
        <v>0</v>
      </c>
      <c r="FO92" s="76">
        <f ca="1">IF(FN100&gt;0,MIN(FN100,SUM($G84:FO84)*FO$62/MIN(VLOOKUP(Assump!$D219,Assump!$B$195:$D$204,3,FALSE)*12,COUNTIF($G$62:$IL$62,TRUE))),0)</f>
        <v>0</v>
      </c>
      <c r="FP92" s="76">
        <f ca="1">IF(FO100&gt;0,MIN(FO100,SUM($G84:FP84)*FP$62/MIN(VLOOKUP(Assump!$D219,Assump!$B$195:$D$204,3,FALSE)*12,COUNTIF($G$62:$IL$62,TRUE))),0)</f>
        <v>0</v>
      </c>
      <c r="FQ92" s="76">
        <f ca="1">IF(FP100&gt;0,MIN(FP100,SUM($G84:FQ84)*FQ$62/MIN(VLOOKUP(Assump!$D219,Assump!$B$195:$D$204,3,FALSE)*12,COUNTIF($G$62:$IL$62,TRUE))),0)</f>
        <v>0</v>
      </c>
      <c r="FR92" s="76">
        <f ca="1">IF(FQ100&gt;0,MIN(FQ100,SUM($G84:FR84)*FR$62/MIN(VLOOKUP(Assump!$D219,Assump!$B$195:$D$204,3,FALSE)*12,COUNTIF($G$62:$IL$62,TRUE))),0)</f>
        <v>0</v>
      </c>
      <c r="FS92" s="76">
        <f ca="1">IF(FR100&gt;0,MIN(FR100,SUM($G84:FS84)*FS$62/MIN(VLOOKUP(Assump!$D219,Assump!$B$195:$D$204,3,FALSE)*12,COUNTIF($G$62:$IL$62,TRUE))),0)</f>
        <v>0</v>
      </c>
      <c r="FT92" s="76">
        <f ca="1">IF(FS100&gt;0,MIN(FS100,SUM($G84:FT84)*FT$62/MIN(VLOOKUP(Assump!$D219,Assump!$B$195:$D$204,3,FALSE)*12,COUNTIF($G$62:$IL$62,TRUE))),0)</f>
        <v>0</v>
      </c>
      <c r="FU92" s="76">
        <f ca="1">IF(FT100&gt;0,MIN(FT100,SUM($G84:FU84)*FU$62/MIN(VLOOKUP(Assump!$D219,Assump!$B$195:$D$204,3,FALSE)*12,COUNTIF($G$62:$IL$62,TRUE))),0)</f>
        <v>0</v>
      </c>
      <c r="FV92" s="76">
        <f ca="1">IF(FU100&gt;0,MIN(FU100,SUM($G84:FV84)*FV$62/MIN(VLOOKUP(Assump!$D219,Assump!$B$195:$D$204,3,FALSE)*12,COUNTIF($G$62:$IL$62,TRUE))),0)</f>
        <v>0</v>
      </c>
      <c r="FW92" s="76">
        <f ca="1">IF(FV100&gt;0,MIN(FV100,SUM($G84:FW84)*FW$62/MIN(VLOOKUP(Assump!$D219,Assump!$B$195:$D$204,3,FALSE)*12,COUNTIF($G$62:$IL$62,TRUE))),0)</f>
        <v>0</v>
      </c>
      <c r="FX92" s="76">
        <f ca="1">IF(FW100&gt;0,MIN(FW100,SUM($G84:FX84)*FX$62/MIN(VLOOKUP(Assump!$D219,Assump!$B$195:$D$204,3,FALSE)*12,COUNTIF($G$62:$IL$62,TRUE))),0)</f>
        <v>0</v>
      </c>
      <c r="FY92" s="76">
        <f ca="1">IF(FX100&gt;0,MIN(FX100,SUM($G84:FY84)*FY$62/MIN(VLOOKUP(Assump!$D219,Assump!$B$195:$D$204,3,FALSE)*12,COUNTIF($G$62:$IL$62,TRUE))),0)</f>
        <v>0</v>
      </c>
      <c r="FZ92" s="76">
        <f ca="1">IF(FY100&gt;0,MIN(FY100,SUM($G84:FZ84)*FZ$62/MIN(VLOOKUP(Assump!$D219,Assump!$B$195:$D$204,3,FALSE)*12,COUNTIF($G$62:$IL$62,TRUE))),0)</f>
        <v>0</v>
      </c>
      <c r="GA92" s="76">
        <f ca="1">IF(FZ100&gt;0,MIN(FZ100,SUM($G84:GA84)*GA$62/MIN(VLOOKUP(Assump!$D219,Assump!$B$195:$D$204,3,FALSE)*12,COUNTIF($G$62:$IL$62,TRUE))),0)</f>
        <v>0</v>
      </c>
      <c r="GB92" s="76">
        <f ca="1">IF(GA100&gt;0,MIN(GA100,SUM($G84:GB84)*GB$62/MIN(VLOOKUP(Assump!$D219,Assump!$B$195:$D$204,3,FALSE)*12,COUNTIF($G$62:$IL$62,TRUE))),0)</f>
        <v>0</v>
      </c>
      <c r="GC92" s="76">
        <f ca="1">IF(GB100&gt;0,MIN(GB100,SUM($G84:GC84)*GC$62/MIN(VLOOKUP(Assump!$D219,Assump!$B$195:$D$204,3,FALSE)*12,COUNTIF($G$62:$IL$62,TRUE))),0)</f>
        <v>0</v>
      </c>
      <c r="GD92" s="76">
        <f ca="1">IF(GC100&gt;0,MIN(GC100,SUM($G84:GD84)*GD$62/MIN(VLOOKUP(Assump!$D219,Assump!$B$195:$D$204,3,FALSE)*12,COUNTIF($G$62:$IL$62,TRUE))),0)</f>
        <v>0</v>
      </c>
      <c r="GE92" s="76">
        <f ca="1">IF(GD100&gt;0,MIN(GD100,SUM($G84:GE84)*GE$62/MIN(VLOOKUP(Assump!$D219,Assump!$B$195:$D$204,3,FALSE)*12,COUNTIF($G$62:$IL$62,TRUE))),0)</f>
        <v>0</v>
      </c>
      <c r="GF92" s="76">
        <f ca="1">IF(GE100&gt;0,MIN(GE100,SUM($G84:GF84)*GF$62/MIN(VLOOKUP(Assump!$D219,Assump!$B$195:$D$204,3,FALSE)*12,COUNTIF($G$62:$IL$62,TRUE))),0)</f>
        <v>0</v>
      </c>
      <c r="GG92" s="76">
        <f ca="1">IF(GF100&gt;0,MIN(GF100,SUM($G84:GG84)*GG$62/MIN(VLOOKUP(Assump!$D219,Assump!$B$195:$D$204,3,FALSE)*12,COUNTIF($G$62:$IL$62,TRUE))),0)</f>
        <v>0</v>
      </c>
      <c r="GH92" s="76">
        <f ca="1">IF(GG100&gt;0,MIN(GG100,SUM($G84:GH84)*GH$62/MIN(VLOOKUP(Assump!$D219,Assump!$B$195:$D$204,3,FALSE)*12,COUNTIF($G$62:$IL$62,TRUE))),0)</f>
        <v>0</v>
      </c>
      <c r="GI92" s="76">
        <f ca="1">IF(GH100&gt;0,MIN(GH100,SUM($G84:GI84)*GI$62/MIN(VLOOKUP(Assump!$D219,Assump!$B$195:$D$204,3,FALSE)*12,COUNTIF($G$62:$IL$62,TRUE))),0)</f>
        <v>0</v>
      </c>
      <c r="GJ92" s="76">
        <f ca="1">IF(GI100&gt;0,MIN(GI100,SUM($G84:GJ84)*GJ$62/MIN(VLOOKUP(Assump!$D219,Assump!$B$195:$D$204,3,FALSE)*12,COUNTIF($G$62:$IL$62,TRUE))),0)</f>
        <v>0</v>
      </c>
      <c r="GK92" s="76">
        <f ca="1">IF(GJ100&gt;0,MIN(GJ100,SUM($G84:GK84)*GK$62/MIN(VLOOKUP(Assump!$D219,Assump!$B$195:$D$204,3,FALSE)*12,COUNTIF($G$62:$IL$62,TRUE))),0)</f>
        <v>0</v>
      </c>
      <c r="GL92" s="76">
        <f ca="1">IF(GK100&gt;0,MIN(GK100,SUM($G84:GL84)*GL$62/MIN(VLOOKUP(Assump!$D219,Assump!$B$195:$D$204,3,FALSE)*12,COUNTIF($G$62:$IL$62,TRUE))),0)</f>
        <v>0</v>
      </c>
      <c r="GM92" s="76">
        <f ca="1">IF(GL100&gt;0,MIN(GL100,SUM($G84:GM84)*GM$62/MIN(VLOOKUP(Assump!$D219,Assump!$B$195:$D$204,3,FALSE)*12,COUNTIF($G$62:$IL$62,TRUE))),0)</f>
        <v>0</v>
      </c>
      <c r="GN92" s="76">
        <f ca="1">IF(GM100&gt;0,MIN(GM100,SUM($G84:GN84)*GN$62/MIN(VLOOKUP(Assump!$D219,Assump!$B$195:$D$204,3,FALSE)*12,COUNTIF($G$62:$IL$62,TRUE))),0)</f>
        <v>0</v>
      </c>
      <c r="GO92" s="76">
        <f ca="1">IF(GN100&gt;0,MIN(GN100,SUM($G84:GO84)*GO$62/MIN(VLOOKUP(Assump!$D219,Assump!$B$195:$D$204,3,FALSE)*12,COUNTIF($G$62:$IL$62,TRUE))),0)</f>
        <v>0</v>
      </c>
      <c r="GP92" s="76">
        <f ca="1">IF(GO100&gt;0,MIN(GO100,SUM($G84:GP84)*GP$62/MIN(VLOOKUP(Assump!$D219,Assump!$B$195:$D$204,3,FALSE)*12,COUNTIF($G$62:$IL$62,TRUE))),0)</f>
        <v>0</v>
      </c>
      <c r="GQ92" s="76">
        <f ca="1">IF(GP100&gt;0,MIN(GP100,SUM($G84:GQ84)*GQ$62/MIN(VLOOKUP(Assump!$D219,Assump!$B$195:$D$204,3,FALSE)*12,COUNTIF($G$62:$IL$62,TRUE))),0)</f>
        <v>0</v>
      </c>
      <c r="GR92" s="76">
        <f ca="1">IF(GQ100&gt;0,MIN(GQ100,SUM($G84:GR84)*GR$62/MIN(VLOOKUP(Assump!$D219,Assump!$B$195:$D$204,3,FALSE)*12,COUNTIF($G$62:$IL$62,TRUE))),0)</f>
        <v>0</v>
      </c>
      <c r="GS92" s="76">
        <f ca="1">IF(GR100&gt;0,MIN(GR100,SUM($G84:GS84)*GS$62/MIN(VLOOKUP(Assump!$D219,Assump!$B$195:$D$204,3,FALSE)*12,COUNTIF($G$62:$IL$62,TRUE))),0)</f>
        <v>0</v>
      </c>
      <c r="GT92" s="76">
        <f ca="1">IF(GS100&gt;0,MIN(GS100,SUM($G84:GT84)*GT$62/MIN(VLOOKUP(Assump!$D219,Assump!$B$195:$D$204,3,FALSE)*12,COUNTIF($G$62:$IL$62,TRUE))),0)</f>
        <v>0</v>
      </c>
      <c r="GU92" s="76">
        <f ca="1">IF(GT100&gt;0,MIN(GT100,SUM($G84:GU84)*GU$62/MIN(VLOOKUP(Assump!$D219,Assump!$B$195:$D$204,3,FALSE)*12,COUNTIF($G$62:$IL$62,TRUE))),0)</f>
        <v>0</v>
      </c>
      <c r="GV92" s="76">
        <f ca="1">IF(GU100&gt;0,MIN(GU100,SUM($G84:GV84)*GV$62/MIN(VLOOKUP(Assump!$D219,Assump!$B$195:$D$204,3,FALSE)*12,COUNTIF($G$62:$IL$62,TRUE))),0)</f>
        <v>0</v>
      </c>
      <c r="GW92" s="76">
        <f ca="1">IF(GV100&gt;0,MIN(GV100,SUM($G84:GW84)*GW$62/MIN(VLOOKUP(Assump!$D219,Assump!$B$195:$D$204,3,FALSE)*12,COUNTIF($G$62:$IL$62,TRUE))),0)</f>
        <v>0</v>
      </c>
      <c r="GX92" s="76">
        <f ca="1">IF(GW100&gt;0,MIN(GW100,SUM($G84:GX84)*GX$62/MIN(VLOOKUP(Assump!$D219,Assump!$B$195:$D$204,3,FALSE)*12,COUNTIF($G$62:$IL$62,TRUE))),0)</f>
        <v>0</v>
      </c>
      <c r="GY92" s="76">
        <f ca="1">IF(GX100&gt;0,MIN(GX100,SUM($G84:GY84)*GY$62/MIN(VLOOKUP(Assump!$D219,Assump!$B$195:$D$204,3,FALSE)*12,COUNTIF($G$62:$IL$62,TRUE))),0)</f>
        <v>0</v>
      </c>
      <c r="GZ92" s="76">
        <f ca="1">IF(GY100&gt;0,MIN(GY100,SUM($G84:GZ84)*GZ$62/MIN(VLOOKUP(Assump!$D219,Assump!$B$195:$D$204,3,FALSE)*12,COUNTIF($G$62:$IL$62,TRUE))),0)</f>
        <v>0</v>
      </c>
      <c r="HA92" s="76">
        <f ca="1">IF(GZ100&gt;0,MIN(GZ100,SUM($G84:HA84)*HA$62/MIN(VLOOKUP(Assump!$D219,Assump!$B$195:$D$204,3,FALSE)*12,COUNTIF($G$62:$IL$62,TRUE))),0)</f>
        <v>0</v>
      </c>
      <c r="HB92" s="76">
        <f ca="1">IF(HA100&gt;0,MIN(HA100,SUM($G84:HB84)*HB$62/MIN(VLOOKUP(Assump!$D219,Assump!$B$195:$D$204,3,FALSE)*12,COUNTIF($G$62:$IL$62,TRUE))),0)</f>
        <v>0</v>
      </c>
      <c r="HC92" s="76">
        <f ca="1">IF(HB100&gt;0,MIN(HB100,SUM($G84:HC84)*HC$62/MIN(VLOOKUP(Assump!$D219,Assump!$B$195:$D$204,3,FALSE)*12,COUNTIF($G$62:$IL$62,TRUE))),0)</f>
        <v>0</v>
      </c>
      <c r="HD92" s="76">
        <f ca="1">IF(HC100&gt;0,MIN(HC100,SUM($G84:HD84)*HD$62/MIN(VLOOKUP(Assump!$D219,Assump!$B$195:$D$204,3,FALSE)*12,COUNTIF($G$62:$IL$62,TRUE))),0)</f>
        <v>0</v>
      </c>
      <c r="HE92" s="76">
        <f ca="1">IF(HD100&gt;0,MIN(HD100,SUM($G84:HE84)*HE$62/MIN(VLOOKUP(Assump!$D219,Assump!$B$195:$D$204,3,FALSE)*12,COUNTIF($G$62:$IL$62,TRUE))),0)</f>
        <v>0</v>
      </c>
      <c r="HF92" s="76">
        <f ca="1">IF(HE100&gt;0,MIN(HE100,SUM($G84:HF84)*HF$62/MIN(VLOOKUP(Assump!$D219,Assump!$B$195:$D$204,3,FALSE)*12,COUNTIF($G$62:$IL$62,TRUE))),0)</f>
        <v>0</v>
      </c>
      <c r="HG92" s="76">
        <f ca="1">IF(HF100&gt;0,MIN(HF100,SUM($G84:HG84)*HG$62/MIN(VLOOKUP(Assump!$D219,Assump!$B$195:$D$204,3,FALSE)*12,COUNTIF($G$62:$IL$62,TRUE))),0)</f>
        <v>0</v>
      </c>
      <c r="HH92" s="76">
        <f ca="1">IF(HG100&gt;0,MIN(HG100,SUM($G84:HH84)*HH$62/MIN(VLOOKUP(Assump!$D219,Assump!$B$195:$D$204,3,FALSE)*12,COUNTIF($G$62:$IL$62,TRUE))),0)</f>
        <v>0</v>
      </c>
      <c r="HI92" s="76">
        <f ca="1">IF(HH100&gt;0,MIN(HH100,SUM($G84:HI84)*HI$62/MIN(VLOOKUP(Assump!$D219,Assump!$B$195:$D$204,3,FALSE)*12,COUNTIF($G$62:$IL$62,TRUE))),0)</f>
        <v>0</v>
      </c>
      <c r="HJ92" s="76">
        <f ca="1">IF(HI100&gt;0,MIN(HI100,SUM($G84:HJ84)*HJ$62/MIN(VLOOKUP(Assump!$D219,Assump!$B$195:$D$204,3,FALSE)*12,COUNTIF($G$62:$IL$62,TRUE))),0)</f>
        <v>0</v>
      </c>
      <c r="HK92" s="76">
        <f ca="1">IF(HJ100&gt;0,MIN(HJ100,SUM($G84:HK84)*HK$62/MIN(VLOOKUP(Assump!$D219,Assump!$B$195:$D$204,3,FALSE)*12,COUNTIF($G$62:$IL$62,TRUE))),0)</f>
        <v>0</v>
      </c>
      <c r="HL92" s="76">
        <f ca="1">IF(HK100&gt;0,MIN(HK100,SUM($G84:HL84)*HL$62/MIN(VLOOKUP(Assump!$D219,Assump!$B$195:$D$204,3,FALSE)*12,COUNTIF($G$62:$IL$62,TRUE))),0)</f>
        <v>0</v>
      </c>
      <c r="HM92" s="76">
        <f ca="1">IF(HL100&gt;0,MIN(HL100,SUM($G84:HM84)*HM$62/MIN(VLOOKUP(Assump!$D219,Assump!$B$195:$D$204,3,FALSE)*12,COUNTIF($G$62:$IL$62,TRUE))),0)</f>
        <v>0</v>
      </c>
      <c r="HN92" s="76">
        <f ca="1">IF(HM100&gt;0,MIN(HM100,SUM($G84:HN84)*HN$62/MIN(VLOOKUP(Assump!$D219,Assump!$B$195:$D$204,3,FALSE)*12,COUNTIF($G$62:$IL$62,TRUE))),0)</f>
        <v>0</v>
      </c>
      <c r="HO92" s="76">
        <f ca="1">IF(HN100&gt;0,MIN(HN100,SUM($G84:HO84)*HO$62/MIN(VLOOKUP(Assump!$D219,Assump!$B$195:$D$204,3,FALSE)*12,COUNTIF($G$62:$IL$62,TRUE))),0)</f>
        <v>0</v>
      </c>
      <c r="HP92" s="76">
        <f ca="1">IF(HO100&gt;0,MIN(HO100,SUM($G84:HP84)*HP$62/MIN(VLOOKUP(Assump!$D219,Assump!$B$195:$D$204,3,FALSE)*12,COUNTIF($G$62:$IL$62,TRUE))),0)</f>
        <v>0</v>
      </c>
      <c r="HQ92" s="76">
        <f ca="1">IF(HP100&gt;0,MIN(HP100,SUM($G84:HQ84)*HQ$62/MIN(VLOOKUP(Assump!$D219,Assump!$B$195:$D$204,3,FALSE)*12,COUNTIF($G$62:$IL$62,TRUE))),0)</f>
        <v>0</v>
      </c>
      <c r="HR92" s="76">
        <f ca="1">IF(HQ100&gt;0,MIN(HQ100,SUM($G84:HR84)*HR$62/MIN(VLOOKUP(Assump!$D219,Assump!$B$195:$D$204,3,FALSE)*12,COUNTIF($G$62:$IL$62,TRUE))),0)</f>
        <v>0</v>
      </c>
      <c r="HS92" s="76">
        <f ca="1">IF(HR100&gt;0,MIN(HR100,SUM($G84:HS84)*HS$62/MIN(VLOOKUP(Assump!$D219,Assump!$B$195:$D$204,3,FALSE)*12,COUNTIF($G$62:$IL$62,TRUE))),0)</f>
        <v>0</v>
      </c>
      <c r="HT92" s="76">
        <f ca="1">IF(HS100&gt;0,MIN(HS100,SUM($G84:HT84)*HT$62/MIN(VLOOKUP(Assump!$D219,Assump!$B$195:$D$204,3,FALSE)*12,COUNTIF($G$62:$IL$62,TRUE))),0)</f>
        <v>0</v>
      </c>
      <c r="HU92" s="76">
        <f ca="1">IF(HT100&gt;0,MIN(HT100,SUM($G84:HU84)*HU$62/MIN(VLOOKUP(Assump!$D219,Assump!$B$195:$D$204,3,FALSE)*12,COUNTIF($G$62:$IL$62,TRUE))),0)</f>
        <v>0</v>
      </c>
      <c r="HV92" s="76">
        <f ca="1">IF(HU100&gt;0,MIN(HU100,SUM($G84:HV84)*HV$62/MIN(VLOOKUP(Assump!$D219,Assump!$B$195:$D$204,3,FALSE)*12,COUNTIF($G$62:$IL$62,TRUE))),0)</f>
        <v>0</v>
      </c>
      <c r="HW92" s="76">
        <f ca="1">IF(HV100&gt;0,MIN(HV100,SUM($G84:HW84)*HW$62/MIN(VLOOKUP(Assump!$D219,Assump!$B$195:$D$204,3,FALSE)*12,COUNTIF($G$62:$IL$62,TRUE))),0)</f>
        <v>0</v>
      </c>
      <c r="HX92" s="76">
        <f ca="1">IF(HW100&gt;0,MIN(HW100,SUM($G84:HX84)*HX$62/MIN(VLOOKUP(Assump!$D219,Assump!$B$195:$D$204,3,FALSE)*12,COUNTIF($G$62:$IL$62,TRUE))),0)</f>
        <v>0</v>
      </c>
      <c r="HY92" s="76">
        <f ca="1">IF(HX100&gt;0,MIN(HX100,SUM($G84:HY84)*HY$62/MIN(VLOOKUP(Assump!$D219,Assump!$B$195:$D$204,3,FALSE)*12,COUNTIF($G$62:$IL$62,TRUE))),0)</f>
        <v>0</v>
      </c>
      <c r="HZ92" s="76">
        <f ca="1">IF(HY100&gt;0,MIN(HY100,SUM($G84:HZ84)*HZ$62/MIN(VLOOKUP(Assump!$D219,Assump!$B$195:$D$204,3,FALSE)*12,COUNTIF($G$62:$IL$62,TRUE))),0)</f>
        <v>0</v>
      </c>
      <c r="IA92" s="76">
        <f ca="1">IF(HZ100&gt;0,MIN(HZ100,SUM($G84:IA84)*IA$62/MIN(VLOOKUP(Assump!$D219,Assump!$B$195:$D$204,3,FALSE)*12,COUNTIF($G$62:$IL$62,TRUE))),0)</f>
        <v>0</v>
      </c>
      <c r="IB92" s="76">
        <f ca="1">IF(IA100&gt;0,MIN(IA100,SUM($G84:IB84)*IB$62/MIN(VLOOKUP(Assump!$D219,Assump!$B$195:$D$204,3,FALSE)*12,COUNTIF($G$62:$IL$62,TRUE))),0)</f>
        <v>0</v>
      </c>
      <c r="IC92" s="76">
        <f ca="1">IF(IB100&gt;0,MIN(IB100,SUM($G84:IC84)*IC$62/MIN(VLOOKUP(Assump!$D219,Assump!$B$195:$D$204,3,FALSE)*12,COUNTIF($G$62:$IL$62,TRUE))),0)</f>
        <v>0</v>
      </c>
      <c r="ID92" s="76">
        <f ca="1">IF(IC100&gt;0,MIN(IC100,SUM($G84:ID84)*ID$62/MIN(VLOOKUP(Assump!$D219,Assump!$B$195:$D$204,3,FALSE)*12,COUNTIF($G$62:$IL$62,TRUE))),0)</f>
        <v>0</v>
      </c>
      <c r="IE92" s="76">
        <f ca="1">IF(ID100&gt;0,MIN(ID100,SUM($G84:IE84)*IE$62/MIN(VLOOKUP(Assump!$D219,Assump!$B$195:$D$204,3,FALSE)*12,COUNTIF($G$62:$IL$62,TRUE))),0)</f>
        <v>0</v>
      </c>
      <c r="IF92" s="76">
        <f ca="1">IF(IE100&gt;0,MIN(IE100,SUM($G84:IF84)*IF$62/MIN(VLOOKUP(Assump!$D219,Assump!$B$195:$D$204,3,FALSE)*12,COUNTIF($G$62:$IL$62,TRUE))),0)</f>
        <v>0</v>
      </c>
      <c r="IG92" s="76">
        <f ca="1">IF(IF100&gt;0,MIN(IF100,SUM($G84:IG84)*IG$62/MIN(VLOOKUP(Assump!$D219,Assump!$B$195:$D$204,3,FALSE)*12,COUNTIF($G$62:$IL$62,TRUE))),0)</f>
        <v>0</v>
      </c>
      <c r="IH92" s="76">
        <f ca="1">IF(IG100&gt;0,MIN(IG100,SUM($G84:IH84)*IH$62/MIN(VLOOKUP(Assump!$D219,Assump!$B$195:$D$204,3,FALSE)*12,COUNTIF($G$62:$IL$62,TRUE))),0)</f>
        <v>0</v>
      </c>
      <c r="II92" s="76">
        <f ca="1">IF(IH100&gt;0,MIN(IH100,SUM($G84:II84)*II$62/MIN(VLOOKUP(Assump!$D219,Assump!$B$195:$D$204,3,FALSE)*12,COUNTIF($G$62:$IL$62,TRUE))),0)</f>
        <v>0</v>
      </c>
      <c r="IJ92" s="76">
        <f ca="1">IF(II100&gt;0,MIN(II100,SUM($G84:IJ84)*IJ$62/MIN(VLOOKUP(Assump!$D219,Assump!$B$195:$D$204,3,FALSE)*12,COUNTIF($G$62:$IL$62,TRUE))),0)</f>
        <v>0</v>
      </c>
      <c r="IK92" s="76">
        <f ca="1">IF(IJ100&gt;0,MIN(IJ100,SUM($G84:IK84)*IK$62/MIN(VLOOKUP(Assump!$D219,Assump!$B$195:$D$204,3,FALSE)*12,COUNTIF($G$62:$IL$62,TRUE))),0)</f>
        <v>0</v>
      </c>
      <c r="IL92" s="76">
        <f ca="1">IF(IK100&gt;0,MIN(IK100,SUM($G84:IL84)*IL$62/MIN(VLOOKUP(Assump!$D219,Assump!$B$195:$D$204,3,FALSE)*12,COUNTIF($G$62:$IL$62,TRUE))),0)</f>
        <v>0</v>
      </c>
    </row>
    <row r="93" spans="2:246" ht="10.5" customHeight="1" outlineLevel="2" x14ac:dyDescent="0.3">
      <c r="B93" s="7" t="s">
        <v>117</v>
      </c>
      <c r="C93" s="56" t="s">
        <v>283</v>
      </c>
      <c r="G93" s="76">
        <f>IF(F101&gt;0,MIN(F101,SUM($G85:G85)*G$62/MIN(VLOOKUP(Assump!$D220,Assump!$B$195:$D$204,3,FALSE)*12,COUNTIF($G$62:$IL$62,TRUE))),0)</f>
        <v>0</v>
      </c>
      <c r="H93" s="76">
        <f>IF(G101&gt;0,MIN(G101,SUM($G85:H85)*H$62/MIN(VLOOKUP(Assump!$D220,Assump!$B$195:$D$204,3,FALSE)*12,COUNTIF($G$62:$IL$62,TRUE))),0)</f>
        <v>0</v>
      </c>
      <c r="I93" s="76">
        <f>IF(H101&gt;0,MIN(H101,SUM($G85:I85)*I$62/MIN(VLOOKUP(Assump!$D220,Assump!$B$195:$D$204,3,FALSE)*12,COUNTIF($G$62:$IL$62,TRUE))),0)</f>
        <v>0</v>
      </c>
      <c r="J93" s="76">
        <f>IF(I101&gt;0,MIN(I101,SUM($G85:J85)*J$62/MIN(VLOOKUP(Assump!$D220,Assump!$B$195:$D$204,3,FALSE)*12,COUNTIF($G$62:$IL$62,TRUE))),0)</f>
        <v>0</v>
      </c>
      <c r="K93" s="76">
        <f>IF(J101&gt;0,MIN(J101,SUM($G85:K85)*K$62/MIN(VLOOKUP(Assump!$D220,Assump!$B$195:$D$204,3,FALSE)*12,COUNTIF($G$62:$IL$62,TRUE))),0)</f>
        <v>0</v>
      </c>
      <c r="L93" s="76">
        <f>IF(K101&gt;0,MIN(K101,SUM($G85:L85)*L$62/MIN(VLOOKUP(Assump!$D220,Assump!$B$195:$D$204,3,FALSE)*12,COUNTIF($G$62:$IL$62,TRUE))),0)</f>
        <v>0</v>
      </c>
      <c r="M93" s="76">
        <f>IF(L101&gt;0,MIN(L101,SUM($G85:M85)*M$62/MIN(VLOOKUP(Assump!$D220,Assump!$B$195:$D$204,3,FALSE)*12,COUNTIF($G$62:$IL$62,TRUE))),0)</f>
        <v>0</v>
      </c>
      <c r="N93" s="76">
        <f>IF(M101&gt;0,MIN(M101,SUM($G85:N85)*N$62/MIN(VLOOKUP(Assump!$D220,Assump!$B$195:$D$204,3,FALSE)*12,COUNTIF($G$62:$IL$62,TRUE))),0)</f>
        <v>0</v>
      </c>
      <c r="O93" s="76">
        <f>IF(N101&gt;0,MIN(N101,SUM($G85:O85)*O$62/MIN(VLOOKUP(Assump!$D220,Assump!$B$195:$D$204,3,FALSE)*12,COUNTIF($G$62:$IL$62,TRUE))),0)</f>
        <v>0</v>
      </c>
      <c r="P93" s="76">
        <f>IF(O101&gt;0,MIN(O101,SUM($G85:P85)*P$62/MIN(VLOOKUP(Assump!$D220,Assump!$B$195:$D$204,3,FALSE)*12,COUNTIF($G$62:$IL$62,TRUE))),0)</f>
        <v>0</v>
      </c>
      <c r="Q93" s="76">
        <f>IF(P101&gt;0,MIN(P101,SUM($G85:Q85)*Q$62/MIN(VLOOKUP(Assump!$D220,Assump!$B$195:$D$204,3,FALSE)*12,COUNTIF($G$62:$IL$62,TRUE))),0)</f>
        <v>0</v>
      </c>
      <c r="R93" s="76">
        <f>IF(Q101&gt;0,MIN(Q101,SUM($G85:R85)*R$62/MIN(VLOOKUP(Assump!$D220,Assump!$B$195:$D$204,3,FALSE)*12,COUNTIF($G$62:$IL$62,TRUE))),0)</f>
        <v>0</v>
      </c>
      <c r="S93" s="76">
        <f>IF(R101&gt;0,MIN(R101,SUM($G85:S85)*S$62/MIN(VLOOKUP(Assump!$D220,Assump!$B$195:$D$204,3,FALSE)*12,COUNTIF($G$62:$IL$62,TRUE))),0)</f>
        <v>0</v>
      </c>
      <c r="T93" s="76">
        <f>IF(S101&gt;0,MIN(S101,SUM($G85:T85)*T$62/MIN(VLOOKUP(Assump!$D220,Assump!$B$195:$D$204,3,FALSE)*12,COUNTIF($G$62:$IL$62,TRUE))),0)</f>
        <v>0</v>
      </c>
      <c r="U93" s="76">
        <f>IF(T101&gt;0,MIN(T101,SUM($G85:U85)*U$62/MIN(VLOOKUP(Assump!$D220,Assump!$B$195:$D$204,3,FALSE)*12,COUNTIF($G$62:$IL$62,TRUE))),0)</f>
        <v>0</v>
      </c>
      <c r="V93" s="76">
        <f>IF(U101&gt;0,MIN(U101,SUM($G85:V85)*V$62/MIN(VLOOKUP(Assump!$D220,Assump!$B$195:$D$204,3,FALSE)*12,COUNTIF($G$62:$IL$62,TRUE))),0)</f>
        <v>0</v>
      </c>
      <c r="W93" s="76">
        <f>IF(V101&gt;0,MIN(V101,SUM($G85:W85)*W$62/MIN(VLOOKUP(Assump!$D220,Assump!$B$195:$D$204,3,FALSE)*12,COUNTIF($G$62:$IL$62,TRUE))),0)</f>
        <v>0</v>
      </c>
      <c r="X93" s="76">
        <f>IF(W101&gt;0,MIN(W101,SUM($G85:X85)*X$62/MIN(VLOOKUP(Assump!$D220,Assump!$B$195:$D$204,3,FALSE)*12,COUNTIF($G$62:$IL$62,TRUE))),0)</f>
        <v>0</v>
      </c>
      <c r="Y93" s="76">
        <f>IF(X101&gt;0,MIN(X101,SUM($G85:Y85)*Y$62/MIN(VLOOKUP(Assump!$D220,Assump!$B$195:$D$204,3,FALSE)*12,COUNTIF($G$62:$IL$62,TRUE))),0)</f>
        <v>0</v>
      </c>
      <c r="Z93" s="76">
        <f>IF(Y101&gt;0,MIN(Y101,SUM($G85:Z85)*Z$62/MIN(VLOOKUP(Assump!$D220,Assump!$B$195:$D$204,3,FALSE)*12,COUNTIF($G$62:$IL$62,TRUE))),0)</f>
        <v>0</v>
      </c>
      <c r="AA93" s="76">
        <f>IF(Z101&gt;0,MIN(Z101,SUM($G85:AA85)*AA$62/MIN(VLOOKUP(Assump!$D220,Assump!$B$195:$D$204,3,FALSE)*12,COUNTIF($G$62:$IL$62,TRUE))),0)</f>
        <v>0</v>
      </c>
      <c r="AB93" s="76">
        <f>IF(AA101&gt;0,MIN(AA101,SUM($G85:AB85)*AB$62/MIN(VLOOKUP(Assump!$D220,Assump!$B$195:$D$204,3,FALSE)*12,COUNTIF($G$62:$IL$62,TRUE))),0)</f>
        <v>0</v>
      </c>
      <c r="AC93" s="76">
        <f>IF(AB101&gt;0,MIN(AB101,SUM($G85:AC85)*AC$62/MIN(VLOOKUP(Assump!$D220,Assump!$B$195:$D$204,3,FALSE)*12,COUNTIF($G$62:$IL$62,TRUE))),0)</f>
        <v>0</v>
      </c>
      <c r="AD93" s="76">
        <f>IF(AC101&gt;0,MIN(AC101,SUM($G85:AD85)*AD$62/MIN(VLOOKUP(Assump!$D220,Assump!$B$195:$D$204,3,FALSE)*12,COUNTIF($G$62:$IL$62,TRUE))),0)</f>
        <v>0</v>
      </c>
      <c r="AE93" s="76">
        <f>IF(AD101&gt;0,MIN(AD101,SUM($G85:AE85)*AE$62/MIN(VLOOKUP(Assump!$D220,Assump!$B$195:$D$204,3,FALSE)*12,COUNTIF($G$62:$IL$62,TRUE))),0)</f>
        <v>0</v>
      </c>
      <c r="AF93" s="76">
        <f>IF(AE101&gt;0,MIN(AE101,SUM($G85:AF85)*AF$62/MIN(VLOOKUP(Assump!$D220,Assump!$B$195:$D$204,3,FALSE)*12,COUNTIF($G$62:$IL$62,TRUE))),0)</f>
        <v>0</v>
      </c>
      <c r="AG93" s="76">
        <f>IF(AF101&gt;0,MIN(AF101,SUM($G85:AG85)*AG$62/MIN(VLOOKUP(Assump!$D220,Assump!$B$195:$D$204,3,FALSE)*12,COUNTIF($G$62:$IL$62,TRUE))),0)</f>
        <v>0</v>
      </c>
      <c r="AH93" s="76">
        <f>IF(AG101&gt;0,MIN(AG101,SUM($G85:AH85)*AH$62/MIN(VLOOKUP(Assump!$D220,Assump!$B$195:$D$204,3,FALSE)*12,COUNTIF($G$62:$IL$62,TRUE))),0)</f>
        <v>0</v>
      </c>
      <c r="AI93" s="76">
        <f>IF(AH101&gt;0,MIN(AH101,SUM($G85:AI85)*AI$62/MIN(VLOOKUP(Assump!$D220,Assump!$B$195:$D$204,3,FALSE)*12,COUNTIF($G$62:$IL$62,TRUE))),0)</f>
        <v>0</v>
      </c>
      <c r="AJ93" s="76">
        <f>IF(AI101&gt;0,MIN(AI101,SUM($G85:AJ85)*AJ$62/MIN(VLOOKUP(Assump!$D220,Assump!$B$195:$D$204,3,FALSE)*12,COUNTIF($G$62:$IL$62,TRUE))),0)</f>
        <v>0</v>
      </c>
      <c r="AK93" s="76">
        <f>IF(AJ101&gt;0,MIN(AJ101,SUM($G85:AK85)*AK$62/MIN(VLOOKUP(Assump!$D220,Assump!$B$195:$D$204,3,FALSE)*12,COUNTIF($G$62:$IL$62,TRUE))),0)</f>
        <v>0</v>
      </c>
      <c r="AL93" s="76">
        <f>IF(AK101&gt;0,MIN(AK101,SUM($G85:AL85)*AL$62/MIN(VLOOKUP(Assump!$D220,Assump!$B$195:$D$204,3,FALSE)*12,COUNTIF($G$62:$IL$62,TRUE))),0)</f>
        <v>0</v>
      </c>
      <c r="AM93" s="76">
        <f>IF(AL101&gt;0,MIN(AL101,SUM($G85:AM85)*AM$62/MIN(VLOOKUP(Assump!$D220,Assump!$B$195:$D$204,3,FALSE)*12,COUNTIF($G$62:$IL$62,TRUE))),0)</f>
        <v>0</v>
      </c>
      <c r="AN93" s="76">
        <f>IF(AM101&gt;0,MIN(AM101,SUM($G85:AN85)*AN$62/MIN(VLOOKUP(Assump!$D220,Assump!$B$195:$D$204,3,FALSE)*12,COUNTIF($G$62:$IL$62,TRUE))),0)</f>
        <v>0</v>
      </c>
      <c r="AO93" s="76">
        <f>IF(AN101&gt;0,MIN(AN101,SUM($G85:AO85)*AO$62/MIN(VLOOKUP(Assump!$D220,Assump!$B$195:$D$204,3,FALSE)*12,COUNTIF($G$62:$IL$62,TRUE))),0)</f>
        <v>0</v>
      </c>
      <c r="AP93" s="76">
        <f>IF(AO101&gt;0,MIN(AO101,SUM($G85:AP85)*AP$62/MIN(VLOOKUP(Assump!$D220,Assump!$B$195:$D$204,3,FALSE)*12,COUNTIF($G$62:$IL$62,TRUE))),0)</f>
        <v>0</v>
      </c>
      <c r="AQ93" s="76">
        <f>IF(AP101&gt;0,MIN(AP101,SUM($G85:AQ85)*AQ$62/MIN(VLOOKUP(Assump!$D220,Assump!$B$195:$D$204,3,FALSE)*12,COUNTIF($G$62:$IL$62,TRUE))),0)</f>
        <v>0</v>
      </c>
      <c r="AR93" s="76">
        <f>IF(AQ101&gt;0,MIN(AQ101,SUM($G85:AR85)*AR$62/MIN(VLOOKUP(Assump!$D220,Assump!$B$195:$D$204,3,FALSE)*12,COUNTIF($G$62:$IL$62,TRUE))),0)</f>
        <v>0</v>
      </c>
      <c r="AS93" s="76">
        <f>IF(AR101&gt;0,MIN(AR101,SUM($G85:AS85)*AS$62/MIN(VLOOKUP(Assump!$D220,Assump!$B$195:$D$204,3,FALSE)*12,COUNTIF($G$62:$IL$62,TRUE))),0)</f>
        <v>0</v>
      </c>
      <c r="AT93" s="76">
        <f>IF(AS101&gt;0,MIN(AS101,SUM($G85:AT85)*AT$62/MIN(VLOOKUP(Assump!$D220,Assump!$B$195:$D$204,3,FALSE)*12,COUNTIF($G$62:$IL$62,TRUE))),0)</f>
        <v>0</v>
      </c>
      <c r="AU93" s="76">
        <f>IF(AT101&gt;0,MIN(AT101,SUM($G85:AU85)*AU$62/MIN(VLOOKUP(Assump!$D220,Assump!$B$195:$D$204,3,FALSE)*12,COUNTIF($G$62:$IL$62,TRUE))),0)</f>
        <v>0</v>
      </c>
      <c r="AV93" s="76">
        <f>IF(AU101&gt;0,MIN(AU101,SUM($G85:AV85)*AV$62/MIN(VLOOKUP(Assump!$D220,Assump!$B$195:$D$204,3,FALSE)*12,COUNTIF($G$62:$IL$62,TRUE))),0)</f>
        <v>0</v>
      </c>
      <c r="AW93" s="76">
        <f>IF(AV101&gt;0,MIN(AV101,SUM($G85:AW85)*AW$62/MIN(VLOOKUP(Assump!$D220,Assump!$B$195:$D$204,3,FALSE)*12,COUNTIF($G$62:$IL$62,TRUE))),0)</f>
        <v>0</v>
      </c>
      <c r="AX93" s="76">
        <f>IF(AW101&gt;0,MIN(AW101,SUM($G85:AX85)*AX$62/MIN(VLOOKUP(Assump!$D220,Assump!$B$195:$D$204,3,FALSE)*12,COUNTIF($G$62:$IL$62,TRUE))),0)</f>
        <v>0</v>
      </c>
      <c r="AY93" s="76">
        <f>IF(AX101&gt;0,MIN(AX101,SUM($G85:AY85)*AY$62/MIN(VLOOKUP(Assump!$D220,Assump!$B$195:$D$204,3,FALSE)*12,COUNTIF($G$62:$IL$62,TRUE))),0)</f>
        <v>0</v>
      </c>
      <c r="AZ93" s="76">
        <f>IF(AY101&gt;0,MIN(AY101,SUM($G85:AZ85)*AZ$62/MIN(VLOOKUP(Assump!$D220,Assump!$B$195:$D$204,3,FALSE)*12,COUNTIF($G$62:$IL$62,TRUE))),0)</f>
        <v>0</v>
      </c>
      <c r="BA93" s="76">
        <f>IF(AZ101&gt;0,MIN(AZ101,SUM($G85:BA85)*BA$62/MIN(VLOOKUP(Assump!$D220,Assump!$B$195:$D$204,3,FALSE)*12,COUNTIF($G$62:$IL$62,TRUE))),0)</f>
        <v>0</v>
      </c>
      <c r="BB93" s="76">
        <f>IF(BA101&gt;0,MIN(BA101,SUM($G85:BB85)*BB$62/MIN(VLOOKUP(Assump!$D220,Assump!$B$195:$D$204,3,FALSE)*12,COUNTIF($G$62:$IL$62,TRUE))),0)</f>
        <v>0</v>
      </c>
      <c r="BC93" s="76">
        <f>IF(BB101&gt;0,MIN(BB101,SUM($G85:BC85)*BC$62/MIN(VLOOKUP(Assump!$D220,Assump!$B$195:$D$204,3,FALSE)*12,COUNTIF($G$62:$IL$62,TRUE))),0)</f>
        <v>0</v>
      </c>
      <c r="BD93" s="76">
        <f>IF(BC101&gt;0,MIN(BC101,SUM($G85:BD85)*BD$62/MIN(VLOOKUP(Assump!$D220,Assump!$B$195:$D$204,3,FALSE)*12,COUNTIF($G$62:$IL$62,TRUE))),0)</f>
        <v>0</v>
      </c>
      <c r="BE93" s="76">
        <f>IF(BD101&gt;0,MIN(BD101,SUM($G85:BE85)*BE$62/MIN(VLOOKUP(Assump!$D220,Assump!$B$195:$D$204,3,FALSE)*12,COUNTIF($G$62:$IL$62,TRUE))),0)</f>
        <v>0</v>
      </c>
      <c r="BF93" s="76">
        <f>IF(BE101&gt;0,MIN(BE101,SUM($G85:BF85)*BF$62/MIN(VLOOKUP(Assump!$D220,Assump!$B$195:$D$204,3,FALSE)*12,COUNTIF($G$62:$IL$62,TRUE))),0)</f>
        <v>0</v>
      </c>
      <c r="BG93" s="76">
        <f>IF(BF101&gt;0,MIN(BF101,SUM($G85:BG85)*BG$62/MIN(VLOOKUP(Assump!$D220,Assump!$B$195:$D$204,3,FALSE)*12,COUNTIF($G$62:$IL$62,TRUE))),0)</f>
        <v>0</v>
      </c>
      <c r="BH93" s="76">
        <f>IF(BG101&gt;0,MIN(BG101,SUM($G85:BH85)*BH$62/MIN(VLOOKUP(Assump!$D220,Assump!$B$195:$D$204,3,FALSE)*12,COUNTIF($G$62:$IL$62,TRUE))),0)</f>
        <v>0</v>
      </c>
      <c r="BI93" s="76">
        <f>IF(BH101&gt;0,MIN(BH101,SUM($G85:BI85)*BI$62/MIN(VLOOKUP(Assump!$D220,Assump!$B$195:$D$204,3,FALSE)*12,COUNTIF($G$62:$IL$62,TRUE))),0)</f>
        <v>0</v>
      </c>
      <c r="BJ93" s="76">
        <f>IF(BI101&gt;0,MIN(BI101,SUM($G85:BJ85)*BJ$62/MIN(VLOOKUP(Assump!$D220,Assump!$B$195:$D$204,3,FALSE)*12,COUNTIF($G$62:$IL$62,TRUE))),0)</f>
        <v>0</v>
      </c>
      <c r="BK93" s="76">
        <f>IF(BJ101&gt;0,MIN(BJ101,SUM($G85:BK85)*BK$62/MIN(VLOOKUP(Assump!$D220,Assump!$B$195:$D$204,3,FALSE)*12,COUNTIF($G$62:$IL$62,TRUE))),0)</f>
        <v>0</v>
      </c>
      <c r="BL93" s="76">
        <f>IF(BK101&gt;0,MIN(BK101,SUM($G85:BL85)*BL$62/MIN(VLOOKUP(Assump!$D220,Assump!$B$195:$D$204,3,FALSE)*12,COUNTIF($G$62:$IL$62,TRUE))),0)</f>
        <v>0</v>
      </c>
      <c r="BM93" s="76">
        <f>IF(BL101&gt;0,MIN(BL101,SUM($G85:BM85)*BM$62/MIN(VLOOKUP(Assump!$D220,Assump!$B$195:$D$204,3,FALSE)*12,COUNTIF($G$62:$IL$62,TRUE))),0)</f>
        <v>0</v>
      </c>
      <c r="BN93" s="76">
        <f>IF(BM101&gt;0,MIN(BM101,SUM($G85:BN85)*BN$62/MIN(VLOOKUP(Assump!$D220,Assump!$B$195:$D$204,3,FALSE)*12,COUNTIF($G$62:$IL$62,TRUE))),0)</f>
        <v>0</v>
      </c>
      <c r="BO93" s="76">
        <f>IF(BN101&gt;0,MIN(BN101,SUM($G85:BO85)*BO$62/MIN(VLOOKUP(Assump!$D220,Assump!$B$195:$D$204,3,FALSE)*12,COUNTIF($G$62:$IL$62,TRUE))),0)</f>
        <v>0</v>
      </c>
      <c r="BP93" s="76">
        <f>IF(BO101&gt;0,MIN(BO101,SUM($G85:BP85)*BP$62/MIN(VLOOKUP(Assump!$D220,Assump!$B$195:$D$204,3,FALSE)*12,COUNTIF($G$62:$IL$62,TRUE))),0)</f>
        <v>0</v>
      </c>
      <c r="BQ93" s="76">
        <f>IF(BP101&gt;0,MIN(BP101,SUM($G85:BQ85)*BQ$62/MIN(VLOOKUP(Assump!$D220,Assump!$B$195:$D$204,3,FALSE)*12,COUNTIF($G$62:$IL$62,TRUE))),0)</f>
        <v>0</v>
      </c>
      <c r="BR93" s="76">
        <f>IF(BQ101&gt;0,MIN(BQ101,SUM($G85:BR85)*BR$62/MIN(VLOOKUP(Assump!$D220,Assump!$B$195:$D$204,3,FALSE)*12,COUNTIF($G$62:$IL$62,TRUE))),0)</f>
        <v>0</v>
      </c>
      <c r="BS93" s="76">
        <f>IF(BR101&gt;0,MIN(BR101,SUM($G85:BS85)*BS$62/MIN(VLOOKUP(Assump!$D220,Assump!$B$195:$D$204,3,FALSE)*12,COUNTIF($G$62:$IL$62,TRUE))),0)</f>
        <v>0</v>
      </c>
      <c r="BT93" s="76">
        <f>IF(BS101&gt;0,MIN(BS101,SUM($G85:BT85)*BT$62/MIN(VLOOKUP(Assump!$D220,Assump!$B$195:$D$204,3,FALSE)*12,COUNTIF($G$62:$IL$62,TRUE))),0)</f>
        <v>0</v>
      </c>
      <c r="BU93" s="76">
        <f>IF(BT101&gt;0,MIN(BT101,SUM($G85:BU85)*BU$62/MIN(VLOOKUP(Assump!$D220,Assump!$B$195:$D$204,3,FALSE)*12,COUNTIF($G$62:$IL$62,TRUE))),0)</f>
        <v>0</v>
      </c>
      <c r="BV93" s="76">
        <f>IF(BU101&gt;0,MIN(BU101,SUM($G85:BV85)*BV$62/MIN(VLOOKUP(Assump!$D220,Assump!$B$195:$D$204,3,FALSE)*12,COUNTIF($G$62:$IL$62,TRUE))),0)</f>
        <v>0</v>
      </c>
      <c r="BW93" s="76">
        <f>IF(BV101&gt;0,MIN(BV101,SUM($G85:BW85)*BW$62/MIN(VLOOKUP(Assump!$D220,Assump!$B$195:$D$204,3,FALSE)*12,COUNTIF($G$62:$IL$62,TRUE))),0)</f>
        <v>0</v>
      </c>
      <c r="BX93" s="76">
        <f>IF(BW101&gt;0,MIN(BW101,SUM($G85:BX85)*BX$62/MIN(VLOOKUP(Assump!$D220,Assump!$B$195:$D$204,3,FALSE)*12,COUNTIF($G$62:$IL$62,TRUE))),0)</f>
        <v>0</v>
      </c>
      <c r="BY93" s="76">
        <f>IF(BX101&gt;0,MIN(BX101,SUM($G85:BY85)*BY$62/MIN(VLOOKUP(Assump!$D220,Assump!$B$195:$D$204,3,FALSE)*12,COUNTIF($G$62:$IL$62,TRUE))),0)</f>
        <v>0</v>
      </c>
      <c r="BZ93" s="76">
        <f>IF(BY101&gt;0,MIN(BY101,SUM($G85:BZ85)*BZ$62/MIN(VLOOKUP(Assump!$D220,Assump!$B$195:$D$204,3,FALSE)*12,COUNTIF($G$62:$IL$62,TRUE))),0)</f>
        <v>0</v>
      </c>
      <c r="CA93" s="76">
        <f>IF(BZ101&gt;0,MIN(BZ101,SUM($G85:CA85)*CA$62/MIN(VLOOKUP(Assump!$D220,Assump!$B$195:$D$204,3,FALSE)*12,COUNTIF($G$62:$IL$62,TRUE))),0)</f>
        <v>0</v>
      </c>
      <c r="CB93" s="76">
        <f>IF(CA101&gt;0,MIN(CA101,SUM($G85:CB85)*CB$62/MIN(VLOOKUP(Assump!$D220,Assump!$B$195:$D$204,3,FALSE)*12,COUNTIF($G$62:$IL$62,TRUE))),0)</f>
        <v>0</v>
      </c>
      <c r="CC93" s="76">
        <f>IF(CB101&gt;0,MIN(CB101,SUM($G85:CC85)*CC$62/MIN(VLOOKUP(Assump!$D220,Assump!$B$195:$D$204,3,FALSE)*12,COUNTIF($G$62:$IL$62,TRUE))),0)</f>
        <v>0</v>
      </c>
      <c r="CD93" s="76">
        <f>IF(CC101&gt;0,MIN(CC101,SUM($G85:CD85)*CD$62/MIN(VLOOKUP(Assump!$D220,Assump!$B$195:$D$204,3,FALSE)*12,COUNTIF($G$62:$IL$62,TRUE))),0)</f>
        <v>0</v>
      </c>
      <c r="CE93" s="76">
        <f>IF(CD101&gt;0,MIN(CD101,SUM($G85:CE85)*CE$62/MIN(VLOOKUP(Assump!$D220,Assump!$B$195:$D$204,3,FALSE)*12,COUNTIF($G$62:$IL$62,TRUE))),0)</f>
        <v>0</v>
      </c>
      <c r="CF93" s="76">
        <f>IF(CE101&gt;0,MIN(CE101,SUM($G85:CF85)*CF$62/MIN(VLOOKUP(Assump!$D220,Assump!$B$195:$D$204,3,FALSE)*12,COUNTIF($G$62:$IL$62,TRUE))),0)</f>
        <v>0</v>
      </c>
      <c r="CG93" s="76">
        <f>IF(CF101&gt;0,MIN(CF101,SUM($G85:CG85)*CG$62/MIN(VLOOKUP(Assump!$D220,Assump!$B$195:$D$204,3,FALSE)*12,COUNTIF($G$62:$IL$62,TRUE))),0)</f>
        <v>0</v>
      </c>
      <c r="CH93" s="76">
        <f>IF(CG101&gt;0,MIN(CG101,SUM($G85:CH85)*CH$62/MIN(VLOOKUP(Assump!$D220,Assump!$B$195:$D$204,3,FALSE)*12,COUNTIF($G$62:$IL$62,TRUE))),0)</f>
        <v>0</v>
      </c>
      <c r="CI93" s="76">
        <f>IF(CH101&gt;0,MIN(CH101,SUM($G85:CI85)*CI$62/MIN(VLOOKUP(Assump!$D220,Assump!$B$195:$D$204,3,FALSE)*12,COUNTIF($G$62:$IL$62,TRUE))),0)</f>
        <v>0</v>
      </c>
      <c r="CJ93" s="76">
        <f>IF(CI101&gt;0,MIN(CI101,SUM($G85:CJ85)*CJ$62/MIN(VLOOKUP(Assump!$D220,Assump!$B$195:$D$204,3,FALSE)*12,COUNTIF($G$62:$IL$62,TRUE))),0)</f>
        <v>0</v>
      </c>
      <c r="CK93" s="76">
        <f>IF(CJ101&gt;0,MIN(CJ101,SUM($G85:CK85)*CK$62/MIN(VLOOKUP(Assump!$D220,Assump!$B$195:$D$204,3,FALSE)*12,COUNTIF($G$62:$IL$62,TRUE))),0)</f>
        <v>0</v>
      </c>
      <c r="CL93" s="76">
        <f>IF(CK101&gt;0,MIN(CK101,SUM($G85:CL85)*CL$62/MIN(VLOOKUP(Assump!$D220,Assump!$B$195:$D$204,3,FALSE)*12,COUNTIF($G$62:$IL$62,TRUE))),0)</f>
        <v>0</v>
      </c>
      <c r="CM93" s="76">
        <f>IF(CL101&gt;0,MIN(CL101,SUM($G85:CM85)*CM$62/MIN(VLOOKUP(Assump!$D220,Assump!$B$195:$D$204,3,FALSE)*12,COUNTIF($G$62:$IL$62,TRUE))),0)</f>
        <v>0</v>
      </c>
      <c r="CN93" s="76">
        <f>IF(CM101&gt;0,MIN(CM101,SUM($G85:CN85)*CN$62/MIN(VLOOKUP(Assump!$D220,Assump!$B$195:$D$204,3,FALSE)*12,COUNTIF($G$62:$IL$62,TRUE))),0)</f>
        <v>0</v>
      </c>
      <c r="CO93" s="76">
        <f>IF(CN101&gt;0,MIN(CN101,SUM($G85:CO85)*CO$62/MIN(VLOOKUP(Assump!$D220,Assump!$B$195:$D$204,3,FALSE)*12,COUNTIF($G$62:$IL$62,TRUE))),0)</f>
        <v>0</v>
      </c>
      <c r="CP93" s="76">
        <f>IF(CO101&gt;0,MIN(CO101,SUM($G85:CP85)*CP$62/MIN(VLOOKUP(Assump!$D220,Assump!$B$195:$D$204,3,FALSE)*12,COUNTIF($G$62:$IL$62,TRUE))),0)</f>
        <v>0</v>
      </c>
      <c r="CQ93" s="76">
        <f>IF(CP101&gt;0,MIN(CP101,SUM($G85:CQ85)*CQ$62/MIN(VLOOKUP(Assump!$D220,Assump!$B$195:$D$204,3,FALSE)*12,COUNTIF($G$62:$IL$62,TRUE))),0)</f>
        <v>0</v>
      </c>
      <c r="CR93" s="76">
        <f>IF(CQ101&gt;0,MIN(CQ101,SUM($G85:CR85)*CR$62/MIN(VLOOKUP(Assump!$D220,Assump!$B$195:$D$204,3,FALSE)*12,COUNTIF($G$62:$IL$62,TRUE))),0)</f>
        <v>0</v>
      </c>
      <c r="CS93" s="76">
        <f>IF(CR101&gt;0,MIN(CR101,SUM($G85:CS85)*CS$62/MIN(VLOOKUP(Assump!$D220,Assump!$B$195:$D$204,3,FALSE)*12,COUNTIF($G$62:$IL$62,TRUE))),0)</f>
        <v>0</v>
      </c>
      <c r="CT93" s="76">
        <f>IF(CS101&gt;0,MIN(CS101,SUM($G85:CT85)*CT$62/MIN(VLOOKUP(Assump!$D220,Assump!$B$195:$D$204,3,FALSE)*12,COUNTIF($G$62:$IL$62,TRUE))),0)</f>
        <v>0</v>
      </c>
      <c r="CU93" s="76">
        <f>IF(CT101&gt;0,MIN(CT101,SUM($G85:CU85)*CU$62/MIN(VLOOKUP(Assump!$D220,Assump!$B$195:$D$204,3,FALSE)*12,COUNTIF($G$62:$IL$62,TRUE))),0)</f>
        <v>0</v>
      </c>
      <c r="CV93" s="76">
        <f>IF(CU101&gt;0,MIN(CU101,SUM($G85:CV85)*CV$62/MIN(VLOOKUP(Assump!$D220,Assump!$B$195:$D$204,3,FALSE)*12,COUNTIF($G$62:$IL$62,TRUE))),0)</f>
        <v>0</v>
      </c>
      <c r="CW93" s="76">
        <f>IF(CV101&gt;0,MIN(CV101,SUM($G85:CW85)*CW$62/MIN(VLOOKUP(Assump!$D220,Assump!$B$195:$D$204,3,FALSE)*12,COUNTIF($G$62:$IL$62,TRUE))),0)</f>
        <v>0</v>
      </c>
      <c r="CX93" s="76">
        <f>IF(CW101&gt;0,MIN(CW101,SUM($G85:CX85)*CX$62/MIN(VLOOKUP(Assump!$D220,Assump!$B$195:$D$204,3,FALSE)*12,COUNTIF($G$62:$IL$62,TRUE))),0)</f>
        <v>0</v>
      </c>
      <c r="CY93" s="76">
        <f>IF(CX101&gt;0,MIN(CX101,SUM($G85:CY85)*CY$62/MIN(VLOOKUP(Assump!$D220,Assump!$B$195:$D$204,3,FALSE)*12,COUNTIF($G$62:$IL$62,TRUE))),0)</f>
        <v>0</v>
      </c>
      <c r="CZ93" s="76">
        <f>IF(CY101&gt;0,MIN(CY101,SUM($G85:CZ85)*CZ$62/MIN(VLOOKUP(Assump!$D220,Assump!$B$195:$D$204,3,FALSE)*12,COUNTIF($G$62:$IL$62,TRUE))),0)</f>
        <v>0</v>
      </c>
      <c r="DA93" s="76">
        <f>IF(CZ101&gt;0,MIN(CZ101,SUM($G85:DA85)*DA$62/MIN(VLOOKUP(Assump!$D220,Assump!$B$195:$D$204,3,FALSE)*12,COUNTIF($G$62:$IL$62,TRUE))),0)</f>
        <v>0</v>
      </c>
      <c r="DB93" s="76">
        <f>IF(DA101&gt;0,MIN(DA101,SUM($G85:DB85)*DB$62/MIN(VLOOKUP(Assump!$D220,Assump!$B$195:$D$204,3,FALSE)*12,COUNTIF($G$62:$IL$62,TRUE))),0)</f>
        <v>0</v>
      </c>
      <c r="DC93" s="76">
        <f>IF(DB101&gt;0,MIN(DB101,SUM($G85:DC85)*DC$62/MIN(VLOOKUP(Assump!$D220,Assump!$B$195:$D$204,3,FALSE)*12,COUNTIF($G$62:$IL$62,TRUE))),0)</f>
        <v>0</v>
      </c>
      <c r="DD93" s="76">
        <f>IF(DC101&gt;0,MIN(DC101,SUM($G85:DD85)*DD$62/MIN(VLOOKUP(Assump!$D220,Assump!$B$195:$D$204,3,FALSE)*12,COUNTIF($G$62:$IL$62,TRUE))),0)</f>
        <v>0</v>
      </c>
      <c r="DE93" s="76">
        <f>IF(DD101&gt;0,MIN(DD101,SUM($G85:DE85)*DE$62/MIN(VLOOKUP(Assump!$D220,Assump!$B$195:$D$204,3,FALSE)*12,COUNTIF($G$62:$IL$62,TRUE))),0)</f>
        <v>0</v>
      </c>
      <c r="DF93" s="76">
        <f>IF(DE101&gt;0,MIN(DE101,SUM($G85:DF85)*DF$62/MIN(VLOOKUP(Assump!$D220,Assump!$B$195:$D$204,3,FALSE)*12,COUNTIF($G$62:$IL$62,TRUE))),0)</f>
        <v>0</v>
      </c>
      <c r="DG93" s="76">
        <f>IF(DF101&gt;0,MIN(DF101,SUM($G85:DG85)*DG$62/MIN(VLOOKUP(Assump!$D220,Assump!$B$195:$D$204,3,FALSE)*12,COUNTIF($G$62:$IL$62,TRUE))),0)</f>
        <v>0</v>
      </c>
      <c r="DH93" s="76">
        <f>IF(DG101&gt;0,MIN(DG101,SUM($G85:DH85)*DH$62/MIN(VLOOKUP(Assump!$D220,Assump!$B$195:$D$204,3,FALSE)*12,COUNTIF($G$62:$IL$62,TRUE))),0)</f>
        <v>0</v>
      </c>
      <c r="DI93" s="76">
        <f>IF(DH101&gt;0,MIN(DH101,SUM($G85:DI85)*DI$62/MIN(VLOOKUP(Assump!$D220,Assump!$B$195:$D$204,3,FALSE)*12,COUNTIF($G$62:$IL$62,TRUE))),0)</f>
        <v>0</v>
      </c>
      <c r="DJ93" s="76">
        <f>IF(DI101&gt;0,MIN(DI101,SUM($G85:DJ85)*DJ$62/MIN(VLOOKUP(Assump!$D220,Assump!$B$195:$D$204,3,FALSE)*12,COUNTIF($G$62:$IL$62,TRUE))),0)</f>
        <v>0</v>
      </c>
      <c r="DK93" s="76">
        <f>IF(DJ101&gt;0,MIN(DJ101,SUM($G85:DK85)*DK$62/MIN(VLOOKUP(Assump!$D220,Assump!$B$195:$D$204,3,FALSE)*12,COUNTIF($G$62:$IL$62,TRUE))),0)</f>
        <v>0</v>
      </c>
      <c r="DL93" s="76">
        <f>IF(DK101&gt;0,MIN(DK101,SUM($G85:DL85)*DL$62/MIN(VLOOKUP(Assump!$D220,Assump!$B$195:$D$204,3,FALSE)*12,COUNTIF($G$62:$IL$62,TRUE))),0)</f>
        <v>0</v>
      </c>
      <c r="DM93" s="76">
        <f>IF(DL101&gt;0,MIN(DL101,SUM($G85:DM85)*DM$62/MIN(VLOOKUP(Assump!$D220,Assump!$B$195:$D$204,3,FALSE)*12,COUNTIF($G$62:$IL$62,TRUE))),0)</f>
        <v>0</v>
      </c>
      <c r="DN93" s="76">
        <f>IF(DM101&gt;0,MIN(DM101,SUM($G85:DN85)*DN$62/MIN(VLOOKUP(Assump!$D220,Assump!$B$195:$D$204,3,FALSE)*12,COUNTIF($G$62:$IL$62,TRUE))),0)</f>
        <v>0</v>
      </c>
      <c r="DO93" s="76">
        <f>IF(DN101&gt;0,MIN(DN101,SUM($G85:DO85)*DO$62/MIN(VLOOKUP(Assump!$D220,Assump!$B$195:$D$204,3,FALSE)*12,COUNTIF($G$62:$IL$62,TRUE))),0)</f>
        <v>0</v>
      </c>
      <c r="DP93" s="76">
        <f>IF(DO101&gt;0,MIN(DO101,SUM($G85:DP85)*DP$62/MIN(VLOOKUP(Assump!$D220,Assump!$B$195:$D$204,3,FALSE)*12,COUNTIF($G$62:$IL$62,TRUE))),0)</f>
        <v>0</v>
      </c>
      <c r="DQ93" s="76">
        <f>IF(DP101&gt;0,MIN(DP101,SUM($G85:DQ85)*DQ$62/MIN(VLOOKUP(Assump!$D220,Assump!$B$195:$D$204,3,FALSE)*12,COUNTIF($G$62:$IL$62,TRUE))),0)</f>
        <v>0</v>
      </c>
      <c r="DR93" s="76">
        <f>IF(DQ101&gt;0,MIN(DQ101,SUM($G85:DR85)*DR$62/MIN(VLOOKUP(Assump!$D220,Assump!$B$195:$D$204,3,FALSE)*12,COUNTIF($G$62:$IL$62,TRUE))),0)</f>
        <v>0</v>
      </c>
      <c r="DS93" s="76">
        <f>IF(DR101&gt;0,MIN(DR101,SUM($G85:DS85)*DS$62/MIN(VLOOKUP(Assump!$D220,Assump!$B$195:$D$204,3,FALSE)*12,COUNTIF($G$62:$IL$62,TRUE))),0)</f>
        <v>0</v>
      </c>
      <c r="DT93" s="76">
        <f>IF(DS101&gt;0,MIN(DS101,SUM($G85:DT85)*DT$62/MIN(VLOOKUP(Assump!$D220,Assump!$B$195:$D$204,3,FALSE)*12,COUNTIF($G$62:$IL$62,TRUE))),0)</f>
        <v>0</v>
      </c>
      <c r="DU93" s="76">
        <f>IF(DT101&gt;0,MIN(DT101,SUM($G85:DU85)*DU$62/MIN(VLOOKUP(Assump!$D220,Assump!$B$195:$D$204,3,FALSE)*12,COUNTIF($G$62:$IL$62,TRUE))),0)</f>
        <v>0</v>
      </c>
      <c r="DV93" s="76">
        <f>IF(DU101&gt;0,MIN(DU101,SUM($G85:DV85)*DV$62/MIN(VLOOKUP(Assump!$D220,Assump!$B$195:$D$204,3,FALSE)*12,COUNTIF($G$62:$IL$62,TRUE))),0)</f>
        <v>0</v>
      </c>
      <c r="DW93" s="76">
        <f>IF(DV101&gt;0,MIN(DV101,SUM($G85:DW85)*DW$62/MIN(VLOOKUP(Assump!$D220,Assump!$B$195:$D$204,3,FALSE)*12,COUNTIF($G$62:$IL$62,TRUE))),0)</f>
        <v>0</v>
      </c>
      <c r="DX93" s="76">
        <f>IF(DW101&gt;0,MIN(DW101,SUM($G85:DX85)*DX$62/MIN(VLOOKUP(Assump!$D220,Assump!$B$195:$D$204,3,FALSE)*12,COUNTIF($G$62:$IL$62,TRUE))),0)</f>
        <v>0</v>
      </c>
      <c r="DY93" s="76">
        <f>IF(DX101&gt;0,MIN(DX101,SUM($G85:DY85)*DY$62/MIN(VLOOKUP(Assump!$D220,Assump!$B$195:$D$204,3,FALSE)*12,COUNTIF($G$62:$IL$62,TRUE))),0)</f>
        <v>0</v>
      </c>
      <c r="DZ93" s="76">
        <f>IF(DY101&gt;0,MIN(DY101,SUM($G85:DZ85)*DZ$62/MIN(VLOOKUP(Assump!$D220,Assump!$B$195:$D$204,3,FALSE)*12,COUNTIF($G$62:$IL$62,TRUE))),0)</f>
        <v>0</v>
      </c>
      <c r="EA93" s="76">
        <f>IF(DZ101&gt;0,MIN(DZ101,SUM($G85:EA85)*EA$62/MIN(VLOOKUP(Assump!$D220,Assump!$B$195:$D$204,3,FALSE)*12,COUNTIF($G$62:$IL$62,TRUE))),0)</f>
        <v>0</v>
      </c>
      <c r="EB93" s="76">
        <f>IF(EA101&gt;0,MIN(EA101,SUM($G85:EB85)*EB$62/MIN(VLOOKUP(Assump!$D220,Assump!$B$195:$D$204,3,FALSE)*12,COUNTIF($G$62:$IL$62,TRUE))),0)</f>
        <v>0</v>
      </c>
      <c r="EC93" s="76">
        <f>IF(EB101&gt;0,MIN(EB101,SUM($G85:EC85)*EC$62/MIN(VLOOKUP(Assump!$D220,Assump!$B$195:$D$204,3,FALSE)*12,COUNTIF($G$62:$IL$62,TRUE))),0)</f>
        <v>0</v>
      </c>
      <c r="ED93" s="76">
        <f>IF(EC101&gt;0,MIN(EC101,SUM($G85:ED85)*ED$62/MIN(VLOOKUP(Assump!$D220,Assump!$B$195:$D$204,3,FALSE)*12,COUNTIF($G$62:$IL$62,TRUE))),0)</f>
        <v>0</v>
      </c>
      <c r="EE93" s="76">
        <f>IF(ED101&gt;0,MIN(ED101,SUM($G85:EE85)*EE$62/MIN(VLOOKUP(Assump!$D220,Assump!$B$195:$D$204,3,FALSE)*12,COUNTIF($G$62:$IL$62,TRUE))),0)</f>
        <v>0</v>
      </c>
      <c r="EF93" s="76">
        <f>IF(EE101&gt;0,MIN(EE101,SUM($G85:EF85)*EF$62/MIN(VLOOKUP(Assump!$D220,Assump!$B$195:$D$204,3,FALSE)*12,COUNTIF($G$62:$IL$62,TRUE))),0)</f>
        <v>0</v>
      </c>
      <c r="EG93" s="76">
        <f>IF(EF101&gt;0,MIN(EF101,SUM($G85:EG85)*EG$62/MIN(VLOOKUP(Assump!$D220,Assump!$B$195:$D$204,3,FALSE)*12,COUNTIF($G$62:$IL$62,TRUE))),0)</f>
        <v>0</v>
      </c>
      <c r="EH93" s="76">
        <f>IF(EG101&gt;0,MIN(EG101,SUM($G85:EH85)*EH$62/MIN(VLOOKUP(Assump!$D220,Assump!$B$195:$D$204,3,FALSE)*12,COUNTIF($G$62:$IL$62,TRUE))),0)</f>
        <v>0</v>
      </c>
      <c r="EI93" s="76">
        <f>IF(EH101&gt;0,MIN(EH101,SUM($G85:EI85)*EI$62/MIN(VLOOKUP(Assump!$D220,Assump!$B$195:$D$204,3,FALSE)*12,COUNTIF($G$62:$IL$62,TRUE))),0)</f>
        <v>0</v>
      </c>
      <c r="EJ93" s="76">
        <f>IF(EI101&gt;0,MIN(EI101,SUM($G85:EJ85)*EJ$62/MIN(VLOOKUP(Assump!$D220,Assump!$B$195:$D$204,3,FALSE)*12,COUNTIF($G$62:$IL$62,TRUE))),0)</f>
        <v>0</v>
      </c>
      <c r="EK93" s="76">
        <f>IF(EJ101&gt;0,MIN(EJ101,SUM($G85:EK85)*EK$62/MIN(VLOOKUP(Assump!$D220,Assump!$B$195:$D$204,3,FALSE)*12,COUNTIF($G$62:$IL$62,TRUE))),0)</f>
        <v>0</v>
      </c>
      <c r="EL93" s="76">
        <f>IF(EK101&gt;0,MIN(EK101,SUM($G85:EL85)*EL$62/MIN(VLOOKUP(Assump!$D220,Assump!$B$195:$D$204,3,FALSE)*12,COUNTIF($G$62:$IL$62,TRUE))),0)</f>
        <v>0</v>
      </c>
      <c r="EM93" s="76">
        <f>IF(EL101&gt;0,MIN(EL101,SUM($G85:EM85)*EM$62/MIN(VLOOKUP(Assump!$D220,Assump!$B$195:$D$204,3,FALSE)*12,COUNTIF($G$62:$IL$62,TRUE))),0)</f>
        <v>0</v>
      </c>
      <c r="EN93" s="76">
        <f>IF(EM101&gt;0,MIN(EM101,SUM($G85:EN85)*EN$62/MIN(VLOOKUP(Assump!$D220,Assump!$B$195:$D$204,3,FALSE)*12,COUNTIF($G$62:$IL$62,TRUE))),0)</f>
        <v>0</v>
      </c>
      <c r="EO93" s="76">
        <f>IF(EN101&gt;0,MIN(EN101,SUM($G85:EO85)*EO$62/MIN(VLOOKUP(Assump!$D220,Assump!$B$195:$D$204,3,FALSE)*12,COUNTIF($G$62:$IL$62,TRUE))),0)</f>
        <v>0</v>
      </c>
      <c r="EP93" s="76">
        <f>IF(EO101&gt;0,MIN(EO101,SUM($G85:EP85)*EP$62/MIN(VLOOKUP(Assump!$D220,Assump!$B$195:$D$204,3,FALSE)*12,COUNTIF($G$62:$IL$62,TRUE))),0)</f>
        <v>0</v>
      </c>
      <c r="EQ93" s="76">
        <f>IF(EP101&gt;0,MIN(EP101,SUM($G85:EQ85)*EQ$62/MIN(VLOOKUP(Assump!$D220,Assump!$B$195:$D$204,3,FALSE)*12,COUNTIF($G$62:$IL$62,TRUE))),0)</f>
        <v>0</v>
      </c>
      <c r="ER93" s="76">
        <f>IF(EQ101&gt;0,MIN(EQ101,SUM($G85:ER85)*ER$62/MIN(VLOOKUP(Assump!$D220,Assump!$B$195:$D$204,3,FALSE)*12,COUNTIF($G$62:$IL$62,TRUE))),0)</f>
        <v>0</v>
      </c>
      <c r="ES93" s="76">
        <f>IF(ER101&gt;0,MIN(ER101,SUM($G85:ES85)*ES$62/MIN(VLOOKUP(Assump!$D220,Assump!$B$195:$D$204,3,FALSE)*12,COUNTIF($G$62:$IL$62,TRUE))),0)</f>
        <v>0</v>
      </c>
      <c r="ET93" s="76">
        <f>IF(ES101&gt;0,MIN(ES101,SUM($G85:ET85)*ET$62/MIN(VLOOKUP(Assump!$D220,Assump!$B$195:$D$204,3,FALSE)*12,COUNTIF($G$62:$IL$62,TRUE))),0)</f>
        <v>0</v>
      </c>
      <c r="EU93" s="76">
        <f>IF(ET101&gt;0,MIN(ET101,SUM($G85:EU85)*EU$62/MIN(VLOOKUP(Assump!$D220,Assump!$B$195:$D$204,3,FALSE)*12,COUNTIF($G$62:$IL$62,TRUE))),0)</f>
        <v>0</v>
      </c>
      <c r="EV93" s="76">
        <f>IF(EU101&gt;0,MIN(EU101,SUM($G85:EV85)*EV$62/MIN(VLOOKUP(Assump!$D220,Assump!$B$195:$D$204,3,FALSE)*12,COUNTIF($G$62:$IL$62,TRUE))),0)</f>
        <v>0</v>
      </c>
      <c r="EW93" s="76">
        <f>IF(EV101&gt;0,MIN(EV101,SUM($G85:EW85)*EW$62/MIN(VLOOKUP(Assump!$D220,Assump!$B$195:$D$204,3,FALSE)*12,COUNTIF($G$62:$IL$62,TRUE))),0)</f>
        <v>0</v>
      </c>
      <c r="EX93" s="76">
        <f>IF(EW101&gt;0,MIN(EW101,SUM($G85:EX85)*EX$62/MIN(VLOOKUP(Assump!$D220,Assump!$B$195:$D$204,3,FALSE)*12,COUNTIF($G$62:$IL$62,TRUE))),0)</f>
        <v>0</v>
      </c>
      <c r="EY93" s="76">
        <f>IF(EX101&gt;0,MIN(EX101,SUM($G85:EY85)*EY$62/MIN(VLOOKUP(Assump!$D220,Assump!$B$195:$D$204,3,FALSE)*12,COUNTIF($G$62:$IL$62,TRUE))),0)</f>
        <v>0</v>
      </c>
      <c r="EZ93" s="76">
        <f>IF(EY101&gt;0,MIN(EY101,SUM($G85:EZ85)*EZ$62/MIN(VLOOKUP(Assump!$D220,Assump!$B$195:$D$204,3,FALSE)*12,COUNTIF($G$62:$IL$62,TRUE))),0)</f>
        <v>0</v>
      </c>
      <c r="FA93" s="76">
        <f>IF(EZ101&gt;0,MIN(EZ101,SUM($G85:FA85)*FA$62/MIN(VLOOKUP(Assump!$D220,Assump!$B$195:$D$204,3,FALSE)*12,COUNTIF($G$62:$IL$62,TRUE))),0)</f>
        <v>0</v>
      </c>
      <c r="FB93" s="76">
        <f>IF(FA101&gt;0,MIN(FA101,SUM($G85:FB85)*FB$62/MIN(VLOOKUP(Assump!$D220,Assump!$B$195:$D$204,3,FALSE)*12,COUNTIF($G$62:$IL$62,TRUE))),0)</f>
        <v>0</v>
      </c>
      <c r="FC93" s="76">
        <f>IF(FB101&gt;0,MIN(FB101,SUM($G85:FC85)*FC$62/MIN(VLOOKUP(Assump!$D220,Assump!$B$195:$D$204,3,FALSE)*12,COUNTIF($G$62:$IL$62,TRUE))),0)</f>
        <v>0</v>
      </c>
      <c r="FD93" s="76">
        <f>IF(FC101&gt;0,MIN(FC101,SUM($G85:FD85)*FD$62/MIN(VLOOKUP(Assump!$D220,Assump!$B$195:$D$204,3,FALSE)*12,COUNTIF($G$62:$IL$62,TRUE))),0)</f>
        <v>0</v>
      </c>
      <c r="FE93" s="76">
        <f>IF(FD101&gt;0,MIN(FD101,SUM($G85:FE85)*FE$62/MIN(VLOOKUP(Assump!$D220,Assump!$B$195:$D$204,3,FALSE)*12,COUNTIF($G$62:$IL$62,TRUE))),0)</f>
        <v>0</v>
      </c>
      <c r="FF93" s="76">
        <f>IF(FE101&gt;0,MIN(FE101,SUM($G85:FF85)*FF$62/MIN(VLOOKUP(Assump!$D220,Assump!$B$195:$D$204,3,FALSE)*12,COUNTIF($G$62:$IL$62,TRUE))),0)</f>
        <v>0</v>
      </c>
      <c r="FG93" s="76">
        <f>IF(FF101&gt;0,MIN(FF101,SUM($G85:FG85)*FG$62/MIN(VLOOKUP(Assump!$D220,Assump!$B$195:$D$204,3,FALSE)*12,COUNTIF($G$62:$IL$62,TRUE))),0)</f>
        <v>0</v>
      </c>
      <c r="FH93" s="76">
        <f>IF(FG101&gt;0,MIN(FG101,SUM($G85:FH85)*FH$62/MIN(VLOOKUP(Assump!$D220,Assump!$B$195:$D$204,3,FALSE)*12,COUNTIF($G$62:$IL$62,TRUE))),0)</f>
        <v>0</v>
      </c>
      <c r="FI93" s="76">
        <f>IF(FH101&gt;0,MIN(FH101,SUM($G85:FI85)*FI$62/MIN(VLOOKUP(Assump!$D220,Assump!$B$195:$D$204,3,FALSE)*12,COUNTIF($G$62:$IL$62,TRUE))),0)</f>
        <v>0</v>
      </c>
      <c r="FJ93" s="76">
        <f>IF(FI101&gt;0,MIN(FI101,SUM($G85:FJ85)*FJ$62/MIN(VLOOKUP(Assump!$D220,Assump!$B$195:$D$204,3,FALSE)*12,COUNTIF($G$62:$IL$62,TRUE))),0)</f>
        <v>0</v>
      </c>
      <c r="FK93" s="76">
        <f>IF(FJ101&gt;0,MIN(FJ101,SUM($G85:FK85)*FK$62/MIN(VLOOKUP(Assump!$D220,Assump!$B$195:$D$204,3,FALSE)*12,COUNTIF($G$62:$IL$62,TRUE))),0)</f>
        <v>0</v>
      </c>
      <c r="FL93" s="76">
        <f>IF(FK101&gt;0,MIN(FK101,SUM($G85:FL85)*FL$62/MIN(VLOOKUP(Assump!$D220,Assump!$B$195:$D$204,3,FALSE)*12,COUNTIF($G$62:$IL$62,TRUE))),0)</f>
        <v>0</v>
      </c>
      <c r="FM93" s="76">
        <f>IF(FL101&gt;0,MIN(FL101,SUM($G85:FM85)*FM$62/MIN(VLOOKUP(Assump!$D220,Assump!$B$195:$D$204,3,FALSE)*12,COUNTIF($G$62:$IL$62,TRUE))),0)</f>
        <v>0</v>
      </c>
      <c r="FN93" s="76">
        <f>IF(FM101&gt;0,MIN(FM101,SUM($G85:FN85)*FN$62/MIN(VLOOKUP(Assump!$D220,Assump!$B$195:$D$204,3,FALSE)*12,COUNTIF($G$62:$IL$62,TRUE))),0)</f>
        <v>0</v>
      </c>
      <c r="FO93" s="76">
        <f>IF(FN101&gt;0,MIN(FN101,SUM($G85:FO85)*FO$62/MIN(VLOOKUP(Assump!$D220,Assump!$B$195:$D$204,3,FALSE)*12,COUNTIF($G$62:$IL$62,TRUE))),0)</f>
        <v>0</v>
      </c>
      <c r="FP93" s="76">
        <f>IF(FO101&gt;0,MIN(FO101,SUM($G85:FP85)*FP$62/MIN(VLOOKUP(Assump!$D220,Assump!$B$195:$D$204,3,FALSE)*12,COUNTIF($G$62:$IL$62,TRUE))),0)</f>
        <v>0</v>
      </c>
      <c r="FQ93" s="76">
        <f>IF(FP101&gt;0,MIN(FP101,SUM($G85:FQ85)*FQ$62/MIN(VLOOKUP(Assump!$D220,Assump!$B$195:$D$204,3,FALSE)*12,COUNTIF($G$62:$IL$62,TRUE))),0)</f>
        <v>0</v>
      </c>
      <c r="FR93" s="76">
        <f>IF(FQ101&gt;0,MIN(FQ101,SUM($G85:FR85)*FR$62/MIN(VLOOKUP(Assump!$D220,Assump!$B$195:$D$204,3,FALSE)*12,COUNTIF($G$62:$IL$62,TRUE))),0)</f>
        <v>0</v>
      </c>
      <c r="FS93" s="76">
        <f>IF(FR101&gt;0,MIN(FR101,SUM($G85:FS85)*FS$62/MIN(VLOOKUP(Assump!$D220,Assump!$B$195:$D$204,3,FALSE)*12,COUNTIF($G$62:$IL$62,TRUE))),0)</f>
        <v>0</v>
      </c>
      <c r="FT93" s="76">
        <f>IF(FS101&gt;0,MIN(FS101,SUM($G85:FT85)*FT$62/MIN(VLOOKUP(Assump!$D220,Assump!$B$195:$D$204,3,FALSE)*12,COUNTIF($G$62:$IL$62,TRUE))),0)</f>
        <v>0</v>
      </c>
      <c r="FU93" s="76">
        <f>IF(FT101&gt;0,MIN(FT101,SUM($G85:FU85)*FU$62/MIN(VLOOKUP(Assump!$D220,Assump!$B$195:$D$204,3,FALSE)*12,COUNTIF($G$62:$IL$62,TRUE))),0)</f>
        <v>0</v>
      </c>
      <c r="FV93" s="76">
        <f>IF(FU101&gt;0,MIN(FU101,SUM($G85:FV85)*FV$62/MIN(VLOOKUP(Assump!$D220,Assump!$B$195:$D$204,3,FALSE)*12,COUNTIF($G$62:$IL$62,TRUE))),0)</f>
        <v>0</v>
      </c>
      <c r="FW93" s="76">
        <f>IF(FV101&gt;0,MIN(FV101,SUM($G85:FW85)*FW$62/MIN(VLOOKUP(Assump!$D220,Assump!$B$195:$D$204,3,FALSE)*12,COUNTIF($G$62:$IL$62,TRUE))),0)</f>
        <v>0</v>
      </c>
      <c r="FX93" s="76">
        <f>IF(FW101&gt;0,MIN(FW101,SUM($G85:FX85)*FX$62/MIN(VLOOKUP(Assump!$D220,Assump!$B$195:$D$204,3,FALSE)*12,COUNTIF($G$62:$IL$62,TRUE))),0)</f>
        <v>0</v>
      </c>
      <c r="FY93" s="76">
        <f>IF(FX101&gt;0,MIN(FX101,SUM($G85:FY85)*FY$62/MIN(VLOOKUP(Assump!$D220,Assump!$B$195:$D$204,3,FALSE)*12,COUNTIF($G$62:$IL$62,TRUE))),0)</f>
        <v>0</v>
      </c>
      <c r="FZ93" s="76">
        <f>IF(FY101&gt;0,MIN(FY101,SUM($G85:FZ85)*FZ$62/MIN(VLOOKUP(Assump!$D220,Assump!$B$195:$D$204,3,FALSE)*12,COUNTIF($G$62:$IL$62,TRUE))),0)</f>
        <v>0</v>
      </c>
      <c r="GA93" s="76">
        <f>IF(FZ101&gt;0,MIN(FZ101,SUM($G85:GA85)*GA$62/MIN(VLOOKUP(Assump!$D220,Assump!$B$195:$D$204,3,FALSE)*12,COUNTIF($G$62:$IL$62,TRUE))),0)</f>
        <v>0</v>
      </c>
      <c r="GB93" s="76">
        <f>IF(GA101&gt;0,MIN(GA101,SUM($G85:GB85)*GB$62/MIN(VLOOKUP(Assump!$D220,Assump!$B$195:$D$204,3,FALSE)*12,COUNTIF($G$62:$IL$62,TRUE))),0)</f>
        <v>0</v>
      </c>
      <c r="GC93" s="76">
        <f>IF(GB101&gt;0,MIN(GB101,SUM($G85:GC85)*GC$62/MIN(VLOOKUP(Assump!$D220,Assump!$B$195:$D$204,3,FALSE)*12,COUNTIF($G$62:$IL$62,TRUE))),0)</f>
        <v>0</v>
      </c>
      <c r="GD93" s="76">
        <f>IF(GC101&gt;0,MIN(GC101,SUM($G85:GD85)*GD$62/MIN(VLOOKUP(Assump!$D220,Assump!$B$195:$D$204,3,FALSE)*12,COUNTIF($G$62:$IL$62,TRUE))),0)</f>
        <v>0</v>
      </c>
      <c r="GE93" s="76">
        <f>IF(GD101&gt;0,MIN(GD101,SUM($G85:GE85)*GE$62/MIN(VLOOKUP(Assump!$D220,Assump!$B$195:$D$204,3,FALSE)*12,COUNTIF($G$62:$IL$62,TRUE))),0)</f>
        <v>0</v>
      </c>
      <c r="GF93" s="76">
        <f>IF(GE101&gt;0,MIN(GE101,SUM($G85:GF85)*GF$62/MIN(VLOOKUP(Assump!$D220,Assump!$B$195:$D$204,3,FALSE)*12,COUNTIF($G$62:$IL$62,TRUE))),0)</f>
        <v>0</v>
      </c>
      <c r="GG93" s="76">
        <f>IF(GF101&gt;0,MIN(GF101,SUM($G85:GG85)*GG$62/MIN(VLOOKUP(Assump!$D220,Assump!$B$195:$D$204,3,FALSE)*12,COUNTIF($G$62:$IL$62,TRUE))),0)</f>
        <v>0</v>
      </c>
      <c r="GH93" s="76">
        <f>IF(GG101&gt;0,MIN(GG101,SUM($G85:GH85)*GH$62/MIN(VLOOKUP(Assump!$D220,Assump!$B$195:$D$204,3,FALSE)*12,COUNTIF($G$62:$IL$62,TRUE))),0)</f>
        <v>0</v>
      </c>
      <c r="GI93" s="76">
        <f>IF(GH101&gt;0,MIN(GH101,SUM($G85:GI85)*GI$62/MIN(VLOOKUP(Assump!$D220,Assump!$B$195:$D$204,3,FALSE)*12,COUNTIF($G$62:$IL$62,TRUE))),0)</f>
        <v>0</v>
      </c>
      <c r="GJ93" s="76">
        <f>IF(GI101&gt;0,MIN(GI101,SUM($G85:GJ85)*GJ$62/MIN(VLOOKUP(Assump!$D220,Assump!$B$195:$D$204,3,FALSE)*12,COUNTIF($G$62:$IL$62,TRUE))),0)</f>
        <v>0</v>
      </c>
      <c r="GK93" s="76">
        <f>IF(GJ101&gt;0,MIN(GJ101,SUM($G85:GK85)*GK$62/MIN(VLOOKUP(Assump!$D220,Assump!$B$195:$D$204,3,FALSE)*12,COUNTIF($G$62:$IL$62,TRUE))),0)</f>
        <v>0</v>
      </c>
      <c r="GL93" s="76">
        <f>IF(GK101&gt;0,MIN(GK101,SUM($G85:GL85)*GL$62/MIN(VLOOKUP(Assump!$D220,Assump!$B$195:$D$204,3,FALSE)*12,COUNTIF($G$62:$IL$62,TRUE))),0)</f>
        <v>0</v>
      </c>
      <c r="GM93" s="76">
        <f>IF(GL101&gt;0,MIN(GL101,SUM($G85:GM85)*GM$62/MIN(VLOOKUP(Assump!$D220,Assump!$B$195:$D$204,3,FALSE)*12,COUNTIF($G$62:$IL$62,TRUE))),0)</f>
        <v>0</v>
      </c>
      <c r="GN93" s="76">
        <f>IF(GM101&gt;0,MIN(GM101,SUM($G85:GN85)*GN$62/MIN(VLOOKUP(Assump!$D220,Assump!$B$195:$D$204,3,FALSE)*12,COUNTIF($G$62:$IL$62,TRUE))),0)</f>
        <v>0</v>
      </c>
      <c r="GO93" s="76">
        <f>IF(GN101&gt;0,MIN(GN101,SUM($G85:GO85)*GO$62/MIN(VLOOKUP(Assump!$D220,Assump!$B$195:$D$204,3,FALSE)*12,COUNTIF($G$62:$IL$62,TRUE))),0)</f>
        <v>0</v>
      </c>
      <c r="GP93" s="76">
        <f>IF(GO101&gt;0,MIN(GO101,SUM($G85:GP85)*GP$62/MIN(VLOOKUP(Assump!$D220,Assump!$B$195:$D$204,3,FALSE)*12,COUNTIF($G$62:$IL$62,TRUE))),0)</f>
        <v>0</v>
      </c>
      <c r="GQ93" s="76">
        <f>IF(GP101&gt;0,MIN(GP101,SUM($G85:GQ85)*GQ$62/MIN(VLOOKUP(Assump!$D220,Assump!$B$195:$D$204,3,FALSE)*12,COUNTIF($G$62:$IL$62,TRUE))),0)</f>
        <v>0</v>
      </c>
      <c r="GR93" s="76">
        <f>IF(GQ101&gt;0,MIN(GQ101,SUM($G85:GR85)*GR$62/MIN(VLOOKUP(Assump!$D220,Assump!$B$195:$D$204,3,FALSE)*12,COUNTIF($G$62:$IL$62,TRUE))),0)</f>
        <v>0</v>
      </c>
      <c r="GS93" s="76">
        <f>IF(GR101&gt;0,MIN(GR101,SUM($G85:GS85)*GS$62/MIN(VLOOKUP(Assump!$D220,Assump!$B$195:$D$204,3,FALSE)*12,COUNTIF($G$62:$IL$62,TRUE))),0)</f>
        <v>0</v>
      </c>
      <c r="GT93" s="76">
        <f>IF(GS101&gt;0,MIN(GS101,SUM($G85:GT85)*GT$62/MIN(VLOOKUP(Assump!$D220,Assump!$B$195:$D$204,3,FALSE)*12,COUNTIF($G$62:$IL$62,TRUE))),0)</f>
        <v>0</v>
      </c>
      <c r="GU93" s="76">
        <f>IF(GT101&gt;0,MIN(GT101,SUM($G85:GU85)*GU$62/MIN(VLOOKUP(Assump!$D220,Assump!$B$195:$D$204,3,FALSE)*12,COUNTIF($G$62:$IL$62,TRUE))),0)</f>
        <v>0</v>
      </c>
      <c r="GV93" s="76">
        <f>IF(GU101&gt;0,MIN(GU101,SUM($G85:GV85)*GV$62/MIN(VLOOKUP(Assump!$D220,Assump!$B$195:$D$204,3,FALSE)*12,COUNTIF($G$62:$IL$62,TRUE))),0)</f>
        <v>0</v>
      </c>
      <c r="GW93" s="76">
        <f>IF(GV101&gt;0,MIN(GV101,SUM($G85:GW85)*GW$62/MIN(VLOOKUP(Assump!$D220,Assump!$B$195:$D$204,3,FALSE)*12,COUNTIF($G$62:$IL$62,TRUE))),0)</f>
        <v>0</v>
      </c>
      <c r="GX93" s="76">
        <f>IF(GW101&gt;0,MIN(GW101,SUM($G85:GX85)*GX$62/MIN(VLOOKUP(Assump!$D220,Assump!$B$195:$D$204,3,FALSE)*12,COUNTIF($G$62:$IL$62,TRUE))),0)</f>
        <v>0</v>
      </c>
      <c r="GY93" s="76">
        <f>IF(GX101&gt;0,MIN(GX101,SUM($G85:GY85)*GY$62/MIN(VLOOKUP(Assump!$D220,Assump!$B$195:$D$204,3,FALSE)*12,COUNTIF($G$62:$IL$62,TRUE))),0)</f>
        <v>0</v>
      </c>
      <c r="GZ93" s="76">
        <f>IF(GY101&gt;0,MIN(GY101,SUM($G85:GZ85)*GZ$62/MIN(VLOOKUP(Assump!$D220,Assump!$B$195:$D$204,3,FALSE)*12,COUNTIF($G$62:$IL$62,TRUE))),0)</f>
        <v>0</v>
      </c>
      <c r="HA93" s="76">
        <f>IF(GZ101&gt;0,MIN(GZ101,SUM($G85:HA85)*HA$62/MIN(VLOOKUP(Assump!$D220,Assump!$B$195:$D$204,3,FALSE)*12,COUNTIF($G$62:$IL$62,TRUE))),0)</f>
        <v>0</v>
      </c>
      <c r="HB93" s="76">
        <f>IF(HA101&gt;0,MIN(HA101,SUM($G85:HB85)*HB$62/MIN(VLOOKUP(Assump!$D220,Assump!$B$195:$D$204,3,FALSE)*12,COUNTIF($G$62:$IL$62,TRUE))),0)</f>
        <v>0</v>
      </c>
      <c r="HC93" s="76">
        <f>IF(HB101&gt;0,MIN(HB101,SUM($G85:HC85)*HC$62/MIN(VLOOKUP(Assump!$D220,Assump!$B$195:$D$204,3,FALSE)*12,COUNTIF($G$62:$IL$62,TRUE))),0)</f>
        <v>0</v>
      </c>
      <c r="HD93" s="76">
        <f>IF(HC101&gt;0,MIN(HC101,SUM($G85:HD85)*HD$62/MIN(VLOOKUP(Assump!$D220,Assump!$B$195:$D$204,3,FALSE)*12,COUNTIF($G$62:$IL$62,TRUE))),0)</f>
        <v>0</v>
      </c>
      <c r="HE93" s="76">
        <f>IF(HD101&gt;0,MIN(HD101,SUM($G85:HE85)*HE$62/MIN(VLOOKUP(Assump!$D220,Assump!$B$195:$D$204,3,FALSE)*12,COUNTIF($G$62:$IL$62,TRUE))),0)</f>
        <v>0</v>
      </c>
      <c r="HF93" s="76">
        <f>IF(HE101&gt;0,MIN(HE101,SUM($G85:HF85)*HF$62/MIN(VLOOKUP(Assump!$D220,Assump!$B$195:$D$204,3,FALSE)*12,COUNTIF($G$62:$IL$62,TRUE))),0)</f>
        <v>0</v>
      </c>
      <c r="HG93" s="76">
        <f>IF(HF101&gt;0,MIN(HF101,SUM($G85:HG85)*HG$62/MIN(VLOOKUP(Assump!$D220,Assump!$B$195:$D$204,3,FALSE)*12,COUNTIF($G$62:$IL$62,TRUE))),0)</f>
        <v>0</v>
      </c>
      <c r="HH93" s="76">
        <f>IF(HG101&gt;0,MIN(HG101,SUM($G85:HH85)*HH$62/MIN(VLOOKUP(Assump!$D220,Assump!$B$195:$D$204,3,FALSE)*12,COUNTIF($G$62:$IL$62,TRUE))),0)</f>
        <v>0</v>
      </c>
      <c r="HI93" s="76">
        <f>IF(HH101&gt;0,MIN(HH101,SUM($G85:HI85)*HI$62/MIN(VLOOKUP(Assump!$D220,Assump!$B$195:$D$204,3,FALSE)*12,COUNTIF($G$62:$IL$62,TRUE))),0)</f>
        <v>0</v>
      </c>
      <c r="HJ93" s="76">
        <f>IF(HI101&gt;0,MIN(HI101,SUM($G85:HJ85)*HJ$62/MIN(VLOOKUP(Assump!$D220,Assump!$B$195:$D$204,3,FALSE)*12,COUNTIF($G$62:$IL$62,TRUE))),0)</f>
        <v>0</v>
      </c>
      <c r="HK93" s="76">
        <f>IF(HJ101&gt;0,MIN(HJ101,SUM($G85:HK85)*HK$62/MIN(VLOOKUP(Assump!$D220,Assump!$B$195:$D$204,3,FALSE)*12,COUNTIF($G$62:$IL$62,TRUE))),0)</f>
        <v>0</v>
      </c>
      <c r="HL93" s="76">
        <f>IF(HK101&gt;0,MIN(HK101,SUM($G85:HL85)*HL$62/MIN(VLOOKUP(Assump!$D220,Assump!$B$195:$D$204,3,FALSE)*12,COUNTIF($G$62:$IL$62,TRUE))),0)</f>
        <v>0</v>
      </c>
      <c r="HM93" s="76">
        <f>IF(HL101&gt;0,MIN(HL101,SUM($G85:HM85)*HM$62/MIN(VLOOKUP(Assump!$D220,Assump!$B$195:$D$204,3,FALSE)*12,COUNTIF($G$62:$IL$62,TRUE))),0)</f>
        <v>0</v>
      </c>
      <c r="HN93" s="76">
        <f>IF(HM101&gt;0,MIN(HM101,SUM($G85:HN85)*HN$62/MIN(VLOOKUP(Assump!$D220,Assump!$B$195:$D$204,3,FALSE)*12,COUNTIF($G$62:$IL$62,TRUE))),0)</f>
        <v>0</v>
      </c>
      <c r="HO93" s="76">
        <f>IF(HN101&gt;0,MIN(HN101,SUM($G85:HO85)*HO$62/MIN(VLOOKUP(Assump!$D220,Assump!$B$195:$D$204,3,FALSE)*12,COUNTIF($G$62:$IL$62,TRUE))),0)</f>
        <v>0</v>
      </c>
      <c r="HP93" s="76">
        <f>IF(HO101&gt;0,MIN(HO101,SUM($G85:HP85)*HP$62/MIN(VLOOKUP(Assump!$D220,Assump!$B$195:$D$204,3,FALSE)*12,COUNTIF($G$62:$IL$62,TRUE))),0)</f>
        <v>0</v>
      </c>
      <c r="HQ93" s="76">
        <f>IF(HP101&gt;0,MIN(HP101,SUM($G85:HQ85)*HQ$62/MIN(VLOOKUP(Assump!$D220,Assump!$B$195:$D$204,3,FALSE)*12,COUNTIF($G$62:$IL$62,TRUE))),0)</f>
        <v>0</v>
      </c>
      <c r="HR93" s="76">
        <f>IF(HQ101&gt;0,MIN(HQ101,SUM($G85:HR85)*HR$62/MIN(VLOOKUP(Assump!$D220,Assump!$B$195:$D$204,3,FALSE)*12,COUNTIF($G$62:$IL$62,TRUE))),0)</f>
        <v>0</v>
      </c>
      <c r="HS93" s="76">
        <f>IF(HR101&gt;0,MIN(HR101,SUM($G85:HS85)*HS$62/MIN(VLOOKUP(Assump!$D220,Assump!$B$195:$D$204,3,FALSE)*12,COUNTIF($G$62:$IL$62,TRUE))),0)</f>
        <v>0</v>
      </c>
      <c r="HT93" s="76">
        <f>IF(HS101&gt;0,MIN(HS101,SUM($G85:HT85)*HT$62/MIN(VLOOKUP(Assump!$D220,Assump!$B$195:$D$204,3,FALSE)*12,COUNTIF($G$62:$IL$62,TRUE))),0)</f>
        <v>0</v>
      </c>
      <c r="HU93" s="76">
        <f>IF(HT101&gt;0,MIN(HT101,SUM($G85:HU85)*HU$62/MIN(VLOOKUP(Assump!$D220,Assump!$B$195:$D$204,3,FALSE)*12,COUNTIF($G$62:$IL$62,TRUE))),0)</f>
        <v>0</v>
      </c>
      <c r="HV93" s="76">
        <f>IF(HU101&gt;0,MIN(HU101,SUM($G85:HV85)*HV$62/MIN(VLOOKUP(Assump!$D220,Assump!$B$195:$D$204,3,FALSE)*12,COUNTIF($G$62:$IL$62,TRUE))),0)</f>
        <v>0</v>
      </c>
      <c r="HW93" s="76">
        <f>IF(HV101&gt;0,MIN(HV101,SUM($G85:HW85)*HW$62/MIN(VLOOKUP(Assump!$D220,Assump!$B$195:$D$204,3,FALSE)*12,COUNTIF($G$62:$IL$62,TRUE))),0)</f>
        <v>0</v>
      </c>
      <c r="HX93" s="76">
        <f>IF(HW101&gt;0,MIN(HW101,SUM($G85:HX85)*HX$62/MIN(VLOOKUP(Assump!$D220,Assump!$B$195:$D$204,3,FALSE)*12,COUNTIF($G$62:$IL$62,TRUE))),0)</f>
        <v>0</v>
      </c>
      <c r="HY93" s="76">
        <f>IF(HX101&gt;0,MIN(HX101,SUM($G85:HY85)*HY$62/MIN(VLOOKUP(Assump!$D220,Assump!$B$195:$D$204,3,FALSE)*12,COUNTIF($G$62:$IL$62,TRUE))),0)</f>
        <v>0</v>
      </c>
      <c r="HZ93" s="76">
        <f>IF(HY101&gt;0,MIN(HY101,SUM($G85:HZ85)*HZ$62/MIN(VLOOKUP(Assump!$D220,Assump!$B$195:$D$204,3,FALSE)*12,COUNTIF($G$62:$IL$62,TRUE))),0)</f>
        <v>0</v>
      </c>
      <c r="IA93" s="76">
        <f>IF(HZ101&gt;0,MIN(HZ101,SUM($G85:IA85)*IA$62/MIN(VLOOKUP(Assump!$D220,Assump!$B$195:$D$204,3,FALSE)*12,COUNTIF($G$62:$IL$62,TRUE))),0)</f>
        <v>0</v>
      </c>
      <c r="IB93" s="76">
        <f>IF(IA101&gt;0,MIN(IA101,SUM($G85:IB85)*IB$62/MIN(VLOOKUP(Assump!$D220,Assump!$B$195:$D$204,3,FALSE)*12,COUNTIF($G$62:$IL$62,TRUE))),0)</f>
        <v>0</v>
      </c>
      <c r="IC93" s="76">
        <f>IF(IB101&gt;0,MIN(IB101,SUM($G85:IC85)*IC$62/MIN(VLOOKUP(Assump!$D220,Assump!$B$195:$D$204,3,FALSE)*12,COUNTIF($G$62:$IL$62,TRUE))),0)</f>
        <v>0</v>
      </c>
      <c r="ID93" s="76">
        <f>IF(IC101&gt;0,MIN(IC101,SUM($G85:ID85)*ID$62/MIN(VLOOKUP(Assump!$D220,Assump!$B$195:$D$204,3,FALSE)*12,COUNTIF($G$62:$IL$62,TRUE))),0)</f>
        <v>0</v>
      </c>
      <c r="IE93" s="76">
        <f>IF(ID101&gt;0,MIN(ID101,SUM($G85:IE85)*IE$62/MIN(VLOOKUP(Assump!$D220,Assump!$B$195:$D$204,3,FALSE)*12,COUNTIF($G$62:$IL$62,TRUE))),0)</f>
        <v>0</v>
      </c>
      <c r="IF93" s="76">
        <f>IF(IE101&gt;0,MIN(IE101,SUM($G85:IF85)*IF$62/MIN(VLOOKUP(Assump!$D220,Assump!$B$195:$D$204,3,FALSE)*12,COUNTIF($G$62:$IL$62,TRUE))),0)</f>
        <v>0</v>
      </c>
      <c r="IG93" s="76">
        <f>IF(IF101&gt;0,MIN(IF101,SUM($G85:IG85)*IG$62/MIN(VLOOKUP(Assump!$D220,Assump!$B$195:$D$204,3,FALSE)*12,COUNTIF($G$62:$IL$62,TRUE))),0)</f>
        <v>0</v>
      </c>
      <c r="IH93" s="76">
        <f>IF(IG101&gt;0,MIN(IG101,SUM($G85:IH85)*IH$62/MIN(VLOOKUP(Assump!$D220,Assump!$B$195:$D$204,3,FALSE)*12,COUNTIF($G$62:$IL$62,TRUE))),0)</f>
        <v>0</v>
      </c>
      <c r="II93" s="76">
        <f>IF(IH101&gt;0,MIN(IH101,SUM($G85:II85)*II$62/MIN(VLOOKUP(Assump!$D220,Assump!$B$195:$D$204,3,FALSE)*12,COUNTIF($G$62:$IL$62,TRUE))),0)</f>
        <v>0</v>
      </c>
      <c r="IJ93" s="76">
        <f>IF(II101&gt;0,MIN(II101,SUM($G85:IJ85)*IJ$62/MIN(VLOOKUP(Assump!$D220,Assump!$B$195:$D$204,3,FALSE)*12,COUNTIF($G$62:$IL$62,TRUE))),0)</f>
        <v>0</v>
      </c>
      <c r="IK93" s="76">
        <f>IF(IJ101&gt;0,MIN(IJ101,SUM($G85:IK85)*IK$62/MIN(VLOOKUP(Assump!$D220,Assump!$B$195:$D$204,3,FALSE)*12,COUNTIF($G$62:$IL$62,TRUE))),0)</f>
        <v>0</v>
      </c>
      <c r="IL93" s="76">
        <f>IF(IK101&gt;0,MIN(IK101,SUM($G85:IL85)*IL$62/MIN(VLOOKUP(Assump!$D220,Assump!$B$195:$D$204,3,FALSE)*12,COUNTIF($G$62:$IL$62,TRUE))),0)</f>
        <v>0</v>
      </c>
    </row>
    <row r="94" spans="2:246" ht="10.5" customHeight="1" outlineLevel="2" x14ac:dyDescent="0.3">
      <c r="B94" s="7" t="s">
        <v>118</v>
      </c>
      <c r="C94" s="56" t="s">
        <v>283</v>
      </c>
      <c r="G94" s="76">
        <f>IF(F102&gt;0,MIN(F102,SUM($G86:G86)*G$62/MIN(VLOOKUP(Assump!$D221,Assump!$B$195:$D$204,3,FALSE)*12,COUNTIF($G$62:$IL$62,TRUE))),0)</f>
        <v>0</v>
      </c>
      <c r="H94" s="76">
        <f>IF(G102&gt;0,MIN(G102,SUM($G86:H86)*H$62/MIN(VLOOKUP(Assump!$D221,Assump!$B$195:$D$204,3,FALSE)*12,COUNTIF($G$62:$IL$62,TRUE))),0)</f>
        <v>0</v>
      </c>
      <c r="I94" s="76">
        <f>IF(H102&gt;0,MIN(H102,SUM($G86:I86)*I$62/MIN(VLOOKUP(Assump!$D221,Assump!$B$195:$D$204,3,FALSE)*12,COUNTIF($G$62:$IL$62,TRUE))),0)</f>
        <v>0</v>
      </c>
      <c r="J94" s="76">
        <f>IF(I102&gt;0,MIN(I102,SUM($G86:J86)*J$62/MIN(VLOOKUP(Assump!$D221,Assump!$B$195:$D$204,3,FALSE)*12,COUNTIF($G$62:$IL$62,TRUE))),0)</f>
        <v>0</v>
      </c>
      <c r="K94" s="76">
        <f>IF(J102&gt;0,MIN(J102,SUM($G86:K86)*K$62/MIN(VLOOKUP(Assump!$D221,Assump!$B$195:$D$204,3,FALSE)*12,COUNTIF($G$62:$IL$62,TRUE))),0)</f>
        <v>0</v>
      </c>
      <c r="L94" s="76">
        <f>IF(K102&gt;0,MIN(K102,SUM($G86:L86)*L$62/MIN(VLOOKUP(Assump!$D221,Assump!$B$195:$D$204,3,FALSE)*12,COUNTIF($G$62:$IL$62,TRUE))),0)</f>
        <v>0</v>
      </c>
      <c r="M94" s="76">
        <f>IF(L102&gt;0,MIN(L102,SUM($G86:M86)*M$62/MIN(VLOOKUP(Assump!$D221,Assump!$B$195:$D$204,3,FALSE)*12,COUNTIF($G$62:$IL$62,TRUE))),0)</f>
        <v>0</v>
      </c>
      <c r="N94" s="76">
        <f>IF(M102&gt;0,MIN(M102,SUM($G86:N86)*N$62/MIN(VLOOKUP(Assump!$D221,Assump!$B$195:$D$204,3,FALSE)*12,COUNTIF($G$62:$IL$62,TRUE))),0)</f>
        <v>0</v>
      </c>
      <c r="O94" s="76">
        <f>IF(N102&gt;0,MIN(N102,SUM($G86:O86)*O$62/MIN(VLOOKUP(Assump!$D221,Assump!$B$195:$D$204,3,FALSE)*12,COUNTIF($G$62:$IL$62,TRUE))),0)</f>
        <v>0</v>
      </c>
      <c r="P94" s="76">
        <f>IF(O102&gt;0,MIN(O102,SUM($G86:P86)*P$62/MIN(VLOOKUP(Assump!$D221,Assump!$B$195:$D$204,3,FALSE)*12,COUNTIF($G$62:$IL$62,TRUE))),0)</f>
        <v>0</v>
      </c>
      <c r="Q94" s="76">
        <f>IF(P102&gt;0,MIN(P102,SUM($G86:Q86)*Q$62/MIN(VLOOKUP(Assump!$D221,Assump!$B$195:$D$204,3,FALSE)*12,COUNTIF($G$62:$IL$62,TRUE))),0)</f>
        <v>0</v>
      </c>
      <c r="R94" s="76">
        <f>IF(Q102&gt;0,MIN(Q102,SUM($G86:R86)*R$62/MIN(VLOOKUP(Assump!$D221,Assump!$B$195:$D$204,3,FALSE)*12,COUNTIF($G$62:$IL$62,TRUE))),0)</f>
        <v>0</v>
      </c>
      <c r="S94" s="76">
        <f>IF(R102&gt;0,MIN(R102,SUM($G86:S86)*S$62/MIN(VLOOKUP(Assump!$D221,Assump!$B$195:$D$204,3,FALSE)*12,COUNTIF($G$62:$IL$62,TRUE))),0)</f>
        <v>0</v>
      </c>
      <c r="T94" s="76">
        <f>IF(S102&gt;0,MIN(S102,SUM($G86:T86)*T$62/MIN(VLOOKUP(Assump!$D221,Assump!$B$195:$D$204,3,FALSE)*12,COUNTIF($G$62:$IL$62,TRUE))),0)</f>
        <v>0</v>
      </c>
      <c r="U94" s="76">
        <f>IF(T102&gt;0,MIN(T102,SUM($G86:U86)*U$62/MIN(VLOOKUP(Assump!$D221,Assump!$B$195:$D$204,3,FALSE)*12,COUNTIF($G$62:$IL$62,TRUE))),0)</f>
        <v>0</v>
      </c>
      <c r="V94" s="76">
        <f>IF(U102&gt;0,MIN(U102,SUM($G86:V86)*V$62/MIN(VLOOKUP(Assump!$D221,Assump!$B$195:$D$204,3,FALSE)*12,COUNTIF($G$62:$IL$62,TRUE))),0)</f>
        <v>0</v>
      </c>
      <c r="W94" s="76">
        <f>IF(V102&gt;0,MIN(V102,SUM($G86:W86)*W$62/MIN(VLOOKUP(Assump!$D221,Assump!$B$195:$D$204,3,FALSE)*12,COUNTIF($G$62:$IL$62,TRUE))),0)</f>
        <v>0</v>
      </c>
      <c r="X94" s="76">
        <f>IF(W102&gt;0,MIN(W102,SUM($G86:X86)*X$62/MIN(VLOOKUP(Assump!$D221,Assump!$B$195:$D$204,3,FALSE)*12,COUNTIF($G$62:$IL$62,TRUE))),0)</f>
        <v>0</v>
      </c>
      <c r="Y94" s="76">
        <f>IF(X102&gt;0,MIN(X102,SUM($G86:Y86)*Y$62/MIN(VLOOKUP(Assump!$D221,Assump!$B$195:$D$204,3,FALSE)*12,COUNTIF($G$62:$IL$62,TRUE))),0)</f>
        <v>0</v>
      </c>
      <c r="Z94" s="76">
        <f>IF(Y102&gt;0,MIN(Y102,SUM($G86:Z86)*Z$62/MIN(VLOOKUP(Assump!$D221,Assump!$B$195:$D$204,3,FALSE)*12,COUNTIF($G$62:$IL$62,TRUE))),0)</f>
        <v>0</v>
      </c>
      <c r="AA94" s="76">
        <f>IF(Z102&gt;0,MIN(Z102,SUM($G86:AA86)*AA$62/MIN(VLOOKUP(Assump!$D221,Assump!$B$195:$D$204,3,FALSE)*12,COUNTIF($G$62:$IL$62,TRUE))),0)</f>
        <v>0</v>
      </c>
      <c r="AB94" s="76">
        <f>IF(AA102&gt;0,MIN(AA102,SUM($G86:AB86)*AB$62/MIN(VLOOKUP(Assump!$D221,Assump!$B$195:$D$204,3,FALSE)*12,COUNTIF($G$62:$IL$62,TRUE))),0)</f>
        <v>0</v>
      </c>
      <c r="AC94" s="76">
        <f>IF(AB102&gt;0,MIN(AB102,SUM($G86:AC86)*AC$62/MIN(VLOOKUP(Assump!$D221,Assump!$B$195:$D$204,3,FALSE)*12,COUNTIF($G$62:$IL$62,TRUE))),0)</f>
        <v>0</v>
      </c>
      <c r="AD94" s="76">
        <f>IF(AC102&gt;0,MIN(AC102,SUM($G86:AD86)*AD$62/MIN(VLOOKUP(Assump!$D221,Assump!$B$195:$D$204,3,FALSE)*12,COUNTIF($G$62:$IL$62,TRUE))),0)</f>
        <v>0</v>
      </c>
      <c r="AE94" s="76">
        <f>IF(AD102&gt;0,MIN(AD102,SUM($G86:AE86)*AE$62/MIN(VLOOKUP(Assump!$D221,Assump!$B$195:$D$204,3,FALSE)*12,COUNTIF($G$62:$IL$62,TRUE))),0)</f>
        <v>0</v>
      </c>
      <c r="AF94" s="76">
        <f>IF(AE102&gt;0,MIN(AE102,SUM($G86:AF86)*AF$62/MIN(VLOOKUP(Assump!$D221,Assump!$B$195:$D$204,3,FALSE)*12,COUNTIF($G$62:$IL$62,TRUE))),0)</f>
        <v>0</v>
      </c>
      <c r="AG94" s="76">
        <f>IF(AF102&gt;0,MIN(AF102,SUM($G86:AG86)*AG$62/MIN(VLOOKUP(Assump!$D221,Assump!$B$195:$D$204,3,FALSE)*12,COUNTIF($G$62:$IL$62,TRUE))),0)</f>
        <v>0</v>
      </c>
      <c r="AH94" s="76">
        <f>IF(AG102&gt;0,MIN(AG102,SUM($G86:AH86)*AH$62/MIN(VLOOKUP(Assump!$D221,Assump!$B$195:$D$204,3,FALSE)*12,COUNTIF($G$62:$IL$62,TRUE))),0)</f>
        <v>0</v>
      </c>
      <c r="AI94" s="76">
        <f>IF(AH102&gt;0,MIN(AH102,SUM($G86:AI86)*AI$62/MIN(VLOOKUP(Assump!$D221,Assump!$B$195:$D$204,3,FALSE)*12,COUNTIF($G$62:$IL$62,TRUE))),0)</f>
        <v>0</v>
      </c>
      <c r="AJ94" s="76">
        <f>IF(AI102&gt;0,MIN(AI102,SUM($G86:AJ86)*AJ$62/MIN(VLOOKUP(Assump!$D221,Assump!$B$195:$D$204,3,FALSE)*12,COUNTIF($G$62:$IL$62,TRUE))),0)</f>
        <v>0</v>
      </c>
      <c r="AK94" s="76">
        <f>IF(AJ102&gt;0,MIN(AJ102,SUM($G86:AK86)*AK$62/MIN(VLOOKUP(Assump!$D221,Assump!$B$195:$D$204,3,FALSE)*12,COUNTIF($G$62:$IL$62,TRUE))),0)</f>
        <v>0</v>
      </c>
      <c r="AL94" s="76">
        <f>IF(AK102&gt;0,MIN(AK102,SUM($G86:AL86)*AL$62/MIN(VLOOKUP(Assump!$D221,Assump!$B$195:$D$204,3,FALSE)*12,COUNTIF($G$62:$IL$62,TRUE))),0)</f>
        <v>0</v>
      </c>
      <c r="AM94" s="76">
        <f>IF(AL102&gt;0,MIN(AL102,SUM($G86:AM86)*AM$62/MIN(VLOOKUP(Assump!$D221,Assump!$B$195:$D$204,3,FALSE)*12,COUNTIF($G$62:$IL$62,TRUE))),0)</f>
        <v>0</v>
      </c>
      <c r="AN94" s="76">
        <f>IF(AM102&gt;0,MIN(AM102,SUM($G86:AN86)*AN$62/MIN(VLOOKUP(Assump!$D221,Assump!$B$195:$D$204,3,FALSE)*12,COUNTIF($G$62:$IL$62,TRUE))),0)</f>
        <v>0</v>
      </c>
      <c r="AO94" s="76">
        <f>IF(AN102&gt;0,MIN(AN102,SUM($G86:AO86)*AO$62/MIN(VLOOKUP(Assump!$D221,Assump!$B$195:$D$204,3,FALSE)*12,COUNTIF($G$62:$IL$62,TRUE))),0)</f>
        <v>0</v>
      </c>
      <c r="AP94" s="76">
        <f>IF(AO102&gt;0,MIN(AO102,SUM($G86:AP86)*AP$62/MIN(VLOOKUP(Assump!$D221,Assump!$B$195:$D$204,3,FALSE)*12,COUNTIF($G$62:$IL$62,TRUE))),0)</f>
        <v>0</v>
      </c>
      <c r="AQ94" s="76">
        <f>IF(AP102&gt;0,MIN(AP102,SUM($G86:AQ86)*AQ$62/MIN(VLOOKUP(Assump!$D221,Assump!$B$195:$D$204,3,FALSE)*12,COUNTIF($G$62:$IL$62,TRUE))),0)</f>
        <v>0</v>
      </c>
      <c r="AR94" s="76">
        <f>IF(AQ102&gt;0,MIN(AQ102,SUM($G86:AR86)*AR$62/MIN(VLOOKUP(Assump!$D221,Assump!$B$195:$D$204,3,FALSE)*12,COUNTIF($G$62:$IL$62,TRUE))),0)</f>
        <v>0</v>
      </c>
      <c r="AS94" s="76">
        <f>IF(AR102&gt;0,MIN(AR102,SUM($G86:AS86)*AS$62/MIN(VLOOKUP(Assump!$D221,Assump!$B$195:$D$204,3,FALSE)*12,COUNTIF($G$62:$IL$62,TRUE))),0)</f>
        <v>0</v>
      </c>
      <c r="AT94" s="76">
        <f>IF(AS102&gt;0,MIN(AS102,SUM($G86:AT86)*AT$62/MIN(VLOOKUP(Assump!$D221,Assump!$B$195:$D$204,3,FALSE)*12,COUNTIF($G$62:$IL$62,TRUE))),0)</f>
        <v>0</v>
      </c>
      <c r="AU94" s="76">
        <f>IF(AT102&gt;0,MIN(AT102,SUM($G86:AU86)*AU$62/MIN(VLOOKUP(Assump!$D221,Assump!$B$195:$D$204,3,FALSE)*12,COUNTIF($G$62:$IL$62,TRUE))),0)</f>
        <v>0</v>
      </c>
      <c r="AV94" s="76">
        <f>IF(AU102&gt;0,MIN(AU102,SUM($G86:AV86)*AV$62/MIN(VLOOKUP(Assump!$D221,Assump!$B$195:$D$204,3,FALSE)*12,COUNTIF($G$62:$IL$62,TRUE))),0)</f>
        <v>0</v>
      </c>
      <c r="AW94" s="76">
        <f>IF(AV102&gt;0,MIN(AV102,SUM($G86:AW86)*AW$62/MIN(VLOOKUP(Assump!$D221,Assump!$B$195:$D$204,3,FALSE)*12,COUNTIF($G$62:$IL$62,TRUE))),0)</f>
        <v>0</v>
      </c>
      <c r="AX94" s="76">
        <f>IF(AW102&gt;0,MIN(AW102,SUM($G86:AX86)*AX$62/MIN(VLOOKUP(Assump!$D221,Assump!$B$195:$D$204,3,FALSE)*12,COUNTIF($G$62:$IL$62,TRUE))),0)</f>
        <v>0</v>
      </c>
      <c r="AY94" s="76">
        <f>IF(AX102&gt;0,MIN(AX102,SUM($G86:AY86)*AY$62/MIN(VLOOKUP(Assump!$D221,Assump!$B$195:$D$204,3,FALSE)*12,COUNTIF($G$62:$IL$62,TRUE))),0)</f>
        <v>0</v>
      </c>
      <c r="AZ94" s="76">
        <f>IF(AY102&gt;0,MIN(AY102,SUM($G86:AZ86)*AZ$62/MIN(VLOOKUP(Assump!$D221,Assump!$B$195:$D$204,3,FALSE)*12,COUNTIF($G$62:$IL$62,TRUE))),0)</f>
        <v>0</v>
      </c>
      <c r="BA94" s="76">
        <f>IF(AZ102&gt;0,MIN(AZ102,SUM($G86:BA86)*BA$62/MIN(VLOOKUP(Assump!$D221,Assump!$B$195:$D$204,3,FALSE)*12,COUNTIF($G$62:$IL$62,TRUE))),0)</f>
        <v>0</v>
      </c>
      <c r="BB94" s="76">
        <f>IF(BA102&gt;0,MIN(BA102,SUM($G86:BB86)*BB$62/MIN(VLOOKUP(Assump!$D221,Assump!$B$195:$D$204,3,FALSE)*12,COUNTIF($G$62:$IL$62,TRUE))),0)</f>
        <v>0</v>
      </c>
      <c r="BC94" s="76">
        <f>IF(BB102&gt;0,MIN(BB102,SUM($G86:BC86)*BC$62/MIN(VLOOKUP(Assump!$D221,Assump!$B$195:$D$204,3,FALSE)*12,COUNTIF($G$62:$IL$62,TRUE))),0)</f>
        <v>0</v>
      </c>
      <c r="BD94" s="76">
        <f>IF(BC102&gt;0,MIN(BC102,SUM($G86:BD86)*BD$62/MIN(VLOOKUP(Assump!$D221,Assump!$B$195:$D$204,3,FALSE)*12,COUNTIF($G$62:$IL$62,TRUE))),0)</f>
        <v>0</v>
      </c>
      <c r="BE94" s="76">
        <f>IF(BD102&gt;0,MIN(BD102,SUM($G86:BE86)*BE$62/MIN(VLOOKUP(Assump!$D221,Assump!$B$195:$D$204,3,FALSE)*12,COUNTIF($G$62:$IL$62,TRUE))),0)</f>
        <v>0</v>
      </c>
      <c r="BF94" s="76">
        <f>IF(BE102&gt;0,MIN(BE102,SUM($G86:BF86)*BF$62/MIN(VLOOKUP(Assump!$D221,Assump!$B$195:$D$204,3,FALSE)*12,COUNTIF($G$62:$IL$62,TRUE))),0)</f>
        <v>0</v>
      </c>
      <c r="BG94" s="76">
        <f>IF(BF102&gt;0,MIN(BF102,SUM($G86:BG86)*BG$62/MIN(VLOOKUP(Assump!$D221,Assump!$B$195:$D$204,3,FALSE)*12,COUNTIF($G$62:$IL$62,TRUE))),0)</f>
        <v>0</v>
      </c>
      <c r="BH94" s="76">
        <f>IF(BG102&gt;0,MIN(BG102,SUM($G86:BH86)*BH$62/MIN(VLOOKUP(Assump!$D221,Assump!$B$195:$D$204,3,FALSE)*12,COUNTIF($G$62:$IL$62,TRUE))),0)</f>
        <v>0</v>
      </c>
      <c r="BI94" s="76">
        <f>IF(BH102&gt;0,MIN(BH102,SUM($G86:BI86)*BI$62/MIN(VLOOKUP(Assump!$D221,Assump!$B$195:$D$204,3,FALSE)*12,COUNTIF($G$62:$IL$62,TRUE))),0)</f>
        <v>0</v>
      </c>
      <c r="BJ94" s="76">
        <f>IF(BI102&gt;0,MIN(BI102,SUM($G86:BJ86)*BJ$62/MIN(VLOOKUP(Assump!$D221,Assump!$B$195:$D$204,3,FALSE)*12,COUNTIF($G$62:$IL$62,TRUE))),0)</f>
        <v>0</v>
      </c>
      <c r="BK94" s="76">
        <f>IF(BJ102&gt;0,MIN(BJ102,SUM($G86:BK86)*BK$62/MIN(VLOOKUP(Assump!$D221,Assump!$B$195:$D$204,3,FALSE)*12,COUNTIF($G$62:$IL$62,TRUE))),0)</f>
        <v>0</v>
      </c>
      <c r="BL94" s="76">
        <f>IF(BK102&gt;0,MIN(BK102,SUM($G86:BL86)*BL$62/MIN(VLOOKUP(Assump!$D221,Assump!$B$195:$D$204,3,FALSE)*12,COUNTIF($G$62:$IL$62,TRUE))),0)</f>
        <v>0</v>
      </c>
      <c r="BM94" s="76">
        <f>IF(BL102&gt;0,MIN(BL102,SUM($G86:BM86)*BM$62/MIN(VLOOKUP(Assump!$D221,Assump!$B$195:$D$204,3,FALSE)*12,COUNTIF($G$62:$IL$62,TRUE))),0)</f>
        <v>0</v>
      </c>
      <c r="BN94" s="76">
        <f>IF(BM102&gt;0,MIN(BM102,SUM($G86:BN86)*BN$62/MIN(VLOOKUP(Assump!$D221,Assump!$B$195:$D$204,3,FALSE)*12,COUNTIF($G$62:$IL$62,TRUE))),0)</f>
        <v>0</v>
      </c>
      <c r="BO94" s="76">
        <f>IF(BN102&gt;0,MIN(BN102,SUM($G86:BO86)*BO$62/MIN(VLOOKUP(Assump!$D221,Assump!$B$195:$D$204,3,FALSE)*12,COUNTIF($G$62:$IL$62,TRUE))),0)</f>
        <v>0</v>
      </c>
      <c r="BP94" s="76">
        <f>IF(BO102&gt;0,MIN(BO102,SUM($G86:BP86)*BP$62/MIN(VLOOKUP(Assump!$D221,Assump!$B$195:$D$204,3,FALSE)*12,COUNTIF($G$62:$IL$62,TRUE))),0)</f>
        <v>0</v>
      </c>
      <c r="BQ94" s="76">
        <f>IF(BP102&gt;0,MIN(BP102,SUM($G86:BQ86)*BQ$62/MIN(VLOOKUP(Assump!$D221,Assump!$B$195:$D$204,3,FALSE)*12,COUNTIF($G$62:$IL$62,TRUE))),0)</f>
        <v>0</v>
      </c>
      <c r="BR94" s="76">
        <f>IF(BQ102&gt;0,MIN(BQ102,SUM($G86:BR86)*BR$62/MIN(VLOOKUP(Assump!$D221,Assump!$B$195:$D$204,3,FALSE)*12,COUNTIF($G$62:$IL$62,TRUE))),0)</f>
        <v>0</v>
      </c>
      <c r="BS94" s="76">
        <f>IF(BR102&gt;0,MIN(BR102,SUM($G86:BS86)*BS$62/MIN(VLOOKUP(Assump!$D221,Assump!$B$195:$D$204,3,FALSE)*12,COUNTIF($G$62:$IL$62,TRUE))),0)</f>
        <v>0</v>
      </c>
      <c r="BT94" s="76">
        <f>IF(BS102&gt;0,MIN(BS102,SUM($G86:BT86)*BT$62/MIN(VLOOKUP(Assump!$D221,Assump!$B$195:$D$204,3,FALSE)*12,COUNTIF($G$62:$IL$62,TRUE))),0)</f>
        <v>0</v>
      </c>
      <c r="BU94" s="76">
        <f>IF(BT102&gt;0,MIN(BT102,SUM($G86:BU86)*BU$62/MIN(VLOOKUP(Assump!$D221,Assump!$B$195:$D$204,3,FALSE)*12,COUNTIF($G$62:$IL$62,TRUE))),0)</f>
        <v>0</v>
      </c>
      <c r="BV94" s="76">
        <f>IF(BU102&gt;0,MIN(BU102,SUM($G86:BV86)*BV$62/MIN(VLOOKUP(Assump!$D221,Assump!$B$195:$D$204,3,FALSE)*12,COUNTIF($G$62:$IL$62,TRUE))),0)</f>
        <v>0</v>
      </c>
      <c r="BW94" s="76">
        <f>IF(BV102&gt;0,MIN(BV102,SUM($G86:BW86)*BW$62/MIN(VLOOKUP(Assump!$D221,Assump!$B$195:$D$204,3,FALSE)*12,COUNTIF($G$62:$IL$62,TRUE))),0)</f>
        <v>0</v>
      </c>
      <c r="BX94" s="76">
        <f>IF(BW102&gt;0,MIN(BW102,SUM($G86:BX86)*BX$62/MIN(VLOOKUP(Assump!$D221,Assump!$B$195:$D$204,3,FALSE)*12,COUNTIF($G$62:$IL$62,TRUE))),0)</f>
        <v>0</v>
      </c>
      <c r="BY94" s="76">
        <f>IF(BX102&gt;0,MIN(BX102,SUM($G86:BY86)*BY$62/MIN(VLOOKUP(Assump!$D221,Assump!$B$195:$D$204,3,FALSE)*12,COUNTIF($G$62:$IL$62,TRUE))),0)</f>
        <v>0</v>
      </c>
      <c r="BZ94" s="76">
        <f>IF(BY102&gt;0,MIN(BY102,SUM($G86:BZ86)*BZ$62/MIN(VLOOKUP(Assump!$D221,Assump!$B$195:$D$204,3,FALSE)*12,COUNTIF($G$62:$IL$62,TRUE))),0)</f>
        <v>0</v>
      </c>
      <c r="CA94" s="76">
        <f>IF(BZ102&gt;0,MIN(BZ102,SUM($G86:CA86)*CA$62/MIN(VLOOKUP(Assump!$D221,Assump!$B$195:$D$204,3,FALSE)*12,COUNTIF($G$62:$IL$62,TRUE))),0)</f>
        <v>0</v>
      </c>
      <c r="CB94" s="76">
        <f>IF(CA102&gt;0,MIN(CA102,SUM($G86:CB86)*CB$62/MIN(VLOOKUP(Assump!$D221,Assump!$B$195:$D$204,3,FALSE)*12,COUNTIF($G$62:$IL$62,TRUE))),0)</f>
        <v>0</v>
      </c>
      <c r="CC94" s="76">
        <f>IF(CB102&gt;0,MIN(CB102,SUM($G86:CC86)*CC$62/MIN(VLOOKUP(Assump!$D221,Assump!$B$195:$D$204,3,FALSE)*12,COUNTIF($G$62:$IL$62,TRUE))),0)</f>
        <v>0</v>
      </c>
      <c r="CD94" s="76">
        <f>IF(CC102&gt;0,MIN(CC102,SUM($G86:CD86)*CD$62/MIN(VLOOKUP(Assump!$D221,Assump!$B$195:$D$204,3,FALSE)*12,COUNTIF($G$62:$IL$62,TRUE))),0)</f>
        <v>0</v>
      </c>
      <c r="CE94" s="76">
        <f>IF(CD102&gt;0,MIN(CD102,SUM($G86:CE86)*CE$62/MIN(VLOOKUP(Assump!$D221,Assump!$B$195:$D$204,3,FALSE)*12,COUNTIF($G$62:$IL$62,TRUE))),0)</f>
        <v>0</v>
      </c>
      <c r="CF94" s="76">
        <f>IF(CE102&gt;0,MIN(CE102,SUM($G86:CF86)*CF$62/MIN(VLOOKUP(Assump!$D221,Assump!$B$195:$D$204,3,FALSE)*12,COUNTIF($G$62:$IL$62,TRUE))),0)</f>
        <v>0</v>
      </c>
      <c r="CG94" s="76">
        <f>IF(CF102&gt;0,MIN(CF102,SUM($G86:CG86)*CG$62/MIN(VLOOKUP(Assump!$D221,Assump!$B$195:$D$204,3,FALSE)*12,COUNTIF($G$62:$IL$62,TRUE))),0)</f>
        <v>0</v>
      </c>
      <c r="CH94" s="76">
        <f>IF(CG102&gt;0,MIN(CG102,SUM($G86:CH86)*CH$62/MIN(VLOOKUP(Assump!$D221,Assump!$B$195:$D$204,3,FALSE)*12,COUNTIF($G$62:$IL$62,TRUE))),0)</f>
        <v>0</v>
      </c>
      <c r="CI94" s="76">
        <f>IF(CH102&gt;0,MIN(CH102,SUM($G86:CI86)*CI$62/MIN(VLOOKUP(Assump!$D221,Assump!$B$195:$D$204,3,FALSE)*12,COUNTIF($G$62:$IL$62,TRUE))),0)</f>
        <v>0</v>
      </c>
      <c r="CJ94" s="76">
        <f>IF(CI102&gt;0,MIN(CI102,SUM($G86:CJ86)*CJ$62/MIN(VLOOKUP(Assump!$D221,Assump!$B$195:$D$204,3,FALSE)*12,COUNTIF($G$62:$IL$62,TRUE))),0)</f>
        <v>0</v>
      </c>
      <c r="CK94" s="76">
        <f>IF(CJ102&gt;0,MIN(CJ102,SUM($G86:CK86)*CK$62/MIN(VLOOKUP(Assump!$D221,Assump!$B$195:$D$204,3,FALSE)*12,COUNTIF($G$62:$IL$62,TRUE))),0)</f>
        <v>0</v>
      </c>
      <c r="CL94" s="76">
        <f>IF(CK102&gt;0,MIN(CK102,SUM($G86:CL86)*CL$62/MIN(VLOOKUP(Assump!$D221,Assump!$B$195:$D$204,3,FALSE)*12,COUNTIF($G$62:$IL$62,TRUE))),0)</f>
        <v>0</v>
      </c>
      <c r="CM94" s="76">
        <f>IF(CL102&gt;0,MIN(CL102,SUM($G86:CM86)*CM$62/MIN(VLOOKUP(Assump!$D221,Assump!$B$195:$D$204,3,FALSE)*12,COUNTIF($G$62:$IL$62,TRUE))),0)</f>
        <v>0</v>
      </c>
      <c r="CN94" s="76">
        <f>IF(CM102&gt;0,MIN(CM102,SUM($G86:CN86)*CN$62/MIN(VLOOKUP(Assump!$D221,Assump!$B$195:$D$204,3,FALSE)*12,COUNTIF($G$62:$IL$62,TRUE))),0)</f>
        <v>0</v>
      </c>
      <c r="CO94" s="76">
        <f>IF(CN102&gt;0,MIN(CN102,SUM($G86:CO86)*CO$62/MIN(VLOOKUP(Assump!$D221,Assump!$B$195:$D$204,3,FALSE)*12,COUNTIF($G$62:$IL$62,TRUE))),0)</f>
        <v>0</v>
      </c>
      <c r="CP94" s="76">
        <f>IF(CO102&gt;0,MIN(CO102,SUM($G86:CP86)*CP$62/MIN(VLOOKUP(Assump!$D221,Assump!$B$195:$D$204,3,FALSE)*12,COUNTIF($G$62:$IL$62,TRUE))),0)</f>
        <v>0</v>
      </c>
      <c r="CQ94" s="76">
        <f>IF(CP102&gt;0,MIN(CP102,SUM($G86:CQ86)*CQ$62/MIN(VLOOKUP(Assump!$D221,Assump!$B$195:$D$204,3,FALSE)*12,COUNTIF($G$62:$IL$62,TRUE))),0)</f>
        <v>0</v>
      </c>
      <c r="CR94" s="76">
        <f>IF(CQ102&gt;0,MIN(CQ102,SUM($G86:CR86)*CR$62/MIN(VLOOKUP(Assump!$D221,Assump!$B$195:$D$204,3,FALSE)*12,COUNTIF($G$62:$IL$62,TRUE))),0)</f>
        <v>0</v>
      </c>
      <c r="CS94" s="76">
        <f>IF(CR102&gt;0,MIN(CR102,SUM($G86:CS86)*CS$62/MIN(VLOOKUP(Assump!$D221,Assump!$B$195:$D$204,3,FALSE)*12,COUNTIF($G$62:$IL$62,TRUE))),0)</f>
        <v>0</v>
      </c>
      <c r="CT94" s="76">
        <f>IF(CS102&gt;0,MIN(CS102,SUM($G86:CT86)*CT$62/MIN(VLOOKUP(Assump!$D221,Assump!$B$195:$D$204,3,FALSE)*12,COUNTIF($G$62:$IL$62,TRUE))),0)</f>
        <v>0</v>
      </c>
      <c r="CU94" s="76">
        <f>IF(CT102&gt;0,MIN(CT102,SUM($G86:CU86)*CU$62/MIN(VLOOKUP(Assump!$D221,Assump!$B$195:$D$204,3,FALSE)*12,COUNTIF($G$62:$IL$62,TRUE))),0)</f>
        <v>0</v>
      </c>
      <c r="CV94" s="76">
        <f>IF(CU102&gt;0,MIN(CU102,SUM($G86:CV86)*CV$62/MIN(VLOOKUP(Assump!$D221,Assump!$B$195:$D$204,3,FALSE)*12,COUNTIF($G$62:$IL$62,TRUE))),0)</f>
        <v>0</v>
      </c>
      <c r="CW94" s="76">
        <f>IF(CV102&gt;0,MIN(CV102,SUM($G86:CW86)*CW$62/MIN(VLOOKUP(Assump!$D221,Assump!$B$195:$D$204,3,FALSE)*12,COUNTIF($G$62:$IL$62,TRUE))),0)</f>
        <v>0</v>
      </c>
      <c r="CX94" s="76">
        <f>IF(CW102&gt;0,MIN(CW102,SUM($G86:CX86)*CX$62/MIN(VLOOKUP(Assump!$D221,Assump!$B$195:$D$204,3,FALSE)*12,COUNTIF($G$62:$IL$62,TRUE))),0)</f>
        <v>0</v>
      </c>
      <c r="CY94" s="76">
        <f>IF(CX102&gt;0,MIN(CX102,SUM($G86:CY86)*CY$62/MIN(VLOOKUP(Assump!$D221,Assump!$B$195:$D$204,3,FALSE)*12,COUNTIF($G$62:$IL$62,TRUE))),0)</f>
        <v>0</v>
      </c>
      <c r="CZ94" s="76">
        <f>IF(CY102&gt;0,MIN(CY102,SUM($G86:CZ86)*CZ$62/MIN(VLOOKUP(Assump!$D221,Assump!$B$195:$D$204,3,FALSE)*12,COUNTIF($G$62:$IL$62,TRUE))),0)</f>
        <v>0</v>
      </c>
      <c r="DA94" s="76">
        <f>IF(CZ102&gt;0,MIN(CZ102,SUM($G86:DA86)*DA$62/MIN(VLOOKUP(Assump!$D221,Assump!$B$195:$D$204,3,FALSE)*12,COUNTIF($G$62:$IL$62,TRUE))),0)</f>
        <v>0</v>
      </c>
      <c r="DB94" s="76">
        <f>IF(DA102&gt;0,MIN(DA102,SUM($G86:DB86)*DB$62/MIN(VLOOKUP(Assump!$D221,Assump!$B$195:$D$204,3,FALSE)*12,COUNTIF($G$62:$IL$62,TRUE))),0)</f>
        <v>0</v>
      </c>
      <c r="DC94" s="76">
        <f>IF(DB102&gt;0,MIN(DB102,SUM($G86:DC86)*DC$62/MIN(VLOOKUP(Assump!$D221,Assump!$B$195:$D$204,3,FALSE)*12,COUNTIF($G$62:$IL$62,TRUE))),0)</f>
        <v>0</v>
      </c>
      <c r="DD94" s="76">
        <f>IF(DC102&gt;0,MIN(DC102,SUM($G86:DD86)*DD$62/MIN(VLOOKUP(Assump!$D221,Assump!$B$195:$D$204,3,FALSE)*12,COUNTIF($G$62:$IL$62,TRUE))),0)</f>
        <v>0</v>
      </c>
      <c r="DE94" s="76">
        <f>IF(DD102&gt;0,MIN(DD102,SUM($G86:DE86)*DE$62/MIN(VLOOKUP(Assump!$D221,Assump!$B$195:$D$204,3,FALSE)*12,COUNTIF($G$62:$IL$62,TRUE))),0)</f>
        <v>0</v>
      </c>
      <c r="DF94" s="76">
        <f>IF(DE102&gt;0,MIN(DE102,SUM($G86:DF86)*DF$62/MIN(VLOOKUP(Assump!$D221,Assump!$B$195:$D$204,3,FALSE)*12,COUNTIF($G$62:$IL$62,TRUE))),0)</f>
        <v>0</v>
      </c>
      <c r="DG94" s="76">
        <f>IF(DF102&gt;0,MIN(DF102,SUM($G86:DG86)*DG$62/MIN(VLOOKUP(Assump!$D221,Assump!$B$195:$D$204,3,FALSE)*12,COUNTIF($G$62:$IL$62,TRUE))),0)</f>
        <v>0</v>
      </c>
      <c r="DH94" s="76">
        <f>IF(DG102&gt;0,MIN(DG102,SUM($G86:DH86)*DH$62/MIN(VLOOKUP(Assump!$D221,Assump!$B$195:$D$204,3,FALSE)*12,COUNTIF($G$62:$IL$62,TRUE))),0)</f>
        <v>0</v>
      </c>
      <c r="DI94" s="76">
        <f>IF(DH102&gt;0,MIN(DH102,SUM($G86:DI86)*DI$62/MIN(VLOOKUP(Assump!$D221,Assump!$B$195:$D$204,3,FALSE)*12,COUNTIF($G$62:$IL$62,TRUE))),0)</f>
        <v>0</v>
      </c>
      <c r="DJ94" s="76">
        <f>IF(DI102&gt;0,MIN(DI102,SUM($G86:DJ86)*DJ$62/MIN(VLOOKUP(Assump!$D221,Assump!$B$195:$D$204,3,FALSE)*12,COUNTIF($G$62:$IL$62,TRUE))),0)</f>
        <v>0</v>
      </c>
      <c r="DK94" s="76">
        <f>IF(DJ102&gt;0,MIN(DJ102,SUM($G86:DK86)*DK$62/MIN(VLOOKUP(Assump!$D221,Assump!$B$195:$D$204,3,FALSE)*12,COUNTIF($G$62:$IL$62,TRUE))),0)</f>
        <v>0</v>
      </c>
      <c r="DL94" s="76">
        <f>IF(DK102&gt;0,MIN(DK102,SUM($G86:DL86)*DL$62/MIN(VLOOKUP(Assump!$D221,Assump!$B$195:$D$204,3,FALSE)*12,COUNTIF($G$62:$IL$62,TRUE))),0)</f>
        <v>0</v>
      </c>
      <c r="DM94" s="76">
        <f>IF(DL102&gt;0,MIN(DL102,SUM($G86:DM86)*DM$62/MIN(VLOOKUP(Assump!$D221,Assump!$B$195:$D$204,3,FALSE)*12,COUNTIF($G$62:$IL$62,TRUE))),0)</f>
        <v>0</v>
      </c>
      <c r="DN94" s="76">
        <f>IF(DM102&gt;0,MIN(DM102,SUM($G86:DN86)*DN$62/MIN(VLOOKUP(Assump!$D221,Assump!$B$195:$D$204,3,FALSE)*12,COUNTIF($G$62:$IL$62,TRUE))),0)</f>
        <v>0</v>
      </c>
      <c r="DO94" s="76">
        <f>IF(DN102&gt;0,MIN(DN102,SUM($G86:DO86)*DO$62/MIN(VLOOKUP(Assump!$D221,Assump!$B$195:$D$204,3,FALSE)*12,COUNTIF($G$62:$IL$62,TRUE))),0)</f>
        <v>0</v>
      </c>
      <c r="DP94" s="76">
        <f>IF(DO102&gt;0,MIN(DO102,SUM($G86:DP86)*DP$62/MIN(VLOOKUP(Assump!$D221,Assump!$B$195:$D$204,3,FALSE)*12,COUNTIF($G$62:$IL$62,TRUE))),0)</f>
        <v>0</v>
      </c>
      <c r="DQ94" s="76">
        <f>IF(DP102&gt;0,MIN(DP102,SUM($G86:DQ86)*DQ$62/MIN(VLOOKUP(Assump!$D221,Assump!$B$195:$D$204,3,FALSE)*12,COUNTIF($G$62:$IL$62,TRUE))),0)</f>
        <v>0</v>
      </c>
      <c r="DR94" s="76">
        <f>IF(DQ102&gt;0,MIN(DQ102,SUM($G86:DR86)*DR$62/MIN(VLOOKUP(Assump!$D221,Assump!$B$195:$D$204,3,FALSE)*12,COUNTIF($G$62:$IL$62,TRUE))),0)</f>
        <v>0</v>
      </c>
      <c r="DS94" s="76">
        <f>IF(DR102&gt;0,MIN(DR102,SUM($G86:DS86)*DS$62/MIN(VLOOKUP(Assump!$D221,Assump!$B$195:$D$204,3,FALSE)*12,COUNTIF($G$62:$IL$62,TRUE))),0)</f>
        <v>0</v>
      </c>
      <c r="DT94" s="76">
        <f>IF(DS102&gt;0,MIN(DS102,SUM($G86:DT86)*DT$62/MIN(VLOOKUP(Assump!$D221,Assump!$B$195:$D$204,3,FALSE)*12,COUNTIF($G$62:$IL$62,TRUE))),0)</f>
        <v>0</v>
      </c>
      <c r="DU94" s="76">
        <f>IF(DT102&gt;0,MIN(DT102,SUM($G86:DU86)*DU$62/MIN(VLOOKUP(Assump!$D221,Assump!$B$195:$D$204,3,FALSE)*12,COUNTIF($G$62:$IL$62,TRUE))),0)</f>
        <v>0</v>
      </c>
      <c r="DV94" s="76">
        <f>IF(DU102&gt;0,MIN(DU102,SUM($G86:DV86)*DV$62/MIN(VLOOKUP(Assump!$D221,Assump!$B$195:$D$204,3,FALSE)*12,COUNTIF($G$62:$IL$62,TRUE))),0)</f>
        <v>0</v>
      </c>
      <c r="DW94" s="76">
        <f>IF(DV102&gt;0,MIN(DV102,SUM($G86:DW86)*DW$62/MIN(VLOOKUP(Assump!$D221,Assump!$B$195:$D$204,3,FALSE)*12,COUNTIF($G$62:$IL$62,TRUE))),0)</f>
        <v>0</v>
      </c>
      <c r="DX94" s="76">
        <f>IF(DW102&gt;0,MIN(DW102,SUM($G86:DX86)*DX$62/MIN(VLOOKUP(Assump!$D221,Assump!$B$195:$D$204,3,FALSE)*12,COUNTIF($G$62:$IL$62,TRUE))),0)</f>
        <v>0</v>
      </c>
      <c r="DY94" s="76">
        <f>IF(DX102&gt;0,MIN(DX102,SUM($G86:DY86)*DY$62/MIN(VLOOKUP(Assump!$D221,Assump!$B$195:$D$204,3,FALSE)*12,COUNTIF($G$62:$IL$62,TRUE))),0)</f>
        <v>0</v>
      </c>
      <c r="DZ94" s="76">
        <f>IF(DY102&gt;0,MIN(DY102,SUM($G86:DZ86)*DZ$62/MIN(VLOOKUP(Assump!$D221,Assump!$B$195:$D$204,3,FALSE)*12,COUNTIF($G$62:$IL$62,TRUE))),0)</f>
        <v>0</v>
      </c>
      <c r="EA94" s="76">
        <f>IF(DZ102&gt;0,MIN(DZ102,SUM($G86:EA86)*EA$62/MIN(VLOOKUP(Assump!$D221,Assump!$B$195:$D$204,3,FALSE)*12,COUNTIF($G$62:$IL$62,TRUE))),0)</f>
        <v>0</v>
      </c>
      <c r="EB94" s="76">
        <f>IF(EA102&gt;0,MIN(EA102,SUM($G86:EB86)*EB$62/MIN(VLOOKUP(Assump!$D221,Assump!$B$195:$D$204,3,FALSE)*12,COUNTIF($G$62:$IL$62,TRUE))),0)</f>
        <v>0</v>
      </c>
      <c r="EC94" s="76">
        <f>IF(EB102&gt;0,MIN(EB102,SUM($G86:EC86)*EC$62/MIN(VLOOKUP(Assump!$D221,Assump!$B$195:$D$204,3,FALSE)*12,COUNTIF($G$62:$IL$62,TRUE))),0)</f>
        <v>0</v>
      </c>
      <c r="ED94" s="76">
        <f>IF(EC102&gt;0,MIN(EC102,SUM($G86:ED86)*ED$62/MIN(VLOOKUP(Assump!$D221,Assump!$B$195:$D$204,3,FALSE)*12,COUNTIF($G$62:$IL$62,TRUE))),0)</f>
        <v>0</v>
      </c>
      <c r="EE94" s="76">
        <f>IF(ED102&gt;0,MIN(ED102,SUM($G86:EE86)*EE$62/MIN(VLOOKUP(Assump!$D221,Assump!$B$195:$D$204,3,FALSE)*12,COUNTIF($G$62:$IL$62,TRUE))),0)</f>
        <v>0</v>
      </c>
      <c r="EF94" s="76">
        <f>IF(EE102&gt;0,MIN(EE102,SUM($G86:EF86)*EF$62/MIN(VLOOKUP(Assump!$D221,Assump!$B$195:$D$204,3,FALSE)*12,COUNTIF($G$62:$IL$62,TRUE))),0)</f>
        <v>0</v>
      </c>
      <c r="EG94" s="76">
        <f>IF(EF102&gt;0,MIN(EF102,SUM($G86:EG86)*EG$62/MIN(VLOOKUP(Assump!$D221,Assump!$B$195:$D$204,3,FALSE)*12,COUNTIF($G$62:$IL$62,TRUE))),0)</f>
        <v>0</v>
      </c>
      <c r="EH94" s="76">
        <f>IF(EG102&gt;0,MIN(EG102,SUM($G86:EH86)*EH$62/MIN(VLOOKUP(Assump!$D221,Assump!$B$195:$D$204,3,FALSE)*12,COUNTIF($G$62:$IL$62,TRUE))),0)</f>
        <v>0</v>
      </c>
      <c r="EI94" s="76">
        <f>IF(EH102&gt;0,MIN(EH102,SUM($G86:EI86)*EI$62/MIN(VLOOKUP(Assump!$D221,Assump!$B$195:$D$204,3,FALSE)*12,COUNTIF($G$62:$IL$62,TRUE))),0)</f>
        <v>0</v>
      </c>
      <c r="EJ94" s="76">
        <f>IF(EI102&gt;0,MIN(EI102,SUM($G86:EJ86)*EJ$62/MIN(VLOOKUP(Assump!$D221,Assump!$B$195:$D$204,3,FALSE)*12,COUNTIF($G$62:$IL$62,TRUE))),0)</f>
        <v>0</v>
      </c>
      <c r="EK94" s="76">
        <f>IF(EJ102&gt;0,MIN(EJ102,SUM($G86:EK86)*EK$62/MIN(VLOOKUP(Assump!$D221,Assump!$B$195:$D$204,3,FALSE)*12,COUNTIF($G$62:$IL$62,TRUE))),0)</f>
        <v>0</v>
      </c>
      <c r="EL94" s="76">
        <f>IF(EK102&gt;0,MIN(EK102,SUM($G86:EL86)*EL$62/MIN(VLOOKUP(Assump!$D221,Assump!$B$195:$D$204,3,FALSE)*12,COUNTIF($G$62:$IL$62,TRUE))),0)</f>
        <v>0</v>
      </c>
      <c r="EM94" s="76">
        <f>IF(EL102&gt;0,MIN(EL102,SUM($G86:EM86)*EM$62/MIN(VLOOKUP(Assump!$D221,Assump!$B$195:$D$204,3,FALSE)*12,COUNTIF($G$62:$IL$62,TRUE))),0)</f>
        <v>0</v>
      </c>
      <c r="EN94" s="76">
        <f>IF(EM102&gt;0,MIN(EM102,SUM($G86:EN86)*EN$62/MIN(VLOOKUP(Assump!$D221,Assump!$B$195:$D$204,3,FALSE)*12,COUNTIF($G$62:$IL$62,TRUE))),0)</f>
        <v>0</v>
      </c>
      <c r="EO94" s="76">
        <f>IF(EN102&gt;0,MIN(EN102,SUM($G86:EO86)*EO$62/MIN(VLOOKUP(Assump!$D221,Assump!$B$195:$D$204,3,FALSE)*12,COUNTIF($G$62:$IL$62,TRUE))),0)</f>
        <v>0</v>
      </c>
      <c r="EP94" s="76">
        <f>IF(EO102&gt;0,MIN(EO102,SUM($G86:EP86)*EP$62/MIN(VLOOKUP(Assump!$D221,Assump!$B$195:$D$204,3,FALSE)*12,COUNTIF($G$62:$IL$62,TRUE))),0)</f>
        <v>0</v>
      </c>
      <c r="EQ94" s="76">
        <f>IF(EP102&gt;0,MIN(EP102,SUM($G86:EQ86)*EQ$62/MIN(VLOOKUP(Assump!$D221,Assump!$B$195:$D$204,3,FALSE)*12,COUNTIF($G$62:$IL$62,TRUE))),0)</f>
        <v>0</v>
      </c>
      <c r="ER94" s="76">
        <f>IF(EQ102&gt;0,MIN(EQ102,SUM($G86:ER86)*ER$62/MIN(VLOOKUP(Assump!$D221,Assump!$B$195:$D$204,3,FALSE)*12,COUNTIF($G$62:$IL$62,TRUE))),0)</f>
        <v>0</v>
      </c>
      <c r="ES94" s="76">
        <f>IF(ER102&gt;0,MIN(ER102,SUM($G86:ES86)*ES$62/MIN(VLOOKUP(Assump!$D221,Assump!$B$195:$D$204,3,FALSE)*12,COUNTIF($G$62:$IL$62,TRUE))),0)</f>
        <v>0</v>
      </c>
      <c r="ET94" s="76">
        <f>IF(ES102&gt;0,MIN(ES102,SUM($G86:ET86)*ET$62/MIN(VLOOKUP(Assump!$D221,Assump!$B$195:$D$204,3,FALSE)*12,COUNTIF($G$62:$IL$62,TRUE))),0)</f>
        <v>0</v>
      </c>
      <c r="EU94" s="76">
        <f>IF(ET102&gt;0,MIN(ET102,SUM($G86:EU86)*EU$62/MIN(VLOOKUP(Assump!$D221,Assump!$B$195:$D$204,3,FALSE)*12,COUNTIF($G$62:$IL$62,TRUE))),0)</f>
        <v>0</v>
      </c>
      <c r="EV94" s="76">
        <f>IF(EU102&gt;0,MIN(EU102,SUM($G86:EV86)*EV$62/MIN(VLOOKUP(Assump!$D221,Assump!$B$195:$D$204,3,FALSE)*12,COUNTIF($G$62:$IL$62,TRUE))),0)</f>
        <v>0</v>
      </c>
      <c r="EW94" s="76">
        <f>IF(EV102&gt;0,MIN(EV102,SUM($G86:EW86)*EW$62/MIN(VLOOKUP(Assump!$D221,Assump!$B$195:$D$204,3,FALSE)*12,COUNTIF($G$62:$IL$62,TRUE))),0)</f>
        <v>0</v>
      </c>
      <c r="EX94" s="76">
        <f>IF(EW102&gt;0,MIN(EW102,SUM($G86:EX86)*EX$62/MIN(VLOOKUP(Assump!$D221,Assump!$B$195:$D$204,3,FALSE)*12,COUNTIF($G$62:$IL$62,TRUE))),0)</f>
        <v>0</v>
      </c>
      <c r="EY94" s="76">
        <f>IF(EX102&gt;0,MIN(EX102,SUM($G86:EY86)*EY$62/MIN(VLOOKUP(Assump!$D221,Assump!$B$195:$D$204,3,FALSE)*12,COUNTIF($G$62:$IL$62,TRUE))),0)</f>
        <v>0</v>
      </c>
      <c r="EZ94" s="76">
        <f>IF(EY102&gt;0,MIN(EY102,SUM($G86:EZ86)*EZ$62/MIN(VLOOKUP(Assump!$D221,Assump!$B$195:$D$204,3,FALSE)*12,COUNTIF($G$62:$IL$62,TRUE))),0)</f>
        <v>0</v>
      </c>
      <c r="FA94" s="76">
        <f>IF(EZ102&gt;0,MIN(EZ102,SUM($G86:FA86)*FA$62/MIN(VLOOKUP(Assump!$D221,Assump!$B$195:$D$204,3,FALSE)*12,COUNTIF($G$62:$IL$62,TRUE))),0)</f>
        <v>0</v>
      </c>
      <c r="FB94" s="76">
        <f>IF(FA102&gt;0,MIN(FA102,SUM($G86:FB86)*FB$62/MIN(VLOOKUP(Assump!$D221,Assump!$B$195:$D$204,3,FALSE)*12,COUNTIF($G$62:$IL$62,TRUE))),0)</f>
        <v>0</v>
      </c>
      <c r="FC94" s="76">
        <f>IF(FB102&gt;0,MIN(FB102,SUM($G86:FC86)*FC$62/MIN(VLOOKUP(Assump!$D221,Assump!$B$195:$D$204,3,FALSE)*12,COUNTIF($G$62:$IL$62,TRUE))),0)</f>
        <v>0</v>
      </c>
      <c r="FD94" s="76">
        <f>IF(FC102&gt;0,MIN(FC102,SUM($G86:FD86)*FD$62/MIN(VLOOKUP(Assump!$D221,Assump!$B$195:$D$204,3,FALSE)*12,COUNTIF($G$62:$IL$62,TRUE))),0)</f>
        <v>0</v>
      </c>
      <c r="FE94" s="76">
        <f>IF(FD102&gt;0,MIN(FD102,SUM($G86:FE86)*FE$62/MIN(VLOOKUP(Assump!$D221,Assump!$B$195:$D$204,3,FALSE)*12,COUNTIF($G$62:$IL$62,TRUE))),0)</f>
        <v>0</v>
      </c>
      <c r="FF94" s="76">
        <f>IF(FE102&gt;0,MIN(FE102,SUM($G86:FF86)*FF$62/MIN(VLOOKUP(Assump!$D221,Assump!$B$195:$D$204,3,FALSE)*12,COUNTIF($G$62:$IL$62,TRUE))),0)</f>
        <v>0</v>
      </c>
      <c r="FG94" s="76">
        <f>IF(FF102&gt;0,MIN(FF102,SUM($G86:FG86)*FG$62/MIN(VLOOKUP(Assump!$D221,Assump!$B$195:$D$204,3,FALSE)*12,COUNTIF($G$62:$IL$62,TRUE))),0)</f>
        <v>0</v>
      </c>
      <c r="FH94" s="76">
        <f>IF(FG102&gt;0,MIN(FG102,SUM($G86:FH86)*FH$62/MIN(VLOOKUP(Assump!$D221,Assump!$B$195:$D$204,3,FALSE)*12,COUNTIF($G$62:$IL$62,TRUE))),0)</f>
        <v>0</v>
      </c>
      <c r="FI94" s="76">
        <f>IF(FH102&gt;0,MIN(FH102,SUM($G86:FI86)*FI$62/MIN(VLOOKUP(Assump!$D221,Assump!$B$195:$D$204,3,FALSE)*12,COUNTIF($G$62:$IL$62,TRUE))),0)</f>
        <v>0</v>
      </c>
      <c r="FJ94" s="76">
        <f>IF(FI102&gt;0,MIN(FI102,SUM($G86:FJ86)*FJ$62/MIN(VLOOKUP(Assump!$D221,Assump!$B$195:$D$204,3,FALSE)*12,COUNTIF($G$62:$IL$62,TRUE))),0)</f>
        <v>0</v>
      </c>
      <c r="FK94" s="76">
        <f>IF(FJ102&gt;0,MIN(FJ102,SUM($G86:FK86)*FK$62/MIN(VLOOKUP(Assump!$D221,Assump!$B$195:$D$204,3,FALSE)*12,COUNTIF($G$62:$IL$62,TRUE))),0)</f>
        <v>0</v>
      </c>
      <c r="FL94" s="76">
        <f>IF(FK102&gt;0,MIN(FK102,SUM($G86:FL86)*FL$62/MIN(VLOOKUP(Assump!$D221,Assump!$B$195:$D$204,3,FALSE)*12,COUNTIF($G$62:$IL$62,TRUE))),0)</f>
        <v>0</v>
      </c>
      <c r="FM94" s="76">
        <f>IF(FL102&gt;0,MIN(FL102,SUM($G86:FM86)*FM$62/MIN(VLOOKUP(Assump!$D221,Assump!$B$195:$D$204,3,FALSE)*12,COUNTIF($G$62:$IL$62,TRUE))),0)</f>
        <v>0</v>
      </c>
      <c r="FN94" s="76">
        <f>IF(FM102&gt;0,MIN(FM102,SUM($G86:FN86)*FN$62/MIN(VLOOKUP(Assump!$D221,Assump!$B$195:$D$204,3,FALSE)*12,COUNTIF($G$62:$IL$62,TRUE))),0)</f>
        <v>0</v>
      </c>
      <c r="FO94" s="76">
        <f>IF(FN102&gt;0,MIN(FN102,SUM($G86:FO86)*FO$62/MIN(VLOOKUP(Assump!$D221,Assump!$B$195:$D$204,3,FALSE)*12,COUNTIF($G$62:$IL$62,TRUE))),0)</f>
        <v>0</v>
      </c>
      <c r="FP94" s="76">
        <f>IF(FO102&gt;0,MIN(FO102,SUM($G86:FP86)*FP$62/MIN(VLOOKUP(Assump!$D221,Assump!$B$195:$D$204,3,FALSE)*12,COUNTIF($G$62:$IL$62,TRUE))),0)</f>
        <v>0</v>
      </c>
      <c r="FQ94" s="76">
        <f>IF(FP102&gt;0,MIN(FP102,SUM($G86:FQ86)*FQ$62/MIN(VLOOKUP(Assump!$D221,Assump!$B$195:$D$204,3,FALSE)*12,COUNTIF($G$62:$IL$62,TRUE))),0)</f>
        <v>0</v>
      </c>
      <c r="FR94" s="76">
        <f>IF(FQ102&gt;0,MIN(FQ102,SUM($G86:FR86)*FR$62/MIN(VLOOKUP(Assump!$D221,Assump!$B$195:$D$204,3,FALSE)*12,COUNTIF($G$62:$IL$62,TRUE))),0)</f>
        <v>0</v>
      </c>
      <c r="FS94" s="76">
        <f>IF(FR102&gt;0,MIN(FR102,SUM($G86:FS86)*FS$62/MIN(VLOOKUP(Assump!$D221,Assump!$B$195:$D$204,3,FALSE)*12,COUNTIF($G$62:$IL$62,TRUE))),0)</f>
        <v>0</v>
      </c>
      <c r="FT94" s="76">
        <f>IF(FS102&gt;0,MIN(FS102,SUM($G86:FT86)*FT$62/MIN(VLOOKUP(Assump!$D221,Assump!$B$195:$D$204,3,FALSE)*12,COUNTIF($G$62:$IL$62,TRUE))),0)</f>
        <v>0</v>
      </c>
      <c r="FU94" s="76">
        <f>IF(FT102&gt;0,MIN(FT102,SUM($G86:FU86)*FU$62/MIN(VLOOKUP(Assump!$D221,Assump!$B$195:$D$204,3,FALSE)*12,COUNTIF($G$62:$IL$62,TRUE))),0)</f>
        <v>0</v>
      </c>
      <c r="FV94" s="76">
        <f>IF(FU102&gt;0,MIN(FU102,SUM($G86:FV86)*FV$62/MIN(VLOOKUP(Assump!$D221,Assump!$B$195:$D$204,3,FALSE)*12,COUNTIF($G$62:$IL$62,TRUE))),0)</f>
        <v>0</v>
      </c>
      <c r="FW94" s="76">
        <f>IF(FV102&gt;0,MIN(FV102,SUM($G86:FW86)*FW$62/MIN(VLOOKUP(Assump!$D221,Assump!$B$195:$D$204,3,FALSE)*12,COUNTIF($G$62:$IL$62,TRUE))),0)</f>
        <v>0</v>
      </c>
      <c r="FX94" s="76">
        <f>IF(FW102&gt;0,MIN(FW102,SUM($G86:FX86)*FX$62/MIN(VLOOKUP(Assump!$D221,Assump!$B$195:$D$204,3,FALSE)*12,COUNTIF($G$62:$IL$62,TRUE))),0)</f>
        <v>0</v>
      </c>
      <c r="FY94" s="76">
        <f>IF(FX102&gt;0,MIN(FX102,SUM($G86:FY86)*FY$62/MIN(VLOOKUP(Assump!$D221,Assump!$B$195:$D$204,3,FALSE)*12,COUNTIF($G$62:$IL$62,TRUE))),0)</f>
        <v>0</v>
      </c>
      <c r="FZ94" s="76">
        <f>IF(FY102&gt;0,MIN(FY102,SUM($G86:FZ86)*FZ$62/MIN(VLOOKUP(Assump!$D221,Assump!$B$195:$D$204,3,FALSE)*12,COUNTIF($G$62:$IL$62,TRUE))),0)</f>
        <v>0</v>
      </c>
      <c r="GA94" s="76">
        <f>IF(FZ102&gt;0,MIN(FZ102,SUM($G86:GA86)*GA$62/MIN(VLOOKUP(Assump!$D221,Assump!$B$195:$D$204,3,FALSE)*12,COUNTIF($G$62:$IL$62,TRUE))),0)</f>
        <v>0</v>
      </c>
      <c r="GB94" s="76">
        <f>IF(GA102&gt;0,MIN(GA102,SUM($G86:GB86)*GB$62/MIN(VLOOKUP(Assump!$D221,Assump!$B$195:$D$204,3,FALSE)*12,COUNTIF($G$62:$IL$62,TRUE))),0)</f>
        <v>0</v>
      </c>
      <c r="GC94" s="76">
        <f>IF(GB102&gt;0,MIN(GB102,SUM($G86:GC86)*GC$62/MIN(VLOOKUP(Assump!$D221,Assump!$B$195:$D$204,3,FALSE)*12,COUNTIF($G$62:$IL$62,TRUE))),0)</f>
        <v>0</v>
      </c>
      <c r="GD94" s="76">
        <f>IF(GC102&gt;0,MIN(GC102,SUM($G86:GD86)*GD$62/MIN(VLOOKUP(Assump!$D221,Assump!$B$195:$D$204,3,FALSE)*12,COUNTIF($G$62:$IL$62,TRUE))),0)</f>
        <v>0</v>
      </c>
      <c r="GE94" s="76">
        <f>IF(GD102&gt;0,MIN(GD102,SUM($G86:GE86)*GE$62/MIN(VLOOKUP(Assump!$D221,Assump!$B$195:$D$204,3,FALSE)*12,COUNTIF($G$62:$IL$62,TRUE))),0)</f>
        <v>0</v>
      </c>
      <c r="GF94" s="76">
        <f>IF(GE102&gt;0,MIN(GE102,SUM($G86:GF86)*GF$62/MIN(VLOOKUP(Assump!$D221,Assump!$B$195:$D$204,3,FALSE)*12,COUNTIF($G$62:$IL$62,TRUE))),0)</f>
        <v>0</v>
      </c>
      <c r="GG94" s="76">
        <f>IF(GF102&gt;0,MIN(GF102,SUM($G86:GG86)*GG$62/MIN(VLOOKUP(Assump!$D221,Assump!$B$195:$D$204,3,FALSE)*12,COUNTIF($G$62:$IL$62,TRUE))),0)</f>
        <v>0</v>
      </c>
      <c r="GH94" s="76">
        <f>IF(GG102&gt;0,MIN(GG102,SUM($G86:GH86)*GH$62/MIN(VLOOKUP(Assump!$D221,Assump!$B$195:$D$204,3,FALSE)*12,COUNTIF($G$62:$IL$62,TRUE))),0)</f>
        <v>0</v>
      </c>
      <c r="GI94" s="76">
        <f>IF(GH102&gt;0,MIN(GH102,SUM($G86:GI86)*GI$62/MIN(VLOOKUP(Assump!$D221,Assump!$B$195:$D$204,3,FALSE)*12,COUNTIF($G$62:$IL$62,TRUE))),0)</f>
        <v>0</v>
      </c>
      <c r="GJ94" s="76">
        <f>IF(GI102&gt;0,MIN(GI102,SUM($G86:GJ86)*GJ$62/MIN(VLOOKUP(Assump!$D221,Assump!$B$195:$D$204,3,FALSE)*12,COUNTIF($G$62:$IL$62,TRUE))),0)</f>
        <v>0</v>
      </c>
      <c r="GK94" s="76">
        <f>IF(GJ102&gt;0,MIN(GJ102,SUM($G86:GK86)*GK$62/MIN(VLOOKUP(Assump!$D221,Assump!$B$195:$D$204,3,FALSE)*12,COUNTIF($G$62:$IL$62,TRUE))),0)</f>
        <v>0</v>
      </c>
      <c r="GL94" s="76">
        <f>IF(GK102&gt;0,MIN(GK102,SUM($G86:GL86)*GL$62/MIN(VLOOKUP(Assump!$D221,Assump!$B$195:$D$204,3,FALSE)*12,COUNTIF($G$62:$IL$62,TRUE))),0)</f>
        <v>0</v>
      </c>
      <c r="GM94" s="76">
        <f>IF(GL102&gt;0,MIN(GL102,SUM($G86:GM86)*GM$62/MIN(VLOOKUP(Assump!$D221,Assump!$B$195:$D$204,3,FALSE)*12,COUNTIF($G$62:$IL$62,TRUE))),0)</f>
        <v>0</v>
      </c>
      <c r="GN94" s="76">
        <f>IF(GM102&gt;0,MIN(GM102,SUM($G86:GN86)*GN$62/MIN(VLOOKUP(Assump!$D221,Assump!$B$195:$D$204,3,FALSE)*12,COUNTIF($G$62:$IL$62,TRUE))),0)</f>
        <v>0</v>
      </c>
      <c r="GO94" s="76">
        <f>IF(GN102&gt;0,MIN(GN102,SUM($G86:GO86)*GO$62/MIN(VLOOKUP(Assump!$D221,Assump!$B$195:$D$204,3,FALSE)*12,COUNTIF($G$62:$IL$62,TRUE))),0)</f>
        <v>0</v>
      </c>
      <c r="GP94" s="76">
        <f>IF(GO102&gt;0,MIN(GO102,SUM($G86:GP86)*GP$62/MIN(VLOOKUP(Assump!$D221,Assump!$B$195:$D$204,3,FALSE)*12,COUNTIF($G$62:$IL$62,TRUE))),0)</f>
        <v>0</v>
      </c>
      <c r="GQ94" s="76">
        <f>IF(GP102&gt;0,MIN(GP102,SUM($G86:GQ86)*GQ$62/MIN(VLOOKUP(Assump!$D221,Assump!$B$195:$D$204,3,FALSE)*12,COUNTIF($G$62:$IL$62,TRUE))),0)</f>
        <v>0</v>
      </c>
      <c r="GR94" s="76">
        <f>IF(GQ102&gt;0,MIN(GQ102,SUM($G86:GR86)*GR$62/MIN(VLOOKUP(Assump!$D221,Assump!$B$195:$D$204,3,FALSE)*12,COUNTIF($G$62:$IL$62,TRUE))),0)</f>
        <v>0</v>
      </c>
      <c r="GS94" s="76">
        <f>IF(GR102&gt;0,MIN(GR102,SUM($G86:GS86)*GS$62/MIN(VLOOKUP(Assump!$D221,Assump!$B$195:$D$204,3,FALSE)*12,COUNTIF($G$62:$IL$62,TRUE))),0)</f>
        <v>0</v>
      </c>
      <c r="GT94" s="76">
        <f>IF(GS102&gt;0,MIN(GS102,SUM($G86:GT86)*GT$62/MIN(VLOOKUP(Assump!$D221,Assump!$B$195:$D$204,3,FALSE)*12,COUNTIF($G$62:$IL$62,TRUE))),0)</f>
        <v>0</v>
      </c>
      <c r="GU94" s="76">
        <f>IF(GT102&gt;0,MIN(GT102,SUM($G86:GU86)*GU$62/MIN(VLOOKUP(Assump!$D221,Assump!$B$195:$D$204,3,FALSE)*12,COUNTIF($G$62:$IL$62,TRUE))),0)</f>
        <v>0</v>
      </c>
      <c r="GV94" s="76">
        <f>IF(GU102&gt;0,MIN(GU102,SUM($G86:GV86)*GV$62/MIN(VLOOKUP(Assump!$D221,Assump!$B$195:$D$204,3,FALSE)*12,COUNTIF($G$62:$IL$62,TRUE))),0)</f>
        <v>0</v>
      </c>
      <c r="GW94" s="76">
        <f>IF(GV102&gt;0,MIN(GV102,SUM($G86:GW86)*GW$62/MIN(VLOOKUP(Assump!$D221,Assump!$B$195:$D$204,3,FALSE)*12,COUNTIF($G$62:$IL$62,TRUE))),0)</f>
        <v>0</v>
      </c>
      <c r="GX94" s="76">
        <f>IF(GW102&gt;0,MIN(GW102,SUM($G86:GX86)*GX$62/MIN(VLOOKUP(Assump!$D221,Assump!$B$195:$D$204,3,FALSE)*12,COUNTIF($G$62:$IL$62,TRUE))),0)</f>
        <v>0</v>
      </c>
      <c r="GY94" s="76">
        <f>IF(GX102&gt;0,MIN(GX102,SUM($G86:GY86)*GY$62/MIN(VLOOKUP(Assump!$D221,Assump!$B$195:$D$204,3,FALSE)*12,COUNTIF($G$62:$IL$62,TRUE))),0)</f>
        <v>0</v>
      </c>
      <c r="GZ94" s="76">
        <f>IF(GY102&gt;0,MIN(GY102,SUM($G86:GZ86)*GZ$62/MIN(VLOOKUP(Assump!$D221,Assump!$B$195:$D$204,3,FALSE)*12,COUNTIF($G$62:$IL$62,TRUE))),0)</f>
        <v>0</v>
      </c>
      <c r="HA94" s="76">
        <f>IF(GZ102&gt;0,MIN(GZ102,SUM($G86:HA86)*HA$62/MIN(VLOOKUP(Assump!$D221,Assump!$B$195:$D$204,3,FALSE)*12,COUNTIF($G$62:$IL$62,TRUE))),0)</f>
        <v>0</v>
      </c>
      <c r="HB94" s="76">
        <f>IF(HA102&gt;0,MIN(HA102,SUM($G86:HB86)*HB$62/MIN(VLOOKUP(Assump!$D221,Assump!$B$195:$D$204,3,FALSE)*12,COUNTIF($G$62:$IL$62,TRUE))),0)</f>
        <v>0</v>
      </c>
      <c r="HC94" s="76">
        <f>IF(HB102&gt;0,MIN(HB102,SUM($G86:HC86)*HC$62/MIN(VLOOKUP(Assump!$D221,Assump!$B$195:$D$204,3,FALSE)*12,COUNTIF($G$62:$IL$62,TRUE))),0)</f>
        <v>0</v>
      </c>
      <c r="HD94" s="76">
        <f>IF(HC102&gt;0,MIN(HC102,SUM($G86:HD86)*HD$62/MIN(VLOOKUP(Assump!$D221,Assump!$B$195:$D$204,3,FALSE)*12,COUNTIF($G$62:$IL$62,TRUE))),0)</f>
        <v>0</v>
      </c>
      <c r="HE94" s="76">
        <f>IF(HD102&gt;0,MIN(HD102,SUM($G86:HE86)*HE$62/MIN(VLOOKUP(Assump!$D221,Assump!$B$195:$D$204,3,FALSE)*12,COUNTIF($G$62:$IL$62,TRUE))),0)</f>
        <v>0</v>
      </c>
      <c r="HF94" s="76">
        <f>IF(HE102&gt;0,MIN(HE102,SUM($G86:HF86)*HF$62/MIN(VLOOKUP(Assump!$D221,Assump!$B$195:$D$204,3,FALSE)*12,COUNTIF($G$62:$IL$62,TRUE))),0)</f>
        <v>0</v>
      </c>
      <c r="HG94" s="76">
        <f>IF(HF102&gt;0,MIN(HF102,SUM($G86:HG86)*HG$62/MIN(VLOOKUP(Assump!$D221,Assump!$B$195:$D$204,3,FALSE)*12,COUNTIF($G$62:$IL$62,TRUE))),0)</f>
        <v>0</v>
      </c>
      <c r="HH94" s="76">
        <f>IF(HG102&gt;0,MIN(HG102,SUM($G86:HH86)*HH$62/MIN(VLOOKUP(Assump!$D221,Assump!$B$195:$D$204,3,FALSE)*12,COUNTIF($G$62:$IL$62,TRUE))),0)</f>
        <v>0</v>
      </c>
      <c r="HI94" s="76">
        <f>IF(HH102&gt;0,MIN(HH102,SUM($G86:HI86)*HI$62/MIN(VLOOKUP(Assump!$D221,Assump!$B$195:$D$204,3,FALSE)*12,COUNTIF($G$62:$IL$62,TRUE))),0)</f>
        <v>0</v>
      </c>
      <c r="HJ94" s="76">
        <f>IF(HI102&gt;0,MIN(HI102,SUM($G86:HJ86)*HJ$62/MIN(VLOOKUP(Assump!$D221,Assump!$B$195:$D$204,3,FALSE)*12,COUNTIF($G$62:$IL$62,TRUE))),0)</f>
        <v>0</v>
      </c>
      <c r="HK94" s="76">
        <f>IF(HJ102&gt;0,MIN(HJ102,SUM($G86:HK86)*HK$62/MIN(VLOOKUP(Assump!$D221,Assump!$B$195:$D$204,3,FALSE)*12,COUNTIF($G$62:$IL$62,TRUE))),0)</f>
        <v>0</v>
      </c>
      <c r="HL94" s="76">
        <f>IF(HK102&gt;0,MIN(HK102,SUM($G86:HL86)*HL$62/MIN(VLOOKUP(Assump!$D221,Assump!$B$195:$D$204,3,FALSE)*12,COUNTIF($G$62:$IL$62,TRUE))),0)</f>
        <v>0</v>
      </c>
      <c r="HM94" s="76">
        <f>IF(HL102&gt;0,MIN(HL102,SUM($G86:HM86)*HM$62/MIN(VLOOKUP(Assump!$D221,Assump!$B$195:$D$204,3,FALSE)*12,COUNTIF($G$62:$IL$62,TRUE))),0)</f>
        <v>0</v>
      </c>
      <c r="HN94" s="76">
        <f>IF(HM102&gt;0,MIN(HM102,SUM($G86:HN86)*HN$62/MIN(VLOOKUP(Assump!$D221,Assump!$B$195:$D$204,3,FALSE)*12,COUNTIF($G$62:$IL$62,TRUE))),0)</f>
        <v>0</v>
      </c>
      <c r="HO94" s="76">
        <f>IF(HN102&gt;0,MIN(HN102,SUM($G86:HO86)*HO$62/MIN(VLOOKUP(Assump!$D221,Assump!$B$195:$D$204,3,FALSE)*12,COUNTIF($G$62:$IL$62,TRUE))),0)</f>
        <v>0</v>
      </c>
      <c r="HP94" s="76">
        <f>IF(HO102&gt;0,MIN(HO102,SUM($G86:HP86)*HP$62/MIN(VLOOKUP(Assump!$D221,Assump!$B$195:$D$204,3,FALSE)*12,COUNTIF($G$62:$IL$62,TRUE))),0)</f>
        <v>0</v>
      </c>
      <c r="HQ94" s="76">
        <f>IF(HP102&gt;0,MIN(HP102,SUM($G86:HQ86)*HQ$62/MIN(VLOOKUP(Assump!$D221,Assump!$B$195:$D$204,3,FALSE)*12,COUNTIF($G$62:$IL$62,TRUE))),0)</f>
        <v>0</v>
      </c>
      <c r="HR94" s="76">
        <f>IF(HQ102&gt;0,MIN(HQ102,SUM($G86:HR86)*HR$62/MIN(VLOOKUP(Assump!$D221,Assump!$B$195:$D$204,3,FALSE)*12,COUNTIF($G$62:$IL$62,TRUE))),0)</f>
        <v>0</v>
      </c>
      <c r="HS94" s="76">
        <f>IF(HR102&gt;0,MIN(HR102,SUM($G86:HS86)*HS$62/MIN(VLOOKUP(Assump!$D221,Assump!$B$195:$D$204,3,FALSE)*12,COUNTIF($G$62:$IL$62,TRUE))),0)</f>
        <v>0</v>
      </c>
      <c r="HT94" s="76">
        <f>IF(HS102&gt;0,MIN(HS102,SUM($G86:HT86)*HT$62/MIN(VLOOKUP(Assump!$D221,Assump!$B$195:$D$204,3,FALSE)*12,COUNTIF($G$62:$IL$62,TRUE))),0)</f>
        <v>0</v>
      </c>
      <c r="HU94" s="76">
        <f>IF(HT102&gt;0,MIN(HT102,SUM($G86:HU86)*HU$62/MIN(VLOOKUP(Assump!$D221,Assump!$B$195:$D$204,3,FALSE)*12,COUNTIF($G$62:$IL$62,TRUE))),0)</f>
        <v>0</v>
      </c>
      <c r="HV94" s="76">
        <f>IF(HU102&gt;0,MIN(HU102,SUM($G86:HV86)*HV$62/MIN(VLOOKUP(Assump!$D221,Assump!$B$195:$D$204,3,FALSE)*12,COUNTIF($G$62:$IL$62,TRUE))),0)</f>
        <v>0</v>
      </c>
      <c r="HW94" s="76">
        <f>IF(HV102&gt;0,MIN(HV102,SUM($G86:HW86)*HW$62/MIN(VLOOKUP(Assump!$D221,Assump!$B$195:$D$204,3,FALSE)*12,COUNTIF($G$62:$IL$62,TRUE))),0)</f>
        <v>0</v>
      </c>
      <c r="HX94" s="76">
        <f>IF(HW102&gt;0,MIN(HW102,SUM($G86:HX86)*HX$62/MIN(VLOOKUP(Assump!$D221,Assump!$B$195:$D$204,3,FALSE)*12,COUNTIF($G$62:$IL$62,TRUE))),0)</f>
        <v>0</v>
      </c>
      <c r="HY94" s="76">
        <f>IF(HX102&gt;0,MIN(HX102,SUM($G86:HY86)*HY$62/MIN(VLOOKUP(Assump!$D221,Assump!$B$195:$D$204,3,FALSE)*12,COUNTIF($G$62:$IL$62,TRUE))),0)</f>
        <v>0</v>
      </c>
      <c r="HZ94" s="76">
        <f>IF(HY102&gt;0,MIN(HY102,SUM($G86:HZ86)*HZ$62/MIN(VLOOKUP(Assump!$D221,Assump!$B$195:$D$204,3,FALSE)*12,COUNTIF($G$62:$IL$62,TRUE))),0)</f>
        <v>0</v>
      </c>
      <c r="IA94" s="76">
        <f>IF(HZ102&gt;0,MIN(HZ102,SUM($G86:IA86)*IA$62/MIN(VLOOKUP(Assump!$D221,Assump!$B$195:$D$204,3,FALSE)*12,COUNTIF($G$62:$IL$62,TRUE))),0)</f>
        <v>0</v>
      </c>
      <c r="IB94" s="76">
        <f>IF(IA102&gt;0,MIN(IA102,SUM($G86:IB86)*IB$62/MIN(VLOOKUP(Assump!$D221,Assump!$B$195:$D$204,3,FALSE)*12,COUNTIF($G$62:$IL$62,TRUE))),0)</f>
        <v>0</v>
      </c>
      <c r="IC94" s="76">
        <f>IF(IB102&gt;0,MIN(IB102,SUM($G86:IC86)*IC$62/MIN(VLOOKUP(Assump!$D221,Assump!$B$195:$D$204,3,FALSE)*12,COUNTIF($G$62:$IL$62,TRUE))),0)</f>
        <v>0</v>
      </c>
      <c r="ID94" s="76">
        <f>IF(IC102&gt;0,MIN(IC102,SUM($G86:ID86)*ID$62/MIN(VLOOKUP(Assump!$D221,Assump!$B$195:$D$204,3,FALSE)*12,COUNTIF($G$62:$IL$62,TRUE))),0)</f>
        <v>0</v>
      </c>
      <c r="IE94" s="76">
        <f>IF(ID102&gt;0,MIN(ID102,SUM($G86:IE86)*IE$62/MIN(VLOOKUP(Assump!$D221,Assump!$B$195:$D$204,3,FALSE)*12,COUNTIF($G$62:$IL$62,TRUE))),0)</f>
        <v>0</v>
      </c>
      <c r="IF94" s="76">
        <f>IF(IE102&gt;0,MIN(IE102,SUM($G86:IF86)*IF$62/MIN(VLOOKUP(Assump!$D221,Assump!$B$195:$D$204,3,FALSE)*12,COUNTIF($G$62:$IL$62,TRUE))),0)</f>
        <v>0</v>
      </c>
      <c r="IG94" s="76">
        <f>IF(IF102&gt;0,MIN(IF102,SUM($G86:IG86)*IG$62/MIN(VLOOKUP(Assump!$D221,Assump!$B$195:$D$204,3,FALSE)*12,COUNTIF($G$62:$IL$62,TRUE))),0)</f>
        <v>0</v>
      </c>
      <c r="IH94" s="76">
        <f>IF(IG102&gt;0,MIN(IG102,SUM($G86:IH86)*IH$62/MIN(VLOOKUP(Assump!$D221,Assump!$B$195:$D$204,3,FALSE)*12,COUNTIF($G$62:$IL$62,TRUE))),0)</f>
        <v>0</v>
      </c>
      <c r="II94" s="76">
        <f>IF(IH102&gt;0,MIN(IH102,SUM($G86:II86)*II$62/MIN(VLOOKUP(Assump!$D221,Assump!$B$195:$D$204,3,FALSE)*12,COUNTIF($G$62:$IL$62,TRUE))),0)</f>
        <v>0</v>
      </c>
      <c r="IJ94" s="76">
        <f>IF(II102&gt;0,MIN(II102,SUM($G86:IJ86)*IJ$62/MIN(VLOOKUP(Assump!$D221,Assump!$B$195:$D$204,3,FALSE)*12,COUNTIF($G$62:$IL$62,TRUE))),0)</f>
        <v>0</v>
      </c>
      <c r="IK94" s="76">
        <f>IF(IJ102&gt;0,MIN(IJ102,SUM($G86:IK86)*IK$62/MIN(VLOOKUP(Assump!$D221,Assump!$B$195:$D$204,3,FALSE)*12,COUNTIF($G$62:$IL$62,TRUE))),0)</f>
        <v>0</v>
      </c>
      <c r="IL94" s="76">
        <f>IF(IK102&gt;0,MIN(IK102,SUM($G86:IL86)*IL$62/MIN(VLOOKUP(Assump!$D221,Assump!$B$195:$D$204,3,FALSE)*12,COUNTIF($G$62:$IL$62,TRUE))),0)</f>
        <v>0</v>
      </c>
    </row>
    <row r="95" spans="2:246" s="48" customFormat="1" ht="10.5" customHeight="1" outlineLevel="1" x14ac:dyDescent="0.2">
      <c r="B95" s="51" t="s">
        <v>247</v>
      </c>
      <c r="C95" s="57" t="s">
        <v>283</v>
      </c>
      <c r="D95" s="52"/>
      <c r="E95" s="53"/>
      <c r="F95" s="53"/>
      <c r="G95" s="77">
        <f t="shared" ref="G95:BR95" si="102">SUM(G90:G94)</f>
        <v>0</v>
      </c>
      <c r="H95" s="77">
        <f t="shared" ca="1" si="102"/>
        <v>0</v>
      </c>
      <c r="I95" s="77">
        <f t="shared" ca="1" si="102"/>
        <v>0</v>
      </c>
      <c r="J95" s="77">
        <f t="shared" ca="1" si="102"/>
        <v>0</v>
      </c>
      <c r="K95" s="77">
        <f t="shared" ca="1" si="102"/>
        <v>0</v>
      </c>
      <c r="L95" s="77">
        <f t="shared" ca="1" si="102"/>
        <v>0</v>
      </c>
      <c r="M95" s="77">
        <f t="shared" ca="1" si="102"/>
        <v>0</v>
      </c>
      <c r="N95" s="77">
        <f t="shared" ca="1" si="102"/>
        <v>0</v>
      </c>
      <c r="O95" s="77">
        <f t="shared" ca="1" si="102"/>
        <v>0</v>
      </c>
      <c r="P95" s="77">
        <f t="shared" ca="1" si="102"/>
        <v>0</v>
      </c>
      <c r="Q95" s="77">
        <f t="shared" ca="1" si="102"/>
        <v>0</v>
      </c>
      <c r="R95" s="77">
        <f t="shared" ca="1" si="102"/>
        <v>0</v>
      </c>
      <c r="S95" s="77">
        <f t="shared" ca="1" si="102"/>
        <v>172.97909453232415</v>
      </c>
      <c r="T95" s="77">
        <f t="shared" ca="1" si="102"/>
        <v>172.97909453232415</v>
      </c>
      <c r="U95" s="77">
        <f t="shared" ca="1" si="102"/>
        <v>172.97909453232415</v>
      </c>
      <c r="V95" s="77">
        <f t="shared" ca="1" si="102"/>
        <v>172.97909453232415</v>
      </c>
      <c r="W95" s="77">
        <f t="shared" ca="1" si="102"/>
        <v>172.97909453232415</v>
      </c>
      <c r="X95" s="77">
        <f t="shared" ca="1" si="102"/>
        <v>172.97909453232415</v>
      </c>
      <c r="Y95" s="77">
        <f t="shared" ca="1" si="102"/>
        <v>172.97909453232415</v>
      </c>
      <c r="Z95" s="77">
        <f t="shared" ca="1" si="102"/>
        <v>172.97909453232415</v>
      </c>
      <c r="AA95" s="77">
        <f t="shared" ca="1" si="102"/>
        <v>172.97909453232415</v>
      </c>
      <c r="AB95" s="77">
        <f t="shared" ca="1" si="102"/>
        <v>172.97909453232415</v>
      </c>
      <c r="AC95" s="77">
        <f t="shared" ca="1" si="102"/>
        <v>172.97909453232415</v>
      </c>
      <c r="AD95" s="77">
        <f t="shared" ca="1" si="102"/>
        <v>172.97909453232415</v>
      </c>
      <c r="AE95" s="77">
        <f t="shared" ca="1" si="102"/>
        <v>172.97909453232415</v>
      </c>
      <c r="AF95" s="77">
        <f t="shared" ca="1" si="102"/>
        <v>172.97909453232415</v>
      </c>
      <c r="AG95" s="77">
        <f t="shared" ca="1" si="102"/>
        <v>172.97909453232415</v>
      </c>
      <c r="AH95" s="77">
        <f t="shared" ca="1" si="102"/>
        <v>172.97909453232415</v>
      </c>
      <c r="AI95" s="77">
        <f t="shared" ca="1" si="102"/>
        <v>172.97909453232415</v>
      </c>
      <c r="AJ95" s="77">
        <f t="shared" ca="1" si="102"/>
        <v>172.97909453232415</v>
      </c>
      <c r="AK95" s="77">
        <f t="shared" ca="1" si="102"/>
        <v>172.97909453232415</v>
      </c>
      <c r="AL95" s="77">
        <f t="shared" ca="1" si="102"/>
        <v>172.97909453232415</v>
      </c>
      <c r="AM95" s="77">
        <f t="shared" ca="1" si="102"/>
        <v>172.97909453232415</v>
      </c>
      <c r="AN95" s="77">
        <f t="shared" ca="1" si="102"/>
        <v>172.97909453232415</v>
      </c>
      <c r="AO95" s="77">
        <f t="shared" ca="1" si="102"/>
        <v>172.97909453232415</v>
      </c>
      <c r="AP95" s="77">
        <f t="shared" ca="1" si="102"/>
        <v>172.97909453232415</v>
      </c>
      <c r="AQ95" s="77">
        <f t="shared" ca="1" si="102"/>
        <v>172.97909453232415</v>
      </c>
      <c r="AR95" s="77">
        <f t="shared" ca="1" si="102"/>
        <v>172.97909453232415</v>
      </c>
      <c r="AS95" s="77">
        <f t="shared" ca="1" si="102"/>
        <v>172.97909453232415</v>
      </c>
      <c r="AT95" s="77">
        <f t="shared" ca="1" si="102"/>
        <v>172.97909453232415</v>
      </c>
      <c r="AU95" s="77">
        <f t="shared" ca="1" si="102"/>
        <v>172.97909453232415</v>
      </c>
      <c r="AV95" s="77">
        <f t="shared" ca="1" si="102"/>
        <v>172.97909453232415</v>
      </c>
      <c r="AW95" s="77">
        <f t="shared" ca="1" si="102"/>
        <v>172.97909453232415</v>
      </c>
      <c r="AX95" s="77">
        <f t="shared" ca="1" si="102"/>
        <v>172.97909453232415</v>
      </c>
      <c r="AY95" s="77">
        <f t="shared" ca="1" si="102"/>
        <v>172.97909453232415</v>
      </c>
      <c r="AZ95" s="77">
        <f t="shared" ca="1" si="102"/>
        <v>172.97909453232415</v>
      </c>
      <c r="BA95" s="77">
        <f t="shared" ca="1" si="102"/>
        <v>172.97909453232415</v>
      </c>
      <c r="BB95" s="77">
        <f t="shared" ca="1" si="102"/>
        <v>172.97909453232415</v>
      </c>
      <c r="BC95" s="77">
        <f t="shared" ca="1" si="102"/>
        <v>66.497613050842673</v>
      </c>
      <c r="BD95" s="77">
        <f t="shared" ca="1" si="102"/>
        <v>66.497613050842673</v>
      </c>
      <c r="BE95" s="77">
        <f t="shared" ca="1" si="102"/>
        <v>66.497613050842673</v>
      </c>
      <c r="BF95" s="77">
        <f t="shared" ca="1" si="102"/>
        <v>66.497613050842673</v>
      </c>
      <c r="BG95" s="77">
        <f t="shared" ca="1" si="102"/>
        <v>66.497613050842673</v>
      </c>
      <c r="BH95" s="77">
        <f t="shared" ca="1" si="102"/>
        <v>66.497613050842673</v>
      </c>
      <c r="BI95" s="77">
        <f t="shared" ca="1" si="102"/>
        <v>66.497613050842673</v>
      </c>
      <c r="BJ95" s="77">
        <f t="shared" ca="1" si="102"/>
        <v>66.497613050842673</v>
      </c>
      <c r="BK95" s="77">
        <f t="shared" ca="1" si="102"/>
        <v>66.497613050842673</v>
      </c>
      <c r="BL95" s="77">
        <f t="shared" ca="1" si="102"/>
        <v>66.497613050842673</v>
      </c>
      <c r="BM95" s="77">
        <f t="shared" ca="1" si="102"/>
        <v>66.497613050842673</v>
      </c>
      <c r="BN95" s="77">
        <f t="shared" ca="1" si="102"/>
        <v>66.497613050842673</v>
      </c>
      <c r="BO95" s="77">
        <f t="shared" ca="1" si="102"/>
        <v>66.497613050842673</v>
      </c>
      <c r="BP95" s="77">
        <f t="shared" ca="1" si="102"/>
        <v>66.497613050842673</v>
      </c>
      <c r="BQ95" s="77">
        <f t="shared" ca="1" si="102"/>
        <v>66.497613050842673</v>
      </c>
      <c r="BR95" s="77">
        <f t="shared" ca="1" si="102"/>
        <v>66.497613050842673</v>
      </c>
      <c r="BS95" s="77">
        <f t="shared" ref="BS95:ED95" ca="1" si="103">SUM(BS90:BS94)</f>
        <v>66.497613050842673</v>
      </c>
      <c r="BT95" s="77">
        <f t="shared" ca="1" si="103"/>
        <v>66.497613050842673</v>
      </c>
      <c r="BU95" s="77">
        <f t="shared" ca="1" si="103"/>
        <v>66.497613050842673</v>
      </c>
      <c r="BV95" s="77">
        <f t="shared" ca="1" si="103"/>
        <v>66.497613050842673</v>
      </c>
      <c r="BW95" s="77">
        <f t="shared" ca="1" si="103"/>
        <v>66.497613050842673</v>
      </c>
      <c r="BX95" s="77">
        <f t="shared" ca="1" si="103"/>
        <v>66.497613050842673</v>
      </c>
      <c r="BY95" s="77">
        <f t="shared" ca="1" si="103"/>
        <v>66.497613050842673</v>
      </c>
      <c r="BZ95" s="77">
        <f t="shared" ca="1" si="103"/>
        <v>66.497613050842673</v>
      </c>
      <c r="CA95" s="77">
        <f t="shared" ca="1" si="103"/>
        <v>66.497613050842673</v>
      </c>
      <c r="CB95" s="77">
        <f t="shared" ca="1" si="103"/>
        <v>66.497613050842673</v>
      </c>
      <c r="CC95" s="77">
        <f t="shared" ca="1" si="103"/>
        <v>66.497613050842673</v>
      </c>
      <c r="CD95" s="77">
        <f t="shared" ca="1" si="103"/>
        <v>66.497613050842673</v>
      </c>
      <c r="CE95" s="77">
        <f t="shared" ca="1" si="103"/>
        <v>66.497613050842673</v>
      </c>
      <c r="CF95" s="77">
        <f t="shared" ca="1" si="103"/>
        <v>66.497613050842673</v>
      </c>
      <c r="CG95" s="77">
        <f t="shared" ca="1" si="103"/>
        <v>66.497613050842673</v>
      </c>
      <c r="CH95" s="77">
        <f t="shared" ca="1" si="103"/>
        <v>66.497613050842673</v>
      </c>
      <c r="CI95" s="77">
        <f t="shared" ca="1" si="103"/>
        <v>66.497613050842673</v>
      </c>
      <c r="CJ95" s="77">
        <f t="shared" ca="1" si="103"/>
        <v>66.497613050842673</v>
      </c>
      <c r="CK95" s="77">
        <f t="shared" ca="1" si="103"/>
        <v>66.497613050842673</v>
      </c>
      <c r="CL95" s="77">
        <f t="shared" ca="1" si="103"/>
        <v>66.497613050842673</v>
      </c>
      <c r="CM95" s="77">
        <f t="shared" ca="1" si="103"/>
        <v>66.497613050842673</v>
      </c>
      <c r="CN95" s="77">
        <f t="shared" ca="1" si="103"/>
        <v>66.497613050842673</v>
      </c>
      <c r="CO95" s="77">
        <f t="shared" ca="1" si="103"/>
        <v>66.497613050842673</v>
      </c>
      <c r="CP95" s="77">
        <f t="shared" ca="1" si="103"/>
        <v>66.497613050842673</v>
      </c>
      <c r="CQ95" s="77">
        <f t="shared" ca="1" si="103"/>
        <v>66.497613050842673</v>
      </c>
      <c r="CR95" s="77">
        <f t="shared" ca="1" si="103"/>
        <v>66.497613050842673</v>
      </c>
      <c r="CS95" s="77">
        <f t="shared" ca="1" si="103"/>
        <v>66.497613050842673</v>
      </c>
      <c r="CT95" s="77">
        <f t="shared" ca="1" si="103"/>
        <v>66.497613050842673</v>
      </c>
      <c r="CU95" s="77">
        <f t="shared" ca="1" si="103"/>
        <v>66.497613050842673</v>
      </c>
      <c r="CV95" s="77">
        <f t="shared" ca="1" si="103"/>
        <v>66.497613050842673</v>
      </c>
      <c r="CW95" s="77">
        <f t="shared" ca="1" si="103"/>
        <v>66.497613050842673</v>
      </c>
      <c r="CX95" s="77">
        <f t="shared" ca="1" si="103"/>
        <v>66.497613050842673</v>
      </c>
      <c r="CY95" s="77">
        <f t="shared" ca="1" si="103"/>
        <v>66.497613050842673</v>
      </c>
      <c r="CZ95" s="77">
        <f t="shared" ca="1" si="103"/>
        <v>66.497613050842673</v>
      </c>
      <c r="DA95" s="77">
        <f t="shared" ca="1" si="103"/>
        <v>66.497613050842673</v>
      </c>
      <c r="DB95" s="77">
        <f t="shared" ca="1" si="103"/>
        <v>66.497613050842673</v>
      </c>
      <c r="DC95" s="77">
        <f t="shared" ca="1" si="103"/>
        <v>66.497613050842673</v>
      </c>
      <c r="DD95" s="77">
        <f t="shared" ca="1" si="103"/>
        <v>66.497613050842673</v>
      </c>
      <c r="DE95" s="77">
        <f t="shared" ca="1" si="103"/>
        <v>66.497613050842673</v>
      </c>
      <c r="DF95" s="77">
        <f t="shared" ca="1" si="103"/>
        <v>66.497613050842673</v>
      </c>
      <c r="DG95" s="77">
        <f t="shared" ca="1" si="103"/>
        <v>66.497613050842673</v>
      </c>
      <c r="DH95" s="77">
        <f t="shared" ca="1" si="103"/>
        <v>66.497613050842673</v>
      </c>
      <c r="DI95" s="77">
        <f t="shared" ca="1" si="103"/>
        <v>66.497613050842673</v>
      </c>
      <c r="DJ95" s="77">
        <f t="shared" ca="1" si="103"/>
        <v>66.497613050842673</v>
      </c>
      <c r="DK95" s="77">
        <f t="shared" ca="1" si="103"/>
        <v>66.497613050842673</v>
      </c>
      <c r="DL95" s="77">
        <f t="shared" ca="1" si="103"/>
        <v>66.497613050842673</v>
      </c>
      <c r="DM95" s="77">
        <f t="shared" ca="1" si="103"/>
        <v>66.497613050842673</v>
      </c>
      <c r="DN95" s="77">
        <f t="shared" ca="1" si="103"/>
        <v>66.497613050842673</v>
      </c>
      <c r="DO95" s="77">
        <f t="shared" ca="1" si="103"/>
        <v>66.497613050842673</v>
      </c>
      <c r="DP95" s="77">
        <f t="shared" ca="1" si="103"/>
        <v>66.497613050842673</v>
      </c>
      <c r="DQ95" s="77">
        <f t="shared" ca="1" si="103"/>
        <v>66.497613050842673</v>
      </c>
      <c r="DR95" s="77">
        <f t="shared" ca="1" si="103"/>
        <v>66.497613050842673</v>
      </c>
      <c r="DS95" s="77">
        <f t="shared" ca="1" si="103"/>
        <v>66.497613050842673</v>
      </c>
      <c r="DT95" s="77">
        <f t="shared" ca="1" si="103"/>
        <v>66.497613050842673</v>
      </c>
      <c r="DU95" s="77">
        <f t="shared" ca="1" si="103"/>
        <v>66.497613050842673</v>
      </c>
      <c r="DV95" s="77">
        <f t="shared" ca="1" si="103"/>
        <v>66.497613050842673</v>
      </c>
      <c r="DW95" s="77">
        <f t="shared" ca="1" si="103"/>
        <v>66.497613050842673</v>
      </c>
      <c r="DX95" s="77">
        <f t="shared" ca="1" si="103"/>
        <v>66.497613050842673</v>
      </c>
      <c r="DY95" s="77">
        <f t="shared" ca="1" si="103"/>
        <v>66.497613050842673</v>
      </c>
      <c r="DZ95" s="77">
        <f t="shared" ca="1" si="103"/>
        <v>66.497613050842673</v>
      </c>
      <c r="EA95" s="77">
        <f t="shared" ca="1" si="103"/>
        <v>66.497613050842673</v>
      </c>
      <c r="EB95" s="77">
        <f t="shared" ca="1" si="103"/>
        <v>66.497613050842673</v>
      </c>
      <c r="EC95" s="77">
        <f t="shared" ca="1" si="103"/>
        <v>66.497613050842673</v>
      </c>
      <c r="ED95" s="77">
        <f t="shared" ca="1" si="103"/>
        <v>66.497613050842673</v>
      </c>
      <c r="EE95" s="77">
        <f t="shared" ref="EE95:GP95" ca="1" si="104">SUM(EE90:EE94)</f>
        <v>66.497613050842673</v>
      </c>
      <c r="EF95" s="77">
        <f t="shared" ca="1" si="104"/>
        <v>66.497613050842673</v>
      </c>
      <c r="EG95" s="77">
        <f t="shared" ca="1" si="104"/>
        <v>66.497613050842673</v>
      </c>
      <c r="EH95" s="77">
        <f t="shared" ca="1" si="104"/>
        <v>66.497613050827567</v>
      </c>
      <c r="EI95" s="77">
        <f t="shared" ca="1" si="104"/>
        <v>0</v>
      </c>
      <c r="EJ95" s="77">
        <f t="shared" ca="1" si="104"/>
        <v>0</v>
      </c>
      <c r="EK95" s="77">
        <f t="shared" ca="1" si="104"/>
        <v>0</v>
      </c>
      <c r="EL95" s="77">
        <f t="shared" ca="1" si="104"/>
        <v>0</v>
      </c>
      <c r="EM95" s="77">
        <f t="shared" ca="1" si="104"/>
        <v>0</v>
      </c>
      <c r="EN95" s="77">
        <f t="shared" ca="1" si="104"/>
        <v>0</v>
      </c>
      <c r="EO95" s="77">
        <f t="shared" ca="1" si="104"/>
        <v>0</v>
      </c>
      <c r="EP95" s="77">
        <f t="shared" ca="1" si="104"/>
        <v>0</v>
      </c>
      <c r="EQ95" s="77">
        <f t="shared" ca="1" si="104"/>
        <v>0</v>
      </c>
      <c r="ER95" s="77">
        <f t="shared" ca="1" si="104"/>
        <v>0</v>
      </c>
      <c r="ES95" s="77">
        <f t="shared" ca="1" si="104"/>
        <v>0</v>
      </c>
      <c r="ET95" s="77">
        <f t="shared" ca="1" si="104"/>
        <v>0</v>
      </c>
      <c r="EU95" s="77">
        <f t="shared" ca="1" si="104"/>
        <v>0</v>
      </c>
      <c r="EV95" s="77">
        <f t="shared" ca="1" si="104"/>
        <v>0</v>
      </c>
      <c r="EW95" s="77">
        <f t="shared" ca="1" si="104"/>
        <v>0</v>
      </c>
      <c r="EX95" s="77">
        <f t="shared" ca="1" si="104"/>
        <v>0</v>
      </c>
      <c r="EY95" s="77">
        <f t="shared" ca="1" si="104"/>
        <v>0</v>
      </c>
      <c r="EZ95" s="77">
        <f t="shared" ca="1" si="104"/>
        <v>0</v>
      </c>
      <c r="FA95" s="77">
        <f t="shared" ca="1" si="104"/>
        <v>0</v>
      </c>
      <c r="FB95" s="77">
        <f t="shared" ca="1" si="104"/>
        <v>0</v>
      </c>
      <c r="FC95" s="77">
        <f t="shared" ca="1" si="104"/>
        <v>0</v>
      </c>
      <c r="FD95" s="77">
        <f t="shared" ca="1" si="104"/>
        <v>0</v>
      </c>
      <c r="FE95" s="77">
        <f t="shared" ca="1" si="104"/>
        <v>0</v>
      </c>
      <c r="FF95" s="77">
        <f t="shared" ca="1" si="104"/>
        <v>0</v>
      </c>
      <c r="FG95" s="77">
        <f t="shared" ca="1" si="104"/>
        <v>0</v>
      </c>
      <c r="FH95" s="77">
        <f t="shared" ca="1" si="104"/>
        <v>0</v>
      </c>
      <c r="FI95" s="77">
        <f t="shared" ca="1" si="104"/>
        <v>0</v>
      </c>
      <c r="FJ95" s="77">
        <f t="shared" ca="1" si="104"/>
        <v>0</v>
      </c>
      <c r="FK95" s="77">
        <f t="shared" ca="1" si="104"/>
        <v>0</v>
      </c>
      <c r="FL95" s="77">
        <f t="shared" ca="1" si="104"/>
        <v>0</v>
      </c>
      <c r="FM95" s="77">
        <f t="shared" ca="1" si="104"/>
        <v>0</v>
      </c>
      <c r="FN95" s="77">
        <f t="shared" ca="1" si="104"/>
        <v>0</v>
      </c>
      <c r="FO95" s="77">
        <f t="shared" ca="1" si="104"/>
        <v>0</v>
      </c>
      <c r="FP95" s="77">
        <f t="shared" ca="1" si="104"/>
        <v>0</v>
      </c>
      <c r="FQ95" s="77">
        <f t="shared" ca="1" si="104"/>
        <v>0</v>
      </c>
      <c r="FR95" s="77">
        <f t="shared" ca="1" si="104"/>
        <v>0</v>
      </c>
      <c r="FS95" s="77">
        <f t="shared" ca="1" si="104"/>
        <v>0</v>
      </c>
      <c r="FT95" s="77">
        <f t="shared" ca="1" si="104"/>
        <v>0</v>
      </c>
      <c r="FU95" s="77">
        <f t="shared" ca="1" si="104"/>
        <v>0</v>
      </c>
      <c r="FV95" s="77">
        <f t="shared" ca="1" si="104"/>
        <v>0</v>
      </c>
      <c r="FW95" s="77">
        <f t="shared" ca="1" si="104"/>
        <v>0</v>
      </c>
      <c r="FX95" s="77">
        <f t="shared" ca="1" si="104"/>
        <v>0</v>
      </c>
      <c r="FY95" s="77">
        <f t="shared" ca="1" si="104"/>
        <v>0</v>
      </c>
      <c r="FZ95" s="77">
        <f t="shared" ca="1" si="104"/>
        <v>0</v>
      </c>
      <c r="GA95" s="77">
        <f t="shared" ca="1" si="104"/>
        <v>0</v>
      </c>
      <c r="GB95" s="77">
        <f t="shared" ca="1" si="104"/>
        <v>0</v>
      </c>
      <c r="GC95" s="77">
        <f t="shared" ca="1" si="104"/>
        <v>0</v>
      </c>
      <c r="GD95" s="77">
        <f t="shared" ca="1" si="104"/>
        <v>0</v>
      </c>
      <c r="GE95" s="77">
        <f t="shared" ca="1" si="104"/>
        <v>0</v>
      </c>
      <c r="GF95" s="77">
        <f t="shared" ca="1" si="104"/>
        <v>0</v>
      </c>
      <c r="GG95" s="77">
        <f t="shared" ca="1" si="104"/>
        <v>0</v>
      </c>
      <c r="GH95" s="77">
        <f t="shared" ca="1" si="104"/>
        <v>0</v>
      </c>
      <c r="GI95" s="77">
        <f t="shared" ca="1" si="104"/>
        <v>0</v>
      </c>
      <c r="GJ95" s="77">
        <f t="shared" ca="1" si="104"/>
        <v>0</v>
      </c>
      <c r="GK95" s="77">
        <f t="shared" ca="1" si="104"/>
        <v>0</v>
      </c>
      <c r="GL95" s="77">
        <f t="shared" ca="1" si="104"/>
        <v>0</v>
      </c>
      <c r="GM95" s="77">
        <f t="shared" ca="1" si="104"/>
        <v>0</v>
      </c>
      <c r="GN95" s="77">
        <f t="shared" ca="1" si="104"/>
        <v>0</v>
      </c>
      <c r="GO95" s="77">
        <f t="shared" ca="1" si="104"/>
        <v>0</v>
      </c>
      <c r="GP95" s="77">
        <f t="shared" ca="1" si="104"/>
        <v>0</v>
      </c>
      <c r="GQ95" s="77">
        <f t="shared" ref="GQ95:IL95" ca="1" si="105">SUM(GQ90:GQ94)</f>
        <v>0</v>
      </c>
      <c r="GR95" s="77">
        <f t="shared" ca="1" si="105"/>
        <v>0</v>
      </c>
      <c r="GS95" s="77">
        <f t="shared" ca="1" si="105"/>
        <v>0</v>
      </c>
      <c r="GT95" s="77">
        <f t="shared" ca="1" si="105"/>
        <v>0</v>
      </c>
      <c r="GU95" s="77">
        <f t="shared" ca="1" si="105"/>
        <v>0</v>
      </c>
      <c r="GV95" s="77">
        <f t="shared" ca="1" si="105"/>
        <v>0</v>
      </c>
      <c r="GW95" s="77">
        <f t="shared" ca="1" si="105"/>
        <v>0</v>
      </c>
      <c r="GX95" s="77">
        <f t="shared" ca="1" si="105"/>
        <v>0</v>
      </c>
      <c r="GY95" s="77">
        <f t="shared" ca="1" si="105"/>
        <v>0</v>
      </c>
      <c r="GZ95" s="77">
        <f t="shared" ca="1" si="105"/>
        <v>0</v>
      </c>
      <c r="HA95" s="77">
        <f t="shared" ca="1" si="105"/>
        <v>0</v>
      </c>
      <c r="HB95" s="77">
        <f t="shared" ca="1" si="105"/>
        <v>0</v>
      </c>
      <c r="HC95" s="77">
        <f t="shared" ca="1" si="105"/>
        <v>0</v>
      </c>
      <c r="HD95" s="77">
        <f t="shared" ca="1" si="105"/>
        <v>0</v>
      </c>
      <c r="HE95" s="77">
        <f t="shared" ca="1" si="105"/>
        <v>0</v>
      </c>
      <c r="HF95" s="77">
        <f t="shared" ca="1" si="105"/>
        <v>0</v>
      </c>
      <c r="HG95" s="77">
        <f t="shared" ca="1" si="105"/>
        <v>0</v>
      </c>
      <c r="HH95" s="77">
        <f t="shared" ca="1" si="105"/>
        <v>0</v>
      </c>
      <c r="HI95" s="77">
        <f t="shared" ca="1" si="105"/>
        <v>0</v>
      </c>
      <c r="HJ95" s="77">
        <f t="shared" ca="1" si="105"/>
        <v>0</v>
      </c>
      <c r="HK95" s="77">
        <f t="shared" ca="1" si="105"/>
        <v>0</v>
      </c>
      <c r="HL95" s="77">
        <f t="shared" ca="1" si="105"/>
        <v>0</v>
      </c>
      <c r="HM95" s="77">
        <f t="shared" ca="1" si="105"/>
        <v>0</v>
      </c>
      <c r="HN95" s="77">
        <f t="shared" ca="1" si="105"/>
        <v>0</v>
      </c>
      <c r="HO95" s="77">
        <f t="shared" ca="1" si="105"/>
        <v>0</v>
      </c>
      <c r="HP95" s="77">
        <f t="shared" ca="1" si="105"/>
        <v>0</v>
      </c>
      <c r="HQ95" s="77">
        <f t="shared" ca="1" si="105"/>
        <v>0</v>
      </c>
      <c r="HR95" s="77">
        <f t="shared" ca="1" si="105"/>
        <v>0</v>
      </c>
      <c r="HS95" s="77">
        <f t="shared" ca="1" si="105"/>
        <v>0</v>
      </c>
      <c r="HT95" s="77">
        <f t="shared" ca="1" si="105"/>
        <v>0</v>
      </c>
      <c r="HU95" s="77">
        <f t="shared" ca="1" si="105"/>
        <v>0</v>
      </c>
      <c r="HV95" s="77">
        <f t="shared" ca="1" si="105"/>
        <v>0</v>
      </c>
      <c r="HW95" s="77">
        <f t="shared" ca="1" si="105"/>
        <v>0</v>
      </c>
      <c r="HX95" s="77">
        <f t="shared" ca="1" si="105"/>
        <v>0</v>
      </c>
      <c r="HY95" s="77">
        <f t="shared" ca="1" si="105"/>
        <v>0</v>
      </c>
      <c r="HZ95" s="77">
        <f t="shared" ca="1" si="105"/>
        <v>0</v>
      </c>
      <c r="IA95" s="77">
        <f t="shared" ca="1" si="105"/>
        <v>0</v>
      </c>
      <c r="IB95" s="77">
        <f t="shared" ca="1" si="105"/>
        <v>0</v>
      </c>
      <c r="IC95" s="77">
        <f t="shared" ca="1" si="105"/>
        <v>0</v>
      </c>
      <c r="ID95" s="77">
        <f t="shared" ca="1" si="105"/>
        <v>0</v>
      </c>
      <c r="IE95" s="77">
        <f t="shared" ca="1" si="105"/>
        <v>0</v>
      </c>
      <c r="IF95" s="77">
        <f t="shared" ca="1" si="105"/>
        <v>0</v>
      </c>
      <c r="IG95" s="77">
        <f t="shared" ca="1" si="105"/>
        <v>0</v>
      </c>
      <c r="IH95" s="77">
        <f t="shared" ca="1" si="105"/>
        <v>0</v>
      </c>
      <c r="II95" s="77">
        <f t="shared" ca="1" si="105"/>
        <v>0</v>
      </c>
      <c r="IJ95" s="77">
        <f t="shared" ca="1" si="105"/>
        <v>0</v>
      </c>
      <c r="IK95" s="77">
        <f t="shared" ca="1" si="105"/>
        <v>0</v>
      </c>
      <c r="IL95" s="77">
        <f t="shared" ca="1" si="105"/>
        <v>0</v>
      </c>
    </row>
    <row r="96" spans="2:246" s="48" customFormat="1" ht="10.5" customHeight="1" outlineLevel="1" x14ac:dyDescent="0.2">
      <c r="B96" s="63"/>
      <c r="C96" s="64"/>
      <c r="D96" s="65"/>
      <c r="E96" s="66"/>
      <c r="F96" s="66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  <c r="V96" s="98"/>
      <c r="W96" s="98"/>
      <c r="X96" s="98"/>
      <c r="Y96" s="98"/>
      <c r="Z96" s="98"/>
      <c r="AA96" s="98"/>
      <c r="AB96" s="98"/>
      <c r="AC96" s="98"/>
      <c r="AD96" s="98"/>
      <c r="AE96" s="98"/>
      <c r="AF96" s="98"/>
      <c r="AG96" s="98"/>
      <c r="AH96" s="98"/>
      <c r="AI96" s="98"/>
      <c r="AJ96" s="98"/>
      <c r="AK96" s="98"/>
      <c r="AL96" s="98"/>
      <c r="AM96" s="98"/>
      <c r="AN96" s="98"/>
      <c r="AO96" s="98"/>
      <c r="AP96" s="98"/>
      <c r="AQ96" s="98"/>
      <c r="AR96" s="98"/>
      <c r="AS96" s="98"/>
      <c r="AT96" s="98"/>
      <c r="AU96" s="98"/>
      <c r="AV96" s="98"/>
      <c r="AW96" s="98"/>
      <c r="AX96" s="98"/>
      <c r="AY96" s="98"/>
      <c r="AZ96" s="98"/>
      <c r="BA96" s="98"/>
      <c r="BB96" s="98"/>
      <c r="BC96" s="98"/>
      <c r="BD96" s="98"/>
      <c r="BE96" s="98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  <c r="BX96" s="98"/>
      <c r="BY96" s="98"/>
      <c r="BZ96" s="98"/>
      <c r="CA96" s="98"/>
      <c r="CB96" s="98"/>
      <c r="CC96" s="98"/>
      <c r="CD96" s="98"/>
      <c r="CE96" s="98"/>
      <c r="CF96" s="98"/>
      <c r="CG96" s="98"/>
      <c r="CH96" s="98"/>
      <c r="CI96" s="98"/>
      <c r="CJ96" s="98"/>
      <c r="CK96" s="98"/>
      <c r="CL96" s="98"/>
      <c r="CM96" s="98"/>
      <c r="CN96" s="98"/>
      <c r="CO96" s="98"/>
      <c r="CP96" s="98"/>
      <c r="CQ96" s="98"/>
      <c r="CR96" s="98"/>
      <c r="CS96" s="98"/>
      <c r="CT96" s="98"/>
      <c r="CU96" s="98"/>
      <c r="CV96" s="98"/>
      <c r="CW96" s="98"/>
      <c r="CX96" s="98"/>
      <c r="CY96" s="98"/>
      <c r="CZ96" s="98"/>
      <c r="DA96" s="98"/>
      <c r="DB96" s="98"/>
      <c r="DC96" s="98"/>
      <c r="DD96" s="98"/>
      <c r="DE96" s="98"/>
      <c r="DF96" s="98"/>
      <c r="DG96" s="98"/>
      <c r="DH96" s="98"/>
      <c r="DI96" s="98"/>
      <c r="DJ96" s="98"/>
      <c r="DK96" s="98"/>
      <c r="DL96" s="98"/>
      <c r="DM96" s="98"/>
      <c r="DN96" s="98"/>
      <c r="DO96" s="98"/>
      <c r="DP96" s="98"/>
      <c r="DQ96" s="98"/>
      <c r="DR96" s="98"/>
      <c r="DS96" s="98"/>
      <c r="DT96" s="98"/>
      <c r="DU96" s="98"/>
      <c r="DV96" s="98"/>
      <c r="DW96" s="98"/>
      <c r="DX96" s="98"/>
      <c r="DY96" s="98"/>
      <c r="DZ96" s="98"/>
      <c r="EA96" s="98"/>
      <c r="EB96" s="98"/>
      <c r="EC96" s="98"/>
      <c r="ED96" s="98"/>
      <c r="EE96" s="98"/>
      <c r="EF96" s="98"/>
      <c r="EG96" s="98"/>
      <c r="EH96" s="98"/>
      <c r="EI96" s="98"/>
      <c r="EJ96" s="98"/>
      <c r="EK96" s="98"/>
      <c r="EL96" s="98"/>
      <c r="EM96" s="98"/>
      <c r="EN96" s="98"/>
      <c r="EO96" s="98"/>
      <c r="EP96" s="98"/>
      <c r="EQ96" s="98"/>
      <c r="ER96" s="98"/>
      <c r="ES96" s="98"/>
      <c r="ET96" s="98"/>
      <c r="EU96" s="98"/>
      <c r="EV96" s="98"/>
      <c r="EW96" s="98"/>
      <c r="EX96" s="98"/>
      <c r="EY96" s="98"/>
      <c r="EZ96" s="98"/>
      <c r="FA96" s="98"/>
      <c r="FB96" s="98"/>
      <c r="FC96" s="98"/>
      <c r="FD96" s="98"/>
      <c r="FE96" s="98"/>
      <c r="FF96" s="98"/>
      <c r="FG96" s="98"/>
      <c r="FH96" s="98"/>
      <c r="FI96" s="98"/>
      <c r="FJ96" s="98"/>
      <c r="FK96" s="98"/>
      <c r="FL96" s="98"/>
      <c r="FM96" s="98"/>
      <c r="FN96" s="98"/>
      <c r="FO96" s="98"/>
      <c r="FP96" s="98"/>
      <c r="FQ96" s="98"/>
      <c r="FR96" s="98"/>
      <c r="FS96" s="98"/>
      <c r="FT96" s="98"/>
      <c r="FU96" s="98"/>
      <c r="FV96" s="98"/>
      <c r="FW96" s="98"/>
      <c r="FX96" s="98"/>
      <c r="FY96" s="98"/>
      <c r="FZ96" s="98"/>
      <c r="GA96" s="98"/>
      <c r="GB96" s="98"/>
      <c r="GC96" s="98"/>
      <c r="GD96" s="98"/>
      <c r="GE96" s="98"/>
      <c r="GF96" s="98"/>
      <c r="GG96" s="98"/>
      <c r="GH96" s="98"/>
      <c r="GI96" s="98"/>
      <c r="GJ96" s="98"/>
      <c r="GK96" s="98"/>
      <c r="GL96" s="98"/>
      <c r="GM96" s="98"/>
      <c r="GN96" s="98"/>
      <c r="GO96" s="98"/>
      <c r="GP96" s="98"/>
      <c r="GQ96" s="98"/>
      <c r="GR96" s="98"/>
      <c r="GS96" s="98"/>
      <c r="GT96" s="98"/>
      <c r="GU96" s="98"/>
      <c r="GV96" s="98"/>
      <c r="GW96" s="98"/>
      <c r="GX96" s="98"/>
      <c r="GY96" s="98"/>
      <c r="GZ96" s="98"/>
      <c r="HA96" s="98"/>
      <c r="HB96" s="98"/>
      <c r="HC96" s="98"/>
      <c r="HD96" s="98"/>
      <c r="HE96" s="98"/>
      <c r="HF96" s="98"/>
      <c r="HG96" s="98"/>
      <c r="HH96" s="98"/>
      <c r="HI96" s="98"/>
      <c r="HJ96" s="98"/>
      <c r="HK96" s="98"/>
      <c r="HL96" s="98"/>
      <c r="HM96" s="98"/>
      <c r="HN96" s="98"/>
      <c r="HO96" s="98"/>
      <c r="HP96" s="98"/>
      <c r="HQ96" s="98"/>
      <c r="HR96" s="98"/>
      <c r="HS96" s="98"/>
      <c r="HT96" s="98"/>
      <c r="HU96" s="98"/>
      <c r="HV96" s="98"/>
      <c r="HW96" s="98"/>
      <c r="HX96" s="98"/>
      <c r="HY96" s="98"/>
      <c r="HZ96" s="98"/>
      <c r="IA96" s="98"/>
      <c r="IB96" s="98"/>
      <c r="IC96" s="98"/>
      <c r="ID96" s="98"/>
      <c r="IE96" s="98"/>
      <c r="IF96" s="98"/>
      <c r="IG96" s="98"/>
      <c r="IH96" s="98"/>
      <c r="II96" s="98"/>
      <c r="IJ96" s="98"/>
      <c r="IK96" s="98"/>
      <c r="IL96" s="98"/>
    </row>
    <row r="97" spans="2:246" ht="10.5" customHeight="1" outlineLevel="1" x14ac:dyDescent="0.3">
      <c r="B97" s="42" t="s">
        <v>250</v>
      </c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</row>
    <row r="98" spans="2:246" ht="10.5" customHeight="1" outlineLevel="2" x14ac:dyDescent="0.3">
      <c r="B98" s="7" t="s">
        <v>112</v>
      </c>
      <c r="C98" s="56"/>
      <c r="G98" s="76">
        <f>SUM($G82:G82)-SUM($G90:G90)</f>
        <v>0</v>
      </c>
      <c r="H98" s="76">
        <f>SUM($G82:H82)-SUM($G90:H90)</f>
        <v>0</v>
      </c>
      <c r="I98" s="76">
        <f>SUM($G82:I82)-SUM($G90:I90)</f>
        <v>0</v>
      </c>
      <c r="J98" s="76">
        <f>SUM($G82:J82)-SUM($G90:J90)</f>
        <v>0</v>
      </c>
      <c r="K98" s="76">
        <f>SUM($G82:K82)-SUM($G90:K90)</f>
        <v>0</v>
      </c>
      <c r="L98" s="76">
        <f>SUM($G82:L82)-SUM($G90:L90)</f>
        <v>0</v>
      </c>
      <c r="M98" s="76">
        <f>SUM($G82:M82)-SUM($G90:M90)</f>
        <v>0</v>
      </c>
      <c r="N98" s="76">
        <f>SUM($G82:N82)-SUM($G90:N90)</f>
        <v>0</v>
      </c>
      <c r="O98" s="76">
        <f>SUM($G82:O82)-SUM($G90:O90)</f>
        <v>0</v>
      </c>
      <c r="P98" s="76">
        <f>SUM($G82:P82)-SUM($G90:P90)</f>
        <v>0</v>
      </c>
      <c r="Q98" s="76">
        <f>SUM($G82:Q82)-SUM($G90:Q90)</f>
        <v>0</v>
      </c>
      <c r="R98" s="76">
        <f>SUM($G82:R82)-SUM($G90:R90)</f>
        <v>0</v>
      </c>
      <c r="S98" s="76">
        <f>SUM($G82:S82)-SUM($G90:S90)</f>
        <v>0</v>
      </c>
      <c r="T98" s="76">
        <f>SUM($G82:T82)-SUM($G90:T90)</f>
        <v>0</v>
      </c>
      <c r="U98" s="76">
        <f>SUM($G82:U82)-SUM($G90:U90)</f>
        <v>0</v>
      </c>
      <c r="V98" s="76">
        <f>SUM($G82:V82)-SUM($G90:V90)</f>
        <v>0</v>
      </c>
      <c r="W98" s="76">
        <f>SUM($G82:W82)-SUM($G90:W90)</f>
        <v>0</v>
      </c>
      <c r="X98" s="76">
        <f>SUM($G82:X82)-SUM($G90:X90)</f>
        <v>0</v>
      </c>
      <c r="Y98" s="76">
        <f>SUM($G82:Y82)-SUM($G90:Y90)</f>
        <v>0</v>
      </c>
      <c r="Z98" s="76">
        <f>SUM($G82:Z82)-SUM($G90:Z90)</f>
        <v>0</v>
      </c>
      <c r="AA98" s="76">
        <f>SUM($G82:AA82)-SUM($G90:AA90)</f>
        <v>0</v>
      </c>
      <c r="AB98" s="76">
        <f>SUM($G82:AB82)-SUM($G90:AB90)</f>
        <v>0</v>
      </c>
      <c r="AC98" s="76">
        <f>SUM($G82:AC82)-SUM($G90:AC90)</f>
        <v>0</v>
      </c>
      <c r="AD98" s="76">
        <f>SUM($G82:AD82)-SUM($G90:AD90)</f>
        <v>0</v>
      </c>
      <c r="AE98" s="76">
        <f>SUM($G82:AE82)-SUM($G90:AE90)</f>
        <v>0</v>
      </c>
      <c r="AF98" s="76">
        <f>SUM($G82:AF82)-SUM($G90:AF90)</f>
        <v>0</v>
      </c>
      <c r="AG98" s="76">
        <f>SUM($G82:AG82)-SUM($G90:AG90)</f>
        <v>0</v>
      </c>
      <c r="AH98" s="76">
        <f>SUM($G82:AH82)-SUM($G90:AH90)</f>
        <v>0</v>
      </c>
      <c r="AI98" s="76">
        <f>SUM($G82:AI82)-SUM($G90:AI90)</f>
        <v>0</v>
      </c>
      <c r="AJ98" s="76">
        <f>SUM($G82:AJ82)-SUM($G90:AJ90)</f>
        <v>0</v>
      </c>
      <c r="AK98" s="76">
        <f>SUM($G82:AK82)-SUM($G90:AK90)</f>
        <v>0</v>
      </c>
      <c r="AL98" s="76">
        <f>SUM($G82:AL82)-SUM($G90:AL90)</f>
        <v>0</v>
      </c>
      <c r="AM98" s="76">
        <f>SUM($G82:AM82)-SUM($G90:AM90)</f>
        <v>0</v>
      </c>
      <c r="AN98" s="76">
        <f>SUM($G82:AN82)-SUM($G90:AN90)</f>
        <v>0</v>
      </c>
      <c r="AO98" s="76">
        <f>SUM($G82:AO82)-SUM($G90:AO90)</f>
        <v>0</v>
      </c>
      <c r="AP98" s="76">
        <f>SUM($G82:AP82)-SUM($G90:AP90)</f>
        <v>0</v>
      </c>
      <c r="AQ98" s="76">
        <f>SUM($G82:AQ82)-SUM($G90:AQ90)</f>
        <v>0</v>
      </c>
      <c r="AR98" s="76">
        <f>SUM($G82:AR82)-SUM($G90:AR90)</f>
        <v>0</v>
      </c>
      <c r="AS98" s="76">
        <f>SUM($G82:AS82)-SUM($G90:AS90)</f>
        <v>0</v>
      </c>
      <c r="AT98" s="76">
        <f>SUM($G82:AT82)-SUM($G90:AT90)</f>
        <v>0</v>
      </c>
      <c r="AU98" s="76">
        <f>SUM($G82:AU82)-SUM($G90:AU90)</f>
        <v>0</v>
      </c>
      <c r="AV98" s="76">
        <f>SUM($G82:AV82)-SUM($G90:AV90)</f>
        <v>0</v>
      </c>
      <c r="AW98" s="76">
        <f>SUM($G82:AW82)-SUM($G90:AW90)</f>
        <v>0</v>
      </c>
      <c r="AX98" s="76">
        <f>SUM($G82:AX82)-SUM($G90:AX90)</f>
        <v>0</v>
      </c>
      <c r="AY98" s="76">
        <f>SUM($G82:AY82)-SUM($G90:AY90)</f>
        <v>0</v>
      </c>
      <c r="AZ98" s="76">
        <f>SUM($G82:AZ82)-SUM($G90:AZ90)</f>
        <v>0</v>
      </c>
      <c r="BA98" s="76">
        <f>SUM($G82:BA82)-SUM($G90:BA90)</f>
        <v>0</v>
      </c>
      <c r="BB98" s="76">
        <f>SUM($G82:BB82)-SUM($G90:BB90)</f>
        <v>0</v>
      </c>
      <c r="BC98" s="76">
        <f>SUM($G82:BC82)-SUM($G90:BC90)</f>
        <v>0</v>
      </c>
      <c r="BD98" s="76">
        <f>SUM($G82:BD82)-SUM($G90:BD90)</f>
        <v>0</v>
      </c>
      <c r="BE98" s="76">
        <f>SUM($G82:BE82)-SUM($G90:BE90)</f>
        <v>0</v>
      </c>
      <c r="BF98" s="76">
        <f>SUM($G82:BF82)-SUM($G90:BF90)</f>
        <v>0</v>
      </c>
      <c r="BG98" s="76">
        <f>SUM($G82:BG82)-SUM($G90:BG90)</f>
        <v>0</v>
      </c>
      <c r="BH98" s="76">
        <f>SUM($G82:BH82)-SUM($G90:BH90)</f>
        <v>0</v>
      </c>
      <c r="BI98" s="76">
        <f>SUM($G82:BI82)-SUM($G90:BI90)</f>
        <v>0</v>
      </c>
      <c r="BJ98" s="76">
        <f>SUM($G82:BJ82)-SUM($G90:BJ90)</f>
        <v>0</v>
      </c>
      <c r="BK98" s="76">
        <f>SUM($G82:BK82)-SUM($G90:BK90)</f>
        <v>0</v>
      </c>
      <c r="BL98" s="76">
        <f>SUM($G82:BL82)-SUM($G90:BL90)</f>
        <v>0</v>
      </c>
      <c r="BM98" s="76">
        <f>SUM($G82:BM82)-SUM($G90:BM90)</f>
        <v>0</v>
      </c>
      <c r="BN98" s="76">
        <f>SUM($G82:BN82)-SUM($G90:BN90)</f>
        <v>0</v>
      </c>
      <c r="BO98" s="76">
        <f>SUM($G82:BO82)-SUM($G90:BO90)</f>
        <v>0</v>
      </c>
      <c r="BP98" s="76">
        <f>SUM($G82:BP82)-SUM($G90:BP90)</f>
        <v>0</v>
      </c>
      <c r="BQ98" s="76">
        <f>SUM($G82:BQ82)-SUM($G90:BQ90)</f>
        <v>0</v>
      </c>
      <c r="BR98" s="76">
        <f>SUM($G82:BR82)-SUM($G90:BR90)</f>
        <v>0</v>
      </c>
      <c r="BS98" s="76">
        <f>SUM($G82:BS82)-SUM($G90:BS90)</f>
        <v>0</v>
      </c>
      <c r="BT98" s="76">
        <f>SUM($G82:BT82)-SUM($G90:BT90)</f>
        <v>0</v>
      </c>
      <c r="BU98" s="76">
        <f>SUM($G82:BU82)-SUM($G90:BU90)</f>
        <v>0</v>
      </c>
      <c r="BV98" s="76">
        <f>SUM($G82:BV82)-SUM($G90:BV90)</f>
        <v>0</v>
      </c>
      <c r="BW98" s="76">
        <f>SUM($G82:BW82)-SUM($G90:BW90)</f>
        <v>0</v>
      </c>
      <c r="BX98" s="76">
        <f>SUM($G82:BX82)-SUM($G90:BX90)</f>
        <v>0</v>
      </c>
      <c r="BY98" s="76">
        <f>SUM($G82:BY82)-SUM($G90:BY90)</f>
        <v>0</v>
      </c>
      <c r="BZ98" s="76">
        <f>SUM($G82:BZ82)-SUM($G90:BZ90)</f>
        <v>0</v>
      </c>
      <c r="CA98" s="76">
        <f>SUM($G82:CA82)-SUM($G90:CA90)</f>
        <v>0</v>
      </c>
      <c r="CB98" s="76">
        <f>SUM($G82:CB82)-SUM($G90:CB90)</f>
        <v>0</v>
      </c>
      <c r="CC98" s="76">
        <f>SUM($G82:CC82)-SUM($G90:CC90)</f>
        <v>0</v>
      </c>
      <c r="CD98" s="76">
        <f>SUM($G82:CD82)-SUM($G90:CD90)</f>
        <v>0</v>
      </c>
      <c r="CE98" s="76">
        <f>SUM($G82:CE82)-SUM($G90:CE90)</f>
        <v>0</v>
      </c>
      <c r="CF98" s="76">
        <f>SUM($G82:CF82)-SUM($G90:CF90)</f>
        <v>0</v>
      </c>
      <c r="CG98" s="76">
        <f>SUM($G82:CG82)-SUM($G90:CG90)</f>
        <v>0</v>
      </c>
      <c r="CH98" s="76">
        <f>SUM($G82:CH82)-SUM($G90:CH90)</f>
        <v>0</v>
      </c>
      <c r="CI98" s="76">
        <f>SUM($G82:CI82)-SUM($G90:CI90)</f>
        <v>0</v>
      </c>
      <c r="CJ98" s="76">
        <f>SUM($G82:CJ82)-SUM($G90:CJ90)</f>
        <v>0</v>
      </c>
      <c r="CK98" s="76">
        <f>SUM($G82:CK82)-SUM($G90:CK90)</f>
        <v>0</v>
      </c>
      <c r="CL98" s="76">
        <f>SUM($G82:CL82)-SUM($G90:CL90)</f>
        <v>0</v>
      </c>
      <c r="CM98" s="76">
        <f>SUM($G82:CM82)-SUM($G90:CM90)</f>
        <v>0</v>
      </c>
      <c r="CN98" s="76">
        <f>SUM($G82:CN82)-SUM($G90:CN90)</f>
        <v>0</v>
      </c>
      <c r="CO98" s="76">
        <f>SUM($G82:CO82)-SUM($G90:CO90)</f>
        <v>0</v>
      </c>
      <c r="CP98" s="76">
        <f>SUM($G82:CP82)-SUM($G90:CP90)</f>
        <v>0</v>
      </c>
      <c r="CQ98" s="76">
        <f>SUM($G82:CQ82)-SUM($G90:CQ90)</f>
        <v>0</v>
      </c>
      <c r="CR98" s="76">
        <f>SUM($G82:CR82)-SUM($G90:CR90)</f>
        <v>0</v>
      </c>
      <c r="CS98" s="76">
        <f>SUM($G82:CS82)-SUM($G90:CS90)</f>
        <v>0</v>
      </c>
      <c r="CT98" s="76">
        <f>SUM($G82:CT82)-SUM($G90:CT90)</f>
        <v>0</v>
      </c>
      <c r="CU98" s="76">
        <f>SUM($G82:CU82)-SUM($G90:CU90)</f>
        <v>0</v>
      </c>
      <c r="CV98" s="76">
        <f>SUM($G82:CV82)-SUM($G90:CV90)</f>
        <v>0</v>
      </c>
      <c r="CW98" s="76">
        <f>SUM($G82:CW82)-SUM($G90:CW90)</f>
        <v>0</v>
      </c>
      <c r="CX98" s="76">
        <f>SUM($G82:CX82)-SUM($G90:CX90)</f>
        <v>0</v>
      </c>
      <c r="CY98" s="76">
        <f>SUM($G82:CY82)-SUM($G90:CY90)</f>
        <v>0</v>
      </c>
      <c r="CZ98" s="76">
        <f>SUM($G82:CZ82)-SUM($G90:CZ90)</f>
        <v>0</v>
      </c>
      <c r="DA98" s="76">
        <f>SUM($G82:DA82)-SUM($G90:DA90)</f>
        <v>0</v>
      </c>
      <c r="DB98" s="76">
        <f>SUM($G82:DB82)-SUM($G90:DB90)</f>
        <v>0</v>
      </c>
      <c r="DC98" s="76">
        <f>SUM($G82:DC82)-SUM($G90:DC90)</f>
        <v>0</v>
      </c>
      <c r="DD98" s="76">
        <f>SUM($G82:DD82)-SUM($G90:DD90)</f>
        <v>0</v>
      </c>
      <c r="DE98" s="76">
        <f>SUM($G82:DE82)-SUM($G90:DE90)</f>
        <v>0</v>
      </c>
      <c r="DF98" s="76">
        <f>SUM($G82:DF82)-SUM($G90:DF90)</f>
        <v>0</v>
      </c>
      <c r="DG98" s="76">
        <f>SUM($G82:DG82)-SUM($G90:DG90)</f>
        <v>0</v>
      </c>
      <c r="DH98" s="76">
        <f>SUM($G82:DH82)-SUM($G90:DH90)</f>
        <v>0</v>
      </c>
      <c r="DI98" s="76">
        <f>SUM($G82:DI82)-SUM($G90:DI90)</f>
        <v>0</v>
      </c>
      <c r="DJ98" s="76">
        <f>SUM($G82:DJ82)-SUM($G90:DJ90)</f>
        <v>0</v>
      </c>
      <c r="DK98" s="76">
        <f>SUM($G82:DK82)-SUM($G90:DK90)</f>
        <v>0</v>
      </c>
      <c r="DL98" s="76">
        <f>SUM($G82:DL82)-SUM($G90:DL90)</f>
        <v>0</v>
      </c>
      <c r="DM98" s="76">
        <f>SUM($G82:DM82)-SUM($G90:DM90)</f>
        <v>0</v>
      </c>
      <c r="DN98" s="76">
        <f>SUM($G82:DN82)-SUM($G90:DN90)</f>
        <v>0</v>
      </c>
      <c r="DO98" s="76">
        <f>SUM($G82:DO82)-SUM($G90:DO90)</f>
        <v>0</v>
      </c>
      <c r="DP98" s="76">
        <f>SUM($G82:DP82)-SUM($G90:DP90)</f>
        <v>0</v>
      </c>
      <c r="DQ98" s="76">
        <f>SUM($G82:DQ82)-SUM($G90:DQ90)</f>
        <v>0</v>
      </c>
      <c r="DR98" s="76">
        <f>SUM($G82:DR82)-SUM($G90:DR90)</f>
        <v>0</v>
      </c>
      <c r="DS98" s="76">
        <f>SUM($G82:DS82)-SUM($G90:DS90)</f>
        <v>0</v>
      </c>
      <c r="DT98" s="76">
        <f>SUM($G82:DT82)-SUM($G90:DT90)</f>
        <v>0</v>
      </c>
      <c r="DU98" s="76">
        <f>SUM($G82:DU82)-SUM($G90:DU90)</f>
        <v>0</v>
      </c>
      <c r="DV98" s="76">
        <f>SUM($G82:DV82)-SUM($G90:DV90)</f>
        <v>0</v>
      </c>
      <c r="DW98" s="76">
        <f>SUM($G82:DW82)-SUM($G90:DW90)</f>
        <v>0</v>
      </c>
      <c r="DX98" s="76">
        <f>SUM($G82:DX82)-SUM($G90:DX90)</f>
        <v>0</v>
      </c>
      <c r="DY98" s="76">
        <f>SUM($G82:DY82)-SUM($G90:DY90)</f>
        <v>0</v>
      </c>
      <c r="DZ98" s="76">
        <f>SUM($G82:DZ82)-SUM($G90:DZ90)</f>
        <v>0</v>
      </c>
      <c r="EA98" s="76">
        <f>SUM($G82:EA82)-SUM($G90:EA90)</f>
        <v>0</v>
      </c>
      <c r="EB98" s="76">
        <f>SUM($G82:EB82)-SUM($G90:EB90)</f>
        <v>0</v>
      </c>
      <c r="EC98" s="76">
        <f>SUM($G82:EC82)-SUM($G90:EC90)</f>
        <v>0</v>
      </c>
      <c r="ED98" s="76">
        <f>SUM($G82:ED82)-SUM($G90:ED90)</f>
        <v>0</v>
      </c>
      <c r="EE98" s="76">
        <f>SUM($G82:EE82)-SUM($G90:EE90)</f>
        <v>0</v>
      </c>
      <c r="EF98" s="76">
        <f>SUM($G82:EF82)-SUM($G90:EF90)</f>
        <v>0</v>
      </c>
      <c r="EG98" s="76">
        <f>SUM($G82:EG82)-SUM($G90:EG90)</f>
        <v>0</v>
      </c>
      <c r="EH98" s="76">
        <f>SUM($G82:EH82)-SUM($G90:EH90)</f>
        <v>0</v>
      </c>
      <c r="EI98" s="76">
        <f>SUM($G82:EI82)-SUM($G90:EI90)</f>
        <v>0</v>
      </c>
      <c r="EJ98" s="76">
        <f>SUM($G82:EJ82)-SUM($G90:EJ90)</f>
        <v>0</v>
      </c>
      <c r="EK98" s="76">
        <f>SUM($G82:EK82)-SUM($G90:EK90)</f>
        <v>0</v>
      </c>
      <c r="EL98" s="76">
        <f>SUM($G82:EL82)-SUM($G90:EL90)</f>
        <v>0</v>
      </c>
      <c r="EM98" s="76">
        <f>SUM($G82:EM82)-SUM($G90:EM90)</f>
        <v>0</v>
      </c>
      <c r="EN98" s="76">
        <f>SUM($G82:EN82)-SUM($G90:EN90)</f>
        <v>0</v>
      </c>
      <c r="EO98" s="76">
        <f>SUM($G82:EO82)-SUM($G90:EO90)</f>
        <v>0</v>
      </c>
      <c r="EP98" s="76">
        <f>SUM($G82:EP82)-SUM($G90:EP90)</f>
        <v>0</v>
      </c>
      <c r="EQ98" s="76">
        <f>SUM($G82:EQ82)-SUM($G90:EQ90)</f>
        <v>0</v>
      </c>
      <c r="ER98" s="76">
        <f>SUM($G82:ER82)-SUM($G90:ER90)</f>
        <v>0</v>
      </c>
      <c r="ES98" s="76">
        <f>SUM($G82:ES82)-SUM($G90:ES90)</f>
        <v>0</v>
      </c>
      <c r="ET98" s="76">
        <f>SUM($G82:ET82)-SUM($G90:ET90)</f>
        <v>0</v>
      </c>
      <c r="EU98" s="76">
        <f>SUM($G82:EU82)-SUM($G90:EU90)</f>
        <v>0</v>
      </c>
      <c r="EV98" s="76">
        <f>SUM($G82:EV82)-SUM($G90:EV90)</f>
        <v>0</v>
      </c>
      <c r="EW98" s="76">
        <f>SUM($G82:EW82)-SUM($G90:EW90)</f>
        <v>0</v>
      </c>
      <c r="EX98" s="76">
        <f>SUM($G82:EX82)-SUM($G90:EX90)</f>
        <v>0</v>
      </c>
      <c r="EY98" s="76">
        <f>SUM($G82:EY82)-SUM($G90:EY90)</f>
        <v>0</v>
      </c>
      <c r="EZ98" s="76">
        <f>SUM($G82:EZ82)-SUM($G90:EZ90)</f>
        <v>0</v>
      </c>
      <c r="FA98" s="76">
        <f>SUM($G82:FA82)-SUM($G90:FA90)</f>
        <v>0</v>
      </c>
      <c r="FB98" s="76">
        <f>SUM($G82:FB82)-SUM($G90:FB90)</f>
        <v>0</v>
      </c>
      <c r="FC98" s="76">
        <f>SUM($G82:FC82)-SUM($G90:FC90)</f>
        <v>0</v>
      </c>
      <c r="FD98" s="76">
        <f>SUM($G82:FD82)-SUM($G90:FD90)</f>
        <v>0</v>
      </c>
      <c r="FE98" s="76">
        <f>SUM($G82:FE82)-SUM($G90:FE90)</f>
        <v>0</v>
      </c>
      <c r="FF98" s="76">
        <f>SUM($G82:FF82)-SUM($G90:FF90)</f>
        <v>0</v>
      </c>
      <c r="FG98" s="76">
        <f>SUM($G82:FG82)-SUM($G90:FG90)</f>
        <v>0</v>
      </c>
      <c r="FH98" s="76">
        <f>SUM($G82:FH82)-SUM($G90:FH90)</f>
        <v>0</v>
      </c>
      <c r="FI98" s="76">
        <f>SUM($G82:FI82)-SUM($G90:FI90)</f>
        <v>0</v>
      </c>
      <c r="FJ98" s="76">
        <f>SUM($G82:FJ82)-SUM($G90:FJ90)</f>
        <v>0</v>
      </c>
      <c r="FK98" s="76">
        <f>SUM($G82:FK82)-SUM($G90:FK90)</f>
        <v>0</v>
      </c>
      <c r="FL98" s="76">
        <f>SUM($G82:FL82)-SUM($G90:FL90)</f>
        <v>0</v>
      </c>
      <c r="FM98" s="76">
        <f>SUM($G82:FM82)-SUM($G90:FM90)</f>
        <v>0</v>
      </c>
      <c r="FN98" s="76">
        <f>SUM($G82:FN82)-SUM($G90:FN90)</f>
        <v>0</v>
      </c>
      <c r="FO98" s="76">
        <f>SUM($G82:FO82)-SUM($G90:FO90)</f>
        <v>0</v>
      </c>
      <c r="FP98" s="76">
        <f>SUM($G82:FP82)-SUM($G90:FP90)</f>
        <v>0</v>
      </c>
      <c r="FQ98" s="76">
        <f>SUM($G82:FQ82)-SUM($G90:FQ90)</f>
        <v>0</v>
      </c>
      <c r="FR98" s="76">
        <f>SUM($G82:FR82)-SUM($G90:FR90)</f>
        <v>0</v>
      </c>
      <c r="FS98" s="76">
        <f>SUM($G82:FS82)-SUM($G90:FS90)</f>
        <v>0</v>
      </c>
      <c r="FT98" s="76">
        <f>SUM($G82:FT82)-SUM($G90:FT90)</f>
        <v>0</v>
      </c>
      <c r="FU98" s="76">
        <f>SUM($G82:FU82)-SUM($G90:FU90)</f>
        <v>0</v>
      </c>
      <c r="FV98" s="76">
        <f>SUM($G82:FV82)-SUM($G90:FV90)</f>
        <v>0</v>
      </c>
      <c r="FW98" s="76">
        <f>SUM($G82:FW82)-SUM($G90:FW90)</f>
        <v>0</v>
      </c>
      <c r="FX98" s="76">
        <f>SUM($G82:FX82)-SUM($G90:FX90)</f>
        <v>0</v>
      </c>
      <c r="FY98" s="76">
        <f>SUM($G82:FY82)-SUM($G90:FY90)</f>
        <v>0</v>
      </c>
      <c r="FZ98" s="76">
        <f>SUM($G82:FZ82)-SUM($G90:FZ90)</f>
        <v>0</v>
      </c>
      <c r="GA98" s="76">
        <f>SUM($G82:GA82)-SUM($G90:GA90)</f>
        <v>0</v>
      </c>
      <c r="GB98" s="76">
        <f>SUM($G82:GB82)-SUM($G90:GB90)</f>
        <v>0</v>
      </c>
      <c r="GC98" s="76">
        <f>SUM($G82:GC82)-SUM($G90:GC90)</f>
        <v>0</v>
      </c>
      <c r="GD98" s="76">
        <f>SUM($G82:GD82)-SUM($G90:GD90)</f>
        <v>0</v>
      </c>
      <c r="GE98" s="76">
        <f>SUM($G82:GE82)-SUM($G90:GE90)</f>
        <v>0</v>
      </c>
      <c r="GF98" s="76">
        <f>SUM($G82:GF82)-SUM($G90:GF90)</f>
        <v>0</v>
      </c>
      <c r="GG98" s="76">
        <f>SUM($G82:GG82)-SUM($G90:GG90)</f>
        <v>0</v>
      </c>
      <c r="GH98" s="76">
        <f>SUM($G82:GH82)-SUM($G90:GH90)</f>
        <v>0</v>
      </c>
      <c r="GI98" s="76">
        <f>SUM($G82:GI82)-SUM($G90:GI90)</f>
        <v>0</v>
      </c>
      <c r="GJ98" s="76">
        <f>SUM($G82:GJ82)-SUM($G90:GJ90)</f>
        <v>0</v>
      </c>
      <c r="GK98" s="76">
        <f>SUM($G82:GK82)-SUM($G90:GK90)</f>
        <v>0</v>
      </c>
      <c r="GL98" s="76">
        <f>SUM($G82:GL82)-SUM($G90:GL90)</f>
        <v>0</v>
      </c>
      <c r="GM98" s="76">
        <f>SUM($G82:GM82)-SUM($G90:GM90)</f>
        <v>0</v>
      </c>
      <c r="GN98" s="76">
        <f>SUM($G82:GN82)-SUM($G90:GN90)</f>
        <v>0</v>
      </c>
      <c r="GO98" s="76">
        <f>SUM($G82:GO82)-SUM($G90:GO90)</f>
        <v>0</v>
      </c>
      <c r="GP98" s="76">
        <f>SUM($G82:GP82)-SUM($G90:GP90)</f>
        <v>0</v>
      </c>
      <c r="GQ98" s="76">
        <f>SUM($G82:GQ82)-SUM($G90:GQ90)</f>
        <v>0</v>
      </c>
      <c r="GR98" s="76">
        <f>SUM($G82:GR82)-SUM($G90:GR90)</f>
        <v>0</v>
      </c>
      <c r="GS98" s="76">
        <f>SUM($G82:GS82)-SUM($G90:GS90)</f>
        <v>0</v>
      </c>
      <c r="GT98" s="76">
        <f>SUM($G82:GT82)-SUM($G90:GT90)</f>
        <v>0</v>
      </c>
      <c r="GU98" s="76">
        <f>SUM($G82:GU82)-SUM($G90:GU90)</f>
        <v>0</v>
      </c>
      <c r="GV98" s="76">
        <f>SUM($G82:GV82)-SUM($G90:GV90)</f>
        <v>0</v>
      </c>
      <c r="GW98" s="76">
        <f>SUM($G82:GW82)-SUM($G90:GW90)</f>
        <v>0</v>
      </c>
      <c r="GX98" s="76">
        <f>SUM($G82:GX82)-SUM($G90:GX90)</f>
        <v>0</v>
      </c>
      <c r="GY98" s="76">
        <f>SUM($G82:GY82)-SUM($G90:GY90)</f>
        <v>0</v>
      </c>
      <c r="GZ98" s="76">
        <f>SUM($G82:GZ82)-SUM($G90:GZ90)</f>
        <v>0</v>
      </c>
      <c r="HA98" s="76">
        <f>SUM($G82:HA82)-SUM($G90:HA90)</f>
        <v>0</v>
      </c>
      <c r="HB98" s="76">
        <f>SUM($G82:HB82)-SUM($G90:HB90)</f>
        <v>0</v>
      </c>
      <c r="HC98" s="76">
        <f>SUM($G82:HC82)-SUM($G90:HC90)</f>
        <v>0</v>
      </c>
      <c r="HD98" s="76">
        <f>SUM($G82:HD82)-SUM($G90:HD90)</f>
        <v>0</v>
      </c>
      <c r="HE98" s="76">
        <f>SUM($G82:HE82)-SUM($G90:HE90)</f>
        <v>0</v>
      </c>
      <c r="HF98" s="76">
        <f>SUM($G82:HF82)-SUM($G90:HF90)</f>
        <v>0</v>
      </c>
      <c r="HG98" s="76">
        <f>SUM($G82:HG82)-SUM($G90:HG90)</f>
        <v>0</v>
      </c>
      <c r="HH98" s="76">
        <f>SUM($G82:HH82)-SUM($G90:HH90)</f>
        <v>0</v>
      </c>
      <c r="HI98" s="76">
        <f>SUM($G82:HI82)-SUM($G90:HI90)</f>
        <v>0</v>
      </c>
      <c r="HJ98" s="76">
        <f>SUM($G82:HJ82)-SUM($G90:HJ90)</f>
        <v>0</v>
      </c>
      <c r="HK98" s="76">
        <f>SUM($G82:HK82)-SUM($G90:HK90)</f>
        <v>0</v>
      </c>
      <c r="HL98" s="76">
        <f>SUM($G82:HL82)-SUM($G90:HL90)</f>
        <v>0</v>
      </c>
      <c r="HM98" s="76">
        <f>SUM($G82:HM82)-SUM($G90:HM90)</f>
        <v>0</v>
      </c>
      <c r="HN98" s="76">
        <f>SUM($G82:HN82)-SUM($G90:HN90)</f>
        <v>0</v>
      </c>
      <c r="HO98" s="76">
        <f>SUM($G82:HO82)-SUM($G90:HO90)</f>
        <v>0</v>
      </c>
      <c r="HP98" s="76">
        <f>SUM($G82:HP82)-SUM($G90:HP90)</f>
        <v>0</v>
      </c>
      <c r="HQ98" s="76">
        <f>SUM($G82:HQ82)-SUM($G90:HQ90)</f>
        <v>0</v>
      </c>
      <c r="HR98" s="76">
        <f>SUM($G82:HR82)-SUM($G90:HR90)</f>
        <v>0</v>
      </c>
      <c r="HS98" s="76">
        <f>SUM($G82:HS82)-SUM($G90:HS90)</f>
        <v>0</v>
      </c>
      <c r="HT98" s="76">
        <f>SUM($G82:HT82)-SUM($G90:HT90)</f>
        <v>0</v>
      </c>
      <c r="HU98" s="76">
        <f>SUM($G82:HU82)-SUM($G90:HU90)</f>
        <v>0</v>
      </c>
      <c r="HV98" s="76">
        <f>SUM($G82:HV82)-SUM($G90:HV90)</f>
        <v>0</v>
      </c>
      <c r="HW98" s="76">
        <f>SUM($G82:HW82)-SUM($G90:HW90)</f>
        <v>0</v>
      </c>
      <c r="HX98" s="76">
        <f>SUM($G82:HX82)-SUM($G90:HX90)</f>
        <v>0</v>
      </c>
      <c r="HY98" s="76">
        <f>SUM($G82:HY82)-SUM($G90:HY90)</f>
        <v>0</v>
      </c>
      <c r="HZ98" s="76">
        <f>SUM($G82:HZ82)-SUM($G90:HZ90)</f>
        <v>0</v>
      </c>
      <c r="IA98" s="76">
        <f>SUM($G82:IA82)-SUM($G90:IA90)</f>
        <v>0</v>
      </c>
      <c r="IB98" s="76">
        <f>SUM($G82:IB82)-SUM($G90:IB90)</f>
        <v>0</v>
      </c>
      <c r="IC98" s="76">
        <f>SUM($G82:IC82)-SUM($G90:IC90)</f>
        <v>0</v>
      </c>
      <c r="ID98" s="76">
        <f>SUM($G82:ID82)-SUM($G90:ID90)</f>
        <v>0</v>
      </c>
      <c r="IE98" s="76">
        <f>SUM($G82:IE82)-SUM($G90:IE90)</f>
        <v>0</v>
      </c>
      <c r="IF98" s="76">
        <f>SUM($G82:IF82)-SUM($G90:IF90)</f>
        <v>0</v>
      </c>
      <c r="IG98" s="76">
        <f>SUM($G82:IG82)-SUM($G90:IG90)</f>
        <v>0</v>
      </c>
      <c r="IH98" s="76">
        <f>SUM($G82:IH82)-SUM($G90:IH90)</f>
        <v>0</v>
      </c>
      <c r="II98" s="76">
        <f>SUM($G82:II82)-SUM($G90:II90)</f>
        <v>0</v>
      </c>
      <c r="IJ98" s="76">
        <f>SUM($G82:IJ82)-SUM($G90:IJ90)</f>
        <v>0</v>
      </c>
      <c r="IK98" s="76">
        <f>SUM($G82:IK82)-SUM($G90:IK90)</f>
        <v>0</v>
      </c>
      <c r="IL98" s="76">
        <f>SUM($G82:IL82)-SUM($G90:IL90)</f>
        <v>0</v>
      </c>
    </row>
    <row r="99" spans="2:246" ht="10.5" customHeight="1" outlineLevel="2" x14ac:dyDescent="0.3">
      <c r="B99" s="7" t="s">
        <v>113</v>
      </c>
      <c r="C99" s="56"/>
      <c r="G99" s="76">
        <f ca="1">SUM($G83:G83)-SUM($G91:G91)</f>
        <v>0</v>
      </c>
      <c r="H99" s="76">
        <f ca="1">SUM($G83:H83)-SUM($G91:H91)</f>
        <v>0</v>
      </c>
      <c r="I99" s="76">
        <f ca="1">SUM($G83:I83)-SUM($G91:I91)</f>
        <v>0</v>
      </c>
      <c r="J99" s="76">
        <f ca="1">SUM($G83:J83)-SUM($G91:J91)</f>
        <v>0</v>
      </c>
      <c r="K99" s="76">
        <f ca="1">SUM($G83:K83)-SUM($G91:K91)</f>
        <v>0</v>
      </c>
      <c r="L99" s="76">
        <f ca="1">SUM($G83:L83)-SUM($G91:L91)</f>
        <v>0</v>
      </c>
      <c r="M99" s="76">
        <f ca="1">SUM($G83:M83)-SUM($G91:M91)</f>
        <v>0</v>
      </c>
      <c r="N99" s="76">
        <f ca="1">SUM($G83:N83)-SUM($G91:N91)</f>
        <v>0</v>
      </c>
      <c r="O99" s="76">
        <f ca="1">SUM($G83:O83)-SUM($G91:O91)</f>
        <v>0</v>
      </c>
      <c r="P99" s="76">
        <f ca="1">SUM($G83:P83)-SUM($G91:P91)</f>
        <v>0</v>
      </c>
      <c r="Q99" s="76">
        <f ca="1">SUM($G83:Q83)-SUM($G91:Q91)</f>
        <v>0</v>
      </c>
      <c r="R99" s="76">
        <f ca="1">SUM($G83:R83)-SUM($G91:R91)</f>
        <v>7979.7135661011216</v>
      </c>
      <c r="S99" s="76">
        <f ca="1">SUM($G83:S83)-SUM($G91:S91)</f>
        <v>7913.2159530502786</v>
      </c>
      <c r="T99" s="76">
        <f ca="1">SUM($G83:T83)-SUM($G91:T91)</f>
        <v>7846.7183399994365</v>
      </c>
      <c r="U99" s="76">
        <f ca="1">SUM($G83:U83)-SUM($G91:U91)</f>
        <v>7780.2207269485934</v>
      </c>
      <c r="V99" s="76">
        <f ca="1">SUM($G83:V83)-SUM($G91:V91)</f>
        <v>7713.7231138977513</v>
      </c>
      <c r="W99" s="76">
        <f ca="1">SUM($G83:W83)-SUM($G91:W91)</f>
        <v>7647.2255008469083</v>
      </c>
      <c r="X99" s="76">
        <f ca="1">SUM($G83:X83)-SUM($G91:X91)</f>
        <v>7580.7278877960653</v>
      </c>
      <c r="Y99" s="76">
        <f ca="1">SUM($G83:Y83)-SUM($G91:Y91)</f>
        <v>7514.2302747452231</v>
      </c>
      <c r="Z99" s="76">
        <f ca="1">SUM($G83:Z83)-SUM($G91:Z91)</f>
        <v>7447.7326616943801</v>
      </c>
      <c r="AA99" s="76">
        <f ca="1">SUM($G83:AA83)-SUM($G91:AA91)</f>
        <v>7381.2350486435371</v>
      </c>
      <c r="AB99" s="76">
        <f ca="1">SUM($G83:AB83)-SUM($G91:AB91)</f>
        <v>7314.737435592695</v>
      </c>
      <c r="AC99" s="76">
        <f ca="1">SUM($G83:AC83)-SUM($G91:AC91)</f>
        <v>7248.2398225418519</v>
      </c>
      <c r="AD99" s="76">
        <f ca="1">SUM($G83:AD83)-SUM($G91:AD91)</f>
        <v>7181.7422094910098</v>
      </c>
      <c r="AE99" s="76">
        <f ca="1">SUM($G83:AE83)-SUM($G91:AE91)</f>
        <v>7115.2445964401668</v>
      </c>
      <c r="AF99" s="76">
        <f ca="1">SUM($G83:AF83)-SUM($G91:AF91)</f>
        <v>7048.7469833893238</v>
      </c>
      <c r="AG99" s="76">
        <f ca="1">SUM($G83:AG83)-SUM($G91:AG91)</f>
        <v>6982.2493703384816</v>
      </c>
      <c r="AH99" s="76">
        <f ca="1">SUM($G83:AH83)-SUM($G91:AH91)</f>
        <v>6915.7517572876386</v>
      </c>
      <c r="AI99" s="76">
        <f ca="1">SUM($G83:AI83)-SUM($G91:AI91)</f>
        <v>6849.2541442367965</v>
      </c>
      <c r="AJ99" s="76">
        <f ca="1">SUM($G83:AJ83)-SUM($G91:AJ91)</f>
        <v>6782.7565311859535</v>
      </c>
      <c r="AK99" s="76">
        <f ca="1">SUM($G83:AK83)-SUM($G91:AK91)</f>
        <v>6716.2589181351113</v>
      </c>
      <c r="AL99" s="76">
        <f ca="1">SUM($G83:AL83)-SUM($G91:AL91)</f>
        <v>6649.7613050842683</v>
      </c>
      <c r="AM99" s="76">
        <f ca="1">SUM($G83:AM83)-SUM($G91:AM91)</f>
        <v>6583.2636920334262</v>
      </c>
      <c r="AN99" s="76">
        <f ca="1">SUM($G83:AN83)-SUM($G91:AN91)</f>
        <v>6516.7660789825832</v>
      </c>
      <c r="AO99" s="76">
        <f ca="1">SUM($G83:AO83)-SUM($G91:AO91)</f>
        <v>6450.268465931741</v>
      </c>
      <c r="AP99" s="76">
        <f ca="1">SUM($G83:AP83)-SUM($G91:AP91)</f>
        <v>6383.770852880898</v>
      </c>
      <c r="AQ99" s="76">
        <f ca="1">SUM($G83:AQ83)-SUM($G91:AQ91)</f>
        <v>6317.2732398300559</v>
      </c>
      <c r="AR99" s="76">
        <f ca="1">SUM($G83:AR83)-SUM($G91:AR91)</f>
        <v>6250.7756267792129</v>
      </c>
      <c r="AS99" s="76">
        <f ca="1">SUM($G83:AS83)-SUM($G91:AS91)</f>
        <v>6184.2780137283708</v>
      </c>
      <c r="AT99" s="76">
        <f ca="1">SUM($G83:AT83)-SUM($G91:AT91)</f>
        <v>6117.7804006775277</v>
      </c>
      <c r="AU99" s="76">
        <f ca="1">SUM($G83:AU83)-SUM($G91:AU91)</f>
        <v>6051.2827876266856</v>
      </c>
      <c r="AV99" s="76">
        <f ca="1">SUM($G83:AV83)-SUM($G91:AV91)</f>
        <v>5984.7851745758426</v>
      </c>
      <c r="AW99" s="76">
        <f ca="1">SUM($G83:AW83)-SUM($G91:AW91)</f>
        <v>5918.2875615249995</v>
      </c>
      <c r="AX99" s="76">
        <f ca="1">SUM($G83:AX83)-SUM($G91:AX91)</f>
        <v>5851.7899484741574</v>
      </c>
      <c r="AY99" s="76">
        <f ca="1">SUM($G83:AY83)-SUM($G91:AY91)</f>
        <v>5785.2923354233153</v>
      </c>
      <c r="AZ99" s="76">
        <f ca="1">SUM($G83:AZ83)-SUM($G91:AZ91)</f>
        <v>5718.7947223724723</v>
      </c>
      <c r="BA99" s="76">
        <f ca="1">SUM($G83:BA83)-SUM($G91:BA91)</f>
        <v>5652.2971093216293</v>
      </c>
      <c r="BB99" s="76">
        <f ca="1">SUM($G83:BB83)-SUM($G91:BB91)</f>
        <v>5585.7994962707871</v>
      </c>
      <c r="BC99" s="76">
        <f ca="1">SUM($G83:BC83)-SUM($G91:BC91)</f>
        <v>5519.301883219945</v>
      </c>
      <c r="BD99" s="76">
        <f ca="1">SUM($G83:BD83)-SUM($G91:BD91)</f>
        <v>5452.804270169102</v>
      </c>
      <c r="BE99" s="76">
        <f ca="1">SUM($G83:BE83)-SUM($G91:BE91)</f>
        <v>5386.306657118259</v>
      </c>
      <c r="BF99" s="76">
        <f ca="1">SUM($G83:BF83)-SUM($G91:BF91)</f>
        <v>5319.8090440674168</v>
      </c>
      <c r="BG99" s="76">
        <f ca="1">SUM($G83:BG83)-SUM($G91:BG91)</f>
        <v>5253.3114310165747</v>
      </c>
      <c r="BH99" s="76">
        <f ca="1">SUM($G83:BH83)-SUM($G91:BH91)</f>
        <v>5186.8138179657317</v>
      </c>
      <c r="BI99" s="76">
        <f ca="1">SUM($G83:BI83)-SUM($G91:BI91)</f>
        <v>5120.3162049148887</v>
      </c>
      <c r="BJ99" s="76">
        <f ca="1">SUM($G83:BJ83)-SUM($G91:BJ91)</f>
        <v>5053.8185918640465</v>
      </c>
      <c r="BK99" s="76">
        <f ca="1">SUM($G83:BK83)-SUM($G91:BK91)</f>
        <v>4987.3209788132044</v>
      </c>
      <c r="BL99" s="76">
        <f ca="1">SUM($G83:BL83)-SUM($G91:BL91)</f>
        <v>4920.8233657623614</v>
      </c>
      <c r="BM99" s="76">
        <f ca="1">SUM($G83:BM83)-SUM($G91:BM91)</f>
        <v>4854.3257527115184</v>
      </c>
      <c r="BN99" s="76">
        <f ca="1">SUM($G83:BN83)-SUM($G91:BN91)</f>
        <v>4787.8281396606762</v>
      </c>
      <c r="BO99" s="76">
        <f ca="1">SUM($G83:BO83)-SUM($G91:BO91)</f>
        <v>4721.3305266098341</v>
      </c>
      <c r="BP99" s="76">
        <f ca="1">SUM($G83:BP83)-SUM($G91:BP91)</f>
        <v>4654.8329135589911</v>
      </c>
      <c r="BQ99" s="76">
        <f ca="1">SUM($G83:BQ83)-SUM($G91:BQ91)</f>
        <v>4588.3353005081481</v>
      </c>
      <c r="BR99" s="76">
        <f ca="1">SUM($G83:BR83)-SUM($G91:BR91)</f>
        <v>4521.8376874573059</v>
      </c>
      <c r="BS99" s="76">
        <f ca="1">SUM($G83:BS83)-SUM($G91:BS91)</f>
        <v>4455.3400744064638</v>
      </c>
      <c r="BT99" s="76">
        <f ca="1">SUM($G83:BT83)-SUM($G91:BT91)</f>
        <v>4388.8424613556208</v>
      </c>
      <c r="BU99" s="76">
        <f ca="1">SUM($G83:BU83)-SUM($G91:BU91)</f>
        <v>4322.3448483047778</v>
      </c>
      <c r="BV99" s="76">
        <f ca="1">SUM($G83:BV83)-SUM($G91:BV91)</f>
        <v>4255.8472352539357</v>
      </c>
      <c r="BW99" s="76">
        <f ca="1">SUM($G83:BW83)-SUM($G91:BW91)</f>
        <v>4189.3496222030935</v>
      </c>
      <c r="BX99" s="76">
        <f ca="1">SUM($G83:BX83)-SUM($G91:BX91)</f>
        <v>4122.8520091522505</v>
      </c>
      <c r="BY99" s="76">
        <f ca="1">SUM($G83:BY83)-SUM($G91:BY91)</f>
        <v>4056.3543961014079</v>
      </c>
      <c r="BZ99" s="76">
        <f ca="1">SUM($G83:BZ83)-SUM($G91:BZ91)</f>
        <v>3989.8567830505654</v>
      </c>
      <c r="CA99" s="76">
        <f ca="1">SUM($G83:CA83)-SUM($G91:CA91)</f>
        <v>3923.3591699997228</v>
      </c>
      <c r="CB99" s="76">
        <f ca="1">SUM($G83:CB83)-SUM($G91:CB91)</f>
        <v>3856.8615569488802</v>
      </c>
      <c r="CC99" s="76">
        <f ca="1">SUM($G83:CC83)-SUM($G91:CC91)</f>
        <v>3790.3639438980372</v>
      </c>
      <c r="CD99" s="76">
        <f ca="1">SUM($G83:CD83)-SUM($G91:CD91)</f>
        <v>3723.8663308471941</v>
      </c>
      <c r="CE99" s="76">
        <f ca="1">SUM($G83:CE83)-SUM($G91:CE91)</f>
        <v>3657.3687177963511</v>
      </c>
      <c r="CF99" s="76">
        <f ca="1">SUM($G83:CF83)-SUM($G91:CF91)</f>
        <v>3590.8711047455081</v>
      </c>
      <c r="CG99" s="76">
        <f ca="1">SUM($G83:CG83)-SUM($G91:CG91)</f>
        <v>3524.3734916946651</v>
      </c>
      <c r="CH99" s="76">
        <f ca="1">SUM($G83:CH83)-SUM($G91:CH91)</f>
        <v>3457.875878643822</v>
      </c>
      <c r="CI99" s="76">
        <f ca="1">SUM($G83:CI83)-SUM($G91:CI91)</f>
        <v>3391.378265592979</v>
      </c>
      <c r="CJ99" s="76">
        <f ca="1">SUM($G83:CJ83)-SUM($G91:CJ91)</f>
        <v>3324.880652542136</v>
      </c>
      <c r="CK99" s="76">
        <f ca="1">SUM($G83:CK83)-SUM($G91:CK91)</f>
        <v>3258.3830394912929</v>
      </c>
      <c r="CL99" s="76">
        <f ca="1">SUM($G83:CL83)-SUM($G91:CL91)</f>
        <v>3191.8854264404499</v>
      </c>
      <c r="CM99" s="76">
        <f ca="1">SUM($G83:CM83)-SUM($G91:CM91)</f>
        <v>3125.3878133896069</v>
      </c>
      <c r="CN99" s="76">
        <f ca="1">SUM($G83:CN83)-SUM($G91:CN91)</f>
        <v>3058.8902003387639</v>
      </c>
      <c r="CO99" s="76">
        <f ca="1">SUM($G83:CO83)-SUM($G91:CO91)</f>
        <v>2992.3925872879208</v>
      </c>
      <c r="CP99" s="76">
        <f ca="1">SUM($G83:CP83)-SUM($G91:CP91)</f>
        <v>2925.8949742370778</v>
      </c>
      <c r="CQ99" s="76">
        <f ca="1">SUM($G83:CQ83)-SUM($G91:CQ91)</f>
        <v>2859.3973611862348</v>
      </c>
      <c r="CR99" s="76">
        <f ca="1">SUM($G83:CR83)-SUM($G91:CR91)</f>
        <v>2792.8997481353917</v>
      </c>
      <c r="CS99" s="76">
        <f ca="1">SUM($G83:CS83)-SUM($G91:CS91)</f>
        <v>2726.4021350845487</v>
      </c>
      <c r="CT99" s="76">
        <f ca="1">SUM($G83:CT83)-SUM($G91:CT91)</f>
        <v>2659.9045220337057</v>
      </c>
      <c r="CU99" s="76">
        <f ca="1">SUM($G83:CU83)-SUM($G91:CU91)</f>
        <v>2593.4069089828627</v>
      </c>
      <c r="CV99" s="76">
        <f ca="1">SUM($G83:CV83)-SUM($G91:CV91)</f>
        <v>2526.9092959320196</v>
      </c>
      <c r="CW99" s="76">
        <f ca="1">SUM($G83:CW83)-SUM($G91:CW91)</f>
        <v>2460.4116828811766</v>
      </c>
      <c r="CX99" s="76">
        <f ca="1">SUM($G83:CX83)-SUM($G91:CX91)</f>
        <v>2393.9140698303336</v>
      </c>
      <c r="CY99" s="76">
        <f ca="1">SUM($G83:CY83)-SUM($G91:CY91)</f>
        <v>2327.4164567794905</v>
      </c>
      <c r="CZ99" s="76">
        <f ca="1">SUM($G83:CZ83)-SUM($G91:CZ91)</f>
        <v>2260.9188437286475</v>
      </c>
      <c r="DA99" s="76">
        <f ca="1">SUM($G83:DA83)-SUM($G91:DA91)</f>
        <v>2194.4212306778045</v>
      </c>
      <c r="DB99" s="76">
        <f ca="1">SUM($G83:DB83)-SUM($G91:DB91)</f>
        <v>2127.9236176269615</v>
      </c>
      <c r="DC99" s="76">
        <f ca="1">SUM($G83:DC83)-SUM($G91:DC91)</f>
        <v>2061.4260045761184</v>
      </c>
      <c r="DD99" s="76">
        <f ca="1">SUM($G83:DD83)-SUM($G91:DD91)</f>
        <v>1994.9283915252754</v>
      </c>
      <c r="DE99" s="76">
        <f ca="1">SUM($G83:DE83)-SUM($G91:DE91)</f>
        <v>1928.4307784744324</v>
      </c>
      <c r="DF99" s="76">
        <f ca="1">SUM($G83:DF83)-SUM($G91:DF91)</f>
        <v>1861.9331654235893</v>
      </c>
      <c r="DG99" s="76">
        <f ca="1">SUM($G83:DG83)-SUM($G91:DG91)</f>
        <v>1795.4355523727463</v>
      </c>
      <c r="DH99" s="76">
        <f ca="1">SUM($G83:DH83)-SUM($G91:DH91)</f>
        <v>1728.9379393219033</v>
      </c>
      <c r="DI99" s="76">
        <f ca="1">SUM($G83:DI83)-SUM($G91:DI91)</f>
        <v>1662.4403262710603</v>
      </c>
      <c r="DJ99" s="76">
        <f ca="1">SUM($G83:DJ83)-SUM($G91:DJ91)</f>
        <v>1595.9427132202172</v>
      </c>
      <c r="DK99" s="76">
        <f ca="1">SUM($G83:DK83)-SUM($G91:DK91)</f>
        <v>1529.4451001693742</v>
      </c>
      <c r="DL99" s="76">
        <f ca="1">SUM($G83:DL83)-SUM($G91:DL91)</f>
        <v>1462.9474871185312</v>
      </c>
      <c r="DM99" s="76">
        <f ca="1">SUM($G83:DM83)-SUM($G91:DM91)</f>
        <v>1396.4498740676881</v>
      </c>
      <c r="DN99" s="76">
        <f ca="1">SUM($G83:DN83)-SUM($G91:DN91)</f>
        <v>1329.9522610168451</v>
      </c>
      <c r="DO99" s="76">
        <f ca="1">SUM($G83:DO83)-SUM($G91:DO91)</f>
        <v>1263.4546479660021</v>
      </c>
      <c r="DP99" s="76">
        <f ca="1">SUM($G83:DP83)-SUM($G91:DP91)</f>
        <v>1196.9570349151591</v>
      </c>
      <c r="DQ99" s="76">
        <f ca="1">SUM($G83:DQ83)-SUM($G91:DQ91)</f>
        <v>1130.459421864316</v>
      </c>
      <c r="DR99" s="76">
        <f ca="1">SUM($G83:DR83)-SUM($G91:DR91)</f>
        <v>1063.961808813473</v>
      </c>
      <c r="DS99" s="76">
        <f ca="1">SUM($G83:DS83)-SUM($G91:DS91)</f>
        <v>997.46419576262997</v>
      </c>
      <c r="DT99" s="76">
        <f ca="1">SUM($G83:DT83)-SUM($G91:DT91)</f>
        <v>930.96658271178694</v>
      </c>
      <c r="DU99" s="76">
        <f ca="1">SUM($G83:DU83)-SUM($G91:DU91)</f>
        <v>864.46896966094391</v>
      </c>
      <c r="DV99" s="76">
        <f ca="1">SUM($G83:DV83)-SUM($G91:DV91)</f>
        <v>797.97135661010088</v>
      </c>
      <c r="DW99" s="76">
        <f ca="1">SUM($G83:DW83)-SUM($G91:DW91)</f>
        <v>731.47374355925785</v>
      </c>
      <c r="DX99" s="76">
        <f ca="1">SUM($G83:DX83)-SUM($G91:DX91)</f>
        <v>664.97613050841483</v>
      </c>
      <c r="DY99" s="76">
        <f ca="1">SUM($G83:DY83)-SUM($G91:DY91)</f>
        <v>598.4785174575718</v>
      </c>
      <c r="DZ99" s="76">
        <f ca="1">SUM($G83:DZ83)-SUM($G91:DZ91)</f>
        <v>531.98090440672877</v>
      </c>
      <c r="EA99" s="76">
        <f ca="1">SUM($G83:EA83)-SUM($G91:EA91)</f>
        <v>465.48329135588574</v>
      </c>
      <c r="EB99" s="76">
        <f ca="1">SUM($G83:EB83)-SUM($G91:EB91)</f>
        <v>398.98567830504271</v>
      </c>
      <c r="EC99" s="76">
        <f ca="1">SUM($G83:EC83)-SUM($G91:EC91)</f>
        <v>332.48806525419968</v>
      </c>
      <c r="ED99" s="76">
        <f ca="1">SUM($G83:ED83)-SUM($G91:ED91)</f>
        <v>265.99045220335665</v>
      </c>
      <c r="EE99" s="76">
        <f ca="1">SUM($G83:EE83)-SUM($G91:EE91)</f>
        <v>199.49283915251362</v>
      </c>
      <c r="EF99" s="76">
        <f ca="1">SUM($G83:EF83)-SUM($G91:EF91)</f>
        <v>132.9952261016706</v>
      </c>
      <c r="EG99" s="76">
        <f ca="1">SUM($G83:EG83)-SUM($G91:EG91)</f>
        <v>66.497613050827567</v>
      </c>
      <c r="EH99" s="76">
        <f ca="1">SUM($G83:EH83)-SUM($G91:EH91)</f>
        <v>0</v>
      </c>
      <c r="EI99" s="76">
        <f ca="1">SUM($G83:EI83)-SUM($G91:EI91)</f>
        <v>0</v>
      </c>
      <c r="EJ99" s="76">
        <f ca="1">SUM($G83:EJ83)-SUM($G91:EJ91)</f>
        <v>0</v>
      </c>
      <c r="EK99" s="76">
        <f ca="1">SUM($G83:EK83)-SUM($G91:EK91)</f>
        <v>0</v>
      </c>
      <c r="EL99" s="76">
        <f ca="1">SUM($G83:EL83)-SUM($G91:EL91)</f>
        <v>0</v>
      </c>
      <c r="EM99" s="76">
        <f ca="1">SUM($G83:EM83)-SUM($G91:EM91)</f>
        <v>0</v>
      </c>
      <c r="EN99" s="76">
        <f ca="1">SUM($G83:EN83)-SUM($G91:EN91)</f>
        <v>0</v>
      </c>
      <c r="EO99" s="76">
        <f ca="1">SUM($G83:EO83)-SUM($G91:EO91)</f>
        <v>0</v>
      </c>
      <c r="EP99" s="76">
        <f ca="1">SUM($G83:EP83)-SUM($G91:EP91)</f>
        <v>0</v>
      </c>
      <c r="EQ99" s="76">
        <f ca="1">SUM($G83:EQ83)-SUM($G91:EQ91)</f>
        <v>0</v>
      </c>
      <c r="ER99" s="76">
        <f ca="1">SUM($G83:ER83)-SUM($G91:ER91)</f>
        <v>0</v>
      </c>
      <c r="ES99" s="76">
        <f ca="1">SUM($G83:ES83)-SUM($G91:ES91)</f>
        <v>0</v>
      </c>
      <c r="ET99" s="76">
        <f ca="1">SUM($G83:ET83)-SUM($G91:ET91)</f>
        <v>0</v>
      </c>
      <c r="EU99" s="76">
        <f ca="1">SUM($G83:EU83)-SUM($G91:EU91)</f>
        <v>0</v>
      </c>
      <c r="EV99" s="76">
        <f ca="1">SUM($G83:EV83)-SUM($G91:EV91)</f>
        <v>0</v>
      </c>
      <c r="EW99" s="76">
        <f ca="1">SUM($G83:EW83)-SUM($G91:EW91)</f>
        <v>0</v>
      </c>
      <c r="EX99" s="76">
        <f ca="1">SUM($G83:EX83)-SUM($G91:EX91)</f>
        <v>0</v>
      </c>
      <c r="EY99" s="76">
        <f ca="1">SUM($G83:EY83)-SUM($G91:EY91)</f>
        <v>0</v>
      </c>
      <c r="EZ99" s="76">
        <f ca="1">SUM($G83:EZ83)-SUM($G91:EZ91)</f>
        <v>0</v>
      </c>
      <c r="FA99" s="76">
        <f ca="1">SUM($G83:FA83)-SUM($G91:FA91)</f>
        <v>0</v>
      </c>
      <c r="FB99" s="76">
        <f ca="1">SUM($G83:FB83)-SUM($G91:FB91)</f>
        <v>0</v>
      </c>
      <c r="FC99" s="76">
        <f ca="1">SUM($G83:FC83)-SUM($G91:FC91)</f>
        <v>0</v>
      </c>
      <c r="FD99" s="76">
        <f ca="1">SUM($G83:FD83)-SUM($G91:FD91)</f>
        <v>0</v>
      </c>
      <c r="FE99" s="76">
        <f ca="1">SUM($G83:FE83)-SUM($G91:FE91)</f>
        <v>0</v>
      </c>
      <c r="FF99" s="76">
        <f ca="1">SUM($G83:FF83)-SUM($G91:FF91)</f>
        <v>0</v>
      </c>
      <c r="FG99" s="76">
        <f ca="1">SUM($G83:FG83)-SUM($G91:FG91)</f>
        <v>0</v>
      </c>
      <c r="FH99" s="76">
        <f ca="1">SUM($G83:FH83)-SUM($G91:FH91)</f>
        <v>0</v>
      </c>
      <c r="FI99" s="76">
        <f ca="1">SUM($G83:FI83)-SUM($G91:FI91)</f>
        <v>0</v>
      </c>
      <c r="FJ99" s="76">
        <f ca="1">SUM($G83:FJ83)-SUM($G91:FJ91)</f>
        <v>0</v>
      </c>
      <c r="FK99" s="76">
        <f ca="1">SUM($G83:FK83)-SUM($G91:FK91)</f>
        <v>0</v>
      </c>
      <c r="FL99" s="76">
        <f ca="1">SUM($G83:FL83)-SUM($G91:FL91)</f>
        <v>0</v>
      </c>
      <c r="FM99" s="76">
        <f ca="1">SUM($G83:FM83)-SUM($G91:FM91)</f>
        <v>0</v>
      </c>
      <c r="FN99" s="76">
        <f ca="1">SUM($G83:FN83)-SUM($G91:FN91)</f>
        <v>0</v>
      </c>
      <c r="FO99" s="76">
        <f ca="1">SUM($G83:FO83)-SUM($G91:FO91)</f>
        <v>0</v>
      </c>
      <c r="FP99" s="76">
        <f ca="1">SUM($G83:FP83)-SUM($G91:FP91)</f>
        <v>0</v>
      </c>
      <c r="FQ99" s="76">
        <f ca="1">SUM($G83:FQ83)-SUM($G91:FQ91)</f>
        <v>0</v>
      </c>
      <c r="FR99" s="76">
        <f ca="1">SUM($G83:FR83)-SUM($G91:FR91)</f>
        <v>0</v>
      </c>
      <c r="FS99" s="76">
        <f ca="1">SUM($G83:FS83)-SUM($G91:FS91)</f>
        <v>0</v>
      </c>
      <c r="FT99" s="76">
        <f ca="1">SUM($G83:FT83)-SUM($G91:FT91)</f>
        <v>0</v>
      </c>
      <c r="FU99" s="76">
        <f ca="1">SUM($G83:FU83)-SUM($G91:FU91)</f>
        <v>0</v>
      </c>
      <c r="FV99" s="76">
        <f ca="1">SUM($G83:FV83)-SUM($G91:FV91)</f>
        <v>0</v>
      </c>
      <c r="FW99" s="76">
        <f ca="1">SUM($G83:FW83)-SUM($G91:FW91)</f>
        <v>0</v>
      </c>
      <c r="FX99" s="76">
        <f ca="1">SUM($G83:FX83)-SUM($G91:FX91)</f>
        <v>0</v>
      </c>
      <c r="FY99" s="76">
        <f ca="1">SUM($G83:FY83)-SUM($G91:FY91)</f>
        <v>0</v>
      </c>
      <c r="FZ99" s="76">
        <f ca="1">SUM($G83:FZ83)-SUM($G91:FZ91)</f>
        <v>0</v>
      </c>
      <c r="GA99" s="76">
        <f ca="1">SUM($G83:GA83)-SUM($G91:GA91)</f>
        <v>0</v>
      </c>
      <c r="GB99" s="76">
        <f ca="1">SUM($G83:GB83)-SUM($G91:GB91)</f>
        <v>0</v>
      </c>
      <c r="GC99" s="76">
        <f ca="1">SUM($G83:GC83)-SUM($G91:GC91)</f>
        <v>0</v>
      </c>
      <c r="GD99" s="76">
        <f ca="1">SUM($G83:GD83)-SUM($G91:GD91)</f>
        <v>0</v>
      </c>
      <c r="GE99" s="76">
        <f ca="1">SUM($G83:GE83)-SUM($G91:GE91)</f>
        <v>0</v>
      </c>
      <c r="GF99" s="76">
        <f ca="1">SUM($G83:GF83)-SUM($G91:GF91)</f>
        <v>0</v>
      </c>
      <c r="GG99" s="76">
        <f ca="1">SUM($G83:GG83)-SUM($G91:GG91)</f>
        <v>0</v>
      </c>
      <c r="GH99" s="76">
        <f ca="1">SUM($G83:GH83)-SUM($G91:GH91)</f>
        <v>0</v>
      </c>
      <c r="GI99" s="76">
        <f ca="1">SUM($G83:GI83)-SUM($G91:GI91)</f>
        <v>0</v>
      </c>
      <c r="GJ99" s="76">
        <f ca="1">SUM($G83:GJ83)-SUM($G91:GJ91)</f>
        <v>0</v>
      </c>
      <c r="GK99" s="76">
        <f ca="1">SUM($G83:GK83)-SUM($G91:GK91)</f>
        <v>0</v>
      </c>
      <c r="GL99" s="76">
        <f ca="1">SUM($G83:GL83)-SUM($G91:GL91)</f>
        <v>0</v>
      </c>
      <c r="GM99" s="76">
        <f ca="1">SUM($G83:GM83)-SUM($G91:GM91)</f>
        <v>0</v>
      </c>
      <c r="GN99" s="76">
        <f ca="1">SUM($G83:GN83)-SUM($G91:GN91)</f>
        <v>0</v>
      </c>
      <c r="GO99" s="76">
        <f ca="1">SUM($G83:GO83)-SUM($G91:GO91)</f>
        <v>0</v>
      </c>
      <c r="GP99" s="76">
        <f ca="1">SUM($G83:GP83)-SUM($G91:GP91)</f>
        <v>0</v>
      </c>
      <c r="GQ99" s="76">
        <f ca="1">SUM($G83:GQ83)-SUM($G91:GQ91)</f>
        <v>0</v>
      </c>
      <c r="GR99" s="76">
        <f ca="1">SUM($G83:GR83)-SUM($G91:GR91)</f>
        <v>0</v>
      </c>
      <c r="GS99" s="76">
        <f ca="1">SUM($G83:GS83)-SUM($G91:GS91)</f>
        <v>0</v>
      </c>
      <c r="GT99" s="76">
        <f ca="1">SUM($G83:GT83)-SUM($G91:GT91)</f>
        <v>0</v>
      </c>
      <c r="GU99" s="76">
        <f ca="1">SUM($G83:GU83)-SUM($G91:GU91)</f>
        <v>0</v>
      </c>
      <c r="GV99" s="76">
        <f ca="1">SUM($G83:GV83)-SUM($G91:GV91)</f>
        <v>0</v>
      </c>
      <c r="GW99" s="76">
        <f ca="1">SUM($G83:GW83)-SUM($G91:GW91)</f>
        <v>0</v>
      </c>
      <c r="GX99" s="76">
        <f ca="1">SUM($G83:GX83)-SUM($G91:GX91)</f>
        <v>0</v>
      </c>
      <c r="GY99" s="76">
        <f ca="1">SUM($G83:GY83)-SUM($G91:GY91)</f>
        <v>0</v>
      </c>
      <c r="GZ99" s="76">
        <f ca="1">SUM($G83:GZ83)-SUM($G91:GZ91)</f>
        <v>0</v>
      </c>
      <c r="HA99" s="76">
        <f ca="1">SUM($G83:HA83)-SUM($G91:HA91)</f>
        <v>0</v>
      </c>
      <c r="HB99" s="76">
        <f ca="1">SUM($G83:HB83)-SUM($G91:HB91)</f>
        <v>0</v>
      </c>
      <c r="HC99" s="76">
        <f ca="1">SUM($G83:HC83)-SUM($G91:HC91)</f>
        <v>0</v>
      </c>
      <c r="HD99" s="76">
        <f ca="1">SUM($G83:HD83)-SUM($G91:HD91)</f>
        <v>0</v>
      </c>
      <c r="HE99" s="76">
        <f ca="1">SUM($G83:HE83)-SUM($G91:HE91)</f>
        <v>0</v>
      </c>
      <c r="HF99" s="76">
        <f ca="1">SUM($G83:HF83)-SUM($G91:HF91)</f>
        <v>0</v>
      </c>
      <c r="HG99" s="76">
        <f ca="1">SUM($G83:HG83)-SUM($G91:HG91)</f>
        <v>0</v>
      </c>
      <c r="HH99" s="76">
        <f ca="1">SUM($G83:HH83)-SUM($G91:HH91)</f>
        <v>0</v>
      </c>
      <c r="HI99" s="76">
        <f ca="1">SUM($G83:HI83)-SUM($G91:HI91)</f>
        <v>0</v>
      </c>
      <c r="HJ99" s="76">
        <f ca="1">SUM($G83:HJ83)-SUM($G91:HJ91)</f>
        <v>0</v>
      </c>
      <c r="HK99" s="76">
        <f ca="1">SUM($G83:HK83)-SUM($G91:HK91)</f>
        <v>0</v>
      </c>
      <c r="HL99" s="76">
        <f ca="1">SUM($G83:HL83)-SUM($G91:HL91)</f>
        <v>0</v>
      </c>
      <c r="HM99" s="76">
        <f ca="1">SUM($G83:HM83)-SUM($G91:HM91)</f>
        <v>0</v>
      </c>
      <c r="HN99" s="76">
        <f ca="1">SUM($G83:HN83)-SUM($G91:HN91)</f>
        <v>0</v>
      </c>
      <c r="HO99" s="76">
        <f ca="1">SUM($G83:HO83)-SUM($G91:HO91)</f>
        <v>0</v>
      </c>
      <c r="HP99" s="76">
        <f ca="1">SUM($G83:HP83)-SUM($G91:HP91)</f>
        <v>0</v>
      </c>
      <c r="HQ99" s="76">
        <f ca="1">SUM($G83:HQ83)-SUM($G91:HQ91)</f>
        <v>0</v>
      </c>
      <c r="HR99" s="76">
        <f ca="1">SUM($G83:HR83)-SUM($G91:HR91)</f>
        <v>0</v>
      </c>
      <c r="HS99" s="76">
        <f ca="1">SUM($G83:HS83)-SUM($G91:HS91)</f>
        <v>0</v>
      </c>
      <c r="HT99" s="76">
        <f ca="1">SUM($G83:HT83)-SUM($G91:HT91)</f>
        <v>0</v>
      </c>
      <c r="HU99" s="76">
        <f ca="1">SUM($G83:HU83)-SUM($G91:HU91)</f>
        <v>0</v>
      </c>
      <c r="HV99" s="76">
        <f ca="1">SUM($G83:HV83)-SUM($G91:HV91)</f>
        <v>0</v>
      </c>
      <c r="HW99" s="76">
        <f ca="1">SUM($G83:HW83)-SUM($G91:HW91)</f>
        <v>0</v>
      </c>
      <c r="HX99" s="76">
        <f ca="1">SUM($G83:HX83)-SUM($G91:HX91)</f>
        <v>0</v>
      </c>
      <c r="HY99" s="76">
        <f ca="1">SUM($G83:HY83)-SUM($G91:HY91)</f>
        <v>0</v>
      </c>
      <c r="HZ99" s="76">
        <f ca="1">SUM($G83:HZ83)-SUM($G91:HZ91)</f>
        <v>0</v>
      </c>
      <c r="IA99" s="76">
        <f ca="1">SUM($G83:IA83)-SUM($G91:IA91)</f>
        <v>0</v>
      </c>
      <c r="IB99" s="76">
        <f ca="1">SUM($G83:IB83)-SUM($G91:IB91)</f>
        <v>0</v>
      </c>
      <c r="IC99" s="76">
        <f ca="1">SUM($G83:IC83)-SUM($G91:IC91)</f>
        <v>0</v>
      </c>
      <c r="ID99" s="76">
        <f ca="1">SUM($G83:ID83)-SUM($G91:ID91)</f>
        <v>0</v>
      </c>
      <c r="IE99" s="76">
        <f ca="1">SUM($G83:IE83)-SUM($G91:IE91)</f>
        <v>0</v>
      </c>
      <c r="IF99" s="76">
        <f ca="1">SUM($G83:IF83)-SUM($G91:IF91)</f>
        <v>0</v>
      </c>
      <c r="IG99" s="76">
        <f ca="1">SUM($G83:IG83)-SUM($G91:IG91)</f>
        <v>0</v>
      </c>
      <c r="IH99" s="76">
        <f ca="1">SUM($G83:IH83)-SUM($G91:IH91)</f>
        <v>0</v>
      </c>
      <c r="II99" s="76">
        <f ca="1">SUM($G83:II83)-SUM($G91:II91)</f>
        <v>0</v>
      </c>
      <c r="IJ99" s="76">
        <f ca="1">SUM($G83:IJ83)-SUM($G91:IJ91)</f>
        <v>0</v>
      </c>
      <c r="IK99" s="76">
        <f ca="1">SUM($G83:IK83)-SUM($G91:IK91)</f>
        <v>0</v>
      </c>
      <c r="IL99" s="76">
        <f ca="1">SUM($G83:IL83)-SUM($G91:IL91)</f>
        <v>0</v>
      </c>
    </row>
    <row r="100" spans="2:246" ht="10.5" customHeight="1" outlineLevel="2" x14ac:dyDescent="0.3">
      <c r="B100" s="7" t="s">
        <v>116</v>
      </c>
      <c r="C100" s="56"/>
      <c r="G100" s="76">
        <f ca="1">SUM($G84:G84)-SUM($G92:G92)</f>
        <v>0</v>
      </c>
      <c r="H100" s="76">
        <f ca="1">SUM($G84:H84)-SUM($G92:H92)</f>
        <v>0</v>
      </c>
      <c r="I100" s="76">
        <f ca="1">SUM($G84:I84)-SUM($G92:I92)</f>
        <v>0</v>
      </c>
      <c r="J100" s="76">
        <f ca="1">SUM($G84:J84)-SUM($G92:J92)</f>
        <v>0</v>
      </c>
      <c r="K100" s="76">
        <f ca="1">SUM($G84:K84)-SUM($G92:K92)</f>
        <v>0</v>
      </c>
      <c r="L100" s="76">
        <f ca="1">SUM($G84:L84)-SUM($G92:L92)</f>
        <v>0</v>
      </c>
      <c r="M100" s="76">
        <f ca="1">SUM($G84:M84)-SUM($G92:M92)</f>
        <v>0</v>
      </c>
      <c r="N100" s="76">
        <f ca="1">SUM($G84:N84)-SUM($G92:N92)</f>
        <v>0</v>
      </c>
      <c r="O100" s="76">
        <f ca="1">SUM($G84:O84)-SUM($G92:O92)</f>
        <v>0</v>
      </c>
      <c r="P100" s="76">
        <f ca="1">SUM($G84:P84)-SUM($G92:P92)</f>
        <v>0</v>
      </c>
      <c r="Q100" s="76">
        <f ca="1">SUM($G84:Q84)-SUM($G92:Q92)</f>
        <v>0</v>
      </c>
      <c r="R100" s="76">
        <f ca="1">SUM($G84:R84)-SUM($G92:R92)</f>
        <v>3833.3333333333335</v>
      </c>
      <c r="S100" s="76">
        <f ca="1">SUM($G84:S84)-SUM($G92:S92)</f>
        <v>3726.8518518518522</v>
      </c>
      <c r="T100" s="76">
        <f ca="1">SUM($G84:T84)-SUM($G92:T92)</f>
        <v>3620.3703703703704</v>
      </c>
      <c r="U100" s="76">
        <f ca="1">SUM($G84:U84)-SUM($G92:U92)</f>
        <v>3513.8888888888891</v>
      </c>
      <c r="V100" s="76">
        <f ca="1">SUM($G84:V84)-SUM($G92:V92)</f>
        <v>3407.4074074074074</v>
      </c>
      <c r="W100" s="76">
        <f ca="1">SUM($G84:W84)-SUM($G92:W92)</f>
        <v>3300.9259259259261</v>
      </c>
      <c r="X100" s="76">
        <f ca="1">SUM($G84:X84)-SUM($G92:X92)</f>
        <v>3194.4444444444443</v>
      </c>
      <c r="Y100" s="76">
        <f ca="1">SUM($G84:Y84)-SUM($G92:Y92)</f>
        <v>3087.962962962963</v>
      </c>
      <c r="Z100" s="76">
        <f ca="1">SUM($G84:Z84)-SUM($G92:Z92)</f>
        <v>2981.4814814814818</v>
      </c>
      <c r="AA100" s="76">
        <f ca="1">SUM($G84:AA84)-SUM($G92:AA92)</f>
        <v>2875</v>
      </c>
      <c r="AB100" s="76">
        <f ca="1">SUM($G84:AB84)-SUM($G92:AB92)</f>
        <v>2768.5185185185182</v>
      </c>
      <c r="AC100" s="76">
        <f ca="1">SUM($G84:AC84)-SUM($G92:AC92)</f>
        <v>2662.037037037037</v>
      </c>
      <c r="AD100" s="76">
        <f ca="1">SUM($G84:AD84)-SUM($G92:AD92)</f>
        <v>2555.5555555555557</v>
      </c>
      <c r="AE100" s="76">
        <f ca="1">SUM($G84:AE84)-SUM($G92:AE92)</f>
        <v>2449.0740740740739</v>
      </c>
      <c r="AF100" s="76">
        <f ca="1">SUM($G84:AF84)-SUM($G92:AF92)</f>
        <v>2342.5925925925922</v>
      </c>
      <c r="AG100" s="76">
        <f ca="1">SUM($G84:AG84)-SUM($G92:AG92)</f>
        <v>2236.1111111111109</v>
      </c>
      <c r="AH100" s="76">
        <f ca="1">SUM($G84:AH84)-SUM($G92:AH92)</f>
        <v>2129.6296296296296</v>
      </c>
      <c r="AI100" s="76">
        <f ca="1">SUM($G84:AI84)-SUM($G92:AI92)</f>
        <v>2023.1481481481478</v>
      </c>
      <c r="AJ100" s="76">
        <f ca="1">SUM($G84:AJ84)-SUM($G92:AJ92)</f>
        <v>1916.6666666666663</v>
      </c>
      <c r="AK100" s="76">
        <f ca="1">SUM($G84:AK84)-SUM($G92:AK92)</f>
        <v>1810.1851851851848</v>
      </c>
      <c r="AL100" s="76">
        <f ca="1">SUM($G84:AL84)-SUM($G92:AL92)</f>
        <v>1703.7037037037035</v>
      </c>
      <c r="AM100" s="76">
        <f ca="1">SUM($G84:AM84)-SUM($G92:AM92)</f>
        <v>1597.2222222222222</v>
      </c>
      <c r="AN100" s="76">
        <f ca="1">SUM($G84:AN84)-SUM($G92:AN92)</f>
        <v>1490.7407407407409</v>
      </c>
      <c r="AO100" s="76">
        <f ca="1">SUM($G84:AO84)-SUM($G92:AO92)</f>
        <v>1384.2592592592596</v>
      </c>
      <c r="AP100" s="76">
        <f ca="1">SUM($G84:AP84)-SUM($G92:AP92)</f>
        <v>1277.7777777777783</v>
      </c>
      <c r="AQ100" s="76">
        <f ca="1">SUM($G84:AQ84)-SUM($G92:AQ92)</f>
        <v>1171.296296296297</v>
      </c>
      <c r="AR100" s="76">
        <f ca="1">SUM($G84:AR84)-SUM($G92:AR92)</f>
        <v>1064.8148148148157</v>
      </c>
      <c r="AS100" s="76">
        <f ca="1">SUM($G84:AS84)-SUM($G92:AS92)</f>
        <v>958.33333333333439</v>
      </c>
      <c r="AT100" s="76">
        <f ca="1">SUM($G84:AT84)-SUM($G92:AT92)</f>
        <v>851.8518518518531</v>
      </c>
      <c r="AU100" s="76">
        <f ca="1">SUM($G84:AU84)-SUM($G92:AU92)</f>
        <v>745.3703703703718</v>
      </c>
      <c r="AV100" s="76">
        <f ca="1">SUM($G84:AV84)-SUM($G92:AV92)</f>
        <v>638.88888888889051</v>
      </c>
      <c r="AW100" s="76">
        <f ca="1">SUM($G84:AW84)-SUM($G92:AW92)</f>
        <v>532.40740740740921</v>
      </c>
      <c r="AX100" s="76">
        <f ca="1">SUM($G84:AX84)-SUM($G92:AX92)</f>
        <v>425.92592592592791</v>
      </c>
      <c r="AY100" s="76">
        <f ca="1">SUM($G84:AY84)-SUM($G92:AY92)</f>
        <v>319.44444444444662</v>
      </c>
      <c r="AZ100" s="76">
        <f ca="1">SUM($G84:AZ84)-SUM($G92:AZ92)</f>
        <v>212.96296296296532</v>
      </c>
      <c r="BA100" s="76">
        <f ca="1">SUM($G84:BA84)-SUM($G92:BA92)</f>
        <v>106.48148148148402</v>
      </c>
      <c r="BB100" s="76">
        <f ca="1">SUM($G84:BB84)-SUM($G92:BB92)</f>
        <v>0</v>
      </c>
      <c r="BC100" s="76">
        <f ca="1">SUM($G84:BC84)-SUM($G92:BC92)</f>
        <v>0</v>
      </c>
      <c r="BD100" s="76">
        <f ca="1">SUM($G84:BD84)-SUM($G92:BD92)</f>
        <v>0</v>
      </c>
      <c r="BE100" s="76">
        <f ca="1">SUM($G84:BE84)-SUM($G92:BE92)</f>
        <v>0</v>
      </c>
      <c r="BF100" s="76">
        <f ca="1">SUM($G84:BF84)-SUM($G92:BF92)</f>
        <v>0</v>
      </c>
      <c r="BG100" s="76">
        <f ca="1">SUM($G84:BG84)-SUM($G92:BG92)</f>
        <v>0</v>
      </c>
      <c r="BH100" s="76">
        <f ca="1">SUM($G84:BH84)-SUM($G92:BH92)</f>
        <v>0</v>
      </c>
      <c r="BI100" s="76">
        <f ca="1">SUM($G84:BI84)-SUM($G92:BI92)</f>
        <v>0</v>
      </c>
      <c r="BJ100" s="76">
        <f ca="1">SUM($G84:BJ84)-SUM($G92:BJ92)</f>
        <v>0</v>
      </c>
      <c r="BK100" s="76">
        <f ca="1">SUM($G84:BK84)-SUM($G92:BK92)</f>
        <v>0</v>
      </c>
      <c r="BL100" s="76">
        <f ca="1">SUM($G84:BL84)-SUM($G92:BL92)</f>
        <v>0</v>
      </c>
      <c r="BM100" s="76">
        <f ca="1">SUM($G84:BM84)-SUM($G92:BM92)</f>
        <v>0</v>
      </c>
      <c r="BN100" s="76">
        <f ca="1">SUM($G84:BN84)-SUM($G92:BN92)</f>
        <v>0</v>
      </c>
      <c r="BO100" s="76">
        <f ca="1">SUM($G84:BO84)-SUM($G92:BO92)</f>
        <v>0</v>
      </c>
      <c r="BP100" s="76">
        <f ca="1">SUM($G84:BP84)-SUM($G92:BP92)</f>
        <v>0</v>
      </c>
      <c r="BQ100" s="76">
        <f ca="1">SUM($G84:BQ84)-SUM($G92:BQ92)</f>
        <v>0</v>
      </c>
      <c r="BR100" s="76">
        <f ca="1">SUM($G84:BR84)-SUM($G92:BR92)</f>
        <v>0</v>
      </c>
      <c r="BS100" s="76">
        <f ca="1">SUM($G84:BS84)-SUM($G92:BS92)</f>
        <v>0</v>
      </c>
      <c r="BT100" s="76">
        <f ca="1">SUM($G84:BT84)-SUM($G92:BT92)</f>
        <v>0</v>
      </c>
      <c r="BU100" s="76">
        <f ca="1">SUM($G84:BU84)-SUM($G92:BU92)</f>
        <v>0</v>
      </c>
      <c r="BV100" s="76">
        <f ca="1">SUM($G84:BV84)-SUM($G92:BV92)</f>
        <v>0</v>
      </c>
      <c r="BW100" s="76">
        <f ca="1">SUM($G84:BW84)-SUM($G92:BW92)</f>
        <v>0</v>
      </c>
      <c r="BX100" s="76">
        <f ca="1">SUM($G84:BX84)-SUM($G92:BX92)</f>
        <v>0</v>
      </c>
      <c r="BY100" s="76">
        <f ca="1">SUM($G84:BY84)-SUM($G92:BY92)</f>
        <v>0</v>
      </c>
      <c r="BZ100" s="76">
        <f ca="1">SUM($G84:BZ84)-SUM($G92:BZ92)</f>
        <v>0</v>
      </c>
      <c r="CA100" s="76">
        <f ca="1">SUM($G84:CA84)-SUM($G92:CA92)</f>
        <v>0</v>
      </c>
      <c r="CB100" s="76">
        <f ca="1">SUM($G84:CB84)-SUM($G92:CB92)</f>
        <v>0</v>
      </c>
      <c r="CC100" s="76">
        <f ca="1">SUM($G84:CC84)-SUM($G92:CC92)</f>
        <v>0</v>
      </c>
      <c r="CD100" s="76">
        <f ca="1">SUM($G84:CD84)-SUM($G92:CD92)</f>
        <v>0</v>
      </c>
      <c r="CE100" s="76">
        <f ca="1">SUM($G84:CE84)-SUM($G92:CE92)</f>
        <v>0</v>
      </c>
      <c r="CF100" s="76">
        <f ca="1">SUM($G84:CF84)-SUM($G92:CF92)</f>
        <v>0</v>
      </c>
      <c r="CG100" s="76">
        <f ca="1">SUM($G84:CG84)-SUM($G92:CG92)</f>
        <v>0</v>
      </c>
      <c r="CH100" s="76">
        <f ca="1">SUM($G84:CH84)-SUM($G92:CH92)</f>
        <v>0</v>
      </c>
      <c r="CI100" s="76">
        <f ca="1">SUM($G84:CI84)-SUM($G92:CI92)</f>
        <v>0</v>
      </c>
      <c r="CJ100" s="76">
        <f ca="1">SUM($G84:CJ84)-SUM($G92:CJ92)</f>
        <v>0</v>
      </c>
      <c r="CK100" s="76">
        <f ca="1">SUM($G84:CK84)-SUM($G92:CK92)</f>
        <v>0</v>
      </c>
      <c r="CL100" s="76">
        <f ca="1">SUM($G84:CL84)-SUM($G92:CL92)</f>
        <v>0</v>
      </c>
      <c r="CM100" s="76">
        <f ca="1">SUM($G84:CM84)-SUM($G92:CM92)</f>
        <v>0</v>
      </c>
      <c r="CN100" s="76">
        <f ca="1">SUM($G84:CN84)-SUM($G92:CN92)</f>
        <v>0</v>
      </c>
      <c r="CO100" s="76">
        <f ca="1">SUM($G84:CO84)-SUM($G92:CO92)</f>
        <v>0</v>
      </c>
      <c r="CP100" s="76">
        <f ca="1">SUM($G84:CP84)-SUM($G92:CP92)</f>
        <v>0</v>
      </c>
      <c r="CQ100" s="76">
        <f ca="1">SUM($G84:CQ84)-SUM($G92:CQ92)</f>
        <v>0</v>
      </c>
      <c r="CR100" s="76">
        <f ca="1">SUM($G84:CR84)-SUM($G92:CR92)</f>
        <v>0</v>
      </c>
      <c r="CS100" s="76">
        <f ca="1">SUM($G84:CS84)-SUM($G92:CS92)</f>
        <v>0</v>
      </c>
      <c r="CT100" s="76">
        <f ca="1">SUM($G84:CT84)-SUM($G92:CT92)</f>
        <v>0</v>
      </c>
      <c r="CU100" s="76">
        <f ca="1">SUM($G84:CU84)-SUM($G92:CU92)</f>
        <v>0</v>
      </c>
      <c r="CV100" s="76">
        <f ca="1">SUM($G84:CV84)-SUM($G92:CV92)</f>
        <v>0</v>
      </c>
      <c r="CW100" s="76">
        <f ca="1">SUM($G84:CW84)-SUM($G92:CW92)</f>
        <v>0</v>
      </c>
      <c r="CX100" s="76">
        <f ca="1">SUM($G84:CX84)-SUM($G92:CX92)</f>
        <v>0</v>
      </c>
      <c r="CY100" s="76">
        <f ca="1">SUM($G84:CY84)-SUM($G92:CY92)</f>
        <v>0</v>
      </c>
      <c r="CZ100" s="76">
        <f ca="1">SUM($G84:CZ84)-SUM($G92:CZ92)</f>
        <v>0</v>
      </c>
      <c r="DA100" s="76">
        <f ca="1">SUM($G84:DA84)-SUM($G92:DA92)</f>
        <v>0</v>
      </c>
      <c r="DB100" s="76">
        <f ca="1">SUM($G84:DB84)-SUM($G92:DB92)</f>
        <v>0</v>
      </c>
      <c r="DC100" s="76">
        <f ca="1">SUM($G84:DC84)-SUM($G92:DC92)</f>
        <v>0</v>
      </c>
      <c r="DD100" s="76">
        <f ca="1">SUM($G84:DD84)-SUM($G92:DD92)</f>
        <v>0</v>
      </c>
      <c r="DE100" s="76">
        <f ca="1">SUM($G84:DE84)-SUM($G92:DE92)</f>
        <v>0</v>
      </c>
      <c r="DF100" s="76">
        <f ca="1">SUM($G84:DF84)-SUM($G92:DF92)</f>
        <v>0</v>
      </c>
      <c r="DG100" s="76">
        <f ca="1">SUM($G84:DG84)-SUM($G92:DG92)</f>
        <v>0</v>
      </c>
      <c r="DH100" s="76">
        <f ca="1">SUM($G84:DH84)-SUM($G92:DH92)</f>
        <v>0</v>
      </c>
      <c r="DI100" s="76">
        <f ca="1">SUM($G84:DI84)-SUM($G92:DI92)</f>
        <v>0</v>
      </c>
      <c r="DJ100" s="76">
        <f ca="1">SUM($G84:DJ84)-SUM($G92:DJ92)</f>
        <v>0</v>
      </c>
      <c r="DK100" s="76">
        <f ca="1">SUM($G84:DK84)-SUM($G92:DK92)</f>
        <v>0</v>
      </c>
      <c r="DL100" s="76">
        <f ca="1">SUM($G84:DL84)-SUM($G92:DL92)</f>
        <v>0</v>
      </c>
      <c r="DM100" s="76">
        <f ca="1">SUM($G84:DM84)-SUM($G92:DM92)</f>
        <v>0</v>
      </c>
      <c r="DN100" s="76">
        <f ca="1">SUM($G84:DN84)-SUM($G92:DN92)</f>
        <v>0</v>
      </c>
      <c r="DO100" s="76">
        <f ca="1">SUM($G84:DO84)-SUM($G92:DO92)</f>
        <v>0</v>
      </c>
      <c r="DP100" s="76">
        <f ca="1">SUM($G84:DP84)-SUM($G92:DP92)</f>
        <v>0</v>
      </c>
      <c r="DQ100" s="76">
        <f ca="1">SUM($G84:DQ84)-SUM($G92:DQ92)</f>
        <v>0</v>
      </c>
      <c r="DR100" s="76">
        <f ca="1">SUM($G84:DR84)-SUM($G92:DR92)</f>
        <v>0</v>
      </c>
      <c r="DS100" s="76">
        <f ca="1">SUM($G84:DS84)-SUM($G92:DS92)</f>
        <v>0</v>
      </c>
      <c r="DT100" s="76">
        <f ca="1">SUM($G84:DT84)-SUM($G92:DT92)</f>
        <v>0</v>
      </c>
      <c r="DU100" s="76">
        <f ca="1">SUM($G84:DU84)-SUM($G92:DU92)</f>
        <v>0</v>
      </c>
      <c r="DV100" s="76">
        <f ca="1">SUM($G84:DV84)-SUM($G92:DV92)</f>
        <v>0</v>
      </c>
      <c r="DW100" s="76">
        <f ca="1">SUM($G84:DW84)-SUM($G92:DW92)</f>
        <v>0</v>
      </c>
      <c r="DX100" s="76">
        <f ca="1">SUM($G84:DX84)-SUM($G92:DX92)</f>
        <v>0</v>
      </c>
      <c r="DY100" s="76">
        <f ca="1">SUM($G84:DY84)-SUM($G92:DY92)</f>
        <v>0</v>
      </c>
      <c r="DZ100" s="76">
        <f ca="1">SUM($G84:DZ84)-SUM($G92:DZ92)</f>
        <v>0</v>
      </c>
      <c r="EA100" s="76">
        <f ca="1">SUM($G84:EA84)-SUM($G92:EA92)</f>
        <v>0</v>
      </c>
      <c r="EB100" s="76">
        <f ca="1">SUM($G84:EB84)-SUM($G92:EB92)</f>
        <v>0</v>
      </c>
      <c r="EC100" s="76">
        <f ca="1">SUM($G84:EC84)-SUM($G92:EC92)</f>
        <v>0</v>
      </c>
      <c r="ED100" s="76">
        <f ca="1">SUM($G84:ED84)-SUM($G92:ED92)</f>
        <v>0</v>
      </c>
      <c r="EE100" s="76">
        <f ca="1">SUM($G84:EE84)-SUM($G92:EE92)</f>
        <v>0</v>
      </c>
      <c r="EF100" s="76">
        <f ca="1">SUM($G84:EF84)-SUM($G92:EF92)</f>
        <v>0</v>
      </c>
      <c r="EG100" s="76">
        <f ca="1">SUM($G84:EG84)-SUM($G92:EG92)</f>
        <v>0</v>
      </c>
      <c r="EH100" s="76">
        <f ca="1">SUM($G84:EH84)-SUM($G92:EH92)</f>
        <v>0</v>
      </c>
      <c r="EI100" s="76">
        <f ca="1">SUM($G84:EI84)-SUM($G92:EI92)</f>
        <v>0</v>
      </c>
      <c r="EJ100" s="76">
        <f ca="1">SUM($G84:EJ84)-SUM($G92:EJ92)</f>
        <v>0</v>
      </c>
      <c r="EK100" s="76">
        <f ca="1">SUM($G84:EK84)-SUM($G92:EK92)</f>
        <v>0</v>
      </c>
      <c r="EL100" s="76">
        <f ca="1">SUM($G84:EL84)-SUM($G92:EL92)</f>
        <v>0</v>
      </c>
      <c r="EM100" s="76">
        <f ca="1">SUM($G84:EM84)-SUM($G92:EM92)</f>
        <v>0</v>
      </c>
      <c r="EN100" s="76">
        <f ca="1">SUM($G84:EN84)-SUM($G92:EN92)</f>
        <v>0</v>
      </c>
      <c r="EO100" s="76">
        <f ca="1">SUM($G84:EO84)-SUM($G92:EO92)</f>
        <v>0</v>
      </c>
      <c r="EP100" s="76">
        <f ca="1">SUM($G84:EP84)-SUM($G92:EP92)</f>
        <v>0</v>
      </c>
      <c r="EQ100" s="76">
        <f ca="1">SUM($G84:EQ84)-SUM($G92:EQ92)</f>
        <v>0</v>
      </c>
      <c r="ER100" s="76">
        <f ca="1">SUM($G84:ER84)-SUM($G92:ER92)</f>
        <v>0</v>
      </c>
      <c r="ES100" s="76">
        <f ca="1">SUM($G84:ES84)-SUM($G92:ES92)</f>
        <v>0</v>
      </c>
      <c r="ET100" s="76">
        <f ca="1">SUM($G84:ET84)-SUM($G92:ET92)</f>
        <v>0</v>
      </c>
      <c r="EU100" s="76">
        <f ca="1">SUM($G84:EU84)-SUM($G92:EU92)</f>
        <v>0</v>
      </c>
      <c r="EV100" s="76">
        <f ca="1">SUM($G84:EV84)-SUM($G92:EV92)</f>
        <v>0</v>
      </c>
      <c r="EW100" s="76">
        <f ca="1">SUM($G84:EW84)-SUM($G92:EW92)</f>
        <v>0</v>
      </c>
      <c r="EX100" s="76">
        <f ca="1">SUM($G84:EX84)-SUM($G92:EX92)</f>
        <v>0</v>
      </c>
      <c r="EY100" s="76">
        <f ca="1">SUM($G84:EY84)-SUM($G92:EY92)</f>
        <v>0</v>
      </c>
      <c r="EZ100" s="76">
        <f ca="1">SUM($G84:EZ84)-SUM($G92:EZ92)</f>
        <v>0</v>
      </c>
      <c r="FA100" s="76">
        <f ca="1">SUM($G84:FA84)-SUM($G92:FA92)</f>
        <v>0</v>
      </c>
      <c r="FB100" s="76">
        <f ca="1">SUM($G84:FB84)-SUM($G92:FB92)</f>
        <v>0</v>
      </c>
      <c r="FC100" s="76">
        <f ca="1">SUM($G84:FC84)-SUM($G92:FC92)</f>
        <v>0</v>
      </c>
      <c r="FD100" s="76">
        <f ca="1">SUM($G84:FD84)-SUM($G92:FD92)</f>
        <v>0</v>
      </c>
      <c r="FE100" s="76">
        <f ca="1">SUM($G84:FE84)-SUM($G92:FE92)</f>
        <v>0</v>
      </c>
      <c r="FF100" s="76">
        <f ca="1">SUM($G84:FF84)-SUM($G92:FF92)</f>
        <v>0</v>
      </c>
      <c r="FG100" s="76">
        <f ca="1">SUM($G84:FG84)-SUM($G92:FG92)</f>
        <v>0</v>
      </c>
      <c r="FH100" s="76">
        <f ca="1">SUM($G84:FH84)-SUM($G92:FH92)</f>
        <v>0</v>
      </c>
      <c r="FI100" s="76">
        <f ca="1">SUM($G84:FI84)-SUM($G92:FI92)</f>
        <v>0</v>
      </c>
      <c r="FJ100" s="76">
        <f ca="1">SUM($G84:FJ84)-SUM($G92:FJ92)</f>
        <v>0</v>
      </c>
      <c r="FK100" s="76">
        <f ca="1">SUM($G84:FK84)-SUM($G92:FK92)</f>
        <v>0</v>
      </c>
      <c r="FL100" s="76">
        <f ca="1">SUM($G84:FL84)-SUM($G92:FL92)</f>
        <v>0</v>
      </c>
      <c r="FM100" s="76">
        <f ca="1">SUM($G84:FM84)-SUM($G92:FM92)</f>
        <v>0</v>
      </c>
      <c r="FN100" s="76">
        <f ca="1">SUM($G84:FN84)-SUM($G92:FN92)</f>
        <v>0</v>
      </c>
      <c r="FO100" s="76">
        <f ca="1">SUM($G84:FO84)-SUM($G92:FO92)</f>
        <v>0</v>
      </c>
      <c r="FP100" s="76">
        <f ca="1">SUM($G84:FP84)-SUM($G92:FP92)</f>
        <v>0</v>
      </c>
      <c r="FQ100" s="76">
        <f ca="1">SUM($G84:FQ84)-SUM($G92:FQ92)</f>
        <v>0</v>
      </c>
      <c r="FR100" s="76">
        <f ca="1">SUM($G84:FR84)-SUM($G92:FR92)</f>
        <v>0</v>
      </c>
      <c r="FS100" s="76">
        <f ca="1">SUM($G84:FS84)-SUM($G92:FS92)</f>
        <v>0</v>
      </c>
      <c r="FT100" s="76">
        <f ca="1">SUM($G84:FT84)-SUM($G92:FT92)</f>
        <v>0</v>
      </c>
      <c r="FU100" s="76">
        <f ca="1">SUM($G84:FU84)-SUM($G92:FU92)</f>
        <v>0</v>
      </c>
      <c r="FV100" s="76">
        <f ca="1">SUM($G84:FV84)-SUM($G92:FV92)</f>
        <v>0</v>
      </c>
      <c r="FW100" s="76">
        <f ca="1">SUM($G84:FW84)-SUM($G92:FW92)</f>
        <v>0</v>
      </c>
      <c r="FX100" s="76">
        <f ca="1">SUM($G84:FX84)-SUM($G92:FX92)</f>
        <v>0</v>
      </c>
      <c r="FY100" s="76">
        <f ca="1">SUM($G84:FY84)-SUM($G92:FY92)</f>
        <v>0</v>
      </c>
      <c r="FZ100" s="76">
        <f ca="1">SUM($G84:FZ84)-SUM($G92:FZ92)</f>
        <v>0</v>
      </c>
      <c r="GA100" s="76">
        <f ca="1">SUM($G84:GA84)-SUM($G92:GA92)</f>
        <v>0</v>
      </c>
      <c r="GB100" s="76">
        <f ca="1">SUM($G84:GB84)-SUM($G92:GB92)</f>
        <v>0</v>
      </c>
      <c r="GC100" s="76">
        <f ca="1">SUM($G84:GC84)-SUM($G92:GC92)</f>
        <v>0</v>
      </c>
      <c r="GD100" s="76">
        <f ca="1">SUM($G84:GD84)-SUM($G92:GD92)</f>
        <v>0</v>
      </c>
      <c r="GE100" s="76">
        <f ca="1">SUM($G84:GE84)-SUM($G92:GE92)</f>
        <v>0</v>
      </c>
      <c r="GF100" s="76">
        <f ca="1">SUM($G84:GF84)-SUM($G92:GF92)</f>
        <v>0</v>
      </c>
      <c r="GG100" s="76">
        <f ca="1">SUM($G84:GG84)-SUM($G92:GG92)</f>
        <v>0</v>
      </c>
      <c r="GH100" s="76">
        <f ca="1">SUM($G84:GH84)-SUM($G92:GH92)</f>
        <v>0</v>
      </c>
      <c r="GI100" s="76">
        <f ca="1">SUM($G84:GI84)-SUM($G92:GI92)</f>
        <v>0</v>
      </c>
      <c r="GJ100" s="76">
        <f ca="1">SUM($G84:GJ84)-SUM($G92:GJ92)</f>
        <v>0</v>
      </c>
      <c r="GK100" s="76">
        <f ca="1">SUM($G84:GK84)-SUM($G92:GK92)</f>
        <v>0</v>
      </c>
      <c r="GL100" s="76">
        <f ca="1">SUM($G84:GL84)-SUM($G92:GL92)</f>
        <v>0</v>
      </c>
      <c r="GM100" s="76">
        <f ca="1">SUM($G84:GM84)-SUM($G92:GM92)</f>
        <v>0</v>
      </c>
      <c r="GN100" s="76">
        <f ca="1">SUM($G84:GN84)-SUM($G92:GN92)</f>
        <v>0</v>
      </c>
      <c r="GO100" s="76">
        <f ca="1">SUM($G84:GO84)-SUM($G92:GO92)</f>
        <v>0</v>
      </c>
      <c r="GP100" s="76">
        <f ca="1">SUM($G84:GP84)-SUM($G92:GP92)</f>
        <v>0</v>
      </c>
      <c r="GQ100" s="76">
        <f ca="1">SUM($G84:GQ84)-SUM($G92:GQ92)</f>
        <v>0</v>
      </c>
      <c r="GR100" s="76">
        <f ca="1">SUM($G84:GR84)-SUM($G92:GR92)</f>
        <v>0</v>
      </c>
      <c r="GS100" s="76">
        <f ca="1">SUM($G84:GS84)-SUM($G92:GS92)</f>
        <v>0</v>
      </c>
      <c r="GT100" s="76">
        <f ca="1">SUM($G84:GT84)-SUM($G92:GT92)</f>
        <v>0</v>
      </c>
      <c r="GU100" s="76">
        <f ca="1">SUM($G84:GU84)-SUM($G92:GU92)</f>
        <v>0</v>
      </c>
      <c r="GV100" s="76">
        <f ca="1">SUM($G84:GV84)-SUM($G92:GV92)</f>
        <v>0</v>
      </c>
      <c r="GW100" s="76">
        <f ca="1">SUM($G84:GW84)-SUM($G92:GW92)</f>
        <v>0</v>
      </c>
      <c r="GX100" s="76">
        <f ca="1">SUM($G84:GX84)-SUM($G92:GX92)</f>
        <v>0</v>
      </c>
      <c r="GY100" s="76">
        <f ca="1">SUM($G84:GY84)-SUM($G92:GY92)</f>
        <v>0</v>
      </c>
      <c r="GZ100" s="76">
        <f ca="1">SUM($G84:GZ84)-SUM($G92:GZ92)</f>
        <v>0</v>
      </c>
      <c r="HA100" s="76">
        <f ca="1">SUM($G84:HA84)-SUM($G92:HA92)</f>
        <v>0</v>
      </c>
      <c r="HB100" s="76">
        <f ca="1">SUM($G84:HB84)-SUM($G92:HB92)</f>
        <v>0</v>
      </c>
      <c r="HC100" s="76">
        <f ca="1">SUM($G84:HC84)-SUM($G92:HC92)</f>
        <v>0</v>
      </c>
      <c r="HD100" s="76">
        <f ca="1">SUM($G84:HD84)-SUM($G92:HD92)</f>
        <v>0</v>
      </c>
      <c r="HE100" s="76">
        <f ca="1">SUM($G84:HE84)-SUM($G92:HE92)</f>
        <v>0</v>
      </c>
      <c r="HF100" s="76">
        <f ca="1">SUM($G84:HF84)-SUM($G92:HF92)</f>
        <v>0</v>
      </c>
      <c r="HG100" s="76">
        <f ca="1">SUM($G84:HG84)-SUM($G92:HG92)</f>
        <v>0</v>
      </c>
      <c r="HH100" s="76">
        <f ca="1">SUM($G84:HH84)-SUM($G92:HH92)</f>
        <v>0</v>
      </c>
      <c r="HI100" s="76">
        <f ca="1">SUM($G84:HI84)-SUM($G92:HI92)</f>
        <v>0</v>
      </c>
      <c r="HJ100" s="76">
        <f ca="1">SUM($G84:HJ84)-SUM($G92:HJ92)</f>
        <v>0</v>
      </c>
      <c r="HK100" s="76">
        <f ca="1">SUM($G84:HK84)-SUM($G92:HK92)</f>
        <v>0</v>
      </c>
      <c r="HL100" s="76">
        <f ca="1">SUM($G84:HL84)-SUM($G92:HL92)</f>
        <v>0</v>
      </c>
      <c r="HM100" s="76">
        <f ca="1">SUM($G84:HM84)-SUM($G92:HM92)</f>
        <v>0</v>
      </c>
      <c r="HN100" s="76">
        <f ca="1">SUM($G84:HN84)-SUM($G92:HN92)</f>
        <v>0</v>
      </c>
      <c r="HO100" s="76">
        <f ca="1">SUM($G84:HO84)-SUM($G92:HO92)</f>
        <v>0</v>
      </c>
      <c r="HP100" s="76">
        <f ca="1">SUM($G84:HP84)-SUM($G92:HP92)</f>
        <v>0</v>
      </c>
      <c r="HQ100" s="76">
        <f ca="1">SUM($G84:HQ84)-SUM($G92:HQ92)</f>
        <v>0</v>
      </c>
      <c r="HR100" s="76">
        <f ca="1">SUM($G84:HR84)-SUM($G92:HR92)</f>
        <v>0</v>
      </c>
      <c r="HS100" s="76">
        <f ca="1">SUM($G84:HS84)-SUM($G92:HS92)</f>
        <v>0</v>
      </c>
      <c r="HT100" s="76">
        <f ca="1">SUM($G84:HT84)-SUM($G92:HT92)</f>
        <v>0</v>
      </c>
      <c r="HU100" s="76">
        <f ca="1">SUM($G84:HU84)-SUM($G92:HU92)</f>
        <v>0</v>
      </c>
      <c r="HV100" s="76">
        <f ca="1">SUM($G84:HV84)-SUM($G92:HV92)</f>
        <v>0</v>
      </c>
      <c r="HW100" s="76">
        <f ca="1">SUM($G84:HW84)-SUM($G92:HW92)</f>
        <v>0</v>
      </c>
      <c r="HX100" s="76">
        <f ca="1">SUM($G84:HX84)-SUM($G92:HX92)</f>
        <v>0</v>
      </c>
      <c r="HY100" s="76">
        <f ca="1">SUM($G84:HY84)-SUM($G92:HY92)</f>
        <v>0</v>
      </c>
      <c r="HZ100" s="76">
        <f ca="1">SUM($G84:HZ84)-SUM($G92:HZ92)</f>
        <v>0</v>
      </c>
      <c r="IA100" s="76">
        <f ca="1">SUM($G84:IA84)-SUM($G92:IA92)</f>
        <v>0</v>
      </c>
      <c r="IB100" s="76">
        <f ca="1">SUM($G84:IB84)-SUM($G92:IB92)</f>
        <v>0</v>
      </c>
      <c r="IC100" s="76">
        <f ca="1">SUM($G84:IC84)-SUM($G92:IC92)</f>
        <v>0</v>
      </c>
      <c r="ID100" s="76">
        <f ca="1">SUM($G84:ID84)-SUM($G92:ID92)</f>
        <v>0</v>
      </c>
      <c r="IE100" s="76">
        <f ca="1">SUM($G84:IE84)-SUM($G92:IE92)</f>
        <v>0</v>
      </c>
      <c r="IF100" s="76">
        <f ca="1">SUM($G84:IF84)-SUM($G92:IF92)</f>
        <v>0</v>
      </c>
      <c r="IG100" s="76">
        <f ca="1">SUM($G84:IG84)-SUM($G92:IG92)</f>
        <v>0</v>
      </c>
      <c r="IH100" s="76">
        <f ca="1">SUM($G84:IH84)-SUM($G92:IH92)</f>
        <v>0</v>
      </c>
      <c r="II100" s="76">
        <f ca="1">SUM($G84:II84)-SUM($G92:II92)</f>
        <v>0</v>
      </c>
      <c r="IJ100" s="76">
        <f ca="1">SUM($G84:IJ84)-SUM($G92:IJ92)</f>
        <v>0</v>
      </c>
      <c r="IK100" s="76">
        <f ca="1">SUM($G84:IK84)-SUM($G92:IK92)</f>
        <v>0</v>
      </c>
      <c r="IL100" s="76">
        <f ca="1">SUM($G84:IL84)-SUM($G92:IL92)</f>
        <v>0</v>
      </c>
    </row>
    <row r="101" spans="2:246" ht="10.5" customHeight="1" outlineLevel="2" x14ac:dyDescent="0.3">
      <c r="B101" s="7" t="s">
        <v>117</v>
      </c>
      <c r="C101" s="56"/>
      <c r="G101" s="76">
        <f>SUM($G85:G85)-SUM($G93:G93)</f>
        <v>0</v>
      </c>
      <c r="H101" s="76">
        <f>SUM($G85:H85)-SUM($G93:H93)</f>
        <v>0</v>
      </c>
      <c r="I101" s="76">
        <f>SUM($G85:I85)-SUM($G93:I93)</f>
        <v>0</v>
      </c>
      <c r="J101" s="76">
        <f>SUM($G85:J85)-SUM($G93:J93)</f>
        <v>0</v>
      </c>
      <c r="K101" s="76">
        <f>SUM($G85:K85)-SUM($G93:K93)</f>
        <v>0</v>
      </c>
      <c r="L101" s="76">
        <f>SUM($G85:L85)-SUM($G93:L93)</f>
        <v>0</v>
      </c>
      <c r="M101" s="76">
        <f>SUM($G85:M85)-SUM($G93:M93)</f>
        <v>0</v>
      </c>
      <c r="N101" s="76">
        <f>SUM($G85:N85)-SUM($G93:N93)</f>
        <v>0</v>
      </c>
      <c r="O101" s="76">
        <f>SUM($G85:O85)-SUM($G93:O93)</f>
        <v>0</v>
      </c>
      <c r="P101" s="76">
        <f>SUM($G85:P85)-SUM($G93:P93)</f>
        <v>0</v>
      </c>
      <c r="Q101" s="76">
        <f>SUM($G85:Q85)-SUM($G93:Q93)</f>
        <v>0</v>
      </c>
      <c r="R101" s="76">
        <f>SUM($G85:R85)-SUM($G93:R93)</f>
        <v>0</v>
      </c>
      <c r="S101" s="76">
        <f>SUM($G85:S85)-SUM($G93:S93)</f>
        <v>0</v>
      </c>
      <c r="T101" s="76">
        <f>SUM($G85:T85)-SUM($G93:T93)</f>
        <v>0</v>
      </c>
      <c r="U101" s="76">
        <f>SUM($G85:U85)-SUM($G93:U93)</f>
        <v>0</v>
      </c>
      <c r="V101" s="76">
        <f>SUM($G85:V85)-SUM($G93:V93)</f>
        <v>0</v>
      </c>
      <c r="W101" s="76">
        <f>SUM($G85:W85)-SUM($G93:W93)</f>
        <v>0</v>
      </c>
      <c r="X101" s="76">
        <f>SUM($G85:X85)-SUM($G93:X93)</f>
        <v>0</v>
      </c>
      <c r="Y101" s="76">
        <f>SUM($G85:Y85)-SUM($G93:Y93)</f>
        <v>0</v>
      </c>
      <c r="Z101" s="76">
        <f>SUM($G85:Z85)-SUM($G93:Z93)</f>
        <v>0</v>
      </c>
      <c r="AA101" s="76">
        <f>SUM($G85:AA85)-SUM($G93:AA93)</f>
        <v>0</v>
      </c>
      <c r="AB101" s="76">
        <f>SUM($G85:AB85)-SUM($G93:AB93)</f>
        <v>0</v>
      </c>
      <c r="AC101" s="76">
        <f>SUM($G85:AC85)-SUM($G93:AC93)</f>
        <v>0</v>
      </c>
      <c r="AD101" s="76">
        <f>SUM($G85:AD85)-SUM($G93:AD93)</f>
        <v>0</v>
      </c>
      <c r="AE101" s="76">
        <f>SUM($G85:AE85)-SUM($G93:AE93)</f>
        <v>0</v>
      </c>
      <c r="AF101" s="76">
        <f>SUM($G85:AF85)-SUM($G93:AF93)</f>
        <v>0</v>
      </c>
      <c r="AG101" s="76">
        <f>SUM($G85:AG85)-SUM($G93:AG93)</f>
        <v>0</v>
      </c>
      <c r="AH101" s="76">
        <f>SUM($G85:AH85)-SUM($G93:AH93)</f>
        <v>0</v>
      </c>
      <c r="AI101" s="76">
        <f>SUM($G85:AI85)-SUM($G93:AI93)</f>
        <v>0</v>
      </c>
      <c r="AJ101" s="76">
        <f>SUM($G85:AJ85)-SUM($G93:AJ93)</f>
        <v>0</v>
      </c>
      <c r="AK101" s="76">
        <f>SUM($G85:AK85)-SUM($G93:AK93)</f>
        <v>0</v>
      </c>
      <c r="AL101" s="76">
        <f>SUM($G85:AL85)-SUM($G93:AL93)</f>
        <v>0</v>
      </c>
      <c r="AM101" s="76">
        <f>SUM($G85:AM85)-SUM($G93:AM93)</f>
        <v>0</v>
      </c>
      <c r="AN101" s="76">
        <f>SUM($G85:AN85)-SUM($G93:AN93)</f>
        <v>0</v>
      </c>
      <c r="AO101" s="76">
        <f>SUM($G85:AO85)-SUM($G93:AO93)</f>
        <v>0</v>
      </c>
      <c r="AP101" s="76">
        <f>SUM($G85:AP85)-SUM($G93:AP93)</f>
        <v>0</v>
      </c>
      <c r="AQ101" s="76">
        <f>SUM($G85:AQ85)-SUM($G93:AQ93)</f>
        <v>0</v>
      </c>
      <c r="AR101" s="76">
        <f>SUM($G85:AR85)-SUM($G93:AR93)</f>
        <v>0</v>
      </c>
      <c r="AS101" s="76">
        <f>SUM($G85:AS85)-SUM($G93:AS93)</f>
        <v>0</v>
      </c>
      <c r="AT101" s="76">
        <f>SUM($G85:AT85)-SUM($G93:AT93)</f>
        <v>0</v>
      </c>
      <c r="AU101" s="76">
        <f>SUM($G85:AU85)-SUM($G93:AU93)</f>
        <v>0</v>
      </c>
      <c r="AV101" s="76">
        <f>SUM($G85:AV85)-SUM($G93:AV93)</f>
        <v>0</v>
      </c>
      <c r="AW101" s="76">
        <f>SUM($G85:AW85)-SUM($G93:AW93)</f>
        <v>0</v>
      </c>
      <c r="AX101" s="76">
        <f>SUM($G85:AX85)-SUM($G93:AX93)</f>
        <v>0</v>
      </c>
      <c r="AY101" s="76">
        <f>SUM($G85:AY85)-SUM($G93:AY93)</f>
        <v>0</v>
      </c>
      <c r="AZ101" s="76">
        <f>SUM($G85:AZ85)-SUM($G93:AZ93)</f>
        <v>0</v>
      </c>
      <c r="BA101" s="76">
        <f>SUM($G85:BA85)-SUM($G93:BA93)</f>
        <v>0</v>
      </c>
      <c r="BB101" s="76">
        <f>SUM($G85:BB85)-SUM($G93:BB93)</f>
        <v>0</v>
      </c>
      <c r="BC101" s="76">
        <f>SUM($G85:BC85)-SUM($G93:BC93)</f>
        <v>0</v>
      </c>
      <c r="BD101" s="76">
        <f>SUM($G85:BD85)-SUM($G93:BD93)</f>
        <v>0</v>
      </c>
      <c r="BE101" s="76">
        <f>SUM($G85:BE85)-SUM($G93:BE93)</f>
        <v>0</v>
      </c>
      <c r="BF101" s="76">
        <f>SUM($G85:BF85)-SUM($G93:BF93)</f>
        <v>0</v>
      </c>
      <c r="BG101" s="76">
        <f>SUM($G85:BG85)-SUM($G93:BG93)</f>
        <v>0</v>
      </c>
      <c r="BH101" s="76">
        <f>SUM($G85:BH85)-SUM($G93:BH93)</f>
        <v>0</v>
      </c>
      <c r="BI101" s="76">
        <f>SUM($G85:BI85)-SUM($G93:BI93)</f>
        <v>0</v>
      </c>
      <c r="BJ101" s="76">
        <f>SUM($G85:BJ85)-SUM($G93:BJ93)</f>
        <v>0</v>
      </c>
      <c r="BK101" s="76">
        <f>SUM($G85:BK85)-SUM($G93:BK93)</f>
        <v>0</v>
      </c>
      <c r="BL101" s="76">
        <f>SUM($G85:BL85)-SUM($G93:BL93)</f>
        <v>0</v>
      </c>
      <c r="BM101" s="76">
        <f>SUM($G85:BM85)-SUM($G93:BM93)</f>
        <v>0</v>
      </c>
      <c r="BN101" s="76">
        <f>SUM($G85:BN85)-SUM($G93:BN93)</f>
        <v>0</v>
      </c>
      <c r="BO101" s="76">
        <f>SUM($G85:BO85)-SUM($G93:BO93)</f>
        <v>0</v>
      </c>
      <c r="BP101" s="76">
        <f>SUM($G85:BP85)-SUM($G93:BP93)</f>
        <v>0</v>
      </c>
      <c r="BQ101" s="76">
        <f>SUM($G85:BQ85)-SUM($G93:BQ93)</f>
        <v>0</v>
      </c>
      <c r="BR101" s="76">
        <f>SUM($G85:BR85)-SUM($G93:BR93)</f>
        <v>0</v>
      </c>
      <c r="BS101" s="76">
        <f>SUM($G85:BS85)-SUM($G93:BS93)</f>
        <v>0</v>
      </c>
      <c r="BT101" s="76">
        <f>SUM($G85:BT85)-SUM($G93:BT93)</f>
        <v>0</v>
      </c>
      <c r="BU101" s="76">
        <f>SUM($G85:BU85)-SUM($G93:BU93)</f>
        <v>0</v>
      </c>
      <c r="BV101" s="76">
        <f>SUM($G85:BV85)-SUM($G93:BV93)</f>
        <v>0</v>
      </c>
      <c r="BW101" s="76">
        <f>SUM($G85:BW85)-SUM($G93:BW93)</f>
        <v>0</v>
      </c>
      <c r="BX101" s="76">
        <f>SUM($G85:BX85)-SUM($G93:BX93)</f>
        <v>0</v>
      </c>
      <c r="BY101" s="76">
        <f>SUM($G85:BY85)-SUM($G93:BY93)</f>
        <v>0</v>
      </c>
      <c r="BZ101" s="76">
        <f>SUM($G85:BZ85)-SUM($G93:BZ93)</f>
        <v>0</v>
      </c>
      <c r="CA101" s="76">
        <f>SUM($G85:CA85)-SUM($G93:CA93)</f>
        <v>0</v>
      </c>
      <c r="CB101" s="76">
        <f>SUM($G85:CB85)-SUM($G93:CB93)</f>
        <v>0</v>
      </c>
      <c r="CC101" s="76">
        <f>SUM($G85:CC85)-SUM($G93:CC93)</f>
        <v>0</v>
      </c>
      <c r="CD101" s="76">
        <f>SUM($G85:CD85)-SUM($G93:CD93)</f>
        <v>0</v>
      </c>
      <c r="CE101" s="76">
        <f>SUM($G85:CE85)-SUM($G93:CE93)</f>
        <v>0</v>
      </c>
      <c r="CF101" s="76">
        <f>SUM($G85:CF85)-SUM($G93:CF93)</f>
        <v>0</v>
      </c>
      <c r="CG101" s="76">
        <f>SUM($G85:CG85)-SUM($G93:CG93)</f>
        <v>0</v>
      </c>
      <c r="CH101" s="76">
        <f>SUM($G85:CH85)-SUM($G93:CH93)</f>
        <v>0</v>
      </c>
      <c r="CI101" s="76">
        <f>SUM($G85:CI85)-SUM($G93:CI93)</f>
        <v>0</v>
      </c>
      <c r="CJ101" s="76">
        <f>SUM($G85:CJ85)-SUM($G93:CJ93)</f>
        <v>0</v>
      </c>
      <c r="CK101" s="76">
        <f>SUM($G85:CK85)-SUM($G93:CK93)</f>
        <v>0</v>
      </c>
      <c r="CL101" s="76">
        <f>SUM($G85:CL85)-SUM($G93:CL93)</f>
        <v>0</v>
      </c>
      <c r="CM101" s="76">
        <f>SUM($G85:CM85)-SUM($G93:CM93)</f>
        <v>0</v>
      </c>
      <c r="CN101" s="76">
        <f>SUM($G85:CN85)-SUM($G93:CN93)</f>
        <v>0</v>
      </c>
      <c r="CO101" s="76">
        <f>SUM($G85:CO85)-SUM($G93:CO93)</f>
        <v>0</v>
      </c>
      <c r="CP101" s="76">
        <f>SUM($G85:CP85)-SUM($G93:CP93)</f>
        <v>0</v>
      </c>
      <c r="CQ101" s="76">
        <f>SUM($G85:CQ85)-SUM($G93:CQ93)</f>
        <v>0</v>
      </c>
      <c r="CR101" s="76">
        <f>SUM($G85:CR85)-SUM($G93:CR93)</f>
        <v>0</v>
      </c>
      <c r="CS101" s="76">
        <f>SUM($G85:CS85)-SUM($G93:CS93)</f>
        <v>0</v>
      </c>
      <c r="CT101" s="76">
        <f>SUM($G85:CT85)-SUM($G93:CT93)</f>
        <v>0</v>
      </c>
      <c r="CU101" s="76">
        <f>SUM($G85:CU85)-SUM($G93:CU93)</f>
        <v>0</v>
      </c>
      <c r="CV101" s="76">
        <f>SUM($G85:CV85)-SUM($G93:CV93)</f>
        <v>0</v>
      </c>
      <c r="CW101" s="76">
        <f>SUM($G85:CW85)-SUM($G93:CW93)</f>
        <v>0</v>
      </c>
      <c r="CX101" s="76">
        <f>SUM($G85:CX85)-SUM($G93:CX93)</f>
        <v>0</v>
      </c>
      <c r="CY101" s="76">
        <f>SUM($G85:CY85)-SUM($G93:CY93)</f>
        <v>0</v>
      </c>
      <c r="CZ101" s="76">
        <f>SUM($G85:CZ85)-SUM($G93:CZ93)</f>
        <v>0</v>
      </c>
      <c r="DA101" s="76">
        <f>SUM($G85:DA85)-SUM($G93:DA93)</f>
        <v>0</v>
      </c>
      <c r="DB101" s="76">
        <f>SUM($G85:DB85)-SUM($G93:DB93)</f>
        <v>0</v>
      </c>
      <c r="DC101" s="76">
        <f>SUM($G85:DC85)-SUM($G93:DC93)</f>
        <v>0</v>
      </c>
      <c r="DD101" s="76">
        <f>SUM($G85:DD85)-SUM($G93:DD93)</f>
        <v>0</v>
      </c>
      <c r="DE101" s="76">
        <f>SUM($G85:DE85)-SUM($G93:DE93)</f>
        <v>0</v>
      </c>
      <c r="DF101" s="76">
        <f>SUM($G85:DF85)-SUM($G93:DF93)</f>
        <v>0</v>
      </c>
      <c r="DG101" s="76">
        <f>SUM($G85:DG85)-SUM($G93:DG93)</f>
        <v>0</v>
      </c>
      <c r="DH101" s="76">
        <f>SUM($G85:DH85)-SUM($G93:DH93)</f>
        <v>0</v>
      </c>
      <c r="DI101" s="76">
        <f>SUM($G85:DI85)-SUM($G93:DI93)</f>
        <v>0</v>
      </c>
      <c r="DJ101" s="76">
        <f>SUM($G85:DJ85)-SUM($G93:DJ93)</f>
        <v>0</v>
      </c>
      <c r="DK101" s="76">
        <f>SUM($G85:DK85)-SUM($G93:DK93)</f>
        <v>0</v>
      </c>
      <c r="DL101" s="76">
        <f>SUM($G85:DL85)-SUM($G93:DL93)</f>
        <v>0</v>
      </c>
      <c r="DM101" s="76">
        <f>SUM($G85:DM85)-SUM($G93:DM93)</f>
        <v>0</v>
      </c>
      <c r="DN101" s="76">
        <f>SUM($G85:DN85)-SUM($G93:DN93)</f>
        <v>0</v>
      </c>
      <c r="DO101" s="76">
        <f>SUM($G85:DO85)-SUM($G93:DO93)</f>
        <v>0</v>
      </c>
      <c r="DP101" s="76">
        <f>SUM($G85:DP85)-SUM($G93:DP93)</f>
        <v>0</v>
      </c>
      <c r="DQ101" s="76">
        <f>SUM($G85:DQ85)-SUM($G93:DQ93)</f>
        <v>0</v>
      </c>
      <c r="DR101" s="76">
        <f>SUM($G85:DR85)-SUM($G93:DR93)</f>
        <v>0</v>
      </c>
      <c r="DS101" s="76">
        <f>SUM($G85:DS85)-SUM($G93:DS93)</f>
        <v>0</v>
      </c>
      <c r="DT101" s="76">
        <f>SUM($G85:DT85)-SUM($G93:DT93)</f>
        <v>0</v>
      </c>
      <c r="DU101" s="76">
        <f>SUM($G85:DU85)-SUM($G93:DU93)</f>
        <v>0</v>
      </c>
      <c r="DV101" s="76">
        <f>SUM($G85:DV85)-SUM($G93:DV93)</f>
        <v>0</v>
      </c>
      <c r="DW101" s="76">
        <f>SUM($G85:DW85)-SUM($G93:DW93)</f>
        <v>0</v>
      </c>
      <c r="DX101" s="76">
        <f>SUM($G85:DX85)-SUM($G93:DX93)</f>
        <v>0</v>
      </c>
      <c r="DY101" s="76">
        <f>SUM($G85:DY85)-SUM($G93:DY93)</f>
        <v>0</v>
      </c>
      <c r="DZ101" s="76">
        <f>SUM($G85:DZ85)-SUM($G93:DZ93)</f>
        <v>0</v>
      </c>
      <c r="EA101" s="76">
        <f>SUM($G85:EA85)-SUM($G93:EA93)</f>
        <v>0</v>
      </c>
      <c r="EB101" s="76">
        <f>SUM($G85:EB85)-SUM($G93:EB93)</f>
        <v>0</v>
      </c>
      <c r="EC101" s="76">
        <f>SUM($G85:EC85)-SUM($G93:EC93)</f>
        <v>0</v>
      </c>
      <c r="ED101" s="76">
        <f>SUM($G85:ED85)-SUM($G93:ED93)</f>
        <v>0</v>
      </c>
      <c r="EE101" s="76">
        <f>SUM($G85:EE85)-SUM($G93:EE93)</f>
        <v>0</v>
      </c>
      <c r="EF101" s="76">
        <f>SUM($G85:EF85)-SUM($G93:EF93)</f>
        <v>0</v>
      </c>
      <c r="EG101" s="76">
        <f>SUM($G85:EG85)-SUM($G93:EG93)</f>
        <v>0</v>
      </c>
      <c r="EH101" s="76">
        <f>SUM($G85:EH85)-SUM($G93:EH93)</f>
        <v>0</v>
      </c>
      <c r="EI101" s="76">
        <f>SUM($G85:EI85)-SUM($G93:EI93)</f>
        <v>0</v>
      </c>
      <c r="EJ101" s="76">
        <f>SUM($G85:EJ85)-SUM($G93:EJ93)</f>
        <v>0</v>
      </c>
      <c r="EK101" s="76">
        <f>SUM($G85:EK85)-SUM($G93:EK93)</f>
        <v>0</v>
      </c>
      <c r="EL101" s="76">
        <f>SUM($G85:EL85)-SUM($G93:EL93)</f>
        <v>0</v>
      </c>
      <c r="EM101" s="76">
        <f>SUM($G85:EM85)-SUM($G93:EM93)</f>
        <v>0</v>
      </c>
      <c r="EN101" s="76">
        <f>SUM($G85:EN85)-SUM($G93:EN93)</f>
        <v>0</v>
      </c>
      <c r="EO101" s="76">
        <f>SUM($G85:EO85)-SUM($G93:EO93)</f>
        <v>0</v>
      </c>
      <c r="EP101" s="76">
        <f>SUM($G85:EP85)-SUM($G93:EP93)</f>
        <v>0</v>
      </c>
      <c r="EQ101" s="76">
        <f>SUM($G85:EQ85)-SUM($G93:EQ93)</f>
        <v>0</v>
      </c>
      <c r="ER101" s="76">
        <f>SUM($G85:ER85)-SUM($G93:ER93)</f>
        <v>0</v>
      </c>
      <c r="ES101" s="76">
        <f>SUM($G85:ES85)-SUM($G93:ES93)</f>
        <v>0</v>
      </c>
      <c r="ET101" s="76">
        <f>SUM($G85:ET85)-SUM($G93:ET93)</f>
        <v>0</v>
      </c>
      <c r="EU101" s="76">
        <f>SUM($G85:EU85)-SUM($G93:EU93)</f>
        <v>0</v>
      </c>
      <c r="EV101" s="76">
        <f>SUM($G85:EV85)-SUM($G93:EV93)</f>
        <v>0</v>
      </c>
      <c r="EW101" s="76">
        <f>SUM($G85:EW85)-SUM($G93:EW93)</f>
        <v>0</v>
      </c>
      <c r="EX101" s="76">
        <f>SUM($G85:EX85)-SUM($G93:EX93)</f>
        <v>0</v>
      </c>
      <c r="EY101" s="76">
        <f>SUM($G85:EY85)-SUM($G93:EY93)</f>
        <v>0</v>
      </c>
      <c r="EZ101" s="76">
        <f>SUM($G85:EZ85)-SUM($G93:EZ93)</f>
        <v>0</v>
      </c>
      <c r="FA101" s="76">
        <f>SUM($G85:FA85)-SUM($G93:FA93)</f>
        <v>0</v>
      </c>
      <c r="FB101" s="76">
        <f>SUM($G85:FB85)-SUM($G93:FB93)</f>
        <v>0</v>
      </c>
      <c r="FC101" s="76">
        <f>SUM($G85:FC85)-SUM($G93:FC93)</f>
        <v>0</v>
      </c>
      <c r="FD101" s="76">
        <f>SUM($G85:FD85)-SUM($G93:FD93)</f>
        <v>0</v>
      </c>
      <c r="FE101" s="76">
        <f>SUM($G85:FE85)-SUM($G93:FE93)</f>
        <v>0</v>
      </c>
      <c r="FF101" s="76">
        <f>SUM($G85:FF85)-SUM($G93:FF93)</f>
        <v>0</v>
      </c>
      <c r="FG101" s="76">
        <f>SUM($G85:FG85)-SUM($G93:FG93)</f>
        <v>0</v>
      </c>
      <c r="FH101" s="76">
        <f>SUM($G85:FH85)-SUM($G93:FH93)</f>
        <v>0</v>
      </c>
      <c r="FI101" s="76">
        <f>SUM($G85:FI85)-SUM($G93:FI93)</f>
        <v>0</v>
      </c>
      <c r="FJ101" s="76">
        <f>SUM($G85:FJ85)-SUM($G93:FJ93)</f>
        <v>0</v>
      </c>
      <c r="FK101" s="76">
        <f>SUM($G85:FK85)-SUM($G93:FK93)</f>
        <v>0</v>
      </c>
      <c r="FL101" s="76">
        <f>SUM($G85:FL85)-SUM($G93:FL93)</f>
        <v>0</v>
      </c>
      <c r="FM101" s="76">
        <f>SUM($G85:FM85)-SUM($G93:FM93)</f>
        <v>0</v>
      </c>
      <c r="FN101" s="76">
        <f>SUM($G85:FN85)-SUM($G93:FN93)</f>
        <v>0</v>
      </c>
      <c r="FO101" s="76">
        <f>SUM($G85:FO85)-SUM($G93:FO93)</f>
        <v>0</v>
      </c>
      <c r="FP101" s="76">
        <f>SUM($G85:FP85)-SUM($G93:FP93)</f>
        <v>0</v>
      </c>
      <c r="FQ101" s="76">
        <f>SUM($G85:FQ85)-SUM($G93:FQ93)</f>
        <v>0</v>
      </c>
      <c r="FR101" s="76">
        <f>SUM($G85:FR85)-SUM($G93:FR93)</f>
        <v>0</v>
      </c>
      <c r="FS101" s="76">
        <f>SUM($G85:FS85)-SUM($G93:FS93)</f>
        <v>0</v>
      </c>
      <c r="FT101" s="76">
        <f>SUM($G85:FT85)-SUM($G93:FT93)</f>
        <v>0</v>
      </c>
      <c r="FU101" s="76">
        <f>SUM($G85:FU85)-SUM($G93:FU93)</f>
        <v>0</v>
      </c>
      <c r="FV101" s="76">
        <f>SUM($G85:FV85)-SUM($G93:FV93)</f>
        <v>0</v>
      </c>
      <c r="FW101" s="76">
        <f>SUM($G85:FW85)-SUM($G93:FW93)</f>
        <v>0</v>
      </c>
      <c r="FX101" s="76">
        <f>SUM($G85:FX85)-SUM($G93:FX93)</f>
        <v>0</v>
      </c>
      <c r="FY101" s="76">
        <f>SUM($G85:FY85)-SUM($G93:FY93)</f>
        <v>0</v>
      </c>
      <c r="FZ101" s="76">
        <f>SUM($G85:FZ85)-SUM($G93:FZ93)</f>
        <v>0</v>
      </c>
      <c r="GA101" s="76">
        <f>SUM($G85:GA85)-SUM($G93:GA93)</f>
        <v>0</v>
      </c>
      <c r="GB101" s="76">
        <f>SUM($G85:GB85)-SUM($G93:GB93)</f>
        <v>0</v>
      </c>
      <c r="GC101" s="76">
        <f>SUM($G85:GC85)-SUM($G93:GC93)</f>
        <v>0</v>
      </c>
      <c r="GD101" s="76">
        <f>SUM($G85:GD85)-SUM($G93:GD93)</f>
        <v>0</v>
      </c>
      <c r="GE101" s="76">
        <f>SUM($G85:GE85)-SUM($G93:GE93)</f>
        <v>0</v>
      </c>
      <c r="GF101" s="76">
        <f>SUM($G85:GF85)-SUM($G93:GF93)</f>
        <v>0</v>
      </c>
      <c r="GG101" s="76">
        <f>SUM($G85:GG85)-SUM($G93:GG93)</f>
        <v>0</v>
      </c>
      <c r="GH101" s="76">
        <f>SUM($G85:GH85)-SUM($G93:GH93)</f>
        <v>0</v>
      </c>
      <c r="GI101" s="76">
        <f>SUM($G85:GI85)-SUM($G93:GI93)</f>
        <v>0</v>
      </c>
      <c r="GJ101" s="76">
        <f>SUM($G85:GJ85)-SUM($G93:GJ93)</f>
        <v>0</v>
      </c>
      <c r="GK101" s="76">
        <f>SUM($G85:GK85)-SUM($G93:GK93)</f>
        <v>0</v>
      </c>
      <c r="GL101" s="76">
        <f>SUM($G85:GL85)-SUM($G93:GL93)</f>
        <v>0</v>
      </c>
      <c r="GM101" s="76">
        <f>SUM($G85:GM85)-SUM($G93:GM93)</f>
        <v>0</v>
      </c>
      <c r="GN101" s="76">
        <f>SUM($G85:GN85)-SUM($G93:GN93)</f>
        <v>0</v>
      </c>
      <c r="GO101" s="76">
        <f>SUM($G85:GO85)-SUM($G93:GO93)</f>
        <v>0</v>
      </c>
      <c r="GP101" s="76">
        <f>SUM($G85:GP85)-SUM($G93:GP93)</f>
        <v>0</v>
      </c>
      <c r="GQ101" s="76">
        <f>SUM($G85:GQ85)-SUM($G93:GQ93)</f>
        <v>0</v>
      </c>
      <c r="GR101" s="76">
        <f>SUM($G85:GR85)-SUM($G93:GR93)</f>
        <v>0</v>
      </c>
      <c r="GS101" s="76">
        <f>SUM($G85:GS85)-SUM($G93:GS93)</f>
        <v>0</v>
      </c>
      <c r="GT101" s="76">
        <f>SUM($G85:GT85)-SUM($G93:GT93)</f>
        <v>0</v>
      </c>
      <c r="GU101" s="76">
        <f>SUM($G85:GU85)-SUM($G93:GU93)</f>
        <v>0</v>
      </c>
      <c r="GV101" s="76">
        <f>SUM($G85:GV85)-SUM($G93:GV93)</f>
        <v>0</v>
      </c>
      <c r="GW101" s="76">
        <f>SUM($G85:GW85)-SUM($G93:GW93)</f>
        <v>0</v>
      </c>
      <c r="GX101" s="76">
        <f>SUM($G85:GX85)-SUM($G93:GX93)</f>
        <v>0</v>
      </c>
      <c r="GY101" s="76">
        <f>SUM($G85:GY85)-SUM($G93:GY93)</f>
        <v>0</v>
      </c>
      <c r="GZ101" s="76">
        <f>SUM($G85:GZ85)-SUM($G93:GZ93)</f>
        <v>0</v>
      </c>
      <c r="HA101" s="76">
        <f>SUM($G85:HA85)-SUM($G93:HA93)</f>
        <v>0</v>
      </c>
      <c r="HB101" s="76">
        <f>SUM($G85:HB85)-SUM($G93:HB93)</f>
        <v>0</v>
      </c>
      <c r="HC101" s="76">
        <f>SUM($G85:HC85)-SUM($G93:HC93)</f>
        <v>0</v>
      </c>
      <c r="HD101" s="76">
        <f>SUM($G85:HD85)-SUM($G93:HD93)</f>
        <v>0</v>
      </c>
      <c r="HE101" s="76">
        <f>SUM($G85:HE85)-SUM($G93:HE93)</f>
        <v>0</v>
      </c>
      <c r="HF101" s="76">
        <f>SUM($G85:HF85)-SUM($G93:HF93)</f>
        <v>0</v>
      </c>
      <c r="HG101" s="76">
        <f>SUM($G85:HG85)-SUM($G93:HG93)</f>
        <v>0</v>
      </c>
      <c r="HH101" s="76">
        <f>SUM($G85:HH85)-SUM($G93:HH93)</f>
        <v>0</v>
      </c>
      <c r="HI101" s="76">
        <f>SUM($G85:HI85)-SUM($G93:HI93)</f>
        <v>0</v>
      </c>
      <c r="HJ101" s="76">
        <f>SUM($G85:HJ85)-SUM($G93:HJ93)</f>
        <v>0</v>
      </c>
      <c r="HK101" s="76">
        <f>SUM($G85:HK85)-SUM($G93:HK93)</f>
        <v>0</v>
      </c>
      <c r="HL101" s="76">
        <f>SUM($G85:HL85)-SUM($G93:HL93)</f>
        <v>0</v>
      </c>
      <c r="HM101" s="76">
        <f>SUM($G85:HM85)-SUM($G93:HM93)</f>
        <v>0</v>
      </c>
      <c r="HN101" s="76">
        <f>SUM($G85:HN85)-SUM($G93:HN93)</f>
        <v>0</v>
      </c>
      <c r="HO101" s="76">
        <f>SUM($G85:HO85)-SUM($G93:HO93)</f>
        <v>0</v>
      </c>
      <c r="HP101" s="76">
        <f>SUM($G85:HP85)-SUM($G93:HP93)</f>
        <v>0</v>
      </c>
      <c r="HQ101" s="76">
        <f>SUM($G85:HQ85)-SUM($G93:HQ93)</f>
        <v>0</v>
      </c>
      <c r="HR101" s="76">
        <f>SUM($G85:HR85)-SUM($G93:HR93)</f>
        <v>0</v>
      </c>
      <c r="HS101" s="76">
        <f>SUM($G85:HS85)-SUM($G93:HS93)</f>
        <v>0</v>
      </c>
      <c r="HT101" s="76">
        <f>SUM($G85:HT85)-SUM($G93:HT93)</f>
        <v>0</v>
      </c>
      <c r="HU101" s="76">
        <f>SUM($G85:HU85)-SUM($G93:HU93)</f>
        <v>0</v>
      </c>
      <c r="HV101" s="76">
        <f>SUM($G85:HV85)-SUM($G93:HV93)</f>
        <v>0</v>
      </c>
      <c r="HW101" s="76">
        <f>SUM($G85:HW85)-SUM($G93:HW93)</f>
        <v>0</v>
      </c>
      <c r="HX101" s="76">
        <f>SUM($G85:HX85)-SUM($G93:HX93)</f>
        <v>0</v>
      </c>
      <c r="HY101" s="76">
        <f>SUM($G85:HY85)-SUM($G93:HY93)</f>
        <v>0</v>
      </c>
      <c r="HZ101" s="76">
        <f>SUM($G85:HZ85)-SUM($G93:HZ93)</f>
        <v>0</v>
      </c>
      <c r="IA101" s="76">
        <f>SUM($G85:IA85)-SUM($G93:IA93)</f>
        <v>0</v>
      </c>
      <c r="IB101" s="76">
        <f>SUM($G85:IB85)-SUM($G93:IB93)</f>
        <v>0</v>
      </c>
      <c r="IC101" s="76">
        <f>SUM($G85:IC85)-SUM($G93:IC93)</f>
        <v>0</v>
      </c>
      <c r="ID101" s="76">
        <f>SUM($G85:ID85)-SUM($G93:ID93)</f>
        <v>0</v>
      </c>
      <c r="IE101" s="76">
        <f>SUM($G85:IE85)-SUM($G93:IE93)</f>
        <v>0</v>
      </c>
      <c r="IF101" s="76">
        <f>SUM($G85:IF85)-SUM($G93:IF93)</f>
        <v>0</v>
      </c>
      <c r="IG101" s="76">
        <f>SUM($G85:IG85)-SUM($G93:IG93)</f>
        <v>0</v>
      </c>
      <c r="IH101" s="76">
        <f>SUM($G85:IH85)-SUM($G93:IH93)</f>
        <v>0</v>
      </c>
      <c r="II101" s="76">
        <f>SUM($G85:II85)-SUM($G93:II93)</f>
        <v>0</v>
      </c>
      <c r="IJ101" s="76">
        <f>SUM($G85:IJ85)-SUM($G93:IJ93)</f>
        <v>0</v>
      </c>
      <c r="IK101" s="76">
        <f>SUM($G85:IK85)-SUM($G93:IK93)</f>
        <v>0</v>
      </c>
      <c r="IL101" s="76">
        <f>SUM($G85:IL85)-SUM($G93:IL93)</f>
        <v>0</v>
      </c>
    </row>
    <row r="102" spans="2:246" ht="10.5" customHeight="1" outlineLevel="2" x14ac:dyDescent="0.3">
      <c r="B102" s="7" t="s">
        <v>118</v>
      </c>
      <c r="C102" s="56"/>
      <c r="G102" s="76">
        <f>SUM($G86:G86)-SUM($G94:G94)</f>
        <v>0</v>
      </c>
      <c r="H102" s="76">
        <f>SUM($G86:H86)-SUM($G94:H94)</f>
        <v>0</v>
      </c>
      <c r="I102" s="76">
        <f>SUM($G86:I86)-SUM($G94:I94)</f>
        <v>0</v>
      </c>
      <c r="J102" s="76">
        <f>SUM($G86:J86)-SUM($G94:J94)</f>
        <v>0</v>
      </c>
      <c r="K102" s="76">
        <f>SUM($G86:K86)-SUM($G94:K94)</f>
        <v>0</v>
      </c>
      <c r="L102" s="76">
        <f>SUM($G86:L86)-SUM($G94:L94)</f>
        <v>0</v>
      </c>
      <c r="M102" s="76">
        <f>SUM($G86:M86)-SUM($G94:M94)</f>
        <v>0</v>
      </c>
      <c r="N102" s="76">
        <f>SUM($G86:N86)-SUM($G94:N94)</f>
        <v>0</v>
      </c>
      <c r="O102" s="76">
        <f>SUM($G86:O86)-SUM($G94:O94)</f>
        <v>0</v>
      </c>
      <c r="P102" s="76">
        <f>SUM($G86:P86)-SUM($G94:P94)</f>
        <v>0</v>
      </c>
      <c r="Q102" s="76">
        <f>SUM($G86:Q86)-SUM($G94:Q94)</f>
        <v>0</v>
      </c>
      <c r="R102" s="76">
        <f>SUM($G86:R86)-SUM($G94:R94)</f>
        <v>0</v>
      </c>
      <c r="S102" s="76">
        <f>SUM($G86:S86)-SUM($G94:S94)</f>
        <v>0</v>
      </c>
      <c r="T102" s="76">
        <f>SUM($G86:T86)-SUM($G94:T94)</f>
        <v>0</v>
      </c>
      <c r="U102" s="76">
        <f>SUM($G86:U86)-SUM($G94:U94)</f>
        <v>0</v>
      </c>
      <c r="V102" s="76">
        <f>SUM($G86:V86)-SUM($G94:V94)</f>
        <v>0</v>
      </c>
      <c r="W102" s="76">
        <f>SUM($G86:W86)-SUM($G94:W94)</f>
        <v>0</v>
      </c>
      <c r="X102" s="76">
        <f>SUM($G86:X86)-SUM($G94:X94)</f>
        <v>0</v>
      </c>
      <c r="Y102" s="76">
        <f>SUM($G86:Y86)-SUM($G94:Y94)</f>
        <v>0</v>
      </c>
      <c r="Z102" s="76">
        <f>SUM($G86:Z86)-SUM($G94:Z94)</f>
        <v>0</v>
      </c>
      <c r="AA102" s="76">
        <f>SUM($G86:AA86)-SUM($G94:AA94)</f>
        <v>0</v>
      </c>
      <c r="AB102" s="76">
        <f>SUM($G86:AB86)-SUM($G94:AB94)</f>
        <v>0</v>
      </c>
      <c r="AC102" s="76">
        <f>SUM($G86:AC86)-SUM($G94:AC94)</f>
        <v>0</v>
      </c>
      <c r="AD102" s="76">
        <f>SUM($G86:AD86)-SUM($G94:AD94)</f>
        <v>0</v>
      </c>
      <c r="AE102" s="76">
        <f>SUM($G86:AE86)-SUM($G94:AE94)</f>
        <v>0</v>
      </c>
      <c r="AF102" s="76">
        <f>SUM($G86:AF86)-SUM($G94:AF94)</f>
        <v>0</v>
      </c>
      <c r="AG102" s="76">
        <f>SUM($G86:AG86)-SUM($G94:AG94)</f>
        <v>0</v>
      </c>
      <c r="AH102" s="76">
        <f>SUM($G86:AH86)-SUM($G94:AH94)</f>
        <v>0</v>
      </c>
      <c r="AI102" s="76">
        <f>SUM($G86:AI86)-SUM($G94:AI94)</f>
        <v>0</v>
      </c>
      <c r="AJ102" s="76">
        <f>SUM($G86:AJ86)-SUM($G94:AJ94)</f>
        <v>0</v>
      </c>
      <c r="AK102" s="76">
        <f>SUM($G86:AK86)-SUM($G94:AK94)</f>
        <v>0</v>
      </c>
      <c r="AL102" s="76">
        <f>SUM($G86:AL86)-SUM($G94:AL94)</f>
        <v>0</v>
      </c>
      <c r="AM102" s="76">
        <f>SUM($G86:AM86)-SUM($G94:AM94)</f>
        <v>0</v>
      </c>
      <c r="AN102" s="76">
        <f>SUM($G86:AN86)-SUM($G94:AN94)</f>
        <v>0</v>
      </c>
      <c r="AO102" s="76">
        <f>SUM($G86:AO86)-SUM($G94:AO94)</f>
        <v>0</v>
      </c>
      <c r="AP102" s="76">
        <f>SUM($G86:AP86)-SUM($G94:AP94)</f>
        <v>0</v>
      </c>
      <c r="AQ102" s="76">
        <f>SUM($G86:AQ86)-SUM($G94:AQ94)</f>
        <v>0</v>
      </c>
      <c r="AR102" s="76">
        <f>SUM($G86:AR86)-SUM($G94:AR94)</f>
        <v>0</v>
      </c>
      <c r="AS102" s="76">
        <f>SUM($G86:AS86)-SUM($G94:AS94)</f>
        <v>0</v>
      </c>
      <c r="AT102" s="76">
        <f>SUM($G86:AT86)-SUM($G94:AT94)</f>
        <v>0</v>
      </c>
      <c r="AU102" s="76">
        <f>SUM($G86:AU86)-SUM($G94:AU94)</f>
        <v>0</v>
      </c>
      <c r="AV102" s="76">
        <f>SUM($G86:AV86)-SUM($G94:AV94)</f>
        <v>0</v>
      </c>
      <c r="AW102" s="76">
        <f>SUM($G86:AW86)-SUM($G94:AW94)</f>
        <v>0</v>
      </c>
      <c r="AX102" s="76">
        <f>SUM($G86:AX86)-SUM($G94:AX94)</f>
        <v>0</v>
      </c>
      <c r="AY102" s="76">
        <f>SUM($G86:AY86)-SUM($G94:AY94)</f>
        <v>0</v>
      </c>
      <c r="AZ102" s="76">
        <f>SUM($G86:AZ86)-SUM($G94:AZ94)</f>
        <v>0</v>
      </c>
      <c r="BA102" s="76">
        <f>SUM($G86:BA86)-SUM($G94:BA94)</f>
        <v>0</v>
      </c>
      <c r="BB102" s="76">
        <f>SUM($G86:BB86)-SUM($G94:BB94)</f>
        <v>0</v>
      </c>
      <c r="BC102" s="76">
        <f>SUM($G86:BC86)-SUM($G94:BC94)</f>
        <v>0</v>
      </c>
      <c r="BD102" s="76">
        <f>SUM($G86:BD86)-SUM($G94:BD94)</f>
        <v>0</v>
      </c>
      <c r="BE102" s="76">
        <f>SUM($G86:BE86)-SUM($G94:BE94)</f>
        <v>0</v>
      </c>
      <c r="BF102" s="76">
        <f>SUM($G86:BF86)-SUM($G94:BF94)</f>
        <v>0</v>
      </c>
      <c r="BG102" s="76">
        <f>SUM($G86:BG86)-SUM($G94:BG94)</f>
        <v>0</v>
      </c>
      <c r="BH102" s="76">
        <f>SUM($G86:BH86)-SUM($G94:BH94)</f>
        <v>0</v>
      </c>
      <c r="BI102" s="76">
        <f>SUM($G86:BI86)-SUM($G94:BI94)</f>
        <v>0</v>
      </c>
      <c r="BJ102" s="76">
        <f>SUM($G86:BJ86)-SUM($G94:BJ94)</f>
        <v>0</v>
      </c>
      <c r="BK102" s="76">
        <f>SUM($G86:BK86)-SUM($G94:BK94)</f>
        <v>0</v>
      </c>
      <c r="BL102" s="76">
        <f>SUM($G86:BL86)-SUM($G94:BL94)</f>
        <v>0</v>
      </c>
      <c r="BM102" s="76">
        <f>SUM($G86:BM86)-SUM($G94:BM94)</f>
        <v>0</v>
      </c>
      <c r="BN102" s="76">
        <f>SUM($G86:BN86)-SUM($G94:BN94)</f>
        <v>0</v>
      </c>
      <c r="BO102" s="76">
        <f>SUM($G86:BO86)-SUM($G94:BO94)</f>
        <v>0</v>
      </c>
      <c r="BP102" s="76">
        <f>SUM($G86:BP86)-SUM($G94:BP94)</f>
        <v>0</v>
      </c>
      <c r="BQ102" s="76">
        <f>SUM($G86:BQ86)-SUM($G94:BQ94)</f>
        <v>0</v>
      </c>
      <c r="BR102" s="76">
        <f>SUM($G86:BR86)-SUM($G94:BR94)</f>
        <v>0</v>
      </c>
      <c r="BS102" s="76">
        <f>SUM($G86:BS86)-SUM($G94:BS94)</f>
        <v>0</v>
      </c>
      <c r="BT102" s="76">
        <f>SUM($G86:BT86)-SUM($G94:BT94)</f>
        <v>0</v>
      </c>
      <c r="BU102" s="76">
        <f>SUM($G86:BU86)-SUM($G94:BU94)</f>
        <v>0</v>
      </c>
      <c r="BV102" s="76">
        <f>SUM($G86:BV86)-SUM($G94:BV94)</f>
        <v>0</v>
      </c>
      <c r="BW102" s="76">
        <f>SUM($G86:BW86)-SUM($G94:BW94)</f>
        <v>0</v>
      </c>
      <c r="BX102" s="76">
        <f>SUM($G86:BX86)-SUM($G94:BX94)</f>
        <v>0</v>
      </c>
      <c r="BY102" s="76">
        <f>SUM($G86:BY86)-SUM($G94:BY94)</f>
        <v>0</v>
      </c>
      <c r="BZ102" s="76">
        <f>SUM($G86:BZ86)-SUM($G94:BZ94)</f>
        <v>0</v>
      </c>
      <c r="CA102" s="76">
        <f>SUM($G86:CA86)-SUM($G94:CA94)</f>
        <v>0</v>
      </c>
      <c r="CB102" s="76">
        <f>SUM($G86:CB86)-SUM($G94:CB94)</f>
        <v>0</v>
      </c>
      <c r="CC102" s="76">
        <f>SUM($G86:CC86)-SUM($G94:CC94)</f>
        <v>0</v>
      </c>
      <c r="CD102" s="76">
        <f>SUM($G86:CD86)-SUM($G94:CD94)</f>
        <v>0</v>
      </c>
      <c r="CE102" s="76">
        <f>SUM($G86:CE86)-SUM($G94:CE94)</f>
        <v>0</v>
      </c>
      <c r="CF102" s="76">
        <f>SUM($G86:CF86)-SUM($G94:CF94)</f>
        <v>0</v>
      </c>
      <c r="CG102" s="76">
        <f>SUM($G86:CG86)-SUM($G94:CG94)</f>
        <v>0</v>
      </c>
      <c r="CH102" s="76">
        <f>SUM($G86:CH86)-SUM($G94:CH94)</f>
        <v>0</v>
      </c>
      <c r="CI102" s="76">
        <f>SUM($G86:CI86)-SUM($G94:CI94)</f>
        <v>0</v>
      </c>
      <c r="CJ102" s="76">
        <f>SUM($G86:CJ86)-SUM($G94:CJ94)</f>
        <v>0</v>
      </c>
      <c r="CK102" s="76">
        <f>SUM($G86:CK86)-SUM($G94:CK94)</f>
        <v>0</v>
      </c>
      <c r="CL102" s="76">
        <f>SUM($G86:CL86)-SUM($G94:CL94)</f>
        <v>0</v>
      </c>
      <c r="CM102" s="76">
        <f>SUM($G86:CM86)-SUM($G94:CM94)</f>
        <v>0</v>
      </c>
      <c r="CN102" s="76">
        <f>SUM($G86:CN86)-SUM($G94:CN94)</f>
        <v>0</v>
      </c>
      <c r="CO102" s="76">
        <f>SUM($G86:CO86)-SUM($G94:CO94)</f>
        <v>0</v>
      </c>
      <c r="CP102" s="76">
        <f>SUM($G86:CP86)-SUM($G94:CP94)</f>
        <v>0</v>
      </c>
      <c r="CQ102" s="76">
        <f>SUM($G86:CQ86)-SUM($G94:CQ94)</f>
        <v>0</v>
      </c>
      <c r="CR102" s="76">
        <f>SUM($G86:CR86)-SUM($G94:CR94)</f>
        <v>0</v>
      </c>
      <c r="CS102" s="76">
        <f>SUM($G86:CS86)-SUM($G94:CS94)</f>
        <v>0</v>
      </c>
      <c r="CT102" s="76">
        <f>SUM($G86:CT86)-SUM($G94:CT94)</f>
        <v>0</v>
      </c>
      <c r="CU102" s="76">
        <f>SUM($G86:CU86)-SUM($G94:CU94)</f>
        <v>0</v>
      </c>
      <c r="CV102" s="76">
        <f>SUM($G86:CV86)-SUM($G94:CV94)</f>
        <v>0</v>
      </c>
      <c r="CW102" s="76">
        <f>SUM($G86:CW86)-SUM($G94:CW94)</f>
        <v>0</v>
      </c>
      <c r="CX102" s="76">
        <f>SUM($G86:CX86)-SUM($G94:CX94)</f>
        <v>0</v>
      </c>
      <c r="CY102" s="76">
        <f>SUM($G86:CY86)-SUM($G94:CY94)</f>
        <v>0</v>
      </c>
      <c r="CZ102" s="76">
        <f>SUM($G86:CZ86)-SUM($G94:CZ94)</f>
        <v>0</v>
      </c>
      <c r="DA102" s="76">
        <f>SUM($G86:DA86)-SUM($G94:DA94)</f>
        <v>0</v>
      </c>
      <c r="DB102" s="76">
        <f>SUM($G86:DB86)-SUM($G94:DB94)</f>
        <v>0</v>
      </c>
      <c r="DC102" s="76">
        <f>SUM($G86:DC86)-SUM($G94:DC94)</f>
        <v>0</v>
      </c>
      <c r="DD102" s="76">
        <f>SUM($G86:DD86)-SUM($G94:DD94)</f>
        <v>0</v>
      </c>
      <c r="DE102" s="76">
        <f>SUM($G86:DE86)-SUM($G94:DE94)</f>
        <v>0</v>
      </c>
      <c r="DF102" s="76">
        <f>SUM($G86:DF86)-SUM($G94:DF94)</f>
        <v>0</v>
      </c>
      <c r="DG102" s="76">
        <f>SUM($G86:DG86)-SUM($G94:DG94)</f>
        <v>0</v>
      </c>
      <c r="DH102" s="76">
        <f>SUM($G86:DH86)-SUM($G94:DH94)</f>
        <v>0</v>
      </c>
      <c r="DI102" s="76">
        <f>SUM($G86:DI86)-SUM($G94:DI94)</f>
        <v>0</v>
      </c>
      <c r="DJ102" s="76">
        <f>SUM($G86:DJ86)-SUM($G94:DJ94)</f>
        <v>0</v>
      </c>
      <c r="DK102" s="76">
        <f>SUM($G86:DK86)-SUM($G94:DK94)</f>
        <v>0</v>
      </c>
      <c r="DL102" s="76">
        <f>SUM($G86:DL86)-SUM($G94:DL94)</f>
        <v>0</v>
      </c>
      <c r="DM102" s="76">
        <f>SUM($G86:DM86)-SUM($G94:DM94)</f>
        <v>0</v>
      </c>
      <c r="DN102" s="76">
        <f>SUM($G86:DN86)-SUM($G94:DN94)</f>
        <v>0</v>
      </c>
      <c r="DO102" s="76">
        <f>SUM($G86:DO86)-SUM($G94:DO94)</f>
        <v>0</v>
      </c>
      <c r="DP102" s="76">
        <f>SUM($G86:DP86)-SUM($G94:DP94)</f>
        <v>0</v>
      </c>
      <c r="DQ102" s="76">
        <f>SUM($G86:DQ86)-SUM($G94:DQ94)</f>
        <v>0</v>
      </c>
      <c r="DR102" s="76">
        <f>SUM($G86:DR86)-SUM($G94:DR94)</f>
        <v>0</v>
      </c>
      <c r="DS102" s="76">
        <f>SUM($G86:DS86)-SUM($G94:DS94)</f>
        <v>0</v>
      </c>
      <c r="DT102" s="76">
        <f>SUM($G86:DT86)-SUM($G94:DT94)</f>
        <v>0</v>
      </c>
      <c r="DU102" s="76">
        <f>SUM($G86:DU86)-SUM($G94:DU94)</f>
        <v>0</v>
      </c>
      <c r="DV102" s="76">
        <f>SUM($G86:DV86)-SUM($G94:DV94)</f>
        <v>0</v>
      </c>
      <c r="DW102" s="76">
        <f>SUM($G86:DW86)-SUM($G94:DW94)</f>
        <v>0</v>
      </c>
      <c r="DX102" s="76">
        <f>SUM($G86:DX86)-SUM($G94:DX94)</f>
        <v>0</v>
      </c>
      <c r="DY102" s="76">
        <f>SUM($G86:DY86)-SUM($G94:DY94)</f>
        <v>0</v>
      </c>
      <c r="DZ102" s="76">
        <f>SUM($G86:DZ86)-SUM($G94:DZ94)</f>
        <v>0</v>
      </c>
      <c r="EA102" s="76">
        <f>SUM($G86:EA86)-SUM($G94:EA94)</f>
        <v>0</v>
      </c>
      <c r="EB102" s="76">
        <f>SUM($G86:EB86)-SUM($G94:EB94)</f>
        <v>0</v>
      </c>
      <c r="EC102" s="76">
        <f>SUM($G86:EC86)-SUM($G94:EC94)</f>
        <v>0</v>
      </c>
      <c r="ED102" s="76">
        <f>SUM($G86:ED86)-SUM($G94:ED94)</f>
        <v>0</v>
      </c>
      <c r="EE102" s="76">
        <f>SUM($G86:EE86)-SUM($G94:EE94)</f>
        <v>0</v>
      </c>
      <c r="EF102" s="76">
        <f>SUM($G86:EF86)-SUM($G94:EF94)</f>
        <v>0</v>
      </c>
      <c r="EG102" s="76">
        <f>SUM($G86:EG86)-SUM($G94:EG94)</f>
        <v>0</v>
      </c>
      <c r="EH102" s="76">
        <f>SUM($G86:EH86)-SUM($G94:EH94)</f>
        <v>0</v>
      </c>
      <c r="EI102" s="76">
        <f>SUM($G86:EI86)-SUM($G94:EI94)</f>
        <v>0</v>
      </c>
      <c r="EJ102" s="76">
        <f>SUM($G86:EJ86)-SUM($G94:EJ94)</f>
        <v>0</v>
      </c>
      <c r="EK102" s="76">
        <f>SUM($G86:EK86)-SUM($G94:EK94)</f>
        <v>0</v>
      </c>
      <c r="EL102" s="76">
        <f>SUM($G86:EL86)-SUM($G94:EL94)</f>
        <v>0</v>
      </c>
      <c r="EM102" s="76">
        <f>SUM($G86:EM86)-SUM($G94:EM94)</f>
        <v>0</v>
      </c>
      <c r="EN102" s="76">
        <f>SUM($G86:EN86)-SUM($G94:EN94)</f>
        <v>0</v>
      </c>
      <c r="EO102" s="76">
        <f>SUM($G86:EO86)-SUM($G94:EO94)</f>
        <v>0</v>
      </c>
      <c r="EP102" s="76">
        <f>SUM($G86:EP86)-SUM($G94:EP94)</f>
        <v>0</v>
      </c>
      <c r="EQ102" s="76">
        <f>SUM($G86:EQ86)-SUM($G94:EQ94)</f>
        <v>0</v>
      </c>
      <c r="ER102" s="76">
        <f>SUM($G86:ER86)-SUM($G94:ER94)</f>
        <v>0</v>
      </c>
      <c r="ES102" s="76">
        <f>SUM($G86:ES86)-SUM($G94:ES94)</f>
        <v>0</v>
      </c>
      <c r="ET102" s="76">
        <f>SUM($G86:ET86)-SUM($G94:ET94)</f>
        <v>0</v>
      </c>
      <c r="EU102" s="76">
        <f>SUM($G86:EU86)-SUM($G94:EU94)</f>
        <v>0</v>
      </c>
      <c r="EV102" s="76">
        <f>SUM($G86:EV86)-SUM($G94:EV94)</f>
        <v>0</v>
      </c>
      <c r="EW102" s="76">
        <f>SUM($G86:EW86)-SUM($G94:EW94)</f>
        <v>0</v>
      </c>
      <c r="EX102" s="76">
        <f>SUM($G86:EX86)-SUM($G94:EX94)</f>
        <v>0</v>
      </c>
      <c r="EY102" s="76">
        <f>SUM($G86:EY86)-SUM($G94:EY94)</f>
        <v>0</v>
      </c>
      <c r="EZ102" s="76">
        <f>SUM($G86:EZ86)-SUM($G94:EZ94)</f>
        <v>0</v>
      </c>
      <c r="FA102" s="76">
        <f>SUM($G86:FA86)-SUM($G94:FA94)</f>
        <v>0</v>
      </c>
      <c r="FB102" s="76">
        <f>SUM($G86:FB86)-SUM($G94:FB94)</f>
        <v>0</v>
      </c>
      <c r="FC102" s="76">
        <f>SUM($G86:FC86)-SUM($G94:FC94)</f>
        <v>0</v>
      </c>
      <c r="FD102" s="76">
        <f>SUM($G86:FD86)-SUM($G94:FD94)</f>
        <v>0</v>
      </c>
      <c r="FE102" s="76">
        <f>SUM($G86:FE86)-SUM($G94:FE94)</f>
        <v>0</v>
      </c>
      <c r="FF102" s="76">
        <f>SUM($G86:FF86)-SUM($G94:FF94)</f>
        <v>0</v>
      </c>
      <c r="FG102" s="76">
        <f>SUM($G86:FG86)-SUM($G94:FG94)</f>
        <v>0</v>
      </c>
      <c r="FH102" s="76">
        <f>SUM($G86:FH86)-SUM($G94:FH94)</f>
        <v>0</v>
      </c>
      <c r="FI102" s="76">
        <f>SUM($G86:FI86)-SUM($G94:FI94)</f>
        <v>0</v>
      </c>
      <c r="FJ102" s="76">
        <f>SUM($G86:FJ86)-SUM($G94:FJ94)</f>
        <v>0</v>
      </c>
      <c r="FK102" s="76">
        <f>SUM($G86:FK86)-SUM($G94:FK94)</f>
        <v>0</v>
      </c>
      <c r="FL102" s="76">
        <f>SUM($G86:FL86)-SUM($G94:FL94)</f>
        <v>0</v>
      </c>
      <c r="FM102" s="76">
        <f>SUM($G86:FM86)-SUM($G94:FM94)</f>
        <v>0</v>
      </c>
      <c r="FN102" s="76">
        <f>SUM($G86:FN86)-SUM($G94:FN94)</f>
        <v>0</v>
      </c>
      <c r="FO102" s="76">
        <f>SUM($G86:FO86)-SUM($G94:FO94)</f>
        <v>0</v>
      </c>
      <c r="FP102" s="76">
        <f>SUM($G86:FP86)-SUM($G94:FP94)</f>
        <v>0</v>
      </c>
      <c r="FQ102" s="76">
        <f>SUM($G86:FQ86)-SUM($G94:FQ94)</f>
        <v>0</v>
      </c>
      <c r="FR102" s="76">
        <f>SUM($G86:FR86)-SUM($G94:FR94)</f>
        <v>0</v>
      </c>
      <c r="FS102" s="76">
        <f>SUM($G86:FS86)-SUM($G94:FS94)</f>
        <v>0</v>
      </c>
      <c r="FT102" s="76">
        <f>SUM($G86:FT86)-SUM($G94:FT94)</f>
        <v>0</v>
      </c>
      <c r="FU102" s="76">
        <f>SUM($G86:FU86)-SUM($G94:FU94)</f>
        <v>0</v>
      </c>
      <c r="FV102" s="76">
        <f>SUM($G86:FV86)-SUM($G94:FV94)</f>
        <v>0</v>
      </c>
      <c r="FW102" s="76">
        <f>SUM($G86:FW86)-SUM($G94:FW94)</f>
        <v>0</v>
      </c>
      <c r="FX102" s="76">
        <f>SUM($G86:FX86)-SUM($G94:FX94)</f>
        <v>0</v>
      </c>
      <c r="FY102" s="76">
        <f>SUM($G86:FY86)-SUM($G94:FY94)</f>
        <v>0</v>
      </c>
      <c r="FZ102" s="76">
        <f>SUM($G86:FZ86)-SUM($G94:FZ94)</f>
        <v>0</v>
      </c>
      <c r="GA102" s="76">
        <f>SUM($G86:GA86)-SUM($G94:GA94)</f>
        <v>0</v>
      </c>
      <c r="GB102" s="76">
        <f>SUM($G86:GB86)-SUM($G94:GB94)</f>
        <v>0</v>
      </c>
      <c r="GC102" s="76">
        <f>SUM($G86:GC86)-SUM($G94:GC94)</f>
        <v>0</v>
      </c>
      <c r="GD102" s="76">
        <f>SUM($G86:GD86)-SUM($G94:GD94)</f>
        <v>0</v>
      </c>
      <c r="GE102" s="76">
        <f>SUM($G86:GE86)-SUM($G94:GE94)</f>
        <v>0</v>
      </c>
      <c r="GF102" s="76">
        <f>SUM($G86:GF86)-SUM($G94:GF94)</f>
        <v>0</v>
      </c>
      <c r="GG102" s="76">
        <f>SUM($G86:GG86)-SUM($G94:GG94)</f>
        <v>0</v>
      </c>
      <c r="GH102" s="76">
        <f>SUM($G86:GH86)-SUM($G94:GH94)</f>
        <v>0</v>
      </c>
      <c r="GI102" s="76">
        <f>SUM($G86:GI86)-SUM($G94:GI94)</f>
        <v>0</v>
      </c>
      <c r="GJ102" s="76">
        <f>SUM($G86:GJ86)-SUM($G94:GJ94)</f>
        <v>0</v>
      </c>
      <c r="GK102" s="76">
        <f>SUM($G86:GK86)-SUM($G94:GK94)</f>
        <v>0</v>
      </c>
      <c r="GL102" s="76">
        <f>SUM($G86:GL86)-SUM($G94:GL94)</f>
        <v>0</v>
      </c>
      <c r="GM102" s="76">
        <f>SUM($G86:GM86)-SUM($G94:GM94)</f>
        <v>0</v>
      </c>
      <c r="GN102" s="76">
        <f>SUM($G86:GN86)-SUM($G94:GN94)</f>
        <v>0</v>
      </c>
      <c r="GO102" s="76">
        <f>SUM($G86:GO86)-SUM($G94:GO94)</f>
        <v>0</v>
      </c>
      <c r="GP102" s="76">
        <f>SUM($G86:GP86)-SUM($G94:GP94)</f>
        <v>0</v>
      </c>
      <c r="GQ102" s="76">
        <f>SUM($G86:GQ86)-SUM($G94:GQ94)</f>
        <v>0</v>
      </c>
      <c r="GR102" s="76">
        <f>SUM($G86:GR86)-SUM($G94:GR94)</f>
        <v>0</v>
      </c>
      <c r="GS102" s="76">
        <f>SUM($G86:GS86)-SUM($G94:GS94)</f>
        <v>0</v>
      </c>
      <c r="GT102" s="76">
        <f>SUM($G86:GT86)-SUM($G94:GT94)</f>
        <v>0</v>
      </c>
      <c r="GU102" s="76">
        <f>SUM($G86:GU86)-SUM($G94:GU94)</f>
        <v>0</v>
      </c>
      <c r="GV102" s="76">
        <f>SUM($G86:GV86)-SUM($G94:GV94)</f>
        <v>0</v>
      </c>
      <c r="GW102" s="76">
        <f>SUM($G86:GW86)-SUM($G94:GW94)</f>
        <v>0</v>
      </c>
      <c r="GX102" s="76">
        <f>SUM($G86:GX86)-SUM($G94:GX94)</f>
        <v>0</v>
      </c>
      <c r="GY102" s="76">
        <f>SUM($G86:GY86)-SUM($G94:GY94)</f>
        <v>0</v>
      </c>
      <c r="GZ102" s="76">
        <f>SUM($G86:GZ86)-SUM($G94:GZ94)</f>
        <v>0</v>
      </c>
      <c r="HA102" s="76">
        <f>SUM($G86:HA86)-SUM($G94:HA94)</f>
        <v>0</v>
      </c>
      <c r="HB102" s="76">
        <f>SUM($G86:HB86)-SUM($G94:HB94)</f>
        <v>0</v>
      </c>
      <c r="HC102" s="76">
        <f>SUM($G86:HC86)-SUM($G94:HC94)</f>
        <v>0</v>
      </c>
      <c r="HD102" s="76">
        <f>SUM($G86:HD86)-SUM($G94:HD94)</f>
        <v>0</v>
      </c>
      <c r="HE102" s="76">
        <f>SUM($G86:HE86)-SUM($G94:HE94)</f>
        <v>0</v>
      </c>
      <c r="HF102" s="76">
        <f>SUM($G86:HF86)-SUM($G94:HF94)</f>
        <v>0</v>
      </c>
      <c r="HG102" s="76">
        <f>SUM($G86:HG86)-SUM($G94:HG94)</f>
        <v>0</v>
      </c>
      <c r="HH102" s="76">
        <f>SUM($G86:HH86)-SUM($G94:HH94)</f>
        <v>0</v>
      </c>
      <c r="HI102" s="76">
        <f>SUM($G86:HI86)-SUM($G94:HI94)</f>
        <v>0</v>
      </c>
      <c r="HJ102" s="76">
        <f>SUM($G86:HJ86)-SUM($G94:HJ94)</f>
        <v>0</v>
      </c>
      <c r="HK102" s="76">
        <f>SUM($G86:HK86)-SUM($G94:HK94)</f>
        <v>0</v>
      </c>
      <c r="HL102" s="76">
        <f>SUM($G86:HL86)-SUM($G94:HL94)</f>
        <v>0</v>
      </c>
      <c r="HM102" s="76">
        <f>SUM($G86:HM86)-SUM($G94:HM94)</f>
        <v>0</v>
      </c>
      <c r="HN102" s="76">
        <f>SUM($G86:HN86)-SUM($G94:HN94)</f>
        <v>0</v>
      </c>
      <c r="HO102" s="76">
        <f>SUM($G86:HO86)-SUM($G94:HO94)</f>
        <v>0</v>
      </c>
      <c r="HP102" s="76">
        <f>SUM($G86:HP86)-SUM($G94:HP94)</f>
        <v>0</v>
      </c>
      <c r="HQ102" s="76">
        <f>SUM($G86:HQ86)-SUM($G94:HQ94)</f>
        <v>0</v>
      </c>
      <c r="HR102" s="76">
        <f>SUM($G86:HR86)-SUM($G94:HR94)</f>
        <v>0</v>
      </c>
      <c r="HS102" s="76">
        <f>SUM($G86:HS86)-SUM($G94:HS94)</f>
        <v>0</v>
      </c>
      <c r="HT102" s="76">
        <f>SUM($G86:HT86)-SUM($G94:HT94)</f>
        <v>0</v>
      </c>
      <c r="HU102" s="76">
        <f>SUM($G86:HU86)-SUM($G94:HU94)</f>
        <v>0</v>
      </c>
      <c r="HV102" s="76">
        <f>SUM($G86:HV86)-SUM($G94:HV94)</f>
        <v>0</v>
      </c>
      <c r="HW102" s="76">
        <f>SUM($G86:HW86)-SUM($G94:HW94)</f>
        <v>0</v>
      </c>
      <c r="HX102" s="76">
        <f>SUM($G86:HX86)-SUM($G94:HX94)</f>
        <v>0</v>
      </c>
      <c r="HY102" s="76">
        <f>SUM($G86:HY86)-SUM($G94:HY94)</f>
        <v>0</v>
      </c>
      <c r="HZ102" s="76">
        <f>SUM($G86:HZ86)-SUM($G94:HZ94)</f>
        <v>0</v>
      </c>
      <c r="IA102" s="76">
        <f>SUM($G86:IA86)-SUM($G94:IA94)</f>
        <v>0</v>
      </c>
      <c r="IB102" s="76">
        <f>SUM($G86:IB86)-SUM($G94:IB94)</f>
        <v>0</v>
      </c>
      <c r="IC102" s="76">
        <f>SUM($G86:IC86)-SUM($G94:IC94)</f>
        <v>0</v>
      </c>
      <c r="ID102" s="76">
        <f>SUM($G86:ID86)-SUM($G94:ID94)</f>
        <v>0</v>
      </c>
      <c r="IE102" s="76">
        <f>SUM($G86:IE86)-SUM($G94:IE94)</f>
        <v>0</v>
      </c>
      <c r="IF102" s="76">
        <f>SUM($G86:IF86)-SUM($G94:IF94)</f>
        <v>0</v>
      </c>
      <c r="IG102" s="76">
        <f>SUM($G86:IG86)-SUM($G94:IG94)</f>
        <v>0</v>
      </c>
      <c r="IH102" s="76">
        <f>SUM($G86:IH86)-SUM($G94:IH94)</f>
        <v>0</v>
      </c>
      <c r="II102" s="76">
        <f>SUM($G86:II86)-SUM($G94:II94)</f>
        <v>0</v>
      </c>
      <c r="IJ102" s="76">
        <f>SUM($G86:IJ86)-SUM($G94:IJ94)</f>
        <v>0</v>
      </c>
      <c r="IK102" s="76">
        <f>SUM($G86:IK86)-SUM($G94:IK94)</f>
        <v>0</v>
      </c>
      <c r="IL102" s="76">
        <f>SUM($G86:IL86)-SUM($G94:IL94)</f>
        <v>0</v>
      </c>
    </row>
    <row r="103" spans="2:246" s="48" customFormat="1" ht="10.5" customHeight="1" outlineLevel="1" x14ac:dyDescent="0.2">
      <c r="B103" s="51" t="s">
        <v>251</v>
      </c>
      <c r="C103" s="57"/>
      <c r="D103" s="52"/>
      <c r="E103" s="53"/>
      <c r="F103" s="53"/>
      <c r="G103" s="77">
        <f t="shared" ref="G103:BR103" ca="1" si="106">SUM(G98:G102)</f>
        <v>0</v>
      </c>
      <c r="H103" s="77">
        <f t="shared" ca="1" si="106"/>
        <v>0</v>
      </c>
      <c r="I103" s="77">
        <f t="shared" ca="1" si="106"/>
        <v>0</v>
      </c>
      <c r="J103" s="77">
        <f t="shared" ca="1" si="106"/>
        <v>0</v>
      </c>
      <c r="K103" s="77">
        <f t="shared" ca="1" si="106"/>
        <v>0</v>
      </c>
      <c r="L103" s="77">
        <f t="shared" ca="1" si="106"/>
        <v>0</v>
      </c>
      <c r="M103" s="77">
        <f t="shared" ca="1" si="106"/>
        <v>0</v>
      </c>
      <c r="N103" s="77">
        <f t="shared" ca="1" si="106"/>
        <v>0</v>
      </c>
      <c r="O103" s="77">
        <f t="shared" ca="1" si="106"/>
        <v>0</v>
      </c>
      <c r="P103" s="77">
        <f t="shared" ca="1" si="106"/>
        <v>0</v>
      </c>
      <c r="Q103" s="77">
        <f t="shared" ca="1" si="106"/>
        <v>0</v>
      </c>
      <c r="R103" s="77">
        <f t="shared" ca="1" si="106"/>
        <v>11813.046899434456</v>
      </c>
      <c r="S103" s="77">
        <f t="shared" ca="1" si="106"/>
        <v>11640.06780490213</v>
      </c>
      <c r="T103" s="77">
        <f t="shared" ca="1" si="106"/>
        <v>11467.088710369808</v>
      </c>
      <c r="U103" s="77">
        <f t="shared" ca="1" si="106"/>
        <v>11294.109615837482</v>
      </c>
      <c r="V103" s="77">
        <f t="shared" ca="1" si="106"/>
        <v>11121.130521305158</v>
      </c>
      <c r="W103" s="77">
        <f t="shared" ca="1" si="106"/>
        <v>10948.151426772834</v>
      </c>
      <c r="X103" s="77">
        <f t="shared" ca="1" si="106"/>
        <v>10775.172332240509</v>
      </c>
      <c r="Y103" s="77">
        <f t="shared" ca="1" si="106"/>
        <v>10602.193237708187</v>
      </c>
      <c r="Z103" s="77">
        <f t="shared" ca="1" si="106"/>
        <v>10429.214143175861</v>
      </c>
      <c r="AA103" s="77">
        <f t="shared" ca="1" si="106"/>
        <v>10256.235048643537</v>
      </c>
      <c r="AB103" s="77">
        <f t="shared" ca="1" si="106"/>
        <v>10083.255954111213</v>
      </c>
      <c r="AC103" s="77">
        <f t="shared" ca="1" si="106"/>
        <v>9910.2768595788893</v>
      </c>
      <c r="AD103" s="77">
        <f t="shared" ca="1" si="106"/>
        <v>9737.2977650465655</v>
      </c>
      <c r="AE103" s="77">
        <f t="shared" ca="1" si="106"/>
        <v>9564.3186705142398</v>
      </c>
      <c r="AF103" s="77">
        <f t="shared" ca="1" si="106"/>
        <v>9391.3395759819159</v>
      </c>
      <c r="AG103" s="77">
        <f t="shared" ca="1" si="106"/>
        <v>9218.360481449592</v>
      </c>
      <c r="AH103" s="77">
        <f t="shared" ca="1" si="106"/>
        <v>9045.3813869172682</v>
      </c>
      <c r="AI103" s="77">
        <f t="shared" ca="1" si="106"/>
        <v>8872.4022923849443</v>
      </c>
      <c r="AJ103" s="77">
        <f t="shared" ca="1" si="106"/>
        <v>8699.4231978526204</v>
      </c>
      <c r="AK103" s="77">
        <f t="shared" ca="1" si="106"/>
        <v>8526.4441033202966</v>
      </c>
      <c r="AL103" s="77">
        <f t="shared" ca="1" si="106"/>
        <v>8353.4650087879709</v>
      </c>
      <c r="AM103" s="77">
        <f t="shared" ca="1" si="106"/>
        <v>8180.4859142556488</v>
      </c>
      <c r="AN103" s="77">
        <f t="shared" ca="1" si="106"/>
        <v>8007.506819723324</v>
      </c>
      <c r="AO103" s="77">
        <f t="shared" ca="1" si="106"/>
        <v>7834.5277251910011</v>
      </c>
      <c r="AP103" s="77">
        <f t="shared" ca="1" si="106"/>
        <v>7661.5486306586763</v>
      </c>
      <c r="AQ103" s="77">
        <f t="shared" ca="1" si="106"/>
        <v>7488.5695361263533</v>
      </c>
      <c r="AR103" s="77">
        <f t="shared" ca="1" si="106"/>
        <v>7315.5904415940286</v>
      </c>
      <c r="AS103" s="77">
        <f t="shared" ca="1" si="106"/>
        <v>7142.6113470617056</v>
      </c>
      <c r="AT103" s="77">
        <f t="shared" ca="1" si="106"/>
        <v>6969.6322525293808</v>
      </c>
      <c r="AU103" s="77">
        <f t="shared" ca="1" si="106"/>
        <v>6796.6531579970579</v>
      </c>
      <c r="AV103" s="77">
        <f t="shared" ca="1" si="106"/>
        <v>6623.6740634647331</v>
      </c>
      <c r="AW103" s="77">
        <f t="shared" ca="1" si="106"/>
        <v>6450.6949689324083</v>
      </c>
      <c r="AX103" s="77">
        <f t="shared" ca="1" si="106"/>
        <v>6277.7158744000853</v>
      </c>
      <c r="AY103" s="77">
        <f t="shared" ca="1" si="106"/>
        <v>6104.7367798677624</v>
      </c>
      <c r="AZ103" s="77">
        <f t="shared" ca="1" si="106"/>
        <v>5931.7576853354376</v>
      </c>
      <c r="BA103" s="77">
        <f t="shared" ca="1" si="106"/>
        <v>5758.7785908031128</v>
      </c>
      <c r="BB103" s="77">
        <f t="shared" ca="1" si="106"/>
        <v>5585.7994962707871</v>
      </c>
      <c r="BC103" s="77">
        <f t="shared" ca="1" si="106"/>
        <v>5519.301883219945</v>
      </c>
      <c r="BD103" s="77">
        <f t="shared" ca="1" si="106"/>
        <v>5452.804270169102</v>
      </c>
      <c r="BE103" s="77">
        <f t="shared" ca="1" si="106"/>
        <v>5386.306657118259</v>
      </c>
      <c r="BF103" s="77">
        <f t="shared" ca="1" si="106"/>
        <v>5319.8090440674168</v>
      </c>
      <c r="BG103" s="77">
        <f t="shared" ca="1" si="106"/>
        <v>5253.3114310165747</v>
      </c>
      <c r="BH103" s="77">
        <f t="shared" ca="1" si="106"/>
        <v>5186.8138179657317</v>
      </c>
      <c r="BI103" s="77">
        <f t="shared" ca="1" si="106"/>
        <v>5120.3162049148887</v>
      </c>
      <c r="BJ103" s="77">
        <f t="shared" ca="1" si="106"/>
        <v>5053.8185918640465</v>
      </c>
      <c r="BK103" s="77">
        <f t="shared" ca="1" si="106"/>
        <v>4987.3209788132044</v>
      </c>
      <c r="BL103" s="77">
        <f t="shared" ca="1" si="106"/>
        <v>4920.8233657623614</v>
      </c>
      <c r="BM103" s="77">
        <f t="shared" ca="1" si="106"/>
        <v>4854.3257527115184</v>
      </c>
      <c r="BN103" s="77">
        <f t="shared" ca="1" si="106"/>
        <v>4787.8281396606762</v>
      </c>
      <c r="BO103" s="77">
        <f t="shared" ca="1" si="106"/>
        <v>4721.3305266098341</v>
      </c>
      <c r="BP103" s="77">
        <f t="shared" ca="1" si="106"/>
        <v>4654.8329135589911</v>
      </c>
      <c r="BQ103" s="77">
        <f t="shared" ca="1" si="106"/>
        <v>4588.3353005081481</v>
      </c>
      <c r="BR103" s="77">
        <f t="shared" ca="1" si="106"/>
        <v>4521.8376874573059</v>
      </c>
      <c r="BS103" s="77">
        <f t="shared" ref="BS103:ED103" ca="1" si="107">SUM(BS98:BS102)</f>
        <v>4455.3400744064638</v>
      </c>
      <c r="BT103" s="77">
        <f t="shared" ca="1" si="107"/>
        <v>4388.8424613556208</v>
      </c>
      <c r="BU103" s="77">
        <f t="shared" ca="1" si="107"/>
        <v>4322.3448483047778</v>
      </c>
      <c r="BV103" s="77">
        <f t="shared" ca="1" si="107"/>
        <v>4255.8472352539357</v>
      </c>
      <c r="BW103" s="77">
        <f t="shared" ca="1" si="107"/>
        <v>4189.3496222030935</v>
      </c>
      <c r="BX103" s="77">
        <f t="shared" ca="1" si="107"/>
        <v>4122.8520091522505</v>
      </c>
      <c r="BY103" s="77">
        <f t="shared" ca="1" si="107"/>
        <v>4056.3543961014079</v>
      </c>
      <c r="BZ103" s="77">
        <f t="shared" ca="1" si="107"/>
        <v>3989.8567830505654</v>
      </c>
      <c r="CA103" s="77">
        <f t="shared" ca="1" si="107"/>
        <v>3923.3591699997228</v>
      </c>
      <c r="CB103" s="77">
        <f t="shared" ca="1" si="107"/>
        <v>3856.8615569488802</v>
      </c>
      <c r="CC103" s="77">
        <f t="shared" ca="1" si="107"/>
        <v>3790.3639438980372</v>
      </c>
      <c r="CD103" s="77">
        <f t="shared" ca="1" si="107"/>
        <v>3723.8663308471941</v>
      </c>
      <c r="CE103" s="77">
        <f t="shared" ca="1" si="107"/>
        <v>3657.3687177963511</v>
      </c>
      <c r="CF103" s="77">
        <f t="shared" ca="1" si="107"/>
        <v>3590.8711047455081</v>
      </c>
      <c r="CG103" s="77">
        <f t="shared" ca="1" si="107"/>
        <v>3524.3734916946651</v>
      </c>
      <c r="CH103" s="77">
        <f t="shared" ca="1" si="107"/>
        <v>3457.875878643822</v>
      </c>
      <c r="CI103" s="77">
        <f t="shared" ca="1" si="107"/>
        <v>3391.378265592979</v>
      </c>
      <c r="CJ103" s="77">
        <f t="shared" ca="1" si="107"/>
        <v>3324.880652542136</v>
      </c>
      <c r="CK103" s="77">
        <f t="shared" ca="1" si="107"/>
        <v>3258.3830394912929</v>
      </c>
      <c r="CL103" s="77">
        <f t="shared" ca="1" si="107"/>
        <v>3191.8854264404499</v>
      </c>
      <c r="CM103" s="77">
        <f t="shared" ca="1" si="107"/>
        <v>3125.3878133896069</v>
      </c>
      <c r="CN103" s="77">
        <f t="shared" ca="1" si="107"/>
        <v>3058.8902003387639</v>
      </c>
      <c r="CO103" s="77">
        <f t="shared" ca="1" si="107"/>
        <v>2992.3925872879208</v>
      </c>
      <c r="CP103" s="77">
        <f t="shared" ca="1" si="107"/>
        <v>2925.8949742370778</v>
      </c>
      <c r="CQ103" s="77">
        <f t="shared" ca="1" si="107"/>
        <v>2859.3973611862348</v>
      </c>
      <c r="CR103" s="77">
        <f t="shared" ca="1" si="107"/>
        <v>2792.8997481353917</v>
      </c>
      <c r="CS103" s="77">
        <f t="shared" ca="1" si="107"/>
        <v>2726.4021350845487</v>
      </c>
      <c r="CT103" s="77">
        <f t="shared" ca="1" si="107"/>
        <v>2659.9045220337057</v>
      </c>
      <c r="CU103" s="77">
        <f t="shared" ca="1" si="107"/>
        <v>2593.4069089828627</v>
      </c>
      <c r="CV103" s="77">
        <f t="shared" ca="1" si="107"/>
        <v>2526.9092959320196</v>
      </c>
      <c r="CW103" s="77">
        <f t="shared" ca="1" si="107"/>
        <v>2460.4116828811766</v>
      </c>
      <c r="CX103" s="77">
        <f t="shared" ca="1" si="107"/>
        <v>2393.9140698303336</v>
      </c>
      <c r="CY103" s="77">
        <f t="shared" ca="1" si="107"/>
        <v>2327.4164567794905</v>
      </c>
      <c r="CZ103" s="77">
        <f t="shared" ca="1" si="107"/>
        <v>2260.9188437286475</v>
      </c>
      <c r="DA103" s="77">
        <f t="shared" ca="1" si="107"/>
        <v>2194.4212306778045</v>
      </c>
      <c r="DB103" s="77">
        <f t="shared" ca="1" si="107"/>
        <v>2127.9236176269615</v>
      </c>
      <c r="DC103" s="77">
        <f t="shared" ca="1" si="107"/>
        <v>2061.4260045761184</v>
      </c>
      <c r="DD103" s="77">
        <f t="shared" ca="1" si="107"/>
        <v>1994.9283915252754</v>
      </c>
      <c r="DE103" s="77">
        <f t="shared" ca="1" si="107"/>
        <v>1928.4307784744324</v>
      </c>
      <c r="DF103" s="77">
        <f t="shared" ca="1" si="107"/>
        <v>1861.9331654235893</v>
      </c>
      <c r="DG103" s="77">
        <f t="shared" ca="1" si="107"/>
        <v>1795.4355523727463</v>
      </c>
      <c r="DH103" s="77">
        <f t="shared" ca="1" si="107"/>
        <v>1728.9379393219033</v>
      </c>
      <c r="DI103" s="77">
        <f t="shared" ca="1" si="107"/>
        <v>1662.4403262710603</v>
      </c>
      <c r="DJ103" s="77">
        <f t="shared" ca="1" si="107"/>
        <v>1595.9427132202172</v>
      </c>
      <c r="DK103" s="77">
        <f t="shared" ca="1" si="107"/>
        <v>1529.4451001693742</v>
      </c>
      <c r="DL103" s="77">
        <f t="shared" ca="1" si="107"/>
        <v>1462.9474871185312</v>
      </c>
      <c r="DM103" s="77">
        <f t="shared" ca="1" si="107"/>
        <v>1396.4498740676881</v>
      </c>
      <c r="DN103" s="77">
        <f t="shared" ca="1" si="107"/>
        <v>1329.9522610168451</v>
      </c>
      <c r="DO103" s="77">
        <f t="shared" ca="1" si="107"/>
        <v>1263.4546479660021</v>
      </c>
      <c r="DP103" s="77">
        <f t="shared" ca="1" si="107"/>
        <v>1196.9570349151591</v>
      </c>
      <c r="DQ103" s="77">
        <f t="shared" ca="1" si="107"/>
        <v>1130.459421864316</v>
      </c>
      <c r="DR103" s="77">
        <f t="shared" ca="1" si="107"/>
        <v>1063.961808813473</v>
      </c>
      <c r="DS103" s="77">
        <f t="shared" ca="1" si="107"/>
        <v>997.46419576262997</v>
      </c>
      <c r="DT103" s="77">
        <f t="shared" ca="1" si="107"/>
        <v>930.96658271178694</v>
      </c>
      <c r="DU103" s="77">
        <f t="shared" ca="1" si="107"/>
        <v>864.46896966094391</v>
      </c>
      <c r="DV103" s="77">
        <f t="shared" ca="1" si="107"/>
        <v>797.97135661010088</v>
      </c>
      <c r="DW103" s="77">
        <f t="shared" ca="1" si="107"/>
        <v>731.47374355925785</v>
      </c>
      <c r="DX103" s="77">
        <f t="shared" ca="1" si="107"/>
        <v>664.97613050841483</v>
      </c>
      <c r="DY103" s="77">
        <f t="shared" ca="1" si="107"/>
        <v>598.4785174575718</v>
      </c>
      <c r="DZ103" s="77">
        <f t="shared" ca="1" si="107"/>
        <v>531.98090440672877</v>
      </c>
      <c r="EA103" s="77">
        <f t="shared" ca="1" si="107"/>
        <v>465.48329135588574</v>
      </c>
      <c r="EB103" s="77">
        <f t="shared" ca="1" si="107"/>
        <v>398.98567830504271</v>
      </c>
      <c r="EC103" s="77">
        <f t="shared" ca="1" si="107"/>
        <v>332.48806525419968</v>
      </c>
      <c r="ED103" s="77">
        <f t="shared" ca="1" si="107"/>
        <v>265.99045220335665</v>
      </c>
      <c r="EE103" s="77">
        <f t="shared" ref="EE103:GP103" ca="1" si="108">SUM(EE98:EE102)</f>
        <v>199.49283915251362</v>
      </c>
      <c r="EF103" s="77">
        <f t="shared" ca="1" si="108"/>
        <v>132.9952261016706</v>
      </c>
      <c r="EG103" s="77">
        <f t="shared" ca="1" si="108"/>
        <v>66.497613050827567</v>
      </c>
      <c r="EH103" s="77">
        <f t="shared" ca="1" si="108"/>
        <v>0</v>
      </c>
      <c r="EI103" s="77">
        <f t="shared" ca="1" si="108"/>
        <v>0</v>
      </c>
      <c r="EJ103" s="77">
        <f t="shared" ca="1" si="108"/>
        <v>0</v>
      </c>
      <c r="EK103" s="77">
        <f t="shared" ca="1" si="108"/>
        <v>0</v>
      </c>
      <c r="EL103" s="77">
        <f t="shared" ca="1" si="108"/>
        <v>0</v>
      </c>
      <c r="EM103" s="77">
        <f t="shared" ca="1" si="108"/>
        <v>0</v>
      </c>
      <c r="EN103" s="77">
        <f t="shared" ca="1" si="108"/>
        <v>0</v>
      </c>
      <c r="EO103" s="77">
        <f t="shared" ca="1" si="108"/>
        <v>0</v>
      </c>
      <c r="EP103" s="77">
        <f t="shared" ca="1" si="108"/>
        <v>0</v>
      </c>
      <c r="EQ103" s="77">
        <f t="shared" ca="1" si="108"/>
        <v>0</v>
      </c>
      <c r="ER103" s="77">
        <f t="shared" ca="1" si="108"/>
        <v>0</v>
      </c>
      <c r="ES103" s="77">
        <f t="shared" ca="1" si="108"/>
        <v>0</v>
      </c>
      <c r="ET103" s="77">
        <f t="shared" ca="1" si="108"/>
        <v>0</v>
      </c>
      <c r="EU103" s="77">
        <f t="shared" ca="1" si="108"/>
        <v>0</v>
      </c>
      <c r="EV103" s="77">
        <f t="shared" ca="1" si="108"/>
        <v>0</v>
      </c>
      <c r="EW103" s="77">
        <f t="shared" ca="1" si="108"/>
        <v>0</v>
      </c>
      <c r="EX103" s="77">
        <f t="shared" ca="1" si="108"/>
        <v>0</v>
      </c>
      <c r="EY103" s="77">
        <f t="shared" ca="1" si="108"/>
        <v>0</v>
      </c>
      <c r="EZ103" s="77">
        <f t="shared" ca="1" si="108"/>
        <v>0</v>
      </c>
      <c r="FA103" s="77">
        <f t="shared" ca="1" si="108"/>
        <v>0</v>
      </c>
      <c r="FB103" s="77">
        <f t="shared" ca="1" si="108"/>
        <v>0</v>
      </c>
      <c r="FC103" s="77">
        <f t="shared" ca="1" si="108"/>
        <v>0</v>
      </c>
      <c r="FD103" s="77">
        <f t="shared" ca="1" si="108"/>
        <v>0</v>
      </c>
      <c r="FE103" s="77">
        <f t="shared" ca="1" si="108"/>
        <v>0</v>
      </c>
      <c r="FF103" s="77">
        <f t="shared" ca="1" si="108"/>
        <v>0</v>
      </c>
      <c r="FG103" s="77">
        <f t="shared" ca="1" si="108"/>
        <v>0</v>
      </c>
      <c r="FH103" s="77">
        <f t="shared" ca="1" si="108"/>
        <v>0</v>
      </c>
      <c r="FI103" s="77">
        <f t="shared" ca="1" si="108"/>
        <v>0</v>
      </c>
      <c r="FJ103" s="77">
        <f t="shared" ca="1" si="108"/>
        <v>0</v>
      </c>
      <c r="FK103" s="77">
        <f t="shared" ca="1" si="108"/>
        <v>0</v>
      </c>
      <c r="FL103" s="77">
        <f t="shared" ca="1" si="108"/>
        <v>0</v>
      </c>
      <c r="FM103" s="77">
        <f t="shared" ca="1" si="108"/>
        <v>0</v>
      </c>
      <c r="FN103" s="77">
        <f t="shared" ca="1" si="108"/>
        <v>0</v>
      </c>
      <c r="FO103" s="77">
        <f t="shared" ca="1" si="108"/>
        <v>0</v>
      </c>
      <c r="FP103" s="77">
        <f t="shared" ca="1" si="108"/>
        <v>0</v>
      </c>
      <c r="FQ103" s="77">
        <f t="shared" ca="1" si="108"/>
        <v>0</v>
      </c>
      <c r="FR103" s="77">
        <f t="shared" ca="1" si="108"/>
        <v>0</v>
      </c>
      <c r="FS103" s="77">
        <f t="shared" ca="1" si="108"/>
        <v>0</v>
      </c>
      <c r="FT103" s="77">
        <f t="shared" ca="1" si="108"/>
        <v>0</v>
      </c>
      <c r="FU103" s="77">
        <f t="shared" ca="1" si="108"/>
        <v>0</v>
      </c>
      <c r="FV103" s="77">
        <f t="shared" ca="1" si="108"/>
        <v>0</v>
      </c>
      <c r="FW103" s="77">
        <f t="shared" ca="1" si="108"/>
        <v>0</v>
      </c>
      <c r="FX103" s="77">
        <f t="shared" ca="1" si="108"/>
        <v>0</v>
      </c>
      <c r="FY103" s="77">
        <f t="shared" ca="1" si="108"/>
        <v>0</v>
      </c>
      <c r="FZ103" s="77">
        <f t="shared" ca="1" si="108"/>
        <v>0</v>
      </c>
      <c r="GA103" s="77">
        <f t="shared" ca="1" si="108"/>
        <v>0</v>
      </c>
      <c r="GB103" s="77">
        <f t="shared" ca="1" si="108"/>
        <v>0</v>
      </c>
      <c r="GC103" s="77">
        <f t="shared" ca="1" si="108"/>
        <v>0</v>
      </c>
      <c r="GD103" s="77">
        <f t="shared" ca="1" si="108"/>
        <v>0</v>
      </c>
      <c r="GE103" s="77">
        <f t="shared" ca="1" si="108"/>
        <v>0</v>
      </c>
      <c r="GF103" s="77">
        <f t="shared" ca="1" si="108"/>
        <v>0</v>
      </c>
      <c r="GG103" s="77">
        <f t="shared" ca="1" si="108"/>
        <v>0</v>
      </c>
      <c r="GH103" s="77">
        <f t="shared" ca="1" si="108"/>
        <v>0</v>
      </c>
      <c r="GI103" s="77">
        <f t="shared" ca="1" si="108"/>
        <v>0</v>
      </c>
      <c r="GJ103" s="77">
        <f t="shared" ca="1" si="108"/>
        <v>0</v>
      </c>
      <c r="GK103" s="77">
        <f t="shared" ca="1" si="108"/>
        <v>0</v>
      </c>
      <c r="GL103" s="77">
        <f t="shared" ca="1" si="108"/>
        <v>0</v>
      </c>
      <c r="GM103" s="77">
        <f t="shared" ca="1" si="108"/>
        <v>0</v>
      </c>
      <c r="GN103" s="77">
        <f t="shared" ca="1" si="108"/>
        <v>0</v>
      </c>
      <c r="GO103" s="77">
        <f t="shared" ca="1" si="108"/>
        <v>0</v>
      </c>
      <c r="GP103" s="77">
        <f t="shared" ca="1" si="108"/>
        <v>0</v>
      </c>
      <c r="GQ103" s="77">
        <f t="shared" ref="GQ103:IL103" ca="1" si="109">SUM(GQ98:GQ102)</f>
        <v>0</v>
      </c>
      <c r="GR103" s="77">
        <f t="shared" ca="1" si="109"/>
        <v>0</v>
      </c>
      <c r="GS103" s="77">
        <f t="shared" ca="1" si="109"/>
        <v>0</v>
      </c>
      <c r="GT103" s="77">
        <f t="shared" ca="1" si="109"/>
        <v>0</v>
      </c>
      <c r="GU103" s="77">
        <f t="shared" ca="1" si="109"/>
        <v>0</v>
      </c>
      <c r="GV103" s="77">
        <f t="shared" ca="1" si="109"/>
        <v>0</v>
      </c>
      <c r="GW103" s="77">
        <f t="shared" ca="1" si="109"/>
        <v>0</v>
      </c>
      <c r="GX103" s="77">
        <f t="shared" ca="1" si="109"/>
        <v>0</v>
      </c>
      <c r="GY103" s="77">
        <f t="shared" ca="1" si="109"/>
        <v>0</v>
      </c>
      <c r="GZ103" s="77">
        <f t="shared" ca="1" si="109"/>
        <v>0</v>
      </c>
      <c r="HA103" s="77">
        <f t="shared" ca="1" si="109"/>
        <v>0</v>
      </c>
      <c r="HB103" s="77">
        <f t="shared" ca="1" si="109"/>
        <v>0</v>
      </c>
      <c r="HC103" s="77">
        <f t="shared" ca="1" si="109"/>
        <v>0</v>
      </c>
      <c r="HD103" s="77">
        <f t="shared" ca="1" si="109"/>
        <v>0</v>
      </c>
      <c r="HE103" s="77">
        <f t="shared" ca="1" si="109"/>
        <v>0</v>
      </c>
      <c r="HF103" s="77">
        <f t="shared" ca="1" si="109"/>
        <v>0</v>
      </c>
      <c r="HG103" s="77">
        <f t="shared" ca="1" si="109"/>
        <v>0</v>
      </c>
      <c r="HH103" s="77">
        <f t="shared" ca="1" si="109"/>
        <v>0</v>
      </c>
      <c r="HI103" s="77">
        <f t="shared" ca="1" si="109"/>
        <v>0</v>
      </c>
      <c r="HJ103" s="77">
        <f t="shared" ca="1" si="109"/>
        <v>0</v>
      </c>
      <c r="HK103" s="77">
        <f t="shared" ca="1" si="109"/>
        <v>0</v>
      </c>
      <c r="HL103" s="77">
        <f t="shared" ca="1" si="109"/>
        <v>0</v>
      </c>
      <c r="HM103" s="77">
        <f t="shared" ca="1" si="109"/>
        <v>0</v>
      </c>
      <c r="HN103" s="77">
        <f t="shared" ca="1" si="109"/>
        <v>0</v>
      </c>
      <c r="HO103" s="77">
        <f t="shared" ca="1" si="109"/>
        <v>0</v>
      </c>
      <c r="HP103" s="77">
        <f t="shared" ca="1" si="109"/>
        <v>0</v>
      </c>
      <c r="HQ103" s="77">
        <f t="shared" ca="1" si="109"/>
        <v>0</v>
      </c>
      <c r="HR103" s="77">
        <f t="shared" ca="1" si="109"/>
        <v>0</v>
      </c>
      <c r="HS103" s="77">
        <f t="shared" ca="1" si="109"/>
        <v>0</v>
      </c>
      <c r="HT103" s="77">
        <f t="shared" ca="1" si="109"/>
        <v>0</v>
      </c>
      <c r="HU103" s="77">
        <f t="shared" ca="1" si="109"/>
        <v>0</v>
      </c>
      <c r="HV103" s="77">
        <f t="shared" ca="1" si="109"/>
        <v>0</v>
      </c>
      <c r="HW103" s="77">
        <f t="shared" ca="1" si="109"/>
        <v>0</v>
      </c>
      <c r="HX103" s="77">
        <f t="shared" ca="1" si="109"/>
        <v>0</v>
      </c>
      <c r="HY103" s="77">
        <f t="shared" ca="1" si="109"/>
        <v>0</v>
      </c>
      <c r="HZ103" s="77">
        <f t="shared" ca="1" si="109"/>
        <v>0</v>
      </c>
      <c r="IA103" s="77">
        <f t="shared" ca="1" si="109"/>
        <v>0</v>
      </c>
      <c r="IB103" s="77">
        <f t="shared" ca="1" si="109"/>
        <v>0</v>
      </c>
      <c r="IC103" s="77">
        <f t="shared" ca="1" si="109"/>
        <v>0</v>
      </c>
      <c r="ID103" s="77">
        <f t="shared" ca="1" si="109"/>
        <v>0</v>
      </c>
      <c r="IE103" s="77">
        <f t="shared" ca="1" si="109"/>
        <v>0</v>
      </c>
      <c r="IF103" s="77">
        <f t="shared" ca="1" si="109"/>
        <v>0</v>
      </c>
      <c r="IG103" s="77">
        <f t="shared" ca="1" si="109"/>
        <v>0</v>
      </c>
      <c r="IH103" s="77">
        <f t="shared" ca="1" si="109"/>
        <v>0</v>
      </c>
      <c r="II103" s="77">
        <f t="shared" ca="1" si="109"/>
        <v>0</v>
      </c>
      <c r="IJ103" s="77">
        <f t="shared" ca="1" si="109"/>
        <v>0</v>
      </c>
      <c r="IK103" s="77">
        <f t="shared" ca="1" si="109"/>
        <v>0</v>
      </c>
      <c r="IL103" s="77">
        <f t="shared" ca="1" si="109"/>
        <v>0</v>
      </c>
    </row>
    <row r="104" spans="2:246" s="48" customFormat="1" ht="10.5" customHeight="1" outlineLevel="1" x14ac:dyDescent="0.2">
      <c r="B104" s="51"/>
      <c r="C104" s="57"/>
      <c r="D104" s="52"/>
      <c r="E104" s="53"/>
      <c r="F104" s="53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</row>
    <row r="105" spans="2:246" s="48" customFormat="1" ht="10.5" customHeight="1" outlineLevel="1" x14ac:dyDescent="0.2">
      <c r="B105" s="51" t="s">
        <v>314</v>
      </c>
      <c r="C105" s="57"/>
      <c r="D105" s="52"/>
      <c r="E105" s="53"/>
      <c r="F105" s="53"/>
      <c r="G105" s="77">
        <f t="shared" ref="G105:BR105" ca="1" si="110">G103*G63</f>
        <v>0</v>
      </c>
      <c r="H105" s="77">
        <f t="shared" ca="1" si="110"/>
        <v>0</v>
      </c>
      <c r="I105" s="77">
        <f t="shared" ca="1" si="110"/>
        <v>0</v>
      </c>
      <c r="J105" s="77">
        <f t="shared" ca="1" si="110"/>
        <v>0</v>
      </c>
      <c r="K105" s="77">
        <f t="shared" ca="1" si="110"/>
        <v>0</v>
      </c>
      <c r="L105" s="77">
        <f t="shared" ca="1" si="110"/>
        <v>0</v>
      </c>
      <c r="M105" s="77">
        <f t="shared" ca="1" si="110"/>
        <v>0</v>
      </c>
      <c r="N105" s="77">
        <f t="shared" ca="1" si="110"/>
        <v>0</v>
      </c>
      <c r="O105" s="77">
        <f t="shared" ca="1" si="110"/>
        <v>0</v>
      </c>
      <c r="P105" s="77">
        <f t="shared" ca="1" si="110"/>
        <v>0</v>
      </c>
      <c r="Q105" s="77">
        <f t="shared" ca="1" si="110"/>
        <v>0</v>
      </c>
      <c r="R105" s="77">
        <f t="shared" ca="1" si="110"/>
        <v>0</v>
      </c>
      <c r="S105" s="77">
        <f t="shared" ca="1" si="110"/>
        <v>0</v>
      </c>
      <c r="T105" s="77">
        <f t="shared" ca="1" si="110"/>
        <v>0</v>
      </c>
      <c r="U105" s="77">
        <f t="shared" ca="1" si="110"/>
        <v>0</v>
      </c>
      <c r="V105" s="77">
        <f t="shared" ca="1" si="110"/>
        <v>0</v>
      </c>
      <c r="W105" s="77">
        <f t="shared" ca="1" si="110"/>
        <v>0</v>
      </c>
      <c r="X105" s="77">
        <f t="shared" ca="1" si="110"/>
        <v>0</v>
      </c>
      <c r="Y105" s="77">
        <f t="shared" ca="1" si="110"/>
        <v>0</v>
      </c>
      <c r="Z105" s="77">
        <f t="shared" ca="1" si="110"/>
        <v>0</v>
      </c>
      <c r="AA105" s="77">
        <f t="shared" ca="1" si="110"/>
        <v>0</v>
      </c>
      <c r="AB105" s="77">
        <f t="shared" ca="1" si="110"/>
        <v>0</v>
      </c>
      <c r="AC105" s="77">
        <f t="shared" ca="1" si="110"/>
        <v>0</v>
      </c>
      <c r="AD105" s="77">
        <f t="shared" ca="1" si="110"/>
        <v>0</v>
      </c>
      <c r="AE105" s="77">
        <f t="shared" ca="1" si="110"/>
        <v>0</v>
      </c>
      <c r="AF105" s="77">
        <f t="shared" ca="1" si="110"/>
        <v>0</v>
      </c>
      <c r="AG105" s="77">
        <f t="shared" ca="1" si="110"/>
        <v>0</v>
      </c>
      <c r="AH105" s="77">
        <f t="shared" ca="1" si="110"/>
        <v>0</v>
      </c>
      <c r="AI105" s="77">
        <f t="shared" ca="1" si="110"/>
        <v>0</v>
      </c>
      <c r="AJ105" s="77">
        <f t="shared" ca="1" si="110"/>
        <v>0</v>
      </c>
      <c r="AK105" s="77">
        <f t="shared" ca="1" si="110"/>
        <v>0</v>
      </c>
      <c r="AL105" s="77">
        <f t="shared" ca="1" si="110"/>
        <v>0</v>
      </c>
      <c r="AM105" s="77">
        <f t="shared" ca="1" si="110"/>
        <v>0</v>
      </c>
      <c r="AN105" s="77">
        <f t="shared" ca="1" si="110"/>
        <v>0</v>
      </c>
      <c r="AO105" s="77">
        <f t="shared" ca="1" si="110"/>
        <v>0</v>
      </c>
      <c r="AP105" s="77">
        <f t="shared" ca="1" si="110"/>
        <v>0</v>
      </c>
      <c r="AQ105" s="77">
        <f t="shared" ca="1" si="110"/>
        <v>0</v>
      </c>
      <c r="AR105" s="77">
        <f t="shared" ca="1" si="110"/>
        <v>0</v>
      </c>
      <c r="AS105" s="77">
        <f t="shared" ca="1" si="110"/>
        <v>0</v>
      </c>
      <c r="AT105" s="77">
        <f t="shared" ca="1" si="110"/>
        <v>0</v>
      </c>
      <c r="AU105" s="77">
        <f t="shared" ca="1" si="110"/>
        <v>0</v>
      </c>
      <c r="AV105" s="77">
        <f t="shared" ca="1" si="110"/>
        <v>0</v>
      </c>
      <c r="AW105" s="77">
        <f t="shared" ca="1" si="110"/>
        <v>0</v>
      </c>
      <c r="AX105" s="77">
        <f t="shared" ca="1" si="110"/>
        <v>0</v>
      </c>
      <c r="AY105" s="77">
        <f t="shared" ca="1" si="110"/>
        <v>0</v>
      </c>
      <c r="AZ105" s="77">
        <f t="shared" ca="1" si="110"/>
        <v>0</v>
      </c>
      <c r="BA105" s="77">
        <f t="shared" ca="1" si="110"/>
        <v>0</v>
      </c>
      <c r="BB105" s="77">
        <f t="shared" ca="1" si="110"/>
        <v>0</v>
      </c>
      <c r="BC105" s="77">
        <f t="shared" ca="1" si="110"/>
        <v>0</v>
      </c>
      <c r="BD105" s="77">
        <f t="shared" ca="1" si="110"/>
        <v>0</v>
      </c>
      <c r="BE105" s="77">
        <f t="shared" ca="1" si="110"/>
        <v>0</v>
      </c>
      <c r="BF105" s="77">
        <f t="shared" ca="1" si="110"/>
        <v>0</v>
      </c>
      <c r="BG105" s="77">
        <f t="shared" ca="1" si="110"/>
        <v>0</v>
      </c>
      <c r="BH105" s="77">
        <f t="shared" ca="1" si="110"/>
        <v>0</v>
      </c>
      <c r="BI105" s="77">
        <f t="shared" ca="1" si="110"/>
        <v>0</v>
      </c>
      <c r="BJ105" s="77">
        <f t="shared" ca="1" si="110"/>
        <v>0</v>
      </c>
      <c r="BK105" s="77">
        <f t="shared" ca="1" si="110"/>
        <v>0</v>
      </c>
      <c r="BL105" s="77">
        <f t="shared" ca="1" si="110"/>
        <v>0</v>
      </c>
      <c r="BM105" s="77">
        <f t="shared" ca="1" si="110"/>
        <v>0</v>
      </c>
      <c r="BN105" s="77">
        <f t="shared" ca="1" si="110"/>
        <v>0</v>
      </c>
      <c r="BO105" s="77">
        <f t="shared" ca="1" si="110"/>
        <v>0</v>
      </c>
      <c r="BP105" s="77">
        <f t="shared" ca="1" si="110"/>
        <v>0</v>
      </c>
      <c r="BQ105" s="77">
        <f t="shared" ca="1" si="110"/>
        <v>0</v>
      </c>
      <c r="BR105" s="77">
        <f t="shared" ca="1" si="110"/>
        <v>0</v>
      </c>
      <c r="BS105" s="77">
        <f t="shared" ref="BS105:ED105" ca="1" si="111">BS103*BS63</f>
        <v>0</v>
      </c>
      <c r="BT105" s="77">
        <f t="shared" ca="1" si="111"/>
        <v>0</v>
      </c>
      <c r="BU105" s="77">
        <f t="shared" ca="1" si="111"/>
        <v>0</v>
      </c>
      <c r="BV105" s="77">
        <f t="shared" ca="1" si="111"/>
        <v>0</v>
      </c>
      <c r="BW105" s="77">
        <f t="shared" ca="1" si="111"/>
        <v>0</v>
      </c>
      <c r="BX105" s="77">
        <f t="shared" ca="1" si="111"/>
        <v>0</v>
      </c>
      <c r="BY105" s="77">
        <f t="shared" ca="1" si="111"/>
        <v>0</v>
      </c>
      <c r="BZ105" s="77">
        <f t="shared" ca="1" si="111"/>
        <v>0</v>
      </c>
      <c r="CA105" s="77">
        <f t="shared" ca="1" si="111"/>
        <v>0</v>
      </c>
      <c r="CB105" s="77">
        <f t="shared" ca="1" si="111"/>
        <v>0</v>
      </c>
      <c r="CC105" s="77">
        <f t="shared" ca="1" si="111"/>
        <v>0</v>
      </c>
      <c r="CD105" s="77">
        <f t="shared" ca="1" si="111"/>
        <v>0</v>
      </c>
      <c r="CE105" s="77">
        <f t="shared" ca="1" si="111"/>
        <v>0</v>
      </c>
      <c r="CF105" s="77">
        <f t="shared" ca="1" si="111"/>
        <v>0</v>
      </c>
      <c r="CG105" s="77">
        <f t="shared" ca="1" si="111"/>
        <v>0</v>
      </c>
      <c r="CH105" s="77">
        <f t="shared" ca="1" si="111"/>
        <v>0</v>
      </c>
      <c r="CI105" s="77">
        <f t="shared" ca="1" si="111"/>
        <v>0</v>
      </c>
      <c r="CJ105" s="77">
        <f t="shared" ca="1" si="111"/>
        <v>0</v>
      </c>
      <c r="CK105" s="77">
        <f t="shared" ca="1" si="111"/>
        <v>0</v>
      </c>
      <c r="CL105" s="77">
        <f t="shared" ca="1" si="111"/>
        <v>0</v>
      </c>
      <c r="CM105" s="77">
        <f t="shared" ca="1" si="111"/>
        <v>0</v>
      </c>
      <c r="CN105" s="77">
        <f t="shared" ca="1" si="111"/>
        <v>0</v>
      </c>
      <c r="CO105" s="77">
        <f t="shared" ca="1" si="111"/>
        <v>0</v>
      </c>
      <c r="CP105" s="77">
        <f t="shared" ca="1" si="111"/>
        <v>0</v>
      </c>
      <c r="CQ105" s="77">
        <f t="shared" ca="1" si="111"/>
        <v>0</v>
      </c>
      <c r="CR105" s="77">
        <f t="shared" ca="1" si="111"/>
        <v>0</v>
      </c>
      <c r="CS105" s="77">
        <f t="shared" ca="1" si="111"/>
        <v>0</v>
      </c>
      <c r="CT105" s="77">
        <f t="shared" ca="1" si="111"/>
        <v>0</v>
      </c>
      <c r="CU105" s="77">
        <f t="shared" ca="1" si="111"/>
        <v>0</v>
      </c>
      <c r="CV105" s="77">
        <f t="shared" ca="1" si="111"/>
        <v>0</v>
      </c>
      <c r="CW105" s="77">
        <f t="shared" ca="1" si="111"/>
        <v>0</v>
      </c>
      <c r="CX105" s="77">
        <f t="shared" ca="1" si="111"/>
        <v>0</v>
      </c>
      <c r="CY105" s="77">
        <f t="shared" ca="1" si="111"/>
        <v>0</v>
      </c>
      <c r="CZ105" s="77">
        <f t="shared" ca="1" si="111"/>
        <v>0</v>
      </c>
      <c r="DA105" s="77">
        <f t="shared" ca="1" si="111"/>
        <v>0</v>
      </c>
      <c r="DB105" s="77">
        <f t="shared" ca="1" si="111"/>
        <v>0</v>
      </c>
      <c r="DC105" s="77">
        <f t="shared" ca="1" si="111"/>
        <v>0</v>
      </c>
      <c r="DD105" s="77">
        <f t="shared" ca="1" si="111"/>
        <v>0</v>
      </c>
      <c r="DE105" s="77">
        <f t="shared" ca="1" si="111"/>
        <v>0</v>
      </c>
      <c r="DF105" s="77">
        <f t="shared" ca="1" si="111"/>
        <v>0</v>
      </c>
      <c r="DG105" s="77">
        <f t="shared" ca="1" si="111"/>
        <v>0</v>
      </c>
      <c r="DH105" s="77">
        <f t="shared" ca="1" si="111"/>
        <v>0</v>
      </c>
      <c r="DI105" s="77">
        <f t="shared" ca="1" si="111"/>
        <v>0</v>
      </c>
      <c r="DJ105" s="77">
        <f t="shared" ca="1" si="111"/>
        <v>0</v>
      </c>
      <c r="DK105" s="77">
        <f t="shared" ca="1" si="111"/>
        <v>0</v>
      </c>
      <c r="DL105" s="77">
        <f t="shared" ca="1" si="111"/>
        <v>0</v>
      </c>
      <c r="DM105" s="77">
        <f t="shared" ca="1" si="111"/>
        <v>0</v>
      </c>
      <c r="DN105" s="77">
        <f t="shared" ca="1" si="111"/>
        <v>0</v>
      </c>
      <c r="DO105" s="77">
        <f t="shared" ca="1" si="111"/>
        <v>0</v>
      </c>
      <c r="DP105" s="77">
        <f t="shared" ca="1" si="111"/>
        <v>0</v>
      </c>
      <c r="DQ105" s="77">
        <f t="shared" ca="1" si="111"/>
        <v>0</v>
      </c>
      <c r="DR105" s="77">
        <f t="shared" ca="1" si="111"/>
        <v>0</v>
      </c>
      <c r="DS105" s="77">
        <f t="shared" ca="1" si="111"/>
        <v>0</v>
      </c>
      <c r="DT105" s="77">
        <f t="shared" ca="1" si="111"/>
        <v>0</v>
      </c>
      <c r="DU105" s="77">
        <f t="shared" ca="1" si="111"/>
        <v>0</v>
      </c>
      <c r="DV105" s="77">
        <f t="shared" ca="1" si="111"/>
        <v>0</v>
      </c>
      <c r="DW105" s="77">
        <f t="shared" ca="1" si="111"/>
        <v>0</v>
      </c>
      <c r="DX105" s="77">
        <f t="shared" ca="1" si="111"/>
        <v>0</v>
      </c>
      <c r="DY105" s="77">
        <f t="shared" ca="1" si="111"/>
        <v>0</v>
      </c>
      <c r="DZ105" s="77">
        <f t="shared" ca="1" si="111"/>
        <v>0</v>
      </c>
      <c r="EA105" s="77">
        <f t="shared" ca="1" si="111"/>
        <v>0</v>
      </c>
      <c r="EB105" s="77">
        <f t="shared" ca="1" si="111"/>
        <v>0</v>
      </c>
      <c r="EC105" s="77">
        <f t="shared" ca="1" si="111"/>
        <v>0</v>
      </c>
      <c r="ED105" s="77">
        <f t="shared" ca="1" si="111"/>
        <v>0</v>
      </c>
      <c r="EE105" s="77">
        <f t="shared" ref="EE105:GP105" ca="1" si="112">EE103*EE63</f>
        <v>0</v>
      </c>
      <c r="EF105" s="77">
        <f t="shared" ca="1" si="112"/>
        <v>0</v>
      </c>
      <c r="EG105" s="77">
        <f t="shared" ca="1" si="112"/>
        <v>0</v>
      </c>
      <c r="EH105" s="77">
        <f t="shared" ca="1" si="112"/>
        <v>0</v>
      </c>
      <c r="EI105" s="77">
        <f t="shared" ca="1" si="112"/>
        <v>0</v>
      </c>
      <c r="EJ105" s="77">
        <f t="shared" ca="1" si="112"/>
        <v>0</v>
      </c>
      <c r="EK105" s="77">
        <f t="shared" ca="1" si="112"/>
        <v>0</v>
      </c>
      <c r="EL105" s="77">
        <f t="shared" ca="1" si="112"/>
        <v>0</v>
      </c>
      <c r="EM105" s="77">
        <f t="shared" ca="1" si="112"/>
        <v>0</v>
      </c>
      <c r="EN105" s="77">
        <f t="shared" ca="1" si="112"/>
        <v>0</v>
      </c>
      <c r="EO105" s="77">
        <f t="shared" ca="1" si="112"/>
        <v>0</v>
      </c>
      <c r="EP105" s="77">
        <f t="shared" ca="1" si="112"/>
        <v>0</v>
      </c>
      <c r="EQ105" s="77">
        <f t="shared" ca="1" si="112"/>
        <v>0</v>
      </c>
      <c r="ER105" s="77">
        <f t="shared" ca="1" si="112"/>
        <v>0</v>
      </c>
      <c r="ES105" s="77">
        <f t="shared" ca="1" si="112"/>
        <v>0</v>
      </c>
      <c r="ET105" s="77">
        <f t="shared" ca="1" si="112"/>
        <v>0</v>
      </c>
      <c r="EU105" s="77">
        <f t="shared" ca="1" si="112"/>
        <v>0</v>
      </c>
      <c r="EV105" s="77">
        <f t="shared" ca="1" si="112"/>
        <v>0</v>
      </c>
      <c r="EW105" s="77">
        <f t="shared" ca="1" si="112"/>
        <v>0</v>
      </c>
      <c r="EX105" s="77">
        <f t="shared" ca="1" si="112"/>
        <v>0</v>
      </c>
      <c r="EY105" s="77">
        <f t="shared" ca="1" si="112"/>
        <v>0</v>
      </c>
      <c r="EZ105" s="77">
        <f t="shared" ca="1" si="112"/>
        <v>0</v>
      </c>
      <c r="FA105" s="77">
        <f t="shared" ca="1" si="112"/>
        <v>0</v>
      </c>
      <c r="FB105" s="77">
        <f t="shared" ca="1" si="112"/>
        <v>0</v>
      </c>
      <c r="FC105" s="77">
        <f t="shared" ca="1" si="112"/>
        <v>0</v>
      </c>
      <c r="FD105" s="77">
        <f t="shared" ca="1" si="112"/>
        <v>0</v>
      </c>
      <c r="FE105" s="77">
        <f t="shared" ca="1" si="112"/>
        <v>0</v>
      </c>
      <c r="FF105" s="77">
        <f t="shared" ca="1" si="112"/>
        <v>0</v>
      </c>
      <c r="FG105" s="77">
        <f t="shared" ca="1" si="112"/>
        <v>0</v>
      </c>
      <c r="FH105" s="77">
        <f t="shared" ca="1" si="112"/>
        <v>0</v>
      </c>
      <c r="FI105" s="77">
        <f t="shared" ca="1" si="112"/>
        <v>0</v>
      </c>
      <c r="FJ105" s="77">
        <f t="shared" ca="1" si="112"/>
        <v>0</v>
      </c>
      <c r="FK105" s="77">
        <f t="shared" ca="1" si="112"/>
        <v>0</v>
      </c>
      <c r="FL105" s="77">
        <f t="shared" ca="1" si="112"/>
        <v>0</v>
      </c>
      <c r="FM105" s="77">
        <f t="shared" ca="1" si="112"/>
        <v>0</v>
      </c>
      <c r="FN105" s="77">
        <f t="shared" ca="1" si="112"/>
        <v>0</v>
      </c>
      <c r="FO105" s="77">
        <f t="shared" ca="1" si="112"/>
        <v>0</v>
      </c>
      <c r="FP105" s="77">
        <f t="shared" ca="1" si="112"/>
        <v>0</v>
      </c>
      <c r="FQ105" s="77">
        <f t="shared" ca="1" si="112"/>
        <v>0</v>
      </c>
      <c r="FR105" s="77">
        <f t="shared" ca="1" si="112"/>
        <v>0</v>
      </c>
      <c r="FS105" s="77">
        <f t="shared" ca="1" si="112"/>
        <v>0</v>
      </c>
      <c r="FT105" s="77">
        <f t="shared" ca="1" si="112"/>
        <v>0</v>
      </c>
      <c r="FU105" s="77">
        <f t="shared" ca="1" si="112"/>
        <v>0</v>
      </c>
      <c r="FV105" s="77">
        <f t="shared" ca="1" si="112"/>
        <v>0</v>
      </c>
      <c r="FW105" s="77">
        <f t="shared" ca="1" si="112"/>
        <v>0</v>
      </c>
      <c r="FX105" s="77">
        <f t="shared" ca="1" si="112"/>
        <v>0</v>
      </c>
      <c r="FY105" s="77">
        <f t="shared" ca="1" si="112"/>
        <v>0</v>
      </c>
      <c r="FZ105" s="77">
        <f t="shared" ca="1" si="112"/>
        <v>0</v>
      </c>
      <c r="GA105" s="77">
        <f t="shared" ca="1" si="112"/>
        <v>0</v>
      </c>
      <c r="GB105" s="77">
        <f t="shared" ca="1" si="112"/>
        <v>0</v>
      </c>
      <c r="GC105" s="77">
        <f t="shared" ca="1" si="112"/>
        <v>0</v>
      </c>
      <c r="GD105" s="77">
        <f t="shared" ca="1" si="112"/>
        <v>0</v>
      </c>
      <c r="GE105" s="77">
        <f t="shared" ca="1" si="112"/>
        <v>0</v>
      </c>
      <c r="GF105" s="77">
        <f t="shared" ca="1" si="112"/>
        <v>0</v>
      </c>
      <c r="GG105" s="77">
        <f t="shared" ca="1" si="112"/>
        <v>0</v>
      </c>
      <c r="GH105" s="77">
        <f t="shared" ca="1" si="112"/>
        <v>0</v>
      </c>
      <c r="GI105" s="77">
        <f t="shared" ca="1" si="112"/>
        <v>0</v>
      </c>
      <c r="GJ105" s="77">
        <f t="shared" ca="1" si="112"/>
        <v>0</v>
      </c>
      <c r="GK105" s="77">
        <f t="shared" ca="1" si="112"/>
        <v>0</v>
      </c>
      <c r="GL105" s="77">
        <f t="shared" ca="1" si="112"/>
        <v>0</v>
      </c>
      <c r="GM105" s="77">
        <f t="shared" ca="1" si="112"/>
        <v>0</v>
      </c>
      <c r="GN105" s="77">
        <f t="shared" ca="1" si="112"/>
        <v>0</v>
      </c>
      <c r="GO105" s="77">
        <f t="shared" ca="1" si="112"/>
        <v>0</v>
      </c>
      <c r="GP105" s="77">
        <f t="shared" ca="1" si="112"/>
        <v>0</v>
      </c>
      <c r="GQ105" s="77">
        <f t="shared" ref="GQ105:IL105" ca="1" si="113">GQ103*GQ63</f>
        <v>0</v>
      </c>
      <c r="GR105" s="77">
        <f t="shared" ca="1" si="113"/>
        <v>0</v>
      </c>
      <c r="GS105" s="77">
        <f t="shared" ca="1" si="113"/>
        <v>0</v>
      </c>
      <c r="GT105" s="77">
        <f t="shared" ca="1" si="113"/>
        <v>0</v>
      </c>
      <c r="GU105" s="77">
        <f t="shared" ca="1" si="113"/>
        <v>0</v>
      </c>
      <c r="GV105" s="77">
        <f t="shared" ca="1" si="113"/>
        <v>0</v>
      </c>
      <c r="GW105" s="77">
        <f t="shared" ca="1" si="113"/>
        <v>0</v>
      </c>
      <c r="GX105" s="77">
        <f t="shared" ca="1" si="113"/>
        <v>0</v>
      </c>
      <c r="GY105" s="77">
        <f t="shared" ca="1" si="113"/>
        <v>0</v>
      </c>
      <c r="GZ105" s="77">
        <f t="shared" ca="1" si="113"/>
        <v>0</v>
      </c>
      <c r="HA105" s="77">
        <f t="shared" ca="1" si="113"/>
        <v>0</v>
      </c>
      <c r="HB105" s="77">
        <f t="shared" ca="1" si="113"/>
        <v>0</v>
      </c>
      <c r="HC105" s="77">
        <f t="shared" ca="1" si="113"/>
        <v>0</v>
      </c>
      <c r="HD105" s="77">
        <f t="shared" ca="1" si="113"/>
        <v>0</v>
      </c>
      <c r="HE105" s="77">
        <f t="shared" ca="1" si="113"/>
        <v>0</v>
      </c>
      <c r="HF105" s="77">
        <f t="shared" ca="1" si="113"/>
        <v>0</v>
      </c>
      <c r="HG105" s="77">
        <f t="shared" ca="1" si="113"/>
        <v>0</v>
      </c>
      <c r="HH105" s="77">
        <f t="shared" ca="1" si="113"/>
        <v>0</v>
      </c>
      <c r="HI105" s="77">
        <f t="shared" ca="1" si="113"/>
        <v>0</v>
      </c>
      <c r="HJ105" s="77">
        <f t="shared" ca="1" si="113"/>
        <v>0</v>
      </c>
      <c r="HK105" s="77">
        <f t="shared" ca="1" si="113"/>
        <v>0</v>
      </c>
      <c r="HL105" s="77">
        <f t="shared" ca="1" si="113"/>
        <v>0</v>
      </c>
      <c r="HM105" s="77">
        <f t="shared" ca="1" si="113"/>
        <v>0</v>
      </c>
      <c r="HN105" s="77">
        <f t="shared" ca="1" si="113"/>
        <v>0</v>
      </c>
      <c r="HO105" s="77">
        <f t="shared" ca="1" si="113"/>
        <v>0</v>
      </c>
      <c r="HP105" s="77">
        <f t="shared" ca="1" si="113"/>
        <v>0</v>
      </c>
      <c r="HQ105" s="77">
        <f t="shared" ca="1" si="113"/>
        <v>0</v>
      </c>
      <c r="HR105" s="77">
        <f t="shared" ca="1" si="113"/>
        <v>0</v>
      </c>
      <c r="HS105" s="77">
        <f t="shared" ca="1" si="113"/>
        <v>0</v>
      </c>
      <c r="HT105" s="77">
        <f t="shared" ca="1" si="113"/>
        <v>0</v>
      </c>
      <c r="HU105" s="77">
        <f t="shared" ca="1" si="113"/>
        <v>0</v>
      </c>
      <c r="HV105" s="77">
        <f t="shared" ca="1" si="113"/>
        <v>0</v>
      </c>
      <c r="HW105" s="77">
        <f t="shared" ca="1" si="113"/>
        <v>0</v>
      </c>
      <c r="HX105" s="77">
        <f t="shared" ca="1" si="113"/>
        <v>0</v>
      </c>
      <c r="HY105" s="77">
        <f t="shared" ca="1" si="113"/>
        <v>0</v>
      </c>
      <c r="HZ105" s="77">
        <f t="shared" ca="1" si="113"/>
        <v>0</v>
      </c>
      <c r="IA105" s="77">
        <f t="shared" ca="1" si="113"/>
        <v>0</v>
      </c>
      <c r="IB105" s="77">
        <f t="shared" ca="1" si="113"/>
        <v>0</v>
      </c>
      <c r="IC105" s="77">
        <f t="shared" ca="1" si="113"/>
        <v>0</v>
      </c>
      <c r="ID105" s="77">
        <f t="shared" ca="1" si="113"/>
        <v>0</v>
      </c>
      <c r="IE105" s="77">
        <f t="shared" ca="1" si="113"/>
        <v>0</v>
      </c>
      <c r="IF105" s="77">
        <f t="shared" ca="1" si="113"/>
        <v>0</v>
      </c>
      <c r="IG105" s="77">
        <f t="shared" ca="1" si="113"/>
        <v>0</v>
      </c>
      <c r="IH105" s="77">
        <f t="shared" ca="1" si="113"/>
        <v>0</v>
      </c>
      <c r="II105" s="77">
        <f t="shared" ca="1" si="113"/>
        <v>0</v>
      </c>
      <c r="IJ105" s="77">
        <f t="shared" ca="1" si="113"/>
        <v>0</v>
      </c>
      <c r="IK105" s="77">
        <f t="shared" ca="1" si="113"/>
        <v>0</v>
      </c>
      <c r="IL105" s="77">
        <f t="shared" ca="1" si="113"/>
        <v>0</v>
      </c>
    </row>
    <row r="106" spans="2:246" ht="10.5" customHeight="1" outlineLevel="1" x14ac:dyDescent="0.3"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100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</row>
    <row r="107" spans="2:246" ht="13.95" customHeight="1" outlineLevel="1" x14ac:dyDescent="0.3">
      <c r="B107" s="63" t="s">
        <v>360</v>
      </c>
      <c r="C107" s="182"/>
      <c r="D107" s="182"/>
      <c r="E107" s="182"/>
      <c r="F107" s="182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1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180"/>
      <c r="DH107" s="180"/>
      <c r="DI107" s="180"/>
      <c r="DJ107" s="180"/>
      <c r="DK107" s="180"/>
      <c r="DL107" s="180"/>
      <c r="DM107" s="180"/>
      <c r="DN107" s="180"/>
      <c r="DO107" s="180"/>
      <c r="DP107" s="180"/>
      <c r="DQ107" s="180"/>
      <c r="DR107" s="180"/>
      <c r="DS107" s="180"/>
      <c r="DT107" s="180"/>
      <c r="DU107" s="180"/>
      <c r="DV107" s="180"/>
      <c r="DW107" s="180"/>
      <c r="DX107" s="180"/>
      <c r="DY107" s="180"/>
      <c r="DZ107" s="180"/>
      <c r="EA107" s="180"/>
      <c r="EB107" s="180"/>
      <c r="EC107" s="180"/>
      <c r="ED107" s="180"/>
      <c r="EE107" s="180"/>
      <c r="EF107" s="180"/>
      <c r="EG107" s="180"/>
      <c r="EH107" s="180"/>
      <c r="EI107" s="180"/>
      <c r="EJ107" s="180"/>
      <c r="EK107" s="180"/>
      <c r="EL107" s="180"/>
      <c r="EM107" s="180"/>
      <c r="EN107" s="180"/>
      <c r="EO107" s="180"/>
      <c r="EP107" s="180"/>
      <c r="EQ107" s="180"/>
      <c r="ER107" s="180"/>
      <c r="ES107" s="180"/>
      <c r="ET107" s="180"/>
      <c r="EU107" s="180"/>
      <c r="EV107" s="180"/>
      <c r="EW107" s="180"/>
      <c r="EX107" s="180"/>
      <c r="EY107" s="180"/>
      <c r="EZ107" s="180"/>
      <c r="FA107" s="180"/>
      <c r="FB107" s="180"/>
      <c r="FC107" s="180"/>
      <c r="FD107" s="180"/>
      <c r="FE107" s="180"/>
      <c r="FF107" s="180"/>
      <c r="FG107" s="180"/>
      <c r="FH107" s="180"/>
      <c r="FI107" s="180"/>
      <c r="FJ107" s="180"/>
      <c r="FK107" s="180"/>
      <c r="FL107" s="180"/>
      <c r="FM107" s="180"/>
      <c r="FN107" s="180"/>
      <c r="FO107" s="180"/>
      <c r="FP107" s="180"/>
      <c r="FQ107" s="180"/>
      <c r="FR107" s="180"/>
      <c r="FS107" s="180"/>
      <c r="FT107" s="180"/>
      <c r="FU107" s="180"/>
      <c r="FV107" s="180"/>
      <c r="FW107" s="180"/>
      <c r="FX107" s="180"/>
      <c r="FY107" s="180"/>
      <c r="FZ107" s="180"/>
      <c r="GA107" s="180"/>
      <c r="GB107" s="180"/>
      <c r="GC107" s="180"/>
      <c r="GD107" s="180"/>
      <c r="GE107" s="180"/>
      <c r="GF107" s="180"/>
      <c r="GG107" s="180"/>
      <c r="GH107" s="180"/>
      <c r="GI107" s="180"/>
      <c r="GJ107" s="180"/>
      <c r="GK107" s="180"/>
      <c r="GL107" s="180"/>
      <c r="GM107" s="180"/>
      <c r="GN107" s="180"/>
      <c r="GO107" s="180"/>
      <c r="GP107" s="180"/>
      <c r="GQ107" s="180"/>
      <c r="GR107" s="180"/>
      <c r="GS107" s="180"/>
      <c r="GT107" s="180"/>
      <c r="GU107" s="180"/>
      <c r="GV107" s="180"/>
      <c r="GW107" s="180"/>
      <c r="GX107" s="180"/>
      <c r="GY107" s="180"/>
      <c r="GZ107" s="180"/>
      <c r="HA107" s="180"/>
      <c r="HB107" s="180"/>
      <c r="HC107" s="180"/>
      <c r="HD107" s="180"/>
      <c r="HE107" s="180"/>
      <c r="HF107" s="180"/>
      <c r="HG107" s="180"/>
      <c r="HH107" s="180"/>
      <c r="HI107" s="180"/>
      <c r="HJ107" s="180"/>
      <c r="HK107" s="180"/>
      <c r="HL107" s="180"/>
      <c r="HM107" s="180"/>
      <c r="HN107" s="180"/>
      <c r="HO107" s="180"/>
      <c r="HP107" s="180"/>
      <c r="HQ107" s="180"/>
      <c r="HR107" s="180"/>
      <c r="HS107" s="180"/>
      <c r="HT107" s="180"/>
      <c r="HU107" s="180"/>
      <c r="HV107" s="180"/>
      <c r="HW107" s="180"/>
      <c r="HX107" s="180"/>
      <c r="HY107" s="180"/>
      <c r="HZ107" s="180"/>
      <c r="IA107" s="180"/>
      <c r="IB107" s="180"/>
      <c r="IC107" s="180"/>
      <c r="ID107" s="180"/>
      <c r="IE107" s="180"/>
      <c r="IF107" s="180"/>
      <c r="IG107" s="180"/>
      <c r="IH107" s="180"/>
      <c r="II107" s="180"/>
      <c r="IJ107" s="180"/>
      <c r="IK107" s="180"/>
      <c r="IL107" s="180"/>
    </row>
    <row r="108" spans="2:246" ht="10.5" customHeight="1" outlineLevel="2" x14ac:dyDescent="0.3">
      <c r="B108" s="183" t="s">
        <v>527</v>
      </c>
      <c r="C108" s="56"/>
      <c r="D108" s="182"/>
      <c r="E108" s="182"/>
      <c r="F108" s="182"/>
      <c r="G108" s="89">
        <f>Assump!D37</f>
        <v>19400</v>
      </c>
      <c r="H108" s="85">
        <f>G110</f>
        <v>19319.166666666668</v>
      </c>
      <c r="I108" s="85">
        <f t="shared" ref="I108:BT108" si="114">H110</f>
        <v>19238.333333333336</v>
      </c>
      <c r="J108" s="85">
        <f t="shared" si="114"/>
        <v>19157.500000000004</v>
      </c>
      <c r="K108" s="85">
        <f t="shared" si="114"/>
        <v>19076.666666666672</v>
      </c>
      <c r="L108" s="85">
        <f t="shared" si="114"/>
        <v>18995.833333333339</v>
      </c>
      <c r="M108" s="85">
        <f t="shared" si="114"/>
        <v>18915.000000000007</v>
      </c>
      <c r="N108" s="85">
        <f t="shared" si="114"/>
        <v>18834.166666666675</v>
      </c>
      <c r="O108" s="85">
        <f t="shared" si="114"/>
        <v>18753.333333333343</v>
      </c>
      <c r="P108" s="85">
        <f t="shared" si="114"/>
        <v>18672.500000000011</v>
      </c>
      <c r="Q108" s="85">
        <f t="shared" si="114"/>
        <v>18591.666666666679</v>
      </c>
      <c r="R108" s="85">
        <f t="shared" si="114"/>
        <v>18510.833333333347</v>
      </c>
      <c r="S108" s="85">
        <f t="shared" si="114"/>
        <v>18430.000000000015</v>
      </c>
      <c r="T108" s="85">
        <f t="shared" si="114"/>
        <v>18349.166666666682</v>
      </c>
      <c r="U108" s="85">
        <f t="shared" si="114"/>
        <v>18268.33333333335</v>
      </c>
      <c r="V108" s="85">
        <f t="shared" si="114"/>
        <v>18187.500000000018</v>
      </c>
      <c r="W108" s="85">
        <f t="shared" si="114"/>
        <v>18106.666666666686</v>
      </c>
      <c r="X108" s="85">
        <f t="shared" si="114"/>
        <v>18025.833333333354</v>
      </c>
      <c r="Y108" s="85">
        <f t="shared" si="114"/>
        <v>17945.000000000022</v>
      </c>
      <c r="Z108" s="85">
        <f t="shared" si="114"/>
        <v>17864.16666666669</v>
      </c>
      <c r="AA108" s="85">
        <f t="shared" si="114"/>
        <v>17783.333333333358</v>
      </c>
      <c r="AB108" s="85">
        <f t="shared" si="114"/>
        <v>17702.500000000025</v>
      </c>
      <c r="AC108" s="85">
        <f t="shared" si="114"/>
        <v>17621.666666666693</v>
      </c>
      <c r="AD108" s="85">
        <f t="shared" si="114"/>
        <v>17540.833333333361</v>
      </c>
      <c r="AE108" s="85">
        <f t="shared" si="114"/>
        <v>17460.000000000029</v>
      </c>
      <c r="AF108" s="85">
        <f t="shared" si="114"/>
        <v>17379.166666666697</v>
      </c>
      <c r="AG108" s="85">
        <f t="shared" si="114"/>
        <v>17298.333333333365</v>
      </c>
      <c r="AH108" s="85">
        <f t="shared" si="114"/>
        <v>17217.500000000033</v>
      </c>
      <c r="AI108" s="85">
        <f t="shared" si="114"/>
        <v>17136.666666666701</v>
      </c>
      <c r="AJ108" s="85">
        <f t="shared" si="114"/>
        <v>17055.833333333369</v>
      </c>
      <c r="AK108" s="85">
        <f t="shared" si="114"/>
        <v>16975.000000000036</v>
      </c>
      <c r="AL108" s="85">
        <f t="shared" si="114"/>
        <v>16894.166666666704</v>
      </c>
      <c r="AM108" s="85">
        <f t="shared" si="114"/>
        <v>16813.333333333372</v>
      </c>
      <c r="AN108" s="85">
        <f t="shared" si="114"/>
        <v>16732.50000000004</v>
      </c>
      <c r="AO108" s="85">
        <f t="shared" si="114"/>
        <v>16651.666666666708</v>
      </c>
      <c r="AP108" s="85">
        <f t="shared" si="114"/>
        <v>16570.833333333376</v>
      </c>
      <c r="AQ108" s="85">
        <f t="shared" si="114"/>
        <v>16490.000000000044</v>
      </c>
      <c r="AR108" s="85">
        <f t="shared" si="114"/>
        <v>16409.166666666712</v>
      </c>
      <c r="AS108" s="85">
        <f t="shared" si="114"/>
        <v>16328.333333333378</v>
      </c>
      <c r="AT108" s="85">
        <f t="shared" si="114"/>
        <v>16247.500000000044</v>
      </c>
      <c r="AU108" s="85">
        <f t="shared" si="114"/>
        <v>16166.66666666671</v>
      </c>
      <c r="AV108" s="85">
        <f t="shared" si="114"/>
        <v>16085.833333333376</v>
      </c>
      <c r="AW108" s="85">
        <f t="shared" si="114"/>
        <v>16005.000000000042</v>
      </c>
      <c r="AX108" s="85">
        <f t="shared" si="114"/>
        <v>15924.166666666708</v>
      </c>
      <c r="AY108" s="85">
        <f t="shared" si="114"/>
        <v>15843.333333333374</v>
      </c>
      <c r="AZ108" s="85">
        <f t="shared" si="114"/>
        <v>15762.50000000004</v>
      </c>
      <c r="BA108" s="85">
        <f t="shared" si="114"/>
        <v>15681.666666666706</v>
      </c>
      <c r="BB108" s="85">
        <f t="shared" si="114"/>
        <v>15600.833333333372</v>
      </c>
      <c r="BC108" s="85">
        <f t="shared" si="114"/>
        <v>15520.000000000038</v>
      </c>
      <c r="BD108" s="85">
        <f t="shared" si="114"/>
        <v>15439.166666666704</v>
      </c>
      <c r="BE108" s="85">
        <f t="shared" si="114"/>
        <v>15358.33333333337</v>
      </c>
      <c r="BF108" s="85">
        <f t="shared" si="114"/>
        <v>15277.500000000036</v>
      </c>
      <c r="BG108" s="85">
        <f t="shared" si="114"/>
        <v>15196.666666666702</v>
      </c>
      <c r="BH108" s="85">
        <f t="shared" si="114"/>
        <v>15115.833333333369</v>
      </c>
      <c r="BI108" s="85">
        <f t="shared" si="114"/>
        <v>15035.000000000035</v>
      </c>
      <c r="BJ108" s="85">
        <f t="shared" si="114"/>
        <v>14954.166666666701</v>
      </c>
      <c r="BK108" s="85">
        <f t="shared" si="114"/>
        <v>14873.333333333367</v>
      </c>
      <c r="BL108" s="85">
        <f t="shared" si="114"/>
        <v>14792.500000000033</v>
      </c>
      <c r="BM108" s="85">
        <f t="shared" si="114"/>
        <v>14711.666666666699</v>
      </c>
      <c r="BN108" s="85">
        <f t="shared" si="114"/>
        <v>14630.833333333365</v>
      </c>
      <c r="BO108" s="85">
        <f t="shared" si="114"/>
        <v>14550.000000000031</v>
      </c>
      <c r="BP108" s="85">
        <f t="shared" si="114"/>
        <v>14469.166666666697</v>
      </c>
      <c r="BQ108" s="85">
        <f t="shared" si="114"/>
        <v>14388.333333333363</v>
      </c>
      <c r="BR108" s="85">
        <f t="shared" si="114"/>
        <v>14307.500000000029</v>
      </c>
      <c r="BS108" s="85">
        <f t="shared" si="114"/>
        <v>14226.666666666695</v>
      </c>
      <c r="BT108" s="85">
        <f t="shared" si="114"/>
        <v>14145.833333333361</v>
      </c>
      <c r="BU108" s="85">
        <f t="shared" ref="BU108:EF108" si="115">BT110</f>
        <v>14065.000000000027</v>
      </c>
      <c r="BV108" s="85">
        <f t="shared" si="115"/>
        <v>13984.166666666693</v>
      </c>
      <c r="BW108" s="85">
        <f t="shared" si="115"/>
        <v>13903.333333333359</v>
      </c>
      <c r="BX108" s="85">
        <f t="shared" si="115"/>
        <v>13822.500000000025</v>
      </c>
      <c r="BY108" s="85">
        <f t="shared" si="115"/>
        <v>13741.666666666692</v>
      </c>
      <c r="BZ108" s="85">
        <f t="shared" si="115"/>
        <v>13660.833333333358</v>
      </c>
      <c r="CA108" s="85">
        <f t="shared" si="115"/>
        <v>13580.000000000024</v>
      </c>
      <c r="CB108" s="85">
        <f t="shared" si="115"/>
        <v>13499.16666666669</v>
      </c>
      <c r="CC108" s="85">
        <f t="shared" si="115"/>
        <v>13418.333333333356</v>
      </c>
      <c r="CD108" s="85">
        <f t="shared" si="115"/>
        <v>13337.500000000022</v>
      </c>
      <c r="CE108" s="85">
        <f t="shared" si="115"/>
        <v>13256.666666666688</v>
      </c>
      <c r="CF108" s="85">
        <f t="shared" si="115"/>
        <v>13175.833333333354</v>
      </c>
      <c r="CG108" s="85">
        <f t="shared" si="115"/>
        <v>13095.00000000002</v>
      </c>
      <c r="CH108" s="85">
        <f t="shared" si="115"/>
        <v>13014.166666666686</v>
      </c>
      <c r="CI108" s="85">
        <f t="shared" si="115"/>
        <v>12933.333333333352</v>
      </c>
      <c r="CJ108" s="85">
        <f t="shared" si="115"/>
        <v>12852.500000000018</v>
      </c>
      <c r="CK108" s="85">
        <f t="shared" si="115"/>
        <v>12771.666666666684</v>
      </c>
      <c r="CL108" s="85">
        <f t="shared" si="115"/>
        <v>12690.83333333335</v>
      </c>
      <c r="CM108" s="85">
        <f t="shared" si="115"/>
        <v>12610.000000000016</v>
      </c>
      <c r="CN108" s="85">
        <f t="shared" si="115"/>
        <v>12529.166666666682</v>
      </c>
      <c r="CO108" s="85">
        <f t="shared" si="115"/>
        <v>12448.333333333348</v>
      </c>
      <c r="CP108" s="85">
        <f t="shared" si="115"/>
        <v>12367.500000000015</v>
      </c>
      <c r="CQ108" s="85">
        <f t="shared" si="115"/>
        <v>12286.666666666681</v>
      </c>
      <c r="CR108" s="85">
        <f t="shared" si="115"/>
        <v>12205.833333333347</v>
      </c>
      <c r="CS108" s="85">
        <f t="shared" si="115"/>
        <v>12125.000000000013</v>
      </c>
      <c r="CT108" s="85">
        <f t="shared" si="115"/>
        <v>12044.166666666679</v>
      </c>
      <c r="CU108" s="85">
        <f t="shared" si="115"/>
        <v>11963.333333333345</v>
      </c>
      <c r="CV108" s="85">
        <f t="shared" si="115"/>
        <v>11882.500000000011</v>
      </c>
      <c r="CW108" s="85">
        <f t="shared" si="115"/>
        <v>11801.666666666677</v>
      </c>
      <c r="CX108" s="85">
        <f t="shared" si="115"/>
        <v>11720.833333333343</v>
      </c>
      <c r="CY108" s="85">
        <f t="shared" si="115"/>
        <v>11640.000000000009</v>
      </c>
      <c r="CZ108" s="85">
        <f t="shared" si="115"/>
        <v>11559.166666666675</v>
      </c>
      <c r="DA108" s="85">
        <f t="shared" si="115"/>
        <v>11478.333333333341</v>
      </c>
      <c r="DB108" s="85">
        <f t="shared" si="115"/>
        <v>11397.500000000007</v>
      </c>
      <c r="DC108" s="85">
        <f t="shared" si="115"/>
        <v>11316.666666666673</v>
      </c>
      <c r="DD108" s="85">
        <f t="shared" si="115"/>
        <v>11235.833333333339</v>
      </c>
      <c r="DE108" s="85">
        <f t="shared" si="115"/>
        <v>11155.000000000005</v>
      </c>
      <c r="DF108" s="85">
        <f t="shared" si="115"/>
        <v>11074.166666666672</v>
      </c>
      <c r="DG108" s="85">
        <f t="shared" si="115"/>
        <v>10993.333333333338</v>
      </c>
      <c r="DH108" s="85">
        <f t="shared" si="115"/>
        <v>10912.500000000004</v>
      </c>
      <c r="DI108" s="85">
        <f t="shared" si="115"/>
        <v>10831.66666666667</v>
      </c>
      <c r="DJ108" s="85">
        <f t="shared" si="115"/>
        <v>10750.833333333336</v>
      </c>
      <c r="DK108" s="85">
        <f t="shared" si="115"/>
        <v>10670.000000000002</v>
      </c>
      <c r="DL108" s="85">
        <f t="shared" si="115"/>
        <v>10589.166666666668</v>
      </c>
      <c r="DM108" s="85">
        <f t="shared" si="115"/>
        <v>10508.333333333334</v>
      </c>
      <c r="DN108" s="85">
        <f t="shared" si="115"/>
        <v>10427.5</v>
      </c>
      <c r="DO108" s="85">
        <f t="shared" si="115"/>
        <v>10346.666666666666</v>
      </c>
      <c r="DP108" s="85">
        <f t="shared" si="115"/>
        <v>10265.833333333332</v>
      </c>
      <c r="DQ108" s="85">
        <f t="shared" si="115"/>
        <v>10184.999999999998</v>
      </c>
      <c r="DR108" s="85">
        <f t="shared" si="115"/>
        <v>10104.166666666664</v>
      </c>
      <c r="DS108" s="85">
        <f t="shared" si="115"/>
        <v>10023.33333333333</v>
      </c>
      <c r="DT108" s="85">
        <f t="shared" si="115"/>
        <v>9942.4999999999964</v>
      </c>
      <c r="DU108" s="85">
        <f t="shared" si="115"/>
        <v>9861.6666666666624</v>
      </c>
      <c r="DV108" s="85">
        <f t="shared" si="115"/>
        <v>9780.8333333333285</v>
      </c>
      <c r="DW108" s="85">
        <f t="shared" si="115"/>
        <v>9699.9999999999945</v>
      </c>
      <c r="DX108" s="85">
        <f t="shared" si="115"/>
        <v>9619.1666666666606</v>
      </c>
      <c r="DY108" s="85">
        <f t="shared" si="115"/>
        <v>9538.3333333333267</v>
      </c>
      <c r="DZ108" s="85">
        <f t="shared" si="115"/>
        <v>9457.4999999999927</v>
      </c>
      <c r="EA108" s="85">
        <f t="shared" si="115"/>
        <v>9376.6666666666588</v>
      </c>
      <c r="EB108" s="85">
        <f t="shared" si="115"/>
        <v>9295.8333333333248</v>
      </c>
      <c r="EC108" s="85">
        <f t="shared" si="115"/>
        <v>9214.9999999999909</v>
      </c>
      <c r="ED108" s="85">
        <f t="shared" si="115"/>
        <v>9134.166666666657</v>
      </c>
      <c r="EE108" s="85">
        <f t="shared" si="115"/>
        <v>9053.333333333323</v>
      </c>
      <c r="EF108" s="85">
        <f t="shared" si="115"/>
        <v>8972.4999999999891</v>
      </c>
      <c r="EG108" s="85">
        <f t="shared" ref="EG108:GR108" si="116">EF110</f>
        <v>8891.6666666666551</v>
      </c>
      <c r="EH108" s="85">
        <f t="shared" si="116"/>
        <v>8810.8333333333212</v>
      </c>
      <c r="EI108" s="85">
        <f t="shared" si="116"/>
        <v>8729.9999999999873</v>
      </c>
      <c r="EJ108" s="85">
        <f t="shared" si="116"/>
        <v>8649.1666666666533</v>
      </c>
      <c r="EK108" s="85">
        <f t="shared" si="116"/>
        <v>8568.3333333333194</v>
      </c>
      <c r="EL108" s="85">
        <f t="shared" si="116"/>
        <v>8487.4999999999854</v>
      </c>
      <c r="EM108" s="85">
        <f t="shared" si="116"/>
        <v>8406.6666666666515</v>
      </c>
      <c r="EN108" s="85">
        <f t="shared" si="116"/>
        <v>8325.8333333333176</v>
      </c>
      <c r="EO108" s="85">
        <f t="shared" si="116"/>
        <v>8244.9999999999836</v>
      </c>
      <c r="EP108" s="85">
        <f t="shared" si="116"/>
        <v>8164.1666666666506</v>
      </c>
      <c r="EQ108" s="85">
        <f t="shared" si="116"/>
        <v>8083.3333333333176</v>
      </c>
      <c r="ER108" s="85">
        <f t="shared" si="116"/>
        <v>8002.4999999999845</v>
      </c>
      <c r="ES108" s="85">
        <f t="shared" si="116"/>
        <v>7921.6666666666515</v>
      </c>
      <c r="ET108" s="85">
        <f t="shared" si="116"/>
        <v>7840.8333333333185</v>
      </c>
      <c r="EU108" s="85">
        <f t="shared" si="116"/>
        <v>7759.9999999999854</v>
      </c>
      <c r="EV108" s="85">
        <f t="shared" si="116"/>
        <v>7679.1666666666524</v>
      </c>
      <c r="EW108" s="85">
        <f t="shared" si="116"/>
        <v>7598.3333333333194</v>
      </c>
      <c r="EX108" s="85">
        <f t="shared" si="116"/>
        <v>7517.4999999999864</v>
      </c>
      <c r="EY108" s="85">
        <f t="shared" si="116"/>
        <v>7436.6666666666533</v>
      </c>
      <c r="EZ108" s="85">
        <f t="shared" si="116"/>
        <v>7355.8333333333203</v>
      </c>
      <c r="FA108" s="85">
        <f t="shared" si="116"/>
        <v>7274.9999999999873</v>
      </c>
      <c r="FB108" s="85">
        <f t="shared" si="116"/>
        <v>7194.1666666666542</v>
      </c>
      <c r="FC108" s="85">
        <f t="shared" si="116"/>
        <v>7113.3333333333212</v>
      </c>
      <c r="FD108" s="85">
        <f t="shared" si="116"/>
        <v>7032.4999999999882</v>
      </c>
      <c r="FE108" s="85">
        <f t="shared" si="116"/>
        <v>6951.6666666666551</v>
      </c>
      <c r="FF108" s="85">
        <f t="shared" si="116"/>
        <v>6870.8333333333221</v>
      </c>
      <c r="FG108" s="85">
        <f t="shared" si="116"/>
        <v>6789.9999999999891</v>
      </c>
      <c r="FH108" s="85">
        <f t="shared" si="116"/>
        <v>6709.1666666666561</v>
      </c>
      <c r="FI108" s="85">
        <f t="shared" si="116"/>
        <v>6628.333333333323</v>
      </c>
      <c r="FJ108" s="85">
        <f t="shared" si="116"/>
        <v>6547.49999999999</v>
      </c>
      <c r="FK108" s="85">
        <f t="shared" si="116"/>
        <v>6466.666666666657</v>
      </c>
      <c r="FL108" s="85">
        <f t="shared" si="116"/>
        <v>6385.8333333333239</v>
      </c>
      <c r="FM108" s="85">
        <f t="shared" si="116"/>
        <v>6304.9999999999909</v>
      </c>
      <c r="FN108" s="85">
        <f t="shared" si="116"/>
        <v>6224.1666666666579</v>
      </c>
      <c r="FO108" s="85">
        <f t="shared" si="116"/>
        <v>6143.3333333333248</v>
      </c>
      <c r="FP108" s="85">
        <f t="shared" si="116"/>
        <v>6062.4999999999918</v>
      </c>
      <c r="FQ108" s="85">
        <f t="shared" si="116"/>
        <v>5981.6666666666588</v>
      </c>
      <c r="FR108" s="85">
        <f t="shared" si="116"/>
        <v>5900.8333333333258</v>
      </c>
      <c r="FS108" s="85">
        <f t="shared" si="116"/>
        <v>5819.9999999999927</v>
      </c>
      <c r="FT108" s="85">
        <f t="shared" si="116"/>
        <v>5739.1666666666597</v>
      </c>
      <c r="FU108" s="85">
        <f t="shared" si="116"/>
        <v>5658.3333333333267</v>
      </c>
      <c r="FV108" s="85">
        <f t="shared" si="116"/>
        <v>5577.4999999999936</v>
      </c>
      <c r="FW108" s="85">
        <f t="shared" si="116"/>
        <v>5496.6666666666606</v>
      </c>
      <c r="FX108" s="85">
        <f t="shared" si="116"/>
        <v>5415.8333333333276</v>
      </c>
      <c r="FY108" s="85">
        <f t="shared" si="116"/>
        <v>5334.9999999999945</v>
      </c>
      <c r="FZ108" s="85">
        <f t="shared" si="116"/>
        <v>5254.1666666666615</v>
      </c>
      <c r="GA108" s="85">
        <f t="shared" si="116"/>
        <v>5173.3333333333285</v>
      </c>
      <c r="GB108" s="85">
        <f t="shared" si="116"/>
        <v>5092.4999999999955</v>
      </c>
      <c r="GC108" s="85">
        <f t="shared" si="116"/>
        <v>5011.6666666666624</v>
      </c>
      <c r="GD108" s="85">
        <f t="shared" si="116"/>
        <v>4930.8333333333294</v>
      </c>
      <c r="GE108" s="85">
        <f t="shared" si="116"/>
        <v>4849.9999999999964</v>
      </c>
      <c r="GF108" s="85">
        <f t="shared" si="116"/>
        <v>4769.1666666666633</v>
      </c>
      <c r="GG108" s="85">
        <f t="shared" si="116"/>
        <v>4688.3333333333303</v>
      </c>
      <c r="GH108" s="85">
        <f t="shared" si="116"/>
        <v>4607.4999999999973</v>
      </c>
      <c r="GI108" s="85">
        <f t="shared" si="116"/>
        <v>4526.6666666666642</v>
      </c>
      <c r="GJ108" s="85">
        <f t="shared" si="116"/>
        <v>4445.8333333333312</v>
      </c>
      <c r="GK108" s="85">
        <f t="shared" si="116"/>
        <v>4364.9999999999982</v>
      </c>
      <c r="GL108" s="85">
        <f t="shared" si="116"/>
        <v>4284.1666666666652</v>
      </c>
      <c r="GM108" s="85">
        <f t="shared" si="116"/>
        <v>4203.3333333333321</v>
      </c>
      <c r="GN108" s="85">
        <f t="shared" si="116"/>
        <v>4122.4999999999991</v>
      </c>
      <c r="GO108" s="85">
        <f t="shared" si="116"/>
        <v>4041.6666666666656</v>
      </c>
      <c r="GP108" s="85">
        <f t="shared" si="116"/>
        <v>3960.8333333333321</v>
      </c>
      <c r="GQ108" s="85">
        <f t="shared" si="116"/>
        <v>3879.9999999999986</v>
      </c>
      <c r="GR108" s="85">
        <f t="shared" si="116"/>
        <v>3799.1666666666652</v>
      </c>
      <c r="GS108" s="85">
        <f t="shared" ref="GS108:IL108" si="117">GR110</f>
        <v>3718.3333333333317</v>
      </c>
      <c r="GT108" s="85">
        <f t="shared" si="117"/>
        <v>3637.4999999999982</v>
      </c>
      <c r="GU108" s="85">
        <f t="shared" si="117"/>
        <v>3556.6666666666647</v>
      </c>
      <c r="GV108" s="85">
        <f t="shared" si="117"/>
        <v>3475.8333333333312</v>
      </c>
      <c r="GW108" s="85">
        <f t="shared" si="117"/>
        <v>3394.9999999999977</v>
      </c>
      <c r="GX108" s="85">
        <f t="shared" si="117"/>
        <v>3314.1666666666642</v>
      </c>
      <c r="GY108" s="85">
        <f t="shared" si="117"/>
        <v>3233.3333333333308</v>
      </c>
      <c r="GZ108" s="85">
        <f t="shared" si="117"/>
        <v>3152.4999999999973</v>
      </c>
      <c r="HA108" s="85">
        <f t="shared" si="117"/>
        <v>3071.6666666666638</v>
      </c>
      <c r="HB108" s="85">
        <f t="shared" si="117"/>
        <v>2990.8333333333303</v>
      </c>
      <c r="HC108" s="85">
        <f t="shared" si="117"/>
        <v>2909.9999999999968</v>
      </c>
      <c r="HD108" s="85">
        <f t="shared" si="117"/>
        <v>2829.1666666666633</v>
      </c>
      <c r="HE108" s="85">
        <f t="shared" si="117"/>
        <v>2748.3333333333298</v>
      </c>
      <c r="HF108" s="85">
        <f t="shared" si="117"/>
        <v>2667.4999999999964</v>
      </c>
      <c r="HG108" s="85">
        <f t="shared" si="117"/>
        <v>2586.6666666666629</v>
      </c>
      <c r="HH108" s="85">
        <f t="shared" si="117"/>
        <v>2505.8333333333294</v>
      </c>
      <c r="HI108" s="85">
        <f t="shared" si="117"/>
        <v>2424.9999999999959</v>
      </c>
      <c r="HJ108" s="85">
        <f t="shared" si="117"/>
        <v>2344.1666666666624</v>
      </c>
      <c r="HK108" s="85">
        <f t="shared" si="117"/>
        <v>2263.3333333333289</v>
      </c>
      <c r="HL108" s="85">
        <f t="shared" si="117"/>
        <v>2182.4999999999955</v>
      </c>
      <c r="HM108" s="85">
        <f t="shared" si="117"/>
        <v>2101.666666666662</v>
      </c>
      <c r="HN108" s="85">
        <f t="shared" si="117"/>
        <v>2020.8333333333287</v>
      </c>
      <c r="HO108" s="85">
        <f t="shared" si="117"/>
        <v>1939.9999999999955</v>
      </c>
      <c r="HP108" s="85">
        <f t="shared" si="117"/>
        <v>1859.1666666666622</v>
      </c>
      <c r="HQ108" s="85">
        <f t="shared" si="117"/>
        <v>1778.3333333333289</v>
      </c>
      <c r="HR108" s="85">
        <f t="shared" si="117"/>
        <v>1697.4999999999957</v>
      </c>
      <c r="HS108" s="85">
        <f t="shared" si="117"/>
        <v>1616.6666666666624</v>
      </c>
      <c r="HT108" s="85">
        <f t="shared" si="117"/>
        <v>1535.8333333333292</v>
      </c>
      <c r="HU108" s="85">
        <f t="shared" si="117"/>
        <v>1454.9999999999959</v>
      </c>
      <c r="HV108" s="85">
        <f t="shared" si="117"/>
        <v>1374.1666666666626</v>
      </c>
      <c r="HW108" s="85">
        <f t="shared" si="117"/>
        <v>1293.3333333333294</v>
      </c>
      <c r="HX108" s="85">
        <f t="shared" si="117"/>
        <v>1212.4999999999961</v>
      </c>
      <c r="HY108" s="85">
        <f t="shared" si="117"/>
        <v>1131.6666666666629</v>
      </c>
      <c r="HZ108" s="85">
        <f t="shared" si="117"/>
        <v>1050.8333333333296</v>
      </c>
      <c r="IA108" s="85">
        <f t="shared" si="117"/>
        <v>969.99999999999625</v>
      </c>
      <c r="IB108" s="85">
        <f t="shared" si="117"/>
        <v>889.16666666666288</v>
      </c>
      <c r="IC108" s="85">
        <f t="shared" si="117"/>
        <v>808.33333333332951</v>
      </c>
      <c r="ID108" s="85">
        <f t="shared" si="117"/>
        <v>727.49999999999613</v>
      </c>
      <c r="IE108" s="85">
        <f t="shared" si="117"/>
        <v>646.66666666666276</v>
      </c>
      <c r="IF108" s="85">
        <f t="shared" si="117"/>
        <v>565.83333333332939</v>
      </c>
      <c r="IG108" s="85">
        <f t="shared" si="117"/>
        <v>484.99999999999608</v>
      </c>
      <c r="IH108" s="85">
        <f t="shared" si="117"/>
        <v>404.16666666666276</v>
      </c>
      <c r="II108" s="85">
        <f t="shared" si="117"/>
        <v>323.33333333332945</v>
      </c>
      <c r="IJ108" s="85">
        <f t="shared" si="117"/>
        <v>242.49999999999613</v>
      </c>
      <c r="IK108" s="85">
        <f t="shared" si="117"/>
        <v>161.66666666666282</v>
      </c>
      <c r="IL108" s="85">
        <f t="shared" si="117"/>
        <v>80.833333333329492</v>
      </c>
    </row>
    <row r="109" spans="2:246" ht="10.5" customHeight="1" outlineLevel="2" x14ac:dyDescent="0.3">
      <c r="B109" s="183" t="s">
        <v>249</v>
      </c>
      <c r="C109" s="56"/>
      <c r="D109" s="182"/>
      <c r="E109" s="182"/>
      <c r="F109" s="182"/>
      <c r="G109" s="85">
        <f>IF(F110&gt;=0,MIN(F110,$G$108/MIN(VLOOKUP(Assump!$D217,Assump!$B$195:$D$204,3,FALSE)*12,240)),0)</f>
        <v>80.833333333333329</v>
      </c>
      <c r="H109" s="85">
        <f>IF(G110&gt;=0,MIN(G110,$G$108/MIN(VLOOKUP(Assump!$D217,Assump!$B$195:$D$204,3,FALSE)*12,240)),0)</f>
        <v>80.833333333333329</v>
      </c>
      <c r="I109" s="85">
        <f>IF(H110&gt;=0,MIN(H110,$G$108/MIN(VLOOKUP(Assump!$D217,Assump!$B$195:$D$204,3,FALSE)*12,240)),0)</f>
        <v>80.833333333333329</v>
      </c>
      <c r="J109" s="85">
        <f>IF(I110&gt;=0,MIN(I110,$G$108/MIN(VLOOKUP(Assump!$D217,Assump!$B$195:$D$204,3,FALSE)*12,240)),0)</f>
        <v>80.833333333333329</v>
      </c>
      <c r="K109" s="85">
        <f>IF(J110&gt;=0,MIN(J110,$G$108/MIN(VLOOKUP(Assump!$D217,Assump!$B$195:$D$204,3,FALSE)*12,240)),0)</f>
        <v>80.833333333333329</v>
      </c>
      <c r="L109" s="85">
        <f>IF(K110&gt;=0,MIN(K110,$G$108/MIN(VLOOKUP(Assump!$D217,Assump!$B$195:$D$204,3,FALSE)*12,240)),0)</f>
        <v>80.833333333333329</v>
      </c>
      <c r="M109" s="85">
        <f>IF(L110&gt;=0,MIN(L110,$G$108/MIN(VLOOKUP(Assump!$D217,Assump!$B$195:$D$204,3,FALSE)*12,240)),0)</f>
        <v>80.833333333333329</v>
      </c>
      <c r="N109" s="85">
        <f>IF(M110&gt;=0,MIN(M110,$G$108/MIN(VLOOKUP(Assump!$D217,Assump!$B$195:$D$204,3,FALSE)*12,240)),0)</f>
        <v>80.833333333333329</v>
      </c>
      <c r="O109" s="85">
        <f>IF(N110&gt;=0,MIN(N110,$G$108/MIN(VLOOKUP(Assump!$D217,Assump!$B$195:$D$204,3,FALSE)*12,240)),0)</f>
        <v>80.833333333333329</v>
      </c>
      <c r="P109" s="85">
        <f>IF(O110&gt;=0,MIN(O110,$G$108/MIN(VLOOKUP(Assump!$D217,Assump!$B$195:$D$204,3,FALSE)*12,240)),0)</f>
        <v>80.833333333333329</v>
      </c>
      <c r="Q109" s="85">
        <f>IF(P110&gt;=0,MIN(P110,$G$108/MIN(VLOOKUP(Assump!$D217,Assump!$B$195:$D$204,3,FALSE)*12,240)),0)</f>
        <v>80.833333333333329</v>
      </c>
      <c r="R109" s="85">
        <f>IF(Q110&gt;=0,MIN(Q110,$G$108/MIN(VLOOKUP(Assump!$D217,Assump!$B$195:$D$204,3,FALSE)*12,240)),0)</f>
        <v>80.833333333333329</v>
      </c>
      <c r="S109" s="85">
        <f>IF(R110&gt;=0,MIN(R110,$G$108/MIN(VLOOKUP(Assump!$D217,Assump!$B$195:$D$204,3,FALSE)*12,240)),0)</f>
        <v>80.833333333333329</v>
      </c>
      <c r="T109" s="85">
        <f>IF(S110&gt;=0,MIN(S110,$G$108/MIN(VLOOKUP(Assump!$D217,Assump!$B$195:$D$204,3,FALSE)*12,240)),0)</f>
        <v>80.833333333333329</v>
      </c>
      <c r="U109" s="85">
        <f>IF(T110&gt;=0,MIN(T110,$G$108/MIN(VLOOKUP(Assump!$D217,Assump!$B$195:$D$204,3,FALSE)*12,240)),0)</f>
        <v>80.833333333333329</v>
      </c>
      <c r="V109" s="85">
        <f>IF(U110&gt;=0,MIN(U110,$G$108/MIN(VLOOKUP(Assump!$D217,Assump!$B$195:$D$204,3,FALSE)*12,240)),0)</f>
        <v>80.833333333333329</v>
      </c>
      <c r="W109" s="85">
        <f>IF(V110&gt;=0,MIN(V110,$G$108/MIN(VLOOKUP(Assump!$D217,Assump!$B$195:$D$204,3,FALSE)*12,240)),0)</f>
        <v>80.833333333333329</v>
      </c>
      <c r="X109" s="85">
        <f>IF(W110&gt;=0,MIN(W110,$G$108/MIN(VLOOKUP(Assump!$D217,Assump!$B$195:$D$204,3,FALSE)*12,240)),0)</f>
        <v>80.833333333333329</v>
      </c>
      <c r="Y109" s="85">
        <f>IF(X110&gt;=0,MIN(X110,$G$108/MIN(VLOOKUP(Assump!$D217,Assump!$B$195:$D$204,3,FALSE)*12,240)),0)</f>
        <v>80.833333333333329</v>
      </c>
      <c r="Z109" s="85">
        <f>IF(Y110&gt;=0,MIN(Y110,$G$108/MIN(VLOOKUP(Assump!$D217,Assump!$B$195:$D$204,3,FALSE)*12,240)),0)</f>
        <v>80.833333333333329</v>
      </c>
      <c r="AA109" s="85">
        <f>IF(Z110&gt;=0,MIN(Z110,$G$108/MIN(VLOOKUP(Assump!$D217,Assump!$B$195:$D$204,3,FALSE)*12,240)),0)</f>
        <v>80.833333333333329</v>
      </c>
      <c r="AB109" s="85">
        <f>IF(AA110&gt;=0,MIN(AA110,$G$108/MIN(VLOOKUP(Assump!$D217,Assump!$B$195:$D$204,3,FALSE)*12,240)),0)</f>
        <v>80.833333333333329</v>
      </c>
      <c r="AC109" s="85">
        <f>IF(AB110&gt;=0,MIN(AB110,$G$108/MIN(VLOOKUP(Assump!$D217,Assump!$B$195:$D$204,3,FALSE)*12,240)),0)</f>
        <v>80.833333333333329</v>
      </c>
      <c r="AD109" s="85">
        <f>IF(AC110&gt;=0,MIN(AC110,$G$108/MIN(VLOOKUP(Assump!$D217,Assump!$B$195:$D$204,3,FALSE)*12,240)),0)</f>
        <v>80.833333333333329</v>
      </c>
      <c r="AE109" s="85">
        <f>IF(AD110&gt;=0,MIN(AD110,$G$108/MIN(VLOOKUP(Assump!$D217,Assump!$B$195:$D$204,3,FALSE)*12,240)),0)</f>
        <v>80.833333333333329</v>
      </c>
      <c r="AF109" s="85">
        <f>IF(AE110&gt;=0,MIN(AE110,$G$108/MIN(VLOOKUP(Assump!$D217,Assump!$B$195:$D$204,3,FALSE)*12,240)),0)</f>
        <v>80.833333333333329</v>
      </c>
      <c r="AG109" s="85">
        <f>IF(AF110&gt;=0,MIN(AF110,$G$108/MIN(VLOOKUP(Assump!$D217,Assump!$B$195:$D$204,3,FALSE)*12,240)),0)</f>
        <v>80.833333333333329</v>
      </c>
      <c r="AH109" s="85">
        <f>IF(AG110&gt;=0,MIN(AG110,$G$108/MIN(VLOOKUP(Assump!$D217,Assump!$B$195:$D$204,3,FALSE)*12,240)),0)</f>
        <v>80.833333333333329</v>
      </c>
      <c r="AI109" s="85">
        <f>IF(AH110&gt;=0,MIN(AH110,$G$108/MIN(VLOOKUP(Assump!$D217,Assump!$B$195:$D$204,3,FALSE)*12,240)),0)</f>
        <v>80.833333333333329</v>
      </c>
      <c r="AJ109" s="85">
        <f>IF(AI110&gt;=0,MIN(AI110,$G$108/MIN(VLOOKUP(Assump!$D217,Assump!$B$195:$D$204,3,FALSE)*12,240)),0)</f>
        <v>80.833333333333329</v>
      </c>
      <c r="AK109" s="85">
        <f>IF(AJ110&gt;=0,MIN(AJ110,$G$108/MIN(VLOOKUP(Assump!$D217,Assump!$B$195:$D$204,3,FALSE)*12,240)),0)</f>
        <v>80.833333333333329</v>
      </c>
      <c r="AL109" s="85">
        <f>IF(AK110&gt;=0,MIN(AK110,$G$108/MIN(VLOOKUP(Assump!$D217,Assump!$B$195:$D$204,3,FALSE)*12,240)),0)</f>
        <v>80.833333333333329</v>
      </c>
      <c r="AM109" s="85">
        <f>IF(AL110&gt;=0,MIN(AL110,$G$108/MIN(VLOOKUP(Assump!$D217,Assump!$B$195:$D$204,3,FALSE)*12,240)),0)</f>
        <v>80.833333333333329</v>
      </c>
      <c r="AN109" s="85">
        <f>IF(AM110&gt;=0,MIN(AM110,$G$108/MIN(VLOOKUP(Assump!$D217,Assump!$B$195:$D$204,3,FALSE)*12,240)),0)</f>
        <v>80.833333333333329</v>
      </c>
      <c r="AO109" s="85">
        <f>IF(AN110&gt;=0,MIN(AN110,$G$108/MIN(VLOOKUP(Assump!$D217,Assump!$B$195:$D$204,3,FALSE)*12,240)),0)</f>
        <v>80.833333333333329</v>
      </c>
      <c r="AP109" s="85">
        <f>IF(AO110&gt;=0,MIN(AO110,$G$108/MIN(VLOOKUP(Assump!$D217,Assump!$B$195:$D$204,3,FALSE)*12,240)),0)</f>
        <v>80.833333333333329</v>
      </c>
      <c r="AQ109" s="85">
        <f>IF(AP110&gt;=0,MIN(AP110,$G$108/MIN(VLOOKUP(Assump!$D217,Assump!$B$195:$D$204,3,FALSE)*12,240)),0)</f>
        <v>80.833333333333329</v>
      </c>
      <c r="AR109" s="85">
        <f>IF(AQ110&gt;=0,MIN(AQ110,$G$108/MIN(VLOOKUP(Assump!$D217,Assump!$B$195:$D$204,3,FALSE)*12,240)),0)</f>
        <v>80.833333333333329</v>
      </c>
      <c r="AS109" s="85">
        <f>IF(AR110&gt;=0,MIN(AR110,$G$108/MIN(VLOOKUP(Assump!$D217,Assump!$B$195:$D$204,3,FALSE)*12,240)),0)</f>
        <v>80.833333333333329</v>
      </c>
      <c r="AT109" s="85">
        <f>IF(AS110&gt;=0,MIN(AS110,$G$108/MIN(VLOOKUP(Assump!$D217,Assump!$B$195:$D$204,3,FALSE)*12,240)),0)</f>
        <v>80.833333333333329</v>
      </c>
      <c r="AU109" s="85">
        <f>IF(AT110&gt;=0,MIN(AT110,$G$108/MIN(VLOOKUP(Assump!$D217,Assump!$B$195:$D$204,3,FALSE)*12,240)),0)</f>
        <v>80.833333333333329</v>
      </c>
      <c r="AV109" s="85">
        <f>IF(AU110&gt;=0,MIN(AU110,$G$108/MIN(VLOOKUP(Assump!$D217,Assump!$B$195:$D$204,3,FALSE)*12,240)),0)</f>
        <v>80.833333333333329</v>
      </c>
      <c r="AW109" s="85">
        <f>IF(AV110&gt;=0,MIN(AV110,$G$108/MIN(VLOOKUP(Assump!$D217,Assump!$B$195:$D$204,3,FALSE)*12,240)),0)</f>
        <v>80.833333333333329</v>
      </c>
      <c r="AX109" s="85">
        <f>IF(AW110&gt;=0,MIN(AW110,$G$108/MIN(VLOOKUP(Assump!$D217,Assump!$B$195:$D$204,3,FALSE)*12,240)),0)</f>
        <v>80.833333333333329</v>
      </c>
      <c r="AY109" s="85">
        <f>IF(AX110&gt;=0,MIN(AX110,$G$108/MIN(VLOOKUP(Assump!$D217,Assump!$B$195:$D$204,3,FALSE)*12,240)),0)</f>
        <v>80.833333333333329</v>
      </c>
      <c r="AZ109" s="85">
        <f>IF(AY110&gt;=0,MIN(AY110,$G$108/MIN(VLOOKUP(Assump!$D217,Assump!$B$195:$D$204,3,FALSE)*12,240)),0)</f>
        <v>80.833333333333329</v>
      </c>
      <c r="BA109" s="85">
        <f>IF(AZ110&gt;=0,MIN(AZ110,$G$108/MIN(VLOOKUP(Assump!$D217,Assump!$B$195:$D$204,3,FALSE)*12,240)),0)</f>
        <v>80.833333333333329</v>
      </c>
      <c r="BB109" s="85">
        <f>IF(BA110&gt;=0,MIN(BA110,$G$108/MIN(VLOOKUP(Assump!$D217,Assump!$B$195:$D$204,3,FALSE)*12,240)),0)</f>
        <v>80.833333333333329</v>
      </c>
      <c r="BC109" s="85">
        <f>IF(BB110&gt;=0,MIN(BB110,$G$108/MIN(VLOOKUP(Assump!$D217,Assump!$B$195:$D$204,3,FALSE)*12,240)),0)</f>
        <v>80.833333333333329</v>
      </c>
      <c r="BD109" s="85">
        <f>IF(BC110&gt;=0,MIN(BC110,$G$108/MIN(VLOOKUP(Assump!$D217,Assump!$B$195:$D$204,3,FALSE)*12,240)),0)</f>
        <v>80.833333333333329</v>
      </c>
      <c r="BE109" s="85">
        <f>IF(BD110&gt;=0,MIN(BD110,$G$108/MIN(VLOOKUP(Assump!$D217,Assump!$B$195:$D$204,3,FALSE)*12,240)),0)</f>
        <v>80.833333333333329</v>
      </c>
      <c r="BF109" s="85">
        <f>IF(BE110&gt;=0,MIN(BE110,$G$108/MIN(VLOOKUP(Assump!$D217,Assump!$B$195:$D$204,3,FALSE)*12,240)),0)</f>
        <v>80.833333333333329</v>
      </c>
      <c r="BG109" s="85">
        <f>IF(BF110&gt;=0,MIN(BF110,$G$108/MIN(VLOOKUP(Assump!$D217,Assump!$B$195:$D$204,3,FALSE)*12,240)),0)</f>
        <v>80.833333333333329</v>
      </c>
      <c r="BH109" s="85">
        <f>IF(BG110&gt;=0,MIN(BG110,$G$108/MIN(VLOOKUP(Assump!$D217,Assump!$B$195:$D$204,3,FALSE)*12,240)),0)</f>
        <v>80.833333333333329</v>
      </c>
      <c r="BI109" s="85">
        <f>IF(BH110&gt;=0,MIN(BH110,$G$108/MIN(VLOOKUP(Assump!$D217,Assump!$B$195:$D$204,3,FALSE)*12,240)),0)</f>
        <v>80.833333333333329</v>
      </c>
      <c r="BJ109" s="85">
        <f>IF(BI110&gt;=0,MIN(BI110,$G$108/MIN(VLOOKUP(Assump!$D217,Assump!$B$195:$D$204,3,FALSE)*12,240)),0)</f>
        <v>80.833333333333329</v>
      </c>
      <c r="BK109" s="85">
        <f>IF(BJ110&gt;=0,MIN(BJ110,$G$108/MIN(VLOOKUP(Assump!$D217,Assump!$B$195:$D$204,3,FALSE)*12,240)),0)</f>
        <v>80.833333333333329</v>
      </c>
      <c r="BL109" s="85">
        <f>IF(BK110&gt;=0,MIN(BK110,$G$108/MIN(VLOOKUP(Assump!$D217,Assump!$B$195:$D$204,3,FALSE)*12,240)),0)</f>
        <v>80.833333333333329</v>
      </c>
      <c r="BM109" s="85">
        <f>IF(BL110&gt;=0,MIN(BL110,$G$108/MIN(VLOOKUP(Assump!$D217,Assump!$B$195:$D$204,3,FALSE)*12,240)),0)</f>
        <v>80.833333333333329</v>
      </c>
      <c r="BN109" s="85">
        <f>IF(BM110&gt;=0,MIN(BM110,$G$108/MIN(VLOOKUP(Assump!$D217,Assump!$B$195:$D$204,3,FALSE)*12,240)),0)</f>
        <v>80.833333333333329</v>
      </c>
      <c r="BO109" s="85">
        <f>IF(BN110&gt;=0,MIN(BN110,$G$108/MIN(VLOOKUP(Assump!$D217,Assump!$B$195:$D$204,3,FALSE)*12,240)),0)</f>
        <v>80.833333333333329</v>
      </c>
      <c r="BP109" s="85">
        <f>IF(BO110&gt;=0,MIN(BO110,$G$108/MIN(VLOOKUP(Assump!$D217,Assump!$B$195:$D$204,3,FALSE)*12,240)),0)</f>
        <v>80.833333333333329</v>
      </c>
      <c r="BQ109" s="85">
        <f>IF(BP110&gt;=0,MIN(BP110,$G$108/MIN(VLOOKUP(Assump!$D217,Assump!$B$195:$D$204,3,FALSE)*12,240)),0)</f>
        <v>80.833333333333329</v>
      </c>
      <c r="BR109" s="85">
        <f>IF(BQ110&gt;=0,MIN(BQ110,$G$108/MIN(VLOOKUP(Assump!$D217,Assump!$B$195:$D$204,3,FALSE)*12,240)),0)</f>
        <v>80.833333333333329</v>
      </c>
      <c r="BS109" s="85">
        <f>IF(BR110&gt;=0,MIN(BR110,$G$108/MIN(VLOOKUP(Assump!$D217,Assump!$B$195:$D$204,3,FALSE)*12,240)),0)</f>
        <v>80.833333333333329</v>
      </c>
      <c r="BT109" s="85">
        <f>IF(BS110&gt;=0,MIN(BS110,$G$108/MIN(VLOOKUP(Assump!$D217,Assump!$B$195:$D$204,3,FALSE)*12,240)),0)</f>
        <v>80.833333333333329</v>
      </c>
      <c r="BU109" s="85">
        <f>IF(BT110&gt;=0,MIN(BT110,$G$108/MIN(VLOOKUP(Assump!$D217,Assump!$B$195:$D$204,3,FALSE)*12,240)),0)</f>
        <v>80.833333333333329</v>
      </c>
      <c r="BV109" s="85">
        <f>IF(BU110&gt;=0,MIN(BU110,$G$108/MIN(VLOOKUP(Assump!$D217,Assump!$B$195:$D$204,3,FALSE)*12,240)),0)</f>
        <v>80.833333333333329</v>
      </c>
      <c r="BW109" s="85">
        <f>IF(BV110&gt;=0,MIN(BV110,$G$108/MIN(VLOOKUP(Assump!$D217,Assump!$B$195:$D$204,3,FALSE)*12,240)),0)</f>
        <v>80.833333333333329</v>
      </c>
      <c r="BX109" s="85">
        <f>IF(BW110&gt;=0,MIN(BW110,$G$108/MIN(VLOOKUP(Assump!$D217,Assump!$B$195:$D$204,3,FALSE)*12,240)),0)</f>
        <v>80.833333333333329</v>
      </c>
      <c r="BY109" s="85">
        <f>IF(BX110&gt;=0,MIN(BX110,$G$108/MIN(VLOOKUP(Assump!$D217,Assump!$B$195:$D$204,3,FALSE)*12,240)),0)</f>
        <v>80.833333333333329</v>
      </c>
      <c r="BZ109" s="85">
        <f>IF(BY110&gt;=0,MIN(BY110,$G$108/MIN(VLOOKUP(Assump!$D217,Assump!$B$195:$D$204,3,FALSE)*12,240)),0)</f>
        <v>80.833333333333329</v>
      </c>
      <c r="CA109" s="85">
        <f>IF(BZ110&gt;=0,MIN(BZ110,$G$108/MIN(VLOOKUP(Assump!$D217,Assump!$B$195:$D$204,3,FALSE)*12,240)),0)</f>
        <v>80.833333333333329</v>
      </c>
      <c r="CB109" s="85">
        <f>IF(CA110&gt;=0,MIN(CA110,$G$108/MIN(VLOOKUP(Assump!$D217,Assump!$B$195:$D$204,3,FALSE)*12,240)),0)</f>
        <v>80.833333333333329</v>
      </c>
      <c r="CC109" s="85">
        <f>IF(CB110&gt;=0,MIN(CB110,$G$108/MIN(VLOOKUP(Assump!$D217,Assump!$B$195:$D$204,3,FALSE)*12,240)),0)</f>
        <v>80.833333333333329</v>
      </c>
      <c r="CD109" s="85">
        <f>IF(CC110&gt;=0,MIN(CC110,$G$108/MIN(VLOOKUP(Assump!$D217,Assump!$B$195:$D$204,3,FALSE)*12,240)),0)</f>
        <v>80.833333333333329</v>
      </c>
      <c r="CE109" s="85">
        <f>IF(CD110&gt;=0,MIN(CD110,$G$108/MIN(VLOOKUP(Assump!$D217,Assump!$B$195:$D$204,3,FALSE)*12,240)),0)</f>
        <v>80.833333333333329</v>
      </c>
      <c r="CF109" s="85">
        <f>IF(CE110&gt;=0,MIN(CE110,$G$108/MIN(VLOOKUP(Assump!$D217,Assump!$B$195:$D$204,3,FALSE)*12,240)),0)</f>
        <v>80.833333333333329</v>
      </c>
      <c r="CG109" s="85">
        <f>IF(CF110&gt;=0,MIN(CF110,$G$108/MIN(VLOOKUP(Assump!$D217,Assump!$B$195:$D$204,3,FALSE)*12,240)),0)</f>
        <v>80.833333333333329</v>
      </c>
      <c r="CH109" s="85">
        <f>IF(CG110&gt;=0,MIN(CG110,$G$108/MIN(VLOOKUP(Assump!$D217,Assump!$B$195:$D$204,3,FALSE)*12,240)),0)</f>
        <v>80.833333333333329</v>
      </c>
      <c r="CI109" s="85">
        <f>IF(CH110&gt;=0,MIN(CH110,$G$108/MIN(VLOOKUP(Assump!$D217,Assump!$B$195:$D$204,3,FALSE)*12,240)),0)</f>
        <v>80.833333333333329</v>
      </c>
      <c r="CJ109" s="85">
        <f>IF(CI110&gt;=0,MIN(CI110,$G$108/MIN(VLOOKUP(Assump!$D217,Assump!$B$195:$D$204,3,FALSE)*12,240)),0)</f>
        <v>80.833333333333329</v>
      </c>
      <c r="CK109" s="85">
        <f>IF(CJ110&gt;=0,MIN(CJ110,$G$108/MIN(VLOOKUP(Assump!$D217,Assump!$B$195:$D$204,3,FALSE)*12,240)),0)</f>
        <v>80.833333333333329</v>
      </c>
      <c r="CL109" s="85">
        <f>IF(CK110&gt;=0,MIN(CK110,$G$108/MIN(VLOOKUP(Assump!$D217,Assump!$B$195:$D$204,3,FALSE)*12,240)),0)</f>
        <v>80.833333333333329</v>
      </c>
      <c r="CM109" s="85">
        <f>IF(CL110&gt;=0,MIN(CL110,$G$108/MIN(VLOOKUP(Assump!$D217,Assump!$B$195:$D$204,3,FALSE)*12,240)),0)</f>
        <v>80.833333333333329</v>
      </c>
      <c r="CN109" s="85">
        <f>IF(CM110&gt;=0,MIN(CM110,$G$108/MIN(VLOOKUP(Assump!$D217,Assump!$B$195:$D$204,3,FALSE)*12,240)),0)</f>
        <v>80.833333333333329</v>
      </c>
      <c r="CO109" s="85">
        <f>IF(CN110&gt;=0,MIN(CN110,$G$108/MIN(VLOOKUP(Assump!$D217,Assump!$B$195:$D$204,3,FALSE)*12,240)),0)</f>
        <v>80.833333333333329</v>
      </c>
      <c r="CP109" s="85">
        <f>IF(CO110&gt;=0,MIN(CO110,$G$108/MIN(VLOOKUP(Assump!$D217,Assump!$B$195:$D$204,3,FALSE)*12,240)),0)</f>
        <v>80.833333333333329</v>
      </c>
      <c r="CQ109" s="85">
        <f>IF(CP110&gt;=0,MIN(CP110,$G$108/MIN(VLOOKUP(Assump!$D217,Assump!$B$195:$D$204,3,FALSE)*12,240)),0)</f>
        <v>80.833333333333329</v>
      </c>
      <c r="CR109" s="85">
        <f>IF(CQ110&gt;=0,MIN(CQ110,$G$108/MIN(VLOOKUP(Assump!$D217,Assump!$B$195:$D$204,3,FALSE)*12,240)),0)</f>
        <v>80.833333333333329</v>
      </c>
      <c r="CS109" s="85">
        <f>IF(CR110&gt;=0,MIN(CR110,$G$108/MIN(VLOOKUP(Assump!$D217,Assump!$B$195:$D$204,3,FALSE)*12,240)),0)</f>
        <v>80.833333333333329</v>
      </c>
      <c r="CT109" s="85">
        <f>IF(CS110&gt;=0,MIN(CS110,$G$108/MIN(VLOOKUP(Assump!$D217,Assump!$B$195:$D$204,3,FALSE)*12,240)),0)</f>
        <v>80.833333333333329</v>
      </c>
      <c r="CU109" s="85">
        <f>IF(CT110&gt;=0,MIN(CT110,$G$108/MIN(VLOOKUP(Assump!$D217,Assump!$B$195:$D$204,3,FALSE)*12,240)),0)</f>
        <v>80.833333333333329</v>
      </c>
      <c r="CV109" s="85">
        <f>IF(CU110&gt;=0,MIN(CU110,$G$108/MIN(VLOOKUP(Assump!$D217,Assump!$B$195:$D$204,3,FALSE)*12,240)),0)</f>
        <v>80.833333333333329</v>
      </c>
      <c r="CW109" s="85">
        <f>IF(CV110&gt;=0,MIN(CV110,$G$108/MIN(VLOOKUP(Assump!$D217,Assump!$B$195:$D$204,3,FALSE)*12,240)),0)</f>
        <v>80.833333333333329</v>
      </c>
      <c r="CX109" s="85">
        <f>IF(CW110&gt;=0,MIN(CW110,$G$108/MIN(VLOOKUP(Assump!$D217,Assump!$B$195:$D$204,3,FALSE)*12,240)),0)</f>
        <v>80.833333333333329</v>
      </c>
      <c r="CY109" s="85">
        <f>IF(CX110&gt;=0,MIN(CX110,$G$108/MIN(VLOOKUP(Assump!$D217,Assump!$B$195:$D$204,3,FALSE)*12,240)),0)</f>
        <v>80.833333333333329</v>
      </c>
      <c r="CZ109" s="85">
        <f>IF(CY110&gt;=0,MIN(CY110,$G$108/MIN(VLOOKUP(Assump!$D217,Assump!$B$195:$D$204,3,FALSE)*12,240)),0)</f>
        <v>80.833333333333329</v>
      </c>
      <c r="DA109" s="85">
        <f>IF(CZ110&gt;=0,MIN(CZ110,$G$108/MIN(VLOOKUP(Assump!$D217,Assump!$B$195:$D$204,3,FALSE)*12,240)),0)</f>
        <v>80.833333333333329</v>
      </c>
      <c r="DB109" s="85">
        <f>IF(DA110&gt;=0,MIN(DA110,$G$108/MIN(VLOOKUP(Assump!$D217,Assump!$B$195:$D$204,3,FALSE)*12,240)),0)</f>
        <v>80.833333333333329</v>
      </c>
      <c r="DC109" s="85">
        <f>IF(DB110&gt;=0,MIN(DB110,$G$108/MIN(VLOOKUP(Assump!$D217,Assump!$B$195:$D$204,3,FALSE)*12,240)),0)</f>
        <v>80.833333333333329</v>
      </c>
      <c r="DD109" s="85">
        <f>IF(DC110&gt;=0,MIN(DC110,$G$108/MIN(VLOOKUP(Assump!$D217,Assump!$B$195:$D$204,3,FALSE)*12,240)),0)</f>
        <v>80.833333333333329</v>
      </c>
      <c r="DE109" s="85">
        <f>IF(DD110&gt;=0,MIN(DD110,$G$108/MIN(VLOOKUP(Assump!$D217,Assump!$B$195:$D$204,3,FALSE)*12,240)),0)</f>
        <v>80.833333333333329</v>
      </c>
      <c r="DF109" s="85">
        <f>IF(DE110&gt;=0,MIN(DE110,$G$108/MIN(VLOOKUP(Assump!$D217,Assump!$B$195:$D$204,3,FALSE)*12,240)),0)</f>
        <v>80.833333333333329</v>
      </c>
      <c r="DG109" s="85">
        <f>IF(DF110&gt;=0,MIN(DF110,$G$108/MIN(VLOOKUP(Assump!$D217,Assump!$B$195:$D$204,3,FALSE)*12,240)),0)</f>
        <v>80.833333333333329</v>
      </c>
      <c r="DH109" s="85">
        <f>IF(DG110&gt;=0,MIN(DG110,$G$108/MIN(VLOOKUP(Assump!$D217,Assump!$B$195:$D$204,3,FALSE)*12,240)),0)</f>
        <v>80.833333333333329</v>
      </c>
      <c r="DI109" s="85">
        <f>IF(DH110&gt;=0,MIN(DH110,$G$108/MIN(VLOOKUP(Assump!$D217,Assump!$B$195:$D$204,3,FALSE)*12,240)),0)</f>
        <v>80.833333333333329</v>
      </c>
      <c r="DJ109" s="85">
        <f>IF(DI110&gt;=0,MIN(DI110,$G$108/MIN(VLOOKUP(Assump!$D217,Assump!$B$195:$D$204,3,FALSE)*12,240)),0)</f>
        <v>80.833333333333329</v>
      </c>
      <c r="DK109" s="85">
        <f>IF(DJ110&gt;=0,MIN(DJ110,$G$108/MIN(VLOOKUP(Assump!$D217,Assump!$B$195:$D$204,3,FALSE)*12,240)),0)</f>
        <v>80.833333333333329</v>
      </c>
      <c r="DL109" s="85">
        <f>IF(DK110&gt;=0,MIN(DK110,$G$108/MIN(VLOOKUP(Assump!$D217,Assump!$B$195:$D$204,3,FALSE)*12,240)),0)</f>
        <v>80.833333333333329</v>
      </c>
      <c r="DM109" s="85">
        <f>IF(DL110&gt;=0,MIN(DL110,$G$108/MIN(VLOOKUP(Assump!$D217,Assump!$B$195:$D$204,3,FALSE)*12,240)),0)</f>
        <v>80.833333333333329</v>
      </c>
      <c r="DN109" s="85">
        <f>IF(DM110&gt;=0,MIN(DM110,$G$108/MIN(VLOOKUP(Assump!$D217,Assump!$B$195:$D$204,3,FALSE)*12,240)),0)</f>
        <v>80.833333333333329</v>
      </c>
      <c r="DO109" s="85">
        <f>IF(DN110&gt;=0,MIN(DN110,$G$108/MIN(VLOOKUP(Assump!$D217,Assump!$B$195:$D$204,3,FALSE)*12,240)),0)</f>
        <v>80.833333333333329</v>
      </c>
      <c r="DP109" s="85">
        <f>IF(DO110&gt;=0,MIN(DO110,$G$108/MIN(VLOOKUP(Assump!$D217,Assump!$B$195:$D$204,3,FALSE)*12,240)),0)</f>
        <v>80.833333333333329</v>
      </c>
      <c r="DQ109" s="85">
        <f>IF(DP110&gt;=0,MIN(DP110,$G$108/MIN(VLOOKUP(Assump!$D217,Assump!$B$195:$D$204,3,FALSE)*12,240)),0)</f>
        <v>80.833333333333329</v>
      </c>
      <c r="DR109" s="85">
        <f>IF(DQ110&gt;=0,MIN(DQ110,$G$108/MIN(VLOOKUP(Assump!$D217,Assump!$B$195:$D$204,3,FALSE)*12,240)),0)</f>
        <v>80.833333333333329</v>
      </c>
      <c r="DS109" s="85">
        <f>IF(DR110&gt;=0,MIN(DR110,$G$108/MIN(VLOOKUP(Assump!$D217,Assump!$B$195:$D$204,3,FALSE)*12,240)),0)</f>
        <v>80.833333333333329</v>
      </c>
      <c r="DT109" s="85">
        <f>IF(DS110&gt;=0,MIN(DS110,$G$108/MIN(VLOOKUP(Assump!$D217,Assump!$B$195:$D$204,3,FALSE)*12,240)),0)</f>
        <v>80.833333333333329</v>
      </c>
      <c r="DU109" s="85">
        <f>IF(DT110&gt;=0,MIN(DT110,$G$108/MIN(VLOOKUP(Assump!$D217,Assump!$B$195:$D$204,3,FALSE)*12,240)),0)</f>
        <v>80.833333333333329</v>
      </c>
      <c r="DV109" s="85">
        <f>IF(DU110&gt;=0,MIN(DU110,$G$108/MIN(VLOOKUP(Assump!$D217,Assump!$B$195:$D$204,3,FALSE)*12,240)),0)</f>
        <v>80.833333333333329</v>
      </c>
      <c r="DW109" s="85">
        <f>IF(DV110&gt;=0,MIN(DV110,$G$108/MIN(VLOOKUP(Assump!$D217,Assump!$B$195:$D$204,3,FALSE)*12,240)),0)</f>
        <v>80.833333333333329</v>
      </c>
      <c r="DX109" s="85">
        <f>IF(DW110&gt;=0,MIN(DW110,$G$108/MIN(VLOOKUP(Assump!$D217,Assump!$B$195:$D$204,3,FALSE)*12,240)),0)</f>
        <v>80.833333333333329</v>
      </c>
      <c r="DY109" s="85">
        <f>IF(DX110&gt;=0,MIN(DX110,$G$108/MIN(VLOOKUP(Assump!$D217,Assump!$B$195:$D$204,3,FALSE)*12,240)),0)</f>
        <v>80.833333333333329</v>
      </c>
      <c r="DZ109" s="85">
        <f>IF(DY110&gt;=0,MIN(DY110,$G$108/MIN(VLOOKUP(Assump!$D217,Assump!$B$195:$D$204,3,FALSE)*12,240)),0)</f>
        <v>80.833333333333329</v>
      </c>
      <c r="EA109" s="85">
        <f>IF(DZ110&gt;=0,MIN(DZ110,$G$108/MIN(VLOOKUP(Assump!$D217,Assump!$B$195:$D$204,3,FALSE)*12,240)),0)</f>
        <v>80.833333333333329</v>
      </c>
      <c r="EB109" s="85">
        <f>IF(EA110&gt;=0,MIN(EA110,$G$108/MIN(VLOOKUP(Assump!$D217,Assump!$B$195:$D$204,3,FALSE)*12,240)),0)</f>
        <v>80.833333333333329</v>
      </c>
      <c r="EC109" s="85">
        <f>IF(EB110&gt;=0,MIN(EB110,$G$108/MIN(VLOOKUP(Assump!$D217,Assump!$B$195:$D$204,3,FALSE)*12,240)),0)</f>
        <v>80.833333333333329</v>
      </c>
      <c r="ED109" s="85">
        <f>IF(EC110&gt;=0,MIN(EC110,$G$108/MIN(VLOOKUP(Assump!$D217,Assump!$B$195:$D$204,3,FALSE)*12,240)),0)</f>
        <v>80.833333333333329</v>
      </c>
      <c r="EE109" s="85">
        <f>IF(ED110&gt;=0,MIN(ED110,$G$108/MIN(VLOOKUP(Assump!$D217,Assump!$B$195:$D$204,3,FALSE)*12,240)),0)</f>
        <v>80.833333333333329</v>
      </c>
      <c r="EF109" s="85">
        <f>IF(EE110&gt;=0,MIN(EE110,$G$108/MIN(VLOOKUP(Assump!$D217,Assump!$B$195:$D$204,3,FALSE)*12,240)),0)</f>
        <v>80.833333333333329</v>
      </c>
      <c r="EG109" s="85">
        <f>IF(EF110&gt;=0,MIN(EF110,$G$108/MIN(VLOOKUP(Assump!$D217,Assump!$B$195:$D$204,3,FALSE)*12,240)),0)</f>
        <v>80.833333333333329</v>
      </c>
      <c r="EH109" s="85">
        <f>IF(EG110&gt;=0,MIN(EG110,$G$108/MIN(VLOOKUP(Assump!$D217,Assump!$B$195:$D$204,3,FALSE)*12,240)),0)</f>
        <v>80.833333333333329</v>
      </c>
      <c r="EI109" s="85">
        <f>IF(EH110&gt;=0,MIN(EH110,$G$108/MIN(VLOOKUP(Assump!$D217,Assump!$B$195:$D$204,3,FALSE)*12,240)),0)</f>
        <v>80.833333333333329</v>
      </c>
      <c r="EJ109" s="85">
        <f>IF(EI110&gt;=0,MIN(EI110,$G$108/MIN(VLOOKUP(Assump!$D217,Assump!$B$195:$D$204,3,FALSE)*12,240)),0)</f>
        <v>80.833333333333329</v>
      </c>
      <c r="EK109" s="85">
        <f>IF(EJ110&gt;=0,MIN(EJ110,$G$108/MIN(VLOOKUP(Assump!$D217,Assump!$B$195:$D$204,3,FALSE)*12,240)),0)</f>
        <v>80.833333333333329</v>
      </c>
      <c r="EL109" s="85">
        <f>IF(EK110&gt;=0,MIN(EK110,$G$108/MIN(VLOOKUP(Assump!$D217,Assump!$B$195:$D$204,3,FALSE)*12,240)),0)</f>
        <v>80.833333333333329</v>
      </c>
      <c r="EM109" s="85">
        <f>IF(EL110&gt;=0,MIN(EL110,$G$108/MIN(VLOOKUP(Assump!$D217,Assump!$B$195:$D$204,3,FALSE)*12,240)),0)</f>
        <v>80.833333333333329</v>
      </c>
      <c r="EN109" s="85">
        <f>IF(EM110&gt;=0,MIN(EM110,$G$108/MIN(VLOOKUP(Assump!$D217,Assump!$B$195:$D$204,3,FALSE)*12,240)),0)</f>
        <v>80.833333333333329</v>
      </c>
      <c r="EO109" s="85">
        <f>IF(EN110&gt;=0,MIN(EN110,$G$108/MIN(VLOOKUP(Assump!$D217,Assump!$B$195:$D$204,3,FALSE)*12,240)),0)</f>
        <v>80.833333333333329</v>
      </c>
      <c r="EP109" s="85">
        <f>IF(EO110&gt;=0,MIN(EO110,$G$108/MIN(VLOOKUP(Assump!$D217,Assump!$B$195:$D$204,3,FALSE)*12,240)),0)</f>
        <v>80.833333333333329</v>
      </c>
      <c r="EQ109" s="85">
        <f>IF(EP110&gt;=0,MIN(EP110,$G$108/MIN(VLOOKUP(Assump!$D217,Assump!$B$195:$D$204,3,FALSE)*12,240)),0)</f>
        <v>80.833333333333329</v>
      </c>
      <c r="ER109" s="85">
        <f>IF(EQ110&gt;=0,MIN(EQ110,$G$108/MIN(VLOOKUP(Assump!$D217,Assump!$B$195:$D$204,3,FALSE)*12,240)),0)</f>
        <v>80.833333333333329</v>
      </c>
      <c r="ES109" s="85">
        <f>IF(ER110&gt;=0,MIN(ER110,$G$108/MIN(VLOOKUP(Assump!$D217,Assump!$B$195:$D$204,3,FALSE)*12,240)),0)</f>
        <v>80.833333333333329</v>
      </c>
      <c r="ET109" s="85">
        <f>IF(ES110&gt;=0,MIN(ES110,$G$108/MIN(VLOOKUP(Assump!$D217,Assump!$B$195:$D$204,3,FALSE)*12,240)),0)</f>
        <v>80.833333333333329</v>
      </c>
      <c r="EU109" s="85">
        <f>IF(ET110&gt;=0,MIN(ET110,$G$108/MIN(VLOOKUP(Assump!$D217,Assump!$B$195:$D$204,3,FALSE)*12,240)),0)</f>
        <v>80.833333333333329</v>
      </c>
      <c r="EV109" s="85">
        <f>IF(EU110&gt;=0,MIN(EU110,$G$108/MIN(VLOOKUP(Assump!$D217,Assump!$B$195:$D$204,3,FALSE)*12,240)),0)</f>
        <v>80.833333333333329</v>
      </c>
      <c r="EW109" s="85">
        <f>IF(EV110&gt;=0,MIN(EV110,$G$108/MIN(VLOOKUP(Assump!$D217,Assump!$B$195:$D$204,3,FALSE)*12,240)),0)</f>
        <v>80.833333333333329</v>
      </c>
      <c r="EX109" s="85">
        <f>IF(EW110&gt;=0,MIN(EW110,$G$108/MIN(VLOOKUP(Assump!$D217,Assump!$B$195:$D$204,3,FALSE)*12,240)),0)</f>
        <v>80.833333333333329</v>
      </c>
      <c r="EY109" s="85">
        <f>IF(EX110&gt;=0,MIN(EX110,$G$108/MIN(VLOOKUP(Assump!$D217,Assump!$B$195:$D$204,3,FALSE)*12,240)),0)</f>
        <v>80.833333333333329</v>
      </c>
      <c r="EZ109" s="85">
        <f>IF(EY110&gt;=0,MIN(EY110,$G$108/MIN(VLOOKUP(Assump!$D217,Assump!$B$195:$D$204,3,FALSE)*12,240)),0)</f>
        <v>80.833333333333329</v>
      </c>
      <c r="FA109" s="85">
        <f>IF(EZ110&gt;=0,MIN(EZ110,$G$108/MIN(VLOOKUP(Assump!$D217,Assump!$B$195:$D$204,3,FALSE)*12,240)),0)</f>
        <v>80.833333333333329</v>
      </c>
      <c r="FB109" s="85">
        <f>IF(FA110&gt;=0,MIN(FA110,$G$108/MIN(VLOOKUP(Assump!$D217,Assump!$B$195:$D$204,3,FALSE)*12,240)),0)</f>
        <v>80.833333333333329</v>
      </c>
      <c r="FC109" s="85">
        <f>IF(FB110&gt;=0,MIN(FB110,$G$108/MIN(VLOOKUP(Assump!$D217,Assump!$B$195:$D$204,3,FALSE)*12,240)),0)</f>
        <v>80.833333333333329</v>
      </c>
      <c r="FD109" s="85">
        <f>IF(FC110&gt;=0,MIN(FC110,$G$108/MIN(VLOOKUP(Assump!$D217,Assump!$B$195:$D$204,3,FALSE)*12,240)),0)</f>
        <v>80.833333333333329</v>
      </c>
      <c r="FE109" s="85">
        <f>IF(FD110&gt;=0,MIN(FD110,$G$108/MIN(VLOOKUP(Assump!$D217,Assump!$B$195:$D$204,3,FALSE)*12,240)),0)</f>
        <v>80.833333333333329</v>
      </c>
      <c r="FF109" s="85">
        <f>IF(FE110&gt;=0,MIN(FE110,$G$108/MIN(VLOOKUP(Assump!$D217,Assump!$B$195:$D$204,3,FALSE)*12,240)),0)</f>
        <v>80.833333333333329</v>
      </c>
      <c r="FG109" s="85">
        <f>IF(FF110&gt;=0,MIN(FF110,$G$108/MIN(VLOOKUP(Assump!$D217,Assump!$B$195:$D$204,3,FALSE)*12,240)),0)</f>
        <v>80.833333333333329</v>
      </c>
      <c r="FH109" s="85">
        <f>IF(FG110&gt;=0,MIN(FG110,$G$108/MIN(VLOOKUP(Assump!$D217,Assump!$B$195:$D$204,3,FALSE)*12,240)),0)</f>
        <v>80.833333333333329</v>
      </c>
      <c r="FI109" s="85">
        <f>IF(FH110&gt;=0,MIN(FH110,$G$108/MIN(VLOOKUP(Assump!$D217,Assump!$B$195:$D$204,3,FALSE)*12,240)),0)</f>
        <v>80.833333333333329</v>
      </c>
      <c r="FJ109" s="85">
        <f>IF(FI110&gt;=0,MIN(FI110,$G$108/MIN(VLOOKUP(Assump!$D217,Assump!$B$195:$D$204,3,FALSE)*12,240)),0)</f>
        <v>80.833333333333329</v>
      </c>
      <c r="FK109" s="85">
        <f>IF(FJ110&gt;=0,MIN(FJ110,$G$108/MIN(VLOOKUP(Assump!$D217,Assump!$B$195:$D$204,3,FALSE)*12,240)),0)</f>
        <v>80.833333333333329</v>
      </c>
      <c r="FL109" s="85">
        <f>IF(FK110&gt;=0,MIN(FK110,$G$108/MIN(VLOOKUP(Assump!$D217,Assump!$B$195:$D$204,3,FALSE)*12,240)),0)</f>
        <v>80.833333333333329</v>
      </c>
      <c r="FM109" s="85">
        <f>IF(FL110&gt;=0,MIN(FL110,$G$108/MIN(VLOOKUP(Assump!$D217,Assump!$B$195:$D$204,3,FALSE)*12,240)),0)</f>
        <v>80.833333333333329</v>
      </c>
      <c r="FN109" s="85">
        <f>IF(FM110&gt;=0,MIN(FM110,$G$108/MIN(VLOOKUP(Assump!$D217,Assump!$B$195:$D$204,3,FALSE)*12,240)),0)</f>
        <v>80.833333333333329</v>
      </c>
      <c r="FO109" s="85">
        <f>IF(FN110&gt;=0,MIN(FN110,$G$108/MIN(VLOOKUP(Assump!$D217,Assump!$B$195:$D$204,3,FALSE)*12,240)),0)</f>
        <v>80.833333333333329</v>
      </c>
      <c r="FP109" s="85">
        <f>IF(FO110&gt;=0,MIN(FO110,$G$108/MIN(VLOOKUP(Assump!$D217,Assump!$B$195:$D$204,3,FALSE)*12,240)),0)</f>
        <v>80.833333333333329</v>
      </c>
      <c r="FQ109" s="85">
        <f>IF(FP110&gt;=0,MIN(FP110,$G$108/MIN(VLOOKUP(Assump!$D217,Assump!$B$195:$D$204,3,FALSE)*12,240)),0)</f>
        <v>80.833333333333329</v>
      </c>
      <c r="FR109" s="85">
        <f>IF(FQ110&gt;=0,MIN(FQ110,$G$108/MIN(VLOOKUP(Assump!$D217,Assump!$B$195:$D$204,3,FALSE)*12,240)),0)</f>
        <v>80.833333333333329</v>
      </c>
      <c r="FS109" s="85">
        <f>IF(FR110&gt;=0,MIN(FR110,$G$108/MIN(VLOOKUP(Assump!$D217,Assump!$B$195:$D$204,3,FALSE)*12,240)),0)</f>
        <v>80.833333333333329</v>
      </c>
      <c r="FT109" s="85">
        <f>IF(FS110&gt;=0,MIN(FS110,$G$108/MIN(VLOOKUP(Assump!$D217,Assump!$B$195:$D$204,3,FALSE)*12,240)),0)</f>
        <v>80.833333333333329</v>
      </c>
      <c r="FU109" s="85">
        <f>IF(FT110&gt;=0,MIN(FT110,$G$108/MIN(VLOOKUP(Assump!$D217,Assump!$B$195:$D$204,3,FALSE)*12,240)),0)</f>
        <v>80.833333333333329</v>
      </c>
      <c r="FV109" s="85">
        <f>IF(FU110&gt;=0,MIN(FU110,$G$108/MIN(VLOOKUP(Assump!$D217,Assump!$B$195:$D$204,3,FALSE)*12,240)),0)</f>
        <v>80.833333333333329</v>
      </c>
      <c r="FW109" s="85">
        <f>IF(FV110&gt;=0,MIN(FV110,$G$108/MIN(VLOOKUP(Assump!$D217,Assump!$B$195:$D$204,3,FALSE)*12,240)),0)</f>
        <v>80.833333333333329</v>
      </c>
      <c r="FX109" s="85">
        <f>IF(FW110&gt;=0,MIN(FW110,$G$108/MIN(VLOOKUP(Assump!$D217,Assump!$B$195:$D$204,3,FALSE)*12,240)),0)</f>
        <v>80.833333333333329</v>
      </c>
      <c r="FY109" s="85">
        <f>IF(FX110&gt;=0,MIN(FX110,$G$108/MIN(VLOOKUP(Assump!$D217,Assump!$B$195:$D$204,3,FALSE)*12,240)),0)</f>
        <v>80.833333333333329</v>
      </c>
      <c r="FZ109" s="85">
        <f>IF(FY110&gt;=0,MIN(FY110,$G$108/MIN(VLOOKUP(Assump!$D217,Assump!$B$195:$D$204,3,FALSE)*12,240)),0)</f>
        <v>80.833333333333329</v>
      </c>
      <c r="GA109" s="85">
        <f>IF(FZ110&gt;=0,MIN(FZ110,$G$108/MIN(VLOOKUP(Assump!$D217,Assump!$B$195:$D$204,3,FALSE)*12,240)),0)</f>
        <v>80.833333333333329</v>
      </c>
      <c r="GB109" s="85">
        <f>IF(GA110&gt;=0,MIN(GA110,$G$108/MIN(VLOOKUP(Assump!$D217,Assump!$B$195:$D$204,3,FALSE)*12,240)),0)</f>
        <v>80.833333333333329</v>
      </c>
      <c r="GC109" s="85">
        <f>IF(GB110&gt;=0,MIN(GB110,$G$108/MIN(VLOOKUP(Assump!$D217,Assump!$B$195:$D$204,3,FALSE)*12,240)),0)</f>
        <v>80.833333333333329</v>
      </c>
      <c r="GD109" s="85">
        <f>IF(GC110&gt;=0,MIN(GC110,$G$108/MIN(VLOOKUP(Assump!$D217,Assump!$B$195:$D$204,3,FALSE)*12,240)),0)</f>
        <v>80.833333333333329</v>
      </c>
      <c r="GE109" s="85">
        <f>IF(GD110&gt;=0,MIN(GD110,$G$108/MIN(VLOOKUP(Assump!$D217,Assump!$B$195:$D$204,3,FALSE)*12,240)),0)</f>
        <v>80.833333333333329</v>
      </c>
      <c r="GF109" s="85">
        <f>IF(GE110&gt;=0,MIN(GE110,$G$108/MIN(VLOOKUP(Assump!$D217,Assump!$B$195:$D$204,3,FALSE)*12,240)),0)</f>
        <v>80.833333333333329</v>
      </c>
      <c r="GG109" s="85">
        <f>IF(GF110&gt;=0,MIN(GF110,$G$108/MIN(VLOOKUP(Assump!$D217,Assump!$B$195:$D$204,3,FALSE)*12,240)),0)</f>
        <v>80.833333333333329</v>
      </c>
      <c r="GH109" s="85">
        <f>IF(GG110&gt;=0,MIN(GG110,$G$108/MIN(VLOOKUP(Assump!$D217,Assump!$B$195:$D$204,3,FALSE)*12,240)),0)</f>
        <v>80.833333333333329</v>
      </c>
      <c r="GI109" s="85">
        <f>IF(GH110&gt;=0,MIN(GH110,$G$108/MIN(VLOOKUP(Assump!$D217,Assump!$B$195:$D$204,3,FALSE)*12,240)),0)</f>
        <v>80.833333333333329</v>
      </c>
      <c r="GJ109" s="85">
        <f>IF(GI110&gt;=0,MIN(GI110,$G$108/MIN(VLOOKUP(Assump!$D217,Assump!$B$195:$D$204,3,FALSE)*12,240)),0)</f>
        <v>80.833333333333329</v>
      </c>
      <c r="GK109" s="85">
        <f>IF(GJ110&gt;=0,MIN(GJ110,$G$108/MIN(VLOOKUP(Assump!$D217,Assump!$B$195:$D$204,3,FALSE)*12,240)),0)</f>
        <v>80.833333333333329</v>
      </c>
      <c r="GL109" s="85">
        <f>IF(GK110&gt;=0,MIN(GK110,$G$108/MIN(VLOOKUP(Assump!$D217,Assump!$B$195:$D$204,3,FALSE)*12,240)),0)</f>
        <v>80.833333333333329</v>
      </c>
      <c r="GM109" s="85">
        <f>IF(GL110&gt;=0,MIN(GL110,$G$108/MIN(VLOOKUP(Assump!$D217,Assump!$B$195:$D$204,3,FALSE)*12,240)),0)</f>
        <v>80.833333333333329</v>
      </c>
      <c r="GN109" s="85">
        <f>IF(GM110&gt;=0,MIN(GM110,$G$108/MIN(VLOOKUP(Assump!$D217,Assump!$B$195:$D$204,3,FALSE)*12,240)),0)</f>
        <v>80.833333333333329</v>
      </c>
      <c r="GO109" s="85">
        <f>IF(GN110&gt;=0,MIN(GN110,$G$108/MIN(VLOOKUP(Assump!$D217,Assump!$B$195:$D$204,3,FALSE)*12,240)),0)</f>
        <v>80.833333333333329</v>
      </c>
      <c r="GP109" s="85">
        <f>IF(GO110&gt;=0,MIN(GO110,$G$108/MIN(VLOOKUP(Assump!$D217,Assump!$B$195:$D$204,3,FALSE)*12,240)),0)</f>
        <v>80.833333333333329</v>
      </c>
      <c r="GQ109" s="85">
        <f>IF(GP110&gt;=0,MIN(GP110,$G$108/MIN(VLOOKUP(Assump!$D217,Assump!$B$195:$D$204,3,FALSE)*12,240)),0)</f>
        <v>80.833333333333329</v>
      </c>
      <c r="GR109" s="85">
        <f>IF(GQ110&gt;=0,MIN(GQ110,$G$108/MIN(VLOOKUP(Assump!$D217,Assump!$B$195:$D$204,3,FALSE)*12,240)),0)</f>
        <v>80.833333333333329</v>
      </c>
      <c r="GS109" s="85">
        <f>IF(GR110&gt;=0,MIN(GR110,$G$108/MIN(VLOOKUP(Assump!$D217,Assump!$B$195:$D$204,3,FALSE)*12,240)),0)</f>
        <v>80.833333333333329</v>
      </c>
      <c r="GT109" s="85">
        <f>IF(GS110&gt;=0,MIN(GS110,$G$108/MIN(VLOOKUP(Assump!$D217,Assump!$B$195:$D$204,3,FALSE)*12,240)),0)</f>
        <v>80.833333333333329</v>
      </c>
      <c r="GU109" s="85">
        <f>IF(GT110&gt;=0,MIN(GT110,$G$108/MIN(VLOOKUP(Assump!$D217,Assump!$B$195:$D$204,3,FALSE)*12,240)),0)</f>
        <v>80.833333333333329</v>
      </c>
      <c r="GV109" s="85">
        <f>IF(GU110&gt;=0,MIN(GU110,$G$108/MIN(VLOOKUP(Assump!$D217,Assump!$B$195:$D$204,3,FALSE)*12,240)),0)</f>
        <v>80.833333333333329</v>
      </c>
      <c r="GW109" s="85">
        <f>IF(GV110&gt;=0,MIN(GV110,$G$108/MIN(VLOOKUP(Assump!$D217,Assump!$B$195:$D$204,3,FALSE)*12,240)),0)</f>
        <v>80.833333333333329</v>
      </c>
      <c r="GX109" s="85">
        <f>IF(GW110&gt;=0,MIN(GW110,$G$108/MIN(VLOOKUP(Assump!$D217,Assump!$B$195:$D$204,3,FALSE)*12,240)),0)</f>
        <v>80.833333333333329</v>
      </c>
      <c r="GY109" s="85">
        <f>IF(GX110&gt;=0,MIN(GX110,$G$108/MIN(VLOOKUP(Assump!$D217,Assump!$B$195:$D$204,3,FALSE)*12,240)),0)</f>
        <v>80.833333333333329</v>
      </c>
      <c r="GZ109" s="85">
        <f>IF(GY110&gt;=0,MIN(GY110,$G$108/MIN(VLOOKUP(Assump!$D217,Assump!$B$195:$D$204,3,FALSE)*12,240)),0)</f>
        <v>80.833333333333329</v>
      </c>
      <c r="HA109" s="85">
        <f>IF(GZ110&gt;=0,MIN(GZ110,$G$108/MIN(VLOOKUP(Assump!$D217,Assump!$B$195:$D$204,3,FALSE)*12,240)),0)</f>
        <v>80.833333333333329</v>
      </c>
      <c r="HB109" s="85">
        <f>IF(HA110&gt;=0,MIN(HA110,$G$108/MIN(VLOOKUP(Assump!$D217,Assump!$B$195:$D$204,3,FALSE)*12,240)),0)</f>
        <v>80.833333333333329</v>
      </c>
      <c r="HC109" s="85">
        <f>IF(HB110&gt;=0,MIN(HB110,$G$108/MIN(VLOOKUP(Assump!$D217,Assump!$B$195:$D$204,3,FALSE)*12,240)),0)</f>
        <v>80.833333333333329</v>
      </c>
      <c r="HD109" s="85">
        <f>IF(HC110&gt;=0,MIN(HC110,$G$108/MIN(VLOOKUP(Assump!$D217,Assump!$B$195:$D$204,3,FALSE)*12,240)),0)</f>
        <v>80.833333333333329</v>
      </c>
      <c r="HE109" s="85">
        <f>IF(HD110&gt;=0,MIN(HD110,$G$108/MIN(VLOOKUP(Assump!$D217,Assump!$B$195:$D$204,3,FALSE)*12,240)),0)</f>
        <v>80.833333333333329</v>
      </c>
      <c r="HF109" s="85">
        <f>IF(HE110&gt;=0,MIN(HE110,$G$108/MIN(VLOOKUP(Assump!$D217,Assump!$B$195:$D$204,3,FALSE)*12,240)),0)</f>
        <v>80.833333333333329</v>
      </c>
      <c r="HG109" s="85">
        <f>IF(HF110&gt;=0,MIN(HF110,$G$108/MIN(VLOOKUP(Assump!$D217,Assump!$B$195:$D$204,3,FALSE)*12,240)),0)</f>
        <v>80.833333333333329</v>
      </c>
      <c r="HH109" s="85">
        <f>IF(HG110&gt;=0,MIN(HG110,$G$108/MIN(VLOOKUP(Assump!$D217,Assump!$B$195:$D$204,3,FALSE)*12,240)),0)</f>
        <v>80.833333333333329</v>
      </c>
      <c r="HI109" s="85">
        <f>IF(HH110&gt;=0,MIN(HH110,$G$108/MIN(VLOOKUP(Assump!$D217,Assump!$B$195:$D$204,3,FALSE)*12,240)),0)</f>
        <v>80.833333333333329</v>
      </c>
      <c r="HJ109" s="85">
        <f>IF(HI110&gt;=0,MIN(HI110,$G$108/MIN(VLOOKUP(Assump!$D217,Assump!$B$195:$D$204,3,FALSE)*12,240)),0)</f>
        <v>80.833333333333329</v>
      </c>
      <c r="HK109" s="85">
        <f>IF(HJ110&gt;=0,MIN(HJ110,$G$108/MIN(VLOOKUP(Assump!$D217,Assump!$B$195:$D$204,3,FALSE)*12,240)),0)</f>
        <v>80.833333333333329</v>
      </c>
      <c r="HL109" s="85">
        <f>IF(HK110&gt;=0,MIN(HK110,$G$108/MIN(VLOOKUP(Assump!$D217,Assump!$B$195:$D$204,3,FALSE)*12,240)),0)</f>
        <v>80.833333333333329</v>
      </c>
      <c r="HM109" s="85">
        <f>IF(HL110&gt;=0,MIN(HL110,$G$108/MIN(VLOOKUP(Assump!$D217,Assump!$B$195:$D$204,3,FALSE)*12,240)),0)</f>
        <v>80.833333333333329</v>
      </c>
      <c r="HN109" s="85">
        <f>IF(HM110&gt;=0,MIN(HM110,$G$108/MIN(VLOOKUP(Assump!$D217,Assump!$B$195:$D$204,3,FALSE)*12,240)),0)</f>
        <v>80.833333333333329</v>
      </c>
      <c r="HO109" s="85">
        <f>IF(HN110&gt;=0,MIN(HN110,$G$108/MIN(VLOOKUP(Assump!$D217,Assump!$B$195:$D$204,3,FALSE)*12,240)),0)</f>
        <v>80.833333333333329</v>
      </c>
      <c r="HP109" s="85">
        <f>IF(HO110&gt;=0,MIN(HO110,$G$108/MIN(VLOOKUP(Assump!$D217,Assump!$B$195:$D$204,3,FALSE)*12,240)),0)</f>
        <v>80.833333333333329</v>
      </c>
      <c r="HQ109" s="85">
        <f>IF(HP110&gt;=0,MIN(HP110,$G$108/MIN(VLOOKUP(Assump!$D217,Assump!$B$195:$D$204,3,FALSE)*12,240)),0)</f>
        <v>80.833333333333329</v>
      </c>
      <c r="HR109" s="85">
        <f>IF(HQ110&gt;=0,MIN(HQ110,$G$108/MIN(VLOOKUP(Assump!$D217,Assump!$B$195:$D$204,3,FALSE)*12,240)),0)</f>
        <v>80.833333333333329</v>
      </c>
      <c r="HS109" s="85">
        <f>IF(HR110&gt;=0,MIN(HR110,$G$108/MIN(VLOOKUP(Assump!$D217,Assump!$B$195:$D$204,3,FALSE)*12,240)),0)</f>
        <v>80.833333333333329</v>
      </c>
      <c r="HT109" s="85">
        <f>IF(HS110&gt;=0,MIN(HS110,$G$108/MIN(VLOOKUP(Assump!$D217,Assump!$B$195:$D$204,3,FALSE)*12,240)),0)</f>
        <v>80.833333333333329</v>
      </c>
      <c r="HU109" s="85">
        <f>IF(HT110&gt;=0,MIN(HT110,$G$108/MIN(VLOOKUP(Assump!$D217,Assump!$B$195:$D$204,3,FALSE)*12,240)),0)</f>
        <v>80.833333333333329</v>
      </c>
      <c r="HV109" s="85">
        <f>IF(HU110&gt;=0,MIN(HU110,$G$108/MIN(VLOOKUP(Assump!$D217,Assump!$B$195:$D$204,3,FALSE)*12,240)),0)</f>
        <v>80.833333333333329</v>
      </c>
      <c r="HW109" s="85">
        <f>IF(HV110&gt;=0,MIN(HV110,$G$108/MIN(VLOOKUP(Assump!$D217,Assump!$B$195:$D$204,3,FALSE)*12,240)),0)</f>
        <v>80.833333333333329</v>
      </c>
      <c r="HX109" s="85">
        <f>IF(HW110&gt;=0,MIN(HW110,$G$108/MIN(VLOOKUP(Assump!$D217,Assump!$B$195:$D$204,3,FALSE)*12,240)),0)</f>
        <v>80.833333333333329</v>
      </c>
      <c r="HY109" s="85">
        <f>IF(HX110&gt;=0,MIN(HX110,$G$108/MIN(VLOOKUP(Assump!$D217,Assump!$B$195:$D$204,3,FALSE)*12,240)),0)</f>
        <v>80.833333333333329</v>
      </c>
      <c r="HZ109" s="85">
        <f>IF(HY110&gt;=0,MIN(HY110,$G$108/MIN(VLOOKUP(Assump!$D217,Assump!$B$195:$D$204,3,FALSE)*12,240)),0)</f>
        <v>80.833333333333329</v>
      </c>
      <c r="IA109" s="85">
        <f>IF(HZ110&gt;=0,MIN(HZ110,$G$108/MIN(VLOOKUP(Assump!$D217,Assump!$B$195:$D$204,3,FALSE)*12,240)),0)</f>
        <v>80.833333333333329</v>
      </c>
      <c r="IB109" s="85">
        <f>IF(IA110&gt;=0,MIN(IA110,$G$108/MIN(VLOOKUP(Assump!$D217,Assump!$B$195:$D$204,3,FALSE)*12,240)),0)</f>
        <v>80.833333333333329</v>
      </c>
      <c r="IC109" s="85">
        <f>IF(IB110&gt;=0,MIN(IB110,$G$108/MIN(VLOOKUP(Assump!$D217,Assump!$B$195:$D$204,3,FALSE)*12,240)),0)</f>
        <v>80.833333333333329</v>
      </c>
      <c r="ID109" s="85">
        <f>IF(IC110&gt;=0,MIN(IC110,$G$108/MIN(VLOOKUP(Assump!$D217,Assump!$B$195:$D$204,3,FALSE)*12,240)),0)</f>
        <v>80.833333333333329</v>
      </c>
      <c r="IE109" s="85">
        <f>IF(ID110&gt;=0,MIN(ID110,$G$108/MIN(VLOOKUP(Assump!$D217,Assump!$B$195:$D$204,3,FALSE)*12,240)),0)</f>
        <v>80.833333333333329</v>
      </c>
      <c r="IF109" s="85">
        <f>IF(IE110&gt;=0,MIN(IE110,$G$108/MIN(VLOOKUP(Assump!$D217,Assump!$B$195:$D$204,3,FALSE)*12,240)),0)</f>
        <v>80.833333333333329</v>
      </c>
      <c r="IG109" s="85">
        <f>IF(IF110&gt;=0,MIN(IF110,$G$108/MIN(VLOOKUP(Assump!$D217,Assump!$B$195:$D$204,3,FALSE)*12,240)),0)</f>
        <v>80.833333333333329</v>
      </c>
      <c r="IH109" s="85">
        <f>IF(IG110&gt;=0,MIN(IG110,$G$108/MIN(VLOOKUP(Assump!$D217,Assump!$B$195:$D$204,3,FALSE)*12,240)),0)</f>
        <v>80.833333333333329</v>
      </c>
      <c r="II109" s="85">
        <f>IF(IH110&gt;=0,MIN(IH110,$G$108/MIN(VLOOKUP(Assump!$D217,Assump!$B$195:$D$204,3,FALSE)*12,240)),0)</f>
        <v>80.833333333333329</v>
      </c>
      <c r="IJ109" s="85">
        <f>IF(II110&gt;=0,MIN(II110,$G$108/MIN(VLOOKUP(Assump!$D217,Assump!$B$195:$D$204,3,FALSE)*12,240)),0)</f>
        <v>80.833333333333329</v>
      </c>
      <c r="IK109" s="85">
        <f>IF(IJ110&gt;=0,MIN(IJ110,$G$108/MIN(VLOOKUP(Assump!$D217,Assump!$B$195:$D$204,3,FALSE)*12,240)),0)</f>
        <v>80.833333333333329</v>
      </c>
      <c r="IL109" s="85">
        <f>IF(IK110&gt;=0,MIN(IK110,$G$108/MIN(VLOOKUP(Assump!$D217,Assump!$B$195:$D$204,3,FALSE)*12,240)),0)</f>
        <v>80.833333333329492</v>
      </c>
    </row>
    <row r="110" spans="2:246" ht="10.5" customHeight="1" outlineLevel="2" x14ac:dyDescent="0.3">
      <c r="B110" s="183" t="s">
        <v>528</v>
      </c>
      <c r="C110" s="56"/>
      <c r="D110" s="182"/>
      <c r="E110" s="182"/>
      <c r="F110" s="182"/>
      <c r="G110" s="85">
        <f>G108-G109</f>
        <v>19319.166666666668</v>
      </c>
      <c r="H110" s="85">
        <f>H108-H109</f>
        <v>19238.333333333336</v>
      </c>
      <c r="I110" s="85">
        <f t="shared" ref="I110:BT110" si="118">I108-I109</f>
        <v>19157.500000000004</v>
      </c>
      <c r="J110" s="85">
        <f t="shared" si="118"/>
        <v>19076.666666666672</v>
      </c>
      <c r="K110" s="85">
        <f t="shared" si="118"/>
        <v>18995.833333333339</v>
      </c>
      <c r="L110" s="85">
        <f t="shared" si="118"/>
        <v>18915.000000000007</v>
      </c>
      <c r="M110" s="85">
        <f t="shared" si="118"/>
        <v>18834.166666666675</v>
      </c>
      <c r="N110" s="85">
        <f t="shared" si="118"/>
        <v>18753.333333333343</v>
      </c>
      <c r="O110" s="85">
        <f t="shared" si="118"/>
        <v>18672.500000000011</v>
      </c>
      <c r="P110" s="85">
        <f t="shared" si="118"/>
        <v>18591.666666666679</v>
      </c>
      <c r="Q110" s="85">
        <f t="shared" si="118"/>
        <v>18510.833333333347</v>
      </c>
      <c r="R110" s="85">
        <f t="shared" si="118"/>
        <v>18430.000000000015</v>
      </c>
      <c r="S110" s="85">
        <f t="shared" si="118"/>
        <v>18349.166666666682</v>
      </c>
      <c r="T110" s="85">
        <f t="shared" si="118"/>
        <v>18268.33333333335</v>
      </c>
      <c r="U110" s="85">
        <f t="shared" si="118"/>
        <v>18187.500000000018</v>
      </c>
      <c r="V110" s="85">
        <f t="shared" si="118"/>
        <v>18106.666666666686</v>
      </c>
      <c r="W110" s="85">
        <f t="shared" si="118"/>
        <v>18025.833333333354</v>
      </c>
      <c r="X110" s="85">
        <f t="shared" si="118"/>
        <v>17945.000000000022</v>
      </c>
      <c r="Y110" s="85">
        <f t="shared" si="118"/>
        <v>17864.16666666669</v>
      </c>
      <c r="Z110" s="85">
        <f t="shared" si="118"/>
        <v>17783.333333333358</v>
      </c>
      <c r="AA110" s="85">
        <f t="shared" si="118"/>
        <v>17702.500000000025</v>
      </c>
      <c r="AB110" s="85">
        <f t="shared" si="118"/>
        <v>17621.666666666693</v>
      </c>
      <c r="AC110" s="85">
        <f t="shared" si="118"/>
        <v>17540.833333333361</v>
      </c>
      <c r="AD110" s="85">
        <f t="shared" si="118"/>
        <v>17460.000000000029</v>
      </c>
      <c r="AE110" s="85">
        <f t="shared" si="118"/>
        <v>17379.166666666697</v>
      </c>
      <c r="AF110" s="85">
        <f t="shared" si="118"/>
        <v>17298.333333333365</v>
      </c>
      <c r="AG110" s="85">
        <f t="shared" si="118"/>
        <v>17217.500000000033</v>
      </c>
      <c r="AH110" s="85">
        <f t="shared" si="118"/>
        <v>17136.666666666701</v>
      </c>
      <c r="AI110" s="85">
        <f t="shared" si="118"/>
        <v>17055.833333333369</v>
      </c>
      <c r="AJ110" s="85">
        <f t="shared" si="118"/>
        <v>16975.000000000036</v>
      </c>
      <c r="AK110" s="85">
        <f t="shared" si="118"/>
        <v>16894.166666666704</v>
      </c>
      <c r="AL110" s="85">
        <f t="shared" si="118"/>
        <v>16813.333333333372</v>
      </c>
      <c r="AM110" s="85">
        <f t="shared" si="118"/>
        <v>16732.50000000004</v>
      </c>
      <c r="AN110" s="85">
        <f t="shared" si="118"/>
        <v>16651.666666666708</v>
      </c>
      <c r="AO110" s="85">
        <f t="shared" si="118"/>
        <v>16570.833333333376</v>
      </c>
      <c r="AP110" s="85">
        <f t="shared" si="118"/>
        <v>16490.000000000044</v>
      </c>
      <c r="AQ110" s="85">
        <f t="shared" si="118"/>
        <v>16409.166666666712</v>
      </c>
      <c r="AR110" s="85">
        <f t="shared" si="118"/>
        <v>16328.333333333378</v>
      </c>
      <c r="AS110" s="85">
        <f t="shared" si="118"/>
        <v>16247.500000000044</v>
      </c>
      <c r="AT110" s="85">
        <f t="shared" si="118"/>
        <v>16166.66666666671</v>
      </c>
      <c r="AU110" s="85">
        <f t="shared" si="118"/>
        <v>16085.833333333376</v>
      </c>
      <c r="AV110" s="85">
        <f t="shared" si="118"/>
        <v>16005.000000000042</v>
      </c>
      <c r="AW110" s="85">
        <f t="shared" si="118"/>
        <v>15924.166666666708</v>
      </c>
      <c r="AX110" s="85">
        <f t="shared" si="118"/>
        <v>15843.333333333374</v>
      </c>
      <c r="AY110" s="85">
        <f t="shared" si="118"/>
        <v>15762.50000000004</v>
      </c>
      <c r="AZ110" s="85">
        <f t="shared" si="118"/>
        <v>15681.666666666706</v>
      </c>
      <c r="BA110" s="85">
        <f t="shared" si="118"/>
        <v>15600.833333333372</v>
      </c>
      <c r="BB110" s="85">
        <f t="shared" si="118"/>
        <v>15520.000000000038</v>
      </c>
      <c r="BC110" s="85">
        <f t="shared" si="118"/>
        <v>15439.166666666704</v>
      </c>
      <c r="BD110" s="85">
        <f t="shared" si="118"/>
        <v>15358.33333333337</v>
      </c>
      <c r="BE110" s="85">
        <f t="shared" si="118"/>
        <v>15277.500000000036</v>
      </c>
      <c r="BF110" s="85">
        <f t="shared" si="118"/>
        <v>15196.666666666702</v>
      </c>
      <c r="BG110" s="85">
        <f t="shared" si="118"/>
        <v>15115.833333333369</v>
      </c>
      <c r="BH110" s="85">
        <f t="shared" si="118"/>
        <v>15035.000000000035</v>
      </c>
      <c r="BI110" s="85">
        <f t="shared" si="118"/>
        <v>14954.166666666701</v>
      </c>
      <c r="BJ110" s="85">
        <f t="shared" si="118"/>
        <v>14873.333333333367</v>
      </c>
      <c r="BK110" s="85">
        <f t="shared" si="118"/>
        <v>14792.500000000033</v>
      </c>
      <c r="BL110" s="85">
        <f t="shared" si="118"/>
        <v>14711.666666666699</v>
      </c>
      <c r="BM110" s="85">
        <f t="shared" si="118"/>
        <v>14630.833333333365</v>
      </c>
      <c r="BN110" s="85">
        <f t="shared" si="118"/>
        <v>14550.000000000031</v>
      </c>
      <c r="BO110" s="85">
        <f t="shared" si="118"/>
        <v>14469.166666666697</v>
      </c>
      <c r="BP110" s="85">
        <f t="shared" si="118"/>
        <v>14388.333333333363</v>
      </c>
      <c r="BQ110" s="85">
        <f t="shared" si="118"/>
        <v>14307.500000000029</v>
      </c>
      <c r="BR110" s="85">
        <f t="shared" si="118"/>
        <v>14226.666666666695</v>
      </c>
      <c r="BS110" s="85">
        <f t="shared" si="118"/>
        <v>14145.833333333361</v>
      </c>
      <c r="BT110" s="85">
        <f t="shared" si="118"/>
        <v>14065.000000000027</v>
      </c>
      <c r="BU110" s="85">
        <f t="shared" ref="BU110:EF110" si="119">BU108-BU109</f>
        <v>13984.166666666693</v>
      </c>
      <c r="BV110" s="85">
        <f t="shared" si="119"/>
        <v>13903.333333333359</v>
      </c>
      <c r="BW110" s="85">
        <f t="shared" si="119"/>
        <v>13822.500000000025</v>
      </c>
      <c r="BX110" s="85">
        <f t="shared" si="119"/>
        <v>13741.666666666692</v>
      </c>
      <c r="BY110" s="85">
        <f t="shared" si="119"/>
        <v>13660.833333333358</v>
      </c>
      <c r="BZ110" s="85">
        <f t="shared" si="119"/>
        <v>13580.000000000024</v>
      </c>
      <c r="CA110" s="85">
        <f t="shared" si="119"/>
        <v>13499.16666666669</v>
      </c>
      <c r="CB110" s="85">
        <f t="shared" si="119"/>
        <v>13418.333333333356</v>
      </c>
      <c r="CC110" s="85">
        <f t="shared" si="119"/>
        <v>13337.500000000022</v>
      </c>
      <c r="CD110" s="85">
        <f t="shared" si="119"/>
        <v>13256.666666666688</v>
      </c>
      <c r="CE110" s="85">
        <f t="shared" si="119"/>
        <v>13175.833333333354</v>
      </c>
      <c r="CF110" s="85">
        <f t="shared" si="119"/>
        <v>13095.00000000002</v>
      </c>
      <c r="CG110" s="85">
        <f t="shared" si="119"/>
        <v>13014.166666666686</v>
      </c>
      <c r="CH110" s="85">
        <f t="shared" si="119"/>
        <v>12933.333333333352</v>
      </c>
      <c r="CI110" s="85">
        <f t="shared" si="119"/>
        <v>12852.500000000018</v>
      </c>
      <c r="CJ110" s="85">
        <f t="shared" si="119"/>
        <v>12771.666666666684</v>
      </c>
      <c r="CK110" s="85">
        <f t="shared" si="119"/>
        <v>12690.83333333335</v>
      </c>
      <c r="CL110" s="85">
        <f t="shared" si="119"/>
        <v>12610.000000000016</v>
      </c>
      <c r="CM110" s="85">
        <f t="shared" si="119"/>
        <v>12529.166666666682</v>
      </c>
      <c r="CN110" s="85">
        <f t="shared" si="119"/>
        <v>12448.333333333348</v>
      </c>
      <c r="CO110" s="85">
        <f t="shared" si="119"/>
        <v>12367.500000000015</v>
      </c>
      <c r="CP110" s="85">
        <f t="shared" si="119"/>
        <v>12286.666666666681</v>
      </c>
      <c r="CQ110" s="85">
        <f t="shared" si="119"/>
        <v>12205.833333333347</v>
      </c>
      <c r="CR110" s="85">
        <f t="shared" si="119"/>
        <v>12125.000000000013</v>
      </c>
      <c r="CS110" s="85">
        <f t="shared" si="119"/>
        <v>12044.166666666679</v>
      </c>
      <c r="CT110" s="85">
        <f t="shared" si="119"/>
        <v>11963.333333333345</v>
      </c>
      <c r="CU110" s="85">
        <f t="shared" si="119"/>
        <v>11882.500000000011</v>
      </c>
      <c r="CV110" s="85">
        <f t="shared" si="119"/>
        <v>11801.666666666677</v>
      </c>
      <c r="CW110" s="85">
        <f t="shared" si="119"/>
        <v>11720.833333333343</v>
      </c>
      <c r="CX110" s="85">
        <f t="shared" si="119"/>
        <v>11640.000000000009</v>
      </c>
      <c r="CY110" s="85">
        <f t="shared" si="119"/>
        <v>11559.166666666675</v>
      </c>
      <c r="CZ110" s="85">
        <f t="shared" si="119"/>
        <v>11478.333333333341</v>
      </c>
      <c r="DA110" s="85">
        <f t="shared" si="119"/>
        <v>11397.500000000007</v>
      </c>
      <c r="DB110" s="85">
        <f t="shared" si="119"/>
        <v>11316.666666666673</v>
      </c>
      <c r="DC110" s="85">
        <f t="shared" si="119"/>
        <v>11235.833333333339</v>
      </c>
      <c r="DD110" s="85">
        <f t="shared" si="119"/>
        <v>11155.000000000005</v>
      </c>
      <c r="DE110" s="85">
        <f t="shared" si="119"/>
        <v>11074.166666666672</v>
      </c>
      <c r="DF110" s="85">
        <f t="shared" si="119"/>
        <v>10993.333333333338</v>
      </c>
      <c r="DG110" s="85">
        <f t="shared" si="119"/>
        <v>10912.500000000004</v>
      </c>
      <c r="DH110" s="85">
        <f t="shared" si="119"/>
        <v>10831.66666666667</v>
      </c>
      <c r="DI110" s="85">
        <f t="shared" si="119"/>
        <v>10750.833333333336</v>
      </c>
      <c r="DJ110" s="85">
        <f t="shared" si="119"/>
        <v>10670.000000000002</v>
      </c>
      <c r="DK110" s="85">
        <f t="shared" si="119"/>
        <v>10589.166666666668</v>
      </c>
      <c r="DL110" s="85">
        <f t="shared" si="119"/>
        <v>10508.333333333334</v>
      </c>
      <c r="DM110" s="85">
        <f t="shared" si="119"/>
        <v>10427.5</v>
      </c>
      <c r="DN110" s="85">
        <f t="shared" si="119"/>
        <v>10346.666666666666</v>
      </c>
      <c r="DO110" s="85">
        <f t="shared" si="119"/>
        <v>10265.833333333332</v>
      </c>
      <c r="DP110" s="85">
        <f t="shared" si="119"/>
        <v>10184.999999999998</v>
      </c>
      <c r="DQ110" s="85">
        <f t="shared" si="119"/>
        <v>10104.166666666664</v>
      </c>
      <c r="DR110" s="85">
        <f t="shared" si="119"/>
        <v>10023.33333333333</v>
      </c>
      <c r="DS110" s="85">
        <f t="shared" si="119"/>
        <v>9942.4999999999964</v>
      </c>
      <c r="DT110" s="85">
        <f t="shared" si="119"/>
        <v>9861.6666666666624</v>
      </c>
      <c r="DU110" s="85">
        <f t="shared" si="119"/>
        <v>9780.8333333333285</v>
      </c>
      <c r="DV110" s="85">
        <f t="shared" si="119"/>
        <v>9699.9999999999945</v>
      </c>
      <c r="DW110" s="85">
        <f t="shared" si="119"/>
        <v>9619.1666666666606</v>
      </c>
      <c r="DX110" s="85">
        <f t="shared" si="119"/>
        <v>9538.3333333333267</v>
      </c>
      <c r="DY110" s="85">
        <f t="shared" si="119"/>
        <v>9457.4999999999927</v>
      </c>
      <c r="DZ110" s="85">
        <f t="shared" si="119"/>
        <v>9376.6666666666588</v>
      </c>
      <c r="EA110" s="85">
        <f t="shared" si="119"/>
        <v>9295.8333333333248</v>
      </c>
      <c r="EB110" s="85">
        <f t="shared" si="119"/>
        <v>9214.9999999999909</v>
      </c>
      <c r="EC110" s="85">
        <f t="shared" si="119"/>
        <v>9134.166666666657</v>
      </c>
      <c r="ED110" s="85">
        <f t="shared" si="119"/>
        <v>9053.333333333323</v>
      </c>
      <c r="EE110" s="85">
        <f t="shared" si="119"/>
        <v>8972.4999999999891</v>
      </c>
      <c r="EF110" s="85">
        <f t="shared" si="119"/>
        <v>8891.6666666666551</v>
      </c>
      <c r="EG110" s="85">
        <f t="shared" ref="EG110:GR110" si="120">EG108-EG109</f>
        <v>8810.8333333333212</v>
      </c>
      <c r="EH110" s="85">
        <f t="shared" si="120"/>
        <v>8729.9999999999873</v>
      </c>
      <c r="EI110" s="85">
        <f t="shared" si="120"/>
        <v>8649.1666666666533</v>
      </c>
      <c r="EJ110" s="85">
        <f t="shared" si="120"/>
        <v>8568.3333333333194</v>
      </c>
      <c r="EK110" s="85">
        <f t="shared" si="120"/>
        <v>8487.4999999999854</v>
      </c>
      <c r="EL110" s="85">
        <f t="shared" si="120"/>
        <v>8406.6666666666515</v>
      </c>
      <c r="EM110" s="85">
        <f t="shared" si="120"/>
        <v>8325.8333333333176</v>
      </c>
      <c r="EN110" s="85">
        <f t="shared" si="120"/>
        <v>8244.9999999999836</v>
      </c>
      <c r="EO110" s="85">
        <f t="shared" si="120"/>
        <v>8164.1666666666506</v>
      </c>
      <c r="EP110" s="85">
        <f t="shared" si="120"/>
        <v>8083.3333333333176</v>
      </c>
      <c r="EQ110" s="85">
        <f t="shared" si="120"/>
        <v>8002.4999999999845</v>
      </c>
      <c r="ER110" s="85">
        <f t="shared" si="120"/>
        <v>7921.6666666666515</v>
      </c>
      <c r="ES110" s="85">
        <f t="shared" si="120"/>
        <v>7840.8333333333185</v>
      </c>
      <c r="ET110" s="85">
        <f t="shared" si="120"/>
        <v>7759.9999999999854</v>
      </c>
      <c r="EU110" s="85">
        <f t="shared" si="120"/>
        <v>7679.1666666666524</v>
      </c>
      <c r="EV110" s="85">
        <f t="shared" si="120"/>
        <v>7598.3333333333194</v>
      </c>
      <c r="EW110" s="85">
        <f t="shared" si="120"/>
        <v>7517.4999999999864</v>
      </c>
      <c r="EX110" s="85">
        <f t="shared" si="120"/>
        <v>7436.6666666666533</v>
      </c>
      <c r="EY110" s="85">
        <f t="shared" si="120"/>
        <v>7355.8333333333203</v>
      </c>
      <c r="EZ110" s="85">
        <f t="shared" si="120"/>
        <v>7274.9999999999873</v>
      </c>
      <c r="FA110" s="85">
        <f t="shared" si="120"/>
        <v>7194.1666666666542</v>
      </c>
      <c r="FB110" s="85">
        <f t="shared" si="120"/>
        <v>7113.3333333333212</v>
      </c>
      <c r="FC110" s="85">
        <f t="shared" si="120"/>
        <v>7032.4999999999882</v>
      </c>
      <c r="FD110" s="85">
        <f t="shared" si="120"/>
        <v>6951.6666666666551</v>
      </c>
      <c r="FE110" s="85">
        <f t="shared" si="120"/>
        <v>6870.8333333333221</v>
      </c>
      <c r="FF110" s="85">
        <f t="shared" si="120"/>
        <v>6789.9999999999891</v>
      </c>
      <c r="FG110" s="85">
        <f t="shared" si="120"/>
        <v>6709.1666666666561</v>
      </c>
      <c r="FH110" s="85">
        <f t="shared" si="120"/>
        <v>6628.333333333323</v>
      </c>
      <c r="FI110" s="85">
        <f t="shared" si="120"/>
        <v>6547.49999999999</v>
      </c>
      <c r="FJ110" s="85">
        <f t="shared" si="120"/>
        <v>6466.666666666657</v>
      </c>
      <c r="FK110" s="85">
        <f t="shared" si="120"/>
        <v>6385.8333333333239</v>
      </c>
      <c r="FL110" s="85">
        <f t="shared" si="120"/>
        <v>6304.9999999999909</v>
      </c>
      <c r="FM110" s="85">
        <f t="shared" si="120"/>
        <v>6224.1666666666579</v>
      </c>
      <c r="FN110" s="85">
        <f t="shared" si="120"/>
        <v>6143.3333333333248</v>
      </c>
      <c r="FO110" s="85">
        <f t="shared" si="120"/>
        <v>6062.4999999999918</v>
      </c>
      <c r="FP110" s="85">
        <f t="shared" si="120"/>
        <v>5981.6666666666588</v>
      </c>
      <c r="FQ110" s="85">
        <f t="shared" si="120"/>
        <v>5900.8333333333258</v>
      </c>
      <c r="FR110" s="85">
        <f t="shared" si="120"/>
        <v>5819.9999999999927</v>
      </c>
      <c r="FS110" s="85">
        <f t="shared" si="120"/>
        <v>5739.1666666666597</v>
      </c>
      <c r="FT110" s="85">
        <f t="shared" si="120"/>
        <v>5658.3333333333267</v>
      </c>
      <c r="FU110" s="85">
        <f t="shared" si="120"/>
        <v>5577.4999999999936</v>
      </c>
      <c r="FV110" s="85">
        <f t="shared" si="120"/>
        <v>5496.6666666666606</v>
      </c>
      <c r="FW110" s="85">
        <f t="shared" si="120"/>
        <v>5415.8333333333276</v>
      </c>
      <c r="FX110" s="85">
        <f t="shared" si="120"/>
        <v>5334.9999999999945</v>
      </c>
      <c r="FY110" s="85">
        <f t="shared" si="120"/>
        <v>5254.1666666666615</v>
      </c>
      <c r="FZ110" s="85">
        <f t="shared" si="120"/>
        <v>5173.3333333333285</v>
      </c>
      <c r="GA110" s="85">
        <f t="shared" si="120"/>
        <v>5092.4999999999955</v>
      </c>
      <c r="GB110" s="85">
        <f t="shared" si="120"/>
        <v>5011.6666666666624</v>
      </c>
      <c r="GC110" s="85">
        <f t="shared" si="120"/>
        <v>4930.8333333333294</v>
      </c>
      <c r="GD110" s="85">
        <f t="shared" si="120"/>
        <v>4849.9999999999964</v>
      </c>
      <c r="GE110" s="85">
        <f t="shared" si="120"/>
        <v>4769.1666666666633</v>
      </c>
      <c r="GF110" s="85">
        <f t="shared" si="120"/>
        <v>4688.3333333333303</v>
      </c>
      <c r="GG110" s="85">
        <f t="shared" si="120"/>
        <v>4607.4999999999973</v>
      </c>
      <c r="GH110" s="85">
        <f t="shared" si="120"/>
        <v>4526.6666666666642</v>
      </c>
      <c r="GI110" s="85">
        <f t="shared" si="120"/>
        <v>4445.8333333333312</v>
      </c>
      <c r="GJ110" s="85">
        <f t="shared" si="120"/>
        <v>4364.9999999999982</v>
      </c>
      <c r="GK110" s="85">
        <f t="shared" si="120"/>
        <v>4284.1666666666652</v>
      </c>
      <c r="GL110" s="85">
        <f t="shared" si="120"/>
        <v>4203.3333333333321</v>
      </c>
      <c r="GM110" s="85">
        <f t="shared" si="120"/>
        <v>4122.4999999999991</v>
      </c>
      <c r="GN110" s="85">
        <f t="shared" si="120"/>
        <v>4041.6666666666656</v>
      </c>
      <c r="GO110" s="85">
        <f t="shared" si="120"/>
        <v>3960.8333333333321</v>
      </c>
      <c r="GP110" s="85">
        <f t="shared" si="120"/>
        <v>3879.9999999999986</v>
      </c>
      <c r="GQ110" s="85">
        <f t="shared" si="120"/>
        <v>3799.1666666666652</v>
      </c>
      <c r="GR110" s="85">
        <f t="shared" si="120"/>
        <v>3718.3333333333317</v>
      </c>
      <c r="GS110" s="85">
        <f t="shared" ref="GS110:IL110" si="121">GS108-GS109</f>
        <v>3637.4999999999982</v>
      </c>
      <c r="GT110" s="85">
        <f t="shared" si="121"/>
        <v>3556.6666666666647</v>
      </c>
      <c r="GU110" s="85">
        <f t="shared" si="121"/>
        <v>3475.8333333333312</v>
      </c>
      <c r="GV110" s="85">
        <f t="shared" si="121"/>
        <v>3394.9999999999977</v>
      </c>
      <c r="GW110" s="85">
        <f t="shared" si="121"/>
        <v>3314.1666666666642</v>
      </c>
      <c r="GX110" s="85">
        <f t="shared" si="121"/>
        <v>3233.3333333333308</v>
      </c>
      <c r="GY110" s="85">
        <f t="shared" si="121"/>
        <v>3152.4999999999973</v>
      </c>
      <c r="GZ110" s="85">
        <f t="shared" si="121"/>
        <v>3071.6666666666638</v>
      </c>
      <c r="HA110" s="85">
        <f t="shared" si="121"/>
        <v>2990.8333333333303</v>
      </c>
      <c r="HB110" s="85">
        <f t="shared" si="121"/>
        <v>2909.9999999999968</v>
      </c>
      <c r="HC110" s="85">
        <f t="shared" si="121"/>
        <v>2829.1666666666633</v>
      </c>
      <c r="HD110" s="85">
        <f t="shared" si="121"/>
        <v>2748.3333333333298</v>
      </c>
      <c r="HE110" s="85">
        <f t="shared" si="121"/>
        <v>2667.4999999999964</v>
      </c>
      <c r="HF110" s="85">
        <f t="shared" si="121"/>
        <v>2586.6666666666629</v>
      </c>
      <c r="HG110" s="85">
        <f t="shared" si="121"/>
        <v>2505.8333333333294</v>
      </c>
      <c r="HH110" s="85">
        <f t="shared" si="121"/>
        <v>2424.9999999999959</v>
      </c>
      <c r="HI110" s="85">
        <f t="shared" si="121"/>
        <v>2344.1666666666624</v>
      </c>
      <c r="HJ110" s="85">
        <f t="shared" si="121"/>
        <v>2263.3333333333289</v>
      </c>
      <c r="HK110" s="85">
        <f t="shared" si="121"/>
        <v>2182.4999999999955</v>
      </c>
      <c r="HL110" s="85">
        <f t="shared" si="121"/>
        <v>2101.666666666662</v>
      </c>
      <c r="HM110" s="85">
        <f t="shared" si="121"/>
        <v>2020.8333333333287</v>
      </c>
      <c r="HN110" s="85">
        <f t="shared" si="121"/>
        <v>1939.9999999999955</v>
      </c>
      <c r="HO110" s="85">
        <f t="shared" si="121"/>
        <v>1859.1666666666622</v>
      </c>
      <c r="HP110" s="85">
        <f t="shared" si="121"/>
        <v>1778.3333333333289</v>
      </c>
      <c r="HQ110" s="85">
        <f t="shared" si="121"/>
        <v>1697.4999999999957</v>
      </c>
      <c r="HR110" s="85">
        <f t="shared" si="121"/>
        <v>1616.6666666666624</v>
      </c>
      <c r="HS110" s="85">
        <f t="shared" si="121"/>
        <v>1535.8333333333292</v>
      </c>
      <c r="HT110" s="85">
        <f t="shared" si="121"/>
        <v>1454.9999999999959</v>
      </c>
      <c r="HU110" s="85">
        <f t="shared" si="121"/>
        <v>1374.1666666666626</v>
      </c>
      <c r="HV110" s="85">
        <f t="shared" si="121"/>
        <v>1293.3333333333294</v>
      </c>
      <c r="HW110" s="85">
        <f t="shared" si="121"/>
        <v>1212.4999999999961</v>
      </c>
      <c r="HX110" s="85">
        <f t="shared" si="121"/>
        <v>1131.6666666666629</v>
      </c>
      <c r="HY110" s="85">
        <f t="shared" si="121"/>
        <v>1050.8333333333296</v>
      </c>
      <c r="HZ110" s="85">
        <f t="shared" si="121"/>
        <v>969.99999999999625</v>
      </c>
      <c r="IA110" s="85">
        <f t="shared" si="121"/>
        <v>889.16666666666288</v>
      </c>
      <c r="IB110" s="85">
        <f t="shared" si="121"/>
        <v>808.33333333332951</v>
      </c>
      <c r="IC110" s="85">
        <f t="shared" si="121"/>
        <v>727.49999999999613</v>
      </c>
      <c r="ID110" s="85">
        <f t="shared" si="121"/>
        <v>646.66666666666276</v>
      </c>
      <c r="IE110" s="85">
        <f t="shared" si="121"/>
        <v>565.83333333332939</v>
      </c>
      <c r="IF110" s="85">
        <f t="shared" si="121"/>
        <v>484.99999999999608</v>
      </c>
      <c r="IG110" s="85">
        <f t="shared" si="121"/>
        <v>404.16666666666276</v>
      </c>
      <c r="IH110" s="85">
        <f t="shared" si="121"/>
        <v>323.33333333332945</v>
      </c>
      <c r="II110" s="85">
        <f t="shared" si="121"/>
        <v>242.49999999999613</v>
      </c>
      <c r="IJ110" s="85">
        <f t="shared" si="121"/>
        <v>161.66666666666282</v>
      </c>
      <c r="IK110" s="85">
        <f t="shared" si="121"/>
        <v>80.833333333329492</v>
      </c>
      <c r="IL110" s="85">
        <f t="shared" si="121"/>
        <v>0</v>
      </c>
    </row>
    <row r="111" spans="2:246" ht="10.5" customHeight="1" x14ac:dyDescent="0.3"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</row>
  </sheetData>
  <autoFilter ref="B2:IL111" xr:uid="{0DE16A54-336E-4F6D-87CA-48FE57F38EA7}"/>
  <conditionalFormatting sqref="G7:IL10">
    <cfRule type="cellIs" dxfId="7" priority="9" operator="equal">
      <formula>FALSE</formula>
    </cfRule>
    <cfRule type="cellIs" dxfId="6" priority="10" operator="equal">
      <formula>TRUE</formula>
    </cfRule>
  </conditionalFormatting>
  <conditionalFormatting sqref="G60:IL63">
    <cfRule type="cellIs" dxfId="5" priority="3" operator="equal">
      <formula>FALSE</formula>
    </cfRule>
    <cfRule type="cellIs" dxfId="4" priority="4" operator="equal">
      <formula>TRUE</formula>
    </cfRule>
  </conditionalFormatting>
  <hyperlinks>
    <hyperlink ref="B1" location="Title!B18" display="Оглавление" xr:uid="{03B50762-62E0-46F1-8724-0E08D80CA2BC}"/>
  </hyperlinks>
  <pageMargins left="0.70866141732283472" right="0.70866141732283472" top="0.74803149606299213" bottom="0.74803149606299213" header="0.31496062992125984" footer="0.31496062992125984"/>
  <pageSetup paperSize="9" scale="43" fitToWidth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99F0C-AC4F-4021-A6DF-8B02B902CA87}">
  <sheetPr>
    <outlinePr summaryBelow="0"/>
    <pageSetUpPr fitToPage="1"/>
  </sheetPr>
  <dimension ref="B1:IP202"/>
  <sheetViews>
    <sheetView workbookViewId="0">
      <pane xSplit="2" ySplit="2" topLeftCell="C6" activePane="bottomRight" state="frozen"/>
      <selection pane="topRight" activeCell="C1" sqref="C1"/>
      <selection pane="bottomLeft" activeCell="A3" sqref="A3"/>
      <selection pane="bottomRight" activeCell="E34" sqref="E34"/>
    </sheetView>
  </sheetViews>
  <sheetFormatPr defaultRowHeight="12" customHeight="1" outlineLevelRow="3" outlineLevelCol="1" x14ac:dyDescent="0.3"/>
  <cols>
    <col min="1" max="1" width="2.88671875" customWidth="1"/>
    <col min="2" max="2" width="47" customWidth="1"/>
    <col min="3" max="5" width="8.88671875" hidden="1" customWidth="1" outlineLevel="1"/>
    <col min="6" max="6" width="21.88671875" hidden="1" customWidth="1" outlineLevel="1"/>
    <col min="7" max="7" width="9.109375" collapsed="1"/>
  </cols>
  <sheetData>
    <row r="1" spans="2:246" ht="10.5" customHeight="1" x14ac:dyDescent="0.3">
      <c r="B1" s="179" t="s">
        <v>5</v>
      </c>
      <c r="G1" s="39">
        <v>1</v>
      </c>
      <c r="H1" s="39">
        <v>2</v>
      </c>
      <c r="I1" s="39">
        <v>3</v>
      </c>
      <c r="J1" s="39">
        <v>4</v>
      </c>
      <c r="K1" s="39">
        <v>5</v>
      </c>
      <c r="L1" s="39">
        <v>6</v>
      </c>
      <c r="M1" s="39">
        <v>7</v>
      </c>
      <c r="N1" s="39">
        <v>8</v>
      </c>
      <c r="O1" s="39">
        <v>9</v>
      </c>
      <c r="P1" s="39">
        <v>10</v>
      </c>
      <c r="Q1" s="39">
        <v>11</v>
      </c>
      <c r="R1" s="39">
        <v>12</v>
      </c>
      <c r="S1" s="39">
        <v>13</v>
      </c>
      <c r="T1" s="39">
        <v>14</v>
      </c>
      <c r="U1" s="39">
        <v>15</v>
      </c>
      <c r="V1" s="39">
        <v>16</v>
      </c>
      <c r="W1" s="39">
        <v>17</v>
      </c>
      <c r="X1" s="39">
        <v>18</v>
      </c>
      <c r="Y1" s="39">
        <v>19</v>
      </c>
      <c r="Z1" s="39">
        <v>20</v>
      </c>
      <c r="AA1" s="39">
        <v>21</v>
      </c>
      <c r="AB1" s="39">
        <v>22</v>
      </c>
      <c r="AC1" s="39">
        <v>23</v>
      </c>
      <c r="AD1" s="39">
        <v>24</v>
      </c>
      <c r="AE1" s="39">
        <v>25</v>
      </c>
      <c r="AF1" s="39">
        <v>26</v>
      </c>
      <c r="AG1" s="39">
        <v>27</v>
      </c>
      <c r="AH1" s="39">
        <v>28</v>
      </c>
      <c r="AI1" s="39">
        <v>29</v>
      </c>
      <c r="AJ1" s="39">
        <v>30</v>
      </c>
      <c r="AK1" s="39">
        <v>31</v>
      </c>
      <c r="AL1" s="39">
        <v>32</v>
      </c>
      <c r="AM1" s="39">
        <v>33</v>
      </c>
      <c r="AN1" s="39">
        <v>34</v>
      </c>
      <c r="AO1" s="39">
        <v>35</v>
      </c>
      <c r="AP1" s="39">
        <v>36</v>
      </c>
      <c r="AQ1" s="39">
        <v>37</v>
      </c>
      <c r="AR1" s="39">
        <v>38</v>
      </c>
      <c r="AS1" s="39">
        <v>39</v>
      </c>
      <c r="AT1" s="39">
        <v>40</v>
      </c>
      <c r="AU1" s="39">
        <v>41</v>
      </c>
      <c r="AV1" s="39">
        <v>42</v>
      </c>
      <c r="AW1" s="39">
        <v>43</v>
      </c>
      <c r="AX1" s="39">
        <v>44</v>
      </c>
      <c r="AY1" s="39">
        <v>45</v>
      </c>
      <c r="AZ1" s="39">
        <v>46</v>
      </c>
      <c r="BA1" s="39">
        <v>47</v>
      </c>
      <c r="BB1" s="39">
        <v>48</v>
      </c>
      <c r="BC1" s="39">
        <v>49</v>
      </c>
      <c r="BD1" s="39">
        <v>50</v>
      </c>
      <c r="BE1" s="39">
        <v>51</v>
      </c>
      <c r="BF1" s="39">
        <v>52</v>
      </c>
      <c r="BG1" s="39">
        <v>53</v>
      </c>
      <c r="BH1" s="39">
        <v>54</v>
      </c>
      <c r="BI1" s="39">
        <v>55</v>
      </c>
      <c r="BJ1" s="39">
        <v>56</v>
      </c>
      <c r="BK1" s="39">
        <v>57</v>
      </c>
      <c r="BL1" s="39">
        <v>58</v>
      </c>
      <c r="BM1" s="39">
        <v>59</v>
      </c>
      <c r="BN1" s="39">
        <v>60</v>
      </c>
      <c r="BO1" s="39">
        <v>61</v>
      </c>
      <c r="BP1" s="39">
        <v>62</v>
      </c>
      <c r="BQ1" s="39">
        <v>63</v>
      </c>
      <c r="BR1" s="39">
        <v>64</v>
      </c>
      <c r="BS1" s="39">
        <v>65</v>
      </c>
      <c r="BT1" s="39">
        <v>66</v>
      </c>
      <c r="BU1" s="39">
        <v>67</v>
      </c>
      <c r="BV1" s="39">
        <v>68</v>
      </c>
      <c r="BW1" s="39">
        <v>69</v>
      </c>
      <c r="BX1" s="39">
        <v>70</v>
      </c>
      <c r="BY1" s="39">
        <v>71</v>
      </c>
      <c r="BZ1" s="39">
        <v>72</v>
      </c>
      <c r="CA1" s="39">
        <v>73</v>
      </c>
      <c r="CB1" s="39">
        <v>74</v>
      </c>
      <c r="CC1" s="39">
        <v>75</v>
      </c>
      <c r="CD1" s="39">
        <v>76</v>
      </c>
      <c r="CE1" s="39">
        <v>77</v>
      </c>
      <c r="CF1" s="39">
        <v>78</v>
      </c>
      <c r="CG1" s="39">
        <v>79</v>
      </c>
      <c r="CH1" s="39">
        <v>80</v>
      </c>
      <c r="CI1" s="39">
        <v>81</v>
      </c>
      <c r="CJ1" s="39">
        <v>82</v>
      </c>
      <c r="CK1" s="39">
        <v>83</v>
      </c>
      <c r="CL1" s="39">
        <v>84</v>
      </c>
      <c r="CM1" s="39">
        <v>85</v>
      </c>
      <c r="CN1" s="39">
        <v>86</v>
      </c>
      <c r="CO1" s="39">
        <v>87</v>
      </c>
      <c r="CP1" s="39">
        <v>88</v>
      </c>
      <c r="CQ1" s="39">
        <v>89</v>
      </c>
      <c r="CR1" s="39">
        <v>90</v>
      </c>
      <c r="CS1" s="39">
        <v>91</v>
      </c>
      <c r="CT1" s="39">
        <v>92</v>
      </c>
      <c r="CU1" s="39">
        <v>93</v>
      </c>
      <c r="CV1" s="39">
        <v>94</v>
      </c>
      <c r="CW1" s="39">
        <v>95</v>
      </c>
      <c r="CX1" s="39">
        <v>96</v>
      </c>
      <c r="CY1" s="39">
        <v>97</v>
      </c>
      <c r="CZ1" s="39">
        <v>98</v>
      </c>
      <c r="DA1" s="39">
        <v>99</v>
      </c>
      <c r="DB1" s="39">
        <v>100</v>
      </c>
      <c r="DC1" s="39">
        <v>101</v>
      </c>
      <c r="DD1" s="39">
        <v>102</v>
      </c>
      <c r="DE1" s="39">
        <v>103</v>
      </c>
      <c r="DF1" s="39">
        <v>104</v>
      </c>
      <c r="DG1" s="39">
        <v>105</v>
      </c>
      <c r="DH1" s="39">
        <v>106</v>
      </c>
      <c r="DI1" s="39">
        <v>107</v>
      </c>
      <c r="DJ1" s="39">
        <v>108</v>
      </c>
      <c r="DK1" s="39">
        <v>109</v>
      </c>
      <c r="DL1" s="39">
        <v>110</v>
      </c>
      <c r="DM1" s="39">
        <v>111</v>
      </c>
      <c r="DN1" s="39">
        <v>112</v>
      </c>
      <c r="DO1" s="39">
        <v>113</v>
      </c>
      <c r="DP1" s="39">
        <v>114</v>
      </c>
      <c r="DQ1" s="39">
        <v>115</v>
      </c>
      <c r="DR1" s="39">
        <v>116</v>
      </c>
      <c r="DS1" s="39">
        <v>117</v>
      </c>
      <c r="DT1" s="39">
        <v>118</v>
      </c>
      <c r="DU1" s="39">
        <v>119</v>
      </c>
      <c r="DV1" s="39">
        <v>120</v>
      </c>
      <c r="DW1" s="39">
        <v>121</v>
      </c>
      <c r="DX1" s="39">
        <v>122</v>
      </c>
      <c r="DY1" s="39">
        <v>123</v>
      </c>
      <c r="DZ1" s="39">
        <v>124</v>
      </c>
      <c r="EA1" s="39">
        <v>125</v>
      </c>
      <c r="EB1" s="39">
        <v>126</v>
      </c>
      <c r="EC1" s="39">
        <v>127</v>
      </c>
      <c r="ED1" s="39">
        <v>128</v>
      </c>
      <c r="EE1" s="39">
        <v>129</v>
      </c>
      <c r="EF1" s="39">
        <v>130</v>
      </c>
      <c r="EG1" s="39">
        <v>131</v>
      </c>
      <c r="EH1" s="39">
        <v>132</v>
      </c>
      <c r="EI1" s="39">
        <v>133</v>
      </c>
      <c r="EJ1" s="39">
        <v>134</v>
      </c>
      <c r="EK1" s="39">
        <v>135</v>
      </c>
      <c r="EL1" s="39">
        <v>136</v>
      </c>
      <c r="EM1" s="39">
        <v>137</v>
      </c>
      <c r="EN1" s="39">
        <v>138</v>
      </c>
      <c r="EO1" s="39">
        <v>139</v>
      </c>
      <c r="EP1" s="39">
        <v>140</v>
      </c>
      <c r="EQ1" s="39">
        <v>141</v>
      </c>
      <c r="ER1" s="39">
        <v>142</v>
      </c>
      <c r="ES1" s="39">
        <v>143</v>
      </c>
      <c r="ET1" s="39">
        <v>144</v>
      </c>
      <c r="EU1" s="39">
        <v>145</v>
      </c>
      <c r="EV1" s="39">
        <v>146</v>
      </c>
      <c r="EW1" s="39">
        <v>147</v>
      </c>
      <c r="EX1" s="39">
        <v>148</v>
      </c>
      <c r="EY1" s="39">
        <v>149</v>
      </c>
      <c r="EZ1" s="39">
        <v>150</v>
      </c>
      <c r="FA1" s="39">
        <v>151</v>
      </c>
      <c r="FB1" s="39">
        <v>152</v>
      </c>
      <c r="FC1" s="39">
        <v>153</v>
      </c>
      <c r="FD1" s="39">
        <v>154</v>
      </c>
      <c r="FE1" s="39">
        <v>155</v>
      </c>
      <c r="FF1" s="39">
        <v>156</v>
      </c>
      <c r="FG1" s="39">
        <v>157</v>
      </c>
      <c r="FH1" s="39">
        <v>158</v>
      </c>
      <c r="FI1" s="39">
        <v>159</v>
      </c>
      <c r="FJ1" s="39">
        <v>160</v>
      </c>
      <c r="FK1" s="39">
        <v>161</v>
      </c>
      <c r="FL1" s="39">
        <v>162</v>
      </c>
      <c r="FM1" s="39">
        <v>163</v>
      </c>
      <c r="FN1" s="39">
        <v>164</v>
      </c>
      <c r="FO1" s="39">
        <v>165</v>
      </c>
      <c r="FP1" s="39">
        <v>166</v>
      </c>
      <c r="FQ1" s="39">
        <v>167</v>
      </c>
      <c r="FR1" s="39">
        <v>168</v>
      </c>
      <c r="FS1" s="39">
        <v>169</v>
      </c>
      <c r="FT1" s="39">
        <v>170</v>
      </c>
      <c r="FU1" s="39">
        <v>171</v>
      </c>
      <c r="FV1" s="39">
        <v>172</v>
      </c>
      <c r="FW1" s="39">
        <v>173</v>
      </c>
      <c r="FX1" s="39">
        <v>174</v>
      </c>
      <c r="FY1" s="39">
        <v>175</v>
      </c>
      <c r="FZ1" s="39">
        <v>176</v>
      </c>
      <c r="GA1" s="39">
        <v>177</v>
      </c>
      <c r="GB1" s="39">
        <v>178</v>
      </c>
      <c r="GC1" s="39">
        <v>179</v>
      </c>
      <c r="GD1" s="39">
        <v>180</v>
      </c>
      <c r="GE1" s="39">
        <v>181</v>
      </c>
      <c r="GF1" s="39">
        <v>182</v>
      </c>
      <c r="GG1" s="39">
        <v>183</v>
      </c>
      <c r="GH1" s="39">
        <v>184</v>
      </c>
      <c r="GI1" s="39">
        <v>185</v>
      </c>
      <c r="GJ1" s="39">
        <v>186</v>
      </c>
      <c r="GK1" s="39">
        <v>187</v>
      </c>
      <c r="GL1" s="39">
        <v>188</v>
      </c>
      <c r="GM1" s="39">
        <v>189</v>
      </c>
      <c r="GN1" s="39">
        <v>190</v>
      </c>
      <c r="GO1" s="39">
        <v>191</v>
      </c>
      <c r="GP1" s="39">
        <v>192</v>
      </c>
      <c r="GQ1" s="39">
        <v>193</v>
      </c>
      <c r="GR1" s="39">
        <v>194</v>
      </c>
      <c r="GS1" s="39">
        <v>195</v>
      </c>
      <c r="GT1" s="39">
        <v>196</v>
      </c>
      <c r="GU1" s="39">
        <v>197</v>
      </c>
      <c r="GV1" s="39">
        <v>198</v>
      </c>
      <c r="GW1" s="39">
        <v>199</v>
      </c>
      <c r="GX1" s="39">
        <v>200</v>
      </c>
      <c r="GY1" s="39">
        <v>201</v>
      </c>
      <c r="GZ1" s="39">
        <v>202</v>
      </c>
      <c r="HA1" s="39">
        <v>203</v>
      </c>
      <c r="HB1" s="39">
        <v>204</v>
      </c>
      <c r="HC1" s="39">
        <v>205</v>
      </c>
      <c r="HD1" s="39">
        <v>206</v>
      </c>
      <c r="HE1" s="39">
        <v>207</v>
      </c>
      <c r="HF1" s="39">
        <v>208</v>
      </c>
      <c r="HG1" s="39">
        <v>209</v>
      </c>
      <c r="HH1" s="39">
        <v>210</v>
      </c>
      <c r="HI1" s="39">
        <v>211</v>
      </c>
      <c r="HJ1" s="39">
        <v>212</v>
      </c>
      <c r="HK1" s="39">
        <v>213</v>
      </c>
      <c r="HL1" s="39">
        <v>214</v>
      </c>
      <c r="HM1" s="39">
        <v>215</v>
      </c>
      <c r="HN1" s="39">
        <v>216</v>
      </c>
      <c r="HO1" s="39">
        <v>217</v>
      </c>
      <c r="HP1" s="39">
        <v>218</v>
      </c>
      <c r="HQ1" s="39">
        <v>219</v>
      </c>
      <c r="HR1" s="39">
        <v>220</v>
      </c>
      <c r="HS1" s="39">
        <v>221</v>
      </c>
      <c r="HT1" s="39">
        <v>222</v>
      </c>
      <c r="HU1" s="39">
        <v>223</v>
      </c>
      <c r="HV1" s="39">
        <v>224</v>
      </c>
      <c r="HW1" s="39">
        <v>225</v>
      </c>
      <c r="HX1" s="39">
        <v>226</v>
      </c>
      <c r="HY1" s="39">
        <v>227</v>
      </c>
      <c r="HZ1" s="39">
        <v>228</v>
      </c>
      <c r="IA1" s="39">
        <v>229</v>
      </c>
      <c r="IB1" s="39">
        <v>230</v>
      </c>
      <c r="IC1" s="39">
        <v>231</v>
      </c>
      <c r="ID1" s="39">
        <v>232</v>
      </c>
      <c r="IE1" s="39">
        <v>233</v>
      </c>
      <c r="IF1" s="39">
        <v>234</v>
      </c>
      <c r="IG1" s="39">
        <v>235</v>
      </c>
      <c r="IH1" s="39">
        <v>236</v>
      </c>
      <c r="II1" s="39">
        <v>237</v>
      </c>
      <c r="IJ1" s="39">
        <v>238</v>
      </c>
      <c r="IK1" s="39">
        <v>239</v>
      </c>
      <c r="IL1" s="39">
        <v>240</v>
      </c>
    </row>
    <row r="2" spans="2:246" s="2" customFormat="1" ht="12" customHeight="1" x14ac:dyDescent="0.2">
      <c r="B2" s="23"/>
      <c r="C2" s="13" t="s">
        <v>127</v>
      </c>
      <c r="D2" s="13" t="s">
        <v>89</v>
      </c>
      <c r="E2" s="13" t="s">
        <v>298</v>
      </c>
      <c r="F2" s="13" t="s">
        <v>91</v>
      </c>
      <c r="G2" s="38">
        <f>Assump!D10</f>
        <v>44470</v>
      </c>
      <c r="H2" s="38">
        <f>EDATE(G2,1)</f>
        <v>44501</v>
      </c>
      <c r="I2" s="38">
        <f t="shared" ref="I2:BT2" si="0">EDATE(H2,1)</f>
        <v>44531</v>
      </c>
      <c r="J2" s="38">
        <f t="shared" si="0"/>
        <v>44562</v>
      </c>
      <c r="K2" s="38">
        <f t="shared" si="0"/>
        <v>44593</v>
      </c>
      <c r="L2" s="38">
        <f t="shared" si="0"/>
        <v>44621</v>
      </c>
      <c r="M2" s="38">
        <f t="shared" si="0"/>
        <v>44652</v>
      </c>
      <c r="N2" s="38">
        <f t="shared" si="0"/>
        <v>44682</v>
      </c>
      <c r="O2" s="38">
        <f t="shared" si="0"/>
        <v>44713</v>
      </c>
      <c r="P2" s="38">
        <f t="shared" si="0"/>
        <v>44743</v>
      </c>
      <c r="Q2" s="38">
        <f t="shared" si="0"/>
        <v>44774</v>
      </c>
      <c r="R2" s="38">
        <f t="shared" si="0"/>
        <v>44805</v>
      </c>
      <c r="S2" s="38">
        <f t="shared" si="0"/>
        <v>44835</v>
      </c>
      <c r="T2" s="38">
        <f t="shared" si="0"/>
        <v>44866</v>
      </c>
      <c r="U2" s="38">
        <f t="shared" si="0"/>
        <v>44896</v>
      </c>
      <c r="V2" s="38">
        <f t="shared" si="0"/>
        <v>44927</v>
      </c>
      <c r="W2" s="38">
        <f t="shared" si="0"/>
        <v>44958</v>
      </c>
      <c r="X2" s="38">
        <f t="shared" si="0"/>
        <v>44986</v>
      </c>
      <c r="Y2" s="38">
        <f t="shared" si="0"/>
        <v>45017</v>
      </c>
      <c r="Z2" s="38">
        <f t="shared" si="0"/>
        <v>45047</v>
      </c>
      <c r="AA2" s="38">
        <f t="shared" si="0"/>
        <v>45078</v>
      </c>
      <c r="AB2" s="38">
        <f t="shared" si="0"/>
        <v>45108</v>
      </c>
      <c r="AC2" s="38">
        <f t="shared" si="0"/>
        <v>45139</v>
      </c>
      <c r="AD2" s="38">
        <f t="shared" si="0"/>
        <v>45170</v>
      </c>
      <c r="AE2" s="38">
        <f t="shared" si="0"/>
        <v>45200</v>
      </c>
      <c r="AF2" s="38">
        <f t="shared" si="0"/>
        <v>45231</v>
      </c>
      <c r="AG2" s="38">
        <f t="shared" si="0"/>
        <v>45261</v>
      </c>
      <c r="AH2" s="38">
        <f t="shared" si="0"/>
        <v>45292</v>
      </c>
      <c r="AI2" s="38">
        <f t="shared" si="0"/>
        <v>45323</v>
      </c>
      <c r="AJ2" s="38">
        <f t="shared" si="0"/>
        <v>45352</v>
      </c>
      <c r="AK2" s="38">
        <f t="shared" si="0"/>
        <v>45383</v>
      </c>
      <c r="AL2" s="38">
        <f t="shared" si="0"/>
        <v>45413</v>
      </c>
      <c r="AM2" s="38">
        <f t="shared" si="0"/>
        <v>45444</v>
      </c>
      <c r="AN2" s="38">
        <f t="shared" si="0"/>
        <v>45474</v>
      </c>
      <c r="AO2" s="38">
        <f t="shared" si="0"/>
        <v>45505</v>
      </c>
      <c r="AP2" s="38">
        <f t="shared" si="0"/>
        <v>45536</v>
      </c>
      <c r="AQ2" s="38">
        <f t="shared" si="0"/>
        <v>45566</v>
      </c>
      <c r="AR2" s="38">
        <f t="shared" si="0"/>
        <v>45597</v>
      </c>
      <c r="AS2" s="38">
        <f t="shared" si="0"/>
        <v>45627</v>
      </c>
      <c r="AT2" s="38">
        <f t="shared" si="0"/>
        <v>45658</v>
      </c>
      <c r="AU2" s="38">
        <f t="shared" si="0"/>
        <v>45689</v>
      </c>
      <c r="AV2" s="38">
        <f t="shared" si="0"/>
        <v>45717</v>
      </c>
      <c r="AW2" s="38">
        <f t="shared" si="0"/>
        <v>45748</v>
      </c>
      <c r="AX2" s="38">
        <f t="shared" si="0"/>
        <v>45778</v>
      </c>
      <c r="AY2" s="38">
        <f t="shared" si="0"/>
        <v>45809</v>
      </c>
      <c r="AZ2" s="38">
        <f t="shared" si="0"/>
        <v>45839</v>
      </c>
      <c r="BA2" s="38">
        <f t="shared" si="0"/>
        <v>45870</v>
      </c>
      <c r="BB2" s="38">
        <f t="shared" si="0"/>
        <v>45901</v>
      </c>
      <c r="BC2" s="38">
        <f t="shared" si="0"/>
        <v>45931</v>
      </c>
      <c r="BD2" s="38">
        <f t="shared" si="0"/>
        <v>45962</v>
      </c>
      <c r="BE2" s="38">
        <f t="shared" si="0"/>
        <v>45992</v>
      </c>
      <c r="BF2" s="38">
        <f t="shared" si="0"/>
        <v>46023</v>
      </c>
      <c r="BG2" s="38">
        <f t="shared" si="0"/>
        <v>46054</v>
      </c>
      <c r="BH2" s="38">
        <f t="shared" si="0"/>
        <v>46082</v>
      </c>
      <c r="BI2" s="38">
        <f t="shared" si="0"/>
        <v>46113</v>
      </c>
      <c r="BJ2" s="38">
        <f t="shared" si="0"/>
        <v>46143</v>
      </c>
      <c r="BK2" s="38">
        <f t="shared" si="0"/>
        <v>46174</v>
      </c>
      <c r="BL2" s="38">
        <f t="shared" si="0"/>
        <v>46204</v>
      </c>
      <c r="BM2" s="38">
        <f t="shared" si="0"/>
        <v>46235</v>
      </c>
      <c r="BN2" s="38">
        <f t="shared" si="0"/>
        <v>46266</v>
      </c>
      <c r="BO2" s="38">
        <f t="shared" si="0"/>
        <v>46296</v>
      </c>
      <c r="BP2" s="38">
        <f t="shared" si="0"/>
        <v>46327</v>
      </c>
      <c r="BQ2" s="38">
        <f t="shared" si="0"/>
        <v>46357</v>
      </c>
      <c r="BR2" s="38">
        <f t="shared" si="0"/>
        <v>46388</v>
      </c>
      <c r="BS2" s="38">
        <f t="shared" si="0"/>
        <v>46419</v>
      </c>
      <c r="BT2" s="38">
        <f t="shared" si="0"/>
        <v>46447</v>
      </c>
      <c r="BU2" s="38">
        <f t="shared" ref="BU2:EF2" si="1">EDATE(BT2,1)</f>
        <v>46478</v>
      </c>
      <c r="BV2" s="38">
        <f t="shared" si="1"/>
        <v>46508</v>
      </c>
      <c r="BW2" s="38">
        <f t="shared" si="1"/>
        <v>46539</v>
      </c>
      <c r="BX2" s="38">
        <f t="shared" si="1"/>
        <v>46569</v>
      </c>
      <c r="BY2" s="38">
        <f t="shared" si="1"/>
        <v>46600</v>
      </c>
      <c r="BZ2" s="38">
        <f t="shared" si="1"/>
        <v>46631</v>
      </c>
      <c r="CA2" s="38">
        <f t="shared" si="1"/>
        <v>46661</v>
      </c>
      <c r="CB2" s="38">
        <f t="shared" si="1"/>
        <v>46692</v>
      </c>
      <c r="CC2" s="38">
        <f t="shared" si="1"/>
        <v>46722</v>
      </c>
      <c r="CD2" s="38">
        <f t="shared" si="1"/>
        <v>46753</v>
      </c>
      <c r="CE2" s="38">
        <f t="shared" si="1"/>
        <v>46784</v>
      </c>
      <c r="CF2" s="38">
        <f t="shared" si="1"/>
        <v>46813</v>
      </c>
      <c r="CG2" s="38">
        <f t="shared" si="1"/>
        <v>46844</v>
      </c>
      <c r="CH2" s="38">
        <f t="shared" si="1"/>
        <v>46874</v>
      </c>
      <c r="CI2" s="38">
        <f t="shared" si="1"/>
        <v>46905</v>
      </c>
      <c r="CJ2" s="38">
        <f t="shared" si="1"/>
        <v>46935</v>
      </c>
      <c r="CK2" s="38">
        <f t="shared" si="1"/>
        <v>46966</v>
      </c>
      <c r="CL2" s="38">
        <f t="shared" si="1"/>
        <v>46997</v>
      </c>
      <c r="CM2" s="38">
        <f t="shared" si="1"/>
        <v>47027</v>
      </c>
      <c r="CN2" s="38">
        <f t="shared" si="1"/>
        <v>47058</v>
      </c>
      <c r="CO2" s="38">
        <f t="shared" si="1"/>
        <v>47088</v>
      </c>
      <c r="CP2" s="38">
        <f t="shared" si="1"/>
        <v>47119</v>
      </c>
      <c r="CQ2" s="38">
        <f t="shared" si="1"/>
        <v>47150</v>
      </c>
      <c r="CR2" s="38">
        <f t="shared" si="1"/>
        <v>47178</v>
      </c>
      <c r="CS2" s="38">
        <f t="shared" si="1"/>
        <v>47209</v>
      </c>
      <c r="CT2" s="38">
        <f t="shared" si="1"/>
        <v>47239</v>
      </c>
      <c r="CU2" s="38">
        <f t="shared" si="1"/>
        <v>47270</v>
      </c>
      <c r="CV2" s="38">
        <f t="shared" si="1"/>
        <v>47300</v>
      </c>
      <c r="CW2" s="38">
        <f t="shared" si="1"/>
        <v>47331</v>
      </c>
      <c r="CX2" s="38">
        <f t="shared" si="1"/>
        <v>47362</v>
      </c>
      <c r="CY2" s="38">
        <f t="shared" si="1"/>
        <v>47392</v>
      </c>
      <c r="CZ2" s="38">
        <f t="shared" si="1"/>
        <v>47423</v>
      </c>
      <c r="DA2" s="38">
        <f t="shared" si="1"/>
        <v>47453</v>
      </c>
      <c r="DB2" s="38">
        <f t="shared" si="1"/>
        <v>47484</v>
      </c>
      <c r="DC2" s="38">
        <f t="shared" si="1"/>
        <v>47515</v>
      </c>
      <c r="DD2" s="38">
        <f t="shared" si="1"/>
        <v>47543</v>
      </c>
      <c r="DE2" s="38">
        <f t="shared" si="1"/>
        <v>47574</v>
      </c>
      <c r="DF2" s="38">
        <f t="shared" si="1"/>
        <v>47604</v>
      </c>
      <c r="DG2" s="38">
        <f t="shared" si="1"/>
        <v>47635</v>
      </c>
      <c r="DH2" s="38">
        <f t="shared" si="1"/>
        <v>47665</v>
      </c>
      <c r="DI2" s="38">
        <f t="shared" si="1"/>
        <v>47696</v>
      </c>
      <c r="DJ2" s="38">
        <f t="shared" si="1"/>
        <v>47727</v>
      </c>
      <c r="DK2" s="38">
        <f t="shared" si="1"/>
        <v>47757</v>
      </c>
      <c r="DL2" s="38">
        <f t="shared" si="1"/>
        <v>47788</v>
      </c>
      <c r="DM2" s="38">
        <f t="shared" si="1"/>
        <v>47818</v>
      </c>
      <c r="DN2" s="38">
        <f t="shared" si="1"/>
        <v>47849</v>
      </c>
      <c r="DO2" s="38">
        <f t="shared" si="1"/>
        <v>47880</v>
      </c>
      <c r="DP2" s="38">
        <f t="shared" si="1"/>
        <v>47908</v>
      </c>
      <c r="DQ2" s="38">
        <f t="shared" si="1"/>
        <v>47939</v>
      </c>
      <c r="DR2" s="38">
        <f t="shared" si="1"/>
        <v>47969</v>
      </c>
      <c r="DS2" s="38">
        <f t="shared" si="1"/>
        <v>48000</v>
      </c>
      <c r="DT2" s="38">
        <f t="shared" si="1"/>
        <v>48030</v>
      </c>
      <c r="DU2" s="38">
        <f t="shared" si="1"/>
        <v>48061</v>
      </c>
      <c r="DV2" s="38">
        <f t="shared" si="1"/>
        <v>48092</v>
      </c>
      <c r="DW2" s="38">
        <f t="shared" si="1"/>
        <v>48122</v>
      </c>
      <c r="DX2" s="38">
        <f t="shared" si="1"/>
        <v>48153</v>
      </c>
      <c r="DY2" s="38">
        <f t="shared" si="1"/>
        <v>48183</v>
      </c>
      <c r="DZ2" s="38">
        <f t="shared" si="1"/>
        <v>48214</v>
      </c>
      <c r="EA2" s="38">
        <f t="shared" si="1"/>
        <v>48245</v>
      </c>
      <c r="EB2" s="38">
        <f t="shared" si="1"/>
        <v>48274</v>
      </c>
      <c r="EC2" s="38">
        <f t="shared" si="1"/>
        <v>48305</v>
      </c>
      <c r="ED2" s="38">
        <f t="shared" si="1"/>
        <v>48335</v>
      </c>
      <c r="EE2" s="38">
        <f t="shared" si="1"/>
        <v>48366</v>
      </c>
      <c r="EF2" s="38">
        <f t="shared" si="1"/>
        <v>48396</v>
      </c>
      <c r="EG2" s="38">
        <f t="shared" ref="EG2:GR2" si="2">EDATE(EF2,1)</f>
        <v>48427</v>
      </c>
      <c r="EH2" s="38">
        <f t="shared" si="2"/>
        <v>48458</v>
      </c>
      <c r="EI2" s="38">
        <f t="shared" si="2"/>
        <v>48488</v>
      </c>
      <c r="EJ2" s="38">
        <f t="shared" si="2"/>
        <v>48519</v>
      </c>
      <c r="EK2" s="38">
        <f t="shared" si="2"/>
        <v>48549</v>
      </c>
      <c r="EL2" s="38">
        <f t="shared" si="2"/>
        <v>48580</v>
      </c>
      <c r="EM2" s="38">
        <f t="shared" si="2"/>
        <v>48611</v>
      </c>
      <c r="EN2" s="38">
        <f t="shared" si="2"/>
        <v>48639</v>
      </c>
      <c r="EO2" s="38">
        <f t="shared" si="2"/>
        <v>48670</v>
      </c>
      <c r="EP2" s="38">
        <f t="shared" si="2"/>
        <v>48700</v>
      </c>
      <c r="EQ2" s="38">
        <f t="shared" si="2"/>
        <v>48731</v>
      </c>
      <c r="ER2" s="38">
        <f t="shared" si="2"/>
        <v>48761</v>
      </c>
      <c r="ES2" s="38">
        <f t="shared" si="2"/>
        <v>48792</v>
      </c>
      <c r="ET2" s="38">
        <f t="shared" si="2"/>
        <v>48823</v>
      </c>
      <c r="EU2" s="38">
        <f t="shared" si="2"/>
        <v>48853</v>
      </c>
      <c r="EV2" s="38">
        <f t="shared" si="2"/>
        <v>48884</v>
      </c>
      <c r="EW2" s="38">
        <f t="shared" si="2"/>
        <v>48914</v>
      </c>
      <c r="EX2" s="38">
        <f t="shared" si="2"/>
        <v>48945</v>
      </c>
      <c r="EY2" s="38">
        <f t="shared" si="2"/>
        <v>48976</v>
      </c>
      <c r="EZ2" s="38">
        <f t="shared" si="2"/>
        <v>49004</v>
      </c>
      <c r="FA2" s="38">
        <f t="shared" si="2"/>
        <v>49035</v>
      </c>
      <c r="FB2" s="38">
        <f t="shared" si="2"/>
        <v>49065</v>
      </c>
      <c r="FC2" s="38">
        <f t="shared" si="2"/>
        <v>49096</v>
      </c>
      <c r="FD2" s="38">
        <f t="shared" si="2"/>
        <v>49126</v>
      </c>
      <c r="FE2" s="38">
        <f t="shared" si="2"/>
        <v>49157</v>
      </c>
      <c r="FF2" s="38">
        <f t="shared" si="2"/>
        <v>49188</v>
      </c>
      <c r="FG2" s="38">
        <f t="shared" si="2"/>
        <v>49218</v>
      </c>
      <c r="FH2" s="38">
        <f t="shared" si="2"/>
        <v>49249</v>
      </c>
      <c r="FI2" s="38">
        <f t="shared" si="2"/>
        <v>49279</v>
      </c>
      <c r="FJ2" s="38">
        <f t="shared" si="2"/>
        <v>49310</v>
      </c>
      <c r="FK2" s="38">
        <f t="shared" si="2"/>
        <v>49341</v>
      </c>
      <c r="FL2" s="38">
        <f t="shared" si="2"/>
        <v>49369</v>
      </c>
      <c r="FM2" s="38">
        <f t="shared" si="2"/>
        <v>49400</v>
      </c>
      <c r="FN2" s="38">
        <f t="shared" si="2"/>
        <v>49430</v>
      </c>
      <c r="FO2" s="38">
        <f t="shared" si="2"/>
        <v>49461</v>
      </c>
      <c r="FP2" s="38">
        <f t="shared" si="2"/>
        <v>49491</v>
      </c>
      <c r="FQ2" s="38">
        <f t="shared" si="2"/>
        <v>49522</v>
      </c>
      <c r="FR2" s="38">
        <f t="shared" si="2"/>
        <v>49553</v>
      </c>
      <c r="FS2" s="38">
        <f t="shared" si="2"/>
        <v>49583</v>
      </c>
      <c r="FT2" s="38">
        <f t="shared" si="2"/>
        <v>49614</v>
      </c>
      <c r="FU2" s="38">
        <f t="shared" si="2"/>
        <v>49644</v>
      </c>
      <c r="FV2" s="38">
        <f t="shared" si="2"/>
        <v>49675</v>
      </c>
      <c r="FW2" s="38">
        <f t="shared" si="2"/>
        <v>49706</v>
      </c>
      <c r="FX2" s="38">
        <f t="shared" si="2"/>
        <v>49735</v>
      </c>
      <c r="FY2" s="38">
        <f t="shared" si="2"/>
        <v>49766</v>
      </c>
      <c r="FZ2" s="38">
        <f t="shared" si="2"/>
        <v>49796</v>
      </c>
      <c r="GA2" s="38">
        <f t="shared" si="2"/>
        <v>49827</v>
      </c>
      <c r="GB2" s="38">
        <f t="shared" si="2"/>
        <v>49857</v>
      </c>
      <c r="GC2" s="38">
        <f t="shared" si="2"/>
        <v>49888</v>
      </c>
      <c r="GD2" s="38">
        <f t="shared" si="2"/>
        <v>49919</v>
      </c>
      <c r="GE2" s="38">
        <f t="shared" si="2"/>
        <v>49949</v>
      </c>
      <c r="GF2" s="38">
        <f t="shared" si="2"/>
        <v>49980</v>
      </c>
      <c r="GG2" s="38">
        <f t="shared" si="2"/>
        <v>50010</v>
      </c>
      <c r="GH2" s="38">
        <f t="shared" si="2"/>
        <v>50041</v>
      </c>
      <c r="GI2" s="38">
        <f t="shared" si="2"/>
        <v>50072</v>
      </c>
      <c r="GJ2" s="38">
        <f t="shared" si="2"/>
        <v>50100</v>
      </c>
      <c r="GK2" s="38">
        <f t="shared" si="2"/>
        <v>50131</v>
      </c>
      <c r="GL2" s="38">
        <f t="shared" si="2"/>
        <v>50161</v>
      </c>
      <c r="GM2" s="38">
        <f t="shared" si="2"/>
        <v>50192</v>
      </c>
      <c r="GN2" s="38">
        <f t="shared" si="2"/>
        <v>50222</v>
      </c>
      <c r="GO2" s="38">
        <f t="shared" si="2"/>
        <v>50253</v>
      </c>
      <c r="GP2" s="38">
        <f t="shared" si="2"/>
        <v>50284</v>
      </c>
      <c r="GQ2" s="38">
        <f t="shared" si="2"/>
        <v>50314</v>
      </c>
      <c r="GR2" s="38">
        <f t="shared" si="2"/>
        <v>50345</v>
      </c>
      <c r="GS2" s="38">
        <f t="shared" ref="GS2:IJ2" si="3">EDATE(GR2,1)</f>
        <v>50375</v>
      </c>
      <c r="GT2" s="38">
        <f t="shared" si="3"/>
        <v>50406</v>
      </c>
      <c r="GU2" s="38">
        <f t="shared" si="3"/>
        <v>50437</v>
      </c>
      <c r="GV2" s="38">
        <f t="shared" si="3"/>
        <v>50465</v>
      </c>
      <c r="GW2" s="38">
        <f t="shared" si="3"/>
        <v>50496</v>
      </c>
      <c r="GX2" s="38">
        <f t="shared" si="3"/>
        <v>50526</v>
      </c>
      <c r="GY2" s="38">
        <f t="shared" si="3"/>
        <v>50557</v>
      </c>
      <c r="GZ2" s="38">
        <f t="shared" si="3"/>
        <v>50587</v>
      </c>
      <c r="HA2" s="38">
        <f t="shared" si="3"/>
        <v>50618</v>
      </c>
      <c r="HB2" s="38">
        <f t="shared" si="3"/>
        <v>50649</v>
      </c>
      <c r="HC2" s="38">
        <f t="shared" si="3"/>
        <v>50679</v>
      </c>
      <c r="HD2" s="38">
        <f t="shared" si="3"/>
        <v>50710</v>
      </c>
      <c r="HE2" s="38">
        <f t="shared" si="3"/>
        <v>50740</v>
      </c>
      <c r="HF2" s="38">
        <f t="shared" si="3"/>
        <v>50771</v>
      </c>
      <c r="HG2" s="38">
        <f t="shared" si="3"/>
        <v>50802</v>
      </c>
      <c r="HH2" s="38">
        <f t="shared" si="3"/>
        <v>50830</v>
      </c>
      <c r="HI2" s="38">
        <f t="shared" si="3"/>
        <v>50861</v>
      </c>
      <c r="HJ2" s="38">
        <f t="shared" si="3"/>
        <v>50891</v>
      </c>
      <c r="HK2" s="38">
        <f t="shared" si="3"/>
        <v>50922</v>
      </c>
      <c r="HL2" s="38">
        <f t="shared" si="3"/>
        <v>50952</v>
      </c>
      <c r="HM2" s="38">
        <f t="shared" si="3"/>
        <v>50983</v>
      </c>
      <c r="HN2" s="38">
        <f t="shared" si="3"/>
        <v>51014</v>
      </c>
      <c r="HO2" s="38">
        <f t="shared" si="3"/>
        <v>51044</v>
      </c>
      <c r="HP2" s="38">
        <f t="shared" si="3"/>
        <v>51075</v>
      </c>
      <c r="HQ2" s="38">
        <f t="shared" si="3"/>
        <v>51105</v>
      </c>
      <c r="HR2" s="38">
        <f t="shared" si="3"/>
        <v>51136</v>
      </c>
      <c r="HS2" s="38">
        <f t="shared" si="3"/>
        <v>51167</v>
      </c>
      <c r="HT2" s="38">
        <f t="shared" si="3"/>
        <v>51196</v>
      </c>
      <c r="HU2" s="38">
        <f t="shared" si="3"/>
        <v>51227</v>
      </c>
      <c r="HV2" s="38">
        <f t="shared" si="3"/>
        <v>51257</v>
      </c>
      <c r="HW2" s="38">
        <f t="shared" si="3"/>
        <v>51288</v>
      </c>
      <c r="HX2" s="38">
        <f t="shared" si="3"/>
        <v>51318</v>
      </c>
      <c r="HY2" s="38">
        <f t="shared" si="3"/>
        <v>51349</v>
      </c>
      <c r="HZ2" s="38">
        <f t="shared" si="3"/>
        <v>51380</v>
      </c>
      <c r="IA2" s="38">
        <f t="shared" si="3"/>
        <v>51410</v>
      </c>
      <c r="IB2" s="38">
        <f t="shared" si="3"/>
        <v>51441</v>
      </c>
      <c r="IC2" s="38">
        <f t="shared" si="3"/>
        <v>51471</v>
      </c>
      <c r="ID2" s="38">
        <f t="shared" si="3"/>
        <v>51502</v>
      </c>
      <c r="IE2" s="38">
        <f t="shared" si="3"/>
        <v>51533</v>
      </c>
      <c r="IF2" s="38">
        <f t="shared" si="3"/>
        <v>51561</v>
      </c>
      <c r="IG2" s="38">
        <f t="shared" si="3"/>
        <v>51592</v>
      </c>
      <c r="IH2" s="38">
        <f t="shared" si="3"/>
        <v>51622</v>
      </c>
      <c r="II2" s="38">
        <f t="shared" si="3"/>
        <v>51653</v>
      </c>
      <c r="IJ2" s="38">
        <f t="shared" si="3"/>
        <v>51683</v>
      </c>
      <c r="IK2" s="38">
        <f>EDATE(IJ2,1)</f>
        <v>51714</v>
      </c>
      <c r="IL2" s="38">
        <f>EDATE(IK2,1)</f>
        <v>51745</v>
      </c>
    </row>
    <row r="3" spans="2:246" s="2" customFormat="1" ht="12" customHeight="1" x14ac:dyDescent="0.2">
      <c r="B3" s="3" t="s">
        <v>179</v>
      </c>
      <c r="C3" s="13"/>
      <c r="D3" s="13"/>
      <c r="E3" s="13"/>
      <c r="F3" s="13"/>
      <c r="G3" s="39">
        <f>YEAR(G2)</f>
        <v>2021</v>
      </c>
      <c r="H3" s="39">
        <f t="shared" ref="H3:BS3" si="4">YEAR(H2)</f>
        <v>2021</v>
      </c>
      <c r="I3" s="39">
        <f t="shared" si="4"/>
        <v>2021</v>
      </c>
      <c r="J3" s="39">
        <f t="shared" si="4"/>
        <v>2022</v>
      </c>
      <c r="K3" s="39">
        <f t="shared" si="4"/>
        <v>2022</v>
      </c>
      <c r="L3" s="39">
        <f t="shared" si="4"/>
        <v>2022</v>
      </c>
      <c r="M3" s="39">
        <f t="shared" si="4"/>
        <v>2022</v>
      </c>
      <c r="N3" s="39">
        <f t="shared" si="4"/>
        <v>2022</v>
      </c>
      <c r="O3" s="39">
        <f t="shared" si="4"/>
        <v>2022</v>
      </c>
      <c r="P3" s="39">
        <f t="shared" si="4"/>
        <v>2022</v>
      </c>
      <c r="Q3" s="39">
        <f t="shared" si="4"/>
        <v>2022</v>
      </c>
      <c r="R3" s="39">
        <f t="shared" si="4"/>
        <v>2022</v>
      </c>
      <c r="S3" s="39">
        <f t="shared" si="4"/>
        <v>2022</v>
      </c>
      <c r="T3" s="39">
        <f t="shared" si="4"/>
        <v>2022</v>
      </c>
      <c r="U3" s="39">
        <f t="shared" si="4"/>
        <v>2022</v>
      </c>
      <c r="V3" s="39">
        <f t="shared" si="4"/>
        <v>2023</v>
      </c>
      <c r="W3" s="39">
        <f t="shared" si="4"/>
        <v>2023</v>
      </c>
      <c r="X3" s="39">
        <f t="shared" si="4"/>
        <v>2023</v>
      </c>
      <c r="Y3" s="39">
        <f t="shared" si="4"/>
        <v>2023</v>
      </c>
      <c r="Z3" s="39">
        <f t="shared" si="4"/>
        <v>2023</v>
      </c>
      <c r="AA3" s="39">
        <f t="shared" si="4"/>
        <v>2023</v>
      </c>
      <c r="AB3" s="39">
        <f t="shared" si="4"/>
        <v>2023</v>
      </c>
      <c r="AC3" s="39">
        <f t="shared" si="4"/>
        <v>2023</v>
      </c>
      <c r="AD3" s="39">
        <f t="shared" si="4"/>
        <v>2023</v>
      </c>
      <c r="AE3" s="39">
        <f t="shared" si="4"/>
        <v>2023</v>
      </c>
      <c r="AF3" s="39">
        <f t="shared" si="4"/>
        <v>2023</v>
      </c>
      <c r="AG3" s="39">
        <f t="shared" si="4"/>
        <v>2023</v>
      </c>
      <c r="AH3" s="39">
        <f t="shared" si="4"/>
        <v>2024</v>
      </c>
      <c r="AI3" s="39">
        <f t="shared" si="4"/>
        <v>2024</v>
      </c>
      <c r="AJ3" s="39">
        <f t="shared" si="4"/>
        <v>2024</v>
      </c>
      <c r="AK3" s="39">
        <f t="shared" si="4"/>
        <v>2024</v>
      </c>
      <c r="AL3" s="39">
        <f t="shared" si="4"/>
        <v>2024</v>
      </c>
      <c r="AM3" s="39">
        <f t="shared" si="4"/>
        <v>2024</v>
      </c>
      <c r="AN3" s="39">
        <f t="shared" si="4"/>
        <v>2024</v>
      </c>
      <c r="AO3" s="39">
        <f t="shared" si="4"/>
        <v>2024</v>
      </c>
      <c r="AP3" s="39">
        <f t="shared" si="4"/>
        <v>2024</v>
      </c>
      <c r="AQ3" s="39">
        <f t="shared" si="4"/>
        <v>2024</v>
      </c>
      <c r="AR3" s="39">
        <f t="shared" si="4"/>
        <v>2024</v>
      </c>
      <c r="AS3" s="39">
        <f t="shared" si="4"/>
        <v>2024</v>
      </c>
      <c r="AT3" s="39">
        <f t="shared" si="4"/>
        <v>2025</v>
      </c>
      <c r="AU3" s="39">
        <f t="shared" si="4"/>
        <v>2025</v>
      </c>
      <c r="AV3" s="39">
        <f t="shared" si="4"/>
        <v>2025</v>
      </c>
      <c r="AW3" s="39">
        <f t="shared" si="4"/>
        <v>2025</v>
      </c>
      <c r="AX3" s="39">
        <f t="shared" si="4"/>
        <v>2025</v>
      </c>
      <c r="AY3" s="39">
        <f t="shared" si="4"/>
        <v>2025</v>
      </c>
      <c r="AZ3" s="39">
        <f t="shared" si="4"/>
        <v>2025</v>
      </c>
      <c r="BA3" s="39">
        <f t="shared" si="4"/>
        <v>2025</v>
      </c>
      <c r="BB3" s="39">
        <f t="shared" si="4"/>
        <v>2025</v>
      </c>
      <c r="BC3" s="39">
        <f t="shared" si="4"/>
        <v>2025</v>
      </c>
      <c r="BD3" s="39">
        <f t="shared" si="4"/>
        <v>2025</v>
      </c>
      <c r="BE3" s="39">
        <f t="shared" si="4"/>
        <v>2025</v>
      </c>
      <c r="BF3" s="39">
        <f t="shared" si="4"/>
        <v>2026</v>
      </c>
      <c r="BG3" s="39">
        <f t="shared" si="4"/>
        <v>2026</v>
      </c>
      <c r="BH3" s="39">
        <f t="shared" si="4"/>
        <v>2026</v>
      </c>
      <c r="BI3" s="39">
        <f t="shared" si="4"/>
        <v>2026</v>
      </c>
      <c r="BJ3" s="39">
        <f t="shared" si="4"/>
        <v>2026</v>
      </c>
      <c r="BK3" s="39">
        <f t="shared" si="4"/>
        <v>2026</v>
      </c>
      <c r="BL3" s="39">
        <f t="shared" si="4"/>
        <v>2026</v>
      </c>
      <c r="BM3" s="39">
        <f t="shared" si="4"/>
        <v>2026</v>
      </c>
      <c r="BN3" s="39">
        <f t="shared" si="4"/>
        <v>2026</v>
      </c>
      <c r="BO3" s="39">
        <f t="shared" si="4"/>
        <v>2026</v>
      </c>
      <c r="BP3" s="39">
        <f t="shared" si="4"/>
        <v>2026</v>
      </c>
      <c r="BQ3" s="39">
        <f t="shared" si="4"/>
        <v>2026</v>
      </c>
      <c r="BR3" s="39">
        <f t="shared" si="4"/>
        <v>2027</v>
      </c>
      <c r="BS3" s="39">
        <f t="shared" si="4"/>
        <v>2027</v>
      </c>
      <c r="BT3" s="39">
        <f t="shared" ref="BT3:EE3" si="5">YEAR(BT2)</f>
        <v>2027</v>
      </c>
      <c r="BU3" s="39">
        <f t="shared" si="5"/>
        <v>2027</v>
      </c>
      <c r="BV3" s="39">
        <f t="shared" si="5"/>
        <v>2027</v>
      </c>
      <c r="BW3" s="39">
        <f t="shared" si="5"/>
        <v>2027</v>
      </c>
      <c r="BX3" s="39">
        <f t="shared" si="5"/>
        <v>2027</v>
      </c>
      <c r="BY3" s="39">
        <f t="shared" si="5"/>
        <v>2027</v>
      </c>
      <c r="BZ3" s="39">
        <f t="shared" si="5"/>
        <v>2027</v>
      </c>
      <c r="CA3" s="39">
        <f t="shared" si="5"/>
        <v>2027</v>
      </c>
      <c r="CB3" s="39">
        <f t="shared" si="5"/>
        <v>2027</v>
      </c>
      <c r="CC3" s="39">
        <f t="shared" si="5"/>
        <v>2027</v>
      </c>
      <c r="CD3" s="39">
        <f t="shared" si="5"/>
        <v>2028</v>
      </c>
      <c r="CE3" s="39">
        <f t="shared" si="5"/>
        <v>2028</v>
      </c>
      <c r="CF3" s="39">
        <f t="shared" si="5"/>
        <v>2028</v>
      </c>
      <c r="CG3" s="39">
        <f t="shared" si="5"/>
        <v>2028</v>
      </c>
      <c r="CH3" s="39">
        <f t="shared" si="5"/>
        <v>2028</v>
      </c>
      <c r="CI3" s="39">
        <f t="shared" si="5"/>
        <v>2028</v>
      </c>
      <c r="CJ3" s="39">
        <f t="shared" si="5"/>
        <v>2028</v>
      </c>
      <c r="CK3" s="39">
        <f t="shared" si="5"/>
        <v>2028</v>
      </c>
      <c r="CL3" s="39">
        <f t="shared" si="5"/>
        <v>2028</v>
      </c>
      <c r="CM3" s="39">
        <f t="shared" si="5"/>
        <v>2028</v>
      </c>
      <c r="CN3" s="39">
        <f t="shared" si="5"/>
        <v>2028</v>
      </c>
      <c r="CO3" s="39">
        <f t="shared" si="5"/>
        <v>2028</v>
      </c>
      <c r="CP3" s="39">
        <f t="shared" si="5"/>
        <v>2029</v>
      </c>
      <c r="CQ3" s="39">
        <f t="shared" si="5"/>
        <v>2029</v>
      </c>
      <c r="CR3" s="39">
        <f t="shared" si="5"/>
        <v>2029</v>
      </c>
      <c r="CS3" s="39">
        <f t="shared" si="5"/>
        <v>2029</v>
      </c>
      <c r="CT3" s="39">
        <f t="shared" si="5"/>
        <v>2029</v>
      </c>
      <c r="CU3" s="39">
        <f t="shared" si="5"/>
        <v>2029</v>
      </c>
      <c r="CV3" s="39">
        <f t="shared" si="5"/>
        <v>2029</v>
      </c>
      <c r="CW3" s="39">
        <f t="shared" si="5"/>
        <v>2029</v>
      </c>
      <c r="CX3" s="39">
        <f t="shared" si="5"/>
        <v>2029</v>
      </c>
      <c r="CY3" s="39">
        <f t="shared" si="5"/>
        <v>2029</v>
      </c>
      <c r="CZ3" s="39">
        <f t="shared" si="5"/>
        <v>2029</v>
      </c>
      <c r="DA3" s="39">
        <f t="shared" si="5"/>
        <v>2029</v>
      </c>
      <c r="DB3" s="39">
        <f t="shared" si="5"/>
        <v>2030</v>
      </c>
      <c r="DC3" s="39">
        <f t="shared" si="5"/>
        <v>2030</v>
      </c>
      <c r="DD3" s="39">
        <f t="shared" si="5"/>
        <v>2030</v>
      </c>
      <c r="DE3" s="39">
        <f t="shared" si="5"/>
        <v>2030</v>
      </c>
      <c r="DF3" s="39">
        <f t="shared" si="5"/>
        <v>2030</v>
      </c>
      <c r="DG3" s="39">
        <f t="shared" si="5"/>
        <v>2030</v>
      </c>
      <c r="DH3" s="39">
        <f t="shared" si="5"/>
        <v>2030</v>
      </c>
      <c r="DI3" s="39">
        <f t="shared" si="5"/>
        <v>2030</v>
      </c>
      <c r="DJ3" s="39">
        <f t="shared" si="5"/>
        <v>2030</v>
      </c>
      <c r="DK3" s="39">
        <f t="shared" si="5"/>
        <v>2030</v>
      </c>
      <c r="DL3" s="39">
        <f t="shared" si="5"/>
        <v>2030</v>
      </c>
      <c r="DM3" s="39">
        <f t="shared" si="5"/>
        <v>2030</v>
      </c>
      <c r="DN3" s="39">
        <f t="shared" si="5"/>
        <v>2031</v>
      </c>
      <c r="DO3" s="39">
        <f t="shared" si="5"/>
        <v>2031</v>
      </c>
      <c r="DP3" s="39">
        <f t="shared" si="5"/>
        <v>2031</v>
      </c>
      <c r="DQ3" s="39">
        <f t="shared" si="5"/>
        <v>2031</v>
      </c>
      <c r="DR3" s="39">
        <f t="shared" si="5"/>
        <v>2031</v>
      </c>
      <c r="DS3" s="39">
        <f t="shared" si="5"/>
        <v>2031</v>
      </c>
      <c r="DT3" s="39">
        <f t="shared" si="5"/>
        <v>2031</v>
      </c>
      <c r="DU3" s="39">
        <f t="shared" si="5"/>
        <v>2031</v>
      </c>
      <c r="DV3" s="39">
        <f t="shared" si="5"/>
        <v>2031</v>
      </c>
      <c r="DW3" s="39">
        <f t="shared" si="5"/>
        <v>2031</v>
      </c>
      <c r="DX3" s="39">
        <f t="shared" si="5"/>
        <v>2031</v>
      </c>
      <c r="DY3" s="39">
        <f t="shared" si="5"/>
        <v>2031</v>
      </c>
      <c r="DZ3" s="39">
        <f t="shared" si="5"/>
        <v>2032</v>
      </c>
      <c r="EA3" s="39">
        <f t="shared" si="5"/>
        <v>2032</v>
      </c>
      <c r="EB3" s="39">
        <f t="shared" si="5"/>
        <v>2032</v>
      </c>
      <c r="EC3" s="39">
        <f t="shared" si="5"/>
        <v>2032</v>
      </c>
      <c r="ED3" s="39">
        <f t="shared" si="5"/>
        <v>2032</v>
      </c>
      <c r="EE3" s="39">
        <f t="shared" si="5"/>
        <v>2032</v>
      </c>
      <c r="EF3" s="39">
        <f t="shared" ref="EF3:GQ3" si="6">YEAR(EF2)</f>
        <v>2032</v>
      </c>
      <c r="EG3" s="39">
        <f t="shared" si="6"/>
        <v>2032</v>
      </c>
      <c r="EH3" s="39">
        <f t="shared" si="6"/>
        <v>2032</v>
      </c>
      <c r="EI3" s="39">
        <f t="shared" si="6"/>
        <v>2032</v>
      </c>
      <c r="EJ3" s="39">
        <f t="shared" si="6"/>
        <v>2032</v>
      </c>
      <c r="EK3" s="39">
        <f t="shared" si="6"/>
        <v>2032</v>
      </c>
      <c r="EL3" s="39">
        <f t="shared" si="6"/>
        <v>2033</v>
      </c>
      <c r="EM3" s="39">
        <f t="shared" si="6"/>
        <v>2033</v>
      </c>
      <c r="EN3" s="39">
        <f t="shared" si="6"/>
        <v>2033</v>
      </c>
      <c r="EO3" s="39">
        <f t="shared" si="6"/>
        <v>2033</v>
      </c>
      <c r="EP3" s="39">
        <f t="shared" si="6"/>
        <v>2033</v>
      </c>
      <c r="EQ3" s="39">
        <f t="shared" si="6"/>
        <v>2033</v>
      </c>
      <c r="ER3" s="39">
        <f t="shared" si="6"/>
        <v>2033</v>
      </c>
      <c r="ES3" s="39">
        <f t="shared" si="6"/>
        <v>2033</v>
      </c>
      <c r="ET3" s="39">
        <f t="shared" si="6"/>
        <v>2033</v>
      </c>
      <c r="EU3" s="39">
        <f t="shared" si="6"/>
        <v>2033</v>
      </c>
      <c r="EV3" s="39">
        <f t="shared" si="6"/>
        <v>2033</v>
      </c>
      <c r="EW3" s="39">
        <f t="shared" si="6"/>
        <v>2033</v>
      </c>
      <c r="EX3" s="39">
        <f t="shared" si="6"/>
        <v>2034</v>
      </c>
      <c r="EY3" s="39">
        <f t="shared" si="6"/>
        <v>2034</v>
      </c>
      <c r="EZ3" s="39">
        <f t="shared" si="6"/>
        <v>2034</v>
      </c>
      <c r="FA3" s="39">
        <f t="shared" si="6"/>
        <v>2034</v>
      </c>
      <c r="FB3" s="39">
        <f t="shared" si="6"/>
        <v>2034</v>
      </c>
      <c r="FC3" s="39">
        <f t="shared" si="6"/>
        <v>2034</v>
      </c>
      <c r="FD3" s="39">
        <f t="shared" si="6"/>
        <v>2034</v>
      </c>
      <c r="FE3" s="39">
        <f t="shared" si="6"/>
        <v>2034</v>
      </c>
      <c r="FF3" s="39">
        <f t="shared" si="6"/>
        <v>2034</v>
      </c>
      <c r="FG3" s="39">
        <f t="shared" si="6"/>
        <v>2034</v>
      </c>
      <c r="FH3" s="39">
        <f t="shared" si="6"/>
        <v>2034</v>
      </c>
      <c r="FI3" s="39">
        <f t="shared" si="6"/>
        <v>2034</v>
      </c>
      <c r="FJ3" s="39">
        <f t="shared" si="6"/>
        <v>2035</v>
      </c>
      <c r="FK3" s="39">
        <f t="shared" si="6"/>
        <v>2035</v>
      </c>
      <c r="FL3" s="39">
        <f t="shared" si="6"/>
        <v>2035</v>
      </c>
      <c r="FM3" s="39">
        <f t="shared" si="6"/>
        <v>2035</v>
      </c>
      <c r="FN3" s="39">
        <f t="shared" si="6"/>
        <v>2035</v>
      </c>
      <c r="FO3" s="39">
        <f t="shared" si="6"/>
        <v>2035</v>
      </c>
      <c r="FP3" s="39">
        <f t="shared" si="6"/>
        <v>2035</v>
      </c>
      <c r="FQ3" s="39">
        <f t="shared" si="6"/>
        <v>2035</v>
      </c>
      <c r="FR3" s="39">
        <f t="shared" si="6"/>
        <v>2035</v>
      </c>
      <c r="FS3" s="39">
        <f t="shared" si="6"/>
        <v>2035</v>
      </c>
      <c r="FT3" s="39">
        <f t="shared" si="6"/>
        <v>2035</v>
      </c>
      <c r="FU3" s="39">
        <f t="shared" si="6"/>
        <v>2035</v>
      </c>
      <c r="FV3" s="39">
        <f t="shared" si="6"/>
        <v>2036</v>
      </c>
      <c r="FW3" s="39">
        <f t="shared" si="6"/>
        <v>2036</v>
      </c>
      <c r="FX3" s="39">
        <f t="shared" si="6"/>
        <v>2036</v>
      </c>
      <c r="FY3" s="39">
        <f t="shared" si="6"/>
        <v>2036</v>
      </c>
      <c r="FZ3" s="39">
        <f t="shared" si="6"/>
        <v>2036</v>
      </c>
      <c r="GA3" s="39">
        <f t="shared" si="6"/>
        <v>2036</v>
      </c>
      <c r="GB3" s="39">
        <f t="shared" si="6"/>
        <v>2036</v>
      </c>
      <c r="GC3" s="39">
        <f t="shared" si="6"/>
        <v>2036</v>
      </c>
      <c r="GD3" s="39">
        <f t="shared" si="6"/>
        <v>2036</v>
      </c>
      <c r="GE3" s="39">
        <f t="shared" si="6"/>
        <v>2036</v>
      </c>
      <c r="GF3" s="39">
        <f t="shared" si="6"/>
        <v>2036</v>
      </c>
      <c r="GG3" s="39">
        <f t="shared" si="6"/>
        <v>2036</v>
      </c>
      <c r="GH3" s="39">
        <f t="shared" si="6"/>
        <v>2037</v>
      </c>
      <c r="GI3" s="39">
        <f t="shared" si="6"/>
        <v>2037</v>
      </c>
      <c r="GJ3" s="39">
        <f t="shared" si="6"/>
        <v>2037</v>
      </c>
      <c r="GK3" s="39">
        <f t="shared" si="6"/>
        <v>2037</v>
      </c>
      <c r="GL3" s="39">
        <f t="shared" si="6"/>
        <v>2037</v>
      </c>
      <c r="GM3" s="39">
        <f t="shared" si="6"/>
        <v>2037</v>
      </c>
      <c r="GN3" s="39">
        <f t="shared" si="6"/>
        <v>2037</v>
      </c>
      <c r="GO3" s="39">
        <f t="shared" si="6"/>
        <v>2037</v>
      </c>
      <c r="GP3" s="39">
        <f t="shared" si="6"/>
        <v>2037</v>
      </c>
      <c r="GQ3" s="39">
        <f t="shared" si="6"/>
        <v>2037</v>
      </c>
      <c r="GR3" s="39">
        <f t="shared" ref="GR3:IJ3" si="7">YEAR(GR2)</f>
        <v>2037</v>
      </c>
      <c r="GS3" s="39">
        <f t="shared" si="7"/>
        <v>2037</v>
      </c>
      <c r="GT3" s="39">
        <f t="shared" si="7"/>
        <v>2038</v>
      </c>
      <c r="GU3" s="39">
        <f t="shared" si="7"/>
        <v>2038</v>
      </c>
      <c r="GV3" s="39">
        <f t="shared" si="7"/>
        <v>2038</v>
      </c>
      <c r="GW3" s="39">
        <f t="shared" si="7"/>
        <v>2038</v>
      </c>
      <c r="GX3" s="39">
        <f t="shared" si="7"/>
        <v>2038</v>
      </c>
      <c r="GY3" s="39">
        <f t="shared" si="7"/>
        <v>2038</v>
      </c>
      <c r="GZ3" s="39">
        <f t="shared" si="7"/>
        <v>2038</v>
      </c>
      <c r="HA3" s="39">
        <f t="shared" si="7"/>
        <v>2038</v>
      </c>
      <c r="HB3" s="39">
        <f t="shared" si="7"/>
        <v>2038</v>
      </c>
      <c r="HC3" s="39">
        <f t="shared" si="7"/>
        <v>2038</v>
      </c>
      <c r="HD3" s="39">
        <f t="shared" si="7"/>
        <v>2038</v>
      </c>
      <c r="HE3" s="39">
        <f t="shared" si="7"/>
        <v>2038</v>
      </c>
      <c r="HF3" s="39">
        <f t="shared" si="7"/>
        <v>2039</v>
      </c>
      <c r="HG3" s="39">
        <f t="shared" si="7"/>
        <v>2039</v>
      </c>
      <c r="HH3" s="39">
        <f t="shared" si="7"/>
        <v>2039</v>
      </c>
      <c r="HI3" s="39">
        <f t="shared" si="7"/>
        <v>2039</v>
      </c>
      <c r="HJ3" s="39">
        <f t="shared" si="7"/>
        <v>2039</v>
      </c>
      <c r="HK3" s="39">
        <f t="shared" si="7"/>
        <v>2039</v>
      </c>
      <c r="HL3" s="39">
        <f t="shared" si="7"/>
        <v>2039</v>
      </c>
      <c r="HM3" s="39">
        <f t="shared" si="7"/>
        <v>2039</v>
      </c>
      <c r="HN3" s="39">
        <f t="shared" si="7"/>
        <v>2039</v>
      </c>
      <c r="HO3" s="39">
        <f t="shared" si="7"/>
        <v>2039</v>
      </c>
      <c r="HP3" s="39">
        <f t="shared" si="7"/>
        <v>2039</v>
      </c>
      <c r="HQ3" s="39">
        <f t="shared" si="7"/>
        <v>2039</v>
      </c>
      <c r="HR3" s="39">
        <f t="shared" si="7"/>
        <v>2040</v>
      </c>
      <c r="HS3" s="39">
        <f t="shared" si="7"/>
        <v>2040</v>
      </c>
      <c r="HT3" s="39">
        <f t="shared" si="7"/>
        <v>2040</v>
      </c>
      <c r="HU3" s="39">
        <f t="shared" si="7"/>
        <v>2040</v>
      </c>
      <c r="HV3" s="39">
        <f t="shared" si="7"/>
        <v>2040</v>
      </c>
      <c r="HW3" s="39">
        <f t="shared" si="7"/>
        <v>2040</v>
      </c>
      <c r="HX3" s="39">
        <f t="shared" si="7"/>
        <v>2040</v>
      </c>
      <c r="HY3" s="39">
        <f t="shared" si="7"/>
        <v>2040</v>
      </c>
      <c r="HZ3" s="39">
        <f t="shared" si="7"/>
        <v>2040</v>
      </c>
      <c r="IA3" s="39">
        <f t="shared" si="7"/>
        <v>2040</v>
      </c>
      <c r="IB3" s="39">
        <f t="shared" si="7"/>
        <v>2040</v>
      </c>
      <c r="IC3" s="39">
        <f t="shared" si="7"/>
        <v>2040</v>
      </c>
      <c r="ID3" s="39">
        <f t="shared" si="7"/>
        <v>2041</v>
      </c>
      <c r="IE3" s="39">
        <f t="shared" si="7"/>
        <v>2041</v>
      </c>
      <c r="IF3" s="39">
        <f t="shared" si="7"/>
        <v>2041</v>
      </c>
      <c r="IG3" s="39">
        <f t="shared" si="7"/>
        <v>2041</v>
      </c>
      <c r="IH3" s="39">
        <f t="shared" si="7"/>
        <v>2041</v>
      </c>
      <c r="II3" s="39">
        <f t="shared" si="7"/>
        <v>2041</v>
      </c>
      <c r="IJ3" s="39">
        <f t="shared" si="7"/>
        <v>2041</v>
      </c>
      <c r="IK3" s="39">
        <f>YEAR(IK2)</f>
        <v>2041</v>
      </c>
      <c r="IL3" s="39">
        <f>YEAR(IL2)</f>
        <v>2041</v>
      </c>
    </row>
    <row r="4" spans="2:246" s="2" customFormat="1" ht="12" customHeight="1" x14ac:dyDescent="0.2">
      <c r="B4" s="3" t="s">
        <v>294</v>
      </c>
      <c r="C4" s="13"/>
      <c r="D4" s="13"/>
      <c r="E4" s="13"/>
      <c r="F4" s="13"/>
      <c r="G4" s="39">
        <f>ROUNDDOWN((G2-SMALL(Assump!$H$4:$H$5,COUNTIF(Assump!$D$4:$D$5,0)+1))/365,0)</f>
        <v>-1</v>
      </c>
      <c r="H4" s="39">
        <f>ROUNDDOWN((H2-SMALL(Assump!$H$4:$H$5,COUNTIF(Assump!$D$4:$D$5,0)+1))/365,0)</f>
        <v>0</v>
      </c>
      <c r="I4" s="39">
        <f>ROUNDDOWN((I2-SMALL(Assump!$H$4:$H$5,COUNTIF(Assump!$D$4:$D$5,0)+1))/365,0)</f>
        <v>0</v>
      </c>
      <c r="J4" s="39">
        <f>ROUNDDOWN((J2-SMALL(Assump!$H$4:$H$5,COUNTIF(Assump!$D$4:$D$5,0)+1))/365,0)</f>
        <v>0</v>
      </c>
      <c r="K4" s="39">
        <f>ROUNDDOWN((K2-SMALL(Assump!$H$4:$H$5,COUNTIF(Assump!$D$4:$D$5,0)+1))/365,0)</f>
        <v>0</v>
      </c>
      <c r="L4" s="39">
        <f>ROUNDDOWN((L2-SMALL(Assump!$H$4:$H$5,COUNTIF(Assump!$D$4:$D$5,0)+1))/365,0)</f>
        <v>0</v>
      </c>
      <c r="M4" s="39">
        <f>ROUNDDOWN((M2-SMALL(Assump!$H$4:$H$5,COUNTIF(Assump!$D$4:$D$5,0)+1))/365,0)</f>
        <v>0</v>
      </c>
      <c r="N4" s="39">
        <f>ROUNDDOWN((N2-SMALL(Assump!$H$4:$H$5,COUNTIF(Assump!$D$4:$D$5,0)+1))/365,0)</f>
        <v>0</v>
      </c>
      <c r="O4" s="39">
        <f>ROUNDDOWN((O2-SMALL(Assump!$H$4:$H$5,COUNTIF(Assump!$D$4:$D$5,0)+1))/365,0)</f>
        <v>0</v>
      </c>
      <c r="P4" s="39">
        <f>ROUNDDOWN((P2-SMALL(Assump!$H$4:$H$5,COUNTIF(Assump!$D$4:$D$5,0)+1))/365,0)</f>
        <v>0</v>
      </c>
      <c r="Q4" s="39">
        <f>ROUNDDOWN((Q2-SMALL(Assump!$H$4:$H$5,COUNTIF(Assump!$D$4:$D$5,0)+1))/365,0)</f>
        <v>0</v>
      </c>
      <c r="R4" s="39">
        <f>ROUNDDOWN((R2-SMALL(Assump!$H$4:$H$5,COUNTIF(Assump!$D$4:$D$5,0)+1))/365,0)</f>
        <v>0</v>
      </c>
      <c r="S4" s="39">
        <f>ROUNDDOWN((S2-SMALL(Assump!$H$4:$H$5,COUNTIF(Assump!$D$4:$D$5,0)+1))/365,0)</f>
        <v>0</v>
      </c>
      <c r="T4" s="39">
        <f>ROUNDDOWN((T2-SMALL(Assump!$H$4:$H$5,COUNTIF(Assump!$D$4:$D$5,0)+1))/365,0)</f>
        <v>0</v>
      </c>
      <c r="U4" s="39">
        <f>ROUNDDOWN((U2-SMALL(Assump!$H$4:$H$5,COUNTIF(Assump!$D$4:$D$5,0)+1))/365,0)</f>
        <v>0</v>
      </c>
      <c r="V4" s="39">
        <f>ROUNDDOWN((V2-SMALL(Assump!$H$4:$H$5,COUNTIF(Assump!$D$4:$D$5,0)+1))/365,0)</f>
        <v>0</v>
      </c>
      <c r="W4" s="39">
        <f>ROUNDDOWN((W2-SMALL(Assump!$H$4:$H$5,COUNTIF(Assump!$D$4:$D$5,0)+1))/365,0)</f>
        <v>0</v>
      </c>
      <c r="X4" s="39">
        <f>ROUNDDOWN((X2-SMALL(Assump!$H$4:$H$5,COUNTIF(Assump!$D$4:$D$5,0)+1))/365,0)</f>
        <v>0</v>
      </c>
      <c r="Y4" s="39">
        <f>ROUNDDOWN((Y2-SMALL(Assump!$H$4:$H$5,COUNTIF(Assump!$D$4:$D$5,0)+1))/365,0)</f>
        <v>0</v>
      </c>
      <c r="Z4" s="39">
        <f>ROUNDDOWN((Z2-SMALL(Assump!$H$4:$H$5,COUNTIF(Assump!$D$4:$D$5,0)+1))/365,0)</f>
        <v>0</v>
      </c>
      <c r="AA4" s="39">
        <f>ROUNDDOWN((AA2-SMALL(Assump!$H$4:$H$5,COUNTIF(Assump!$D$4:$D$5,0)+1))/365,0)</f>
        <v>0</v>
      </c>
      <c r="AB4" s="39">
        <f>ROUNDDOWN((AB2-SMALL(Assump!$H$4:$H$5,COUNTIF(Assump!$D$4:$D$5,0)+1))/365,0)</f>
        <v>0</v>
      </c>
      <c r="AC4" s="39">
        <f>ROUNDDOWN((AC2-SMALL(Assump!$H$4:$H$5,COUNTIF(Assump!$D$4:$D$5,0)+1))/365,0)</f>
        <v>0</v>
      </c>
      <c r="AD4" s="39">
        <f>ROUNDDOWN((AD2-SMALL(Assump!$H$4:$H$5,COUNTIF(Assump!$D$4:$D$5,0)+1))/365,0)</f>
        <v>0</v>
      </c>
      <c r="AE4" s="39">
        <f>ROUNDDOWN((AE2-SMALL(Assump!$H$4:$H$5,COUNTIF(Assump!$D$4:$D$5,0)+1))/365,0)</f>
        <v>1</v>
      </c>
      <c r="AF4" s="39">
        <f>ROUNDDOWN((AF2-SMALL(Assump!$H$4:$H$5,COUNTIF(Assump!$D$4:$D$5,0)+1))/365,0)</f>
        <v>1</v>
      </c>
      <c r="AG4" s="39">
        <f>ROUNDDOWN((AG2-SMALL(Assump!$H$4:$H$5,COUNTIF(Assump!$D$4:$D$5,0)+1))/365,0)</f>
        <v>1</v>
      </c>
      <c r="AH4" s="39">
        <f>ROUNDDOWN((AH2-SMALL(Assump!$H$4:$H$5,COUNTIF(Assump!$D$4:$D$5,0)+1))/365,0)</f>
        <v>1</v>
      </c>
      <c r="AI4" s="39">
        <f>ROUNDDOWN((AI2-SMALL(Assump!$H$4:$H$5,COUNTIF(Assump!$D$4:$D$5,0)+1))/365,0)</f>
        <v>1</v>
      </c>
      <c r="AJ4" s="39">
        <f>ROUNDDOWN((AJ2-SMALL(Assump!$H$4:$H$5,COUNTIF(Assump!$D$4:$D$5,0)+1))/365,0)</f>
        <v>1</v>
      </c>
      <c r="AK4" s="39">
        <f>ROUNDDOWN((AK2-SMALL(Assump!$H$4:$H$5,COUNTIF(Assump!$D$4:$D$5,0)+1))/365,0)</f>
        <v>1</v>
      </c>
      <c r="AL4" s="39">
        <f>ROUNDDOWN((AL2-SMALL(Assump!$H$4:$H$5,COUNTIF(Assump!$D$4:$D$5,0)+1))/365,0)</f>
        <v>1</v>
      </c>
      <c r="AM4" s="39">
        <f>ROUNDDOWN((AM2-SMALL(Assump!$H$4:$H$5,COUNTIF(Assump!$D$4:$D$5,0)+1))/365,0)</f>
        <v>1</v>
      </c>
      <c r="AN4" s="39">
        <f>ROUNDDOWN((AN2-SMALL(Assump!$H$4:$H$5,COUNTIF(Assump!$D$4:$D$5,0)+1))/365,0)</f>
        <v>1</v>
      </c>
      <c r="AO4" s="39">
        <f>ROUNDDOWN((AO2-SMALL(Assump!$H$4:$H$5,COUNTIF(Assump!$D$4:$D$5,0)+1))/365,0)</f>
        <v>1</v>
      </c>
      <c r="AP4" s="39">
        <f>ROUNDDOWN((AP2-SMALL(Assump!$H$4:$H$5,COUNTIF(Assump!$D$4:$D$5,0)+1))/365,0)</f>
        <v>1</v>
      </c>
      <c r="AQ4" s="39">
        <f>ROUNDDOWN((AQ2-SMALL(Assump!$H$4:$H$5,COUNTIF(Assump!$D$4:$D$5,0)+1))/365,0)</f>
        <v>2</v>
      </c>
      <c r="AR4" s="39">
        <f>ROUNDDOWN((AR2-SMALL(Assump!$H$4:$H$5,COUNTIF(Assump!$D$4:$D$5,0)+1))/365,0)</f>
        <v>2</v>
      </c>
      <c r="AS4" s="39">
        <f>ROUNDDOWN((AS2-SMALL(Assump!$H$4:$H$5,COUNTIF(Assump!$D$4:$D$5,0)+1))/365,0)</f>
        <v>2</v>
      </c>
      <c r="AT4" s="39">
        <f>ROUNDDOWN((AT2-SMALL(Assump!$H$4:$H$5,COUNTIF(Assump!$D$4:$D$5,0)+1))/365,0)</f>
        <v>2</v>
      </c>
      <c r="AU4" s="39">
        <f>ROUNDDOWN((AU2-SMALL(Assump!$H$4:$H$5,COUNTIF(Assump!$D$4:$D$5,0)+1))/365,0)</f>
        <v>2</v>
      </c>
      <c r="AV4" s="39">
        <f>ROUNDDOWN((AV2-SMALL(Assump!$H$4:$H$5,COUNTIF(Assump!$D$4:$D$5,0)+1))/365,0)</f>
        <v>2</v>
      </c>
      <c r="AW4" s="39">
        <f>ROUNDDOWN((AW2-SMALL(Assump!$H$4:$H$5,COUNTIF(Assump!$D$4:$D$5,0)+1))/365,0)</f>
        <v>2</v>
      </c>
      <c r="AX4" s="39">
        <f>ROUNDDOWN((AX2-SMALL(Assump!$H$4:$H$5,COUNTIF(Assump!$D$4:$D$5,0)+1))/365,0)</f>
        <v>2</v>
      </c>
      <c r="AY4" s="39">
        <f>ROUNDDOWN((AY2-SMALL(Assump!$H$4:$H$5,COUNTIF(Assump!$D$4:$D$5,0)+1))/365,0)</f>
        <v>2</v>
      </c>
      <c r="AZ4" s="39">
        <f>ROUNDDOWN((AZ2-SMALL(Assump!$H$4:$H$5,COUNTIF(Assump!$D$4:$D$5,0)+1))/365,0)</f>
        <v>2</v>
      </c>
      <c r="BA4" s="39">
        <f>ROUNDDOWN((BA2-SMALL(Assump!$H$4:$H$5,COUNTIF(Assump!$D$4:$D$5,0)+1))/365,0)</f>
        <v>2</v>
      </c>
      <c r="BB4" s="39">
        <f>ROUNDDOWN((BB2-SMALL(Assump!$H$4:$H$5,COUNTIF(Assump!$D$4:$D$5,0)+1))/365,0)</f>
        <v>2</v>
      </c>
      <c r="BC4" s="39">
        <f>ROUNDDOWN((BC2-SMALL(Assump!$H$4:$H$5,COUNTIF(Assump!$D$4:$D$5,0)+1))/365,0)</f>
        <v>3</v>
      </c>
      <c r="BD4" s="39">
        <f>ROUNDDOWN((BD2-SMALL(Assump!$H$4:$H$5,COUNTIF(Assump!$D$4:$D$5,0)+1))/365,0)</f>
        <v>3</v>
      </c>
      <c r="BE4" s="39">
        <f>ROUNDDOWN((BE2-SMALL(Assump!$H$4:$H$5,COUNTIF(Assump!$D$4:$D$5,0)+1))/365,0)</f>
        <v>3</v>
      </c>
      <c r="BF4" s="39">
        <f>ROUNDDOWN((BF2-SMALL(Assump!$H$4:$H$5,COUNTIF(Assump!$D$4:$D$5,0)+1))/365,0)</f>
        <v>3</v>
      </c>
      <c r="BG4" s="39">
        <f>ROUNDDOWN((BG2-SMALL(Assump!$H$4:$H$5,COUNTIF(Assump!$D$4:$D$5,0)+1))/365,0)</f>
        <v>3</v>
      </c>
      <c r="BH4" s="39">
        <f>ROUNDDOWN((BH2-SMALL(Assump!$H$4:$H$5,COUNTIF(Assump!$D$4:$D$5,0)+1))/365,0)</f>
        <v>3</v>
      </c>
      <c r="BI4" s="39">
        <f>ROUNDDOWN((BI2-SMALL(Assump!$H$4:$H$5,COUNTIF(Assump!$D$4:$D$5,0)+1))/365,0)</f>
        <v>3</v>
      </c>
      <c r="BJ4" s="39">
        <f>ROUNDDOWN((BJ2-SMALL(Assump!$H$4:$H$5,COUNTIF(Assump!$D$4:$D$5,0)+1))/365,0)</f>
        <v>3</v>
      </c>
      <c r="BK4" s="39">
        <f>ROUNDDOWN((BK2-SMALL(Assump!$H$4:$H$5,COUNTIF(Assump!$D$4:$D$5,0)+1))/365,0)</f>
        <v>3</v>
      </c>
      <c r="BL4" s="39">
        <f>ROUNDDOWN((BL2-SMALL(Assump!$H$4:$H$5,COUNTIF(Assump!$D$4:$D$5,0)+1))/365,0)</f>
        <v>3</v>
      </c>
      <c r="BM4" s="39">
        <f>ROUNDDOWN((BM2-SMALL(Assump!$H$4:$H$5,COUNTIF(Assump!$D$4:$D$5,0)+1))/365,0)</f>
        <v>3</v>
      </c>
      <c r="BN4" s="39">
        <f>ROUNDDOWN((BN2-SMALL(Assump!$H$4:$H$5,COUNTIF(Assump!$D$4:$D$5,0)+1))/365,0)</f>
        <v>3</v>
      </c>
      <c r="BO4" s="39">
        <f>ROUNDDOWN((BO2-SMALL(Assump!$H$4:$H$5,COUNTIF(Assump!$D$4:$D$5,0)+1))/365,0)</f>
        <v>4</v>
      </c>
      <c r="BP4" s="39">
        <f>ROUNDDOWN((BP2-SMALL(Assump!$H$4:$H$5,COUNTIF(Assump!$D$4:$D$5,0)+1))/365,0)</f>
        <v>4</v>
      </c>
      <c r="BQ4" s="39">
        <f>ROUNDDOWN((BQ2-SMALL(Assump!$H$4:$H$5,COUNTIF(Assump!$D$4:$D$5,0)+1))/365,0)</f>
        <v>4</v>
      </c>
      <c r="BR4" s="39">
        <f>ROUNDDOWN((BR2-SMALL(Assump!$H$4:$H$5,COUNTIF(Assump!$D$4:$D$5,0)+1))/365,0)</f>
        <v>4</v>
      </c>
      <c r="BS4" s="39">
        <f>ROUNDDOWN((BS2-SMALL(Assump!$H$4:$H$5,COUNTIF(Assump!$D$4:$D$5,0)+1))/365,0)</f>
        <v>4</v>
      </c>
      <c r="BT4" s="39">
        <f>ROUNDDOWN((BT2-SMALL(Assump!$H$4:$H$5,COUNTIF(Assump!$D$4:$D$5,0)+1))/365,0)</f>
        <v>4</v>
      </c>
      <c r="BU4" s="39">
        <f>ROUNDDOWN((BU2-SMALL(Assump!$H$4:$H$5,COUNTIF(Assump!$D$4:$D$5,0)+1))/365,0)</f>
        <v>4</v>
      </c>
      <c r="BV4" s="39">
        <f>ROUNDDOWN((BV2-SMALL(Assump!$H$4:$H$5,COUNTIF(Assump!$D$4:$D$5,0)+1))/365,0)</f>
        <v>4</v>
      </c>
      <c r="BW4" s="39">
        <f>ROUNDDOWN((BW2-SMALL(Assump!$H$4:$H$5,COUNTIF(Assump!$D$4:$D$5,0)+1))/365,0)</f>
        <v>4</v>
      </c>
      <c r="BX4" s="39">
        <f>ROUNDDOWN((BX2-SMALL(Assump!$H$4:$H$5,COUNTIF(Assump!$D$4:$D$5,0)+1))/365,0)</f>
        <v>4</v>
      </c>
      <c r="BY4" s="39">
        <f>ROUNDDOWN((BY2-SMALL(Assump!$H$4:$H$5,COUNTIF(Assump!$D$4:$D$5,0)+1))/365,0)</f>
        <v>4</v>
      </c>
      <c r="BZ4" s="39">
        <f>ROUNDDOWN((BZ2-SMALL(Assump!$H$4:$H$5,COUNTIF(Assump!$D$4:$D$5,0)+1))/365,0)</f>
        <v>4</v>
      </c>
      <c r="CA4" s="39">
        <f>ROUNDDOWN((CA2-SMALL(Assump!$H$4:$H$5,COUNTIF(Assump!$D$4:$D$5,0)+1))/365,0)</f>
        <v>5</v>
      </c>
      <c r="CB4" s="39">
        <f>ROUNDDOWN((CB2-SMALL(Assump!$H$4:$H$5,COUNTIF(Assump!$D$4:$D$5,0)+1))/365,0)</f>
        <v>5</v>
      </c>
      <c r="CC4" s="39">
        <f>ROUNDDOWN((CC2-SMALL(Assump!$H$4:$H$5,COUNTIF(Assump!$D$4:$D$5,0)+1))/365,0)</f>
        <v>5</v>
      </c>
      <c r="CD4" s="39">
        <f>ROUNDDOWN((CD2-SMALL(Assump!$H$4:$H$5,COUNTIF(Assump!$D$4:$D$5,0)+1))/365,0)</f>
        <v>5</v>
      </c>
      <c r="CE4" s="39">
        <f>ROUNDDOWN((CE2-SMALL(Assump!$H$4:$H$5,COUNTIF(Assump!$D$4:$D$5,0)+1))/365,0)</f>
        <v>5</v>
      </c>
      <c r="CF4" s="39">
        <f>ROUNDDOWN((CF2-SMALL(Assump!$H$4:$H$5,COUNTIF(Assump!$D$4:$D$5,0)+1))/365,0)</f>
        <v>5</v>
      </c>
      <c r="CG4" s="39">
        <f>ROUNDDOWN((CG2-SMALL(Assump!$H$4:$H$5,COUNTIF(Assump!$D$4:$D$5,0)+1))/365,0)</f>
        <v>5</v>
      </c>
      <c r="CH4" s="39">
        <f>ROUNDDOWN((CH2-SMALL(Assump!$H$4:$H$5,COUNTIF(Assump!$D$4:$D$5,0)+1))/365,0)</f>
        <v>5</v>
      </c>
      <c r="CI4" s="39">
        <f>ROUNDDOWN((CI2-SMALL(Assump!$H$4:$H$5,COUNTIF(Assump!$D$4:$D$5,0)+1))/365,0)</f>
        <v>5</v>
      </c>
      <c r="CJ4" s="39">
        <f>ROUNDDOWN((CJ2-SMALL(Assump!$H$4:$H$5,COUNTIF(Assump!$D$4:$D$5,0)+1))/365,0)</f>
        <v>5</v>
      </c>
      <c r="CK4" s="39">
        <f>ROUNDDOWN((CK2-SMALL(Assump!$H$4:$H$5,COUNTIF(Assump!$D$4:$D$5,0)+1))/365,0)</f>
        <v>5</v>
      </c>
      <c r="CL4" s="39">
        <f>ROUNDDOWN((CL2-SMALL(Assump!$H$4:$H$5,COUNTIF(Assump!$D$4:$D$5,0)+1))/365,0)</f>
        <v>5</v>
      </c>
      <c r="CM4" s="39">
        <f>ROUNDDOWN((CM2-SMALL(Assump!$H$4:$H$5,COUNTIF(Assump!$D$4:$D$5,0)+1))/365,0)</f>
        <v>6</v>
      </c>
      <c r="CN4" s="39">
        <f>ROUNDDOWN((CN2-SMALL(Assump!$H$4:$H$5,COUNTIF(Assump!$D$4:$D$5,0)+1))/365,0)</f>
        <v>6</v>
      </c>
      <c r="CO4" s="39">
        <f>ROUNDDOWN((CO2-SMALL(Assump!$H$4:$H$5,COUNTIF(Assump!$D$4:$D$5,0)+1))/365,0)</f>
        <v>6</v>
      </c>
      <c r="CP4" s="39">
        <f>ROUNDDOWN((CP2-SMALL(Assump!$H$4:$H$5,COUNTIF(Assump!$D$4:$D$5,0)+1))/365,0)</f>
        <v>6</v>
      </c>
      <c r="CQ4" s="39">
        <f>ROUNDDOWN((CQ2-SMALL(Assump!$H$4:$H$5,COUNTIF(Assump!$D$4:$D$5,0)+1))/365,0)</f>
        <v>6</v>
      </c>
      <c r="CR4" s="39">
        <f>ROUNDDOWN((CR2-SMALL(Assump!$H$4:$H$5,COUNTIF(Assump!$D$4:$D$5,0)+1))/365,0)</f>
        <v>6</v>
      </c>
      <c r="CS4" s="39">
        <f>ROUNDDOWN((CS2-SMALL(Assump!$H$4:$H$5,COUNTIF(Assump!$D$4:$D$5,0)+1))/365,0)</f>
        <v>6</v>
      </c>
      <c r="CT4" s="39">
        <f>ROUNDDOWN((CT2-SMALL(Assump!$H$4:$H$5,COUNTIF(Assump!$D$4:$D$5,0)+1))/365,0)</f>
        <v>6</v>
      </c>
      <c r="CU4" s="39">
        <f>ROUNDDOWN((CU2-SMALL(Assump!$H$4:$H$5,COUNTIF(Assump!$D$4:$D$5,0)+1))/365,0)</f>
        <v>6</v>
      </c>
      <c r="CV4" s="39">
        <f>ROUNDDOWN((CV2-SMALL(Assump!$H$4:$H$5,COUNTIF(Assump!$D$4:$D$5,0)+1))/365,0)</f>
        <v>6</v>
      </c>
      <c r="CW4" s="39">
        <f>ROUNDDOWN((CW2-SMALL(Assump!$H$4:$H$5,COUNTIF(Assump!$D$4:$D$5,0)+1))/365,0)</f>
        <v>6</v>
      </c>
      <c r="CX4" s="39">
        <f>ROUNDDOWN((CX2-SMALL(Assump!$H$4:$H$5,COUNTIF(Assump!$D$4:$D$5,0)+1))/365,0)</f>
        <v>6</v>
      </c>
      <c r="CY4" s="39">
        <f>ROUNDDOWN((CY2-SMALL(Assump!$H$4:$H$5,COUNTIF(Assump!$D$4:$D$5,0)+1))/365,0)</f>
        <v>7</v>
      </c>
      <c r="CZ4" s="39">
        <f>ROUNDDOWN((CZ2-SMALL(Assump!$H$4:$H$5,COUNTIF(Assump!$D$4:$D$5,0)+1))/365,0)</f>
        <v>7</v>
      </c>
      <c r="DA4" s="39">
        <f>ROUNDDOWN((DA2-SMALL(Assump!$H$4:$H$5,COUNTIF(Assump!$D$4:$D$5,0)+1))/365,0)</f>
        <v>7</v>
      </c>
      <c r="DB4" s="39">
        <f>ROUNDDOWN((DB2-SMALL(Assump!$H$4:$H$5,COUNTIF(Assump!$D$4:$D$5,0)+1))/365,0)</f>
        <v>7</v>
      </c>
      <c r="DC4" s="39">
        <f>ROUNDDOWN((DC2-SMALL(Assump!$H$4:$H$5,COUNTIF(Assump!$D$4:$D$5,0)+1))/365,0)</f>
        <v>7</v>
      </c>
      <c r="DD4" s="39">
        <f>ROUNDDOWN((DD2-SMALL(Assump!$H$4:$H$5,COUNTIF(Assump!$D$4:$D$5,0)+1))/365,0)</f>
        <v>7</v>
      </c>
      <c r="DE4" s="39">
        <f>ROUNDDOWN((DE2-SMALL(Assump!$H$4:$H$5,COUNTIF(Assump!$D$4:$D$5,0)+1))/365,0)</f>
        <v>7</v>
      </c>
      <c r="DF4" s="39">
        <f>ROUNDDOWN((DF2-SMALL(Assump!$H$4:$H$5,COUNTIF(Assump!$D$4:$D$5,0)+1))/365,0)</f>
        <v>7</v>
      </c>
      <c r="DG4" s="39">
        <f>ROUNDDOWN((DG2-SMALL(Assump!$H$4:$H$5,COUNTIF(Assump!$D$4:$D$5,0)+1))/365,0)</f>
        <v>7</v>
      </c>
      <c r="DH4" s="39">
        <f>ROUNDDOWN((DH2-SMALL(Assump!$H$4:$H$5,COUNTIF(Assump!$D$4:$D$5,0)+1))/365,0)</f>
        <v>7</v>
      </c>
      <c r="DI4" s="39">
        <f>ROUNDDOWN((DI2-SMALL(Assump!$H$4:$H$5,COUNTIF(Assump!$D$4:$D$5,0)+1))/365,0)</f>
        <v>7</v>
      </c>
      <c r="DJ4" s="39">
        <f>ROUNDDOWN((DJ2-SMALL(Assump!$H$4:$H$5,COUNTIF(Assump!$D$4:$D$5,0)+1))/365,0)</f>
        <v>7</v>
      </c>
      <c r="DK4" s="39">
        <f>ROUNDDOWN((DK2-SMALL(Assump!$H$4:$H$5,COUNTIF(Assump!$D$4:$D$5,0)+1))/365,0)</f>
        <v>8</v>
      </c>
      <c r="DL4" s="39">
        <f>ROUNDDOWN((DL2-SMALL(Assump!$H$4:$H$5,COUNTIF(Assump!$D$4:$D$5,0)+1))/365,0)</f>
        <v>8</v>
      </c>
      <c r="DM4" s="39">
        <f>ROUNDDOWN((DM2-SMALL(Assump!$H$4:$H$5,COUNTIF(Assump!$D$4:$D$5,0)+1))/365,0)</f>
        <v>8</v>
      </c>
      <c r="DN4" s="39">
        <f>ROUNDDOWN((DN2-SMALL(Assump!$H$4:$H$5,COUNTIF(Assump!$D$4:$D$5,0)+1))/365,0)</f>
        <v>8</v>
      </c>
      <c r="DO4" s="39">
        <f>ROUNDDOWN((DO2-SMALL(Assump!$H$4:$H$5,COUNTIF(Assump!$D$4:$D$5,0)+1))/365,0)</f>
        <v>8</v>
      </c>
      <c r="DP4" s="39">
        <f>ROUNDDOWN((DP2-SMALL(Assump!$H$4:$H$5,COUNTIF(Assump!$D$4:$D$5,0)+1))/365,0)</f>
        <v>8</v>
      </c>
      <c r="DQ4" s="39">
        <f>ROUNDDOWN((DQ2-SMALL(Assump!$H$4:$H$5,COUNTIF(Assump!$D$4:$D$5,0)+1))/365,0)</f>
        <v>8</v>
      </c>
      <c r="DR4" s="39">
        <f>ROUNDDOWN((DR2-SMALL(Assump!$H$4:$H$5,COUNTIF(Assump!$D$4:$D$5,0)+1))/365,0)</f>
        <v>8</v>
      </c>
      <c r="DS4" s="39">
        <f>ROUNDDOWN((DS2-SMALL(Assump!$H$4:$H$5,COUNTIF(Assump!$D$4:$D$5,0)+1))/365,0)</f>
        <v>8</v>
      </c>
      <c r="DT4" s="39">
        <f>ROUNDDOWN((DT2-SMALL(Assump!$H$4:$H$5,COUNTIF(Assump!$D$4:$D$5,0)+1))/365,0)</f>
        <v>8</v>
      </c>
      <c r="DU4" s="39">
        <f>ROUNDDOWN((DU2-SMALL(Assump!$H$4:$H$5,COUNTIF(Assump!$D$4:$D$5,0)+1))/365,0)</f>
        <v>8</v>
      </c>
      <c r="DV4" s="39">
        <f>ROUNDDOWN((DV2-SMALL(Assump!$H$4:$H$5,COUNTIF(Assump!$D$4:$D$5,0)+1))/365,0)</f>
        <v>8</v>
      </c>
      <c r="DW4" s="39">
        <f>ROUNDDOWN((DW2-SMALL(Assump!$H$4:$H$5,COUNTIF(Assump!$D$4:$D$5,0)+1))/365,0)</f>
        <v>9</v>
      </c>
      <c r="DX4" s="39">
        <f>ROUNDDOWN((DX2-SMALL(Assump!$H$4:$H$5,COUNTIF(Assump!$D$4:$D$5,0)+1))/365,0)</f>
        <v>9</v>
      </c>
      <c r="DY4" s="39">
        <f>ROUNDDOWN((DY2-SMALL(Assump!$H$4:$H$5,COUNTIF(Assump!$D$4:$D$5,0)+1))/365,0)</f>
        <v>9</v>
      </c>
      <c r="DZ4" s="39">
        <f>ROUNDDOWN((DZ2-SMALL(Assump!$H$4:$H$5,COUNTIF(Assump!$D$4:$D$5,0)+1))/365,0)</f>
        <v>9</v>
      </c>
      <c r="EA4" s="39">
        <f>ROUNDDOWN((EA2-SMALL(Assump!$H$4:$H$5,COUNTIF(Assump!$D$4:$D$5,0)+1))/365,0)</f>
        <v>9</v>
      </c>
      <c r="EB4" s="39">
        <f>ROUNDDOWN((EB2-SMALL(Assump!$H$4:$H$5,COUNTIF(Assump!$D$4:$D$5,0)+1))/365,0)</f>
        <v>9</v>
      </c>
      <c r="EC4" s="39">
        <f>ROUNDDOWN((EC2-SMALL(Assump!$H$4:$H$5,COUNTIF(Assump!$D$4:$D$5,0)+1))/365,0)</f>
        <v>9</v>
      </c>
      <c r="ED4" s="39">
        <f>ROUNDDOWN((ED2-SMALL(Assump!$H$4:$H$5,COUNTIF(Assump!$D$4:$D$5,0)+1))/365,0)</f>
        <v>9</v>
      </c>
      <c r="EE4" s="39">
        <f>ROUNDDOWN((EE2-SMALL(Assump!$H$4:$H$5,COUNTIF(Assump!$D$4:$D$5,0)+1))/365,0)</f>
        <v>9</v>
      </c>
      <c r="EF4" s="39">
        <f>ROUNDDOWN((EF2-SMALL(Assump!$H$4:$H$5,COUNTIF(Assump!$D$4:$D$5,0)+1))/365,0)</f>
        <v>9</v>
      </c>
      <c r="EG4" s="39">
        <f>ROUNDDOWN((EG2-SMALL(Assump!$H$4:$H$5,COUNTIF(Assump!$D$4:$D$5,0)+1))/365,0)</f>
        <v>9</v>
      </c>
      <c r="EH4" s="39">
        <f>ROUNDDOWN((EH2-SMALL(Assump!$H$4:$H$5,COUNTIF(Assump!$D$4:$D$5,0)+1))/365,0)</f>
        <v>9</v>
      </c>
      <c r="EI4" s="39">
        <f>ROUNDDOWN((EI2-SMALL(Assump!$H$4:$H$5,COUNTIF(Assump!$D$4:$D$5,0)+1))/365,0)</f>
        <v>10</v>
      </c>
      <c r="EJ4" s="39">
        <f>ROUNDDOWN((EJ2-SMALL(Assump!$H$4:$H$5,COUNTIF(Assump!$D$4:$D$5,0)+1))/365,0)</f>
        <v>10</v>
      </c>
      <c r="EK4" s="39">
        <f>ROUNDDOWN((EK2-SMALL(Assump!$H$4:$H$5,COUNTIF(Assump!$D$4:$D$5,0)+1))/365,0)</f>
        <v>10</v>
      </c>
      <c r="EL4" s="39">
        <f>ROUNDDOWN((EL2-SMALL(Assump!$H$4:$H$5,COUNTIF(Assump!$D$4:$D$5,0)+1))/365,0)</f>
        <v>10</v>
      </c>
      <c r="EM4" s="39">
        <f>ROUNDDOWN((EM2-SMALL(Assump!$H$4:$H$5,COUNTIF(Assump!$D$4:$D$5,0)+1))/365,0)</f>
        <v>10</v>
      </c>
      <c r="EN4" s="39">
        <f>ROUNDDOWN((EN2-SMALL(Assump!$H$4:$H$5,COUNTIF(Assump!$D$4:$D$5,0)+1))/365,0)</f>
        <v>10</v>
      </c>
      <c r="EO4" s="39">
        <f>ROUNDDOWN((EO2-SMALL(Assump!$H$4:$H$5,COUNTIF(Assump!$D$4:$D$5,0)+1))/365,0)</f>
        <v>10</v>
      </c>
      <c r="EP4" s="39">
        <f>ROUNDDOWN((EP2-SMALL(Assump!$H$4:$H$5,COUNTIF(Assump!$D$4:$D$5,0)+1))/365,0)</f>
        <v>10</v>
      </c>
      <c r="EQ4" s="39">
        <f>ROUNDDOWN((EQ2-SMALL(Assump!$H$4:$H$5,COUNTIF(Assump!$D$4:$D$5,0)+1))/365,0)</f>
        <v>10</v>
      </c>
      <c r="ER4" s="39">
        <f>ROUNDDOWN((ER2-SMALL(Assump!$H$4:$H$5,COUNTIF(Assump!$D$4:$D$5,0)+1))/365,0)</f>
        <v>10</v>
      </c>
      <c r="ES4" s="39">
        <f>ROUNDDOWN((ES2-SMALL(Assump!$H$4:$H$5,COUNTIF(Assump!$D$4:$D$5,0)+1))/365,0)</f>
        <v>10</v>
      </c>
      <c r="ET4" s="39">
        <f>ROUNDDOWN((ET2-SMALL(Assump!$H$4:$H$5,COUNTIF(Assump!$D$4:$D$5,0)+1))/365,0)</f>
        <v>10</v>
      </c>
      <c r="EU4" s="39">
        <f>ROUNDDOWN((EU2-SMALL(Assump!$H$4:$H$5,COUNTIF(Assump!$D$4:$D$5,0)+1))/365,0)</f>
        <v>11</v>
      </c>
      <c r="EV4" s="39">
        <f>ROUNDDOWN((EV2-SMALL(Assump!$H$4:$H$5,COUNTIF(Assump!$D$4:$D$5,0)+1))/365,0)</f>
        <v>11</v>
      </c>
      <c r="EW4" s="39">
        <f>ROUNDDOWN((EW2-SMALL(Assump!$H$4:$H$5,COUNTIF(Assump!$D$4:$D$5,0)+1))/365,0)</f>
        <v>11</v>
      </c>
      <c r="EX4" s="39">
        <f>ROUNDDOWN((EX2-SMALL(Assump!$H$4:$H$5,COUNTIF(Assump!$D$4:$D$5,0)+1))/365,0)</f>
        <v>11</v>
      </c>
      <c r="EY4" s="39">
        <f>ROUNDDOWN((EY2-SMALL(Assump!$H$4:$H$5,COUNTIF(Assump!$D$4:$D$5,0)+1))/365,0)</f>
        <v>11</v>
      </c>
      <c r="EZ4" s="39">
        <f>ROUNDDOWN((EZ2-SMALL(Assump!$H$4:$H$5,COUNTIF(Assump!$D$4:$D$5,0)+1))/365,0)</f>
        <v>11</v>
      </c>
      <c r="FA4" s="39">
        <f>ROUNDDOWN((FA2-SMALL(Assump!$H$4:$H$5,COUNTIF(Assump!$D$4:$D$5,0)+1))/365,0)</f>
        <v>11</v>
      </c>
      <c r="FB4" s="39">
        <f>ROUNDDOWN((FB2-SMALL(Assump!$H$4:$H$5,COUNTIF(Assump!$D$4:$D$5,0)+1))/365,0)</f>
        <v>11</v>
      </c>
      <c r="FC4" s="39">
        <f>ROUNDDOWN((FC2-SMALL(Assump!$H$4:$H$5,COUNTIF(Assump!$D$4:$D$5,0)+1))/365,0)</f>
        <v>11</v>
      </c>
      <c r="FD4" s="39">
        <f>ROUNDDOWN((FD2-SMALL(Assump!$H$4:$H$5,COUNTIF(Assump!$D$4:$D$5,0)+1))/365,0)</f>
        <v>11</v>
      </c>
      <c r="FE4" s="39">
        <f>ROUNDDOWN((FE2-SMALL(Assump!$H$4:$H$5,COUNTIF(Assump!$D$4:$D$5,0)+1))/365,0)</f>
        <v>11</v>
      </c>
      <c r="FF4" s="39">
        <f>ROUNDDOWN((FF2-SMALL(Assump!$H$4:$H$5,COUNTIF(Assump!$D$4:$D$5,0)+1))/365,0)</f>
        <v>11</v>
      </c>
      <c r="FG4" s="39">
        <f>ROUNDDOWN((FG2-SMALL(Assump!$H$4:$H$5,COUNTIF(Assump!$D$4:$D$5,0)+1))/365,0)</f>
        <v>12</v>
      </c>
      <c r="FH4" s="39">
        <f>ROUNDDOWN((FH2-SMALL(Assump!$H$4:$H$5,COUNTIF(Assump!$D$4:$D$5,0)+1))/365,0)</f>
        <v>12</v>
      </c>
      <c r="FI4" s="39">
        <f>ROUNDDOWN((FI2-SMALL(Assump!$H$4:$H$5,COUNTIF(Assump!$D$4:$D$5,0)+1))/365,0)</f>
        <v>12</v>
      </c>
      <c r="FJ4" s="39">
        <f>ROUNDDOWN((FJ2-SMALL(Assump!$H$4:$H$5,COUNTIF(Assump!$D$4:$D$5,0)+1))/365,0)</f>
        <v>12</v>
      </c>
      <c r="FK4" s="39">
        <f>ROUNDDOWN((FK2-SMALL(Assump!$H$4:$H$5,COUNTIF(Assump!$D$4:$D$5,0)+1))/365,0)</f>
        <v>12</v>
      </c>
      <c r="FL4" s="39">
        <f>ROUNDDOWN((FL2-SMALL(Assump!$H$4:$H$5,COUNTIF(Assump!$D$4:$D$5,0)+1))/365,0)</f>
        <v>12</v>
      </c>
      <c r="FM4" s="39">
        <f>ROUNDDOWN((FM2-SMALL(Assump!$H$4:$H$5,COUNTIF(Assump!$D$4:$D$5,0)+1))/365,0)</f>
        <v>12</v>
      </c>
      <c r="FN4" s="39">
        <f>ROUNDDOWN((FN2-SMALL(Assump!$H$4:$H$5,COUNTIF(Assump!$D$4:$D$5,0)+1))/365,0)</f>
        <v>12</v>
      </c>
      <c r="FO4" s="39">
        <f>ROUNDDOWN((FO2-SMALL(Assump!$H$4:$H$5,COUNTIF(Assump!$D$4:$D$5,0)+1))/365,0)</f>
        <v>12</v>
      </c>
      <c r="FP4" s="39">
        <f>ROUNDDOWN((FP2-SMALL(Assump!$H$4:$H$5,COUNTIF(Assump!$D$4:$D$5,0)+1))/365,0)</f>
        <v>12</v>
      </c>
      <c r="FQ4" s="39">
        <f>ROUNDDOWN((FQ2-SMALL(Assump!$H$4:$H$5,COUNTIF(Assump!$D$4:$D$5,0)+1))/365,0)</f>
        <v>12</v>
      </c>
      <c r="FR4" s="39">
        <f>ROUNDDOWN((FR2-SMALL(Assump!$H$4:$H$5,COUNTIF(Assump!$D$4:$D$5,0)+1))/365,0)</f>
        <v>12</v>
      </c>
      <c r="FS4" s="39">
        <f>ROUNDDOWN((FS2-SMALL(Assump!$H$4:$H$5,COUNTIF(Assump!$D$4:$D$5,0)+1))/365,0)</f>
        <v>13</v>
      </c>
      <c r="FT4" s="39">
        <f>ROUNDDOWN((FT2-SMALL(Assump!$H$4:$H$5,COUNTIF(Assump!$D$4:$D$5,0)+1))/365,0)</f>
        <v>13</v>
      </c>
      <c r="FU4" s="39">
        <f>ROUNDDOWN((FU2-SMALL(Assump!$H$4:$H$5,COUNTIF(Assump!$D$4:$D$5,0)+1))/365,0)</f>
        <v>13</v>
      </c>
      <c r="FV4" s="39">
        <f>ROUNDDOWN((FV2-SMALL(Assump!$H$4:$H$5,COUNTIF(Assump!$D$4:$D$5,0)+1))/365,0)</f>
        <v>13</v>
      </c>
      <c r="FW4" s="39">
        <f>ROUNDDOWN((FW2-SMALL(Assump!$H$4:$H$5,COUNTIF(Assump!$D$4:$D$5,0)+1))/365,0)</f>
        <v>13</v>
      </c>
      <c r="FX4" s="39">
        <f>ROUNDDOWN((FX2-SMALL(Assump!$H$4:$H$5,COUNTIF(Assump!$D$4:$D$5,0)+1))/365,0)</f>
        <v>13</v>
      </c>
      <c r="FY4" s="39">
        <f>ROUNDDOWN((FY2-SMALL(Assump!$H$4:$H$5,COUNTIF(Assump!$D$4:$D$5,0)+1))/365,0)</f>
        <v>13</v>
      </c>
      <c r="FZ4" s="39">
        <f>ROUNDDOWN((FZ2-SMALL(Assump!$H$4:$H$5,COUNTIF(Assump!$D$4:$D$5,0)+1))/365,0)</f>
        <v>13</v>
      </c>
      <c r="GA4" s="39">
        <f>ROUNDDOWN((GA2-SMALL(Assump!$H$4:$H$5,COUNTIF(Assump!$D$4:$D$5,0)+1))/365,0)</f>
        <v>13</v>
      </c>
      <c r="GB4" s="39">
        <f>ROUNDDOWN((GB2-SMALL(Assump!$H$4:$H$5,COUNTIF(Assump!$D$4:$D$5,0)+1))/365,0)</f>
        <v>13</v>
      </c>
      <c r="GC4" s="39">
        <f>ROUNDDOWN((GC2-SMALL(Assump!$H$4:$H$5,COUNTIF(Assump!$D$4:$D$5,0)+1))/365,0)</f>
        <v>13</v>
      </c>
      <c r="GD4" s="39">
        <f>ROUNDDOWN((GD2-SMALL(Assump!$H$4:$H$5,COUNTIF(Assump!$D$4:$D$5,0)+1))/365,0)</f>
        <v>13</v>
      </c>
      <c r="GE4" s="39">
        <f>ROUNDDOWN((GE2-SMALL(Assump!$H$4:$H$5,COUNTIF(Assump!$D$4:$D$5,0)+1))/365,0)</f>
        <v>14</v>
      </c>
      <c r="GF4" s="39">
        <f>ROUNDDOWN((GF2-SMALL(Assump!$H$4:$H$5,COUNTIF(Assump!$D$4:$D$5,0)+1))/365,0)</f>
        <v>14</v>
      </c>
      <c r="GG4" s="39">
        <f>ROUNDDOWN((GG2-SMALL(Assump!$H$4:$H$5,COUNTIF(Assump!$D$4:$D$5,0)+1))/365,0)</f>
        <v>14</v>
      </c>
      <c r="GH4" s="39">
        <f>ROUNDDOWN((GH2-SMALL(Assump!$H$4:$H$5,COUNTIF(Assump!$D$4:$D$5,0)+1))/365,0)</f>
        <v>14</v>
      </c>
      <c r="GI4" s="39">
        <f>ROUNDDOWN((GI2-SMALL(Assump!$H$4:$H$5,COUNTIF(Assump!$D$4:$D$5,0)+1))/365,0)</f>
        <v>14</v>
      </c>
      <c r="GJ4" s="39">
        <f>ROUNDDOWN((GJ2-SMALL(Assump!$H$4:$H$5,COUNTIF(Assump!$D$4:$D$5,0)+1))/365,0)</f>
        <v>14</v>
      </c>
      <c r="GK4" s="39">
        <f>ROUNDDOWN((GK2-SMALL(Assump!$H$4:$H$5,COUNTIF(Assump!$D$4:$D$5,0)+1))/365,0)</f>
        <v>14</v>
      </c>
      <c r="GL4" s="39">
        <f>ROUNDDOWN((GL2-SMALL(Assump!$H$4:$H$5,COUNTIF(Assump!$D$4:$D$5,0)+1))/365,0)</f>
        <v>14</v>
      </c>
      <c r="GM4" s="39">
        <f>ROUNDDOWN((GM2-SMALL(Assump!$H$4:$H$5,COUNTIF(Assump!$D$4:$D$5,0)+1))/365,0)</f>
        <v>14</v>
      </c>
      <c r="GN4" s="39">
        <f>ROUNDDOWN((GN2-SMALL(Assump!$H$4:$H$5,COUNTIF(Assump!$D$4:$D$5,0)+1))/365,0)</f>
        <v>14</v>
      </c>
      <c r="GO4" s="39">
        <f>ROUNDDOWN((GO2-SMALL(Assump!$H$4:$H$5,COUNTIF(Assump!$D$4:$D$5,0)+1))/365,0)</f>
        <v>14</v>
      </c>
      <c r="GP4" s="39">
        <f>ROUNDDOWN((GP2-SMALL(Assump!$H$4:$H$5,COUNTIF(Assump!$D$4:$D$5,0)+1))/365,0)</f>
        <v>14</v>
      </c>
      <c r="GQ4" s="39">
        <f>ROUNDDOWN((GQ2-SMALL(Assump!$H$4:$H$5,COUNTIF(Assump!$D$4:$D$5,0)+1))/365,0)</f>
        <v>15</v>
      </c>
      <c r="GR4" s="39">
        <f>ROUNDDOWN((GR2-SMALL(Assump!$H$4:$H$5,COUNTIF(Assump!$D$4:$D$5,0)+1))/365,0)</f>
        <v>15</v>
      </c>
      <c r="GS4" s="39">
        <f>ROUNDDOWN((GS2-SMALL(Assump!$H$4:$H$5,COUNTIF(Assump!$D$4:$D$5,0)+1))/365,0)</f>
        <v>15</v>
      </c>
      <c r="GT4" s="39">
        <f>ROUNDDOWN((GT2-SMALL(Assump!$H$4:$H$5,COUNTIF(Assump!$D$4:$D$5,0)+1))/365,0)</f>
        <v>15</v>
      </c>
      <c r="GU4" s="39">
        <f>ROUNDDOWN((GU2-SMALL(Assump!$H$4:$H$5,COUNTIF(Assump!$D$4:$D$5,0)+1))/365,0)</f>
        <v>15</v>
      </c>
      <c r="GV4" s="39">
        <f>ROUNDDOWN((GV2-SMALL(Assump!$H$4:$H$5,COUNTIF(Assump!$D$4:$D$5,0)+1))/365,0)</f>
        <v>15</v>
      </c>
      <c r="GW4" s="39">
        <f>ROUNDDOWN((GW2-SMALL(Assump!$H$4:$H$5,COUNTIF(Assump!$D$4:$D$5,0)+1))/365,0)</f>
        <v>15</v>
      </c>
      <c r="GX4" s="39">
        <f>ROUNDDOWN((GX2-SMALL(Assump!$H$4:$H$5,COUNTIF(Assump!$D$4:$D$5,0)+1))/365,0)</f>
        <v>15</v>
      </c>
      <c r="GY4" s="39">
        <f>ROUNDDOWN((GY2-SMALL(Assump!$H$4:$H$5,COUNTIF(Assump!$D$4:$D$5,0)+1))/365,0)</f>
        <v>15</v>
      </c>
      <c r="GZ4" s="39">
        <f>ROUNDDOWN((GZ2-SMALL(Assump!$H$4:$H$5,COUNTIF(Assump!$D$4:$D$5,0)+1))/365,0)</f>
        <v>15</v>
      </c>
      <c r="HA4" s="39">
        <f>ROUNDDOWN((HA2-SMALL(Assump!$H$4:$H$5,COUNTIF(Assump!$D$4:$D$5,0)+1))/365,0)</f>
        <v>15</v>
      </c>
      <c r="HB4" s="39">
        <f>ROUNDDOWN((HB2-SMALL(Assump!$H$4:$H$5,COUNTIF(Assump!$D$4:$D$5,0)+1))/365,0)</f>
        <v>15</v>
      </c>
      <c r="HC4" s="39">
        <f>ROUNDDOWN((HC2-SMALL(Assump!$H$4:$H$5,COUNTIF(Assump!$D$4:$D$5,0)+1))/365,0)</f>
        <v>16</v>
      </c>
      <c r="HD4" s="39">
        <f>ROUNDDOWN((HD2-SMALL(Assump!$H$4:$H$5,COUNTIF(Assump!$D$4:$D$5,0)+1))/365,0)</f>
        <v>16</v>
      </c>
      <c r="HE4" s="39">
        <f>ROUNDDOWN((HE2-SMALL(Assump!$H$4:$H$5,COUNTIF(Assump!$D$4:$D$5,0)+1))/365,0)</f>
        <v>16</v>
      </c>
      <c r="HF4" s="39">
        <f>ROUNDDOWN((HF2-SMALL(Assump!$H$4:$H$5,COUNTIF(Assump!$D$4:$D$5,0)+1))/365,0)</f>
        <v>16</v>
      </c>
      <c r="HG4" s="39">
        <f>ROUNDDOWN((HG2-SMALL(Assump!$H$4:$H$5,COUNTIF(Assump!$D$4:$D$5,0)+1))/365,0)</f>
        <v>16</v>
      </c>
      <c r="HH4" s="39">
        <f>ROUNDDOWN((HH2-SMALL(Assump!$H$4:$H$5,COUNTIF(Assump!$D$4:$D$5,0)+1))/365,0)</f>
        <v>16</v>
      </c>
      <c r="HI4" s="39">
        <f>ROUNDDOWN((HI2-SMALL(Assump!$H$4:$H$5,COUNTIF(Assump!$D$4:$D$5,0)+1))/365,0)</f>
        <v>16</v>
      </c>
      <c r="HJ4" s="39">
        <f>ROUNDDOWN((HJ2-SMALL(Assump!$H$4:$H$5,COUNTIF(Assump!$D$4:$D$5,0)+1))/365,0)</f>
        <v>16</v>
      </c>
      <c r="HK4" s="39">
        <f>ROUNDDOWN((HK2-SMALL(Assump!$H$4:$H$5,COUNTIF(Assump!$D$4:$D$5,0)+1))/365,0)</f>
        <v>16</v>
      </c>
      <c r="HL4" s="39">
        <f>ROUNDDOWN((HL2-SMALL(Assump!$H$4:$H$5,COUNTIF(Assump!$D$4:$D$5,0)+1))/365,0)</f>
        <v>16</v>
      </c>
      <c r="HM4" s="39">
        <f>ROUNDDOWN((HM2-SMALL(Assump!$H$4:$H$5,COUNTIF(Assump!$D$4:$D$5,0)+1))/365,0)</f>
        <v>16</v>
      </c>
      <c r="HN4" s="39">
        <f>ROUNDDOWN((HN2-SMALL(Assump!$H$4:$H$5,COUNTIF(Assump!$D$4:$D$5,0)+1))/365,0)</f>
        <v>16</v>
      </c>
      <c r="HO4" s="39">
        <f>ROUNDDOWN((HO2-SMALL(Assump!$H$4:$H$5,COUNTIF(Assump!$D$4:$D$5,0)+1))/365,0)</f>
        <v>17</v>
      </c>
      <c r="HP4" s="39">
        <f>ROUNDDOWN((HP2-SMALL(Assump!$H$4:$H$5,COUNTIF(Assump!$D$4:$D$5,0)+1))/365,0)</f>
        <v>17</v>
      </c>
      <c r="HQ4" s="39">
        <f>ROUNDDOWN((HQ2-SMALL(Assump!$H$4:$H$5,COUNTIF(Assump!$D$4:$D$5,0)+1))/365,0)</f>
        <v>17</v>
      </c>
      <c r="HR4" s="39">
        <f>ROUNDDOWN((HR2-SMALL(Assump!$H$4:$H$5,COUNTIF(Assump!$D$4:$D$5,0)+1))/365,0)</f>
        <v>17</v>
      </c>
      <c r="HS4" s="39">
        <f>ROUNDDOWN((HS2-SMALL(Assump!$H$4:$H$5,COUNTIF(Assump!$D$4:$D$5,0)+1))/365,0)</f>
        <v>17</v>
      </c>
      <c r="HT4" s="39">
        <f>ROUNDDOWN((HT2-SMALL(Assump!$H$4:$H$5,COUNTIF(Assump!$D$4:$D$5,0)+1))/365,0)</f>
        <v>17</v>
      </c>
      <c r="HU4" s="39">
        <f>ROUNDDOWN((HU2-SMALL(Assump!$H$4:$H$5,COUNTIF(Assump!$D$4:$D$5,0)+1))/365,0)</f>
        <v>17</v>
      </c>
      <c r="HV4" s="39">
        <f>ROUNDDOWN((HV2-SMALL(Assump!$H$4:$H$5,COUNTIF(Assump!$D$4:$D$5,0)+1))/365,0)</f>
        <v>17</v>
      </c>
      <c r="HW4" s="39">
        <f>ROUNDDOWN((HW2-SMALL(Assump!$H$4:$H$5,COUNTIF(Assump!$D$4:$D$5,0)+1))/365,0)</f>
        <v>17</v>
      </c>
      <c r="HX4" s="39">
        <f>ROUNDDOWN((HX2-SMALL(Assump!$H$4:$H$5,COUNTIF(Assump!$D$4:$D$5,0)+1))/365,0)</f>
        <v>17</v>
      </c>
      <c r="HY4" s="39">
        <f>ROUNDDOWN((HY2-SMALL(Assump!$H$4:$H$5,COUNTIF(Assump!$D$4:$D$5,0)+1))/365,0)</f>
        <v>17</v>
      </c>
      <c r="HZ4" s="39">
        <f>ROUNDDOWN((HZ2-SMALL(Assump!$H$4:$H$5,COUNTIF(Assump!$D$4:$D$5,0)+1))/365,0)</f>
        <v>17</v>
      </c>
      <c r="IA4" s="39">
        <f>ROUNDDOWN((IA2-SMALL(Assump!$H$4:$H$5,COUNTIF(Assump!$D$4:$D$5,0)+1))/365,0)</f>
        <v>18</v>
      </c>
      <c r="IB4" s="39">
        <f>ROUNDDOWN((IB2-SMALL(Assump!$H$4:$H$5,COUNTIF(Assump!$D$4:$D$5,0)+1))/365,0)</f>
        <v>18</v>
      </c>
      <c r="IC4" s="39">
        <f>ROUNDDOWN((IC2-SMALL(Assump!$H$4:$H$5,COUNTIF(Assump!$D$4:$D$5,0)+1))/365,0)</f>
        <v>18</v>
      </c>
      <c r="ID4" s="39">
        <f>ROUNDDOWN((ID2-SMALL(Assump!$H$4:$H$5,COUNTIF(Assump!$D$4:$D$5,0)+1))/365,0)</f>
        <v>18</v>
      </c>
      <c r="IE4" s="39">
        <f>ROUNDDOWN((IE2-SMALL(Assump!$H$4:$H$5,COUNTIF(Assump!$D$4:$D$5,0)+1))/365,0)</f>
        <v>18</v>
      </c>
      <c r="IF4" s="39">
        <f>ROUNDDOWN((IF2-SMALL(Assump!$H$4:$H$5,COUNTIF(Assump!$D$4:$D$5,0)+1))/365,0)</f>
        <v>18</v>
      </c>
      <c r="IG4" s="39">
        <f>ROUNDDOWN((IG2-SMALL(Assump!$H$4:$H$5,COUNTIF(Assump!$D$4:$D$5,0)+1))/365,0)</f>
        <v>18</v>
      </c>
      <c r="IH4" s="39">
        <f>ROUNDDOWN((IH2-SMALL(Assump!$H$4:$H$5,COUNTIF(Assump!$D$4:$D$5,0)+1))/365,0)</f>
        <v>18</v>
      </c>
      <c r="II4" s="39">
        <f>ROUNDDOWN((II2-SMALL(Assump!$H$4:$H$5,COUNTIF(Assump!$D$4:$D$5,0)+1))/365,0)</f>
        <v>18</v>
      </c>
      <c r="IJ4" s="39">
        <f>ROUNDDOWN((IJ2-SMALL(Assump!$H$4:$H$5,COUNTIF(Assump!$D$4:$D$5,0)+1))/365,0)</f>
        <v>18</v>
      </c>
      <c r="IK4" s="39">
        <f>ROUNDDOWN((IK2-SMALL(Assump!$H$4:$H$5,COUNTIF(Assump!$D$4:$D$5,0)+1))/365,0)</f>
        <v>18</v>
      </c>
      <c r="IL4" s="39">
        <f>ROUNDDOWN((IL2-SMALL(Assump!$H$4:$H$5,COUNTIF(Assump!$D$4:$D$5,0)+1))/365,0)</f>
        <v>18</v>
      </c>
    </row>
    <row r="5" spans="2:246" s="2" customFormat="1" ht="12" customHeight="1" x14ac:dyDescent="0.2">
      <c r="B5" s="3" t="s">
        <v>268</v>
      </c>
      <c r="C5" s="13"/>
      <c r="D5" s="13"/>
      <c r="E5" s="13"/>
      <c r="F5" s="13"/>
      <c r="G5" s="39">
        <v>1</v>
      </c>
      <c r="H5" s="39">
        <v>1</v>
      </c>
      <c r="I5" s="39">
        <v>1</v>
      </c>
      <c r="J5" s="39">
        <v>1</v>
      </c>
      <c r="K5" s="39">
        <v>1</v>
      </c>
      <c r="L5" s="39">
        <v>1</v>
      </c>
      <c r="M5" s="39">
        <v>1</v>
      </c>
      <c r="N5" s="39">
        <v>1</v>
      </c>
      <c r="O5" s="39">
        <v>1</v>
      </c>
      <c r="P5" s="39">
        <v>1</v>
      </c>
      <c r="Q5" s="39">
        <v>1</v>
      </c>
      <c r="R5" s="39">
        <v>1</v>
      </c>
      <c r="S5" s="39">
        <f>G5+1</f>
        <v>2</v>
      </c>
      <c r="T5" s="39">
        <f t="shared" ref="T5:CE5" si="8">H5+1</f>
        <v>2</v>
      </c>
      <c r="U5" s="39">
        <f t="shared" si="8"/>
        <v>2</v>
      </c>
      <c r="V5" s="39">
        <f t="shared" si="8"/>
        <v>2</v>
      </c>
      <c r="W5" s="39">
        <f t="shared" si="8"/>
        <v>2</v>
      </c>
      <c r="X5" s="39">
        <f t="shared" si="8"/>
        <v>2</v>
      </c>
      <c r="Y5" s="39">
        <f t="shared" si="8"/>
        <v>2</v>
      </c>
      <c r="Z5" s="39">
        <f t="shared" si="8"/>
        <v>2</v>
      </c>
      <c r="AA5" s="39">
        <f t="shared" si="8"/>
        <v>2</v>
      </c>
      <c r="AB5" s="39">
        <f t="shared" si="8"/>
        <v>2</v>
      </c>
      <c r="AC5" s="39">
        <f t="shared" si="8"/>
        <v>2</v>
      </c>
      <c r="AD5" s="39">
        <f t="shared" si="8"/>
        <v>2</v>
      </c>
      <c r="AE5" s="39">
        <f t="shared" si="8"/>
        <v>3</v>
      </c>
      <c r="AF5" s="39">
        <f t="shared" si="8"/>
        <v>3</v>
      </c>
      <c r="AG5" s="39">
        <f t="shared" si="8"/>
        <v>3</v>
      </c>
      <c r="AH5" s="39">
        <f t="shared" si="8"/>
        <v>3</v>
      </c>
      <c r="AI5" s="39">
        <f t="shared" si="8"/>
        <v>3</v>
      </c>
      <c r="AJ5" s="39">
        <f t="shared" si="8"/>
        <v>3</v>
      </c>
      <c r="AK5" s="39">
        <f t="shared" si="8"/>
        <v>3</v>
      </c>
      <c r="AL5" s="39">
        <f t="shared" si="8"/>
        <v>3</v>
      </c>
      <c r="AM5" s="39">
        <f t="shared" si="8"/>
        <v>3</v>
      </c>
      <c r="AN5" s="39">
        <f t="shared" si="8"/>
        <v>3</v>
      </c>
      <c r="AO5" s="39">
        <f t="shared" si="8"/>
        <v>3</v>
      </c>
      <c r="AP5" s="39">
        <f t="shared" si="8"/>
        <v>3</v>
      </c>
      <c r="AQ5" s="39">
        <f t="shared" si="8"/>
        <v>4</v>
      </c>
      <c r="AR5" s="39">
        <f t="shared" si="8"/>
        <v>4</v>
      </c>
      <c r="AS5" s="39">
        <f t="shared" si="8"/>
        <v>4</v>
      </c>
      <c r="AT5" s="39">
        <f t="shared" si="8"/>
        <v>4</v>
      </c>
      <c r="AU5" s="39">
        <f t="shared" si="8"/>
        <v>4</v>
      </c>
      <c r="AV5" s="39">
        <f t="shared" si="8"/>
        <v>4</v>
      </c>
      <c r="AW5" s="39">
        <f t="shared" si="8"/>
        <v>4</v>
      </c>
      <c r="AX5" s="39">
        <f t="shared" si="8"/>
        <v>4</v>
      </c>
      <c r="AY5" s="39">
        <f t="shared" si="8"/>
        <v>4</v>
      </c>
      <c r="AZ5" s="39">
        <f t="shared" si="8"/>
        <v>4</v>
      </c>
      <c r="BA5" s="39">
        <f t="shared" si="8"/>
        <v>4</v>
      </c>
      <c r="BB5" s="39">
        <f t="shared" si="8"/>
        <v>4</v>
      </c>
      <c r="BC5" s="39">
        <f t="shared" si="8"/>
        <v>5</v>
      </c>
      <c r="BD5" s="39">
        <f t="shared" si="8"/>
        <v>5</v>
      </c>
      <c r="BE5" s="39">
        <f t="shared" si="8"/>
        <v>5</v>
      </c>
      <c r="BF5" s="39">
        <f t="shared" si="8"/>
        <v>5</v>
      </c>
      <c r="BG5" s="39">
        <f t="shared" si="8"/>
        <v>5</v>
      </c>
      <c r="BH5" s="39">
        <f t="shared" si="8"/>
        <v>5</v>
      </c>
      <c r="BI5" s="39">
        <f t="shared" si="8"/>
        <v>5</v>
      </c>
      <c r="BJ5" s="39">
        <f t="shared" si="8"/>
        <v>5</v>
      </c>
      <c r="BK5" s="39">
        <f t="shared" si="8"/>
        <v>5</v>
      </c>
      <c r="BL5" s="39">
        <f t="shared" si="8"/>
        <v>5</v>
      </c>
      <c r="BM5" s="39">
        <f t="shared" si="8"/>
        <v>5</v>
      </c>
      <c r="BN5" s="39">
        <f t="shared" si="8"/>
        <v>5</v>
      </c>
      <c r="BO5" s="39">
        <f t="shared" si="8"/>
        <v>6</v>
      </c>
      <c r="BP5" s="39">
        <f t="shared" si="8"/>
        <v>6</v>
      </c>
      <c r="BQ5" s="39">
        <f t="shared" si="8"/>
        <v>6</v>
      </c>
      <c r="BR5" s="39">
        <f t="shared" si="8"/>
        <v>6</v>
      </c>
      <c r="BS5" s="39">
        <f t="shared" si="8"/>
        <v>6</v>
      </c>
      <c r="BT5" s="39">
        <f t="shared" si="8"/>
        <v>6</v>
      </c>
      <c r="BU5" s="39">
        <f t="shared" si="8"/>
        <v>6</v>
      </c>
      <c r="BV5" s="39">
        <f t="shared" si="8"/>
        <v>6</v>
      </c>
      <c r="BW5" s="39">
        <f t="shared" si="8"/>
        <v>6</v>
      </c>
      <c r="BX5" s="39">
        <f t="shared" si="8"/>
        <v>6</v>
      </c>
      <c r="BY5" s="39">
        <f t="shared" si="8"/>
        <v>6</v>
      </c>
      <c r="BZ5" s="39">
        <f t="shared" si="8"/>
        <v>6</v>
      </c>
      <c r="CA5" s="39">
        <f t="shared" si="8"/>
        <v>7</v>
      </c>
      <c r="CB5" s="39">
        <f t="shared" si="8"/>
        <v>7</v>
      </c>
      <c r="CC5" s="39">
        <f t="shared" si="8"/>
        <v>7</v>
      </c>
      <c r="CD5" s="39">
        <f t="shared" si="8"/>
        <v>7</v>
      </c>
      <c r="CE5" s="39">
        <f t="shared" si="8"/>
        <v>7</v>
      </c>
      <c r="CF5" s="39">
        <f t="shared" ref="CF5:EQ5" si="9">BT5+1</f>
        <v>7</v>
      </c>
      <c r="CG5" s="39">
        <f t="shared" si="9"/>
        <v>7</v>
      </c>
      <c r="CH5" s="39">
        <f t="shared" si="9"/>
        <v>7</v>
      </c>
      <c r="CI5" s="39">
        <f t="shared" si="9"/>
        <v>7</v>
      </c>
      <c r="CJ5" s="39">
        <f t="shared" si="9"/>
        <v>7</v>
      </c>
      <c r="CK5" s="39">
        <f t="shared" si="9"/>
        <v>7</v>
      </c>
      <c r="CL5" s="39">
        <f t="shared" si="9"/>
        <v>7</v>
      </c>
      <c r="CM5" s="39">
        <f t="shared" si="9"/>
        <v>8</v>
      </c>
      <c r="CN5" s="39">
        <f t="shared" si="9"/>
        <v>8</v>
      </c>
      <c r="CO5" s="39">
        <f t="shared" si="9"/>
        <v>8</v>
      </c>
      <c r="CP5" s="39">
        <f t="shared" si="9"/>
        <v>8</v>
      </c>
      <c r="CQ5" s="39">
        <f t="shared" si="9"/>
        <v>8</v>
      </c>
      <c r="CR5" s="39">
        <f t="shared" si="9"/>
        <v>8</v>
      </c>
      <c r="CS5" s="39">
        <f t="shared" si="9"/>
        <v>8</v>
      </c>
      <c r="CT5" s="39">
        <f t="shared" si="9"/>
        <v>8</v>
      </c>
      <c r="CU5" s="39">
        <f t="shared" si="9"/>
        <v>8</v>
      </c>
      <c r="CV5" s="39">
        <f t="shared" si="9"/>
        <v>8</v>
      </c>
      <c r="CW5" s="39">
        <f t="shared" si="9"/>
        <v>8</v>
      </c>
      <c r="CX5" s="39">
        <f t="shared" si="9"/>
        <v>8</v>
      </c>
      <c r="CY5" s="39">
        <f t="shared" si="9"/>
        <v>9</v>
      </c>
      <c r="CZ5" s="39">
        <f t="shared" si="9"/>
        <v>9</v>
      </c>
      <c r="DA5" s="39">
        <f t="shared" si="9"/>
        <v>9</v>
      </c>
      <c r="DB5" s="39">
        <f t="shared" si="9"/>
        <v>9</v>
      </c>
      <c r="DC5" s="39">
        <f t="shared" si="9"/>
        <v>9</v>
      </c>
      <c r="DD5" s="39">
        <f t="shared" si="9"/>
        <v>9</v>
      </c>
      <c r="DE5" s="39">
        <f t="shared" si="9"/>
        <v>9</v>
      </c>
      <c r="DF5" s="39">
        <f t="shared" si="9"/>
        <v>9</v>
      </c>
      <c r="DG5" s="39">
        <f t="shared" si="9"/>
        <v>9</v>
      </c>
      <c r="DH5" s="39">
        <f t="shared" si="9"/>
        <v>9</v>
      </c>
      <c r="DI5" s="39">
        <f t="shared" si="9"/>
        <v>9</v>
      </c>
      <c r="DJ5" s="39">
        <f t="shared" si="9"/>
        <v>9</v>
      </c>
      <c r="DK5" s="39">
        <f t="shared" si="9"/>
        <v>10</v>
      </c>
      <c r="DL5" s="39">
        <f t="shared" si="9"/>
        <v>10</v>
      </c>
      <c r="DM5" s="39">
        <f t="shared" si="9"/>
        <v>10</v>
      </c>
      <c r="DN5" s="39">
        <f t="shared" si="9"/>
        <v>10</v>
      </c>
      <c r="DO5" s="39">
        <f t="shared" si="9"/>
        <v>10</v>
      </c>
      <c r="DP5" s="39">
        <f t="shared" si="9"/>
        <v>10</v>
      </c>
      <c r="DQ5" s="39">
        <f t="shared" si="9"/>
        <v>10</v>
      </c>
      <c r="DR5" s="39">
        <f t="shared" si="9"/>
        <v>10</v>
      </c>
      <c r="DS5" s="39">
        <f t="shared" si="9"/>
        <v>10</v>
      </c>
      <c r="DT5" s="39">
        <f t="shared" si="9"/>
        <v>10</v>
      </c>
      <c r="DU5" s="39">
        <f t="shared" si="9"/>
        <v>10</v>
      </c>
      <c r="DV5" s="39">
        <f t="shared" si="9"/>
        <v>10</v>
      </c>
      <c r="DW5" s="39">
        <f t="shared" si="9"/>
        <v>11</v>
      </c>
      <c r="DX5" s="39">
        <f t="shared" si="9"/>
        <v>11</v>
      </c>
      <c r="DY5" s="39">
        <f t="shared" si="9"/>
        <v>11</v>
      </c>
      <c r="DZ5" s="39">
        <f t="shared" si="9"/>
        <v>11</v>
      </c>
      <c r="EA5" s="39">
        <f t="shared" si="9"/>
        <v>11</v>
      </c>
      <c r="EB5" s="39">
        <f t="shared" si="9"/>
        <v>11</v>
      </c>
      <c r="EC5" s="39">
        <f t="shared" si="9"/>
        <v>11</v>
      </c>
      <c r="ED5" s="39">
        <f t="shared" si="9"/>
        <v>11</v>
      </c>
      <c r="EE5" s="39">
        <f t="shared" si="9"/>
        <v>11</v>
      </c>
      <c r="EF5" s="39">
        <f t="shared" si="9"/>
        <v>11</v>
      </c>
      <c r="EG5" s="39">
        <f t="shared" si="9"/>
        <v>11</v>
      </c>
      <c r="EH5" s="39">
        <f t="shared" si="9"/>
        <v>11</v>
      </c>
      <c r="EI5" s="39">
        <f t="shared" si="9"/>
        <v>12</v>
      </c>
      <c r="EJ5" s="39">
        <f t="shared" si="9"/>
        <v>12</v>
      </c>
      <c r="EK5" s="39">
        <f t="shared" si="9"/>
        <v>12</v>
      </c>
      <c r="EL5" s="39">
        <f t="shared" si="9"/>
        <v>12</v>
      </c>
      <c r="EM5" s="39">
        <f t="shared" si="9"/>
        <v>12</v>
      </c>
      <c r="EN5" s="39">
        <f t="shared" si="9"/>
        <v>12</v>
      </c>
      <c r="EO5" s="39">
        <f t="shared" si="9"/>
        <v>12</v>
      </c>
      <c r="EP5" s="39">
        <f t="shared" si="9"/>
        <v>12</v>
      </c>
      <c r="EQ5" s="39">
        <f t="shared" si="9"/>
        <v>12</v>
      </c>
      <c r="ER5" s="39">
        <f t="shared" ref="ER5:HC5" si="10">EF5+1</f>
        <v>12</v>
      </c>
      <c r="ES5" s="39">
        <f t="shared" si="10"/>
        <v>12</v>
      </c>
      <c r="ET5" s="39">
        <f t="shared" si="10"/>
        <v>12</v>
      </c>
      <c r="EU5" s="39">
        <f t="shared" si="10"/>
        <v>13</v>
      </c>
      <c r="EV5" s="39">
        <f t="shared" si="10"/>
        <v>13</v>
      </c>
      <c r="EW5" s="39">
        <f t="shared" si="10"/>
        <v>13</v>
      </c>
      <c r="EX5" s="39">
        <f t="shared" si="10"/>
        <v>13</v>
      </c>
      <c r="EY5" s="39">
        <f t="shared" si="10"/>
        <v>13</v>
      </c>
      <c r="EZ5" s="39">
        <f t="shared" si="10"/>
        <v>13</v>
      </c>
      <c r="FA5" s="39">
        <f t="shared" si="10"/>
        <v>13</v>
      </c>
      <c r="FB5" s="39">
        <f t="shared" si="10"/>
        <v>13</v>
      </c>
      <c r="FC5" s="39">
        <f t="shared" si="10"/>
        <v>13</v>
      </c>
      <c r="FD5" s="39">
        <f t="shared" si="10"/>
        <v>13</v>
      </c>
      <c r="FE5" s="39">
        <f t="shared" si="10"/>
        <v>13</v>
      </c>
      <c r="FF5" s="39">
        <f t="shared" si="10"/>
        <v>13</v>
      </c>
      <c r="FG5" s="39">
        <f t="shared" si="10"/>
        <v>14</v>
      </c>
      <c r="FH5" s="39">
        <f t="shared" si="10"/>
        <v>14</v>
      </c>
      <c r="FI5" s="39">
        <f t="shared" si="10"/>
        <v>14</v>
      </c>
      <c r="FJ5" s="39">
        <f t="shared" si="10"/>
        <v>14</v>
      </c>
      <c r="FK5" s="39">
        <f t="shared" si="10"/>
        <v>14</v>
      </c>
      <c r="FL5" s="39">
        <f t="shared" si="10"/>
        <v>14</v>
      </c>
      <c r="FM5" s="39">
        <f t="shared" si="10"/>
        <v>14</v>
      </c>
      <c r="FN5" s="39">
        <f t="shared" si="10"/>
        <v>14</v>
      </c>
      <c r="FO5" s="39">
        <f t="shared" si="10"/>
        <v>14</v>
      </c>
      <c r="FP5" s="39">
        <f t="shared" si="10"/>
        <v>14</v>
      </c>
      <c r="FQ5" s="39">
        <f t="shared" si="10"/>
        <v>14</v>
      </c>
      <c r="FR5" s="39">
        <f t="shared" si="10"/>
        <v>14</v>
      </c>
      <c r="FS5" s="39">
        <f t="shared" si="10"/>
        <v>15</v>
      </c>
      <c r="FT5" s="39">
        <f t="shared" si="10"/>
        <v>15</v>
      </c>
      <c r="FU5" s="39">
        <f t="shared" si="10"/>
        <v>15</v>
      </c>
      <c r="FV5" s="39">
        <f t="shared" si="10"/>
        <v>15</v>
      </c>
      <c r="FW5" s="39">
        <f t="shared" si="10"/>
        <v>15</v>
      </c>
      <c r="FX5" s="39">
        <f t="shared" si="10"/>
        <v>15</v>
      </c>
      <c r="FY5" s="39">
        <f t="shared" si="10"/>
        <v>15</v>
      </c>
      <c r="FZ5" s="39">
        <f t="shared" si="10"/>
        <v>15</v>
      </c>
      <c r="GA5" s="39">
        <f t="shared" si="10"/>
        <v>15</v>
      </c>
      <c r="GB5" s="39">
        <f t="shared" si="10"/>
        <v>15</v>
      </c>
      <c r="GC5" s="39">
        <f t="shared" si="10"/>
        <v>15</v>
      </c>
      <c r="GD5" s="39">
        <f t="shared" si="10"/>
        <v>15</v>
      </c>
      <c r="GE5" s="39">
        <f t="shared" si="10"/>
        <v>16</v>
      </c>
      <c r="GF5" s="39">
        <f t="shared" si="10"/>
        <v>16</v>
      </c>
      <c r="GG5" s="39">
        <f t="shared" si="10"/>
        <v>16</v>
      </c>
      <c r="GH5" s="39">
        <f t="shared" si="10"/>
        <v>16</v>
      </c>
      <c r="GI5" s="39">
        <f t="shared" si="10"/>
        <v>16</v>
      </c>
      <c r="GJ5" s="39">
        <f t="shared" si="10"/>
        <v>16</v>
      </c>
      <c r="GK5" s="39">
        <f t="shared" si="10"/>
        <v>16</v>
      </c>
      <c r="GL5" s="39">
        <f t="shared" si="10"/>
        <v>16</v>
      </c>
      <c r="GM5" s="39">
        <f t="shared" si="10"/>
        <v>16</v>
      </c>
      <c r="GN5" s="39">
        <f t="shared" si="10"/>
        <v>16</v>
      </c>
      <c r="GO5" s="39">
        <f t="shared" si="10"/>
        <v>16</v>
      </c>
      <c r="GP5" s="39">
        <f t="shared" si="10"/>
        <v>16</v>
      </c>
      <c r="GQ5" s="39">
        <f t="shared" si="10"/>
        <v>17</v>
      </c>
      <c r="GR5" s="39">
        <f t="shared" si="10"/>
        <v>17</v>
      </c>
      <c r="GS5" s="39">
        <f t="shared" si="10"/>
        <v>17</v>
      </c>
      <c r="GT5" s="39">
        <f t="shared" si="10"/>
        <v>17</v>
      </c>
      <c r="GU5" s="39">
        <f t="shared" si="10"/>
        <v>17</v>
      </c>
      <c r="GV5" s="39">
        <f t="shared" si="10"/>
        <v>17</v>
      </c>
      <c r="GW5" s="39">
        <f t="shared" si="10"/>
        <v>17</v>
      </c>
      <c r="GX5" s="39">
        <f t="shared" si="10"/>
        <v>17</v>
      </c>
      <c r="GY5" s="39">
        <f t="shared" si="10"/>
        <v>17</v>
      </c>
      <c r="GZ5" s="39">
        <f t="shared" si="10"/>
        <v>17</v>
      </c>
      <c r="HA5" s="39">
        <f t="shared" si="10"/>
        <v>17</v>
      </c>
      <c r="HB5" s="39">
        <f t="shared" si="10"/>
        <v>17</v>
      </c>
      <c r="HC5" s="39">
        <f t="shared" si="10"/>
        <v>18</v>
      </c>
      <c r="HD5" s="39">
        <f t="shared" ref="HD5:IJ5" si="11">GR5+1</f>
        <v>18</v>
      </c>
      <c r="HE5" s="39">
        <f t="shared" si="11"/>
        <v>18</v>
      </c>
      <c r="HF5" s="39">
        <f t="shared" si="11"/>
        <v>18</v>
      </c>
      <c r="HG5" s="39">
        <f t="shared" si="11"/>
        <v>18</v>
      </c>
      <c r="HH5" s="39">
        <f t="shared" si="11"/>
        <v>18</v>
      </c>
      <c r="HI5" s="39">
        <f t="shared" si="11"/>
        <v>18</v>
      </c>
      <c r="HJ5" s="39">
        <f t="shared" si="11"/>
        <v>18</v>
      </c>
      <c r="HK5" s="39">
        <f t="shared" si="11"/>
        <v>18</v>
      </c>
      <c r="HL5" s="39">
        <f t="shared" si="11"/>
        <v>18</v>
      </c>
      <c r="HM5" s="39">
        <f t="shared" si="11"/>
        <v>18</v>
      </c>
      <c r="HN5" s="39">
        <f t="shared" si="11"/>
        <v>18</v>
      </c>
      <c r="HO5" s="39">
        <f t="shared" si="11"/>
        <v>19</v>
      </c>
      <c r="HP5" s="39">
        <f t="shared" si="11"/>
        <v>19</v>
      </c>
      <c r="HQ5" s="39">
        <f t="shared" si="11"/>
        <v>19</v>
      </c>
      <c r="HR5" s="39">
        <f t="shared" si="11"/>
        <v>19</v>
      </c>
      <c r="HS5" s="39">
        <f t="shared" si="11"/>
        <v>19</v>
      </c>
      <c r="HT5" s="39">
        <f t="shared" si="11"/>
        <v>19</v>
      </c>
      <c r="HU5" s="39">
        <f t="shared" si="11"/>
        <v>19</v>
      </c>
      <c r="HV5" s="39">
        <f t="shared" si="11"/>
        <v>19</v>
      </c>
      <c r="HW5" s="39">
        <f t="shared" si="11"/>
        <v>19</v>
      </c>
      <c r="HX5" s="39">
        <f t="shared" si="11"/>
        <v>19</v>
      </c>
      <c r="HY5" s="39">
        <f t="shared" si="11"/>
        <v>19</v>
      </c>
      <c r="HZ5" s="39">
        <f t="shared" si="11"/>
        <v>19</v>
      </c>
      <c r="IA5" s="39">
        <f t="shared" si="11"/>
        <v>20</v>
      </c>
      <c r="IB5" s="39">
        <f t="shared" si="11"/>
        <v>20</v>
      </c>
      <c r="IC5" s="39">
        <f t="shared" si="11"/>
        <v>20</v>
      </c>
      <c r="ID5" s="39">
        <f t="shared" si="11"/>
        <v>20</v>
      </c>
      <c r="IE5" s="39">
        <f t="shared" si="11"/>
        <v>20</v>
      </c>
      <c r="IF5" s="39">
        <f t="shared" si="11"/>
        <v>20</v>
      </c>
      <c r="IG5" s="39">
        <f t="shared" si="11"/>
        <v>20</v>
      </c>
      <c r="IH5" s="39">
        <f t="shared" si="11"/>
        <v>20</v>
      </c>
      <c r="II5" s="39">
        <f t="shared" si="11"/>
        <v>20</v>
      </c>
      <c r="IJ5" s="39">
        <f t="shared" si="11"/>
        <v>20</v>
      </c>
      <c r="IK5" s="39">
        <f>HY5+1</f>
        <v>20</v>
      </c>
      <c r="IL5" s="39">
        <f>HZ5+1</f>
        <v>20</v>
      </c>
    </row>
    <row r="6" spans="2:246" s="2" customFormat="1" ht="12" customHeight="1" x14ac:dyDescent="0.2">
      <c r="B6" s="3" t="s">
        <v>181</v>
      </c>
      <c r="C6" s="13"/>
      <c r="D6" s="13"/>
      <c r="E6" s="13"/>
      <c r="F6" s="13"/>
      <c r="G6" s="81">
        <f>IFERROR(HLOOKUP(G3,Assump!$G$225:$Z$227,2,FALSE)/100,1)</f>
        <v>1.036</v>
      </c>
      <c r="H6" s="81">
        <f>IFERROR(HLOOKUP(H3,Assump!$G$225:$Z$227,2,FALSE)/100,1)</f>
        <v>1.036</v>
      </c>
      <c r="I6" s="81">
        <f>IFERROR(HLOOKUP(I3,Assump!$G$225:$Z$227,2,FALSE)/100,1)</f>
        <v>1.036</v>
      </c>
      <c r="J6" s="81">
        <f>IFERROR(HLOOKUP(J3,Assump!$G$225:$Z$227,2,FALSE)/100,1)</f>
        <v>1.0390000000000001</v>
      </c>
      <c r="K6" s="81">
        <f>IFERROR(HLOOKUP(K3,Assump!$G$225:$Z$227,2,FALSE)/100,1)</f>
        <v>1.0390000000000001</v>
      </c>
      <c r="L6" s="81">
        <f>IFERROR(HLOOKUP(L3,Assump!$G$225:$Z$227,2,FALSE)/100,1)</f>
        <v>1.0390000000000001</v>
      </c>
      <c r="M6" s="81">
        <f>IFERROR(HLOOKUP(M3,Assump!$G$225:$Z$227,2,FALSE)/100,1)</f>
        <v>1.0390000000000001</v>
      </c>
      <c r="N6" s="81">
        <f>IFERROR(HLOOKUP(N3,Assump!$G$225:$Z$227,2,FALSE)/100,1)</f>
        <v>1.0390000000000001</v>
      </c>
      <c r="O6" s="81">
        <f>IFERROR(HLOOKUP(O3,Assump!$G$225:$Z$227,2,FALSE)/100,1)</f>
        <v>1.0390000000000001</v>
      </c>
      <c r="P6" s="81">
        <f>IFERROR(HLOOKUP(P3,Assump!$G$225:$Z$227,2,FALSE)/100,1)</f>
        <v>1.0390000000000001</v>
      </c>
      <c r="Q6" s="81">
        <f>IFERROR(HLOOKUP(Q3,Assump!$G$225:$Z$227,2,FALSE)/100,1)</f>
        <v>1.0390000000000001</v>
      </c>
      <c r="R6" s="81">
        <f>IFERROR(HLOOKUP(R3,Assump!$G$225:$Z$227,2,FALSE)/100,1)</f>
        <v>1.0390000000000001</v>
      </c>
      <c r="S6" s="81">
        <f>IFERROR(HLOOKUP(S3,Assump!$G$225:$Z$227,2,FALSE)/100,1)</f>
        <v>1.0390000000000001</v>
      </c>
      <c r="T6" s="81">
        <f>IFERROR(HLOOKUP(T3,Assump!$G$225:$Z$227,2,FALSE)/100,1)</f>
        <v>1.0390000000000001</v>
      </c>
      <c r="U6" s="81">
        <f>IFERROR(HLOOKUP(U3,Assump!$G$225:$Z$227,2,FALSE)/100,1)</f>
        <v>1.0390000000000001</v>
      </c>
      <c r="V6" s="81">
        <f>IFERROR(HLOOKUP(V3,Assump!$G$225:$Z$227,2,FALSE)/100,1)</f>
        <v>1.04</v>
      </c>
      <c r="W6" s="81">
        <f>IFERROR(HLOOKUP(W3,Assump!$G$225:$Z$227,2,FALSE)/100,1)</f>
        <v>1.04</v>
      </c>
      <c r="X6" s="81">
        <f>IFERROR(HLOOKUP(X3,Assump!$G$225:$Z$227,2,FALSE)/100,1)</f>
        <v>1.04</v>
      </c>
      <c r="Y6" s="81">
        <f>IFERROR(HLOOKUP(Y3,Assump!$G$225:$Z$227,2,FALSE)/100,1)</f>
        <v>1.04</v>
      </c>
      <c r="Z6" s="81">
        <f>IFERROR(HLOOKUP(Z3,Assump!$G$225:$Z$227,2,FALSE)/100,1)</f>
        <v>1.04</v>
      </c>
      <c r="AA6" s="81">
        <f>IFERROR(HLOOKUP(AA3,Assump!$G$225:$Z$227,2,FALSE)/100,1)</f>
        <v>1.04</v>
      </c>
      <c r="AB6" s="81">
        <f>IFERROR(HLOOKUP(AB3,Assump!$G$225:$Z$227,2,FALSE)/100,1)</f>
        <v>1.04</v>
      </c>
      <c r="AC6" s="81">
        <f>IFERROR(HLOOKUP(AC3,Assump!$G$225:$Z$227,2,FALSE)/100,1)</f>
        <v>1.04</v>
      </c>
      <c r="AD6" s="81">
        <f>IFERROR(HLOOKUP(AD3,Assump!$G$225:$Z$227,2,FALSE)/100,1)</f>
        <v>1.04</v>
      </c>
      <c r="AE6" s="81">
        <f>IFERROR(HLOOKUP(AE3,Assump!$G$225:$Z$227,2,FALSE)/100,1)</f>
        <v>1.04</v>
      </c>
      <c r="AF6" s="81">
        <f>IFERROR(HLOOKUP(AF3,Assump!$G$225:$Z$227,2,FALSE)/100,1)</f>
        <v>1.04</v>
      </c>
      <c r="AG6" s="81">
        <f>IFERROR(HLOOKUP(AG3,Assump!$G$225:$Z$227,2,FALSE)/100,1)</f>
        <v>1.04</v>
      </c>
      <c r="AH6" s="81">
        <f>IFERROR(HLOOKUP(AH3,Assump!$G$225:$Z$227,2,FALSE)/100,1)</f>
        <v>1.04</v>
      </c>
      <c r="AI6" s="81">
        <f>IFERROR(HLOOKUP(AI3,Assump!$G$225:$Z$227,2,FALSE)/100,1)</f>
        <v>1.04</v>
      </c>
      <c r="AJ6" s="81">
        <f>IFERROR(HLOOKUP(AJ3,Assump!$G$225:$Z$227,2,FALSE)/100,1)</f>
        <v>1.04</v>
      </c>
      <c r="AK6" s="81">
        <f>IFERROR(HLOOKUP(AK3,Assump!$G$225:$Z$227,2,FALSE)/100,1)</f>
        <v>1.04</v>
      </c>
      <c r="AL6" s="81">
        <f>IFERROR(HLOOKUP(AL3,Assump!$G$225:$Z$227,2,FALSE)/100,1)</f>
        <v>1.04</v>
      </c>
      <c r="AM6" s="81">
        <f>IFERROR(HLOOKUP(AM3,Assump!$G$225:$Z$227,2,FALSE)/100,1)</f>
        <v>1.04</v>
      </c>
      <c r="AN6" s="81">
        <f>IFERROR(HLOOKUP(AN3,Assump!$G$225:$Z$227,2,FALSE)/100,1)</f>
        <v>1.04</v>
      </c>
      <c r="AO6" s="81">
        <f>IFERROR(HLOOKUP(AO3,Assump!$G$225:$Z$227,2,FALSE)/100,1)</f>
        <v>1.04</v>
      </c>
      <c r="AP6" s="81">
        <f>IFERROR(HLOOKUP(AP3,Assump!$G$225:$Z$227,2,FALSE)/100,1)</f>
        <v>1.04</v>
      </c>
      <c r="AQ6" s="81">
        <f>IFERROR(HLOOKUP(AQ3,Assump!$G$225:$Z$227,2,FALSE)/100,1)</f>
        <v>1.04</v>
      </c>
      <c r="AR6" s="81">
        <f>IFERROR(HLOOKUP(AR3,Assump!$G$225:$Z$227,2,FALSE)/100,1)</f>
        <v>1.04</v>
      </c>
      <c r="AS6" s="81">
        <f>IFERROR(HLOOKUP(AS3,Assump!$G$225:$Z$227,2,FALSE)/100,1)</f>
        <v>1.04</v>
      </c>
      <c r="AT6" s="81">
        <f>IFERROR(HLOOKUP(AT3,Assump!$G$225:$Z$227,2,FALSE)/100,1)</f>
        <v>1.04</v>
      </c>
      <c r="AU6" s="81">
        <f>IFERROR(HLOOKUP(AU3,Assump!$G$225:$Z$227,2,FALSE)/100,1)</f>
        <v>1.04</v>
      </c>
      <c r="AV6" s="81">
        <f>IFERROR(HLOOKUP(AV3,Assump!$G$225:$Z$227,2,FALSE)/100,1)</f>
        <v>1.04</v>
      </c>
      <c r="AW6" s="81">
        <f>IFERROR(HLOOKUP(AW3,Assump!$G$225:$Z$227,2,FALSE)/100,1)</f>
        <v>1.04</v>
      </c>
      <c r="AX6" s="81">
        <f>IFERROR(HLOOKUP(AX3,Assump!$G$225:$Z$227,2,FALSE)/100,1)</f>
        <v>1.04</v>
      </c>
      <c r="AY6" s="81">
        <f>IFERROR(HLOOKUP(AY3,Assump!$G$225:$Z$227,2,FALSE)/100,1)</f>
        <v>1.04</v>
      </c>
      <c r="AZ6" s="81">
        <f>IFERROR(HLOOKUP(AZ3,Assump!$G$225:$Z$227,2,FALSE)/100,1)</f>
        <v>1.04</v>
      </c>
      <c r="BA6" s="81">
        <f>IFERROR(HLOOKUP(BA3,Assump!$G$225:$Z$227,2,FALSE)/100,1)</f>
        <v>1.04</v>
      </c>
      <c r="BB6" s="81">
        <f>IFERROR(HLOOKUP(BB3,Assump!$G$225:$Z$227,2,FALSE)/100,1)</f>
        <v>1.04</v>
      </c>
      <c r="BC6" s="81">
        <f>IFERROR(HLOOKUP(BC3,Assump!$G$225:$Z$227,2,FALSE)/100,1)</f>
        <v>1.04</v>
      </c>
      <c r="BD6" s="81">
        <f>IFERROR(HLOOKUP(BD3,Assump!$G$225:$Z$227,2,FALSE)/100,1)</f>
        <v>1.04</v>
      </c>
      <c r="BE6" s="81">
        <f>IFERROR(HLOOKUP(BE3,Assump!$G$225:$Z$227,2,FALSE)/100,1)</f>
        <v>1.04</v>
      </c>
      <c r="BF6" s="81">
        <f>IFERROR(HLOOKUP(BF3,Assump!$G$225:$Z$227,2,FALSE)/100,1)</f>
        <v>1.04</v>
      </c>
      <c r="BG6" s="81">
        <f>IFERROR(HLOOKUP(BG3,Assump!$G$225:$Z$227,2,FALSE)/100,1)</f>
        <v>1.04</v>
      </c>
      <c r="BH6" s="81">
        <f>IFERROR(HLOOKUP(BH3,Assump!$G$225:$Z$227,2,FALSE)/100,1)</f>
        <v>1.04</v>
      </c>
      <c r="BI6" s="81">
        <f>IFERROR(HLOOKUP(BI3,Assump!$G$225:$Z$227,2,FALSE)/100,1)</f>
        <v>1.04</v>
      </c>
      <c r="BJ6" s="81">
        <f>IFERROR(HLOOKUP(BJ3,Assump!$G$225:$Z$227,2,FALSE)/100,1)</f>
        <v>1.04</v>
      </c>
      <c r="BK6" s="81">
        <f>IFERROR(HLOOKUP(BK3,Assump!$G$225:$Z$227,2,FALSE)/100,1)</f>
        <v>1.04</v>
      </c>
      <c r="BL6" s="81">
        <f>IFERROR(HLOOKUP(BL3,Assump!$G$225:$Z$227,2,FALSE)/100,1)</f>
        <v>1.04</v>
      </c>
      <c r="BM6" s="81">
        <f>IFERROR(HLOOKUP(BM3,Assump!$G$225:$Z$227,2,FALSE)/100,1)</f>
        <v>1.04</v>
      </c>
      <c r="BN6" s="81">
        <f>IFERROR(HLOOKUP(BN3,Assump!$G$225:$Z$227,2,FALSE)/100,1)</f>
        <v>1.04</v>
      </c>
      <c r="BO6" s="81">
        <f>IFERROR(HLOOKUP(BO3,Assump!$G$225:$Z$227,2,FALSE)/100,1)</f>
        <v>1.04</v>
      </c>
      <c r="BP6" s="81">
        <f>IFERROR(HLOOKUP(BP3,Assump!$G$225:$Z$227,2,FALSE)/100,1)</f>
        <v>1.04</v>
      </c>
      <c r="BQ6" s="81">
        <f>IFERROR(HLOOKUP(BQ3,Assump!$G$225:$Z$227,2,FALSE)/100,1)</f>
        <v>1.04</v>
      </c>
      <c r="BR6" s="81">
        <f>IFERROR(HLOOKUP(BR3,Assump!$G$225:$Z$227,2,FALSE)/100,1)</f>
        <v>1.04</v>
      </c>
      <c r="BS6" s="81">
        <f>IFERROR(HLOOKUP(BS3,Assump!$G$225:$Z$227,2,FALSE)/100,1)</f>
        <v>1.04</v>
      </c>
      <c r="BT6" s="81">
        <f>IFERROR(HLOOKUP(BT3,Assump!$G$225:$Z$227,2,FALSE)/100,1)</f>
        <v>1.04</v>
      </c>
      <c r="BU6" s="81">
        <f>IFERROR(HLOOKUP(BU3,Assump!$G$225:$Z$227,2,FALSE)/100,1)</f>
        <v>1.04</v>
      </c>
      <c r="BV6" s="81">
        <f>IFERROR(HLOOKUP(BV3,Assump!$G$225:$Z$227,2,FALSE)/100,1)</f>
        <v>1.04</v>
      </c>
      <c r="BW6" s="81">
        <f>IFERROR(HLOOKUP(BW3,Assump!$G$225:$Z$227,2,FALSE)/100,1)</f>
        <v>1.04</v>
      </c>
      <c r="BX6" s="81">
        <f>IFERROR(HLOOKUP(BX3,Assump!$G$225:$Z$227,2,FALSE)/100,1)</f>
        <v>1.04</v>
      </c>
      <c r="BY6" s="81">
        <f>IFERROR(HLOOKUP(BY3,Assump!$G$225:$Z$227,2,FALSE)/100,1)</f>
        <v>1.04</v>
      </c>
      <c r="BZ6" s="81">
        <f>IFERROR(HLOOKUP(BZ3,Assump!$G$225:$Z$227,2,FALSE)/100,1)</f>
        <v>1.04</v>
      </c>
      <c r="CA6" s="81">
        <f>IFERROR(HLOOKUP(CA3,Assump!$G$225:$Z$227,2,FALSE)/100,1)</f>
        <v>1.04</v>
      </c>
      <c r="CB6" s="81">
        <f>IFERROR(HLOOKUP(CB3,Assump!$G$225:$Z$227,2,FALSE)/100,1)</f>
        <v>1.04</v>
      </c>
      <c r="CC6" s="81">
        <f>IFERROR(HLOOKUP(CC3,Assump!$G$225:$Z$227,2,FALSE)/100,1)</f>
        <v>1.04</v>
      </c>
      <c r="CD6" s="81">
        <f>IFERROR(HLOOKUP(CD3,Assump!$G$225:$Z$227,2,FALSE)/100,1)</f>
        <v>1.04</v>
      </c>
      <c r="CE6" s="81">
        <f>IFERROR(HLOOKUP(CE3,Assump!$G$225:$Z$227,2,FALSE)/100,1)</f>
        <v>1.04</v>
      </c>
      <c r="CF6" s="81">
        <f>IFERROR(HLOOKUP(CF3,Assump!$G$225:$Z$227,2,FALSE)/100,1)</f>
        <v>1.04</v>
      </c>
      <c r="CG6" s="81">
        <f>IFERROR(HLOOKUP(CG3,Assump!$G$225:$Z$227,2,FALSE)/100,1)</f>
        <v>1.04</v>
      </c>
      <c r="CH6" s="81">
        <f>IFERROR(HLOOKUP(CH3,Assump!$G$225:$Z$227,2,FALSE)/100,1)</f>
        <v>1.04</v>
      </c>
      <c r="CI6" s="81">
        <f>IFERROR(HLOOKUP(CI3,Assump!$G$225:$Z$227,2,FALSE)/100,1)</f>
        <v>1.04</v>
      </c>
      <c r="CJ6" s="81">
        <f>IFERROR(HLOOKUP(CJ3,Assump!$G$225:$Z$227,2,FALSE)/100,1)</f>
        <v>1.04</v>
      </c>
      <c r="CK6" s="81">
        <f>IFERROR(HLOOKUP(CK3,Assump!$G$225:$Z$227,2,FALSE)/100,1)</f>
        <v>1.04</v>
      </c>
      <c r="CL6" s="81">
        <f>IFERROR(HLOOKUP(CL3,Assump!$G$225:$Z$227,2,FALSE)/100,1)</f>
        <v>1.04</v>
      </c>
      <c r="CM6" s="81">
        <f>IFERROR(HLOOKUP(CM3,Assump!$G$225:$Z$227,2,FALSE)/100,1)</f>
        <v>1.04</v>
      </c>
      <c r="CN6" s="81">
        <f>IFERROR(HLOOKUP(CN3,Assump!$G$225:$Z$227,2,FALSE)/100,1)</f>
        <v>1.04</v>
      </c>
      <c r="CO6" s="81">
        <f>IFERROR(HLOOKUP(CO3,Assump!$G$225:$Z$227,2,FALSE)/100,1)</f>
        <v>1.04</v>
      </c>
      <c r="CP6" s="81">
        <f>IFERROR(HLOOKUP(CP3,Assump!$G$225:$Z$227,2,FALSE)/100,1)</f>
        <v>1.04</v>
      </c>
      <c r="CQ6" s="81">
        <f>IFERROR(HLOOKUP(CQ3,Assump!$G$225:$Z$227,2,FALSE)/100,1)</f>
        <v>1.04</v>
      </c>
      <c r="CR6" s="81">
        <f>IFERROR(HLOOKUP(CR3,Assump!$G$225:$Z$227,2,FALSE)/100,1)</f>
        <v>1.04</v>
      </c>
      <c r="CS6" s="81">
        <f>IFERROR(HLOOKUP(CS3,Assump!$G$225:$Z$227,2,FALSE)/100,1)</f>
        <v>1.04</v>
      </c>
      <c r="CT6" s="81">
        <f>IFERROR(HLOOKUP(CT3,Assump!$G$225:$Z$227,2,FALSE)/100,1)</f>
        <v>1.04</v>
      </c>
      <c r="CU6" s="81">
        <f>IFERROR(HLOOKUP(CU3,Assump!$G$225:$Z$227,2,FALSE)/100,1)</f>
        <v>1.04</v>
      </c>
      <c r="CV6" s="81">
        <f>IFERROR(HLOOKUP(CV3,Assump!$G$225:$Z$227,2,FALSE)/100,1)</f>
        <v>1.04</v>
      </c>
      <c r="CW6" s="81">
        <f>IFERROR(HLOOKUP(CW3,Assump!$G$225:$Z$227,2,FALSE)/100,1)</f>
        <v>1.04</v>
      </c>
      <c r="CX6" s="81">
        <f>IFERROR(HLOOKUP(CX3,Assump!$G$225:$Z$227,2,FALSE)/100,1)</f>
        <v>1.04</v>
      </c>
      <c r="CY6" s="81">
        <f>IFERROR(HLOOKUP(CY3,Assump!$G$225:$Z$227,2,FALSE)/100,1)</f>
        <v>1.04</v>
      </c>
      <c r="CZ6" s="81">
        <f>IFERROR(HLOOKUP(CZ3,Assump!$G$225:$Z$227,2,FALSE)/100,1)</f>
        <v>1.04</v>
      </c>
      <c r="DA6" s="81">
        <f>IFERROR(HLOOKUP(DA3,Assump!$G$225:$Z$227,2,FALSE)/100,1)</f>
        <v>1.04</v>
      </c>
      <c r="DB6" s="81">
        <f>IFERROR(HLOOKUP(DB3,Assump!$G$225:$Z$227,2,FALSE)/100,1)</f>
        <v>1.04</v>
      </c>
      <c r="DC6" s="81">
        <f>IFERROR(HLOOKUP(DC3,Assump!$G$225:$Z$227,2,FALSE)/100,1)</f>
        <v>1.04</v>
      </c>
      <c r="DD6" s="81">
        <f>IFERROR(HLOOKUP(DD3,Assump!$G$225:$Z$227,2,FALSE)/100,1)</f>
        <v>1.04</v>
      </c>
      <c r="DE6" s="81">
        <f>IFERROR(HLOOKUP(DE3,Assump!$G$225:$Z$227,2,FALSE)/100,1)</f>
        <v>1.04</v>
      </c>
      <c r="DF6" s="81">
        <f>IFERROR(HLOOKUP(DF3,Assump!$G$225:$Z$227,2,FALSE)/100,1)</f>
        <v>1.04</v>
      </c>
      <c r="DG6" s="81">
        <f>IFERROR(HLOOKUP(DG3,Assump!$G$225:$Z$227,2,FALSE)/100,1)</f>
        <v>1.04</v>
      </c>
      <c r="DH6" s="81">
        <f>IFERROR(HLOOKUP(DH3,Assump!$G$225:$Z$227,2,FALSE)/100,1)</f>
        <v>1.04</v>
      </c>
      <c r="DI6" s="81">
        <f>IFERROR(HLOOKUP(DI3,Assump!$G$225:$Z$227,2,FALSE)/100,1)</f>
        <v>1.04</v>
      </c>
      <c r="DJ6" s="81">
        <f>IFERROR(HLOOKUP(DJ3,Assump!$G$225:$Z$227,2,FALSE)/100,1)</f>
        <v>1.04</v>
      </c>
      <c r="DK6" s="81">
        <f>IFERROR(HLOOKUP(DK3,Assump!$G$225:$Z$227,2,FALSE)/100,1)</f>
        <v>1.04</v>
      </c>
      <c r="DL6" s="81">
        <f>IFERROR(HLOOKUP(DL3,Assump!$G$225:$Z$227,2,FALSE)/100,1)</f>
        <v>1.04</v>
      </c>
      <c r="DM6" s="81">
        <f>IFERROR(HLOOKUP(DM3,Assump!$G$225:$Z$227,2,FALSE)/100,1)</f>
        <v>1.04</v>
      </c>
      <c r="DN6" s="81">
        <f>IFERROR(HLOOKUP(DN3,Assump!$G$225:$Z$227,2,FALSE)/100,1)</f>
        <v>1.04</v>
      </c>
      <c r="DO6" s="81">
        <f>IFERROR(HLOOKUP(DO3,Assump!$G$225:$Z$227,2,FALSE)/100,1)</f>
        <v>1.04</v>
      </c>
      <c r="DP6" s="81">
        <f>IFERROR(HLOOKUP(DP3,Assump!$G$225:$Z$227,2,FALSE)/100,1)</f>
        <v>1.04</v>
      </c>
      <c r="DQ6" s="81">
        <f>IFERROR(HLOOKUP(DQ3,Assump!$G$225:$Z$227,2,FALSE)/100,1)</f>
        <v>1.04</v>
      </c>
      <c r="DR6" s="81">
        <f>IFERROR(HLOOKUP(DR3,Assump!$G$225:$Z$227,2,FALSE)/100,1)</f>
        <v>1.04</v>
      </c>
      <c r="DS6" s="81">
        <f>IFERROR(HLOOKUP(DS3,Assump!$G$225:$Z$227,2,FALSE)/100,1)</f>
        <v>1.04</v>
      </c>
      <c r="DT6" s="81">
        <f>IFERROR(HLOOKUP(DT3,Assump!$G$225:$Z$227,2,FALSE)/100,1)</f>
        <v>1.04</v>
      </c>
      <c r="DU6" s="81">
        <f>IFERROR(HLOOKUP(DU3,Assump!$G$225:$Z$227,2,FALSE)/100,1)</f>
        <v>1.04</v>
      </c>
      <c r="DV6" s="81">
        <f>IFERROR(HLOOKUP(DV3,Assump!$G$225:$Z$227,2,FALSE)/100,1)</f>
        <v>1.04</v>
      </c>
      <c r="DW6" s="81">
        <f>IFERROR(HLOOKUP(DW3,Assump!$G$225:$Z$227,2,FALSE)/100,1)</f>
        <v>1.04</v>
      </c>
      <c r="DX6" s="81">
        <f>IFERROR(HLOOKUP(DX3,Assump!$G$225:$Z$227,2,FALSE)/100,1)</f>
        <v>1.04</v>
      </c>
      <c r="DY6" s="81">
        <f>IFERROR(HLOOKUP(DY3,Assump!$G$225:$Z$227,2,FALSE)/100,1)</f>
        <v>1.04</v>
      </c>
      <c r="DZ6" s="81">
        <f>IFERROR(HLOOKUP(DZ3,Assump!$G$225:$Z$227,2,FALSE)/100,1)</f>
        <v>1.04</v>
      </c>
      <c r="EA6" s="81">
        <f>IFERROR(HLOOKUP(EA3,Assump!$G$225:$Z$227,2,FALSE)/100,1)</f>
        <v>1.04</v>
      </c>
      <c r="EB6" s="81">
        <f>IFERROR(HLOOKUP(EB3,Assump!$G$225:$Z$227,2,FALSE)/100,1)</f>
        <v>1.04</v>
      </c>
      <c r="EC6" s="81">
        <f>IFERROR(HLOOKUP(EC3,Assump!$G$225:$Z$227,2,FALSE)/100,1)</f>
        <v>1.04</v>
      </c>
      <c r="ED6" s="81">
        <f>IFERROR(HLOOKUP(ED3,Assump!$G$225:$Z$227,2,FALSE)/100,1)</f>
        <v>1.04</v>
      </c>
      <c r="EE6" s="81">
        <f>IFERROR(HLOOKUP(EE3,Assump!$G$225:$Z$227,2,FALSE)/100,1)</f>
        <v>1.04</v>
      </c>
      <c r="EF6" s="81">
        <f>IFERROR(HLOOKUP(EF3,Assump!$G$225:$Z$227,2,FALSE)/100,1)</f>
        <v>1.04</v>
      </c>
      <c r="EG6" s="81">
        <f>IFERROR(HLOOKUP(EG3,Assump!$G$225:$Z$227,2,FALSE)/100,1)</f>
        <v>1.04</v>
      </c>
      <c r="EH6" s="81">
        <f>IFERROR(HLOOKUP(EH3,Assump!$G$225:$Z$227,2,FALSE)/100,1)</f>
        <v>1.04</v>
      </c>
      <c r="EI6" s="81">
        <f>IFERROR(HLOOKUP(EI3,Assump!$G$225:$Z$227,2,FALSE)/100,1)</f>
        <v>1.04</v>
      </c>
      <c r="EJ6" s="81">
        <f>IFERROR(HLOOKUP(EJ3,Assump!$G$225:$Z$227,2,FALSE)/100,1)</f>
        <v>1.04</v>
      </c>
      <c r="EK6" s="81">
        <f>IFERROR(HLOOKUP(EK3,Assump!$G$225:$Z$227,2,FALSE)/100,1)</f>
        <v>1.04</v>
      </c>
      <c r="EL6" s="81">
        <f>IFERROR(HLOOKUP(EL3,Assump!$G$225:$Z$227,2,FALSE)/100,1)</f>
        <v>1.04</v>
      </c>
      <c r="EM6" s="81">
        <f>IFERROR(HLOOKUP(EM3,Assump!$G$225:$Z$227,2,FALSE)/100,1)</f>
        <v>1.04</v>
      </c>
      <c r="EN6" s="81">
        <f>IFERROR(HLOOKUP(EN3,Assump!$G$225:$Z$227,2,FALSE)/100,1)</f>
        <v>1.04</v>
      </c>
      <c r="EO6" s="81">
        <f>IFERROR(HLOOKUP(EO3,Assump!$G$225:$Z$227,2,FALSE)/100,1)</f>
        <v>1.04</v>
      </c>
      <c r="EP6" s="81">
        <f>IFERROR(HLOOKUP(EP3,Assump!$G$225:$Z$227,2,FALSE)/100,1)</f>
        <v>1.04</v>
      </c>
      <c r="EQ6" s="81">
        <f>IFERROR(HLOOKUP(EQ3,Assump!$G$225:$Z$227,2,FALSE)/100,1)</f>
        <v>1.04</v>
      </c>
      <c r="ER6" s="81">
        <f>IFERROR(HLOOKUP(ER3,Assump!$G$225:$Z$227,2,FALSE)/100,1)</f>
        <v>1.04</v>
      </c>
      <c r="ES6" s="81">
        <f>IFERROR(HLOOKUP(ES3,Assump!$G$225:$Z$227,2,FALSE)/100,1)</f>
        <v>1.04</v>
      </c>
      <c r="ET6" s="81">
        <f>IFERROR(HLOOKUP(ET3,Assump!$G$225:$Z$227,2,FALSE)/100,1)</f>
        <v>1.04</v>
      </c>
      <c r="EU6" s="81">
        <f>IFERROR(HLOOKUP(EU3,Assump!$G$225:$Z$227,2,FALSE)/100,1)</f>
        <v>1.04</v>
      </c>
      <c r="EV6" s="81">
        <f>IFERROR(HLOOKUP(EV3,Assump!$G$225:$Z$227,2,FALSE)/100,1)</f>
        <v>1.04</v>
      </c>
      <c r="EW6" s="81">
        <f>IFERROR(HLOOKUP(EW3,Assump!$G$225:$Z$227,2,FALSE)/100,1)</f>
        <v>1.04</v>
      </c>
      <c r="EX6" s="81">
        <f>IFERROR(HLOOKUP(EX3,Assump!$G$225:$Z$227,2,FALSE)/100,1)</f>
        <v>1.04</v>
      </c>
      <c r="EY6" s="81">
        <f>IFERROR(HLOOKUP(EY3,Assump!$G$225:$Z$227,2,FALSE)/100,1)</f>
        <v>1.04</v>
      </c>
      <c r="EZ6" s="81">
        <f>IFERROR(HLOOKUP(EZ3,Assump!$G$225:$Z$227,2,FALSE)/100,1)</f>
        <v>1.04</v>
      </c>
      <c r="FA6" s="81">
        <f>IFERROR(HLOOKUP(FA3,Assump!$G$225:$Z$227,2,FALSE)/100,1)</f>
        <v>1.04</v>
      </c>
      <c r="FB6" s="81">
        <f>IFERROR(HLOOKUP(FB3,Assump!$G$225:$Z$227,2,FALSE)/100,1)</f>
        <v>1.04</v>
      </c>
      <c r="FC6" s="81">
        <f>IFERROR(HLOOKUP(FC3,Assump!$G$225:$Z$227,2,FALSE)/100,1)</f>
        <v>1.04</v>
      </c>
      <c r="FD6" s="81">
        <f>IFERROR(HLOOKUP(FD3,Assump!$G$225:$Z$227,2,FALSE)/100,1)</f>
        <v>1.04</v>
      </c>
      <c r="FE6" s="81">
        <f>IFERROR(HLOOKUP(FE3,Assump!$G$225:$Z$227,2,FALSE)/100,1)</f>
        <v>1.04</v>
      </c>
      <c r="FF6" s="81">
        <f>IFERROR(HLOOKUP(FF3,Assump!$G$225:$Z$227,2,FALSE)/100,1)</f>
        <v>1.04</v>
      </c>
      <c r="FG6" s="81">
        <f>IFERROR(HLOOKUP(FG3,Assump!$G$225:$Z$227,2,FALSE)/100,1)</f>
        <v>1.04</v>
      </c>
      <c r="FH6" s="81">
        <f>IFERROR(HLOOKUP(FH3,Assump!$G$225:$Z$227,2,FALSE)/100,1)</f>
        <v>1.04</v>
      </c>
      <c r="FI6" s="81">
        <f>IFERROR(HLOOKUP(FI3,Assump!$G$225:$Z$227,2,FALSE)/100,1)</f>
        <v>1.04</v>
      </c>
      <c r="FJ6" s="81">
        <f>IFERROR(HLOOKUP(FJ3,Assump!$G$225:$Z$227,2,FALSE)/100,1)</f>
        <v>1.04</v>
      </c>
      <c r="FK6" s="81">
        <f>IFERROR(HLOOKUP(FK3,Assump!$G$225:$Z$227,2,FALSE)/100,1)</f>
        <v>1.04</v>
      </c>
      <c r="FL6" s="81">
        <f>IFERROR(HLOOKUP(FL3,Assump!$G$225:$Z$227,2,FALSE)/100,1)</f>
        <v>1.04</v>
      </c>
      <c r="FM6" s="81">
        <f>IFERROR(HLOOKUP(FM3,Assump!$G$225:$Z$227,2,FALSE)/100,1)</f>
        <v>1.04</v>
      </c>
      <c r="FN6" s="81">
        <f>IFERROR(HLOOKUP(FN3,Assump!$G$225:$Z$227,2,FALSE)/100,1)</f>
        <v>1.04</v>
      </c>
      <c r="FO6" s="81">
        <f>IFERROR(HLOOKUP(FO3,Assump!$G$225:$Z$227,2,FALSE)/100,1)</f>
        <v>1.04</v>
      </c>
      <c r="FP6" s="81">
        <f>IFERROR(HLOOKUP(FP3,Assump!$G$225:$Z$227,2,FALSE)/100,1)</f>
        <v>1.04</v>
      </c>
      <c r="FQ6" s="81">
        <f>IFERROR(HLOOKUP(FQ3,Assump!$G$225:$Z$227,2,FALSE)/100,1)</f>
        <v>1.04</v>
      </c>
      <c r="FR6" s="81">
        <f>IFERROR(HLOOKUP(FR3,Assump!$G$225:$Z$227,2,FALSE)/100,1)</f>
        <v>1.04</v>
      </c>
      <c r="FS6" s="81">
        <f>IFERROR(HLOOKUP(FS3,Assump!$G$225:$Z$227,2,FALSE)/100,1)</f>
        <v>1.04</v>
      </c>
      <c r="FT6" s="81">
        <f>IFERROR(HLOOKUP(FT3,Assump!$G$225:$Z$227,2,FALSE)/100,1)</f>
        <v>1.04</v>
      </c>
      <c r="FU6" s="81">
        <f>IFERROR(HLOOKUP(FU3,Assump!$G$225:$Z$227,2,FALSE)/100,1)</f>
        <v>1.04</v>
      </c>
      <c r="FV6" s="81">
        <f>IFERROR(HLOOKUP(FV3,Assump!$G$225:$Z$227,2,FALSE)/100,1)</f>
        <v>1.04</v>
      </c>
      <c r="FW6" s="81">
        <f>IFERROR(HLOOKUP(FW3,Assump!$G$225:$Z$227,2,FALSE)/100,1)</f>
        <v>1.04</v>
      </c>
      <c r="FX6" s="81">
        <f>IFERROR(HLOOKUP(FX3,Assump!$G$225:$Z$227,2,FALSE)/100,1)</f>
        <v>1.04</v>
      </c>
      <c r="FY6" s="81">
        <f>IFERROR(HLOOKUP(FY3,Assump!$G$225:$Z$227,2,FALSE)/100,1)</f>
        <v>1.04</v>
      </c>
      <c r="FZ6" s="81">
        <f>IFERROR(HLOOKUP(FZ3,Assump!$G$225:$Z$227,2,FALSE)/100,1)</f>
        <v>1.04</v>
      </c>
      <c r="GA6" s="81">
        <f>IFERROR(HLOOKUP(GA3,Assump!$G$225:$Z$227,2,FALSE)/100,1)</f>
        <v>1.04</v>
      </c>
      <c r="GB6" s="81">
        <f>IFERROR(HLOOKUP(GB3,Assump!$G$225:$Z$227,2,FALSE)/100,1)</f>
        <v>1.04</v>
      </c>
      <c r="GC6" s="81">
        <f>IFERROR(HLOOKUP(GC3,Assump!$G$225:$Z$227,2,FALSE)/100,1)</f>
        <v>1.04</v>
      </c>
      <c r="GD6" s="81">
        <f>IFERROR(HLOOKUP(GD3,Assump!$G$225:$Z$227,2,FALSE)/100,1)</f>
        <v>1.04</v>
      </c>
      <c r="GE6" s="81">
        <f>IFERROR(HLOOKUP(GE3,Assump!$G$225:$Z$227,2,FALSE)/100,1)</f>
        <v>1.04</v>
      </c>
      <c r="GF6" s="81">
        <f>IFERROR(HLOOKUP(GF3,Assump!$G$225:$Z$227,2,FALSE)/100,1)</f>
        <v>1.04</v>
      </c>
      <c r="GG6" s="81">
        <f>IFERROR(HLOOKUP(GG3,Assump!$G$225:$Z$227,2,FALSE)/100,1)</f>
        <v>1.04</v>
      </c>
      <c r="GH6" s="81">
        <f>IFERROR(HLOOKUP(GH3,Assump!$G$225:$Z$227,2,FALSE)/100,1)</f>
        <v>1.04</v>
      </c>
      <c r="GI6" s="81">
        <f>IFERROR(HLOOKUP(GI3,Assump!$G$225:$Z$227,2,FALSE)/100,1)</f>
        <v>1.04</v>
      </c>
      <c r="GJ6" s="81">
        <f>IFERROR(HLOOKUP(GJ3,Assump!$G$225:$Z$227,2,FALSE)/100,1)</f>
        <v>1.04</v>
      </c>
      <c r="GK6" s="81">
        <f>IFERROR(HLOOKUP(GK3,Assump!$G$225:$Z$227,2,FALSE)/100,1)</f>
        <v>1.04</v>
      </c>
      <c r="GL6" s="81">
        <f>IFERROR(HLOOKUP(GL3,Assump!$G$225:$Z$227,2,FALSE)/100,1)</f>
        <v>1.04</v>
      </c>
      <c r="GM6" s="81">
        <f>IFERROR(HLOOKUP(GM3,Assump!$G$225:$Z$227,2,FALSE)/100,1)</f>
        <v>1.04</v>
      </c>
      <c r="GN6" s="81">
        <f>IFERROR(HLOOKUP(GN3,Assump!$G$225:$Z$227,2,FALSE)/100,1)</f>
        <v>1.04</v>
      </c>
      <c r="GO6" s="81">
        <f>IFERROR(HLOOKUP(GO3,Assump!$G$225:$Z$227,2,FALSE)/100,1)</f>
        <v>1.04</v>
      </c>
      <c r="GP6" s="81">
        <f>IFERROR(HLOOKUP(GP3,Assump!$G$225:$Z$227,2,FALSE)/100,1)</f>
        <v>1.04</v>
      </c>
      <c r="GQ6" s="81">
        <f>IFERROR(HLOOKUP(GQ3,Assump!$G$225:$Z$227,2,FALSE)/100,1)</f>
        <v>1.04</v>
      </c>
      <c r="GR6" s="81">
        <f>IFERROR(HLOOKUP(GR3,Assump!$G$225:$Z$227,2,FALSE)/100,1)</f>
        <v>1.04</v>
      </c>
      <c r="GS6" s="81">
        <f>IFERROR(HLOOKUP(GS3,Assump!$G$225:$Z$227,2,FALSE)/100,1)</f>
        <v>1.04</v>
      </c>
      <c r="GT6" s="81">
        <f>IFERROR(HLOOKUP(GT3,Assump!$G$225:$Z$227,2,FALSE)/100,1)</f>
        <v>1.04</v>
      </c>
      <c r="GU6" s="81">
        <f>IFERROR(HLOOKUP(GU3,Assump!$G$225:$Z$227,2,FALSE)/100,1)</f>
        <v>1.04</v>
      </c>
      <c r="GV6" s="81">
        <f>IFERROR(HLOOKUP(GV3,Assump!$G$225:$Z$227,2,FALSE)/100,1)</f>
        <v>1.04</v>
      </c>
      <c r="GW6" s="81">
        <f>IFERROR(HLOOKUP(GW3,Assump!$G$225:$Z$227,2,FALSE)/100,1)</f>
        <v>1.04</v>
      </c>
      <c r="GX6" s="81">
        <f>IFERROR(HLOOKUP(GX3,Assump!$G$225:$Z$227,2,FALSE)/100,1)</f>
        <v>1.04</v>
      </c>
      <c r="GY6" s="81">
        <f>IFERROR(HLOOKUP(GY3,Assump!$G$225:$Z$227,2,FALSE)/100,1)</f>
        <v>1.04</v>
      </c>
      <c r="GZ6" s="81">
        <f>IFERROR(HLOOKUP(GZ3,Assump!$G$225:$Z$227,2,FALSE)/100,1)</f>
        <v>1.04</v>
      </c>
      <c r="HA6" s="81">
        <f>IFERROR(HLOOKUP(HA3,Assump!$G$225:$Z$227,2,FALSE)/100,1)</f>
        <v>1.04</v>
      </c>
      <c r="HB6" s="81">
        <f>IFERROR(HLOOKUP(HB3,Assump!$G$225:$Z$227,2,FALSE)/100,1)</f>
        <v>1.04</v>
      </c>
      <c r="HC6" s="81">
        <f>IFERROR(HLOOKUP(HC3,Assump!$G$225:$Z$227,2,FALSE)/100,1)</f>
        <v>1.04</v>
      </c>
      <c r="HD6" s="81">
        <f>IFERROR(HLOOKUP(HD3,Assump!$G$225:$Z$227,2,FALSE)/100,1)</f>
        <v>1.04</v>
      </c>
      <c r="HE6" s="81">
        <f>IFERROR(HLOOKUP(HE3,Assump!$G$225:$Z$227,2,FALSE)/100,1)</f>
        <v>1.04</v>
      </c>
      <c r="HF6" s="81">
        <f>IFERROR(HLOOKUP(HF3,Assump!$G$225:$Z$227,2,FALSE)/100,1)</f>
        <v>1.04</v>
      </c>
      <c r="HG6" s="81">
        <f>IFERROR(HLOOKUP(HG3,Assump!$G$225:$Z$227,2,FALSE)/100,1)</f>
        <v>1.04</v>
      </c>
      <c r="HH6" s="81">
        <f>IFERROR(HLOOKUP(HH3,Assump!$G$225:$Z$227,2,FALSE)/100,1)</f>
        <v>1.04</v>
      </c>
      <c r="HI6" s="81">
        <f>IFERROR(HLOOKUP(HI3,Assump!$G$225:$Z$227,2,FALSE)/100,1)</f>
        <v>1.04</v>
      </c>
      <c r="HJ6" s="81">
        <f>IFERROR(HLOOKUP(HJ3,Assump!$G$225:$Z$227,2,FALSE)/100,1)</f>
        <v>1.04</v>
      </c>
      <c r="HK6" s="81">
        <f>IFERROR(HLOOKUP(HK3,Assump!$G$225:$Z$227,2,FALSE)/100,1)</f>
        <v>1.04</v>
      </c>
      <c r="HL6" s="81">
        <f>IFERROR(HLOOKUP(HL3,Assump!$G$225:$Z$227,2,FALSE)/100,1)</f>
        <v>1.04</v>
      </c>
      <c r="HM6" s="81">
        <f>IFERROR(HLOOKUP(HM3,Assump!$G$225:$Z$227,2,FALSE)/100,1)</f>
        <v>1.04</v>
      </c>
      <c r="HN6" s="81">
        <f>IFERROR(HLOOKUP(HN3,Assump!$G$225:$Z$227,2,FALSE)/100,1)</f>
        <v>1.04</v>
      </c>
      <c r="HO6" s="81">
        <f>IFERROR(HLOOKUP(HO3,Assump!$G$225:$Z$227,2,FALSE)/100,1)</f>
        <v>1.04</v>
      </c>
      <c r="HP6" s="81">
        <f>IFERROR(HLOOKUP(HP3,Assump!$G$225:$Z$227,2,FALSE)/100,1)</f>
        <v>1.04</v>
      </c>
      <c r="HQ6" s="81">
        <f>IFERROR(HLOOKUP(HQ3,Assump!$G$225:$Z$227,2,FALSE)/100,1)</f>
        <v>1.04</v>
      </c>
      <c r="HR6" s="81">
        <f>IFERROR(HLOOKUP(HR3,Assump!$G$225:$Z$227,2,FALSE)/100,1)</f>
        <v>1.04</v>
      </c>
      <c r="HS6" s="81">
        <f>IFERROR(HLOOKUP(HS3,Assump!$G$225:$Z$227,2,FALSE)/100,1)</f>
        <v>1.04</v>
      </c>
      <c r="HT6" s="81">
        <f>IFERROR(HLOOKUP(HT3,Assump!$G$225:$Z$227,2,FALSE)/100,1)</f>
        <v>1.04</v>
      </c>
      <c r="HU6" s="81">
        <f>IFERROR(HLOOKUP(HU3,Assump!$G$225:$Z$227,2,FALSE)/100,1)</f>
        <v>1.04</v>
      </c>
      <c r="HV6" s="81">
        <f>IFERROR(HLOOKUP(HV3,Assump!$G$225:$Z$227,2,FALSE)/100,1)</f>
        <v>1.04</v>
      </c>
      <c r="HW6" s="81">
        <f>IFERROR(HLOOKUP(HW3,Assump!$G$225:$Z$227,2,FALSE)/100,1)</f>
        <v>1.04</v>
      </c>
      <c r="HX6" s="81">
        <f>IFERROR(HLOOKUP(HX3,Assump!$G$225:$Z$227,2,FALSE)/100,1)</f>
        <v>1.04</v>
      </c>
      <c r="HY6" s="81">
        <f>IFERROR(HLOOKUP(HY3,Assump!$G$225:$Z$227,2,FALSE)/100,1)</f>
        <v>1.04</v>
      </c>
      <c r="HZ6" s="81">
        <f>IFERROR(HLOOKUP(HZ3,Assump!$G$225:$Z$227,2,FALSE)/100,1)</f>
        <v>1.04</v>
      </c>
      <c r="IA6" s="81">
        <f>IFERROR(HLOOKUP(IA3,Assump!$G$225:$Z$227,2,FALSE)/100,1)</f>
        <v>1.04</v>
      </c>
      <c r="IB6" s="81">
        <f>IFERROR(HLOOKUP(IB3,Assump!$G$225:$Z$227,2,FALSE)/100,1)</f>
        <v>1.04</v>
      </c>
      <c r="IC6" s="81">
        <f>IFERROR(HLOOKUP(IC3,Assump!$G$225:$Z$227,2,FALSE)/100,1)</f>
        <v>1.04</v>
      </c>
      <c r="ID6" s="81">
        <f>IFERROR(HLOOKUP(ID3,Assump!$G$225:$Z$227,2,FALSE)/100,1)</f>
        <v>1</v>
      </c>
      <c r="IE6" s="81">
        <f>IFERROR(HLOOKUP(IE3,Assump!$G$225:$Z$227,2,FALSE)/100,1)</f>
        <v>1</v>
      </c>
      <c r="IF6" s="81">
        <f>IFERROR(HLOOKUP(IF3,Assump!$G$225:$Z$227,2,FALSE)/100,1)</f>
        <v>1</v>
      </c>
      <c r="IG6" s="81">
        <f>IFERROR(HLOOKUP(IG3,Assump!$G$225:$Z$227,2,FALSE)/100,1)</f>
        <v>1</v>
      </c>
      <c r="IH6" s="81">
        <f>IFERROR(HLOOKUP(IH3,Assump!$G$225:$Z$227,2,FALSE)/100,1)</f>
        <v>1</v>
      </c>
      <c r="II6" s="81">
        <f>IFERROR(HLOOKUP(II3,Assump!$G$225:$Z$227,2,FALSE)/100,1)</f>
        <v>1</v>
      </c>
      <c r="IJ6" s="81">
        <f>IFERROR(HLOOKUP(IJ3,Assump!$G$225:$Z$227,2,FALSE)/100,1)</f>
        <v>1</v>
      </c>
      <c r="IK6" s="81">
        <f>IFERROR(HLOOKUP(IK3,Assump!$G$225:$Z$227,2,FALSE)/100,1)</f>
        <v>1</v>
      </c>
      <c r="IL6" s="81">
        <f>IFERROR(HLOOKUP(IL3,Assump!$G$225:$Z$227,2,FALSE)/100,1)</f>
        <v>1</v>
      </c>
    </row>
    <row r="7" spans="2:246" s="2" customFormat="1" ht="12" customHeight="1" x14ac:dyDescent="0.2">
      <c r="B7" s="3" t="s">
        <v>182</v>
      </c>
      <c r="C7" s="13"/>
      <c r="D7" s="13"/>
      <c r="E7" s="13"/>
      <c r="F7" s="13"/>
      <c r="G7" s="81">
        <f>G6^(1/12)</f>
        <v>1.0029516094330215</v>
      </c>
      <c r="H7" s="81">
        <f t="shared" ref="H7:BS7" si="12">H6^(1/12)</f>
        <v>1.0029516094330215</v>
      </c>
      <c r="I7" s="81">
        <f t="shared" si="12"/>
        <v>1.0029516094330215</v>
      </c>
      <c r="J7" s="81">
        <f t="shared" si="12"/>
        <v>1.0031933138078821</v>
      </c>
      <c r="K7" s="81">
        <f t="shared" si="12"/>
        <v>1.0031933138078821</v>
      </c>
      <c r="L7" s="81">
        <f t="shared" si="12"/>
        <v>1.0031933138078821</v>
      </c>
      <c r="M7" s="81">
        <f t="shared" si="12"/>
        <v>1.0031933138078821</v>
      </c>
      <c r="N7" s="81">
        <f t="shared" si="12"/>
        <v>1.0031933138078821</v>
      </c>
      <c r="O7" s="81">
        <f t="shared" si="12"/>
        <v>1.0031933138078821</v>
      </c>
      <c r="P7" s="81">
        <f t="shared" si="12"/>
        <v>1.0031933138078821</v>
      </c>
      <c r="Q7" s="81">
        <f t="shared" si="12"/>
        <v>1.0031933138078821</v>
      </c>
      <c r="R7" s="81">
        <f t="shared" si="12"/>
        <v>1.0031933138078821</v>
      </c>
      <c r="S7" s="81">
        <f t="shared" si="12"/>
        <v>1.0031933138078821</v>
      </c>
      <c r="T7" s="81">
        <f t="shared" si="12"/>
        <v>1.0031933138078821</v>
      </c>
      <c r="U7" s="81">
        <f t="shared" si="12"/>
        <v>1.0031933138078821</v>
      </c>
      <c r="V7" s="81">
        <f t="shared" si="12"/>
        <v>1.0032737397821989</v>
      </c>
      <c r="W7" s="81">
        <f t="shared" si="12"/>
        <v>1.0032737397821989</v>
      </c>
      <c r="X7" s="81">
        <f t="shared" si="12"/>
        <v>1.0032737397821989</v>
      </c>
      <c r="Y7" s="81">
        <f t="shared" si="12"/>
        <v>1.0032737397821989</v>
      </c>
      <c r="Z7" s="81">
        <f t="shared" si="12"/>
        <v>1.0032737397821989</v>
      </c>
      <c r="AA7" s="81">
        <f t="shared" si="12"/>
        <v>1.0032737397821989</v>
      </c>
      <c r="AB7" s="81">
        <f t="shared" si="12"/>
        <v>1.0032737397821989</v>
      </c>
      <c r="AC7" s="81">
        <f t="shared" si="12"/>
        <v>1.0032737397821989</v>
      </c>
      <c r="AD7" s="81">
        <f t="shared" si="12"/>
        <v>1.0032737397821989</v>
      </c>
      <c r="AE7" s="81">
        <f t="shared" si="12"/>
        <v>1.0032737397821989</v>
      </c>
      <c r="AF7" s="81">
        <f t="shared" si="12"/>
        <v>1.0032737397821989</v>
      </c>
      <c r="AG7" s="81">
        <f t="shared" si="12"/>
        <v>1.0032737397821989</v>
      </c>
      <c r="AH7" s="81">
        <f t="shared" si="12"/>
        <v>1.0032737397821989</v>
      </c>
      <c r="AI7" s="81">
        <f t="shared" si="12"/>
        <v>1.0032737397821989</v>
      </c>
      <c r="AJ7" s="81">
        <f t="shared" si="12"/>
        <v>1.0032737397821989</v>
      </c>
      <c r="AK7" s="81">
        <f t="shared" si="12"/>
        <v>1.0032737397821989</v>
      </c>
      <c r="AL7" s="81">
        <f t="shared" si="12"/>
        <v>1.0032737397821989</v>
      </c>
      <c r="AM7" s="81">
        <f t="shared" si="12"/>
        <v>1.0032737397821989</v>
      </c>
      <c r="AN7" s="81">
        <f t="shared" si="12"/>
        <v>1.0032737397821989</v>
      </c>
      <c r="AO7" s="81">
        <f t="shared" si="12"/>
        <v>1.0032737397821989</v>
      </c>
      <c r="AP7" s="81">
        <f t="shared" si="12"/>
        <v>1.0032737397821989</v>
      </c>
      <c r="AQ7" s="81">
        <f t="shared" si="12"/>
        <v>1.0032737397821989</v>
      </c>
      <c r="AR7" s="81">
        <f t="shared" si="12"/>
        <v>1.0032737397821989</v>
      </c>
      <c r="AS7" s="81">
        <f t="shared" si="12"/>
        <v>1.0032737397821989</v>
      </c>
      <c r="AT7" s="81">
        <f t="shared" si="12"/>
        <v>1.0032737397821989</v>
      </c>
      <c r="AU7" s="81">
        <f t="shared" si="12"/>
        <v>1.0032737397821989</v>
      </c>
      <c r="AV7" s="81">
        <f t="shared" si="12"/>
        <v>1.0032737397821989</v>
      </c>
      <c r="AW7" s="81">
        <f t="shared" si="12"/>
        <v>1.0032737397821989</v>
      </c>
      <c r="AX7" s="81">
        <f t="shared" si="12"/>
        <v>1.0032737397821989</v>
      </c>
      <c r="AY7" s="81">
        <f t="shared" si="12"/>
        <v>1.0032737397821989</v>
      </c>
      <c r="AZ7" s="81">
        <f t="shared" si="12"/>
        <v>1.0032737397821989</v>
      </c>
      <c r="BA7" s="81">
        <f t="shared" si="12"/>
        <v>1.0032737397821989</v>
      </c>
      <c r="BB7" s="81">
        <f t="shared" si="12"/>
        <v>1.0032737397821989</v>
      </c>
      <c r="BC7" s="81">
        <f t="shared" si="12"/>
        <v>1.0032737397821989</v>
      </c>
      <c r="BD7" s="81">
        <f t="shared" si="12"/>
        <v>1.0032737397821989</v>
      </c>
      <c r="BE7" s="81">
        <f t="shared" si="12"/>
        <v>1.0032737397821989</v>
      </c>
      <c r="BF7" s="81">
        <f t="shared" si="12"/>
        <v>1.0032737397821989</v>
      </c>
      <c r="BG7" s="81">
        <f t="shared" si="12"/>
        <v>1.0032737397821989</v>
      </c>
      <c r="BH7" s="81">
        <f t="shared" si="12"/>
        <v>1.0032737397821989</v>
      </c>
      <c r="BI7" s="81">
        <f t="shared" si="12"/>
        <v>1.0032737397821989</v>
      </c>
      <c r="BJ7" s="81">
        <f t="shared" si="12"/>
        <v>1.0032737397821989</v>
      </c>
      <c r="BK7" s="81">
        <f t="shared" si="12"/>
        <v>1.0032737397821989</v>
      </c>
      <c r="BL7" s="81">
        <f t="shared" si="12"/>
        <v>1.0032737397821989</v>
      </c>
      <c r="BM7" s="81">
        <f t="shared" si="12"/>
        <v>1.0032737397821989</v>
      </c>
      <c r="BN7" s="81">
        <f t="shared" si="12"/>
        <v>1.0032737397821989</v>
      </c>
      <c r="BO7" s="81">
        <f t="shared" si="12"/>
        <v>1.0032737397821989</v>
      </c>
      <c r="BP7" s="81">
        <f t="shared" si="12"/>
        <v>1.0032737397821989</v>
      </c>
      <c r="BQ7" s="81">
        <f t="shared" si="12"/>
        <v>1.0032737397821989</v>
      </c>
      <c r="BR7" s="81">
        <f t="shared" si="12"/>
        <v>1.0032737397821989</v>
      </c>
      <c r="BS7" s="81">
        <f t="shared" si="12"/>
        <v>1.0032737397821989</v>
      </c>
      <c r="BT7" s="81">
        <f t="shared" ref="BT7:EE7" si="13">BT6^(1/12)</f>
        <v>1.0032737397821989</v>
      </c>
      <c r="BU7" s="81">
        <f t="shared" si="13"/>
        <v>1.0032737397821989</v>
      </c>
      <c r="BV7" s="81">
        <f t="shared" si="13"/>
        <v>1.0032737397821989</v>
      </c>
      <c r="BW7" s="81">
        <f t="shared" si="13"/>
        <v>1.0032737397821989</v>
      </c>
      <c r="BX7" s="81">
        <f t="shared" si="13"/>
        <v>1.0032737397821989</v>
      </c>
      <c r="BY7" s="81">
        <f t="shared" si="13"/>
        <v>1.0032737397821989</v>
      </c>
      <c r="BZ7" s="81">
        <f t="shared" si="13"/>
        <v>1.0032737397821989</v>
      </c>
      <c r="CA7" s="81">
        <f t="shared" si="13"/>
        <v>1.0032737397821989</v>
      </c>
      <c r="CB7" s="81">
        <f t="shared" si="13"/>
        <v>1.0032737397821989</v>
      </c>
      <c r="CC7" s="81">
        <f t="shared" si="13"/>
        <v>1.0032737397821989</v>
      </c>
      <c r="CD7" s="81">
        <f t="shared" si="13"/>
        <v>1.0032737397821989</v>
      </c>
      <c r="CE7" s="81">
        <f t="shared" si="13"/>
        <v>1.0032737397821989</v>
      </c>
      <c r="CF7" s="81">
        <f t="shared" si="13"/>
        <v>1.0032737397821989</v>
      </c>
      <c r="CG7" s="81">
        <f t="shared" si="13"/>
        <v>1.0032737397821989</v>
      </c>
      <c r="CH7" s="81">
        <f t="shared" si="13"/>
        <v>1.0032737397821989</v>
      </c>
      <c r="CI7" s="81">
        <f t="shared" si="13"/>
        <v>1.0032737397821989</v>
      </c>
      <c r="CJ7" s="81">
        <f t="shared" si="13"/>
        <v>1.0032737397821989</v>
      </c>
      <c r="CK7" s="81">
        <f t="shared" si="13"/>
        <v>1.0032737397821989</v>
      </c>
      <c r="CL7" s="81">
        <f t="shared" si="13"/>
        <v>1.0032737397821989</v>
      </c>
      <c r="CM7" s="81">
        <f t="shared" si="13"/>
        <v>1.0032737397821989</v>
      </c>
      <c r="CN7" s="81">
        <f t="shared" si="13"/>
        <v>1.0032737397821989</v>
      </c>
      <c r="CO7" s="81">
        <f t="shared" si="13"/>
        <v>1.0032737397821989</v>
      </c>
      <c r="CP7" s="81">
        <f t="shared" si="13"/>
        <v>1.0032737397821989</v>
      </c>
      <c r="CQ7" s="81">
        <f t="shared" si="13"/>
        <v>1.0032737397821989</v>
      </c>
      <c r="CR7" s="81">
        <f t="shared" si="13"/>
        <v>1.0032737397821989</v>
      </c>
      <c r="CS7" s="81">
        <f t="shared" si="13"/>
        <v>1.0032737397821989</v>
      </c>
      <c r="CT7" s="81">
        <f t="shared" si="13"/>
        <v>1.0032737397821989</v>
      </c>
      <c r="CU7" s="81">
        <f t="shared" si="13"/>
        <v>1.0032737397821989</v>
      </c>
      <c r="CV7" s="81">
        <f t="shared" si="13"/>
        <v>1.0032737397821989</v>
      </c>
      <c r="CW7" s="81">
        <f t="shared" si="13"/>
        <v>1.0032737397821989</v>
      </c>
      <c r="CX7" s="81">
        <f t="shared" si="13"/>
        <v>1.0032737397821989</v>
      </c>
      <c r="CY7" s="81">
        <f t="shared" si="13"/>
        <v>1.0032737397821989</v>
      </c>
      <c r="CZ7" s="81">
        <f t="shared" si="13"/>
        <v>1.0032737397821989</v>
      </c>
      <c r="DA7" s="81">
        <f t="shared" si="13"/>
        <v>1.0032737397821989</v>
      </c>
      <c r="DB7" s="81">
        <f t="shared" si="13"/>
        <v>1.0032737397821989</v>
      </c>
      <c r="DC7" s="81">
        <f t="shared" si="13"/>
        <v>1.0032737397821989</v>
      </c>
      <c r="DD7" s="81">
        <f t="shared" si="13"/>
        <v>1.0032737397821989</v>
      </c>
      <c r="DE7" s="81">
        <f t="shared" si="13"/>
        <v>1.0032737397821989</v>
      </c>
      <c r="DF7" s="81">
        <f t="shared" si="13"/>
        <v>1.0032737397821989</v>
      </c>
      <c r="DG7" s="81">
        <f t="shared" si="13"/>
        <v>1.0032737397821989</v>
      </c>
      <c r="DH7" s="81">
        <f t="shared" si="13"/>
        <v>1.0032737397821989</v>
      </c>
      <c r="DI7" s="81">
        <f t="shared" si="13"/>
        <v>1.0032737397821989</v>
      </c>
      <c r="DJ7" s="81">
        <f t="shared" si="13"/>
        <v>1.0032737397821989</v>
      </c>
      <c r="DK7" s="81">
        <f t="shared" si="13"/>
        <v>1.0032737397821989</v>
      </c>
      <c r="DL7" s="81">
        <f t="shared" si="13"/>
        <v>1.0032737397821989</v>
      </c>
      <c r="DM7" s="81">
        <f t="shared" si="13"/>
        <v>1.0032737397821989</v>
      </c>
      <c r="DN7" s="81">
        <f t="shared" si="13"/>
        <v>1.0032737397821989</v>
      </c>
      <c r="DO7" s="81">
        <f t="shared" si="13"/>
        <v>1.0032737397821989</v>
      </c>
      <c r="DP7" s="81">
        <f t="shared" si="13"/>
        <v>1.0032737397821989</v>
      </c>
      <c r="DQ7" s="81">
        <f t="shared" si="13"/>
        <v>1.0032737397821989</v>
      </c>
      <c r="DR7" s="81">
        <f t="shared" si="13"/>
        <v>1.0032737397821989</v>
      </c>
      <c r="DS7" s="81">
        <f t="shared" si="13"/>
        <v>1.0032737397821989</v>
      </c>
      <c r="DT7" s="81">
        <f t="shared" si="13"/>
        <v>1.0032737397821989</v>
      </c>
      <c r="DU7" s="81">
        <f t="shared" si="13"/>
        <v>1.0032737397821989</v>
      </c>
      <c r="DV7" s="81">
        <f t="shared" si="13"/>
        <v>1.0032737397821989</v>
      </c>
      <c r="DW7" s="81">
        <f t="shared" si="13"/>
        <v>1.0032737397821989</v>
      </c>
      <c r="DX7" s="81">
        <f t="shared" si="13"/>
        <v>1.0032737397821989</v>
      </c>
      <c r="DY7" s="81">
        <f t="shared" si="13"/>
        <v>1.0032737397821989</v>
      </c>
      <c r="DZ7" s="81">
        <f t="shared" si="13"/>
        <v>1.0032737397821989</v>
      </c>
      <c r="EA7" s="81">
        <f t="shared" si="13"/>
        <v>1.0032737397821989</v>
      </c>
      <c r="EB7" s="81">
        <f t="shared" si="13"/>
        <v>1.0032737397821989</v>
      </c>
      <c r="EC7" s="81">
        <f t="shared" si="13"/>
        <v>1.0032737397821989</v>
      </c>
      <c r="ED7" s="81">
        <f t="shared" si="13"/>
        <v>1.0032737397821989</v>
      </c>
      <c r="EE7" s="81">
        <f t="shared" si="13"/>
        <v>1.0032737397821989</v>
      </c>
      <c r="EF7" s="81">
        <f t="shared" ref="EF7:GQ7" si="14">EF6^(1/12)</f>
        <v>1.0032737397821989</v>
      </c>
      <c r="EG7" s="81">
        <f t="shared" si="14"/>
        <v>1.0032737397821989</v>
      </c>
      <c r="EH7" s="81">
        <f t="shared" si="14"/>
        <v>1.0032737397821989</v>
      </c>
      <c r="EI7" s="81">
        <f t="shared" si="14"/>
        <v>1.0032737397821989</v>
      </c>
      <c r="EJ7" s="81">
        <f t="shared" si="14"/>
        <v>1.0032737397821989</v>
      </c>
      <c r="EK7" s="81">
        <f t="shared" si="14"/>
        <v>1.0032737397821989</v>
      </c>
      <c r="EL7" s="81">
        <f t="shared" si="14"/>
        <v>1.0032737397821989</v>
      </c>
      <c r="EM7" s="81">
        <f t="shared" si="14"/>
        <v>1.0032737397821989</v>
      </c>
      <c r="EN7" s="81">
        <f t="shared" si="14"/>
        <v>1.0032737397821989</v>
      </c>
      <c r="EO7" s="81">
        <f t="shared" si="14"/>
        <v>1.0032737397821989</v>
      </c>
      <c r="EP7" s="81">
        <f t="shared" si="14"/>
        <v>1.0032737397821989</v>
      </c>
      <c r="EQ7" s="81">
        <f t="shared" si="14"/>
        <v>1.0032737397821989</v>
      </c>
      <c r="ER7" s="81">
        <f t="shared" si="14"/>
        <v>1.0032737397821989</v>
      </c>
      <c r="ES7" s="81">
        <f t="shared" si="14"/>
        <v>1.0032737397821989</v>
      </c>
      <c r="ET7" s="81">
        <f t="shared" si="14"/>
        <v>1.0032737397821989</v>
      </c>
      <c r="EU7" s="81">
        <f t="shared" si="14"/>
        <v>1.0032737397821989</v>
      </c>
      <c r="EV7" s="81">
        <f t="shared" si="14"/>
        <v>1.0032737397821989</v>
      </c>
      <c r="EW7" s="81">
        <f t="shared" si="14"/>
        <v>1.0032737397821989</v>
      </c>
      <c r="EX7" s="81">
        <f t="shared" si="14"/>
        <v>1.0032737397821989</v>
      </c>
      <c r="EY7" s="81">
        <f t="shared" si="14"/>
        <v>1.0032737397821989</v>
      </c>
      <c r="EZ7" s="81">
        <f t="shared" si="14"/>
        <v>1.0032737397821989</v>
      </c>
      <c r="FA7" s="81">
        <f t="shared" si="14"/>
        <v>1.0032737397821989</v>
      </c>
      <c r="FB7" s="81">
        <f t="shared" si="14"/>
        <v>1.0032737397821989</v>
      </c>
      <c r="FC7" s="81">
        <f t="shared" si="14"/>
        <v>1.0032737397821989</v>
      </c>
      <c r="FD7" s="81">
        <f t="shared" si="14"/>
        <v>1.0032737397821989</v>
      </c>
      <c r="FE7" s="81">
        <f t="shared" si="14"/>
        <v>1.0032737397821989</v>
      </c>
      <c r="FF7" s="81">
        <f t="shared" si="14"/>
        <v>1.0032737397821989</v>
      </c>
      <c r="FG7" s="81">
        <f t="shared" si="14"/>
        <v>1.0032737397821989</v>
      </c>
      <c r="FH7" s="81">
        <f t="shared" si="14"/>
        <v>1.0032737397821989</v>
      </c>
      <c r="FI7" s="81">
        <f t="shared" si="14"/>
        <v>1.0032737397821989</v>
      </c>
      <c r="FJ7" s="81">
        <f t="shared" si="14"/>
        <v>1.0032737397821989</v>
      </c>
      <c r="FK7" s="81">
        <f t="shared" si="14"/>
        <v>1.0032737397821989</v>
      </c>
      <c r="FL7" s="81">
        <f t="shared" si="14"/>
        <v>1.0032737397821989</v>
      </c>
      <c r="FM7" s="81">
        <f t="shared" si="14"/>
        <v>1.0032737397821989</v>
      </c>
      <c r="FN7" s="81">
        <f t="shared" si="14"/>
        <v>1.0032737397821989</v>
      </c>
      <c r="FO7" s="81">
        <f t="shared" si="14"/>
        <v>1.0032737397821989</v>
      </c>
      <c r="FP7" s="81">
        <f t="shared" si="14"/>
        <v>1.0032737397821989</v>
      </c>
      <c r="FQ7" s="81">
        <f t="shared" si="14"/>
        <v>1.0032737397821989</v>
      </c>
      <c r="FR7" s="81">
        <f t="shared" si="14"/>
        <v>1.0032737397821989</v>
      </c>
      <c r="FS7" s="81">
        <f t="shared" si="14"/>
        <v>1.0032737397821989</v>
      </c>
      <c r="FT7" s="81">
        <f t="shared" si="14"/>
        <v>1.0032737397821989</v>
      </c>
      <c r="FU7" s="81">
        <f t="shared" si="14"/>
        <v>1.0032737397821989</v>
      </c>
      <c r="FV7" s="81">
        <f t="shared" si="14"/>
        <v>1.0032737397821989</v>
      </c>
      <c r="FW7" s="81">
        <f t="shared" si="14"/>
        <v>1.0032737397821989</v>
      </c>
      <c r="FX7" s="81">
        <f t="shared" si="14"/>
        <v>1.0032737397821989</v>
      </c>
      <c r="FY7" s="81">
        <f t="shared" si="14"/>
        <v>1.0032737397821989</v>
      </c>
      <c r="FZ7" s="81">
        <f t="shared" si="14"/>
        <v>1.0032737397821989</v>
      </c>
      <c r="GA7" s="81">
        <f t="shared" si="14"/>
        <v>1.0032737397821989</v>
      </c>
      <c r="GB7" s="81">
        <f t="shared" si="14"/>
        <v>1.0032737397821989</v>
      </c>
      <c r="GC7" s="81">
        <f t="shared" si="14"/>
        <v>1.0032737397821989</v>
      </c>
      <c r="GD7" s="81">
        <f t="shared" si="14"/>
        <v>1.0032737397821989</v>
      </c>
      <c r="GE7" s="81">
        <f t="shared" si="14"/>
        <v>1.0032737397821989</v>
      </c>
      <c r="GF7" s="81">
        <f t="shared" si="14"/>
        <v>1.0032737397821989</v>
      </c>
      <c r="GG7" s="81">
        <f t="shared" si="14"/>
        <v>1.0032737397821989</v>
      </c>
      <c r="GH7" s="81">
        <f t="shared" si="14"/>
        <v>1.0032737397821989</v>
      </c>
      <c r="GI7" s="81">
        <f t="shared" si="14"/>
        <v>1.0032737397821989</v>
      </c>
      <c r="GJ7" s="81">
        <f t="shared" si="14"/>
        <v>1.0032737397821989</v>
      </c>
      <c r="GK7" s="81">
        <f t="shared" si="14"/>
        <v>1.0032737397821989</v>
      </c>
      <c r="GL7" s="81">
        <f t="shared" si="14"/>
        <v>1.0032737397821989</v>
      </c>
      <c r="GM7" s="81">
        <f t="shared" si="14"/>
        <v>1.0032737397821989</v>
      </c>
      <c r="GN7" s="81">
        <f t="shared" si="14"/>
        <v>1.0032737397821989</v>
      </c>
      <c r="GO7" s="81">
        <f t="shared" si="14"/>
        <v>1.0032737397821989</v>
      </c>
      <c r="GP7" s="81">
        <f t="shared" si="14"/>
        <v>1.0032737397821989</v>
      </c>
      <c r="GQ7" s="81">
        <f t="shared" si="14"/>
        <v>1.0032737397821989</v>
      </c>
      <c r="GR7" s="81">
        <f t="shared" ref="GR7:IJ7" si="15">GR6^(1/12)</f>
        <v>1.0032737397821989</v>
      </c>
      <c r="GS7" s="81">
        <f t="shared" si="15"/>
        <v>1.0032737397821989</v>
      </c>
      <c r="GT7" s="81">
        <f t="shared" si="15"/>
        <v>1.0032737397821989</v>
      </c>
      <c r="GU7" s="81">
        <f t="shared" si="15"/>
        <v>1.0032737397821989</v>
      </c>
      <c r="GV7" s="81">
        <f t="shared" si="15"/>
        <v>1.0032737397821989</v>
      </c>
      <c r="GW7" s="81">
        <f t="shared" si="15"/>
        <v>1.0032737397821989</v>
      </c>
      <c r="GX7" s="81">
        <f t="shared" si="15"/>
        <v>1.0032737397821989</v>
      </c>
      <c r="GY7" s="81">
        <f t="shared" si="15"/>
        <v>1.0032737397821989</v>
      </c>
      <c r="GZ7" s="81">
        <f t="shared" si="15"/>
        <v>1.0032737397821989</v>
      </c>
      <c r="HA7" s="81">
        <f t="shared" si="15"/>
        <v>1.0032737397821989</v>
      </c>
      <c r="HB7" s="81">
        <f t="shared" si="15"/>
        <v>1.0032737397821989</v>
      </c>
      <c r="HC7" s="81">
        <f t="shared" si="15"/>
        <v>1.0032737397821989</v>
      </c>
      <c r="HD7" s="81">
        <f t="shared" si="15"/>
        <v>1.0032737397821989</v>
      </c>
      <c r="HE7" s="81">
        <f t="shared" si="15"/>
        <v>1.0032737397821989</v>
      </c>
      <c r="HF7" s="81">
        <f t="shared" si="15"/>
        <v>1.0032737397821989</v>
      </c>
      <c r="HG7" s="81">
        <f t="shared" si="15"/>
        <v>1.0032737397821989</v>
      </c>
      <c r="HH7" s="81">
        <f t="shared" si="15"/>
        <v>1.0032737397821989</v>
      </c>
      <c r="HI7" s="81">
        <f t="shared" si="15"/>
        <v>1.0032737397821989</v>
      </c>
      <c r="HJ7" s="81">
        <f t="shared" si="15"/>
        <v>1.0032737397821989</v>
      </c>
      <c r="HK7" s="81">
        <f t="shared" si="15"/>
        <v>1.0032737397821989</v>
      </c>
      <c r="HL7" s="81">
        <f t="shared" si="15"/>
        <v>1.0032737397821989</v>
      </c>
      <c r="HM7" s="81">
        <f t="shared" si="15"/>
        <v>1.0032737397821989</v>
      </c>
      <c r="HN7" s="81">
        <f t="shared" si="15"/>
        <v>1.0032737397821989</v>
      </c>
      <c r="HO7" s="81">
        <f t="shared" si="15"/>
        <v>1.0032737397821989</v>
      </c>
      <c r="HP7" s="81">
        <f t="shared" si="15"/>
        <v>1.0032737397821989</v>
      </c>
      <c r="HQ7" s="81">
        <f t="shared" si="15"/>
        <v>1.0032737397821989</v>
      </c>
      <c r="HR7" s="81">
        <f t="shared" si="15"/>
        <v>1.0032737397821989</v>
      </c>
      <c r="HS7" s="81">
        <f t="shared" si="15"/>
        <v>1.0032737397821989</v>
      </c>
      <c r="HT7" s="81">
        <f t="shared" si="15"/>
        <v>1.0032737397821989</v>
      </c>
      <c r="HU7" s="81">
        <f t="shared" si="15"/>
        <v>1.0032737397821989</v>
      </c>
      <c r="HV7" s="81">
        <f t="shared" si="15"/>
        <v>1.0032737397821989</v>
      </c>
      <c r="HW7" s="81">
        <f t="shared" si="15"/>
        <v>1.0032737397821989</v>
      </c>
      <c r="HX7" s="81">
        <f t="shared" si="15"/>
        <v>1.0032737397821989</v>
      </c>
      <c r="HY7" s="81">
        <f t="shared" si="15"/>
        <v>1.0032737397821989</v>
      </c>
      <c r="HZ7" s="81">
        <f t="shared" si="15"/>
        <v>1.0032737397821989</v>
      </c>
      <c r="IA7" s="81">
        <f t="shared" si="15"/>
        <v>1.0032737397821989</v>
      </c>
      <c r="IB7" s="81">
        <f t="shared" si="15"/>
        <v>1.0032737397821989</v>
      </c>
      <c r="IC7" s="81">
        <f t="shared" si="15"/>
        <v>1.0032737397821989</v>
      </c>
      <c r="ID7" s="81">
        <f t="shared" si="15"/>
        <v>1</v>
      </c>
      <c r="IE7" s="81">
        <f t="shared" si="15"/>
        <v>1</v>
      </c>
      <c r="IF7" s="81">
        <f t="shared" si="15"/>
        <v>1</v>
      </c>
      <c r="IG7" s="81">
        <f t="shared" si="15"/>
        <v>1</v>
      </c>
      <c r="IH7" s="81">
        <f t="shared" si="15"/>
        <v>1</v>
      </c>
      <c r="II7" s="81">
        <f t="shared" si="15"/>
        <v>1</v>
      </c>
      <c r="IJ7" s="81">
        <f t="shared" si="15"/>
        <v>1</v>
      </c>
      <c r="IK7" s="81">
        <f>IK6^(1/12)</f>
        <v>1</v>
      </c>
      <c r="IL7" s="81">
        <f>IL6^(1/12)</f>
        <v>1</v>
      </c>
    </row>
    <row r="8" spans="2:246" s="2" customFormat="1" ht="12" customHeight="1" x14ac:dyDescent="0.2">
      <c r="B8" s="3" t="s">
        <v>297</v>
      </c>
      <c r="C8" s="13"/>
      <c r="D8" s="13"/>
      <c r="E8" s="13"/>
      <c r="F8" s="13"/>
      <c r="G8" s="81">
        <f ca="1">IFERROR(IF(MATCH(1,$G$12:$IL$12,FALSE)-1&gt;=COUNT($G$12:G12),1,PRODUCT(OFFSET($G$7,0,MATCH(1,$G$12:$IL$12,FALSE)-1):G7)),1)</f>
        <v>1</v>
      </c>
      <c r="H8" s="81">
        <f ca="1">IFERROR(IF(MATCH(1,$G$12:$IL$12,FALSE)-1&gt;=COUNT($G$12:H12),1,PRODUCT(OFFSET($G$7,0,MATCH(1,$G$12:$IL$12,FALSE)-1):H7)),1)</f>
        <v>1</v>
      </c>
      <c r="I8" s="81">
        <f ca="1">IFERROR(IF(MATCH(1,$G$12:$IL$12,FALSE)-1&gt;=COUNT($G$12:I12),1,PRODUCT(OFFSET($G$7,0,MATCH(1,$G$12:$IL$12,FALSE)-1):I7)),1)</f>
        <v>1</v>
      </c>
      <c r="J8" s="81">
        <f ca="1">IFERROR(IF(MATCH(1,$G$12:$IL$12,FALSE)-1&gt;=COUNT($G$12:J12),1,PRODUCT(OFFSET($G$7,0,MATCH(1,$G$12:$IL$12,FALSE)-1):J7)),1)</f>
        <v>1</v>
      </c>
      <c r="K8" s="81">
        <f ca="1">IFERROR(IF(MATCH(1,$G$12:$IL$12,FALSE)-1&gt;=COUNT($G$12:K12),1,PRODUCT(OFFSET($G$7,0,MATCH(1,$G$12:$IL$12,FALSE)-1):K7)),1)</f>
        <v>1</v>
      </c>
      <c r="L8" s="81">
        <f ca="1">IFERROR(IF(MATCH(1,$G$12:$IL$12,FALSE)-1&gt;=COUNT($G$12:L12),1,PRODUCT(OFFSET($G$7,0,MATCH(1,$G$12:$IL$12,FALSE)-1):L7)),1)</f>
        <v>1</v>
      </c>
      <c r="M8" s="81">
        <f ca="1">IFERROR(IF(MATCH(1,$G$12:$IL$12,FALSE)-1&gt;=COUNT($G$12:M12),1,PRODUCT(OFFSET($G$7,0,MATCH(1,$G$12:$IL$12,FALSE)-1):M7)),1)</f>
        <v>1</v>
      </c>
      <c r="N8" s="81">
        <f ca="1">IFERROR(IF(MATCH(1,$G$12:$IL$12,FALSE)-1&gt;=COUNT($G$12:N12),1,PRODUCT(OFFSET($G$7,0,MATCH(1,$G$12:$IL$12,FALSE)-1):N7)),1)</f>
        <v>1</v>
      </c>
      <c r="O8" s="81">
        <f ca="1">IFERROR(IF(MATCH(1,$G$12:$IL$12,FALSE)-1&gt;=COUNT($G$12:O12),1,PRODUCT(OFFSET($G$7,0,MATCH(1,$G$12:$IL$12,FALSE)-1):O7)),1)</f>
        <v>1</v>
      </c>
      <c r="P8" s="81">
        <f ca="1">IFERROR(IF(MATCH(1,$G$12:$IL$12,FALSE)-1&gt;=COUNT($G$12:P12),1,PRODUCT(OFFSET($G$7,0,MATCH(1,$G$12:$IL$12,FALSE)-1):P7)),1)</f>
        <v>1</v>
      </c>
      <c r="Q8" s="81">
        <f ca="1">IFERROR(IF(MATCH(1,$G$12:$IL$12,FALSE)-1&gt;=COUNT($G$12:Q12),1,PRODUCT(OFFSET($G$7,0,MATCH(1,$G$12:$IL$12,FALSE)-1):Q7)),1)</f>
        <v>1</v>
      </c>
      <c r="R8" s="81">
        <f ca="1">IFERROR(IF(MATCH(1,$G$12:$IL$12,FALSE)-1&gt;=COUNT($G$12:R12),1,PRODUCT(OFFSET($G$7,0,MATCH(1,$G$12:$IL$12,FALSE)-1):R7)),1)</f>
        <v>1</v>
      </c>
      <c r="S8" s="81">
        <f ca="1">IFERROR(IF(MATCH(1,$G$12:$IL$12,FALSE)-1&gt;=COUNT($G$12:S12),1,PRODUCT(OFFSET($G$7,0,MATCH(1,$G$12:$IL$12,FALSE)-1):S7)),1)</f>
        <v>1.0031933138078821</v>
      </c>
      <c r="T8" s="81">
        <f ca="1">IFERROR(IF(MATCH(1,$G$12:$IL$12,FALSE)-1&gt;=COUNT($G$12:T12),1,PRODUCT(OFFSET($G$7,0,MATCH(1,$G$12:$IL$12,FALSE)-1):T7)),1)</f>
        <v>1.00639682486884</v>
      </c>
      <c r="U8" s="81">
        <f ca="1">IFERROR(IF(MATCH(1,$G$12:$IL$12,FALSE)-1&gt;=COUNT($G$12:U12),1,PRODUCT(OFFSET($G$7,0,MATCH(1,$G$12:$IL$12,FALSE)-1):U7)),1)</f>
        <v>1.0096105657459025</v>
      </c>
      <c r="V8" s="81">
        <f ca="1">IFERROR(IF(MATCH(1,$G$12:$IL$12,FALSE)-1&gt;=COUNT($G$12:V12),1,PRODUCT(OFFSET($G$7,0,MATCH(1,$G$12:$IL$12,FALSE)-1):V7)),1)</f>
        <v>1.0129157680195131</v>
      </c>
      <c r="W8" s="81">
        <f ca="1">IFERROR(IF(MATCH(1,$G$12:$IL$12,FALSE)-1&gt;=COUNT($G$12:W12),1,PRODUCT(OFFSET($G$7,0,MATCH(1,$G$12:$IL$12,FALSE)-1):W7)),1)</f>
        <v>1.0162317906652951</v>
      </c>
      <c r="X8" s="81">
        <f ca="1">IFERROR(IF(MATCH(1,$G$12:$IL$12,FALSE)-1&gt;=COUNT($G$12:X12),1,PRODUCT(OFFSET($G$7,0,MATCH(1,$G$12:$IL$12,FALSE)-1):X7)),1)</f>
        <v>1.0195586691063314</v>
      </c>
      <c r="Y8" s="81">
        <f ca="1">IFERROR(IF(MATCH(1,$G$12:$IL$12,FALSE)-1&gt;=COUNT($G$12:Y12),1,PRODUCT(OFFSET($G$7,0,MATCH(1,$G$12:$IL$12,FALSE)-1):Y7)),1)</f>
        <v>1.0228964388816706</v>
      </c>
      <c r="Z8" s="81">
        <f ca="1">IFERROR(IF(MATCH(1,$G$12:$IL$12,FALSE)-1&gt;=COUNT($G$12:Z12),1,PRODUCT(OFFSET($G$7,0,MATCH(1,$G$12:$IL$12,FALSE)-1):Z7)),1)</f>
        <v>1.0262451356467071</v>
      </c>
      <c r="AA8" s="81">
        <f ca="1">IFERROR(IF(MATCH(1,$G$12:$IL$12,FALSE)-1&gt;=COUNT($G$12:AA12),1,PRODUCT(OFFSET($G$7,0,MATCH(1,$G$12:$IL$12,FALSE)-1):AA7)),1)</f>
        <v>1.0296047951735618</v>
      </c>
      <c r="AB8" s="81">
        <f ca="1">IFERROR(IF(MATCH(1,$G$12:$IL$12,FALSE)-1&gt;=COUNT($G$12:AB12),1,PRODUCT(OFFSET($G$7,0,MATCH(1,$G$12:$IL$12,FALSE)-1):AB7)),1)</f>
        <v>1.0329754533514643</v>
      </c>
      <c r="AC8" s="81">
        <f ca="1">IFERROR(IF(MATCH(1,$G$12:$IL$12,FALSE)-1&gt;=COUNT($G$12:AC12),1,PRODUCT(OFFSET($G$7,0,MATCH(1,$G$12:$IL$12,FALSE)-1):AC7)),1)</f>
        <v>1.0363571461871359</v>
      </c>
      <c r="AD8" s="81">
        <f ca="1">IFERROR(IF(MATCH(1,$G$12:$IL$12,FALSE)-1&gt;=COUNT($G$12:AD12),1,PRODUCT(OFFSET($G$7,0,MATCH(1,$G$12:$IL$12,FALSE)-1):AD7)),1)</f>
        <v>1.0397499098051748</v>
      </c>
      <c r="AE8" s="81">
        <f ca="1">IFERROR(IF(MATCH(1,$G$12:$IL$12,FALSE)-1&gt;=COUNT($G$12:AE12),1,PRODUCT(OFFSET($G$7,0,MATCH(1,$G$12:$IL$12,FALSE)-1):AE7)),1)</f>
        <v>1.0431537804484416</v>
      </c>
      <c r="AF8" s="81">
        <f ca="1">IFERROR(IF(MATCH(1,$G$12:$IL$12,FALSE)-1&gt;=COUNT($G$12:AF12),1,PRODUCT(OFFSET($G$7,0,MATCH(1,$G$12:$IL$12,FALSE)-1):AF7)),1)</f>
        <v>1.046568794478447</v>
      </c>
      <c r="AG8" s="81">
        <f ca="1">IFERROR(IF(MATCH(1,$G$12:$IL$12,FALSE)-1&gt;=COUNT($G$12:AG12),1,PRODUCT(OFFSET($G$7,0,MATCH(1,$G$12:$IL$12,FALSE)-1):AG7)),1)</f>
        <v>1.0499949883757391</v>
      </c>
      <c r="AH8" s="81">
        <f ca="1">IFERROR(IF(MATCH(1,$G$12:$IL$12,FALSE)-1&gt;=COUNT($G$12:AH12),1,PRODUCT(OFFSET($G$7,0,MATCH(1,$G$12:$IL$12,FALSE)-1):AH7)),1)</f>
        <v>1.0534323987402943</v>
      </c>
      <c r="AI8" s="81">
        <f ca="1">IFERROR(IF(MATCH(1,$G$12:$IL$12,FALSE)-1&gt;=COUNT($G$12:AI12),1,PRODUCT(OFFSET($G$7,0,MATCH(1,$G$12:$IL$12,FALSE)-1):AI7)),1)</f>
        <v>1.0568810622919076</v>
      </c>
      <c r="AJ8" s="81">
        <f ca="1">IFERROR(IF(MATCH(1,$G$12:$IL$12,FALSE)-1&gt;=COUNT($G$12:AJ12),1,PRODUCT(OFFSET($G$7,0,MATCH(1,$G$12:$IL$12,FALSE)-1):AJ7)),1)</f>
        <v>1.0603410158705853</v>
      </c>
      <c r="AK8" s="81">
        <f ca="1">IFERROR(IF(MATCH(1,$G$12:$IL$12,FALSE)-1&gt;=COUNT($G$12:AK12),1,PRODUCT(OFFSET($G$7,0,MATCH(1,$G$12:$IL$12,FALSE)-1):AK7)),1)</f>
        <v>1.0638122964369381</v>
      </c>
      <c r="AL8" s="81">
        <f ca="1">IFERROR(IF(MATCH(1,$G$12:$IL$12,FALSE)-1&gt;=COUNT($G$12:AL12),1,PRODUCT(OFFSET($G$7,0,MATCH(1,$G$12:$IL$12,FALSE)-1):AL7)),1)</f>
        <v>1.0672949410725761</v>
      </c>
      <c r="AM8" s="81">
        <f ca="1">IFERROR(IF(MATCH(1,$G$12:$IL$12,FALSE)-1&gt;=COUNT($G$12:AM12),1,PRODUCT(OFFSET($G$7,0,MATCH(1,$G$12:$IL$12,FALSE)-1):AM7)),1)</f>
        <v>1.070788986980505</v>
      </c>
      <c r="AN8" s="81">
        <f ca="1">IFERROR(IF(MATCH(1,$G$12:$IL$12,FALSE)-1&gt;=COUNT($G$12:AN12),1,PRODUCT(OFFSET($G$7,0,MATCH(1,$G$12:$IL$12,FALSE)-1):AN7)),1)</f>
        <v>1.0742944714855236</v>
      </c>
      <c r="AO8" s="81">
        <f ca="1">IFERROR(IF(MATCH(1,$G$12:$IL$12,FALSE)-1&gt;=COUNT($G$12:AO12),1,PRODUCT(OFFSET($G$7,0,MATCH(1,$G$12:$IL$12,FALSE)-1):AO7)),1)</f>
        <v>1.0778114320346222</v>
      </c>
      <c r="AP8" s="81">
        <f ca="1">IFERROR(IF(MATCH(1,$G$12:$IL$12,FALSE)-1&gt;=COUNT($G$12:AP12),1,PRODUCT(OFFSET($G$7,0,MATCH(1,$G$12:$IL$12,FALSE)-1):AP7)),1)</f>
        <v>1.0813399061973827</v>
      </c>
      <c r="AQ8" s="81">
        <f ca="1">IFERROR(IF(MATCH(1,$G$12:$IL$12,FALSE)-1&gt;=COUNT($G$12:AQ12),1,PRODUCT(OFFSET($G$7,0,MATCH(1,$G$12:$IL$12,FALSE)-1):AQ7)),1)</f>
        <v>1.0848799316663804</v>
      </c>
      <c r="AR8" s="81">
        <f ca="1">IFERROR(IF(MATCH(1,$G$12:$IL$12,FALSE)-1&gt;=COUNT($G$12:AR12),1,PRODUCT(OFFSET($G$7,0,MATCH(1,$G$12:$IL$12,FALSE)-1):AR7)),1)</f>
        <v>1.088431546257586</v>
      </c>
      <c r="AS8" s="81">
        <f ca="1">IFERROR(IF(MATCH(1,$G$12:$IL$12,FALSE)-1&gt;=COUNT($G$12:AS12),1,PRODUCT(OFFSET($G$7,0,MATCH(1,$G$12:$IL$12,FALSE)-1):AS7)),1)</f>
        <v>1.0919947879107696</v>
      </c>
      <c r="AT8" s="81">
        <f ca="1">IFERROR(IF(MATCH(1,$G$12:$IL$12,FALSE)-1&gt;=COUNT($G$12:AT12),1,PRODUCT(OFFSET($G$7,0,MATCH(1,$G$12:$IL$12,FALSE)-1):AT7)),1)</f>
        <v>1.0955696946899069</v>
      </c>
      <c r="AU8" s="81">
        <f ca="1">IFERROR(IF(MATCH(1,$G$12:$IL$12,FALSE)-1&gt;=COUNT($G$12:AU12),1,PRODUCT(OFFSET($G$7,0,MATCH(1,$G$12:$IL$12,FALSE)-1):AU7)),1)</f>
        <v>1.0991563047835848</v>
      </c>
      <c r="AV8" s="81">
        <f ca="1">IFERROR(IF(MATCH(1,$G$12:$IL$12,FALSE)-1&gt;=COUNT($G$12:AV12),1,PRODUCT(OFFSET($G$7,0,MATCH(1,$G$12:$IL$12,FALSE)-1):AV7)),1)</f>
        <v>1.1027546565054096</v>
      </c>
      <c r="AW8" s="81">
        <f ca="1">IFERROR(IF(MATCH(1,$G$12:$IL$12,FALSE)-1&gt;=COUNT($G$12:AW12),1,PRODUCT(OFFSET($G$7,0,MATCH(1,$G$12:$IL$12,FALSE)-1):AW7)),1)</f>
        <v>1.1063647882944165</v>
      </c>
      <c r="AX8" s="81">
        <f ca="1">IFERROR(IF(MATCH(1,$G$12:$IL$12,FALSE)-1&gt;=COUNT($G$12:AX12),1,PRODUCT(OFFSET($G$7,0,MATCH(1,$G$12:$IL$12,FALSE)-1):AX7)),1)</f>
        <v>1.10998673871548</v>
      </c>
      <c r="AY8" s="81">
        <f ca="1">IFERROR(IF(MATCH(1,$G$12:$IL$12,FALSE)-1&gt;=COUNT($G$12:AY12),1,PRODUCT(OFFSET($G$7,0,MATCH(1,$G$12:$IL$12,FALSE)-1):AY7)),1)</f>
        <v>1.1136205464597262</v>
      </c>
      <c r="AZ8" s="81">
        <f ca="1">IFERROR(IF(MATCH(1,$G$12:$IL$12,FALSE)-1&gt;=COUNT($G$12:AZ12),1,PRODUCT(OFFSET($G$7,0,MATCH(1,$G$12:$IL$12,FALSE)-1):AZ7)),1)</f>
        <v>1.1172662503449455</v>
      </c>
      <c r="BA8" s="81">
        <f ca="1">IFERROR(IF(MATCH(1,$G$12:$IL$12,FALSE)-1&gt;=COUNT($G$12:BA12),1,PRODUCT(OFFSET($G$7,0,MATCH(1,$G$12:$IL$12,FALSE)-1):BA7)),1)</f>
        <v>1.1209238893160081</v>
      </c>
      <c r="BB8" s="81">
        <f ca="1">IFERROR(IF(MATCH(1,$G$12:$IL$12,FALSE)-1&gt;=COUNT($G$12:BB12),1,PRODUCT(OFFSET($G$7,0,MATCH(1,$G$12:$IL$12,FALSE)-1):BB7)),1)</f>
        <v>1.1245935024452791</v>
      </c>
      <c r="BC8" s="81">
        <f ca="1">IFERROR(IF(MATCH(1,$G$12:$IL$12,FALSE)-1&gt;=COUNT($G$12:BC12),1,PRODUCT(OFFSET($G$7,0,MATCH(1,$G$12:$IL$12,FALSE)-1):BC7)),1)</f>
        <v>1.1282751289330366</v>
      </c>
      <c r="BD8" s="81">
        <f ca="1">IFERROR(IF(MATCH(1,$G$12:$IL$12,FALSE)-1&gt;=COUNT($G$12:BD12),1,PRODUCT(OFFSET($G$7,0,MATCH(1,$G$12:$IL$12,FALSE)-1):BD7)),1)</f>
        <v>1.1319688081078902</v>
      </c>
      <c r="BE8" s="81">
        <f ca="1">IFERROR(IF(MATCH(1,$G$12:$IL$12,FALSE)-1&gt;=COUNT($G$12:BE12),1,PRODUCT(OFFSET($G$7,0,MATCH(1,$G$12:$IL$12,FALSE)-1):BE7)),1)</f>
        <v>1.1356745794272014</v>
      </c>
      <c r="BF8" s="81">
        <f ca="1">IFERROR(IF(MATCH(1,$G$12:$IL$12,FALSE)-1&gt;=COUNT($G$12:BF12),1,PRODUCT(OFFSET($G$7,0,MATCH(1,$G$12:$IL$12,FALSE)-1):BF7)),1)</f>
        <v>1.1393924824775044</v>
      </c>
      <c r="BG8" s="81">
        <f ca="1">IFERROR(IF(MATCH(1,$G$12:$IL$12,FALSE)-1&gt;=COUNT($G$12:BG12),1,PRODUCT(OFFSET($G$7,0,MATCH(1,$G$12:$IL$12,FALSE)-1):BG7)),1)</f>
        <v>1.1431225569749293</v>
      </c>
      <c r="BH8" s="81">
        <f ca="1">IFERROR(IF(MATCH(1,$G$12:$IL$12,FALSE)-1&gt;=COUNT($G$12:BH12),1,PRODUCT(OFFSET($G$7,0,MATCH(1,$G$12:$IL$12,FALSE)-1):BH7)),1)</f>
        <v>1.1468648427656269</v>
      </c>
      <c r="BI8" s="81">
        <f ca="1">IFERROR(IF(MATCH(1,$G$12:$IL$12,FALSE)-1&gt;=COUNT($G$12:BI12),1,PRODUCT(OFFSET($G$7,0,MATCH(1,$G$12:$IL$12,FALSE)-1):BI7)),1)</f>
        <v>1.1506193798261941</v>
      </c>
      <c r="BJ8" s="81">
        <f ca="1">IFERROR(IF(MATCH(1,$G$12:$IL$12,FALSE)-1&gt;=COUNT($G$12:BJ12),1,PRODUCT(OFFSET($G$7,0,MATCH(1,$G$12:$IL$12,FALSE)-1):BJ7)),1)</f>
        <v>1.1543862082641001</v>
      </c>
      <c r="BK8" s="81">
        <f ca="1">IFERROR(IF(MATCH(1,$G$12:$IL$12,FALSE)-1&gt;=COUNT($G$12:BK12),1,PRODUCT(OFFSET($G$7,0,MATCH(1,$G$12:$IL$12,FALSE)-1):BK7)),1)</f>
        <v>1.1581653683181161</v>
      </c>
      <c r="BL8" s="81">
        <f ca="1">IFERROR(IF(MATCH(1,$G$12:$IL$12,FALSE)-1&gt;=COUNT($G$12:BL12),1,PRODUCT(OFFSET($G$7,0,MATCH(1,$G$12:$IL$12,FALSE)-1):BL7)),1)</f>
        <v>1.1619569003587442</v>
      </c>
      <c r="BM8" s="81">
        <f ca="1">IFERROR(IF(MATCH(1,$G$12:$IL$12,FALSE)-1&gt;=COUNT($G$12:BM12),1,PRODUCT(OFFSET($G$7,0,MATCH(1,$G$12:$IL$12,FALSE)-1):BM7)),1)</f>
        <v>1.1657608448886492</v>
      </c>
      <c r="BN8" s="81">
        <f ca="1">IFERROR(IF(MATCH(1,$G$12:$IL$12,FALSE)-1&gt;=COUNT($G$12:BN12),1,PRODUCT(OFFSET($G$7,0,MATCH(1,$G$12:$IL$12,FALSE)-1):BN7)),1)</f>
        <v>1.169577242543091</v>
      </c>
      <c r="BO8" s="81">
        <f ca="1">IFERROR(IF(MATCH(1,$G$12:$IL$12,FALSE)-1&gt;=COUNT($G$12:BO12),1,PRODUCT(OFFSET($G$7,0,MATCH(1,$G$12:$IL$12,FALSE)-1):BO7)),1)</f>
        <v>1.1734061340903588</v>
      </c>
      <c r="BP8" s="81">
        <f ca="1">IFERROR(IF(MATCH(1,$G$12:$IL$12,FALSE)-1&gt;=COUNT($G$12:BP12),1,PRODUCT(OFFSET($G$7,0,MATCH(1,$G$12:$IL$12,FALSE)-1):BP7)),1)</f>
        <v>1.1772475604322066</v>
      </c>
      <c r="BQ8" s="81">
        <f ca="1">IFERROR(IF(MATCH(1,$G$12:$IL$12,FALSE)-1&gt;=COUNT($G$12:BQ12),1,PRODUCT(OFFSET($G$7,0,MATCH(1,$G$12:$IL$12,FALSE)-1):BQ7)),1)</f>
        <v>1.18110156260429</v>
      </c>
      <c r="BR8" s="81">
        <f ca="1">IFERROR(IF(MATCH(1,$G$12:$IL$12,FALSE)-1&gt;=COUNT($G$12:BR12),1,PRODUCT(OFFSET($G$7,0,MATCH(1,$G$12:$IL$12,FALSE)-1):BR7)),1)</f>
        <v>1.1849681817766049</v>
      </c>
      <c r="BS8" s="81">
        <f ca="1">IFERROR(IF(MATCH(1,$G$12:$IL$12,FALSE)-1&gt;=COUNT($G$12:BS12),1,PRODUCT(OFFSET($G$7,0,MATCH(1,$G$12:$IL$12,FALSE)-1):BS7)),1)</f>
        <v>1.1888474592539269</v>
      </c>
      <c r="BT8" s="81">
        <f ca="1">IFERROR(IF(MATCH(1,$G$12:$IL$12,FALSE)-1&gt;=COUNT($G$12:BT12),1,PRODUCT(OFFSET($G$7,0,MATCH(1,$G$12:$IL$12,FALSE)-1):BT7)),1)</f>
        <v>1.1927394364762525</v>
      </c>
      <c r="BU8" s="81">
        <f ca="1">IFERROR(IF(MATCH(1,$G$12:$IL$12,FALSE)-1&gt;=COUNT($G$12:BU12),1,PRODUCT(OFFSET($G$7,0,MATCH(1,$G$12:$IL$12,FALSE)-1):BU7)),1)</f>
        <v>1.1966441550192424</v>
      </c>
      <c r="BV8" s="81">
        <f ca="1">IFERROR(IF(MATCH(1,$G$12:$IL$12,FALSE)-1&gt;=COUNT($G$12:BV12),1,PRODUCT(OFFSET($G$7,0,MATCH(1,$G$12:$IL$12,FALSE)-1):BV7)),1)</f>
        <v>1.2005616565946646</v>
      </c>
      <c r="BW8" s="81">
        <f ca="1">IFERROR(IF(MATCH(1,$G$12:$IL$12,FALSE)-1&gt;=COUNT($G$12:BW12),1,PRODUCT(OFFSET($G$7,0,MATCH(1,$G$12:$IL$12,FALSE)-1):BW7)),1)</f>
        <v>1.2044919830508412</v>
      </c>
      <c r="BX8" s="81">
        <f ca="1">IFERROR(IF(MATCH(1,$G$12:$IL$12,FALSE)-1&gt;=COUNT($G$12:BX12),1,PRODUCT(OFFSET($G$7,0,MATCH(1,$G$12:$IL$12,FALSE)-1):BX7)),1)</f>
        <v>1.2084351763730943</v>
      </c>
      <c r="BY8" s="81">
        <f ca="1">IFERROR(IF(MATCH(1,$G$12:$IL$12,FALSE)-1&gt;=COUNT($G$12:BY12),1,PRODUCT(OFFSET($G$7,0,MATCH(1,$G$12:$IL$12,FALSE)-1):BY7)),1)</f>
        <v>1.2123912786841955</v>
      </c>
      <c r="BZ8" s="81">
        <f ca="1">IFERROR(IF(MATCH(1,$G$12:$IL$12,FALSE)-1&gt;=COUNT($G$12:BZ12),1,PRODUCT(OFFSET($G$7,0,MATCH(1,$G$12:$IL$12,FALSE)-1):BZ7)),1)</f>
        <v>1.2163603322448149</v>
      </c>
      <c r="CA8" s="81">
        <f ca="1">IFERROR(IF(MATCH(1,$G$12:$IL$12,FALSE)-1&gt;=COUNT($G$12:CA12),1,PRODUCT(OFFSET($G$7,0,MATCH(1,$G$12:$IL$12,FALSE)-1):CA7)),1)</f>
        <v>1.2203423794539734</v>
      </c>
      <c r="CB8" s="81">
        <f ca="1">IFERROR(IF(MATCH(1,$G$12:$IL$12,FALSE)-1&gt;=COUNT($G$12:CB12),1,PRODUCT(OFFSET($G$7,0,MATCH(1,$G$12:$IL$12,FALSE)-1):CB7)),1)</f>
        <v>1.2243374628494952</v>
      </c>
      <c r="CC8" s="81">
        <f ca="1">IFERROR(IF(MATCH(1,$G$12:$IL$12,FALSE)-1&gt;=COUNT($G$12:CC12),1,PRODUCT(OFFSET($G$7,0,MATCH(1,$G$12:$IL$12,FALSE)-1):CC7)),1)</f>
        <v>1.2283456251084621</v>
      </c>
      <c r="CD8" s="81">
        <f ca="1">IFERROR(IF(MATCH(1,$G$12:$IL$12,FALSE)-1&gt;=COUNT($G$12:CD12),1,PRODUCT(OFFSET($G$7,0,MATCH(1,$G$12:$IL$12,FALSE)-1):CD7)),1)</f>
        <v>1.2323669090476697</v>
      </c>
      <c r="CE8" s="81">
        <f ca="1">IFERROR(IF(MATCH(1,$G$12:$IL$12,FALSE)-1&gt;=COUNT($G$12:CE12),1,PRODUCT(OFFSET($G$7,0,MATCH(1,$G$12:$IL$12,FALSE)-1):CE7)),1)</f>
        <v>1.2364013576240844</v>
      </c>
      <c r="CF8" s="81">
        <f ca="1">IFERROR(IF(MATCH(1,$G$12:$IL$12,FALSE)-1&gt;=COUNT($G$12:CF12),1,PRODUCT(OFFSET($G$7,0,MATCH(1,$G$12:$IL$12,FALSE)-1):CF7)),1)</f>
        <v>1.240449013935303</v>
      </c>
      <c r="CG8" s="81">
        <f ca="1">IFERROR(IF(MATCH(1,$G$12:$IL$12,FALSE)-1&gt;=COUNT($G$12:CG12),1,PRODUCT(OFFSET($G$7,0,MATCH(1,$G$12:$IL$12,FALSE)-1):CG7)),1)</f>
        <v>1.2445099212200124</v>
      </c>
      <c r="CH8" s="81">
        <f ca="1">IFERROR(IF(MATCH(1,$G$12:$IL$12,FALSE)-1&gt;=COUNT($G$12:CH12),1,PRODUCT(OFFSET($G$7,0,MATCH(1,$G$12:$IL$12,FALSE)-1):CH7)),1)</f>
        <v>1.2485841228584516</v>
      </c>
      <c r="CI8" s="81">
        <f ca="1">IFERROR(IF(MATCH(1,$G$12:$IL$12,FALSE)-1&gt;=COUNT($G$12:CI12),1,PRODUCT(OFFSET($G$7,0,MATCH(1,$G$12:$IL$12,FALSE)-1):CI7)),1)</f>
        <v>1.2526716623728753</v>
      </c>
      <c r="CJ8" s="81">
        <f ca="1">IFERROR(IF(MATCH(1,$G$12:$IL$12,FALSE)-1&gt;=COUNT($G$12:CJ12),1,PRODUCT(OFFSET($G$7,0,MATCH(1,$G$12:$IL$12,FALSE)-1):CJ7)),1)</f>
        <v>1.2567725834280186</v>
      </c>
      <c r="CK8" s="81">
        <f ca="1">IFERROR(IF(MATCH(1,$G$12:$IL$12,FALSE)-1&gt;=COUNT($G$12:CK12),1,PRODUCT(OFFSET($G$7,0,MATCH(1,$G$12:$IL$12,FALSE)-1):CK7)),1)</f>
        <v>1.2608869298315637</v>
      </c>
      <c r="CL8" s="81">
        <f ca="1">IFERROR(IF(MATCH(1,$G$12:$IL$12,FALSE)-1&gt;=COUNT($G$12:CL12),1,PRODUCT(OFFSET($G$7,0,MATCH(1,$G$12:$IL$12,FALSE)-1):CL7)),1)</f>
        <v>1.2650147455346079</v>
      </c>
      <c r="CM8" s="81">
        <f ca="1">IFERROR(IF(MATCH(1,$G$12:$IL$12,FALSE)-1&gt;=COUNT($G$12:CM12),1,PRODUCT(OFFSET($G$7,0,MATCH(1,$G$12:$IL$12,FALSE)-1):CM7)),1)</f>
        <v>1.2691560746321329</v>
      </c>
      <c r="CN8" s="81">
        <f ca="1">IFERROR(IF(MATCH(1,$G$12:$IL$12,FALSE)-1&gt;=COUNT($G$12:CN12),1,PRODUCT(OFFSET($G$7,0,MATCH(1,$G$12:$IL$12,FALSE)-1):CN7)),1)</f>
        <v>1.2733109613634754</v>
      </c>
      <c r="CO8" s="81">
        <f ca="1">IFERROR(IF(MATCH(1,$G$12:$IL$12,FALSE)-1&gt;=COUNT($G$12:CO12),1,PRODUCT(OFFSET($G$7,0,MATCH(1,$G$12:$IL$12,FALSE)-1):CO7)),1)</f>
        <v>1.2774794501128011</v>
      </c>
      <c r="CP8" s="81">
        <f ca="1">IFERROR(IF(MATCH(1,$G$12:$IL$12,FALSE)-1&gt;=COUNT($G$12:CP12),1,PRODUCT(OFFSET($G$7,0,MATCH(1,$G$12:$IL$12,FALSE)-1):CP7)),1)</f>
        <v>1.281661585409577</v>
      </c>
      <c r="CQ8" s="81">
        <f ca="1">IFERROR(IF(MATCH(1,$G$12:$IL$12,FALSE)-1&gt;=COUNT($G$12:CQ12),1,PRODUCT(OFFSET($G$7,0,MATCH(1,$G$12:$IL$12,FALSE)-1):CQ7)),1)</f>
        <v>1.2858574119290485</v>
      </c>
      <c r="CR8" s="81">
        <f ca="1">IFERROR(IF(MATCH(1,$G$12:$IL$12,FALSE)-1&gt;=COUNT($G$12:CR12),1,PRODUCT(OFFSET($G$7,0,MATCH(1,$G$12:$IL$12,FALSE)-1):CR7)),1)</f>
        <v>1.290066974492716</v>
      </c>
      <c r="CS8" s="81">
        <f ca="1">IFERROR(IF(MATCH(1,$G$12:$IL$12,FALSE)-1&gt;=COUNT($G$12:CS12),1,PRODUCT(OFFSET($G$7,0,MATCH(1,$G$12:$IL$12,FALSE)-1):CS7)),1)</f>
        <v>1.2942903180688139</v>
      </c>
      <c r="CT8" s="81">
        <f ca="1">IFERROR(IF(MATCH(1,$G$12:$IL$12,FALSE)-1&gt;=COUNT($G$12:CT12),1,PRODUCT(OFFSET($G$7,0,MATCH(1,$G$12:$IL$12,FALSE)-1):CT7)),1)</f>
        <v>1.2985274877727906</v>
      </c>
      <c r="CU8" s="81">
        <f ca="1">IFERROR(IF(MATCH(1,$G$12:$IL$12,FALSE)-1&gt;=COUNT($G$12:CU12),1,PRODUCT(OFFSET($G$7,0,MATCH(1,$G$12:$IL$12,FALSE)-1):CU7)),1)</f>
        <v>1.3027785288677911</v>
      </c>
      <c r="CV8" s="81">
        <f ca="1">IFERROR(IF(MATCH(1,$G$12:$IL$12,FALSE)-1&gt;=COUNT($G$12:CV12),1,PRODUCT(OFFSET($G$7,0,MATCH(1,$G$12:$IL$12,FALSE)-1):CV7)),1)</f>
        <v>1.3070434867651402</v>
      </c>
      <c r="CW8" s="81">
        <f ca="1">IFERROR(IF(MATCH(1,$G$12:$IL$12,FALSE)-1&gt;=COUNT($G$12:CW12),1,PRODUCT(OFFSET($G$7,0,MATCH(1,$G$12:$IL$12,FALSE)-1):CW7)),1)</f>
        <v>1.3113224070248273</v>
      </c>
      <c r="CX8" s="81">
        <f ca="1">IFERROR(IF(MATCH(1,$G$12:$IL$12,FALSE)-1&gt;=COUNT($G$12:CX12),1,PRODUCT(OFFSET($G$7,0,MATCH(1,$G$12:$IL$12,FALSE)-1):CX7)),1)</f>
        <v>1.3156153353559934</v>
      </c>
      <c r="CY8" s="81">
        <f ca="1">IFERROR(IF(MATCH(1,$G$12:$IL$12,FALSE)-1&gt;=COUNT($G$12:CY12),1,PRODUCT(OFFSET($G$7,0,MATCH(1,$G$12:$IL$12,FALSE)-1):CY7)),1)</f>
        <v>1.3199223176174193</v>
      </c>
      <c r="CZ8" s="81">
        <f ca="1">IFERROR(IF(MATCH(1,$G$12:$IL$12,FALSE)-1&gt;=COUNT($G$12:CZ12),1,PRODUCT(OFFSET($G$7,0,MATCH(1,$G$12:$IL$12,FALSE)-1):CZ7)),1)</f>
        <v>1.3242433998180156</v>
      </c>
      <c r="DA8" s="81">
        <f ca="1">IFERROR(IF(MATCH(1,$G$12:$IL$12,FALSE)-1&gt;=COUNT($G$12:DA12),1,PRODUCT(OFFSET($G$7,0,MATCH(1,$G$12:$IL$12,FALSE)-1):DA7)),1)</f>
        <v>1.3285786281173142</v>
      </c>
      <c r="DB8" s="81">
        <f ca="1">IFERROR(IF(MATCH(1,$G$12:$IL$12,FALSE)-1&gt;=COUNT($G$12:DB12),1,PRODUCT(OFFSET($G$7,0,MATCH(1,$G$12:$IL$12,FALSE)-1):DB7)),1)</f>
        <v>1.3329280488259612</v>
      </c>
      <c r="DC8" s="81">
        <f ca="1">IFERROR(IF(MATCH(1,$G$12:$IL$12,FALSE)-1&gt;=COUNT($G$12:DC12),1,PRODUCT(OFFSET($G$7,0,MATCH(1,$G$12:$IL$12,FALSE)-1):DC7)),1)</f>
        <v>1.3372917084062115</v>
      </c>
      <c r="DD8" s="81">
        <f ca="1">IFERROR(IF(MATCH(1,$G$12:$IL$12,FALSE)-1&gt;=COUNT($G$12:DD12),1,PRODUCT(OFFSET($G$7,0,MATCH(1,$G$12:$IL$12,FALSE)-1):DD7)),1)</f>
        <v>1.3416696534724257</v>
      </c>
      <c r="DE8" s="81">
        <f ca="1">IFERROR(IF(MATCH(1,$G$12:$IL$12,FALSE)-1&gt;=COUNT($G$12:DE12),1,PRODUCT(OFFSET($G$7,0,MATCH(1,$G$12:$IL$12,FALSE)-1):DE7)),1)</f>
        <v>1.3460619307915673</v>
      </c>
      <c r="DF8" s="81">
        <f ca="1">IFERROR(IF(MATCH(1,$G$12:$IL$12,FALSE)-1&gt;=COUNT($G$12:DF12),1,PRODUCT(OFFSET($G$7,0,MATCH(1,$G$12:$IL$12,FALSE)-1):DF7)),1)</f>
        <v>1.3504685872837032</v>
      </c>
      <c r="DG8" s="81">
        <f ca="1">IFERROR(IF(MATCH(1,$G$12:$IL$12,FALSE)-1&gt;=COUNT($G$12:DG12),1,PRODUCT(OFFSET($G$7,0,MATCH(1,$G$12:$IL$12,FALSE)-1):DG7)),1)</f>
        <v>1.3548896700225039</v>
      </c>
      <c r="DH8" s="81">
        <f ca="1">IFERROR(IF(MATCH(1,$G$12:$IL$12,FALSE)-1&gt;=COUNT($G$12:DH12),1,PRODUCT(OFFSET($G$7,0,MATCH(1,$G$12:$IL$12,FALSE)-1):DH7)),1)</f>
        <v>1.3593252262357469</v>
      </c>
      <c r="DI8" s="81">
        <f ca="1">IFERROR(IF(MATCH(1,$G$12:$IL$12,FALSE)-1&gt;=COUNT($G$12:DI12),1,PRODUCT(OFFSET($G$7,0,MATCH(1,$G$12:$IL$12,FALSE)-1):DI7)),1)</f>
        <v>1.3637753033058215</v>
      </c>
      <c r="DJ8" s="81">
        <f ca="1">IFERROR(IF(MATCH(1,$G$12:$IL$12,FALSE)-1&gt;=COUNT($G$12:DJ12),1,PRODUCT(OFFSET($G$7,0,MATCH(1,$G$12:$IL$12,FALSE)-1):DJ7)),1)</f>
        <v>1.3682399487702341</v>
      </c>
      <c r="DK8" s="81">
        <f ca="1">IFERROR(IF(MATCH(1,$G$12:$IL$12,FALSE)-1&gt;=COUNT($G$12:DK12),1,PRODUCT(OFFSET($G$7,0,MATCH(1,$G$12:$IL$12,FALSE)-1):DK7)),1)</f>
        <v>1.3727192103221171</v>
      </c>
      <c r="DL8" s="81">
        <f ca="1">IFERROR(IF(MATCH(1,$G$12:$IL$12,FALSE)-1&gt;=COUNT($G$12:DL12),1,PRODUCT(OFFSET($G$7,0,MATCH(1,$G$12:$IL$12,FALSE)-1):DL7)),1)</f>
        <v>1.3772131358107373</v>
      </c>
      <c r="DM8" s="81">
        <f ca="1">IFERROR(IF(MATCH(1,$G$12:$IL$12,FALSE)-1&gt;=COUNT($G$12:DM12),1,PRODUCT(OFFSET($G$7,0,MATCH(1,$G$12:$IL$12,FALSE)-1):DM7)),1)</f>
        <v>1.381721773242008</v>
      </c>
      <c r="DN8" s="81">
        <f ca="1">IFERROR(IF(MATCH(1,$G$12:$IL$12,FALSE)-1&gt;=COUNT($G$12:DN12),1,PRODUCT(OFFSET($G$7,0,MATCH(1,$G$12:$IL$12,FALSE)-1):DN7)),1)</f>
        <v>1.3862451707790007</v>
      </c>
      <c r="DO8" s="81">
        <f ca="1">IFERROR(IF(MATCH(1,$G$12:$IL$12,FALSE)-1&gt;=COUNT($G$12:DO12),1,PRODUCT(OFFSET($G$7,0,MATCH(1,$G$12:$IL$12,FALSE)-1):DO7)),1)</f>
        <v>1.3907833767424611</v>
      </c>
      <c r="DP8" s="81">
        <f ca="1">IFERROR(IF(MATCH(1,$G$12:$IL$12,FALSE)-1&gt;=COUNT($G$12:DP12),1,PRODUCT(OFFSET($G$7,0,MATCH(1,$G$12:$IL$12,FALSE)-1):DP7)),1)</f>
        <v>1.3953364396113239</v>
      </c>
      <c r="DQ8" s="81">
        <f ca="1">IFERROR(IF(MATCH(1,$G$12:$IL$12,FALSE)-1&gt;=COUNT($G$12:DQ12),1,PRODUCT(OFFSET($G$7,0,MATCH(1,$G$12:$IL$12,FALSE)-1):DQ7)),1)</f>
        <v>1.3999044080232312</v>
      </c>
      <c r="DR8" s="81">
        <f ca="1">IFERROR(IF(MATCH(1,$G$12:$IL$12,FALSE)-1&gt;=COUNT($G$12:DR12),1,PRODUCT(OFFSET($G$7,0,MATCH(1,$G$12:$IL$12,FALSE)-1):DR7)),1)</f>
        <v>1.4044873307750525</v>
      </c>
      <c r="DS8" s="81">
        <f ca="1">IFERROR(IF(MATCH(1,$G$12:$IL$12,FALSE)-1&gt;=COUNT($G$12:DS12),1,PRODUCT(OFFSET($G$7,0,MATCH(1,$G$12:$IL$12,FALSE)-1):DS7)),1)</f>
        <v>1.4090852568234051</v>
      </c>
      <c r="DT8" s="81">
        <f ca="1">IFERROR(IF(MATCH(1,$G$12:$IL$12,FALSE)-1&gt;=COUNT($G$12:DT12),1,PRODUCT(OFFSET($G$7,0,MATCH(1,$G$12:$IL$12,FALSE)-1):DT7)),1)</f>
        <v>1.4136982352851779</v>
      </c>
      <c r="DU8" s="81">
        <f ca="1">IFERROR(IF(MATCH(1,$G$12:$IL$12,FALSE)-1&gt;=COUNT($G$12:DU12),1,PRODUCT(OFFSET($G$7,0,MATCH(1,$G$12:$IL$12,FALSE)-1):DU7)),1)</f>
        <v>1.4183263154380554</v>
      </c>
      <c r="DV8" s="81">
        <f ca="1">IFERROR(IF(MATCH(1,$G$12:$IL$12,FALSE)-1&gt;=COUNT($G$12:DV12),1,PRODUCT(OFFSET($G$7,0,MATCH(1,$G$12:$IL$12,FALSE)-1):DV7)),1)</f>
        <v>1.4229695467210446</v>
      </c>
      <c r="DW8" s="81">
        <f ca="1">IFERROR(IF(MATCH(1,$G$12:$IL$12,FALSE)-1&gt;=COUNT($G$12:DW12),1,PRODUCT(OFFSET($G$7,0,MATCH(1,$G$12:$IL$12,FALSE)-1):DW7)),1)</f>
        <v>1.4276279787350028</v>
      </c>
      <c r="DX8" s="81">
        <f ca="1">IFERROR(IF(MATCH(1,$G$12:$IL$12,FALSE)-1&gt;=COUNT($G$12:DX12),1,PRODUCT(OFFSET($G$7,0,MATCH(1,$G$12:$IL$12,FALSE)-1):DX7)),1)</f>
        <v>1.4323016612431678</v>
      </c>
      <c r="DY8" s="81">
        <f ca="1">IFERROR(IF(MATCH(1,$G$12:$IL$12,FALSE)-1&gt;=COUNT($G$12:DY12),1,PRODUCT(OFFSET($G$7,0,MATCH(1,$G$12:$IL$12,FALSE)-1):DY7)),1)</f>
        <v>1.4369906441716891</v>
      </c>
      <c r="DZ8" s="81">
        <f ca="1">IFERROR(IF(MATCH(1,$G$12:$IL$12,FALSE)-1&gt;=COUNT($G$12:DZ12),1,PRODUCT(OFFSET($G$7,0,MATCH(1,$G$12:$IL$12,FALSE)-1):DZ7)),1)</f>
        <v>1.4416949776101615</v>
      </c>
      <c r="EA8" s="81">
        <f ca="1">IFERROR(IF(MATCH(1,$G$12:$IL$12,FALSE)-1&gt;=COUNT($G$12:EA12),1,PRODUCT(OFFSET($G$7,0,MATCH(1,$G$12:$IL$12,FALSE)-1):EA7)),1)</f>
        <v>1.4464147118121602</v>
      </c>
      <c r="EB8" s="81">
        <f ca="1">IFERROR(IF(MATCH(1,$G$12:$IL$12,FALSE)-1&gt;=COUNT($G$12:EB12),1,PRODUCT(OFFSET($G$7,0,MATCH(1,$G$12:$IL$12,FALSE)-1):EB7)),1)</f>
        <v>1.4511498971957775</v>
      </c>
      <c r="EC8" s="81">
        <f ca="1">IFERROR(IF(MATCH(1,$G$12:$IL$12,FALSE)-1&gt;=COUNT($G$12:EC12),1,PRODUCT(OFFSET($G$7,0,MATCH(1,$G$12:$IL$12,FALSE)-1):EC7)),1)</f>
        <v>1.4559005843441613</v>
      </c>
      <c r="ED8" s="81">
        <f ca="1">IFERROR(IF(MATCH(1,$G$12:$IL$12,FALSE)-1&gt;=COUNT($G$12:ED12),1,PRODUCT(OFFSET($G$7,0,MATCH(1,$G$12:$IL$12,FALSE)-1):ED7)),1)</f>
        <v>1.4606668240060554</v>
      </c>
      <c r="EE8" s="81">
        <f ca="1">IFERROR(IF(MATCH(1,$G$12:$IL$12,FALSE)-1&gt;=COUNT($G$12:EE12),1,PRODUCT(OFFSET($G$7,0,MATCH(1,$G$12:$IL$12,FALSE)-1):EE7)),1)</f>
        <v>1.4654486670963423</v>
      </c>
      <c r="EF8" s="81">
        <f ca="1">IFERROR(IF(MATCH(1,$G$12:$IL$12,FALSE)-1&gt;=COUNT($G$12:EF12),1,PRODUCT(OFFSET($G$7,0,MATCH(1,$G$12:$IL$12,FALSE)-1):EF7)),1)</f>
        <v>1.4702461646965859</v>
      </c>
      <c r="EG8" s="81">
        <f ca="1">IFERROR(IF(MATCH(1,$G$12:$IL$12,FALSE)-1&gt;=COUNT($G$12:EG12),1,PRODUCT(OFFSET($G$7,0,MATCH(1,$G$12:$IL$12,FALSE)-1):EG7)),1)</f>
        <v>1.4750593680555784</v>
      </c>
      <c r="EH8" s="81">
        <f ca="1">IFERROR(IF(MATCH(1,$G$12:$IL$12,FALSE)-1&gt;=COUNT($G$12:EH12),1,PRODUCT(OFFSET($G$7,0,MATCH(1,$G$12:$IL$12,FALSE)-1):EH7)),1)</f>
        <v>1.4798883285898872</v>
      </c>
      <c r="EI8" s="81">
        <f ca="1">IFERROR(IF(MATCH(1,$G$12:$IL$12,FALSE)-1&gt;=COUNT($G$12:EI12),1,PRODUCT(OFFSET($G$7,0,MATCH(1,$G$12:$IL$12,FALSE)-1):EI7)),1)</f>
        <v>1.4847330978844038</v>
      </c>
      <c r="EJ8" s="81">
        <f ca="1">IFERROR(IF(MATCH(1,$G$12:$IL$12,FALSE)-1&gt;=COUNT($G$12:EJ12),1,PRODUCT(OFFSET($G$7,0,MATCH(1,$G$12:$IL$12,FALSE)-1):EJ7)),1)</f>
        <v>1.4895937276928954</v>
      </c>
      <c r="EK8" s="81">
        <f ca="1">IFERROR(IF(MATCH(1,$G$12:$IL$12,FALSE)-1&gt;=COUNT($G$12:EK12),1,PRODUCT(OFFSET($G$7,0,MATCH(1,$G$12:$IL$12,FALSE)-1):EK7)),1)</f>
        <v>1.4944702699385577</v>
      </c>
      <c r="EL8" s="81">
        <f ca="1">IFERROR(IF(MATCH(1,$G$12:$IL$12,FALSE)-1&gt;=COUNT($G$12:EL12),1,PRODUCT(OFFSET($G$7,0,MATCH(1,$G$12:$IL$12,FALSE)-1):EL7)),1)</f>
        <v>1.4993627767145692</v>
      </c>
      <c r="EM8" s="81">
        <f ca="1">IFERROR(IF(MATCH(1,$G$12:$IL$12,FALSE)-1&gt;=COUNT($G$12:EM12),1,PRODUCT(OFFSET($G$7,0,MATCH(1,$G$12:$IL$12,FALSE)-1):EM7)),1)</f>
        <v>1.5042713002846479</v>
      </c>
      <c r="EN8" s="81">
        <f ca="1">IFERROR(IF(MATCH(1,$G$12:$IL$12,FALSE)-1&gt;=COUNT($G$12:EN12),1,PRODUCT(OFFSET($G$7,0,MATCH(1,$G$12:$IL$12,FALSE)-1):EN7)),1)</f>
        <v>1.5091958930836098</v>
      </c>
      <c r="EO8" s="81">
        <f ca="1">IFERROR(IF(MATCH(1,$G$12:$IL$12,FALSE)-1&gt;=COUNT($G$12:EO12),1,PRODUCT(OFFSET($G$7,0,MATCH(1,$G$12:$IL$12,FALSE)-1):EO7)),1)</f>
        <v>1.5141366077179288</v>
      </c>
      <c r="EP8" s="81">
        <f ca="1">IFERROR(IF(MATCH(1,$G$12:$IL$12,FALSE)-1&gt;=COUNT($G$12:EP12),1,PRODUCT(OFFSET($G$7,0,MATCH(1,$G$12:$IL$12,FALSE)-1):EP7)),1)</f>
        <v>1.5190934969662986</v>
      </c>
      <c r="EQ8" s="81">
        <f ca="1">IFERROR(IF(MATCH(1,$G$12:$IL$12,FALSE)-1&gt;=COUNT($G$12:EQ12),1,PRODUCT(OFFSET($G$7,0,MATCH(1,$G$12:$IL$12,FALSE)-1):EQ7)),1)</f>
        <v>1.5240666137801968</v>
      </c>
      <c r="ER8" s="81">
        <f ca="1">IFERROR(IF(MATCH(1,$G$12:$IL$12,FALSE)-1&gt;=COUNT($G$12:ER12),1,PRODUCT(OFFSET($G$7,0,MATCH(1,$G$12:$IL$12,FALSE)-1):ER7)),1)</f>
        <v>1.5290560112844502</v>
      </c>
      <c r="ES8" s="81">
        <f ca="1">IFERROR(IF(MATCH(1,$G$12:$IL$12,FALSE)-1&gt;=COUNT($G$12:ES12),1,PRODUCT(OFFSET($G$7,0,MATCH(1,$G$12:$IL$12,FALSE)-1):ES7)),1)</f>
        <v>1.5340617427778025</v>
      </c>
      <c r="ET8" s="81">
        <f ca="1">IFERROR(IF(MATCH(1,$G$12:$IL$12,FALSE)-1&gt;=COUNT($G$12:ET12),1,PRODUCT(OFFSET($G$7,0,MATCH(1,$G$12:$IL$12,FALSE)-1):ET7)),1)</f>
        <v>1.5390838617334837</v>
      </c>
      <c r="EU8" s="81">
        <f ca="1">IFERROR(IF(MATCH(1,$G$12:$IL$12,FALSE)-1&gt;=COUNT($G$12:EU12),1,PRODUCT(OFFSET($G$7,0,MATCH(1,$G$12:$IL$12,FALSE)-1):EU7)),1)</f>
        <v>1.5441224217997809</v>
      </c>
      <c r="EV8" s="81">
        <f ca="1">IFERROR(IF(MATCH(1,$G$12:$IL$12,FALSE)-1&gt;=COUNT($G$12:EV12),1,PRODUCT(OFFSET($G$7,0,MATCH(1,$G$12:$IL$12,FALSE)-1):EV7)),1)</f>
        <v>1.5491774768006121</v>
      </c>
      <c r="EW8" s="81">
        <f ca="1">IFERROR(IF(MATCH(1,$G$12:$IL$12,FALSE)-1&gt;=COUNT($G$12:EW12),1,PRODUCT(OFFSET($G$7,0,MATCH(1,$G$12:$IL$12,FALSE)-1):EW7)),1)</f>
        <v>1.5542490807361009</v>
      </c>
      <c r="EX8" s="81">
        <f ca="1">IFERROR(IF(MATCH(1,$G$12:$IL$12,FALSE)-1&gt;=COUNT($G$12:EX12),1,PRODUCT(OFFSET($G$7,0,MATCH(1,$G$12:$IL$12,FALSE)-1):EX7)),1)</f>
        <v>1.5593372877831528</v>
      </c>
      <c r="EY8" s="81">
        <f ca="1">IFERROR(IF(MATCH(1,$G$12:$IL$12,FALSE)-1&gt;=COUNT($G$12:EY12),1,PRODUCT(OFFSET($G$7,0,MATCH(1,$G$12:$IL$12,FALSE)-1):EY7)),1)</f>
        <v>1.5644421522960348</v>
      </c>
      <c r="EZ8" s="81">
        <f ca="1">IFERROR(IF(MATCH(1,$G$12:$IL$12,FALSE)-1&gt;=COUNT($G$12:EZ12),1,PRODUCT(OFFSET($G$7,0,MATCH(1,$G$12:$IL$12,FALSE)-1):EZ7)),1)</f>
        <v>1.5695637288069553</v>
      </c>
      <c r="FA8" s="81">
        <f ca="1">IFERROR(IF(MATCH(1,$G$12:$IL$12,FALSE)-1&gt;=COUNT($G$12:FA12),1,PRODUCT(OFFSET($G$7,0,MATCH(1,$G$12:$IL$12,FALSE)-1):FA7)),1)</f>
        <v>1.5747020720266471</v>
      </c>
      <c r="FB8" s="81">
        <f ca="1">IFERROR(IF(MATCH(1,$G$12:$IL$12,FALSE)-1&gt;=COUNT($G$12:FB12),1,PRODUCT(OFFSET($G$7,0,MATCH(1,$G$12:$IL$12,FALSE)-1):FB7)),1)</f>
        <v>1.5798572368449519</v>
      </c>
      <c r="FC8" s="81">
        <f ca="1">IFERROR(IF(MATCH(1,$G$12:$IL$12,FALSE)-1&gt;=COUNT($G$12:FC12),1,PRODUCT(OFFSET($G$7,0,MATCH(1,$G$12:$IL$12,FALSE)-1):FC7)),1)</f>
        <v>1.5850292783314062</v>
      </c>
      <c r="FD8" s="81">
        <f ca="1">IFERROR(IF(MATCH(1,$G$12:$IL$12,FALSE)-1&gt;=COUNT($G$12:FD12),1,PRODUCT(OFFSET($G$7,0,MATCH(1,$G$12:$IL$12,FALSE)-1):FD7)),1)</f>
        <v>1.5902182517358296</v>
      </c>
      <c r="FE8" s="81">
        <f ca="1">IFERROR(IF(MATCH(1,$G$12:$IL$12,FALSE)-1&gt;=COUNT($G$12:FE12),1,PRODUCT(OFFSET($G$7,0,MATCH(1,$G$12:$IL$12,FALSE)-1):FE7)),1)</f>
        <v>1.595424212488916</v>
      </c>
      <c r="FF8" s="81">
        <f ca="1">IFERROR(IF(MATCH(1,$G$12:$IL$12,FALSE)-1&gt;=COUNT($G$12:FF12),1,PRODUCT(OFFSET($G$7,0,MATCH(1,$G$12:$IL$12,FALSE)-1):FF7)),1)</f>
        <v>1.6006472162028242</v>
      </c>
      <c r="FG8" s="81">
        <f ca="1">IFERROR(IF(MATCH(1,$G$12:$IL$12,FALSE)-1&gt;=COUNT($G$12:FG12),1,PRODUCT(OFFSET($G$7,0,MATCH(1,$G$12:$IL$12,FALSE)-1):FG7)),1)</f>
        <v>1.6058873186717735</v>
      </c>
      <c r="FH8" s="81">
        <f ca="1">IFERROR(IF(MATCH(1,$G$12:$IL$12,FALSE)-1&gt;=COUNT($G$12:FH12),1,PRODUCT(OFFSET($G$7,0,MATCH(1,$G$12:$IL$12,FALSE)-1):FH7)),1)</f>
        <v>1.6111445758726379</v>
      </c>
      <c r="FI8" s="81">
        <f ca="1">IFERROR(IF(MATCH(1,$G$12:$IL$12,FALSE)-1&gt;=COUNT($G$12:FI12),1,PRODUCT(OFFSET($G$7,0,MATCH(1,$G$12:$IL$12,FALSE)-1):FI7)),1)</f>
        <v>1.6164190439655461</v>
      </c>
      <c r="FJ8" s="81">
        <f ca="1">IFERROR(IF(MATCH(1,$G$12:$IL$12,FALSE)-1&gt;=COUNT($G$12:FJ12),1,PRODUCT(OFFSET($G$7,0,MATCH(1,$G$12:$IL$12,FALSE)-1):FJ7)),1)</f>
        <v>1.62171077929448</v>
      </c>
      <c r="FK8" s="81">
        <f ca="1">IFERROR(IF(MATCH(1,$G$12:$IL$12,FALSE)-1&gt;=COUNT($G$12:FK12),1,PRODUCT(OFFSET($G$7,0,MATCH(1,$G$12:$IL$12,FALSE)-1):FK7)),1)</f>
        <v>1.6270198383878771</v>
      </c>
      <c r="FL8" s="81">
        <f ca="1">IFERROR(IF(MATCH(1,$G$12:$IL$12,FALSE)-1&gt;=COUNT($G$12:FL12),1,PRODUCT(OFFSET($G$7,0,MATCH(1,$G$12:$IL$12,FALSE)-1):FL7)),1)</f>
        <v>1.6323462779592344</v>
      </c>
      <c r="FM8" s="81">
        <f ca="1">IFERROR(IF(MATCH(1,$G$12:$IL$12,FALSE)-1&gt;=COUNT($G$12:FM12),1,PRODUCT(OFFSET($G$7,0,MATCH(1,$G$12:$IL$12,FALSE)-1):FM7)),1)</f>
        <v>1.6376901549077139</v>
      </c>
      <c r="FN8" s="81">
        <f ca="1">IFERROR(IF(MATCH(1,$G$12:$IL$12,FALSE)-1&gt;=COUNT($G$12:FN12),1,PRODUCT(OFFSET($G$7,0,MATCH(1,$G$12:$IL$12,FALSE)-1):FN7)),1)</f>
        <v>1.6430515263187508</v>
      </c>
      <c r="FO8" s="81">
        <f ca="1">IFERROR(IF(MATCH(1,$G$12:$IL$12,FALSE)-1&gt;=COUNT($G$12:FO12),1,PRODUCT(OFFSET($G$7,0,MATCH(1,$G$12:$IL$12,FALSE)-1):FO7)),1)</f>
        <v>1.6484304494646631</v>
      </c>
      <c r="FP8" s="81">
        <f ca="1">IFERROR(IF(MATCH(1,$G$12:$IL$12,FALSE)-1&gt;=COUNT($G$12:FP12),1,PRODUCT(OFFSET($G$7,0,MATCH(1,$G$12:$IL$12,FALSE)-1):FP7)),1)</f>
        <v>1.6538269818052636</v>
      </c>
      <c r="FQ8" s="81">
        <f ca="1">IFERROR(IF(MATCH(1,$G$12:$IL$12,FALSE)-1&gt;=COUNT($G$12:FQ12),1,PRODUCT(OFFSET($G$7,0,MATCH(1,$G$12:$IL$12,FALSE)-1):FQ7)),1)</f>
        <v>1.6592411809884735</v>
      </c>
      <c r="FR8" s="81">
        <f ca="1">IFERROR(IF(MATCH(1,$G$12:$IL$12,FALSE)-1&gt;=COUNT($G$12:FR12),1,PRODUCT(OFFSET($G$7,0,MATCH(1,$G$12:$IL$12,FALSE)-1):FR7)),1)</f>
        <v>1.6646731048509382</v>
      </c>
      <c r="FS8" s="81">
        <f ca="1">IFERROR(IF(MATCH(1,$G$12:$IL$12,FALSE)-1&gt;=COUNT($G$12:FS12),1,PRODUCT(OFFSET($G$7,0,MATCH(1,$G$12:$IL$12,FALSE)-1):FS7)),1)</f>
        <v>1.6701228114186453</v>
      </c>
      <c r="FT8" s="81">
        <f ca="1">IFERROR(IF(MATCH(1,$G$12:$IL$12,FALSE)-1&gt;=COUNT($G$12:FT12),1,PRODUCT(OFFSET($G$7,0,MATCH(1,$G$12:$IL$12,FALSE)-1):FT7)),1)</f>
        <v>1.6755903589075445</v>
      </c>
      <c r="FU8" s="81">
        <f ca="1">IFERROR(IF(MATCH(1,$G$12:$IL$12,FALSE)-1&gt;=COUNT($G$12:FU12),1,PRODUCT(OFFSET($G$7,0,MATCH(1,$G$12:$IL$12,FALSE)-1):FU7)),1)</f>
        <v>1.681075805724169</v>
      </c>
      <c r="FV8" s="81">
        <f ca="1">IFERROR(IF(MATCH(1,$G$12:$IL$12,FALSE)-1&gt;=COUNT($G$12:FV12),1,PRODUCT(OFFSET($G$7,0,MATCH(1,$G$12:$IL$12,FALSE)-1):FV7)),1)</f>
        <v>1.6865792104662602</v>
      </c>
      <c r="FW8" s="81">
        <f ca="1">IFERROR(IF(MATCH(1,$G$12:$IL$12,FALSE)-1&gt;=COUNT($G$12:FW12),1,PRODUCT(OFFSET($G$7,0,MATCH(1,$G$12:$IL$12,FALSE)-1):FW7)),1)</f>
        <v>1.6921006319233933</v>
      </c>
      <c r="FX8" s="81">
        <f ca="1">IFERROR(IF(MATCH(1,$G$12:$IL$12,FALSE)-1&gt;=COUNT($G$12:FX12),1,PRODUCT(OFFSET($G$7,0,MATCH(1,$G$12:$IL$12,FALSE)-1):FX7)),1)</f>
        <v>1.6976401290776049</v>
      </c>
      <c r="FY8" s="81">
        <f ca="1">IFERROR(IF(MATCH(1,$G$12:$IL$12,FALSE)-1&gt;=COUNT($G$12:FY12),1,PRODUCT(OFFSET($G$7,0,MATCH(1,$G$12:$IL$12,FALSE)-1):FY7)),1)</f>
        <v>1.7031977611040234</v>
      </c>
      <c r="FZ8" s="81">
        <f ca="1">IFERROR(IF(MATCH(1,$G$12:$IL$12,FALSE)-1&gt;=COUNT($G$12:FZ12),1,PRODUCT(OFFSET($G$7,0,MATCH(1,$G$12:$IL$12,FALSE)-1):FZ7)),1)</f>
        <v>1.7087735873715018</v>
      </c>
      <c r="GA8" s="81">
        <f ca="1">IFERROR(IF(MATCH(1,$G$12:$IL$12,FALSE)-1&gt;=COUNT($G$12:GA12),1,PRODUCT(OFFSET($G$7,0,MATCH(1,$G$12:$IL$12,FALSE)-1):GA7)),1)</f>
        <v>1.7143676674432506</v>
      </c>
      <c r="GB8" s="81">
        <f ca="1">IFERROR(IF(MATCH(1,$G$12:$IL$12,FALSE)-1&gt;=COUNT($G$12:GB12),1,PRODUCT(OFFSET($G$7,0,MATCH(1,$G$12:$IL$12,FALSE)-1):GB7)),1)</f>
        <v>1.7199800610774751</v>
      </c>
      <c r="GC8" s="81">
        <f ca="1">IFERROR(IF(MATCH(1,$G$12:$IL$12,FALSE)-1&gt;=COUNT($G$12:GC12),1,PRODUCT(OFFSET($G$7,0,MATCH(1,$G$12:$IL$12,FALSE)-1):GC7)),1)</f>
        <v>1.7256108282280134</v>
      </c>
      <c r="GD8" s="81">
        <f ca="1">IFERROR(IF(MATCH(1,$G$12:$IL$12,FALSE)-1&gt;=COUNT($G$12:GD12),1,PRODUCT(OFFSET($G$7,0,MATCH(1,$G$12:$IL$12,FALSE)-1):GD7)),1)</f>
        <v>1.7312600290449767</v>
      </c>
      <c r="GE8" s="81">
        <f ca="1">IFERROR(IF(MATCH(1,$G$12:$IL$12,FALSE)-1&gt;=COUNT($G$12:GE12),1,PRODUCT(OFFSET($G$7,0,MATCH(1,$G$12:$IL$12,FALSE)-1):GE7)),1)</f>
        <v>1.736927723875392</v>
      </c>
      <c r="GF8" s="81">
        <f ca="1">IFERROR(IF(MATCH(1,$G$12:$IL$12,FALSE)-1&gt;=COUNT($G$12:GF12),1,PRODUCT(OFFSET($G$7,0,MATCH(1,$G$12:$IL$12,FALSE)-1):GF7)),1)</f>
        <v>1.742613973263847</v>
      </c>
      <c r="GG8" s="81">
        <f ca="1">IFERROR(IF(MATCH(1,$G$12:$IL$12,FALSE)-1&gt;=COUNT($G$12:GG12),1,PRODUCT(OFFSET($G$7,0,MATCH(1,$G$12:$IL$12,FALSE)-1):GG7)),1)</f>
        <v>1.7483188379531367</v>
      </c>
      <c r="GH8" s="81">
        <f ca="1">IFERROR(IF(MATCH(1,$G$12:$IL$12,FALSE)-1&gt;=COUNT($G$12:GH12),1,PRODUCT(OFFSET($G$7,0,MATCH(1,$G$12:$IL$12,FALSE)-1):GH7)),1)</f>
        <v>1.7540423788849115</v>
      </c>
      <c r="GI8" s="81">
        <f ca="1">IFERROR(IF(MATCH(1,$G$12:$IL$12,FALSE)-1&gt;=COUNT($G$12:GI12),1,PRODUCT(OFFSET($G$7,0,MATCH(1,$G$12:$IL$12,FALSE)-1):GI7)),1)</f>
        <v>1.7597846572003299</v>
      </c>
      <c r="GJ8" s="81">
        <f ca="1">IFERROR(IF(MATCH(1,$G$12:$IL$12,FALSE)-1&gt;=COUNT($G$12:GJ12),1,PRODUCT(OFFSET($G$7,0,MATCH(1,$G$12:$IL$12,FALSE)-1):GJ7)),1)</f>
        <v>1.7655457342407099</v>
      </c>
      <c r="GK8" s="81">
        <f ca="1">IFERROR(IF(MATCH(1,$G$12:$IL$12,FALSE)-1&gt;=COUNT($G$12:GK12),1,PRODUCT(OFFSET($G$7,0,MATCH(1,$G$12:$IL$12,FALSE)-1):GK7)),1)</f>
        <v>1.7713256715481853</v>
      </c>
      <c r="GL8" s="81">
        <f ca="1">IFERROR(IF(MATCH(1,$G$12:$IL$12,FALSE)-1&gt;=COUNT($G$12:GL12),1,PRODUCT(OFFSET($G$7,0,MATCH(1,$G$12:$IL$12,FALSE)-1):GL7)),1)</f>
        <v>1.7771245308663628</v>
      </c>
      <c r="GM8" s="81">
        <f ca="1">IFERROR(IF(MATCH(1,$G$12:$IL$12,FALSE)-1&gt;=COUNT($G$12:GM12),1,PRODUCT(OFFSET($G$7,0,MATCH(1,$G$12:$IL$12,FALSE)-1):GM7)),1)</f>
        <v>1.7829423741409816</v>
      </c>
      <c r="GN8" s="81">
        <f ca="1">IFERROR(IF(MATCH(1,$G$12:$IL$12,FALSE)-1&gt;=COUNT($G$12:GN12),1,PRODUCT(OFFSET($G$7,0,MATCH(1,$G$12:$IL$12,FALSE)-1):GN7)),1)</f>
        <v>1.788779263520575</v>
      </c>
      <c r="GO8" s="81">
        <f ca="1">IFERROR(IF(MATCH(1,$G$12:$IL$12,FALSE)-1&gt;=COUNT($G$12:GO12),1,PRODUCT(OFFSET($G$7,0,MATCH(1,$G$12:$IL$12,FALSE)-1):GO7)),1)</f>
        <v>1.7946352613571348</v>
      </c>
      <c r="GP8" s="81">
        <f ca="1">IFERROR(IF(MATCH(1,$G$12:$IL$12,FALSE)-1&gt;=COUNT($G$12:GP12),1,PRODUCT(OFFSET($G$7,0,MATCH(1,$G$12:$IL$12,FALSE)-1):GP7)),1)</f>
        <v>1.8005104302067767</v>
      </c>
      <c r="GQ8" s="81">
        <f ca="1">IFERROR(IF(MATCH(1,$G$12:$IL$12,FALSE)-1&gt;=COUNT($G$12:GQ12),1,PRODUCT(OFFSET($G$7,0,MATCH(1,$G$12:$IL$12,FALSE)-1):GQ7)),1)</f>
        <v>1.8064048328304088</v>
      </c>
      <c r="GR8" s="81">
        <f ca="1">IFERROR(IF(MATCH(1,$G$12:$IL$12,FALSE)-1&gt;=COUNT($G$12:GR12),1,PRODUCT(OFFSET($G$7,0,MATCH(1,$G$12:$IL$12,FALSE)-1):GR7)),1)</f>
        <v>1.812318532194402</v>
      </c>
      <c r="GS8" s="81">
        <f ca="1">IFERROR(IF(MATCH(1,$G$12:$IL$12,FALSE)-1&gt;=COUNT($G$12:GS12),1,PRODUCT(OFFSET($G$7,0,MATCH(1,$G$12:$IL$12,FALSE)-1):GS7)),1)</f>
        <v>1.8182515914712631</v>
      </c>
      <c r="GT8" s="81">
        <f ca="1">IFERROR(IF(MATCH(1,$G$12:$IL$12,FALSE)-1&gt;=COUNT($G$12:GT12),1,PRODUCT(OFFSET($G$7,0,MATCH(1,$G$12:$IL$12,FALSE)-1):GT7)),1)</f>
        <v>1.8242040740403092</v>
      </c>
      <c r="GU8" s="81">
        <f ca="1">IFERROR(IF(MATCH(1,$G$12:$IL$12,FALSE)-1&gt;=COUNT($G$12:GU12),1,PRODUCT(OFFSET($G$7,0,MATCH(1,$G$12:$IL$12,FALSE)-1):GU7)),1)</f>
        <v>1.8301760434883443</v>
      </c>
      <c r="GV8" s="81">
        <f ca="1">IFERROR(IF(MATCH(1,$G$12:$IL$12,FALSE)-1&gt;=COUNT($G$12:GV12),1,PRODUCT(OFFSET($G$7,0,MATCH(1,$G$12:$IL$12,FALSE)-1):GV7)),1)</f>
        <v>1.8361675636103394</v>
      </c>
      <c r="GW8" s="81">
        <f ca="1">IFERROR(IF(MATCH(1,$G$12:$IL$12,FALSE)-1&gt;=COUNT($G$12:GW12),1,PRODUCT(OFFSET($G$7,0,MATCH(1,$G$12:$IL$12,FALSE)-1):GW7)),1)</f>
        <v>1.8421786984101138</v>
      </c>
      <c r="GX8" s="81">
        <f ca="1">IFERROR(IF(MATCH(1,$G$12:$IL$12,FALSE)-1&gt;=COUNT($G$12:GX12),1,PRODUCT(OFFSET($G$7,0,MATCH(1,$G$12:$IL$12,FALSE)-1):GX7)),1)</f>
        <v>1.8482095121010185</v>
      </c>
      <c r="GY8" s="81">
        <f ca="1">IFERROR(IF(MATCH(1,$G$12:$IL$12,FALSE)-1&gt;=COUNT($G$12:GY12),1,PRODUCT(OFFSET($G$7,0,MATCH(1,$G$12:$IL$12,FALSE)-1):GY7)),1)</f>
        <v>1.854260069106622</v>
      </c>
      <c r="GZ8" s="81">
        <f ca="1">IFERROR(IF(MATCH(1,$G$12:$IL$12,FALSE)-1&gt;=COUNT($G$12:GZ12),1,PRODUCT(OFFSET($G$7,0,MATCH(1,$G$12:$IL$12,FALSE)-1):GZ7)),1)</f>
        <v>1.8603304340613993</v>
      </c>
      <c r="HA8" s="81">
        <f ca="1">IFERROR(IF(MATCH(1,$G$12:$IL$12,FALSE)-1&gt;=COUNT($G$12:HA12),1,PRODUCT(OFFSET($G$7,0,MATCH(1,$G$12:$IL$12,FALSE)-1):HA7)),1)</f>
        <v>1.8664206718114216</v>
      </c>
      <c r="HB8" s="81">
        <f ca="1">IFERROR(IF(MATCH(1,$G$12:$IL$12,FALSE)-1&gt;=COUNT($G$12:HB12),1,PRODUCT(OFFSET($G$7,0,MATCH(1,$G$12:$IL$12,FALSE)-1):HB7)),1)</f>
        <v>1.872530847415049</v>
      </c>
      <c r="HC8" s="81">
        <f ca="1">IFERROR(IF(MATCH(1,$G$12:$IL$12,FALSE)-1&gt;=COUNT($G$12:HC12),1,PRODUCT(OFFSET($G$7,0,MATCH(1,$G$12:$IL$12,FALSE)-1):HC7)),1)</f>
        <v>1.8786610261436263</v>
      </c>
      <c r="HD8" s="81">
        <f ca="1">IFERROR(IF(MATCH(1,$G$12:$IL$12,FALSE)-1&gt;=COUNT($G$12:HD12),1,PRODUCT(OFFSET($G$7,0,MATCH(1,$G$12:$IL$12,FALSE)-1):HD7)),1)</f>
        <v>1.8848112734821794</v>
      </c>
      <c r="HE8" s="81">
        <f ca="1">IFERROR(IF(MATCH(1,$G$12:$IL$12,FALSE)-1&gt;=COUNT($G$12:HE12),1,PRODUCT(OFFSET($G$7,0,MATCH(1,$G$12:$IL$12,FALSE)-1):HE7)),1)</f>
        <v>1.8909816551301151</v>
      </c>
      <c r="HF8" s="81">
        <f ca="1">IFERROR(IF(MATCH(1,$G$12:$IL$12,FALSE)-1&gt;=COUNT($G$12:HF12),1,PRODUCT(OFFSET($G$7,0,MATCH(1,$G$12:$IL$12,FALSE)-1):HF7)),1)</f>
        <v>1.8971722370019228</v>
      </c>
      <c r="HG8" s="81">
        <f ca="1">IFERROR(IF(MATCH(1,$G$12:$IL$12,FALSE)-1&gt;=COUNT($G$12:HG12),1,PRODUCT(OFFSET($G$7,0,MATCH(1,$G$12:$IL$12,FALSE)-1):HG7)),1)</f>
        <v>1.9033830852278792</v>
      </c>
      <c r="HH8" s="81">
        <f ca="1">IFERROR(IF(MATCH(1,$G$12:$IL$12,FALSE)-1&gt;=COUNT($G$12:HH12),1,PRODUCT(OFFSET($G$7,0,MATCH(1,$G$12:$IL$12,FALSE)-1):HH7)),1)</f>
        <v>1.9096142661547542</v>
      </c>
      <c r="HI8" s="81">
        <f ca="1">IFERROR(IF(MATCH(1,$G$12:$IL$12,FALSE)-1&gt;=COUNT($G$12:HI12),1,PRODUCT(OFFSET($G$7,0,MATCH(1,$G$12:$IL$12,FALSE)-1):HI7)),1)</f>
        <v>1.9158658463465195</v>
      </c>
      <c r="HJ8" s="81">
        <f ca="1">IFERROR(IF(MATCH(1,$G$12:$IL$12,FALSE)-1&gt;=COUNT($G$12:HJ12),1,PRODUCT(OFFSET($G$7,0,MATCH(1,$G$12:$IL$12,FALSE)-1):HJ7)),1)</f>
        <v>1.9221378925850603</v>
      </c>
      <c r="HK8" s="81">
        <f ca="1">IFERROR(IF(MATCH(1,$G$12:$IL$12,FALSE)-1&gt;=COUNT($G$12:HK12),1,PRODUCT(OFFSET($G$7,0,MATCH(1,$G$12:$IL$12,FALSE)-1):HK7)),1)</f>
        <v>1.928430471870888</v>
      </c>
      <c r="HL8" s="81">
        <f ca="1">IFERROR(IF(MATCH(1,$G$12:$IL$12,FALSE)-1&gt;=COUNT($G$12:HL12),1,PRODUCT(OFFSET($G$7,0,MATCH(1,$G$12:$IL$12,FALSE)-1):HL7)),1)</f>
        <v>1.9347436514238563</v>
      </c>
      <c r="HM8" s="81">
        <f ca="1">IFERROR(IF(MATCH(1,$G$12:$IL$12,FALSE)-1&gt;=COUNT($G$12:HM12),1,PRODUCT(OFFSET($G$7,0,MATCH(1,$G$12:$IL$12,FALSE)-1):HM7)),1)</f>
        <v>1.9410774986838795</v>
      </c>
      <c r="HN8" s="81">
        <f ca="1">IFERROR(IF(MATCH(1,$G$12:$IL$12,FALSE)-1&gt;=COUNT($G$12:HN12),1,PRODUCT(OFFSET($G$7,0,MATCH(1,$G$12:$IL$12,FALSE)-1):HN7)),1)</f>
        <v>1.9474320813116521</v>
      </c>
      <c r="HO8" s="81">
        <f ca="1">IFERROR(IF(MATCH(1,$G$12:$IL$12,FALSE)-1&gt;=COUNT($G$12:HO12),1,PRODUCT(OFFSET($G$7,0,MATCH(1,$G$12:$IL$12,FALSE)-1):HO7)),1)</f>
        <v>1.9538074671893726</v>
      </c>
      <c r="HP8" s="81">
        <f ca="1">IFERROR(IF(MATCH(1,$G$12:$IL$12,FALSE)-1&gt;=COUNT($G$12:HP12),1,PRODUCT(OFFSET($G$7,0,MATCH(1,$G$12:$IL$12,FALSE)-1):HP7)),1)</f>
        <v>1.9602037244214678</v>
      </c>
      <c r="HQ8" s="81">
        <f ca="1">IFERROR(IF(MATCH(1,$G$12:$IL$12,FALSE)-1&gt;=COUNT($G$12:HQ12),1,PRODUCT(OFFSET($G$7,0,MATCH(1,$G$12:$IL$12,FALSE)-1):HQ7)),1)</f>
        <v>1.966620921335321</v>
      </c>
      <c r="HR8" s="81">
        <f ca="1">IFERROR(IF(MATCH(1,$G$12:$IL$12,FALSE)-1&gt;=COUNT($G$12:HR12),1,PRODUCT(OFFSET($G$7,0,MATCH(1,$G$12:$IL$12,FALSE)-1):HR7)),1)</f>
        <v>1.973059126482001</v>
      </c>
      <c r="HS8" s="81">
        <f ca="1">IFERROR(IF(MATCH(1,$G$12:$IL$12,FALSE)-1&gt;=COUNT($G$12:HS12),1,PRODUCT(OFFSET($G$7,0,MATCH(1,$G$12:$IL$12,FALSE)-1):HS7)),1)</f>
        <v>1.9795184086369957</v>
      </c>
      <c r="HT8" s="81">
        <f ca="1">IFERROR(IF(MATCH(1,$G$12:$IL$12,FALSE)-1&gt;=COUNT($G$12:HT12),1,PRODUCT(OFFSET($G$7,0,MATCH(1,$G$12:$IL$12,FALSE)-1):HT7)),1)</f>
        <v>1.9859988368009458</v>
      </c>
      <c r="HU8" s="81">
        <f ca="1">IFERROR(IF(MATCH(1,$G$12:$IL$12,FALSE)-1&gt;=COUNT($G$12:HU12),1,PRODUCT(OFFSET($G$7,0,MATCH(1,$G$12:$IL$12,FALSE)-1):HU7)),1)</f>
        <v>1.9925004802003818</v>
      </c>
      <c r="HV8" s="81">
        <f ca="1">IFERROR(IF(MATCH(1,$G$12:$IL$12,FALSE)-1&gt;=COUNT($G$12:HV12),1,PRODUCT(OFFSET($G$7,0,MATCH(1,$G$12:$IL$12,FALSE)-1):HV7)),1)</f>
        <v>1.9990234082884644</v>
      </c>
      <c r="HW8" s="81">
        <f ca="1">IFERROR(IF(MATCH(1,$G$12:$IL$12,FALSE)-1&gt;=COUNT($G$12:HW12),1,PRODUCT(OFFSET($G$7,0,MATCH(1,$G$12:$IL$12,FALSE)-1):HW7)),1)</f>
        <v>2.0055676907457252</v>
      </c>
      <c r="HX8" s="81">
        <f ca="1">IFERROR(IF(MATCH(1,$G$12:$IL$12,FALSE)-1&gt;=COUNT($G$12:HX12),1,PRODUCT(OFFSET($G$7,0,MATCH(1,$G$12:$IL$12,FALSE)-1):HX7)),1)</f>
        <v>2.0121333974808122</v>
      </c>
      <c r="HY8" s="81">
        <f ca="1">IFERROR(IF(MATCH(1,$G$12:$IL$12,FALSE)-1&gt;=COUNT($G$12:HY12),1,PRODUCT(OFFSET($G$7,0,MATCH(1,$G$12:$IL$12,FALSE)-1):HY7)),1)</f>
        <v>2.0187205986312362</v>
      </c>
      <c r="HZ8" s="81">
        <f ca="1">IFERROR(IF(MATCH(1,$G$12:$IL$12,FALSE)-1&gt;=COUNT($G$12:HZ12),1,PRODUCT(OFFSET($G$7,0,MATCH(1,$G$12:$IL$12,FALSE)-1):HZ7)),1)</f>
        <v>2.0253293645641195</v>
      </c>
      <c r="IA8" s="81">
        <f ca="1">IFERROR(IF(MATCH(1,$G$12:$IL$12,FALSE)-1&gt;=COUNT($G$12:IA12),1,PRODUCT(OFFSET($G$7,0,MATCH(1,$G$12:$IL$12,FALSE)-1):IA7)),1)</f>
        <v>2.0319597658769486</v>
      </c>
      <c r="IB8" s="81">
        <f ca="1">IFERROR(IF(MATCH(1,$G$12:$IL$12,FALSE)-1&gt;=COUNT($G$12:IB12),1,PRODUCT(OFFSET($G$7,0,MATCH(1,$G$12:$IL$12,FALSE)-1):IB7)),1)</f>
        <v>2.0386118733983274</v>
      </c>
      <c r="IC8" s="81">
        <f ca="1">IFERROR(IF(MATCH(1,$G$12:$IL$12,FALSE)-1&gt;=COUNT($G$12:IC12),1,PRODUCT(OFFSET($G$7,0,MATCH(1,$G$12:$IL$12,FALSE)-1):IC7)),1)</f>
        <v>2.0452857581887347</v>
      </c>
      <c r="ID8" s="81">
        <f ca="1">IFERROR(IF(MATCH(1,$G$12:$IL$12,FALSE)-1&gt;=COUNT($G$12:ID12),1,PRODUCT(OFFSET($G$7,0,MATCH(1,$G$12:$IL$12,FALSE)-1):ID7)),1)</f>
        <v>2.0452857581887347</v>
      </c>
      <c r="IE8" s="81">
        <f ca="1">IFERROR(IF(MATCH(1,$G$12:$IL$12,FALSE)-1&gt;=COUNT($G$12:IE12),1,PRODUCT(OFFSET($G$7,0,MATCH(1,$G$12:$IL$12,FALSE)-1):IE7)),1)</f>
        <v>2.0452857581887347</v>
      </c>
      <c r="IF8" s="81">
        <f ca="1">IFERROR(IF(MATCH(1,$G$12:$IL$12,FALSE)-1&gt;=COUNT($G$12:IF12),1,PRODUCT(OFFSET($G$7,0,MATCH(1,$G$12:$IL$12,FALSE)-1):IF7)),1)</f>
        <v>2.0452857581887347</v>
      </c>
      <c r="IG8" s="81">
        <f ca="1">IFERROR(IF(MATCH(1,$G$12:$IL$12,FALSE)-1&gt;=COUNT($G$12:IG12),1,PRODUCT(OFFSET($G$7,0,MATCH(1,$G$12:$IL$12,FALSE)-1):IG7)),1)</f>
        <v>2.0452857581887347</v>
      </c>
      <c r="IH8" s="81">
        <f ca="1">IFERROR(IF(MATCH(1,$G$12:$IL$12,FALSE)-1&gt;=COUNT($G$12:IH12),1,PRODUCT(OFFSET($G$7,0,MATCH(1,$G$12:$IL$12,FALSE)-1):IH7)),1)</f>
        <v>2.0452857581887347</v>
      </c>
      <c r="II8" s="81">
        <f ca="1">IFERROR(IF(MATCH(1,$G$12:$IL$12,FALSE)-1&gt;=COUNT($G$12:II12),1,PRODUCT(OFFSET($G$7,0,MATCH(1,$G$12:$IL$12,FALSE)-1):II7)),1)</f>
        <v>2.0452857581887347</v>
      </c>
      <c r="IJ8" s="81">
        <f ca="1">IFERROR(IF(MATCH(1,$G$12:$IL$12,FALSE)-1&gt;=COUNT($G$12:IJ12),1,PRODUCT(OFFSET($G$7,0,MATCH(1,$G$12:$IL$12,FALSE)-1):IJ7)),1)</f>
        <v>2.0452857581887347</v>
      </c>
      <c r="IK8" s="81">
        <f ca="1">IFERROR(IF(MATCH(1,$G$12:$IL$12,FALSE)-1&gt;=COUNT($G$12:IK12),1,PRODUCT(OFFSET($G$7,0,MATCH(1,$G$12:$IL$12,FALSE)-1):IK7)),1)</f>
        <v>2.0452857581887347</v>
      </c>
      <c r="IL8" s="81">
        <f ca="1">IFERROR(IF(MATCH(1,$G$12:$IL$12,FALSE)-1&gt;=COUNT($G$12:IL12),1,PRODUCT(OFFSET($G$7,0,MATCH(1,$G$12:$IL$12,FALSE)-1):IL7)),1)</f>
        <v>2.0452857581887347</v>
      </c>
    </row>
    <row r="9" spans="2:246" s="2" customFormat="1" ht="12" customHeight="1" x14ac:dyDescent="0.2">
      <c r="B9" s="3" t="s">
        <v>307</v>
      </c>
      <c r="C9" s="13"/>
      <c r="D9" s="13"/>
      <c r="E9" s="13"/>
      <c r="F9" s="13"/>
      <c r="G9" s="81">
        <f>IFERROR(HLOOKUP(G3,Assump!$G$225:$Z$228,3,FALSE)/100,1)</f>
        <v>1.0390000000000001</v>
      </c>
      <c r="H9" s="81">
        <f>IFERROR(HLOOKUP(H3,Assump!$G$225:$Z$228,3,FALSE)/100,1)</f>
        <v>1.0390000000000001</v>
      </c>
      <c r="I9" s="81">
        <f>IFERROR(HLOOKUP(I3,Assump!$G$225:$Z$228,3,FALSE)/100,1)</f>
        <v>1.0390000000000001</v>
      </c>
      <c r="J9" s="81">
        <f>IFERROR(HLOOKUP(J3,Assump!$G$225:$Z$228,3,FALSE)/100,1)</f>
        <v>1.0529999999999999</v>
      </c>
      <c r="K9" s="81">
        <f>IFERROR(HLOOKUP(K3,Assump!$G$225:$Z$228,3,FALSE)/100,1)</f>
        <v>1.0529999999999999</v>
      </c>
      <c r="L9" s="81">
        <f>IFERROR(HLOOKUP(L3,Assump!$G$225:$Z$228,3,FALSE)/100,1)</f>
        <v>1.0529999999999999</v>
      </c>
      <c r="M9" s="81">
        <f>IFERROR(HLOOKUP(M3,Assump!$G$225:$Z$228,3,FALSE)/100,1)</f>
        <v>1.0529999999999999</v>
      </c>
      <c r="N9" s="81">
        <f>IFERROR(HLOOKUP(N3,Assump!$G$225:$Z$228,3,FALSE)/100,1)</f>
        <v>1.0529999999999999</v>
      </c>
      <c r="O9" s="81">
        <f>IFERROR(HLOOKUP(O3,Assump!$G$225:$Z$228,3,FALSE)/100,1)</f>
        <v>1.0529999999999999</v>
      </c>
      <c r="P9" s="81">
        <f>IFERROR(HLOOKUP(P3,Assump!$G$225:$Z$228,3,FALSE)/100,1)</f>
        <v>1.0529999999999999</v>
      </c>
      <c r="Q9" s="81">
        <f>IFERROR(HLOOKUP(Q3,Assump!$G$225:$Z$228,3,FALSE)/100,1)</f>
        <v>1.0529999999999999</v>
      </c>
      <c r="R9" s="81">
        <f>IFERROR(HLOOKUP(R3,Assump!$G$225:$Z$228,3,FALSE)/100,1)</f>
        <v>1.0529999999999999</v>
      </c>
      <c r="S9" s="81">
        <f>IFERROR(HLOOKUP(S3,Assump!$G$225:$Z$228,3,FALSE)/100,1)</f>
        <v>1.0529999999999999</v>
      </c>
      <c r="T9" s="81">
        <f>IFERROR(HLOOKUP(T3,Assump!$G$225:$Z$228,3,FALSE)/100,1)</f>
        <v>1.0529999999999999</v>
      </c>
      <c r="U9" s="81">
        <f>IFERROR(HLOOKUP(U3,Assump!$G$225:$Z$228,3,FALSE)/100,1)</f>
        <v>1.0529999999999999</v>
      </c>
      <c r="V9" s="81">
        <f>IFERROR(HLOOKUP(V3,Assump!$G$225:$Z$228,3,FALSE)/100,1)</f>
        <v>1.0509999999999999</v>
      </c>
      <c r="W9" s="81">
        <f>IFERROR(HLOOKUP(W3,Assump!$G$225:$Z$228,3,FALSE)/100,1)</f>
        <v>1.0509999999999999</v>
      </c>
      <c r="X9" s="81">
        <f>IFERROR(HLOOKUP(X3,Assump!$G$225:$Z$228,3,FALSE)/100,1)</f>
        <v>1.0509999999999999</v>
      </c>
      <c r="Y9" s="81">
        <f>IFERROR(HLOOKUP(Y3,Assump!$G$225:$Z$228,3,FALSE)/100,1)</f>
        <v>1.0509999999999999</v>
      </c>
      <c r="Z9" s="81">
        <f>IFERROR(HLOOKUP(Z3,Assump!$G$225:$Z$228,3,FALSE)/100,1)</f>
        <v>1.0509999999999999</v>
      </c>
      <c r="AA9" s="81">
        <f>IFERROR(HLOOKUP(AA3,Assump!$G$225:$Z$228,3,FALSE)/100,1)</f>
        <v>1.0509999999999999</v>
      </c>
      <c r="AB9" s="81">
        <f>IFERROR(HLOOKUP(AB3,Assump!$G$225:$Z$228,3,FALSE)/100,1)</f>
        <v>1.0509999999999999</v>
      </c>
      <c r="AC9" s="81">
        <f>IFERROR(HLOOKUP(AC3,Assump!$G$225:$Z$228,3,FALSE)/100,1)</f>
        <v>1.0509999999999999</v>
      </c>
      <c r="AD9" s="81">
        <f>IFERROR(HLOOKUP(AD3,Assump!$G$225:$Z$228,3,FALSE)/100,1)</f>
        <v>1.0509999999999999</v>
      </c>
      <c r="AE9" s="81">
        <f>IFERROR(HLOOKUP(AE3,Assump!$G$225:$Z$228,3,FALSE)/100,1)</f>
        <v>1.0509999999999999</v>
      </c>
      <c r="AF9" s="81">
        <f>IFERROR(HLOOKUP(AF3,Assump!$G$225:$Z$228,3,FALSE)/100,1)</f>
        <v>1.0509999999999999</v>
      </c>
      <c r="AG9" s="81">
        <f>IFERROR(HLOOKUP(AG3,Assump!$G$225:$Z$228,3,FALSE)/100,1)</f>
        <v>1.0509999999999999</v>
      </c>
      <c r="AH9" s="81">
        <f>IFERROR(HLOOKUP(AH3,Assump!$G$225:$Z$228,3,FALSE)/100,1)</f>
        <v>1.0509999999999999</v>
      </c>
      <c r="AI9" s="81">
        <f>IFERROR(HLOOKUP(AI3,Assump!$G$225:$Z$228,3,FALSE)/100,1)</f>
        <v>1.0509999999999999</v>
      </c>
      <c r="AJ9" s="81">
        <f>IFERROR(HLOOKUP(AJ3,Assump!$G$225:$Z$228,3,FALSE)/100,1)</f>
        <v>1.0509999999999999</v>
      </c>
      <c r="AK9" s="81">
        <f>IFERROR(HLOOKUP(AK3,Assump!$G$225:$Z$228,3,FALSE)/100,1)</f>
        <v>1.0509999999999999</v>
      </c>
      <c r="AL9" s="81">
        <f>IFERROR(HLOOKUP(AL3,Assump!$G$225:$Z$228,3,FALSE)/100,1)</f>
        <v>1.0509999999999999</v>
      </c>
      <c r="AM9" s="81">
        <f>IFERROR(HLOOKUP(AM3,Assump!$G$225:$Z$228,3,FALSE)/100,1)</f>
        <v>1.0509999999999999</v>
      </c>
      <c r="AN9" s="81">
        <f>IFERROR(HLOOKUP(AN3,Assump!$G$225:$Z$228,3,FALSE)/100,1)</f>
        <v>1.0509999999999999</v>
      </c>
      <c r="AO9" s="81">
        <f>IFERROR(HLOOKUP(AO3,Assump!$G$225:$Z$228,3,FALSE)/100,1)</f>
        <v>1.0509999999999999</v>
      </c>
      <c r="AP9" s="81">
        <f>IFERROR(HLOOKUP(AP3,Assump!$G$225:$Z$228,3,FALSE)/100,1)</f>
        <v>1.0509999999999999</v>
      </c>
      <c r="AQ9" s="81">
        <f>IFERROR(HLOOKUP(AQ3,Assump!$G$225:$Z$228,3,FALSE)/100,1)</f>
        <v>1.0509999999999999</v>
      </c>
      <c r="AR9" s="81">
        <f>IFERROR(HLOOKUP(AR3,Assump!$G$225:$Z$228,3,FALSE)/100,1)</f>
        <v>1.0509999999999999</v>
      </c>
      <c r="AS9" s="81">
        <f>IFERROR(HLOOKUP(AS3,Assump!$G$225:$Z$228,3,FALSE)/100,1)</f>
        <v>1.0509999999999999</v>
      </c>
      <c r="AT9" s="81">
        <f>IFERROR(HLOOKUP(AT3,Assump!$G$225:$Z$228,3,FALSE)/100,1)</f>
        <v>1.0509999999999999</v>
      </c>
      <c r="AU9" s="81">
        <f>IFERROR(HLOOKUP(AU3,Assump!$G$225:$Z$228,3,FALSE)/100,1)</f>
        <v>1.0509999999999999</v>
      </c>
      <c r="AV9" s="81">
        <f>IFERROR(HLOOKUP(AV3,Assump!$G$225:$Z$228,3,FALSE)/100,1)</f>
        <v>1.0509999999999999</v>
      </c>
      <c r="AW9" s="81">
        <f>IFERROR(HLOOKUP(AW3,Assump!$G$225:$Z$228,3,FALSE)/100,1)</f>
        <v>1.0509999999999999</v>
      </c>
      <c r="AX9" s="81">
        <f>IFERROR(HLOOKUP(AX3,Assump!$G$225:$Z$228,3,FALSE)/100,1)</f>
        <v>1.0509999999999999</v>
      </c>
      <c r="AY9" s="81">
        <f>IFERROR(HLOOKUP(AY3,Assump!$G$225:$Z$228,3,FALSE)/100,1)</f>
        <v>1.0509999999999999</v>
      </c>
      <c r="AZ9" s="81">
        <f>IFERROR(HLOOKUP(AZ3,Assump!$G$225:$Z$228,3,FALSE)/100,1)</f>
        <v>1.0509999999999999</v>
      </c>
      <c r="BA9" s="81">
        <f>IFERROR(HLOOKUP(BA3,Assump!$G$225:$Z$228,3,FALSE)/100,1)</f>
        <v>1.0509999999999999</v>
      </c>
      <c r="BB9" s="81">
        <f>IFERROR(HLOOKUP(BB3,Assump!$G$225:$Z$228,3,FALSE)/100,1)</f>
        <v>1.0509999999999999</v>
      </c>
      <c r="BC9" s="81">
        <f>IFERROR(HLOOKUP(BC3,Assump!$G$225:$Z$228,3,FALSE)/100,1)</f>
        <v>1.0509999999999999</v>
      </c>
      <c r="BD9" s="81">
        <f>IFERROR(HLOOKUP(BD3,Assump!$G$225:$Z$228,3,FALSE)/100,1)</f>
        <v>1.0509999999999999</v>
      </c>
      <c r="BE9" s="81">
        <f>IFERROR(HLOOKUP(BE3,Assump!$G$225:$Z$228,3,FALSE)/100,1)</f>
        <v>1.0509999999999999</v>
      </c>
      <c r="BF9" s="81">
        <f>IFERROR(HLOOKUP(BF3,Assump!$G$225:$Z$228,3,FALSE)/100,1)</f>
        <v>1.0509999999999999</v>
      </c>
      <c r="BG9" s="81">
        <f>IFERROR(HLOOKUP(BG3,Assump!$G$225:$Z$228,3,FALSE)/100,1)</f>
        <v>1.0509999999999999</v>
      </c>
      <c r="BH9" s="81">
        <f>IFERROR(HLOOKUP(BH3,Assump!$G$225:$Z$228,3,FALSE)/100,1)</f>
        <v>1.0509999999999999</v>
      </c>
      <c r="BI9" s="81">
        <f>IFERROR(HLOOKUP(BI3,Assump!$G$225:$Z$228,3,FALSE)/100,1)</f>
        <v>1.0509999999999999</v>
      </c>
      <c r="BJ9" s="81">
        <f>IFERROR(HLOOKUP(BJ3,Assump!$G$225:$Z$228,3,FALSE)/100,1)</f>
        <v>1.0509999999999999</v>
      </c>
      <c r="BK9" s="81">
        <f>IFERROR(HLOOKUP(BK3,Assump!$G$225:$Z$228,3,FALSE)/100,1)</f>
        <v>1.0509999999999999</v>
      </c>
      <c r="BL9" s="81">
        <f>IFERROR(HLOOKUP(BL3,Assump!$G$225:$Z$228,3,FALSE)/100,1)</f>
        <v>1.0509999999999999</v>
      </c>
      <c r="BM9" s="81">
        <f>IFERROR(HLOOKUP(BM3,Assump!$G$225:$Z$228,3,FALSE)/100,1)</f>
        <v>1.0509999999999999</v>
      </c>
      <c r="BN9" s="81">
        <f>IFERROR(HLOOKUP(BN3,Assump!$G$225:$Z$228,3,FALSE)/100,1)</f>
        <v>1.0509999999999999</v>
      </c>
      <c r="BO9" s="81">
        <f>IFERROR(HLOOKUP(BO3,Assump!$G$225:$Z$228,3,FALSE)/100,1)</f>
        <v>1.0509999999999999</v>
      </c>
      <c r="BP9" s="81">
        <f>IFERROR(HLOOKUP(BP3,Assump!$G$225:$Z$228,3,FALSE)/100,1)</f>
        <v>1.0509999999999999</v>
      </c>
      <c r="BQ9" s="81">
        <f>IFERROR(HLOOKUP(BQ3,Assump!$G$225:$Z$228,3,FALSE)/100,1)</f>
        <v>1.0509999999999999</v>
      </c>
      <c r="BR9" s="81">
        <f>IFERROR(HLOOKUP(BR3,Assump!$G$225:$Z$228,3,FALSE)/100,1)</f>
        <v>1.0509999999999999</v>
      </c>
      <c r="BS9" s="81">
        <f>IFERROR(HLOOKUP(BS3,Assump!$G$225:$Z$228,3,FALSE)/100,1)</f>
        <v>1.0509999999999999</v>
      </c>
      <c r="BT9" s="81">
        <f>IFERROR(HLOOKUP(BT3,Assump!$G$225:$Z$228,3,FALSE)/100,1)</f>
        <v>1.0509999999999999</v>
      </c>
      <c r="BU9" s="81">
        <f>IFERROR(HLOOKUP(BU3,Assump!$G$225:$Z$228,3,FALSE)/100,1)</f>
        <v>1.0509999999999999</v>
      </c>
      <c r="BV9" s="81">
        <f>IFERROR(HLOOKUP(BV3,Assump!$G$225:$Z$228,3,FALSE)/100,1)</f>
        <v>1.0509999999999999</v>
      </c>
      <c r="BW9" s="81">
        <f>IFERROR(HLOOKUP(BW3,Assump!$G$225:$Z$228,3,FALSE)/100,1)</f>
        <v>1.0509999999999999</v>
      </c>
      <c r="BX9" s="81">
        <f>IFERROR(HLOOKUP(BX3,Assump!$G$225:$Z$228,3,FALSE)/100,1)</f>
        <v>1.0509999999999999</v>
      </c>
      <c r="BY9" s="81">
        <f>IFERROR(HLOOKUP(BY3,Assump!$G$225:$Z$228,3,FALSE)/100,1)</f>
        <v>1.0509999999999999</v>
      </c>
      <c r="BZ9" s="81">
        <f>IFERROR(HLOOKUP(BZ3,Assump!$G$225:$Z$228,3,FALSE)/100,1)</f>
        <v>1.0509999999999999</v>
      </c>
      <c r="CA9" s="81">
        <f>IFERROR(HLOOKUP(CA3,Assump!$G$225:$Z$228,3,FALSE)/100,1)</f>
        <v>1.0509999999999999</v>
      </c>
      <c r="CB9" s="81">
        <f>IFERROR(HLOOKUP(CB3,Assump!$G$225:$Z$228,3,FALSE)/100,1)</f>
        <v>1.0509999999999999</v>
      </c>
      <c r="CC9" s="81">
        <f>IFERROR(HLOOKUP(CC3,Assump!$G$225:$Z$228,3,FALSE)/100,1)</f>
        <v>1.0509999999999999</v>
      </c>
      <c r="CD9" s="81">
        <f>IFERROR(HLOOKUP(CD3,Assump!$G$225:$Z$228,3,FALSE)/100,1)</f>
        <v>1.0509999999999999</v>
      </c>
      <c r="CE9" s="81">
        <f>IFERROR(HLOOKUP(CE3,Assump!$G$225:$Z$228,3,FALSE)/100,1)</f>
        <v>1.0509999999999999</v>
      </c>
      <c r="CF9" s="81">
        <f>IFERROR(HLOOKUP(CF3,Assump!$G$225:$Z$228,3,FALSE)/100,1)</f>
        <v>1.0509999999999999</v>
      </c>
      <c r="CG9" s="81">
        <f>IFERROR(HLOOKUP(CG3,Assump!$G$225:$Z$228,3,FALSE)/100,1)</f>
        <v>1.0509999999999999</v>
      </c>
      <c r="CH9" s="81">
        <f>IFERROR(HLOOKUP(CH3,Assump!$G$225:$Z$228,3,FALSE)/100,1)</f>
        <v>1.0509999999999999</v>
      </c>
      <c r="CI9" s="81">
        <f>IFERROR(HLOOKUP(CI3,Assump!$G$225:$Z$228,3,FALSE)/100,1)</f>
        <v>1.0509999999999999</v>
      </c>
      <c r="CJ9" s="81">
        <f>IFERROR(HLOOKUP(CJ3,Assump!$G$225:$Z$228,3,FALSE)/100,1)</f>
        <v>1.0509999999999999</v>
      </c>
      <c r="CK9" s="81">
        <f>IFERROR(HLOOKUP(CK3,Assump!$G$225:$Z$228,3,FALSE)/100,1)</f>
        <v>1.0509999999999999</v>
      </c>
      <c r="CL9" s="81">
        <f>IFERROR(HLOOKUP(CL3,Assump!$G$225:$Z$228,3,FALSE)/100,1)</f>
        <v>1.0509999999999999</v>
      </c>
      <c r="CM9" s="81">
        <f>IFERROR(HLOOKUP(CM3,Assump!$G$225:$Z$228,3,FALSE)/100,1)</f>
        <v>1.0509999999999999</v>
      </c>
      <c r="CN9" s="81">
        <f>IFERROR(HLOOKUP(CN3,Assump!$G$225:$Z$228,3,FALSE)/100,1)</f>
        <v>1.0509999999999999</v>
      </c>
      <c r="CO9" s="81">
        <f>IFERROR(HLOOKUP(CO3,Assump!$G$225:$Z$228,3,FALSE)/100,1)</f>
        <v>1.0509999999999999</v>
      </c>
      <c r="CP9" s="81">
        <f>IFERROR(HLOOKUP(CP3,Assump!$G$225:$Z$228,3,FALSE)/100,1)</f>
        <v>1.0509999999999999</v>
      </c>
      <c r="CQ9" s="81">
        <f>IFERROR(HLOOKUP(CQ3,Assump!$G$225:$Z$228,3,FALSE)/100,1)</f>
        <v>1.0509999999999999</v>
      </c>
      <c r="CR9" s="81">
        <f>IFERROR(HLOOKUP(CR3,Assump!$G$225:$Z$228,3,FALSE)/100,1)</f>
        <v>1.0509999999999999</v>
      </c>
      <c r="CS9" s="81">
        <f>IFERROR(HLOOKUP(CS3,Assump!$G$225:$Z$228,3,FALSE)/100,1)</f>
        <v>1.0509999999999999</v>
      </c>
      <c r="CT9" s="81">
        <f>IFERROR(HLOOKUP(CT3,Assump!$G$225:$Z$228,3,FALSE)/100,1)</f>
        <v>1.0509999999999999</v>
      </c>
      <c r="CU9" s="81">
        <f>IFERROR(HLOOKUP(CU3,Assump!$G$225:$Z$228,3,FALSE)/100,1)</f>
        <v>1.0509999999999999</v>
      </c>
      <c r="CV9" s="81">
        <f>IFERROR(HLOOKUP(CV3,Assump!$G$225:$Z$228,3,FALSE)/100,1)</f>
        <v>1.0509999999999999</v>
      </c>
      <c r="CW9" s="81">
        <f>IFERROR(HLOOKUP(CW3,Assump!$G$225:$Z$228,3,FALSE)/100,1)</f>
        <v>1.0509999999999999</v>
      </c>
      <c r="CX9" s="81">
        <f>IFERROR(HLOOKUP(CX3,Assump!$G$225:$Z$228,3,FALSE)/100,1)</f>
        <v>1.0509999999999999</v>
      </c>
      <c r="CY9" s="81">
        <f>IFERROR(HLOOKUP(CY3,Assump!$G$225:$Z$228,3,FALSE)/100,1)</f>
        <v>1.0509999999999999</v>
      </c>
      <c r="CZ9" s="81">
        <f>IFERROR(HLOOKUP(CZ3,Assump!$G$225:$Z$228,3,FALSE)/100,1)</f>
        <v>1.0509999999999999</v>
      </c>
      <c r="DA9" s="81">
        <f>IFERROR(HLOOKUP(DA3,Assump!$G$225:$Z$228,3,FALSE)/100,1)</f>
        <v>1.0509999999999999</v>
      </c>
      <c r="DB9" s="81">
        <f>IFERROR(HLOOKUP(DB3,Assump!$G$225:$Z$228,3,FALSE)/100,1)</f>
        <v>1.0509999999999999</v>
      </c>
      <c r="DC9" s="81">
        <f>IFERROR(HLOOKUP(DC3,Assump!$G$225:$Z$228,3,FALSE)/100,1)</f>
        <v>1.0509999999999999</v>
      </c>
      <c r="DD9" s="81">
        <f>IFERROR(HLOOKUP(DD3,Assump!$G$225:$Z$228,3,FALSE)/100,1)</f>
        <v>1.0509999999999999</v>
      </c>
      <c r="DE9" s="81">
        <f>IFERROR(HLOOKUP(DE3,Assump!$G$225:$Z$228,3,FALSE)/100,1)</f>
        <v>1.0509999999999999</v>
      </c>
      <c r="DF9" s="81">
        <f>IFERROR(HLOOKUP(DF3,Assump!$G$225:$Z$228,3,FALSE)/100,1)</f>
        <v>1.0509999999999999</v>
      </c>
      <c r="DG9" s="81">
        <f>IFERROR(HLOOKUP(DG3,Assump!$G$225:$Z$228,3,FALSE)/100,1)</f>
        <v>1.0509999999999999</v>
      </c>
      <c r="DH9" s="81">
        <f>IFERROR(HLOOKUP(DH3,Assump!$G$225:$Z$228,3,FALSE)/100,1)</f>
        <v>1.0509999999999999</v>
      </c>
      <c r="DI9" s="81">
        <f>IFERROR(HLOOKUP(DI3,Assump!$G$225:$Z$228,3,FALSE)/100,1)</f>
        <v>1.0509999999999999</v>
      </c>
      <c r="DJ9" s="81">
        <f>IFERROR(HLOOKUP(DJ3,Assump!$G$225:$Z$228,3,FALSE)/100,1)</f>
        <v>1.0509999999999999</v>
      </c>
      <c r="DK9" s="81">
        <f>IFERROR(HLOOKUP(DK3,Assump!$G$225:$Z$228,3,FALSE)/100,1)</f>
        <v>1.0509999999999999</v>
      </c>
      <c r="DL9" s="81">
        <f>IFERROR(HLOOKUP(DL3,Assump!$G$225:$Z$228,3,FALSE)/100,1)</f>
        <v>1.0509999999999999</v>
      </c>
      <c r="DM9" s="81">
        <f>IFERROR(HLOOKUP(DM3,Assump!$G$225:$Z$228,3,FALSE)/100,1)</f>
        <v>1.0509999999999999</v>
      </c>
      <c r="DN9" s="81">
        <f>IFERROR(HLOOKUP(DN3,Assump!$G$225:$Z$228,3,FALSE)/100,1)</f>
        <v>1.0509999999999999</v>
      </c>
      <c r="DO9" s="81">
        <f>IFERROR(HLOOKUP(DO3,Assump!$G$225:$Z$228,3,FALSE)/100,1)</f>
        <v>1.0509999999999999</v>
      </c>
      <c r="DP9" s="81">
        <f>IFERROR(HLOOKUP(DP3,Assump!$G$225:$Z$228,3,FALSE)/100,1)</f>
        <v>1.0509999999999999</v>
      </c>
      <c r="DQ9" s="81">
        <f>IFERROR(HLOOKUP(DQ3,Assump!$G$225:$Z$228,3,FALSE)/100,1)</f>
        <v>1.0509999999999999</v>
      </c>
      <c r="DR9" s="81">
        <f>IFERROR(HLOOKUP(DR3,Assump!$G$225:$Z$228,3,FALSE)/100,1)</f>
        <v>1.0509999999999999</v>
      </c>
      <c r="DS9" s="81">
        <f>IFERROR(HLOOKUP(DS3,Assump!$G$225:$Z$228,3,FALSE)/100,1)</f>
        <v>1.0509999999999999</v>
      </c>
      <c r="DT9" s="81">
        <f>IFERROR(HLOOKUP(DT3,Assump!$G$225:$Z$228,3,FALSE)/100,1)</f>
        <v>1.0509999999999999</v>
      </c>
      <c r="DU9" s="81">
        <f>IFERROR(HLOOKUP(DU3,Assump!$G$225:$Z$228,3,FALSE)/100,1)</f>
        <v>1.0509999999999999</v>
      </c>
      <c r="DV9" s="81">
        <f>IFERROR(HLOOKUP(DV3,Assump!$G$225:$Z$228,3,FALSE)/100,1)</f>
        <v>1.0509999999999999</v>
      </c>
      <c r="DW9" s="81">
        <f>IFERROR(HLOOKUP(DW3,Assump!$G$225:$Z$228,3,FALSE)/100,1)</f>
        <v>1.0509999999999999</v>
      </c>
      <c r="DX9" s="81">
        <f>IFERROR(HLOOKUP(DX3,Assump!$G$225:$Z$228,3,FALSE)/100,1)</f>
        <v>1.0509999999999999</v>
      </c>
      <c r="DY9" s="81">
        <f>IFERROR(HLOOKUP(DY3,Assump!$G$225:$Z$228,3,FALSE)/100,1)</f>
        <v>1.0509999999999999</v>
      </c>
      <c r="DZ9" s="81">
        <f>IFERROR(HLOOKUP(DZ3,Assump!$G$225:$Z$228,3,FALSE)/100,1)</f>
        <v>1.0509999999999999</v>
      </c>
      <c r="EA9" s="81">
        <f>IFERROR(HLOOKUP(EA3,Assump!$G$225:$Z$228,3,FALSE)/100,1)</f>
        <v>1.0509999999999999</v>
      </c>
      <c r="EB9" s="81">
        <f>IFERROR(HLOOKUP(EB3,Assump!$G$225:$Z$228,3,FALSE)/100,1)</f>
        <v>1.0509999999999999</v>
      </c>
      <c r="EC9" s="81">
        <f>IFERROR(HLOOKUP(EC3,Assump!$G$225:$Z$228,3,FALSE)/100,1)</f>
        <v>1.0509999999999999</v>
      </c>
      <c r="ED9" s="81">
        <f>IFERROR(HLOOKUP(ED3,Assump!$G$225:$Z$228,3,FALSE)/100,1)</f>
        <v>1.0509999999999999</v>
      </c>
      <c r="EE9" s="81">
        <f>IFERROR(HLOOKUP(EE3,Assump!$G$225:$Z$228,3,FALSE)/100,1)</f>
        <v>1.0509999999999999</v>
      </c>
      <c r="EF9" s="81">
        <f>IFERROR(HLOOKUP(EF3,Assump!$G$225:$Z$228,3,FALSE)/100,1)</f>
        <v>1.0509999999999999</v>
      </c>
      <c r="EG9" s="81">
        <f>IFERROR(HLOOKUP(EG3,Assump!$G$225:$Z$228,3,FALSE)/100,1)</f>
        <v>1.0509999999999999</v>
      </c>
      <c r="EH9" s="81">
        <f>IFERROR(HLOOKUP(EH3,Assump!$G$225:$Z$228,3,FALSE)/100,1)</f>
        <v>1.0509999999999999</v>
      </c>
      <c r="EI9" s="81">
        <f>IFERROR(HLOOKUP(EI3,Assump!$G$225:$Z$228,3,FALSE)/100,1)</f>
        <v>1.0509999999999999</v>
      </c>
      <c r="EJ9" s="81">
        <f>IFERROR(HLOOKUP(EJ3,Assump!$G$225:$Z$228,3,FALSE)/100,1)</f>
        <v>1.0509999999999999</v>
      </c>
      <c r="EK9" s="81">
        <f>IFERROR(HLOOKUP(EK3,Assump!$G$225:$Z$228,3,FALSE)/100,1)</f>
        <v>1.0509999999999999</v>
      </c>
      <c r="EL9" s="81">
        <f>IFERROR(HLOOKUP(EL3,Assump!$G$225:$Z$228,3,FALSE)/100,1)</f>
        <v>1.0509999999999999</v>
      </c>
      <c r="EM9" s="81">
        <f>IFERROR(HLOOKUP(EM3,Assump!$G$225:$Z$228,3,FALSE)/100,1)</f>
        <v>1.0509999999999999</v>
      </c>
      <c r="EN9" s="81">
        <f>IFERROR(HLOOKUP(EN3,Assump!$G$225:$Z$228,3,FALSE)/100,1)</f>
        <v>1.0509999999999999</v>
      </c>
      <c r="EO9" s="81">
        <f>IFERROR(HLOOKUP(EO3,Assump!$G$225:$Z$228,3,FALSE)/100,1)</f>
        <v>1.0509999999999999</v>
      </c>
      <c r="EP9" s="81">
        <f>IFERROR(HLOOKUP(EP3,Assump!$G$225:$Z$228,3,FALSE)/100,1)</f>
        <v>1.0509999999999999</v>
      </c>
      <c r="EQ9" s="81">
        <f>IFERROR(HLOOKUP(EQ3,Assump!$G$225:$Z$228,3,FALSE)/100,1)</f>
        <v>1.0509999999999999</v>
      </c>
      <c r="ER9" s="81">
        <f>IFERROR(HLOOKUP(ER3,Assump!$G$225:$Z$228,3,FALSE)/100,1)</f>
        <v>1.0509999999999999</v>
      </c>
      <c r="ES9" s="81">
        <f>IFERROR(HLOOKUP(ES3,Assump!$G$225:$Z$228,3,FALSE)/100,1)</f>
        <v>1.0509999999999999</v>
      </c>
      <c r="ET9" s="81">
        <f>IFERROR(HLOOKUP(ET3,Assump!$G$225:$Z$228,3,FALSE)/100,1)</f>
        <v>1.0509999999999999</v>
      </c>
      <c r="EU9" s="81">
        <f>IFERROR(HLOOKUP(EU3,Assump!$G$225:$Z$228,3,FALSE)/100,1)</f>
        <v>1.0509999999999999</v>
      </c>
      <c r="EV9" s="81">
        <f>IFERROR(HLOOKUP(EV3,Assump!$G$225:$Z$228,3,FALSE)/100,1)</f>
        <v>1.0509999999999999</v>
      </c>
      <c r="EW9" s="81">
        <f>IFERROR(HLOOKUP(EW3,Assump!$G$225:$Z$228,3,FALSE)/100,1)</f>
        <v>1.0509999999999999</v>
      </c>
      <c r="EX9" s="81">
        <f>IFERROR(HLOOKUP(EX3,Assump!$G$225:$Z$228,3,FALSE)/100,1)</f>
        <v>1.0509999999999999</v>
      </c>
      <c r="EY9" s="81">
        <f>IFERROR(HLOOKUP(EY3,Assump!$G$225:$Z$228,3,FALSE)/100,1)</f>
        <v>1.0509999999999999</v>
      </c>
      <c r="EZ9" s="81">
        <f>IFERROR(HLOOKUP(EZ3,Assump!$G$225:$Z$228,3,FALSE)/100,1)</f>
        <v>1.0509999999999999</v>
      </c>
      <c r="FA9" s="81">
        <f>IFERROR(HLOOKUP(FA3,Assump!$G$225:$Z$228,3,FALSE)/100,1)</f>
        <v>1.0509999999999999</v>
      </c>
      <c r="FB9" s="81">
        <f>IFERROR(HLOOKUP(FB3,Assump!$G$225:$Z$228,3,FALSE)/100,1)</f>
        <v>1.0509999999999999</v>
      </c>
      <c r="FC9" s="81">
        <f>IFERROR(HLOOKUP(FC3,Assump!$G$225:$Z$228,3,FALSE)/100,1)</f>
        <v>1.0509999999999999</v>
      </c>
      <c r="FD9" s="81">
        <f>IFERROR(HLOOKUP(FD3,Assump!$G$225:$Z$228,3,FALSE)/100,1)</f>
        <v>1.0509999999999999</v>
      </c>
      <c r="FE9" s="81">
        <f>IFERROR(HLOOKUP(FE3,Assump!$G$225:$Z$228,3,FALSE)/100,1)</f>
        <v>1.0509999999999999</v>
      </c>
      <c r="FF9" s="81">
        <f>IFERROR(HLOOKUP(FF3,Assump!$G$225:$Z$228,3,FALSE)/100,1)</f>
        <v>1.0509999999999999</v>
      </c>
      <c r="FG9" s="81">
        <f>IFERROR(HLOOKUP(FG3,Assump!$G$225:$Z$228,3,FALSE)/100,1)</f>
        <v>1.0509999999999999</v>
      </c>
      <c r="FH9" s="81">
        <f>IFERROR(HLOOKUP(FH3,Assump!$G$225:$Z$228,3,FALSE)/100,1)</f>
        <v>1.0509999999999999</v>
      </c>
      <c r="FI9" s="81">
        <f>IFERROR(HLOOKUP(FI3,Assump!$G$225:$Z$228,3,FALSE)/100,1)</f>
        <v>1.0509999999999999</v>
      </c>
      <c r="FJ9" s="81">
        <f>IFERROR(HLOOKUP(FJ3,Assump!$G$225:$Z$228,3,FALSE)/100,1)</f>
        <v>1.0509999999999999</v>
      </c>
      <c r="FK9" s="81">
        <f>IFERROR(HLOOKUP(FK3,Assump!$G$225:$Z$228,3,FALSE)/100,1)</f>
        <v>1.0509999999999999</v>
      </c>
      <c r="FL9" s="81">
        <f>IFERROR(HLOOKUP(FL3,Assump!$G$225:$Z$228,3,FALSE)/100,1)</f>
        <v>1.0509999999999999</v>
      </c>
      <c r="FM9" s="81">
        <f>IFERROR(HLOOKUP(FM3,Assump!$G$225:$Z$228,3,FALSE)/100,1)</f>
        <v>1.0509999999999999</v>
      </c>
      <c r="FN9" s="81">
        <f>IFERROR(HLOOKUP(FN3,Assump!$G$225:$Z$228,3,FALSE)/100,1)</f>
        <v>1.0509999999999999</v>
      </c>
      <c r="FO9" s="81">
        <f>IFERROR(HLOOKUP(FO3,Assump!$G$225:$Z$228,3,FALSE)/100,1)</f>
        <v>1.0509999999999999</v>
      </c>
      <c r="FP9" s="81">
        <f>IFERROR(HLOOKUP(FP3,Assump!$G$225:$Z$228,3,FALSE)/100,1)</f>
        <v>1.0509999999999999</v>
      </c>
      <c r="FQ9" s="81">
        <f>IFERROR(HLOOKUP(FQ3,Assump!$G$225:$Z$228,3,FALSE)/100,1)</f>
        <v>1.0509999999999999</v>
      </c>
      <c r="FR9" s="81">
        <f>IFERROR(HLOOKUP(FR3,Assump!$G$225:$Z$228,3,FALSE)/100,1)</f>
        <v>1.0509999999999999</v>
      </c>
      <c r="FS9" s="81">
        <f>IFERROR(HLOOKUP(FS3,Assump!$G$225:$Z$228,3,FALSE)/100,1)</f>
        <v>1.0509999999999999</v>
      </c>
      <c r="FT9" s="81">
        <f>IFERROR(HLOOKUP(FT3,Assump!$G$225:$Z$228,3,FALSE)/100,1)</f>
        <v>1.0509999999999999</v>
      </c>
      <c r="FU9" s="81">
        <f>IFERROR(HLOOKUP(FU3,Assump!$G$225:$Z$228,3,FALSE)/100,1)</f>
        <v>1.0509999999999999</v>
      </c>
      <c r="FV9" s="81">
        <f>IFERROR(HLOOKUP(FV3,Assump!$G$225:$Z$228,3,FALSE)/100,1)</f>
        <v>1.0509999999999999</v>
      </c>
      <c r="FW9" s="81">
        <f>IFERROR(HLOOKUP(FW3,Assump!$G$225:$Z$228,3,FALSE)/100,1)</f>
        <v>1.0509999999999999</v>
      </c>
      <c r="FX9" s="81">
        <f>IFERROR(HLOOKUP(FX3,Assump!$G$225:$Z$228,3,FALSE)/100,1)</f>
        <v>1.0509999999999999</v>
      </c>
      <c r="FY9" s="81">
        <f>IFERROR(HLOOKUP(FY3,Assump!$G$225:$Z$228,3,FALSE)/100,1)</f>
        <v>1.0509999999999999</v>
      </c>
      <c r="FZ9" s="81">
        <f>IFERROR(HLOOKUP(FZ3,Assump!$G$225:$Z$228,3,FALSE)/100,1)</f>
        <v>1.0509999999999999</v>
      </c>
      <c r="GA9" s="81">
        <f>IFERROR(HLOOKUP(GA3,Assump!$G$225:$Z$228,3,FALSE)/100,1)</f>
        <v>1.0509999999999999</v>
      </c>
      <c r="GB9" s="81">
        <f>IFERROR(HLOOKUP(GB3,Assump!$G$225:$Z$228,3,FALSE)/100,1)</f>
        <v>1.0509999999999999</v>
      </c>
      <c r="GC9" s="81">
        <f>IFERROR(HLOOKUP(GC3,Assump!$G$225:$Z$228,3,FALSE)/100,1)</f>
        <v>1.0509999999999999</v>
      </c>
      <c r="GD9" s="81">
        <f>IFERROR(HLOOKUP(GD3,Assump!$G$225:$Z$228,3,FALSE)/100,1)</f>
        <v>1.0509999999999999</v>
      </c>
      <c r="GE9" s="81">
        <f>IFERROR(HLOOKUP(GE3,Assump!$G$225:$Z$228,3,FALSE)/100,1)</f>
        <v>1.0509999999999999</v>
      </c>
      <c r="GF9" s="81">
        <f>IFERROR(HLOOKUP(GF3,Assump!$G$225:$Z$228,3,FALSE)/100,1)</f>
        <v>1.0509999999999999</v>
      </c>
      <c r="GG9" s="81">
        <f>IFERROR(HLOOKUP(GG3,Assump!$G$225:$Z$228,3,FALSE)/100,1)</f>
        <v>1.0509999999999999</v>
      </c>
      <c r="GH9" s="81">
        <f>IFERROR(HLOOKUP(GH3,Assump!$G$225:$Z$228,3,FALSE)/100,1)</f>
        <v>1.0509999999999999</v>
      </c>
      <c r="GI9" s="81">
        <f>IFERROR(HLOOKUP(GI3,Assump!$G$225:$Z$228,3,FALSE)/100,1)</f>
        <v>1.0509999999999999</v>
      </c>
      <c r="GJ9" s="81">
        <f>IFERROR(HLOOKUP(GJ3,Assump!$G$225:$Z$228,3,FALSE)/100,1)</f>
        <v>1.0509999999999999</v>
      </c>
      <c r="GK9" s="81">
        <f>IFERROR(HLOOKUP(GK3,Assump!$G$225:$Z$228,3,FALSE)/100,1)</f>
        <v>1.0509999999999999</v>
      </c>
      <c r="GL9" s="81">
        <f>IFERROR(HLOOKUP(GL3,Assump!$G$225:$Z$228,3,FALSE)/100,1)</f>
        <v>1.0509999999999999</v>
      </c>
      <c r="GM9" s="81">
        <f>IFERROR(HLOOKUP(GM3,Assump!$G$225:$Z$228,3,FALSE)/100,1)</f>
        <v>1.0509999999999999</v>
      </c>
      <c r="GN9" s="81">
        <f>IFERROR(HLOOKUP(GN3,Assump!$G$225:$Z$228,3,FALSE)/100,1)</f>
        <v>1.0509999999999999</v>
      </c>
      <c r="GO9" s="81">
        <f>IFERROR(HLOOKUP(GO3,Assump!$G$225:$Z$228,3,FALSE)/100,1)</f>
        <v>1.0509999999999999</v>
      </c>
      <c r="GP9" s="81">
        <f>IFERROR(HLOOKUP(GP3,Assump!$G$225:$Z$228,3,FALSE)/100,1)</f>
        <v>1.0509999999999999</v>
      </c>
      <c r="GQ9" s="81">
        <f>IFERROR(HLOOKUP(GQ3,Assump!$G$225:$Z$228,3,FALSE)/100,1)</f>
        <v>1.0509999999999999</v>
      </c>
      <c r="GR9" s="81">
        <f>IFERROR(HLOOKUP(GR3,Assump!$G$225:$Z$228,3,FALSE)/100,1)</f>
        <v>1.0509999999999999</v>
      </c>
      <c r="GS9" s="81">
        <f>IFERROR(HLOOKUP(GS3,Assump!$G$225:$Z$228,3,FALSE)/100,1)</f>
        <v>1.0509999999999999</v>
      </c>
      <c r="GT9" s="81">
        <f>IFERROR(HLOOKUP(GT3,Assump!$G$225:$Z$228,3,FALSE)/100,1)</f>
        <v>1.0509999999999999</v>
      </c>
      <c r="GU9" s="81">
        <f>IFERROR(HLOOKUP(GU3,Assump!$G$225:$Z$228,3,FALSE)/100,1)</f>
        <v>1.0509999999999999</v>
      </c>
      <c r="GV9" s="81">
        <f>IFERROR(HLOOKUP(GV3,Assump!$G$225:$Z$228,3,FALSE)/100,1)</f>
        <v>1.0509999999999999</v>
      </c>
      <c r="GW9" s="81">
        <f>IFERROR(HLOOKUP(GW3,Assump!$G$225:$Z$228,3,FALSE)/100,1)</f>
        <v>1.0509999999999999</v>
      </c>
      <c r="GX9" s="81">
        <f>IFERROR(HLOOKUP(GX3,Assump!$G$225:$Z$228,3,FALSE)/100,1)</f>
        <v>1.0509999999999999</v>
      </c>
      <c r="GY9" s="81">
        <f>IFERROR(HLOOKUP(GY3,Assump!$G$225:$Z$228,3,FALSE)/100,1)</f>
        <v>1.0509999999999999</v>
      </c>
      <c r="GZ9" s="81">
        <f>IFERROR(HLOOKUP(GZ3,Assump!$G$225:$Z$228,3,FALSE)/100,1)</f>
        <v>1.0509999999999999</v>
      </c>
      <c r="HA9" s="81">
        <f>IFERROR(HLOOKUP(HA3,Assump!$G$225:$Z$228,3,FALSE)/100,1)</f>
        <v>1.0509999999999999</v>
      </c>
      <c r="HB9" s="81">
        <f>IFERROR(HLOOKUP(HB3,Assump!$G$225:$Z$228,3,FALSE)/100,1)</f>
        <v>1.0509999999999999</v>
      </c>
      <c r="HC9" s="81">
        <f>IFERROR(HLOOKUP(HC3,Assump!$G$225:$Z$228,3,FALSE)/100,1)</f>
        <v>1.0509999999999999</v>
      </c>
      <c r="HD9" s="81">
        <f>IFERROR(HLOOKUP(HD3,Assump!$G$225:$Z$228,3,FALSE)/100,1)</f>
        <v>1.0509999999999999</v>
      </c>
      <c r="HE9" s="81">
        <f>IFERROR(HLOOKUP(HE3,Assump!$G$225:$Z$228,3,FALSE)/100,1)</f>
        <v>1.0509999999999999</v>
      </c>
      <c r="HF9" s="81">
        <f>IFERROR(HLOOKUP(HF3,Assump!$G$225:$Z$228,3,FALSE)/100,1)</f>
        <v>1.0509999999999999</v>
      </c>
      <c r="HG9" s="81">
        <f>IFERROR(HLOOKUP(HG3,Assump!$G$225:$Z$228,3,FALSE)/100,1)</f>
        <v>1.0509999999999999</v>
      </c>
      <c r="HH9" s="81">
        <f>IFERROR(HLOOKUP(HH3,Assump!$G$225:$Z$228,3,FALSE)/100,1)</f>
        <v>1.0509999999999999</v>
      </c>
      <c r="HI9" s="81">
        <f>IFERROR(HLOOKUP(HI3,Assump!$G$225:$Z$228,3,FALSE)/100,1)</f>
        <v>1.0509999999999999</v>
      </c>
      <c r="HJ9" s="81">
        <f>IFERROR(HLOOKUP(HJ3,Assump!$G$225:$Z$228,3,FALSE)/100,1)</f>
        <v>1.0509999999999999</v>
      </c>
      <c r="HK9" s="81">
        <f>IFERROR(HLOOKUP(HK3,Assump!$G$225:$Z$228,3,FALSE)/100,1)</f>
        <v>1.0509999999999999</v>
      </c>
      <c r="HL9" s="81">
        <f>IFERROR(HLOOKUP(HL3,Assump!$G$225:$Z$228,3,FALSE)/100,1)</f>
        <v>1.0509999999999999</v>
      </c>
      <c r="HM9" s="81">
        <f>IFERROR(HLOOKUP(HM3,Assump!$G$225:$Z$228,3,FALSE)/100,1)</f>
        <v>1.0509999999999999</v>
      </c>
      <c r="HN9" s="81">
        <f>IFERROR(HLOOKUP(HN3,Assump!$G$225:$Z$228,3,FALSE)/100,1)</f>
        <v>1.0509999999999999</v>
      </c>
      <c r="HO9" s="81">
        <f>IFERROR(HLOOKUP(HO3,Assump!$G$225:$Z$228,3,FALSE)/100,1)</f>
        <v>1.0509999999999999</v>
      </c>
      <c r="HP9" s="81">
        <f>IFERROR(HLOOKUP(HP3,Assump!$G$225:$Z$228,3,FALSE)/100,1)</f>
        <v>1.0509999999999999</v>
      </c>
      <c r="HQ9" s="81">
        <f>IFERROR(HLOOKUP(HQ3,Assump!$G$225:$Z$228,3,FALSE)/100,1)</f>
        <v>1.0509999999999999</v>
      </c>
      <c r="HR9" s="81">
        <f>IFERROR(HLOOKUP(HR3,Assump!$G$225:$Z$228,3,FALSE)/100,1)</f>
        <v>1.0509999999999999</v>
      </c>
      <c r="HS9" s="81">
        <f>IFERROR(HLOOKUP(HS3,Assump!$G$225:$Z$228,3,FALSE)/100,1)</f>
        <v>1.0509999999999999</v>
      </c>
      <c r="HT9" s="81">
        <f>IFERROR(HLOOKUP(HT3,Assump!$G$225:$Z$228,3,FALSE)/100,1)</f>
        <v>1.0509999999999999</v>
      </c>
      <c r="HU9" s="81">
        <f>IFERROR(HLOOKUP(HU3,Assump!$G$225:$Z$228,3,FALSE)/100,1)</f>
        <v>1.0509999999999999</v>
      </c>
      <c r="HV9" s="81">
        <f>IFERROR(HLOOKUP(HV3,Assump!$G$225:$Z$228,3,FALSE)/100,1)</f>
        <v>1.0509999999999999</v>
      </c>
      <c r="HW9" s="81">
        <f>IFERROR(HLOOKUP(HW3,Assump!$G$225:$Z$228,3,FALSE)/100,1)</f>
        <v>1.0509999999999999</v>
      </c>
      <c r="HX9" s="81">
        <f>IFERROR(HLOOKUP(HX3,Assump!$G$225:$Z$228,3,FALSE)/100,1)</f>
        <v>1.0509999999999999</v>
      </c>
      <c r="HY9" s="81">
        <f>IFERROR(HLOOKUP(HY3,Assump!$G$225:$Z$228,3,FALSE)/100,1)</f>
        <v>1.0509999999999999</v>
      </c>
      <c r="HZ9" s="81">
        <f>IFERROR(HLOOKUP(HZ3,Assump!$G$225:$Z$228,3,FALSE)/100,1)</f>
        <v>1.0509999999999999</v>
      </c>
      <c r="IA9" s="81">
        <f>IFERROR(HLOOKUP(IA3,Assump!$G$225:$Z$228,3,FALSE)/100,1)</f>
        <v>1.0509999999999999</v>
      </c>
      <c r="IB9" s="81">
        <f>IFERROR(HLOOKUP(IB3,Assump!$G$225:$Z$228,3,FALSE)/100,1)</f>
        <v>1.0509999999999999</v>
      </c>
      <c r="IC9" s="81">
        <f>IFERROR(HLOOKUP(IC3,Assump!$G$225:$Z$228,3,FALSE)/100,1)</f>
        <v>1.0509999999999999</v>
      </c>
      <c r="ID9" s="81">
        <f>IFERROR(HLOOKUP(ID3,Assump!$G$225:$Z$228,3,FALSE)/100,1)</f>
        <v>1</v>
      </c>
      <c r="IE9" s="81">
        <f>IFERROR(HLOOKUP(IE3,Assump!$G$225:$Z$228,3,FALSE)/100,1)</f>
        <v>1</v>
      </c>
      <c r="IF9" s="81">
        <f>IFERROR(HLOOKUP(IF3,Assump!$G$225:$Z$228,3,FALSE)/100,1)</f>
        <v>1</v>
      </c>
      <c r="IG9" s="81">
        <f>IFERROR(HLOOKUP(IG3,Assump!$G$225:$Z$228,3,FALSE)/100,1)</f>
        <v>1</v>
      </c>
      <c r="IH9" s="81">
        <f>IFERROR(HLOOKUP(IH3,Assump!$G$225:$Z$228,3,FALSE)/100,1)</f>
        <v>1</v>
      </c>
      <c r="II9" s="81">
        <f>IFERROR(HLOOKUP(II3,Assump!$G$225:$Z$228,3,FALSE)/100,1)</f>
        <v>1</v>
      </c>
      <c r="IJ9" s="81">
        <f>IFERROR(HLOOKUP(IJ3,Assump!$G$225:$Z$228,3,FALSE)/100,1)</f>
        <v>1</v>
      </c>
      <c r="IK9" s="81">
        <f>IFERROR(HLOOKUP(IK3,Assump!$G$225:$Z$228,3,FALSE)/100,1)</f>
        <v>1</v>
      </c>
      <c r="IL9" s="81">
        <f>IFERROR(HLOOKUP(IL3,Assump!$G$225:$Z$228,3,FALSE)/100,1)</f>
        <v>1</v>
      </c>
    </row>
    <row r="10" spans="2:246" s="2" customFormat="1" ht="12" customHeight="1" x14ac:dyDescent="0.2">
      <c r="B10" s="3" t="s">
        <v>308</v>
      </c>
      <c r="C10" s="13"/>
      <c r="D10" s="13"/>
      <c r="E10" s="13"/>
      <c r="F10" s="13"/>
      <c r="G10" s="81">
        <f>G9^(1/12)</f>
        <v>1.0031933138078821</v>
      </c>
      <c r="H10" s="81">
        <f t="shared" ref="H10:BS10" si="16">H9^(1/12)</f>
        <v>1.0031933138078821</v>
      </c>
      <c r="I10" s="81">
        <f t="shared" si="16"/>
        <v>1.0031933138078821</v>
      </c>
      <c r="J10" s="81">
        <f t="shared" si="16"/>
        <v>1.0043128765598297</v>
      </c>
      <c r="K10" s="81">
        <f t="shared" si="16"/>
        <v>1.0043128765598297</v>
      </c>
      <c r="L10" s="81">
        <f t="shared" si="16"/>
        <v>1.0043128765598297</v>
      </c>
      <c r="M10" s="81">
        <f t="shared" si="16"/>
        <v>1.0043128765598297</v>
      </c>
      <c r="N10" s="81">
        <f t="shared" si="16"/>
        <v>1.0043128765598297</v>
      </c>
      <c r="O10" s="81">
        <f t="shared" si="16"/>
        <v>1.0043128765598297</v>
      </c>
      <c r="P10" s="81">
        <f t="shared" si="16"/>
        <v>1.0043128765598297</v>
      </c>
      <c r="Q10" s="81">
        <f t="shared" si="16"/>
        <v>1.0043128765598297</v>
      </c>
      <c r="R10" s="81">
        <f t="shared" si="16"/>
        <v>1.0043128765598297</v>
      </c>
      <c r="S10" s="81">
        <f t="shared" si="16"/>
        <v>1.0043128765598297</v>
      </c>
      <c r="T10" s="81">
        <f t="shared" si="16"/>
        <v>1.0043128765598297</v>
      </c>
      <c r="U10" s="81">
        <f t="shared" si="16"/>
        <v>1.0043128765598297</v>
      </c>
      <c r="V10" s="81">
        <f t="shared" si="16"/>
        <v>1.0041537774426925</v>
      </c>
      <c r="W10" s="81">
        <f t="shared" si="16"/>
        <v>1.0041537774426925</v>
      </c>
      <c r="X10" s="81">
        <f t="shared" si="16"/>
        <v>1.0041537774426925</v>
      </c>
      <c r="Y10" s="81">
        <f t="shared" si="16"/>
        <v>1.0041537774426925</v>
      </c>
      <c r="Z10" s="81">
        <f t="shared" si="16"/>
        <v>1.0041537774426925</v>
      </c>
      <c r="AA10" s="81">
        <f t="shared" si="16"/>
        <v>1.0041537774426925</v>
      </c>
      <c r="AB10" s="81">
        <f t="shared" si="16"/>
        <v>1.0041537774426925</v>
      </c>
      <c r="AC10" s="81">
        <f t="shared" si="16"/>
        <v>1.0041537774426925</v>
      </c>
      <c r="AD10" s="81">
        <f t="shared" si="16"/>
        <v>1.0041537774426925</v>
      </c>
      <c r="AE10" s="81">
        <f t="shared" si="16"/>
        <v>1.0041537774426925</v>
      </c>
      <c r="AF10" s="81">
        <f t="shared" si="16"/>
        <v>1.0041537774426925</v>
      </c>
      <c r="AG10" s="81">
        <f t="shared" si="16"/>
        <v>1.0041537774426925</v>
      </c>
      <c r="AH10" s="81">
        <f t="shared" si="16"/>
        <v>1.0041537774426925</v>
      </c>
      <c r="AI10" s="81">
        <f t="shared" si="16"/>
        <v>1.0041537774426925</v>
      </c>
      <c r="AJ10" s="81">
        <f t="shared" si="16"/>
        <v>1.0041537774426925</v>
      </c>
      <c r="AK10" s="81">
        <f t="shared" si="16"/>
        <v>1.0041537774426925</v>
      </c>
      <c r="AL10" s="81">
        <f t="shared" si="16"/>
        <v>1.0041537774426925</v>
      </c>
      <c r="AM10" s="81">
        <f t="shared" si="16"/>
        <v>1.0041537774426925</v>
      </c>
      <c r="AN10" s="81">
        <f t="shared" si="16"/>
        <v>1.0041537774426925</v>
      </c>
      <c r="AO10" s="81">
        <f t="shared" si="16"/>
        <v>1.0041537774426925</v>
      </c>
      <c r="AP10" s="81">
        <f t="shared" si="16"/>
        <v>1.0041537774426925</v>
      </c>
      <c r="AQ10" s="81">
        <f t="shared" si="16"/>
        <v>1.0041537774426925</v>
      </c>
      <c r="AR10" s="81">
        <f t="shared" si="16"/>
        <v>1.0041537774426925</v>
      </c>
      <c r="AS10" s="81">
        <f t="shared" si="16"/>
        <v>1.0041537774426925</v>
      </c>
      <c r="AT10" s="81">
        <f t="shared" si="16"/>
        <v>1.0041537774426925</v>
      </c>
      <c r="AU10" s="81">
        <f t="shared" si="16"/>
        <v>1.0041537774426925</v>
      </c>
      <c r="AV10" s="81">
        <f t="shared" si="16"/>
        <v>1.0041537774426925</v>
      </c>
      <c r="AW10" s="81">
        <f t="shared" si="16"/>
        <v>1.0041537774426925</v>
      </c>
      <c r="AX10" s="81">
        <f t="shared" si="16"/>
        <v>1.0041537774426925</v>
      </c>
      <c r="AY10" s="81">
        <f t="shared" si="16"/>
        <v>1.0041537774426925</v>
      </c>
      <c r="AZ10" s="81">
        <f t="shared" si="16"/>
        <v>1.0041537774426925</v>
      </c>
      <c r="BA10" s="81">
        <f t="shared" si="16"/>
        <v>1.0041537774426925</v>
      </c>
      <c r="BB10" s="81">
        <f t="shared" si="16"/>
        <v>1.0041537774426925</v>
      </c>
      <c r="BC10" s="81">
        <f t="shared" si="16"/>
        <v>1.0041537774426925</v>
      </c>
      <c r="BD10" s="81">
        <f t="shared" si="16"/>
        <v>1.0041537774426925</v>
      </c>
      <c r="BE10" s="81">
        <f t="shared" si="16"/>
        <v>1.0041537774426925</v>
      </c>
      <c r="BF10" s="81">
        <f t="shared" si="16"/>
        <v>1.0041537774426925</v>
      </c>
      <c r="BG10" s="81">
        <f t="shared" si="16"/>
        <v>1.0041537774426925</v>
      </c>
      <c r="BH10" s="81">
        <f t="shared" si="16"/>
        <v>1.0041537774426925</v>
      </c>
      <c r="BI10" s="81">
        <f t="shared" si="16"/>
        <v>1.0041537774426925</v>
      </c>
      <c r="BJ10" s="81">
        <f t="shared" si="16"/>
        <v>1.0041537774426925</v>
      </c>
      <c r="BK10" s="81">
        <f t="shared" si="16"/>
        <v>1.0041537774426925</v>
      </c>
      <c r="BL10" s="81">
        <f t="shared" si="16"/>
        <v>1.0041537774426925</v>
      </c>
      <c r="BM10" s="81">
        <f t="shared" si="16"/>
        <v>1.0041537774426925</v>
      </c>
      <c r="BN10" s="81">
        <f t="shared" si="16"/>
        <v>1.0041537774426925</v>
      </c>
      <c r="BO10" s="81">
        <f t="shared" si="16"/>
        <v>1.0041537774426925</v>
      </c>
      <c r="BP10" s="81">
        <f t="shared" si="16"/>
        <v>1.0041537774426925</v>
      </c>
      <c r="BQ10" s="81">
        <f t="shared" si="16"/>
        <v>1.0041537774426925</v>
      </c>
      <c r="BR10" s="81">
        <f t="shared" si="16"/>
        <v>1.0041537774426925</v>
      </c>
      <c r="BS10" s="81">
        <f t="shared" si="16"/>
        <v>1.0041537774426925</v>
      </c>
      <c r="BT10" s="81">
        <f t="shared" ref="BT10:EE10" si="17">BT9^(1/12)</f>
        <v>1.0041537774426925</v>
      </c>
      <c r="BU10" s="81">
        <f t="shared" si="17"/>
        <v>1.0041537774426925</v>
      </c>
      <c r="BV10" s="81">
        <f t="shared" si="17"/>
        <v>1.0041537774426925</v>
      </c>
      <c r="BW10" s="81">
        <f t="shared" si="17"/>
        <v>1.0041537774426925</v>
      </c>
      <c r="BX10" s="81">
        <f t="shared" si="17"/>
        <v>1.0041537774426925</v>
      </c>
      <c r="BY10" s="81">
        <f t="shared" si="17"/>
        <v>1.0041537774426925</v>
      </c>
      <c r="BZ10" s="81">
        <f t="shared" si="17"/>
        <v>1.0041537774426925</v>
      </c>
      <c r="CA10" s="81">
        <f t="shared" si="17"/>
        <v>1.0041537774426925</v>
      </c>
      <c r="CB10" s="81">
        <f t="shared" si="17"/>
        <v>1.0041537774426925</v>
      </c>
      <c r="CC10" s="81">
        <f t="shared" si="17"/>
        <v>1.0041537774426925</v>
      </c>
      <c r="CD10" s="81">
        <f t="shared" si="17"/>
        <v>1.0041537774426925</v>
      </c>
      <c r="CE10" s="81">
        <f t="shared" si="17"/>
        <v>1.0041537774426925</v>
      </c>
      <c r="CF10" s="81">
        <f t="shared" si="17"/>
        <v>1.0041537774426925</v>
      </c>
      <c r="CG10" s="81">
        <f t="shared" si="17"/>
        <v>1.0041537774426925</v>
      </c>
      <c r="CH10" s="81">
        <f t="shared" si="17"/>
        <v>1.0041537774426925</v>
      </c>
      <c r="CI10" s="81">
        <f t="shared" si="17"/>
        <v>1.0041537774426925</v>
      </c>
      <c r="CJ10" s="81">
        <f t="shared" si="17"/>
        <v>1.0041537774426925</v>
      </c>
      <c r="CK10" s="81">
        <f t="shared" si="17"/>
        <v>1.0041537774426925</v>
      </c>
      <c r="CL10" s="81">
        <f t="shared" si="17"/>
        <v>1.0041537774426925</v>
      </c>
      <c r="CM10" s="81">
        <f t="shared" si="17"/>
        <v>1.0041537774426925</v>
      </c>
      <c r="CN10" s="81">
        <f t="shared" si="17"/>
        <v>1.0041537774426925</v>
      </c>
      <c r="CO10" s="81">
        <f t="shared" si="17"/>
        <v>1.0041537774426925</v>
      </c>
      <c r="CP10" s="81">
        <f t="shared" si="17"/>
        <v>1.0041537774426925</v>
      </c>
      <c r="CQ10" s="81">
        <f t="shared" si="17"/>
        <v>1.0041537774426925</v>
      </c>
      <c r="CR10" s="81">
        <f t="shared" si="17"/>
        <v>1.0041537774426925</v>
      </c>
      <c r="CS10" s="81">
        <f t="shared" si="17"/>
        <v>1.0041537774426925</v>
      </c>
      <c r="CT10" s="81">
        <f t="shared" si="17"/>
        <v>1.0041537774426925</v>
      </c>
      <c r="CU10" s="81">
        <f t="shared" si="17"/>
        <v>1.0041537774426925</v>
      </c>
      <c r="CV10" s="81">
        <f t="shared" si="17"/>
        <v>1.0041537774426925</v>
      </c>
      <c r="CW10" s="81">
        <f t="shared" si="17"/>
        <v>1.0041537774426925</v>
      </c>
      <c r="CX10" s="81">
        <f t="shared" si="17"/>
        <v>1.0041537774426925</v>
      </c>
      <c r="CY10" s="81">
        <f t="shared" si="17"/>
        <v>1.0041537774426925</v>
      </c>
      <c r="CZ10" s="81">
        <f t="shared" si="17"/>
        <v>1.0041537774426925</v>
      </c>
      <c r="DA10" s="81">
        <f t="shared" si="17"/>
        <v>1.0041537774426925</v>
      </c>
      <c r="DB10" s="81">
        <f t="shared" si="17"/>
        <v>1.0041537774426925</v>
      </c>
      <c r="DC10" s="81">
        <f t="shared" si="17"/>
        <v>1.0041537774426925</v>
      </c>
      <c r="DD10" s="81">
        <f t="shared" si="17"/>
        <v>1.0041537774426925</v>
      </c>
      <c r="DE10" s="81">
        <f t="shared" si="17"/>
        <v>1.0041537774426925</v>
      </c>
      <c r="DF10" s="81">
        <f t="shared" si="17"/>
        <v>1.0041537774426925</v>
      </c>
      <c r="DG10" s="81">
        <f t="shared" si="17"/>
        <v>1.0041537774426925</v>
      </c>
      <c r="DH10" s="81">
        <f t="shared" si="17"/>
        <v>1.0041537774426925</v>
      </c>
      <c r="DI10" s="81">
        <f t="shared" si="17"/>
        <v>1.0041537774426925</v>
      </c>
      <c r="DJ10" s="81">
        <f t="shared" si="17"/>
        <v>1.0041537774426925</v>
      </c>
      <c r="DK10" s="81">
        <f t="shared" si="17"/>
        <v>1.0041537774426925</v>
      </c>
      <c r="DL10" s="81">
        <f t="shared" si="17"/>
        <v>1.0041537774426925</v>
      </c>
      <c r="DM10" s="81">
        <f t="shared" si="17"/>
        <v>1.0041537774426925</v>
      </c>
      <c r="DN10" s="81">
        <f t="shared" si="17"/>
        <v>1.0041537774426925</v>
      </c>
      <c r="DO10" s="81">
        <f t="shared" si="17"/>
        <v>1.0041537774426925</v>
      </c>
      <c r="DP10" s="81">
        <f t="shared" si="17"/>
        <v>1.0041537774426925</v>
      </c>
      <c r="DQ10" s="81">
        <f t="shared" si="17"/>
        <v>1.0041537774426925</v>
      </c>
      <c r="DR10" s="81">
        <f t="shared" si="17"/>
        <v>1.0041537774426925</v>
      </c>
      <c r="DS10" s="81">
        <f t="shared" si="17"/>
        <v>1.0041537774426925</v>
      </c>
      <c r="DT10" s="81">
        <f t="shared" si="17"/>
        <v>1.0041537774426925</v>
      </c>
      <c r="DU10" s="81">
        <f t="shared" si="17"/>
        <v>1.0041537774426925</v>
      </c>
      <c r="DV10" s="81">
        <f t="shared" si="17"/>
        <v>1.0041537774426925</v>
      </c>
      <c r="DW10" s="81">
        <f t="shared" si="17"/>
        <v>1.0041537774426925</v>
      </c>
      <c r="DX10" s="81">
        <f t="shared" si="17"/>
        <v>1.0041537774426925</v>
      </c>
      <c r="DY10" s="81">
        <f t="shared" si="17"/>
        <v>1.0041537774426925</v>
      </c>
      <c r="DZ10" s="81">
        <f t="shared" si="17"/>
        <v>1.0041537774426925</v>
      </c>
      <c r="EA10" s="81">
        <f t="shared" si="17"/>
        <v>1.0041537774426925</v>
      </c>
      <c r="EB10" s="81">
        <f t="shared" si="17"/>
        <v>1.0041537774426925</v>
      </c>
      <c r="EC10" s="81">
        <f t="shared" si="17"/>
        <v>1.0041537774426925</v>
      </c>
      <c r="ED10" s="81">
        <f t="shared" si="17"/>
        <v>1.0041537774426925</v>
      </c>
      <c r="EE10" s="81">
        <f t="shared" si="17"/>
        <v>1.0041537774426925</v>
      </c>
      <c r="EF10" s="81">
        <f t="shared" ref="EF10:GQ10" si="18">EF9^(1/12)</f>
        <v>1.0041537774426925</v>
      </c>
      <c r="EG10" s="81">
        <f t="shared" si="18"/>
        <v>1.0041537774426925</v>
      </c>
      <c r="EH10" s="81">
        <f t="shared" si="18"/>
        <v>1.0041537774426925</v>
      </c>
      <c r="EI10" s="81">
        <f t="shared" si="18"/>
        <v>1.0041537774426925</v>
      </c>
      <c r="EJ10" s="81">
        <f t="shared" si="18"/>
        <v>1.0041537774426925</v>
      </c>
      <c r="EK10" s="81">
        <f t="shared" si="18"/>
        <v>1.0041537774426925</v>
      </c>
      <c r="EL10" s="81">
        <f t="shared" si="18"/>
        <v>1.0041537774426925</v>
      </c>
      <c r="EM10" s="81">
        <f t="shared" si="18"/>
        <v>1.0041537774426925</v>
      </c>
      <c r="EN10" s="81">
        <f t="shared" si="18"/>
        <v>1.0041537774426925</v>
      </c>
      <c r="EO10" s="81">
        <f t="shared" si="18"/>
        <v>1.0041537774426925</v>
      </c>
      <c r="EP10" s="81">
        <f t="shared" si="18"/>
        <v>1.0041537774426925</v>
      </c>
      <c r="EQ10" s="81">
        <f t="shared" si="18"/>
        <v>1.0041537774426925</v>
      </c>
      <c r="ER10" s="81">
        <f t="shared" si="18"/>
        <v>1.0041537774426925</v>
      </c>
      <c r="ES10" s="81">
        <f t="shared" si="18"/>
        <v>1.0041537774426925</v>
      </c>
      <c r="ET10" s="81">
        <f t="shared" si="18"/>
        <v>1.0041537774426925</v>
      </c>
      <c r="EU10" s="81">
        <f t="shared" si="18"/>
        <v>1.0041537774426925</v>
      </c>
      <c r="EV10" s="81">
        <f t="shared" si="18"/>
        <v>1.0041537774426925</v>
      </c>
      <c r="EW10" s="81">
        <f t="shared" si="18"/>
        <v>1.0041537774426925</v>
      </c>
      <c r="EX10" s="81">
        <f t="shared" si="18"/>
        <v>1.0041537774426925</v>
      </c>
      <c r="EY10" s="81">
        <f t="shared" si="18"/>
        <v>1.0041537774426925</v>
      </c>
      <c r="EZ10" s="81">
        <f t="shared" si="18"/>
        <v>1.0041537774426925</v>
      </c>
      <c r="FA10" s="81">
        <f t="shared" si="18"/>
        <v>1.0041537774426925</v>
      </c>
      <c r="FB10" s="81">
        <f t="shared" si="18"/>
        <v>1.0041537774426925</v>
      </c>
      <c r="FC10" s="81">
        <f t="shared" si="18"/>
        <v>1.0041537774426925</v>
      </c>
      <c r="FD10" s="81">
        <f t="shared" si="18"/>
        <v>1.0041537774426925</v>
      </c>
      <c r="FE10" s="81">
        <f t="shared" si="18"/>
        <v>1.0041537774426925</v>
      </c>
      <c r="FF10" s="81">
        <f t="shared" si="18"/>
        <v>1.0041537774426925</v>
      </c>
      <c r="FG10" s="81">
        <f t="shared" si="18"/>
        <v>1.0041537774426925</v>
      </c>
      <c r="FH10" s="81">
        <f t="shared" si="18"/>
        <v>1.0041537774426925</v>
      </c>
      <c r="FI10" s="81">
        <f t="shared" si="18"/>
        <v>1.0041537774426925</v>
      </c>
      <c r="FJ10" s="81">
        <f t="shared" si="18"/>
        <v>1.0041537774426925</v>
      </c>
      <c r="FK10" s="81">
        <f t="shared" si="18"/>
        <v>1.0041537774426925</v>
      </c>
      <c r="FL10" s="81">
        <f t="shared" si="18"/>
        <v>1.0041537774426925</v>
      </c>
      <c r="FM10" s="81">
        <f t="shared" si="18"/>
        <v>1.0041537774426925</v>
      </c>
      <c r="FN10" s="81">
        <f t="shared" si="18"/>
        <v>1.0041537774426925</v>
      </c>
      <c r="FO10" s="81">
        <f t="shared" si="18"/>
        <v>1.0041537774426925</v>
      </c>
      <c r="FP10" s="81">
        <f t="shared" si="18"/>
        <v>1.0041537774426925</v>
      </c>
      <c r="FQ10" s="81">
        <f t="shared" si="18"/>
        <v>1.0041537774426925</v>
      </c>
      <c r="FR10" s="81">
        <f t="shared" si="18"/>
        <v>1.0041537774426925</v>
      </c>
      <c r="FS10" s="81">
        <f t="shared" si="18"/>
        <v>1.0041537774426925</v>
      </c>
      <c r="FT10" s="81">
        <f t="shared" si="18"/>
        <v>1.0041537774426925</v>
      </c>
      <c r="FU10" s="81">
        <f t="shared" si="18"/>
        <v>1.0041537774426925</v>
      </c>
      <c r="FV10" s="81">
        <f t="shared" si="18"/>
        <v>1.0041537774426925</v>
      </c>
      <c r="FW10" s="81">
        <f t="shared" si="18"/>
        <v>1.0041537774426925</v>
      </c>
      <c r="FX10" s="81">
        <f t="shared" si="18"/>
        <v>1.0041537774426925</v>
      </c>
      <c r="FY10" s="81">
        <f t="shared" si="18"/>
        <v>1.0041537774426925</v>
      </c>
      <c r="FZ10" s="81">
        <f t="shared" si="18"/>
        <v>1.0041537774426925</v>
      </c>
      <c r="GA10" s="81">
        <f t="shared" si="18"/>
        <v>1.0041537774426925</v>
      </c>
      <c r="GB10" s="81">
        <f t="shared" si="18"/>
        <v>1.0041537774426925</v>
      </c>
      <c r="GC10" s="81">
        <f t="shared" si="18"/>
        <v>1.0041537774426925</v>
      </c>
      <c r="GD10" s="81">
        <f t="shared" si="18"/>
        <v>1.0041537774426925</v>
      </c>
      <c r="GE10" s="81">
        <f t="shared" si="18"/>
        <v>1.0041537774426925</v>
      </c>
      <c r="GF10" s="81">
        <f t="shared" si="18"/>
        <v>1.0041537774426925</v>
      </c>
      <c r="GG10" s="81">
        <f t="shared" si="18"/>
        <v>1.0041537774426925</v>
      </c>
      <c r="GH10" s="81">
        <f t="shared" si="18"/>
        <v>1.0041537774426925</v>
      </c>
      <c r="GI10" s="81">
        <f t="shared" si="18"/>
        <v>1.0041537774426925</v>
      </c>
      <c r="GJ10" s="81">
        <f t="shared" si="18"/>
        <v>1.0041537774426925</v>
      </c>
      <c r="GK10" s="81">
        <f t="shared" si="18"/>
        <v>1.0041537774426925</v>
      </c>
      <c r="GL10" s="81">
        <f t="shared" si="18"/>
        <v>1.0041537774426925</v>
      </c>
      <c r="GM10" s="81">
        <f t="shared" si="18"/>
        <v>1.0041537774426925</v>
      </c>
      <c r="GN10" s="81">
        <f t="shared" si="18"/>
        <v>1.0041537774426925</v>
      </c>
      <c r="GO10" s="81">
        <f t="shared" si="18"/>
        <v>1.0041537774426925</v>
      </c>
      <c r="GP10" s="81">
        <f t="shared" si="18"/>
        <v>1.0041537774426925</v>
      </c>
      <c r="GQ10" s="81">
        <f t="shared" si="18"/>
        <v>1.0041537774426925</v>
      </c>
      <c r="GR10" s="81">
        <f t="shared" ref="GR10:IL10" si="19">GR9^(1/12)</f>
        <v>1.0041537774426925</v>
      </c>
      <c r="GS10" s="81">
        <f t="shared" si="19"/>
        <v>1.0041537774426925</v>
      </c>
      <c r="GT10" s="81">
        <f t="shared" si="19"/>
        <v>1.0041537774426925</v>
      </c>
      <c r="GU10" s="81">
        <f t="shared" si="19"/>
        <v>1.0041537774426925</v>
      </c>
      <c r="GV10" s="81">
        <f t="shared" si="19"/>
        <v>1.0041537774426925</v>
      </c>
      <c r="GW10" s="81">
        <f t="shared" si="19"/>
        <v>1.0041537774426925</v>
      </c>
      <c r="GX10" s="81">
        <f t="shared" si="19"/>
        <v>1.0041537774426925</v>
      </c>
      <c r="GY10" s="81">
        <f t="shared" si="19"/>
        <v>1.0041537774426925</v>
      </c>
      <c r="GZ10" s="81">
        <f t="shared" si="19"/>
        <v>1.0041537774426925</v>
      </c>
      <c r="HA10" s="81">
        <f t="shared" si="19"/>
        <v>1.0041537774426925</v>
      </c>
      <c r="HB10" s="81">
        <f t="shared" si="19"/>
        <v>1.0041537774426925</v>
      </c>
      <c r="HC10" s="81">
        <f t="shared" si="19"/>
        <v>1.0041537774426925</v>
      </c>
      <c r="HD10" s="81">
        <f t="shared" si="19"/>
        <v>1.0041537774426925</v>
      </c>
      <c r="HE10" s="81">
        <f t="shared" si="19"/>
        <v>1.0041537774426925</v>
      </c>
      <c r="HF10" s="81">
        <f t="shared" si="19"/>
        <v>1.0041537774426925</v>
      </c>
      <c r="HG10" s="81">
        <f t="shared" si="19"/>
        <v>1.0041537774426925</v>
      </c>
      <c r="HH10" s="81">
        <f t="shared" si="19"/>
        <v>1.0041537774426925</v>
      </c>
      <c r="HI10" s="81">
        <f t="shared" si="19"/>
        <v>1.0041537774426925</v>
      </c>
      <c r="HJ10" s="81">
        <f t="shared" si="19"/>
        <v>1.0041537774426925</v>
      </c>
      <c r="HK10" s="81">
        <f t="shared" si="19"/>
        <v>1.0041537774426925</v>
      </c>
      <c r="HL10" s="81">
        <f t="shared" si="19"/>
        <v>1.0041537774426925</v>
      </c>
      <c r="HM10" s="81">
        <f t="shared" si="19"/>
        <v>1.0041537774426925</v>
      </c>
      <c r="HN10" s="81">
        <f t="shared" si="19"/>
        <v>1.0041537774426925</v>
      </c>
      <c r="HO10" s="81">
        <f t="shared" si="19"/>
        <v>1.0041537774426925</v>
      </c>
      <c r="HP10" s="81">
        <f t="shared" si="19"/>
        <v>1.0041537774426925</v>
      </c>
      <c r="HQ10" s="81">
        <f t="shared" si="19"/>
        <v>1.0041537774426925</v>
      </c>
      <c r="HR10" s="81">
        <f t="shared" si="19"/>
        <v>1.0041537774426925</v>
      </c>
      <c r="HS10" s="81">
        <f t="shared" si="19"/>
        <v>1.0041537774426925</v>
      </c>
      <c r="HT10" s="81">
        <f t="shared" si="19"/>
        <v>1.0041537774426925</v>
      </c>
      <c r="HU10" s="81">
        <f t="shared" si="19"/>
        <v>1.0041537774426925</v>
      </c>
      <c r="HV10" s="81">
        <f t="shared" si="19"/>
        <v>1.0041537774426925</v>
      </c>
      <c r="HW10" s="81">
        <f t="shared" si="19"/>
        <v>1.0041537774426925</v>
      </c>
      <c r="HX10" s="81">
        <f t="shared" si="19"/>
        <v>1.0041537774426925</v>
      </c>
      <c r="HY10" s="81">
        <f t="shared" si="19"/>
        <v>1.0041537774426925</v>
      </c>
      <c r="HZ10" s="81">
        <f t="shared" si="19"/>
        <v>1.0041537774426925</v>
      </c>
      <c r="IA10" s="81">
        <f t="shared" si="19"/>
        <v>1.0041537774426925</v>
      </c>
      <c r="IB10" s="81">
        <f t="shared" si="19"/>
        <v>1.0041537774426925</v>
      </c>
      <c r="IC10" s="81">
        <f t="shared" si="19"/>
        <v>1.0041537774426925</v>
      </c>
      <c r="ID10" s="81">
        <f t="shared" si="19"/>
        <v>1</v>
      </c>
      <c r="IE10" s="81">
        <f t="shared" si="19"/>
        <v>1</v>
      </c>
      <c r="IF10" s="81">
        <f t="shared" si="19"/>
        <v>1</v>
      </c>
      <c r="IG10" s="81">
        <f t="shared" si="19"/>
        <v>1</v>
      </c>
      <c r="IH10" s="81">
        <f t="shared" si="19"/>
        <v>1</v>
      </c>
      <c r="II10" s="81">
        <f t="shared" si="19"/>
        <v>1</v>
      </c>
      <c r="IJ10" s="81">
        <f t="shared" si="19"/>
        <v>1</v>
      </c>
      <c r="IK10" s="81">
        <f t="shared" si="19"/>
        <v>1</v>
      </c>
      <c r="IL10" s="81">
        <f t="shared" si="19"/>
        <v>1</v>
      </c>
    </row>
    <row r="11" spans="2:246" s="2" customFormat="1" ht="12" customHeight="1" x14ac:dyDescent="0.2">
      <c r="B11" s="3" t="s">
        <v>309</v>
      </c>
      <c r="C11" s="13"/>
      <c r="D11" s="13"/>
      <c r="E11" s="13"/>
      <c r="F11" s="13"/>
      <c r="G11" s="81">
        <f ca="1">IFERROR(IF(MATCH(1,$G$12:$IL$12,FALSE)-1&gt;=COUNT($G$12:G12),1,PRODUCT(OFFSET($G$10,0,MATCH(1,$G$12:$IL$12,FALSE)-1):G10)),1)</f>
        <v>1</v>
      </c>
      <c r="H11" s="81">
        <f ca="1">IFERROR(IF(MATCH(1,$G$12:$IL$12,FALSE)-1&gt;=COUNT($G$12:H12),1,PRODUCT(OFFSET($G$10,0,MATCH(1,$G$12:$IL$12,FALSE)-1):H10)),1)</f>
        <v>1</v>
      </c>
      <c r="I11" s="81">
        <f ca="1">IFERROR(IF(MATCH(1,$G$12:$IL$12,FALSE)-1&gt;=COUNT($G$12:I12),1,PRODUCT(OFFSET($G$10,0,MATCH(1,$G$12:$IL$12,FALSE)-1):I10)),1)</f>
        <v>1</v>
      </c>
      <c r="J11" s="81">
        <f ca="1">IFERROR(IF(MATCH(1,$G$12:$IL$12,FALSE)-1&gt;=COUNT($G$12:J12),1,PRODUCT(OFFSET($G$10,0,MATCH(1,$G$12:$IL$12,FALSE)-1):J10)),1)</f>
        <v>1</v>
      </c>
      <c r="K11" s="81">
        <f ca="1">IFERROR(IF(MATCH(1,$G$12:$IL$12,FALSE)-1&gt;=COUNT($G$12:K12),1,PRODUCT(OFFSET($G$10,0,MATCH(1,$G$12:$IL$12,FALSE)-1):K10)),1)</f>
        <v>1</v>
      </c>
      <c r="L11" s="81">
        <f ca="1">IFERROR(IF(MATCH(1,$G$12:$IL$12,FALSE)-1&gt;=COUNT($G$12:L12),1,PRODUCT(OFFSET($G$10,0,MATCH(1,$G$12:$IL$12,FALSE)-1):L10)),1)</f>
        <v>1</v>
      </c>
      <c r="M11" s="81">
        <f ca="1">IFERROR(IF(MATCH(1,$G$12:$IL$12,FALSE)-1&gt;=COUNT($G$12:M12),1,PRODUCT(OFFSET($G$10,0,MATCH(1,$G$12:$IL$12,FALSE)-1):M10)),1)</f>
        <v>1</v>
      </c>
      <c r="N11" s="81">
        <f ca="1">IFERROR(IF(MATCH(1,$G$12:$IL$12,FALSE)-1&gt;=COUNT($G$12:N12),1,PRODUCT(OFFSET($G$10,0,MATCH(1,$G$12:$IL$12,FALSE)-1):N10)),1)</f>
        <v>1</v>
      </c>
      <c r="O11" s="81">
        <f ca="1">IFERROR(IF(MATCH(1,$G$12:$IL$12,FALSE)-1&gt;=COUNT($G$12:O12),1,PRODUCT(OFFSET($G$10,0,MATCH(1,$G$12:$IL$12,FALSE)-1):O10)),1)</f>
        <v>1</v>
      </c>
      <c r="P11" s="81">
        <f ca="1">IFERROR(IF(MATCH(1,$G$12:$IL$12,FALSE)-1&gt;=COUNT($G$12:P12),1,PRODUCT(OFFSET($G$10,0,MATCH(1,$G$12:$IL$12,FALSE)-1):P10)),1)</f>
        <v>1</v>
      </c>
      <c r="Q11" s="81">
        <f ca="1">IFERROR(IF(MATCH(1,$G$12:$IL$12,FALSE)-1&gt;=COUNT($G$12:Q12),1,PRODUCT(OFFSET($G$10,0,MATCH(1,$G$12:$IL$12,FALSE)-1):Q10)),1)</f>
        <v>1</v>
      </c>
      <c r="R11" s="81">
        <f ca="1">IFERROR(IF(MATCH(1,$G$12:$IL$12,FALSE)-1&gt;=COUNT($G$12:R12),1,PRODUCT(OFFSET($G$10,0,MATCH(1,$G$12:$IL$12,FALSE)-1):R10)),1)</f>
        <v>1</v>
      </c>
      <c r="S11" s="81">
        <f ca="1">IFERROR(IF(MATCH(1,$G$12:$IL$12,FALSE)-1&gt;=COUNT($G$12:S12),1,PRODUCT(OFFSET($G$10,0,MATCH(1,$G$12:$IL$12,FALSE)-1):S10)),1)</f>
        <v>1.0043128765598297</v>
      </c>
      <c r="T11" s="81">
        <f ca="1">IFERROR(IF(MATCH(1,$G$12:$IL$12,FALSE)-1&gt;=COUNT($G$12:T12),1,PRODUCT(OFFSET($G$10,0,MATCH(1,$G$12:$IL$12,FALSE)-1):T10)),1)</f>
        <v>1.0086443540238796</v>
      </c>
      <c r="U11" s="81">
        <f ca="1">IFERROR(IF(MATCH(1,$G$12:$IL$12,FALSE)-1&gt;=COUNT($G$12:U12),1,PRODUCT(OFFSET($G$10,0,MATCH(1,$G$12:$IL$12,FALSE)-1):U10)),1)</f>
        <v>1.0129945126155537</v>
      </c>
      <c r="V11" s="81">
        <f ca="1">IFERROR(IF(MATCH(1,$G$12:$IL$12,FALSE)-1&gt;=COUNT($G$12:V12),1,PRODUCT(OFFSET($G$10,0,MATCH(1,$G$12:$IL$12,FALSE)-1):V10)),1)</f>
        <v>1.0172022663716276</v>
      </c>
      <c r="W11" s="81">
        <f ca="1">IFERROR(IF(MATCH(1,$G$12:$IL$12,FALSE)-1&gt;=COUNT($G$12:W12),1,PRODUCT(OFFSET($G$10,0,MATCH(1,$G$12:$IL$12,FALSE)-1):W10)),1)</f>
        <v>1.0214274982003377</v>
      </c>
      <c r="X11" s="81">
        <f ca="1">IFERROR(IF(MATCH(1,$G$12:$IL$12,FALSE)-1&gt;=COUNT($G$12:X12),1,PRODUCT(OFFSET($G$10,0,MATCH(1,$G$12:$IL$12,FALSE)-1):X10)),1)</f>
        <v>1.0256702807017082</v>
      </c>
      <c r="Y11" s="81">
        <f ca="1">IFERROR(IF(MATCH(1,$G$12:$IL$12,FALSE)-1&gt;=COUNT($G$12:Y12),1,PRODUCT(OFFSET($G$10,0,MATCH(1,$G$12:$IL$12,FALSE)-1):Y10)),1)</f>
        <v>1.029930686777327</v>
      </c>
      <c r="Z11" s="81">
        <f ca="1">IFERROR(IF(MATCH(1,$G$12:$IL$12,FALSE)-1&gt;=COUNT($G$12:Z12),1,PRODUCT(OFFSET($G$10,0,MATCH(1,$G$12:$IL$12,FALSE)-1):Z10)),1)</f>
        <v>1.0342087896315995</v>
      </c>
      <c r="AA11" s="81">
        <f ca="1">IFERROR(IF(MATCH(1,$G$12:$IL$12,FALSE)-1&gt;=COUNT($G$12:AA12),1,PRODUCT(OFFSET($G$10,0,MATCH(1,$G$12:$IL$12,FALSE)-1):AA10)),1)</f>
        <v>1.0385046627730055</v>
      </c>
      <c r="AB11" s="81">
        <f ca="1">IFERROR(IF(MATCH(1,$G$12:$IL$12,FALSE)-1&gt;=COUNT($G$12:AB12),1,PRODUCT(OFFSET($G$10,0,MATCH(1,$G$12:$IL$12,FALSE)-1):AB10)),1)</f>
        <v>1.042818380015363</v>
      </c>
      <c r="AC11" s="81">
        <f ca="1">IFERROR(IF(MATCH(1,$G$12:$IL$12,FALSE)-1&gt;=COUNT($G$12:AC12),1,PRODUCT(OFFSET($G$10,0,MATCH(1,$G$12:$IL$12,FALSE)-1):AC10)),1)</f>
        <v>1.047150015479096</v>
      </c>
      <c r="AD11" s="81">
        <f ca="1">IFERROR(IF(MATCH(1,$G$12:$IL$12,FALSE)-1&gt;=COUNT($G$12:AD12),1,PRODUCT(OFFSET($G$10,0,MATCH(1,$G$12:$IL$12,FALSE)-1):AD10)),1)</f>
        <v>1.0514996435925081</v>
      </c>
      <c r="AE11" s="81">
        <f ca="1">IFERROR(IF(MATCH(1,$G$12:$IL$12,FALSE)-1&gt;=COUNT($G$12:AE12),1,PRODUCT(OFFSET($G$10,0,MATCH(1,$G$12:$IL$12,FALSE)-1):AE10)),1)</f>
        <v>1.055867339093062</v>
      </c>
      <c r="AF11" s="81">
        <f ca="1">IFERROR(IF(MATCH(1,$G$12:$IL$12,FALSE)-1&gt;=COUNT($G$12:AF12),1,PRODUCT(OFFSET($G$10,0,MATCH(1,$G$12:$IL$12,FALSE)-1):AF10)),1)</f>
        <v>1.0602531770286625</v>
      </c>
      <c r="AG11" s="81">
        <f ca="1">IFERROR(IF(MATCH(1,$G$12:$IL$12,FALSE)-1&gt;=COUNT($G$12:AG12),1,PRODUCT(OFFSET($G$10,0,MATCH(1,$G$12:$IL$12,FALSE)-1):AG10)),1)</f>
        <v>1.0646572327589472</v>
      </c>
      <c r="AH11" s="81">
        <f ca="1">IFERROR(IF(MATCH(1,$G$12:$IL$12,FALSE)-1&gt;=COUNT($G$12:AH12),1,PRODUCT(OFFSET($G$10,0,MATCH(1,$G$12:$IL$12,FALSE)-1):AH10)),1)</f>
        <v>1.0690795819565808</v>
      </c>
      <c r="AI11" s="81">
        <f ca="1">IFERROR(IF(MATCH(1,$G$12:$IL$12,FALSE)-1&gt;=COUNT($G$12:AI12),1,PRODUCT(OFFSET($G$10,0,MATCH(1,$G$12:$IL$12,FALSE)-1):AI10)),1)</f>
        <v>1.0735203006085552</v>
      </c>
      <c r="AJ11" s="81">
        <f ca="1">IFERROR(IF(MATCH(1,$G$12:$IL$12,FALSE)-1&gt;=COUNT($G$12:AJ12),1,PRODUCT(OFFSET($G$10,0,MATCH(1,$G$12:$IL$12,FALSE)-1):AJ10)),1)</f>
        <v>1.0779794650174954</v>
      </c>
      <c r="AK11" s="81">
        <f ca="1">IFERROR(IF(MATCH(1,$G$12:$IL$12,FALSE)-1&gt;=COUNT($G$12:AK12),1,PRODUCT(OFFSET($G$10,0,MATCH(1,$G$12:$IL$12,FALSE)-1):AK10)),1)</f>
        <v>1.0824571518029709</v>
      </c>
      <c r="AL11" s="81">
        <f ca="1">IFERROR(IF(MATCH(1,$G$12:$IL$12,FALSE)-1&gt;=COUNT($G$12:AL12),1,PRODUCT(OFFSET($G$10,0,MATCH(1,$G$12:$IL$12,FALSE)-1):AL10)),1)</f>
        <v>1.0869534379028112</v>
      </c>
      <c r="AM11" s="81">
        <f ca="1">IFERROR(IF(MATCH(1,$G$12:$IL$12,FALSE)-1&gt;=COUNT($G$12:AM12),1,PRODUCT(OFFSET($G$10,0,MATCH(1,$G$12:$IL$12,FALSE)-1):AM10)),1)</f>
        <v>1.0914684005744291</v>
      </c>
      <c r="AN11" s="81">
        <f ca="1">IFERROR(IF(MATCH(1,$G$12:$IL$12,FALSE)-1&gt;=COUNT($G$12:AN12),1,PRODUCT(OFFSET($G$10,0,MATCH(1,$G$12:$IL$12,FALSE)-1):AN10)),1)</f>
        <v>1.0960021173961467</v>
      </c>
      <c r="AO11" s="81">
        <f ca="1">IFERROR(IF(MATCH(1,$G$12:$IL$12,FALSE)-1&gt;=COUNT($G$12:AO12),1,PRODUCT(OFFSET($G$10,0,MATCH(1,$G$12:$IL$12,FALSE)-1):AO10)),1)</f>
        <v>1.1005546662685302</v>
      </c>
      <c r="AP11" s="81">
        <f ca="1">IFERROR(IF(MATCH(1,$G$12:$IL$12,FALSE)-1&gt;=COUNT($G$12:AP12),1,PRODUCT(OFFSET($G$10,0,MATCH(1,$G$12:$IL$12,FALSE)-1):AP10)),1)</f>
        <v>1.1051261254157263</v>
      </c>
      <c r="AQ11" s="81">
        <f ca="1">IFERROR(IF(MATCH(1,$G$12:$IL$12,FALSE)-1&gt;=COUNT($G$12:AQ12),1,PRODUCT(OFFSET($G$10,0,MATCH(1,$G$12:$IL$12,FALSE)-1):AQ10)),1)</f>
        <v>1.1097165733868084</v>
      </c>
      <c r="AR11" s="81">
        <f ca="1">IFERROR(IF(MATCH(1,$G$12:$IL$12,FALSE)-1&gt;=COUNT($G$12:AR12),1,PRODUCT(OFFSET($G$10,0,MATCH(1,$G$12:$IL$12,FALSE)-1):AR10)),1)</f>
        <v>1.1143260890571245</v>
      </c>
      <c r="AS11" s="81">
        <f ca="1">IFERROR(IF(MATCH(1,$G$12:$IL$12,FALSE)-1&gt;=COUNT($G$12:AS12),1,PRODUCT(OFFSET($G$10,0,MATCH(1,$G$12:$IL$12,FALSE)-1):AS10)),1)</f>
        <v>1.1189547516296539</v>
      </c>
      <c r="AT11" s="81">
        <f ca="1">IFERROR(IF(MATCH(1,$G$12:$IL$12,FALSE)-1&gt;=COUNT($G$12:AT12),1,PRODUCT(OFFSET($G$10,0,MATCH(1,$G$12:$IL$12,FALSE)-1):AT10)),1)</f>
        <v>1.1236026406363666</v>
      </c>
      <c r="AU11" s="81">
        <f ca="1">IFERROR(IF(MATCH(1,$G$12:$IL$12,FALSE)-1&gt;=COUNT($G$12:AU12),1,PRODUCT(OFFSET($G$10,0,MATCH(1,$G$12:$IL$12,FALSE)-1):AU10)),1)</f>
        <v>1.1282698359395917</v>
      </c>
      <c r="AV11" s="81">
        <f ca="1">IFERROR(IF(MATCH(1,$G$12:$IL$12,FALSE)-1&gt;=COUNT($G$12:AV12),1,PRODUCT(OFFSET($G$10,0,MATCH(1,$G$12:$IL$12,FALSE)-1):AV10)),1)</f>
        <v>1.132956417733388</v>
      </c>
      <c r="AW11" s="81">
        <f ca="1">IFERROR(IF(MATCH(1,$G$12:$IL$12,FALSE)-1&gt;=COUNT($G$12:AW12),1,PRODUCT(OFFSET($G$10,0,MATCH(1,$G$12:$IL$12,FALSE)-1):AW10)),1)</f>
        <v>1.1376624665449226</v>
      </c>
      <c r="AX11" s="81">
        <f ca="1">IFERROR(IF(MATCH(1,$G$12:$IL$12,FALSE)-1&gt;=COUNT($G$12:AX12),1,PRODUCT(OFFSET($G$10,0,MATCH(1,$G$12:$IL$12,FALSE)-1):AX10)),1)</f>
        <v>1.142388063235855</v>
      </c>
      <c r="AY11" s="81">
        <f ca="1">IFERROR(IF(MATCH(1,$G$12:$IL$12,FALSE)-1&gt;=COUNT($G$12:AY12),1,PRODUCT(OFFSET($G$10,0,MATCH(1,$G$12:$IL$12,FALSE)-1):AY10)),1)</f>
        <v>1.1471332890037254</v>
      </c>
      <c r="AZ11" s="81">
        <f ca="1">IFERROR(IF(MATCH(1,$G$12:$IL$12,FALSE)-1&gt;=COUNT($G$12:AZ12),1,PRODUCT(OFFSET($G$10,0,MATCH(1,$G$12:$IL$12,FALSE)-1):AZ10)),1)</f>
        <v>1.1518982253833507</v>
      </c>
      <c r="BA11" s="81">
        <f ca="1">IFERROR(IF(MATCH(1,$G$12:$IL$12,FALSE)-1&gt;=COUNT($G$12:BA12),1,PRODUCT(OFFSET($G$10,0,MATCH(1,$G$12:$IL$12,FALSE)-1):BA10)),1)</f>
        <v>1.1566829542482255</v>
      </c>
      <c r="BB11" s="81">
        <f ca="1">IFERROR(IF(MATCH(1,$G$12:$IL$12,FALSE)-1&gt;=COUNT($G$12:BB12),1,PRODUCT(OFFSET($G$10,0,MATCH(1,$G$12:$IL$12,FALSE)-1):BB10)),1)</f>
        <v>1.1614875578119288</v>
      </c>
      <c r="BC11" s="81">
        <f ca="1">IFERROR(IF(MATCH(1,$G$12:$IL$12,FALSE)-1&gt;=COUNT($G$12:BC12),1,PRODUCT(OFFSET($G$10,0,MATCH(1,$G$12:$IL$12,FALSE)-1):BC10)),1)</f>
        <v>1.166312118629536</v>
      </c>
      <c r="BD11" s="81">
        <f ca="1">IFERROR(IF(MATCH(1,$G$12:$IL$12,FALSE)-1&gt;=COUNT($G$12:BD12),1,PRODUCT(OFFSET($G$10,0,MATCH(1,$G$12:$IL$12,FALSE)-1):BD10)),1)</f>
        <v>1.1711567195990382</v>
      </c>
      <c r="BE11" s="81">
        <f ca="1">IFERROR(IF(MATCH(1,$G$12:$IL$12,FALSE)-1&gt;=COUNT($G$12:BE12),1,PRODUCT(OFFSET($G$10,0,MATCH(1,$G$12:$IL$12,FALSE)-1):BE10)),1)</f>
        <v>1.1760214439627665</v>
      </c>
      <c r="BF11" s="81">
        <f ca="1">IFERROR(IF(MATCH(1,$G$12:$IL$12,FALSE)-1&gt;=COUNT($G$12:BF12),1,PRODUCT(OFFSET($G$10,0,MATCH(1,$G$12:$IL$12,FALSE)-1):BF10)),1)</f>
        <v>1.1809063753088218</v>
      </c>
      <c r="BG11" s="81">
        <f ca="1">IFERROR(IF(MATCH(1,$G$12:$IL$12,FALSE)-1&gt;=COUNT($G$12:BG12),1,PRODUCT(OFFSET($G$10,0,MATCH(1,$G$12:$IL$12,FALSE)-1):BG10)),1)</f>
        <v>1.1858115975725114</v>
      </c>
      <c r="BH11" s="81">
        <f ca="1">IFERROR(IF(MATCH(1,$G$12:$IL$12,FALSE)-1&gt;=COUNT($G$12:BH12),1,PRODUCT(OFFSET($G$10,0,MATCH(1,$G$12:$IL$12,FALSE)-1):BH10)),1)</f>
        <v>1.1907371950377914</v>
      </c>
      <c r="BI11" s="81">
        <f ca="1">IFERROR(IF(MATCH(1,$G$12:$IL$12,FALSE)-1&gt;=COUNT($G$12:BI12),1,PRODUCT(OFFSET($G$10,0,MATCH(1,$G$12:$IL$12,FALSE)-1):BI10)),1)</f>
        <v>1.1956832523387144</v>
      </c>
      <c r="BJ11" s="81">
        <f ca="1">IFERROR(IF(MATCH(1,$G$12:$IL$12,FALSE)-1&gt;=COUNT($G$12:BJ12),1,PRODUCT(OFFSET($G$10,0,MATCH(1,$G$12:$IL$12,FALSE)-1):BJ10)),1)</f>
        <v>1.2006498544608841</v>
      </c>
      <c r="BK11" s="81">
        <f ca="1">IFERROR(IF(MATCH(1,$G$12:$IL$12,FALSE)-1&gt;=COUNT($G$12:BK12),1,PRODUCT(OFFSET($G$10,0,MATCH(1,$G$12:$IL$12,FALSE)-1):BK10)),1)</f>
        <v>1.2056370867429158</v>
      </c>
      <c r="BL11" s="81">
        <f ca="1">IFERROR(IF(MATCH(1,$G$12:$IL$12,FALSE)-1&gt;=COUNT($G$12:BL12),1,PRODUCT(OFFSET($G$10,0,MATCH(1,$G$12:$IL$12,FALSE)-1):BL10)),1)</f>
        <v>1.2106450348779021</v>
      </c>
      <c r="BM11" s="81">
        <f ca="1">IFERROR(IF(MATCH(1,$G$12:$IL$12,FALSE)-1&gt;=COUNT($G$12:BM12),1,PRODUCT(OFFSET($G$10,0,MATCH(1,$G$12:$IL$12,FALSE)-1):BM10)),1)</f>
        <v>1.2156737849148855</v>
      </c>
      <c r="BN11" s="81">
        <f ca="1">IFERROR(IF(MATCH(1,$G$12:$IL$12,FALSE)-1&gt;=COUNT($G$12:BN12),1,PRODUCT(OFFSET($G$10,0,MATCH(1,$G$12:$IL$12,FALSE)-1):BN10)),1)</f>
        <v>1.2207234232603377</v>
      </c>
      <c r="BO11" s="81">
        <f ca="1">IFERROR(IF(MATCH(1,$G$12:$IL$12,FALSE)-1&gt;=COUNT($G$12:BO12),1,PRODUCT(OFFSET($G$10,0,MATCH(1,$G$12:$IL$12,FALSE)-1):BO10)),1)</f>
        <v>1.2257940366796429</v>
      </c>
      <c r="BP11" s="81">
        <f ca="1">IFERROR(IF(MATCH(1,$G$12:$IL$12,FALSE)-1&gt;=COUNT($G$12:BP12),1,PRODUCT(OFFSET($G$10,0,MATCH(1,$G$12:$IL$12,FALSE)-1):BP10)),1)</f>
        <v>1.2308857122985899</v>
      </c>
      <c r="BQ11" s="81">
        <f ca="1">IFERROR(IF(MATCH(1,$G$12:$IL$12,FALSE)-1&gt;=COUNT($G$12:BQ12),1,PRODUCT(OFFSET($G$10,0,MATCH(1,$G$12:$IL$12,FALSE)-1):BQ10)),1)</f>
        <v>1.2359985376048683</v>
      </c>
      <c r="BR11" s="81">
        <f ca="1">IFERROR(IF(MATCH(1,$G$12:$IL$12,FALSE)-1&gt;=COUNT($G$12:BR12),1,PRODUCT(OFFSET($G$10,0,MATCH(1,$G$12:$IL$12,FALSE)-1):BR10)),1)</f>
        <v>1.2411326004495724</v>
      </c>
      <c r="BS11" s="81">
        <f ca="1">IFERROR(IF(MATCH(1,$G$12:$IL$12,FALSE)-1&gt;=COUNT($G$12:BS12),1,PRODUCT(OFFSET($G$10,0,MATCH(1,$G$12:$IL$12,FALSE)-1):BS10)),1)</f>
        <v>1.2462879890487102</v>
      </c>
      <c r="BT11" s="81">
        <f ca="1">IFERROR(IF(MATCH(1,$G$12:$IL$12,FALSE)-1&gt;=COUNT($G$12:BT12),1,PRODUCT(OFFSET($G$10,0,MATCH(1,$G$12:$IL$12,FALSE)-1):BT10)),1)</f>
        <v>1.2514647919847193</v>
      </c>
      <c r="BU11" s="81">
        <f ca="1">IFERROR(IF(MATCH(1,$G$12:$IL$12,FALSE)-1&gt;=COUNT($G$12:BU12),1,PRODUCT(OFFSET($G$10,0,MATCH(1,$G$12:$IL$12,FALSE)-1):BU10)),1)</f>
        <v>1.2566630982079894</v>
      </c>
      <c r="BV11" s="81">
        <f ca="1">IFERROR(IF(MATCH(1,$G$12:$IL$12,FALSE)-1&gt;=COUNT($G$12:BV12),1,PRODUCT(OFFSET($G$10,0,MATCH(1,$G$12:$IL$12,FALSE)-1):BV10)),1)</f>
        <v>1.2618829970383898</v>
      </c>
      <c r="BW11" s="81">
        <f ca="1">IFERROR(IF(MATCH(1,$G$12:$IL$12,FALSE)-1&gt;=COUNT($G$12:BW12),1,PRODUCT(OFFSET($G$10,0,MATCH(1,$G$12:$IL$12,FALSE)-1):BW10)),1)</f>
        <v>1.267124578166805</v>
      </c>
      <c r="BX11" s="81">
        <f ca="1">IFERROR(IF(MATCH(1,$G$12:$IL$12,FALSE)-1&gt;=COUNT($G$12:BX12),1,PRODUCT(OFFSET($G$10,0,MATCH(1,$G$12:$IL$12,FALSE)-1):BX10)),1)</f>
        <v>1.2723879316566755</v>
      </c>
      <c r="BY11" s="81">
        <f ca="1">IFERROR(IF(MATCH(1,$G$12:$IL$12,FALSE)-1&gt;=COUNT($G$12:BY12),1,PRODUCT(OFFSET($G$10,0,MATCH(1,$G$12:$IL$12,FALSE)-1):BY10)),1)</f>
        <v>1.2776731479455452</v>
      </c>
      <c r="BZ11" s="81">
        <f ca="1">IFERROR(IF(MATCH(1,$G$12:$IL$12,FALSE)-1&gt;=COUNT($G$12:BZ12),1,PRODUCT(OFFSET($G$10,0,MATCH(1,$G$12:$IL$12,FALSE)-1):BZ10)),1)</f>
        <v>1.2829803178466153</v>
      </c>
      <c r="CA11" s="81">
        <f ca="1">IFERROR(IF(MATCH(1,$G$12:$IL$12,FALSE)-1&gt;=COUNT($G$12:CA12),1,PRODUCT(OFFSET($G$10,0,MATCH(1,$G$12:$IL$12,FALSE)-1):CA10)),1)</f>
        <v>1.2883095325503051</v>
      </c>
      <c r="CB11" s="81">
        <f ca="1">IFERROR(IF(MATCH(1,$G$12:$IL$12,FALSE)-1&gt;=COUNT($G$12:CB12),1,PRODUCT(OFFSET($G$10,0,MATCH(1,$G$12:$IL$12,FALSE)-1):CB10)),1)</f>
        <v>1.2936608836258183</v>
      </c>
      <c r="CC11" s="81">
        <f ca="1">IFERROR(IF(MATCH(1,$G$12:$IL$12,FALSE)-1&gt;=COUNT($G$12:CC12),1,PRODUCT(OFFSET($G$10,0,MATCH(1,$G$12:$IL$12,FALSE)-1):CC10)),1)</f>
        <v>1.2990344630227169</v>
      </c>
      <c r="CD11" s="81">
        <f ca="1">IFERROR(IF(MATCH(1,$G$12:$IL$12,FALSE)-1&gt;=COUNT($G$12:CD12),1,PRODUCT(OFFSET($G$10,0,MATCH(1,$G$12:$IL$12,FALSE)-1):CD10)),1)</f>
        <v>1.3044303630725007</v>
      </c>
      <c r="CE11" s="81">
        <f ca="1">IFERROR(IF(MATCH(1,$G$12:$IL$12,FALSE)-1&gt;=COUNT($G$12:CE12),1,PRODUCT(OFFSET($G$10,0,MATCH(1,$G$12:$IL$12,FALSE)-1):CE10)),1)</f>
        <v>1.3098486764901944</v>
      </c>
      <c r="CF11" s="81">
        <f ca="1">IFERROR(IF(MATCH(1,$G$12:$IL$12,FALSE)-1&gt;=COUNT($G$12:CF12),1,PRODUCT(OFFSET($G$10,0,MATCH(1,$G$12:$IL$12,FALSE)-1):CF10)),1)</f>
        <v>1.3152894963759401</v>
      </c>
      <c r="CG11" s="81">
        <f ca="1">IFERROR(IF(MATCH(1,$G$12:$IL$12,FALSE)-1&gt;=COUNT($G$12:CG12),1,PRODUCT(OFFSET($G$10,0,MATCH(1,$G$12:$IL$12,FALSE)-1):CG10)),1)</f>
        <v>1.3207529162165967</v>
      </c>
      <c r="CH11" s="81">
        <f ca="1">IFERROR(IF(MATCH(1,$G$12:$IL$12,FALSE)-1&gt;=COUNT($G$12:CH12),1,PRODUCT(OFFSET($G$10,0,MATCH(1,$G$12:$IL$12,FALSE)-1):CH10)),1)</f>
        <v>1.3262390298873477</v>
      </c>
      <c r="CI11" s="81">
        <f ca="1">IFERROR(IF(MATCH(1,$G$12:$IL$12,FALSE)-1&gt;=COUNT($G$12:CI12),1,PRODUCT(OFFSET($G$10,0,MATCH(1,$G$12:$IL$12,FALSE)-1):CI10)),1)</f>
        <v>1.3317479316533121</v>
      </c>
      <c r="CJ11" s="81">
        <f ca="1">IFERROR(IF(MATCH(1,$G$12:$IL$12,FALSE)-1&gt;=COUNT($G$12:CJ12),1,PRODUCT(OFFSET($G$10,0,MATCH(1,$G$12:$IL$12,FALSE)-1):CJ10)),1)</f>
        <v>1.337279716171166</v>
      </c>
      <c r="CK11" s="81">
        <f ca="1">IFERROR(IF(MATCH(1,$G$12:$IL$12,FALSE)-1&gt;=COUNT($G$12:CK12),1,PRODUCT(OFFSET($G$10,0,MATCH(1,$G$12:$IL$12,FALSE)-1):CK10)),1)</f>
        <v>1.342834478490768</v>
      </c>
      <c r="CL11" s="81">
        <f ca="1">IFERROR(IF(MATCH(1,$G$12:$IL$12,FALSE)-1&gt;=COUNT($G$12:CL12),1,PRODUCT(OFFSET($G$10,0,MATCH(1,$G$12:$IL$12,FALSE)-1):CL10)),1)</f>
        <v>1.3484123140567927</v>
      </c>
      <c r="CM11" s="81">
        <f ca="1">IFERROR(IF(MATCH(1,$G$12:$IL$12,FALSE)-1&gt;=COUNT($G$12:CM12),1,PRODUCT(OFFSET($G$10,0,MATCH(1,$G$12:$IL$12,FALSE)-1):CM10)),1)</f>
        <v>1.3540133187103707</v>
      </c>
      <c r="CN11" s="81">
        <f ca="1">IFERROR(IF(MATCH(1,$G$12:$IL$12,FALSE)-1&gt;=COUNT($G$12:CN12),1,PRODUCT(OFFSET($G$10,0,MATCH(1,$G$12:$IL$12,FALSE)-1):CN10)),1)</f>
        <v>1.359637588690735</v>
      </c>
      <c r="CO11" s="81">
        <f ca="1">IFERROR(IF(MATCH(1,$G$12:$IL$12,FALSE)-1&gt;=COUNT($G$12:CO12),1,PRODUCT(OFFSET($G$10,0,MATCH(1,$G$12:$IL$12,FALSE)-1):CO10)),1)</f>
        <v>1.3652852206368755</v>
      </c>
      <c r="CP11" s="81">
        <f ca="1">IFERROR(IF(MATCH(1,$G$12:$IL$12,FALSE)-1&gt;=COUNT($G$12:CP12),1,PRODUCT(OFFSET($G$10,0,MATCH(1,$G$12:$IL$12,FALSE)-1):CP10)),1)</f>
        <v>1.3709563115891985</v>
      </c>
      <c r="CQ11" s="81">
        <f ca="1">IFERROR(IF(MATCH(1,$G$12:$IL$12,FALSE)-1&gt;=COUNT($G$12:CQ12),1,PRODUCT(OFFSET($G$10,0,MATCH(1,$G$12:$IL$12,FALSE)-1):CQ10)),1)</f>
        <v>1.3766509589911946</v>
      </c>
      <c r="CR11" s="81">
        <f ca="1">IFERROR(IF(MATCH(1,$G$12:$IL$12,FALSE)-1&gt;=COUNT($G$12:CR12),1,PRODUCT(OFFSET($G$10,0,MATCH(1,$G$12:$IL$12,FALSE)-1):CR10)),1)</f>
        <v>1.3823692606911133</v>
      </c>
      <c r="CS11" s="81">
        <f ca="1">IFERROR(IF(MATCH(1,$G$12:$IL$12,FALSE)-1&gt;=COUNT($G$12:CS12),1,PRODUCT(OFFSET($G$10,0,MATCH(1,$G$12:$IL$12,FALSE)-1):CS10)),1)</f>
        <v>1.3881113149436437</v>
      </c>
      <c r="CT11" s="81">
        <f ca="1">IFERROR(IF(MATCH(1,$G$12:$IL$12,FALSE)-1&gt;=COUNT($G$12:CT12),1,PRODUCT(OFFSET($G$10,0,MATCH(1,$G$12:$IL$12,FALSE)-1):CT10)),1)</f>
        <v>1.3938772204116028</v>
      </c>
      <c r="CU11" s="81">
        <f ca="1">IFERROR(IF(MATCH(1,$G$12:$IL$12,FALSE)-1&gt;=COUNT($G$12:CU12),1,PRODUCT(OFFSET($G$10,0,MATCH(1,$G$12:$IL$12,FALSE)-1):CU10)),1)</f>
        <v>1.3996670761676315</v>
      </c>
      <c r="CV11" s="81">
        <f ca="1">IFERROR(IF(MATCH(1,$G$12:$IL$12,FALSE)-1&gt;=COUNT($G$12:CV12),1,PRODUCT(OFFSET($G$10,0,MATCH(1,$G$12:$IL$12,FALSE)-1):CV10)),1)</f>
        <v>1.405480981695896</v>
      </c>
      <c r="CW11" s="81">
        <f ca="1">IFERROR(IF(MATCH(1,$G$12:$IL$12,FALSE)-1&gt;=COUNT($G$12:CW12),1,PRODUCT(OFFSET($G$10,0,MATCH(1,$G$12:$IL$12,FALSE)-1):CW10)),1)</f>
        <v>1.4113190368937978</v>
      </c>
      <c r="CX11" s="81">
        <f ca="1">IFERROR(IF(MATCH(1,$G$12:$IL$12,FALSE)-1&gt;=COUNT($G$12:CX12),1,PRODUCT(OFFSET($G$10,0,MATCH(1,$G$12:$IL$12,FALSE)-1):CX10)),1)</f>
        <v>1.4171813420736898</v>
      </c>
      <c r="CY11" s="81">
        <f ca="1">IFERROR(IF(MATCH(1,$G$12:$IL$12,FALSE)-1&gt;=COUNT($G$12:CY12),1,PRODUCT(OFFSET($G$10,0,MATCH(1,$G$12:$IL$12,FALSE)-1):CY10)),1)</f>
        <v>1.4230679979646002</v>
      </c>
      <c r="CZ11" s="81">
        <f ca="1">IFERROR(IF(MATCH(1,$G$12:$IL$12,FALSE)-1&gt;=COUNT($G$12:CZ12),1,PRODUCT(OFFSET($G$10,0,MATCH(1,$G$12:$IL$12,FALSE)-1):CZ10)),1)</f>
        <v>1.4289791057139631</v>
      </c>
      <c r="DA11" s="81">
        <f ca="1">IFERROR(IF(MATCH(1,$G$12:$IL$12,FALSE)-1&gt;=COUNT($G$12:DA12),1,PRODUCT(OFFSET($G$10,0,MATCH(1,$G$12:$IL$12,FALSE)-1):DA10)),1)</f>
        <v>1.4349147668893567</v>
      </c>
      <c r="DB11" s="81">
        <f ca="1">IFERROR(IF(MATCH(1,$G$12:$IL$12,FALSE)-1&gt;=COUNT($G$12:DB12),1,PRODUCT(OFFSET($G$10,0,MATCH(1,$G$12:$IL$12,FALSE)-1):DB10)),1)</f>
        <v>1.4408750834802482</v>
      </c>
      <c r="DC11" s="81">
        <f ca="1">IFERROR(IF(MATCH(1,$G$12:$IL$12,FALSE)-1&gt;=COUNT($G$12:DC12),1,PRODUCT(OFFSET($G$10,0,MATCH(1,$G$12:$IL$12,FALSE)-1):DC10)),1)</f>
        <v>1.4468601578997462</v>
      </c>
      <c r="DD11" s="81">
        <f ca="1">IFERROR(IF(MATCH(1,$G$12:$IL$12,FALSE)-1&gt;=COUNT($G$12:DD12),1,PRODUCT(OFFSET($G$10,0,MATCH(1,$G$12:$IL$12,FALSE)-1):DD10)),1)</f>
        <v>1.4528700929863607</v>
      </c>
      <c r="DE11" s="81">
        <f ca="1">IFERROR(IF(MATCH(1,$G$12:$IL$12,FALSE)-1&gt;=COUNT($G$12:DE12),1,PRODUCT(OFFSET($G$10,0,MATCH(1,$G$12:$IL$12,FALSE)-1):DE10)),1)</f>
        <v>1.45890499200577</v>
      </c>
      <c r="DF11" s="81">
        <f ca="1">IFERROR(IF(MATCH(1,$G$12:$IL$12,FALSE)-1&gt;=COUNT($G$12:DF12),1,PRODUCT(OFFSET($G$10,0,MATCH(1,$G$12:$IL$12,FALSE)-1):DF10)),1)</f>
        <v>1.464964958652595</v>
      </c>
      <c r="DG11" s="81">
        <f ca="1">IFERROR(IF(MATCH(1,$G$12:$IL$12,FALSE)-1&gt;=COUNT($G$12:DG12),1,PRODUCT(OFFSET($G$10,0,MATCH(1,$G$12:$IL$12,FALSE)-1):DG10)),1)</f>
        <v>1.4710500970521811</v>
      </c>
      <c r="DH11" s="81">
        <f ca="1">IFERROR(IF(MATCH(1,$G$12:$IL$12,FALSE)-1&gt;=COUNT($G$12:DH12),1,PRODUCT(OFFSET($G$10,0,MATCH(1,$G$12:$IL$12,FALSE)-1):DH10)),1)</f>
        <v>1.4771605117623872</v>
      </c>
      <c r="DI11" s="81">
        <f ca="1">IFERROR(IF(MATCH(1,$G$12:$IL$12,FALSE)-1&gt;=COUNT($G$12:DI12),1,PRODUCT(OFFSET($G$10,0,MATCH(1,$G$12:$IL$12,FALSE)-1):DI10)),1)</f>
        <v>1.4832963077753818</v>
      </c>
      <c r="DJ11" s="81">
        <f ca="1">IFERROR(IF(MATCH(1,$G$12:$IL$12,FALSE)-1&gt;=COUNT($G$12:DJ12),1,PRODUCT(OFFSET($G$10,0,MATCH(1,$G$12:$IL$12,FALSE)-1):DJ10)),1)</f>
        <v>1.4894575905194483</v>
      </c>
      <c r="DK11" s="81">
        <f ca="1">IFERROR(IF(MATCH(1,$G$12:$IL$12,FALSE)-1&gt;=COUNT($G$12:DK12),1,PRODUCT(OFFSET($G$10,0,MATCH(1,$G$12:$IL$12,FALSE)-1):DK10)),1)</f>
        <v>1.495644465860795</v>
      </c>
      <c r="DL11" s="81">
        <f ca="1">IFERROR(IF(MATCH(1,$G$12:$IL$12,FALSE)-1&gt;=COUNT($G$12:DL12),1,PRODUCT(OFFSET($G$10,0,MATCH(1,$G$12:$IL$12,FALSE)-1):DL10)),1)</f>
        <v>1.5018570401053755</v>
      </c>
      <c r="DM11" s="81">
        <f ca="1">IFERROR(IF(MATCH(1,$G$12:$IL$12,FALSE)-1&gt;=COUNT($G$12:DM12),1,PRODUCT(OFFSET($G$10,0,MATCH(1,$G$12:$IL$12,FALSE)-1):DM10)),1)</f>
        <v>1.5080954200007142</v>
      </c>
      <c r="DN11" s="81">
        <f ca="1">IFERROR(IF(MATCH(1,$G$12:$IL$12,FALSE)-1&gt;=COUNT($G$12:DN12),1,PRODUCT(OFFSET($G$10,0,MATCH(1,$G$12:$IL$12,FALSE)-1):DN10)),1)</f>
        <v>1.5143597127377411</v>
      </c>
      <c r="DO11" s="81">
        <f ca="1">IFERROR(IF(MATCH(1,$G$12:$IL$12,FALSE)-1&gt;=COUNT($G$12:DO12),1,PRODUCT(OFFSET($G$10,0,MATCH(1,$G$12:$IL$12,FALSE)-1):DO10)),1)</f>
        <v>1.5206500259526334</v>
      </c>
      <c r="DP11" s="81">
        <f ca="1">IFERROR(IF(MATCH(1,$G$12:$IL$12,FALSE)-1&gt;=COUNT($G$12:DP12),1,PRODUCT(OFFSET($G$10,0,MATCH(1,$G$12:$IL$12,FALSE)-1):DP10)),1)</f>
        <v>1.5269664677286652</v>
      </c>
      <c r="DQ11" s="81">
        <f ca="1">IFERROR(IF(MATCH(1,$G$12:$IL$12,FALSE)-1&gt;=COUNT($G$12:DQ12),1,PRODUCT(OFFSET($G$10,0,MATCH(1,$G$12:$IL$12,FALSE)-1):DQ10)),1)</f>
        <v>1.5333091465980644</v>
      </c>
      <c r="DR11" s="81">
        <f ca="1">IFERROR(IF(MATCH(1,$G$12:$IL$12,FALSE)-1&gt;=COUNT($G$12:DR12),1,PRODUCT(OFFSET($G$10,0,MATCH(1,$G$12:$IL$12,FALSE)-1):DR10)),1)</f>
        <v>1.5396781715438776</v>
      </c>
      <c r="DS11" s="81">
        <f ca="1">IFERROR(IF(MATCH(1,$G$12:$IL$12,FALSE)-1&gt;=COUNT($G$12:DS12),1,PRODUCT(OFFSET($G$10,0,MATCH(1,$G$12:$IL$12,FALSE)-1):DS10)),1)</f>
        <v>1.5460736520018428</v>
      </c>
      <c r="DT11" s="81">
        <f ca="1">IFERROR(IF(MATCH(1,$G$12:$IL$12,FALSE)-1&gt;=COUNT($G$12:DT12),1,PRODUCT(OFFSET($G$10,0,MATCH(1,$G$12:$IL$12,FALSE)-1):DT10)),1)</f>
        <v>1.5524956978622693</v>
      </c>
      <c r="DU11" s="81">
        <f ca="1">IFERROR(IF(MATCH(1,$G$12:$IL$12,FALSE)-1&gt;=COUNT($G$12:DU12),1,PRODUCT(OFFSET($G$10,0,MATCH(1,$G$12:$IL$12,FALSE)-1):DU10)),1)</f>
        <v>1.5589444194719266</v>
      </c>
      <c r="DV11" s="81">
        <f ca="1">IFERROR(IF(MATCH(1,$G$12:$IL$12,FALSE)-1&gt;=COUNT($G$12:DV12),1,PRODUCT(OFFSET($G$10,0,MATCH(1,$G$12:$IL$12,FALSE)-1):DV10)),1)</f>
        <v>1.5654199276359404</v>
      </c>
      <c r="DW11" s="81">
        <f ca="1">IFERROR(IF(MATCH(1,$G$12:$IL$12,FALSE)-1&gt;=COUNT($G$12:DW12),1,PRODUCT(OFFSET($G$10,0,MATCH(1,$G$12:$IL$12,FALSE)-1):DW10)),1)</f>
        <v>1.5719223336196959</v>
      </c>
      <c r="DX11" s="81">
        <f ca="1">IFERROR(IF(MATCH(1,$G$12:$IL$12,FALSE)-1&gt;=COUNT($G$12:DX12),1,PRODUCT(OFFSET($G$10,0,MATCH(1,$G$12:$IL$12,FALSE)-1):DX10)),1)</f>
        <v>1.5784517491507499</v>
      </c>
      <c r="DY11" s="81">
        <f ca="1">IFERROR(IF(MATCH(1,$G$12:$IL$12,FALSE)-1&gt;=COUNT($G$12:DY12),1,PRODUCT(OFFSET($G$10,0,MATCH(1,$G$12:$IL$12,FALSE)-1):DY10)),1)</f>
        <v>1.5850082864207509</v>
      </c>
      <c r="DZ11" s="81">
        <f ca="1">IFERROR(IF(MATCH(1,$G$12:$IL$12,FALSE)-1&gt;=COUNT($G$12:DZ12),1,PRODUCT(OFFSET($G$10,0,MATCH(1,$G$12:$IL$12,FALSE)-1):DZ10)),1)</f>
        <v>1.5915920580873661</v>
      </c>
      <c r="EA11" s="81">
        <f ca="1">IFERROR(IF(MATCH(1,$G$12:$IL$12,FALSE)-1&gt;=COUNT($G$12:EA12),1,PRODUCT(OFFSET($G$10,0,MATCH(1,$G$12:$IL$12,FALSE)-1):EA10)),1)</f>
        <v>1.598203177276218</v>
      </c>
      <c r="EB11" s="81">
        <f ca="1">IFERROR(IF(MATCH(1,$G$12:$IL$12,FALSE)-1&gt;=COUNT($G$12:EB12),1,PRODUCT(OFFSET($G$10,0,MATCH(1,$G$12:$IL$12,FALSE)-1):EB10)),1)</f>
        <v>1.6048417575828275</v>
      </c>
      <c r="EC11" s="81">
        <f ca="1">IFERROR(IF(MATCH(1,$G$12:$IL$12,FALSE)-1&gt;=COUNT($G$12:EC12),1,PRODUCT(OFFSET($G$10,0,MATCH(1,$G$12:$IL$12,FALSE)-1):EC10)),1)</f>
        <v>1.6115079130745662</v>
      </c>
      <c r="ED11" s="81">
        <f ca="1">IFERROR(IF(MATCH(1,$G$12:$IL$12,FALSE)-1&gt;=COUNT($G$12:ED12),1,PRODUCT(OFFSET($G$10,0,MATCH(1,$G$12:$IL$12,FALSE)-1):ED10)),1)</f>
        <v>1.6182017582926158</v>
      </c>
      <c r="EE11" s="81">
        <f ca="1">IFERROR(IF(MATCH(1,$G$12:$IL$12,FALSE)-1&gt;=COUNT($G$12:EE12),1,PRODUCT(OFFSET($G$10,0,MATCH(1,$G$12:$IL$12,FALSE)-1):EE10)),1)</f>
        <v>1.624923408253937</v>
      </c>
      <c r="EF11" s="81">
        <f ca="1">IFERROR(IF(MATCH(1,$G$12:$IL$12,FALSE)-1&gt;=COUNT($G$12:EF12),1,PRODUCT(OFFSET($G$10,0,MATCH(1,$G$12:$IL$12,FALSE)-1):EF10)),1)</f>
        <v>1.6316729784532453</v>
      </c>
      <c r="EG11" s="81">
        <f ca="1">IFERROR(IF(MATCH(1,$G$12:$IL$12,FALSE)-1&gt;=COUNT($G$12:EG12),1,PRODUCT(OFFSET($G$10,0,MATCH(1,$G$12:$IL$12,FALSE)-1):EG10)),1)</f>
        <v>1.6384505848649953</v>
      </c>
      <c r="EH11" s="81">
        <f ca="1">IFERROR(IF(MATCH(1,$G$12:$IL$12,FALSE)-1&gt;=COUNT($G$12:EH12),1,PRODUCT(OFFSET($G$10,0,MATCH(1,$G$12:$IL$12,FALSE)-1):EH10)),1)</f>
        <v>1.6452563439453738</v>
      </c>
      <c r="EI11" s="81">
        <f ca="1">IFERROR(IF(MATCH(1,$G$12:$IL$12,FALSE)-1&gt;=COUNT($G$12:EI12),1,PRODUCT(OFFSET($G$10,0,MATCH(1,$G$12:$IL$12,FALSE)-1):EI10)),1)</f>
        <v>1.6520903726343008</v>
      </c>
      <c r="EJ11" s="81">
        <f ca="1">IFERROR(IF(MATCH(1,$G$12:$IL$12,FALSE)-1&gt;=COUNT($G$12:EJ12),1,PRODUCT(OFFSET($G$10,0,MATCH(1,$G$12:$IL$12,FALSE)-1):EJ10)),1)</f>
        <v>1.6589527883574386</v>
      </c>
      <c r="EK11" s="81">
        <f ca="1">IFERROR(IF(MATCH(1,$G$12:$IL$12,FALSE)-1&gt;=COUNT($G$12:EK12),1,PRODUCT(OFFSET($G$10,0,MATCH(1,$G$12:$IL$12,FALSE)-1):EK10)),1)</f>
        <v>1.6658437090282097</v>
      </c>
      <c r="EL11" s="81">
        <f ca="1">IFERROR(IF(MATCH(1,$G$12:$IL$12,FALSE)-1&gt;=COUNT($G$12:EL12),1,PRODUCT(OFFSET($G$10,0,MATCH(1,$G$12:$IL$12,FALSE)-1):EL10)),1)</f>
        <v>1.6727632530498222</v>
      </c>
      <c r="EM11" s="81">
        <f ca="1">IFERROR(IF(MATCH(1,$G$12:$IL$12,FALSE)-1&gt;=COUNT($G$12:EM12),1,PRODUCT(OFFSET($G$10,0,MATCH(1,$G$12:$IL$12,FALSE)-1):EM10)),1)</f>
        <v>1.6797115393173054</v>
      </c>
      <c r="EN11" s="81">
        <f ca="1">IFERROR(IF(MATCH(1,$G$12:$IL$12,FALSE)-1&gt;=COUNT($G$12:EN12),1,PRODUCT(OFFSET($G$10,0,MATCH(1,$G$12:$IL$12,FALSE)-1):EN10)),1)</f>
        <v>1.6866886872195519</v>
      </c>
      <c r="EO11" s="81">
        <f ca="1">IFERROR(IF(MATCH(1,$G$12:$IL$12,FALSE)-1&gt;=COUNT($G$12:EO12),1,PRODUCT(OFFSET($G$10,0,MATCH(1,$G$12:$IL$12,FALSE)-1):EO10)),1)</f>
        <v>1.6936948166413692</v>
      </c>
      <c r="EP11" s="81">
        <f ca="1">IFERROR(IF(MATCH(1,$G$12:$IL$12,FALSE)-1&gt;=COUNT($G$12:EP12),1,PRODUCT(OFFSET($G$10,0,MATCH(1,$G$12:$IL$12,FALSE)-1):EP10)),1)</f>
        <v>1.7007300479655394</v>
      </c>
      <c r="EQ11" s="81">
        <f ca="1">IFERROR(IF(MATCH(1,$G$12:$IL$12,FALSE)-1&gt;=COUNT($G$12:EQ12),1,PRODUCT(OFFSET($G$10,0,MATCH(1,$G$12:$IL$12,FALSE)-1):EQ10)),1)</f>
        <v>1.7077945020748879</v>
      </c>
      <c r="ER11" s="81">
        <f ca="1">IFERROR(IF(MATCH(1,$G$12:$IL$12,FALSE)-1&gt;=COUNT($G$12:ER12),1,PRODUCT(OFFSET($G$10,0,MATCH(1,$G$12:$IL$12,FALSE)-1):ER10)),1)</f>
        <v>1.7148883003543609</v>
      </c>
      <c r="ES11" s="81">
        <f ca="1">IFERROR(IF(MATCH(1,$G$12:$IL$12,FALSE)-1&gt;=COUNT($G$12:ES12),1,PRODUCT(OFFSET($G$10,0,MATCH(1,$G$12:$IL$12,FALSE)-1):ES10)),1)</f>
        <v>1.7220115646931102</v>
      </c>
      <c r="ET11" s="81">
        <f ca="1">IFERROR(IF(MATCH(1,$G$12:$IL$12,FALSE)-1&gt;=COUNT($G$12:ET12),1,PRODUCT(OFFSET($G$10,0,MATCH(1,$G$12:$IL$12,FALSE)-1):ET10)),1)</f>
        <v>1.7291644174865881</v>
      </c>
      <c r="EU11" s="81">
        <f ca="1">IFERROR(IF(MATCH(1,$G$12:$IL$12,FALSE)-1&gt;=COUNT($G$12:EU12),1,PRODUCT(OFFSET($G$10,0,MATCH(1,$G$12:$IL$12,FALSE)-1):EU10)),1)</f>
        <v>1.7363469816386505</v>
      </c>
      <c r="EV11" s="81">
        <f ca="1">IFERROR(IF(MATCH(1,$G$12:$IL$12,FALSE)-1&gt;=COUNT($G$12:EV12),1,PRODUCT(OFFSET($G$10,0,MATCH(1,$G$12:$IL$12,FALSE)-1):EV10)),1)</f>
        <v>1.7435593805636684</v>
      </c>
      <c r="EW11" s="81">
        <f ca="1">IFERROR(IF(MATCH(1,$G$12:$IL$12,FALSE)-1&gt;=COUNT($G$12:EW12),1,PRODUCT(OFFSET($G$10,0,MATCH(1,$G$12:$IL$12,FALSE)-1):EW10)),1)</f>
        <v>1.7508017381886487</v>
      </c>
      <c r="EX11" s="81">
        <f ca="1">IFERROR(IF(MATCH(1,$G$12:$IL$12,FALSE)-1&gt;=COUNT($G$12:EX12),1,PRODUCT(OFFSET($G$10,0,MATCH(1,$G$12:$IL$12,FALSE)-1):EX10)),1)</f>
        <v>1.7580741789553636</v>
      </c>
      <c r="EY11" s="81">
        <f ca="1">IFERROR(IF(MATCH(1,$G$12:$IL$12,FALSE)-1&gt;=COUNT($G$12:EY12),1,PRODUCT(OFFSET($G$10,0,MATCH(1,$G$12:$IL$12,FALSE)-1):EY10)),1)</f>
        <v>1.7653768278224886</v>
      </c>
      <c r="EZ11" s="81">
        <f ca="1">IFERROR(IF(MATCH(1,$G$12:$IL$12,FALSE)-1&gt;=COUNT($G$12:EZ12),1,PRODUCT(OFFSET($G$10,0,MATCH(1,$G$12:$IL$12,FALSE)-1):EZ10)),1)</f>
        <v>1.7727098102677497</v>
      </c>
      <c r="FA11" s="81">
        <f ca="1">IFERROR(IF(MATCH(1,$G$12:$IL$12,FALSE)-1&gt;=COUNT($G$12:FA12),1,PRODUCT(OFFSET($G$10,0,MATCH(1,$G$12:$IL$12,FALSE)-1):FA10)),1)</f>
        <v>1.7800732522900795</v>
      </c>
      <c r="FB11" s="81">
        <f ca="1">IFERROR(IF(MATCH(1,$G$12:$IL$12,FALSE)-1&gt;=COUNT($G$12:FB12),1,PRODUCT(OFFSET($G$10,0,MATCH(1,$G$12:$IL$12,FALSE)-1):FB10)),1)</f>
        <v>1.7874672804117824</v>
      </c>
      <c r="FC11" s="81">
        <f ca="1">IFERROR(IF(MATCH(1,$G$12:$IL$12,FALSE)-1&gt;=COUNT($G$12:FC12),1,PRODUCT(OFFSET($G$10,0,MATCH(1,$G$12:$IL$12,FALSE)-1):FC10)),1)</f>
        <v>1.7948920216807078</v>
      </c>
      <c r="FD11" s="81">
        <f ca="1">IFERROR(IF(MATCH(1,$G$12:$IL$12,FALSE)-1&gt;=COUNT($G$12:FD12),1,PRODUCT(OFFSET($G$10,0,MATCH(1,$G$12:$IL$12,FALSE)-1):FD10)),1)</f>
        <v>1.802347603672434</v>
      </c>
      <c r="FE11" s="81">
        <f ca="1">IFERROR(IF(MATCH(1,$G$12:$IL$12,FALSE)-1&gt;=COUNT($G$12:FE12),1,PRODUCT(OFFSET($G$10,0,MATCH(1,$G$12:$IL$12,FALSE)-1):FE10)),1)</f>
        <v>1.8098341544924594</v>
      </c>
      <c r="FF11" s="81">
        <f ca="1">IFERROR(IF(MATCH(1,$G$12:$IL$12,FALSE)-1&gt;=COUNT($G$12:FF12),1,PRODUCT(OFFSET($G$10,0,MATCH(1,$G$12:$IL$12,FALSE)-1):FF10)),1)</f>
        <v>1.8173518027784048</v>
      </c>
      <c r="FG11" s="81">
        <f ca="1">IFERROR(IF(MATCH(1,$G$12:$IL$12,FALSE)-1&gt;=COUNT($G$12:FG12),1,PRODUCT(OFFSET($G$10,0,MATCH(1,$G$12:$IL$12,FALSE)-1):FG10)),1)</f>
        <v>1.8249006777022223</v>
      </c>
      <c r="FH11" s="81">
        <f ca="1">IFERROR(IF(MATCH(1,$G$12:$IL$12,FALSE)-1&gt;=COUNT($G$12:FH12),1,PRODUCT(OFFSET($G$10,0,MATCH(1,$G$12:$IL$12,FALSE)-1):FH10)),1)</f>
        <v>1.8324809089724161</v>
      </c>
      <c r="FI11" s="81">
        <f ca="1">IFERROR(IF(MATCH(1,$G$12:$IL$12,FALSE)-1&gt;=COUNT($G$12:FI12),1,PRODUCT(OFFSET($G$10,0,MATCH(1,$G$12:$IL$12,FALSE)-1):FI10)),1)</f>
        <v>1.8400926268362705</v>
      </c>
      <c r="FJ11" s="81">
        <f ca="1">IFERROR(IF(MATCH(1,$G$12:$IL$12,FALSE)-1&gt;=COUNT($G$12:FJ12),1,PRODUCT(OFFSET($G$10,0,MATCH(1,$G$12:$IL$12,FALSE)-1):FJ10)),1)</f>
        <v>1.8477359620820879</v>
      </c>
      <c r="FK11" s="81">
        <f ca="1">IFERROR(IF(MATCH(1,$G$12:$IL$12,FALSE)-1&gt;=COUNT($G$12:FK12),1,PRODUCT(OFFSET($G$10,0,MATCH(1,$G$12:$IL$12,FALSE)-1):FK10)),1)</f>
        <v>1.8554110460414361</v>
      </c>
      <c r="FL11" s="81">
        <f ca="1">IFERROR(IF(MATCH(1,$G$12:$IL$12,FALSE)-1&gt;=COUNT($G$12:FL12),1,PRODUCT(OFFSET($G$10,0,MATCH(1,$G$12:$IL$12,FALSE)-1):FL10)),1)</f>
        <v>1.8631180105914056</v>
      </c>
      <c r="FM11" s="81">
        <f ca="1">IFERROR(IF(MATCH(1,$G$12:$IL$12,FALSE)-1&gt;=COUNT($G$12:FM12),1,PRODUCT(OFFSET($G$10,0,MATCH(1,$G$12:$IL$12,FALSE)-1):FM10)),1)</f>
        <v>1.8708569881568744</v>
      </c>
      <c r="FN11" s="81">
        <f ca="1">IFERROR(IF(MATCH(1,$G$12:$IL$12,FALSE)-1&gt;=COUNT($G$12:FN12),1,PRODUCT(OFFSET($G$10,0,MATCH(1,$G$12:$IL$12,FALSE)-1):FN10)),1)</f>
        <v>1.8786281117127841</v>
      </c>
      <c r="FO11" s="81">
        <f ca="1">IFERROR(IF(MATCH(1,$G$12:$IL$12,FALSE)-1&gt;=COUNT($G$12:FO12),1,PRODUCT(OFFSET($G$10,0,MATCH(1,$G$12:$IL$12,FALSE)-1):FO10)),1)</f>
        <v>1.8864315147864248</v>
      </c>
      <c r="FP11" s="81">
        <f ca="1">IFERROR(IF(MATCH(1,$G$12:$IL$12,FALSE)-1&gt;=COUNT($G$12:FP12),1,PRODUCT(OFFSET($G$10,0,MATCH(1,$G$12:$IL$12,FALSE)-1):FP10)),1)</f>
        <v>1.8942673314597289</v>
      </c>
      <c r="FQ11" s="81">
        <f ca="1">IFERROR(IF(MATCH(1,$G$12:$IL$12,FALSE)-1&gt;=COUNT($G$12:FQ12),1,PRODUCT(OFFSET($G$10,0,MATCH(1,$G$12:$IL$12,FALSE)-1):FQ10)),1)</f>
        <v>1.9021356963715756</v>
      </c>
      <c r="FR11" s="81">
        <f ca="1">IFERROR(IF(MATCH(1,$G$12:$IL$12,FALSE)-1&gt;=COUNT($G$12:FR12),1,PRODUCT(OFFSET($G$10,0,MATCH(1,$G$12:$IL$12,FALSE)-1):FR10)),1)</f>
        <v>1.9100367447201041</v>
      </c>
      <c r="FS11" s="81">
        <f ca="1">IFERROR(IF(MATCH(1,$G$12:$IL$12,FALSE)-1&gt;=COUNT($G$12:FS12),1,PRODUCT(OFFSET($G$10,0,MATCH(1,$G$12:$IL$12,FALSE)-1):FS10)),1)</f>
        <v>1.9179706122650364</v>
      </c>
      <c r="FT11" s="81">
        <f ca="1">IFERROR(IF(MATCH(1,$G$12:$IL$12,FALSE)-1&gt;=COUNT($G$12:FT12),1,PRODUCT(OFFSET($G$10,0,MATCH(1,$G$12:$IL$12,FALSE)-1):FT10)),1)</f>
        <v>1.9259374353300101</v>
      </c>
      <c r="FU11" s="81">
        <f ca="1">IFERROR(IF(MATCH(1,$G$12:$IL$12,FALSE)-1&gt;=COUNT($G$12:FU12),1,PRODUCT(OFFSET($G$10,0,MATCH(1,$G$12:$IL$12,FALSE)-1):FU10)),1)</f>
        <v>1.9339373508049209</v>
      </c>
      <c r="FV11" s="81">
        <f ca="1">IFERROR(IF(MATCH(1,$G$12:$IL$12,FALSE)-1&gt;=COUNT($G$12:FV12),1,PRODUCT(OFFSET($G$10,0,MATCH(1,$G$12:$IL$12,FALSE)-1):FV10)),1)</f>
        <v>1.9419704961482749</v>
      </c>
      <c r="FW11" s="81">
        <f ca="1">IFERROR(IF(MATCH(1,$G$12:$IL$12,FALSE)-1&gt;=COUNT($G$12:FW12),1,PRODUCT(OFFSET($G$10,0,MATCH(1,$G$12:$IL$12,FALSE)-1):FW10)),1)</f>
        <v>1.95003700938955</v>
      </c>
      <c r="FX11" s="81">
        <f ca="1">IFERROR(IF(MATCH(1,$G$12:$IL$12,FALSE)-1&gt;=COUNT($G$12:FX12),1,PRODUCT(OFFSET($G$10,0,MATCH(1,$G$12:$IL$12,FALSE)-1):FX10)),1)</f>
        <v>1.9581370291315678</v>
      </c>
      <c r="FY11" s="81">
        <f ca="1">IFERROR(IF(MATCH(1,$G$12:$IL$12,FALSE)-1&gt;=COUNT($G$12:FY12),1,PRODUCT(OFFSET($G$10,0,MATCH(1,$G$12:$IL$12,FALSE)-1):FY10)),1)</f>
        <v>1.9662706945528754</v>
      </c>
      <c r="FZ11" s="81">
        <f ca="1">IFERROR(IF(MATCH(1,$G$12:$IL$12,FALSE)-1&gt;=COUNT($G$12:FZ12),1,PRODUCT(OFFSET($G$10,0,MATCH(1,$G$12:$IL$12,FALSE)-1):FZ10)),1)</f>
        <v>1.9744381454101365</v>
      </c>
      <c r="GA11" s="81">
        <f ca="1">IFERROR(IF(MATCH(1,$G$12:$IL$12,FALSE)-1&gt;=COUNT($G$12:GA12),1,PRODUCT(OFFSET($G$10,0,MATCH(1,$G$12:$IL$12,FALSE)-1):GA10)),1)</f>
        <v>1.9826395220405328</v>
      </c>
      <c r="GB11" s="81">
        <f ca="1">IFERROR(IF(MATCH(1,$G$12:$IL$12,FALSE)-1&gt;=COUNT($G$12:GB12),1,PRODUCT(OFFSET($G$10,0,MATCH(1,$G$12:$IL$12,FALSE)-1):GB10)),1)</f>
        <v>1.9908749653641755</v>
      </c>
      <c r="GC11" s="81">
        <f ca="1">IFERROR(IF(MATCH(1,$G$12:$IL$12,FALSE)-1&gt;=COUNT($G$12:GC12),1,PRODUCT(OFFSET($G$10,0,MATCH(1,$G$12:$IL$12,FALSE)-1):GC10)),1)</f>
        <v>1.9991446168865266</v>
      </c>
      <c r="GD11" s="81">
        <f ca="1">IFERROR(IF(MATCH(1,$G$12:$IL$12,FALSE)-1&gt;=COUNT($G$12:GD12),1,PRODUCT(OFFSET($G$10,0,MATCH(1,$G$12:$IL$12,FALSE)-1):GD10)),1)</f>
        <v>2.0074486187008298</v>
      </c>
      <c r="GE11" s="81">
        <f ca="1">IFERROR(IF(MATCH(1,$G$12:$IL$12,FALSE)-1&gt;=COUNT($G$12:GE12),1,PRODUCT(OFFSET($G$10,0,MATCH(1,$G$12:$IL$12,FALSE)-1):GE10)),1)</f>
        <v>2.0157871134905534</v>
      </c>
      <c r="GF11" s="81">
        <f ca="1">IFERROR(IF(MATCH(1,$G$12:$IL$12,FALSE)-1&gt;=COUNT($G$12:GF12),1,PRODUCT(OFFSET($G$10,0,MATCH(1,$G$12:$IL$12,FALSE)-1):GF10)),1)</f>
        <v>2.0241602445318407</v>
      </c>
      <c r="GG11" s="81">
        <f ca="1">IFERROR(IF(MATCH(1,$G$12:$IL$12,FALSE)-1&gt;=COUNT($G$12:GG12),1,PRODUCT(OFFSET($G$10,0,MATCH(1,$G$12:$IL$12,FALSE)-1):GG10)),1)</f>
        <v>2.032568155695972</v>
      </c>
      <c r="GH11" s="81">
        <f ca="1">IFERROR(IF(MATCH(1,$G$12:$IL$12,FALSE)-1&gt;=COUNT($G$12:GH12),1,PRODUCT(OFFSET($G$10,0,MATCH(1,$G$12:$IL$12,FALSE)-1):GH10)),1)</f>
        <v>2.0410109914518371</v>
      </c>
      <c r="GI11" s="81">
        <f ca="1">IFERROR(IF(MATCH(1,$G$12:$IL$12,FALSE)-1&gt;=COUNT($G$12:GI12),1,PRODUCT(OFFSET($G$10,0,MATCH(1,$G$12:$IL$12,FALSE)-1):GI10)),1)</f>
        <v>2.0494888968684171</v>
      </c>
      <c r="GJ11" s="81">
        <f ca="1">IFERROR(IF(MATCH(1,$G$12:$IL$12,FALSE)-1&gt;=COUNT($G$12:GJ12),1,PRODUCT(OFFSET($G$10,0,MATCH(1,$G$12:$IL$12,FALSE)-1):GJ10)),1)</f>
        <v>2.058002017617278</v>
      </c>
      <c r="GK11" s="81">
        <f ca="1">IFERROR(IF(MATCH(1,$G$12:$IL$12,FALSE)-1&gt;=COUNT($G$12:GK12),1,PRODUCT(OFFSET($G$10,0,MATCH(1,$G$12:$IL$12,FALSE)-1):GK10)),1)</f>
        <v>2.0665504999750723</v>
      </c>
      <c r="GL11" s="81">
        <f ca="1">IFERROR(IF(MATCH(1,$G$12:$IL$12,FALSE)-1&gt;=COUNT($G$12:GL12),1,PRODUCT(OFFSET($G$10,0,MATCH(1,$G$12:$IL$12,FALSE)-1):GL10)),1)</f>
        <v>2.0751344908260538</v>
      </c>
      <c r="GM11" s="81">
        <f ca="1">IFERROR(IF(MATCH(1,$G$12:$IL$12,FALSE)-1&gt;=COUNT($G$12:GM12),1,PRODUCT(OFFSET($G$10,0,MATCH(1,$G$12:$IL$12,FALSE)-1):GM10)),1)</f>
        <v>2.0837541376646005</v>
      </c>
      <c r="GN11" s="81">
        <f ca="1">IFERROR(IF(MATCH(1,$G$12:$IL$12,FALSE)-1&gt;=COUNT($G$12:GN12),1,PRODUCT(OFFSET($G$10,0,MATCH(1,$G$12:$IL$12,FALSE)-1):GN10)),1)</f>
        <v>2.0924095885977487</v>
      </c>
      <c r="GO11" s="81">
        <f ca="1">IFERROR(IF(MATCH(1,$G$12:$IL$12,FALSE)-1&gt;=COUNT($G$12:GO12),1,PRODUCT(OFFSET($G$10,0,MATCH(1,$G$12:$IL$12,FALSE)-1):GO10)),1)</f>
        <v>2.1011009923477397</v>
      </c>
      <c r="GP11" s="81">
        <f ca="1">IFERROR(IF(MATCH(1,$G$12:$IL$12,FALSE)-1&gt;=COUNT($G$12:GP12),1,PRODUCT(OFFSET($G$10,0,MATCH(1,$G$12:$IL$12,FALSE)-1):GP10)),1)</f>
        <v>2.1098284982545725</v>
      </c>
      <c r="GQ11" s="81">
        <f ca="1">IFERROR(IF(MATCH(1,$G$12:$IL$12,FALSE)-1&gt;=COUNT($G$12:GQ12),1,PRODUCT(OFFSET($G$10,0,MATCH(1,$G$12:$IL$12,FALSE)-1):GQ10)),1)</f>
        <v>2.1185922562785722</v>
      </c>
      <c r="GR11" s="81">
        <f ca="1">IFERROR(IF(MATCH(1,$G$12:$IL$12,FALSE)-1&gt;=COUNT($G$12:GR12),1,PRODUCT(OFFSET($G$10,0,MATCH(1,$G$12:$IL$12,FALSE)-1):GR10)),1)</f>
        <v>2.127392417002965</v>
      </c>
      <c r="GS11" s="81">
        <f ca="1">IFERROR(IF(MATCH(1,$G$12:$IL$12,FALSE)-1&gt;=COUNT($G$12:GS12),1,PRODUCT(OFFSET($G$10,0,MATCH(1,$G$12:$IL$12,FALSE)-1):GS10)),1)</f>
        <v>2.1362291316364672</v>
      </c>
      <c r="GT11" s="81">
        <f ca="1">IFERROR(IF(MATCH(1,$G$12:$IL$12,FALSE)-1&gt;=COUNT($G$12:GT12),1,PRODUCT(OFFSET($G$10,0,MATCH(1,$G$12:$IL$12,FALSE)-1):GT10)),1)</f>
        <v>2.1451025520158815</v>
      </c>
      <c r="GU11" s="81">
        <f ca="1">IFERROR(IF(MATCH(1,$G$12:$IL$12,FALSE)-1&gt;=COUNT($G$12:GU12),1,PRODUCT(OFFSET($G$10,0,MATCH(1,$G$12:$IL$12,FALSE)-1):GU10)),1)</f>
        <v>2.1540128306087074</v>
      </c>
      <c r="GV11" s="81">
        <f ca="1">IFERROR(IF(MATCH(1,$G$12:$IL$12,FALSE)-1&gt;=COUNT($G$12:GV12),1,PRODUCT(OFFSET($G$10,0,MATCH(1,$G$12:$IL$12,FALSE)-1):GV10)),1)</f>
        <v>2.16296012051576</v>
      </c>
      <c r="GW11" s="81">
        <f ca="1">IFERROR(IF(MATCH(1,$G$12:$IL$12,FALSE)-1&gt;=COUNT($G$12:GW12),1,PRODUCT(OFFSET($G$10,0,MATCH(1,$G$12:$IL$12,FALSE)-1):GW10)),1)</f>
        <v>2.1719445754738018</v>
      </c>
      <c r="GX11" s="81">
        <f ca="1">IFERROR(IF(MATCH(1,$G$12:$IL$12,FALSE)-1&gt;=COUNT($G$12:GX12),1,PRODUCT(OFFSET($G$10,0,MATCH(1,$G$12:$IL$12,FALSE)-1):GX10)),1)</f>
        <v>2.1809663498581835</v>
      </c>
      <c r="GY11" s="81">
        <f ca="1">IFERROR(IF(MATCH(1,$G$12:$IL$12,FALSE)-1&gt;=COUNT($G$12:GY12),1,PRODUCT(OFFSET($G$10,0,MATCH(1,$G$12:$IL$12,FALSE)-1):GY10)),1)</f>
        <v>2.1900255986854957</v>
      </c>
      <c r="GZ11" s="81">
        <f ca="1">IFERROR(IF(MATCH(1,$G$12:$IL$12,FALSE)-1&gt;=COUNT($G$12:GZ12),1,PRODUCT(OFFSET($G$10,0,MATCH(1,$G$12:$IL$12,FALSE)-1):GZ10)),1)</f>
        <v>2.1991224776162346</v>
      </c>
      <c r="HA11" s="81">
        <f ca="1">IFERROR(IF(MATCH(1,$G$12:$IL$12,FALSE)-1&gt;=COUNT($G$12:HA12),1,PRODUCT(OFFSET($G$10,0,MATCH(1,$G$12:$IL$12,FALSE)-1):HA10)),1)</f>
        <v>2.2082571429574749</v>
      </c>
      <c r="HB11" s="81">
        <f ca="1">IFERROR(IF(MATCH(1,$G$12:$IL$12,FALSE)-1&gt;=COUNT($G$12:HB12),1,PRODUCT(OFFSET($G$10,0,MATCH(1,$G$12:$IL$12,FALSE)-1):HB10)),1)</f>
        <v>2.2174297516655561</v>
      </c>
      <c r="HC11" s="81">
        <f ca="1">IFERROR(IF(MATCH(1,$G$12:$IL$12,FALSE)-1&gt;=COUNT($G$12:HC12),1,PRODUCT(OFFSET($G$10,0,MATCH(1,$G$12:$IL$12,FALSE)-1):HC10)),1)</f>
        <v>2.2266404613487798</v>
      </c>
      <c r="HD11" s="81">
        <f ca="1">IFERROR(IF(MATCH(1,$G$12:$IL$12,FALSE)-1&gt;=COUNT($G$12:HD12),1,PRODUCT(OFFSET($G$10,0,MATCH(1,$G$12:$IL$12,FALSE)-1):HD10)),1)</f>
        <v>2.2358894302701167</v>
      </c>
      <c r="HE11" s="81">
        <f ca="1">IFERROR(IF(MATCH(1,$G$12:$IL$12,FALSE)-1&gt;=COUNT($G$12:HE12),1,PRODUCT(OFFSET($G$10,0,MATCH(1,$G$12:$IL$12,FALSE)-1):HE10)),1)</f>
        <v>2.2451768173499271</v>
      </c>
      <c r="HF11" s="81">
        <f ca="1">IFERROR(IF(MATCH(1,$G$12:$IL$12,FALSE)-1&gt;=COUNT($G$12:HF12),1,PRODUCT(OFFSET($G$10,0,MATCH(1,$G$12:$IL$12,FALSE)-1):HF10)),1)</f>
        <v>2.2545027821686916</v>
      </c>
      <c r="HG11" s="81">
        <f ca="1">IFERROR(IF(MATCH(1,$G$12:$IL$12,FALSE)-1&gt;=COUNT($G$12:HG12),1,PRODUCT(OFFSET($G$10,0,MATCH(1,$G$12:$IL$12,FALSE)-1):HG10)),1)</f>
        <v>2.2638674849697513</v>
      </c>
      <c r="HH11" s="81">
        <f ca="1">IFERROR(IF(MATCH(1,$G$12:$IL$12,FALSE)-1&gt;=COUNT($G$12:HH12),1,PRODUCT(OFFSET($G$10,0,MATCH(1,$G$12:$IL$12,FALSE)-1):HH10)),1)</f>
        <v>2.2732710866620636</v>
      </c>
      <c r="HI11" s="81">
        <f ca="1">IFERROR(IF(MATCH(1,$G$12:$IL$12,FALSE)-1&gt;=COUNT($G$12:HI12),1,PRODUCT(OFFSET($G$10,0,MATCH(1,$G$12:$IL$12,FALSE)-1):HI10)),1)</f>
        <v>2.2827137488229656</v>
      </c>
      <c r="HJ11" s="81">
        <f ca="1">IFERROR(IF(MATCH(1,$G$12:$IL$12,FALSE)-1&gt;=COUNT($G$12:HJ12),1,PRODUCT(OFFSET($G$10,0,MATCH(1,$G$12:$IL$12,FALSE)-1):HJ10)),1)</f>
        <v>2.2921956337009504</v>
      </c>
      <c r="HK11" s="81">
        <f ca="1">IFERROR(IF(MATCH(1,$G$12:$IL$12,FALSE)-1&gt;=COUNT($G$12:HK12),1,PRODUCT(OFFSET($G$10,0,MATCH(1,$G$12:$IL$12,FALSE)-1):HK10)),1)</f>
        <v>2.3017169042184555</v>
      </c>
      <c r="HL11" s="81">
        <f ca="1">IFERROR(IF(MATCH(1,$G$12:$IL$12,FALSE)-1&gt;=COUNT($G$12:HL12),1,PRODUCT(OFFSET($G$10,0,MATCH(1,$G$12:$IL$12,FALSE)-1):HL10)),1)</f>
        <v>2.311277723974662</v>
      </c>
      <c r="HM11" s="81">
        <f ca="1">IFERROR(IF(MATCH(1,$G$12:$IL$12,FALSE)-1&gt;=COUNT($G$12:HM12),1,PRODUCT(OFFSET($G$10,0,MATCH(1,$G$12:$IL$12,FALSE)-1):HM10)),1)</f>
        <v>2.3208782572483058</v>
      </c>
      <c r="HN11" s="81">
        <f ca="1">IFERROR(IF(MATCH(1,$G$12:$IL$12,FALSE)-1&gt;=COUNT($G$12:HN12),1,PRODUCT(OFFSET($G$10,0,MATCH(1,$G$12:$IL$12,FALSE)-1):HN10)),1)</f>
        <v>2.3305186690004991</v>
      </c>
      <c r="HO11" s="81">
        <f ca="1">IFERROR(IF(MATCH(1,$G$12:$IL$12,FALSE)-1&gt;=COUNT($G$12:HO12),1,PRODUCT(OFFSET($G$10,0,MATCH(1,$G$12:$IL$12,FALSE)-1):HO10)),1)</f>
        <v>2.3401991248775671</v>
      </c>
      <c r="HP11" s="81">
        <f ca="1">IFERROR(IF(MATCH(1,$G$12:$IL$12,FALSE)-1&gt;=COUNT($G$12:HP12),1,PRODUCT(OFFSET($G$10,0,MATCH(1,$G$12:$IL$12,FALSE)-1):HP10)),1)</f>
        <v>2.3499197912138925</v>
      </c>
      <c r="HQ11" s="81">
        <f ca="1">IFERROR(IF(MATCH(1,$G$12:$IL$12,FALSE)-1&gt;=COUNT($G$12:HQ12),1,PRODUCT(OFFSET($G$10,0,MATCH(1,$G$12:$IL$12,FALSE)-1):HQ10)),1)</f>
        <v>2.3596808350347733</v>
      </c>
      <c r="HR11" s="81">
        <f ca="1">IFERROR(IF(MATCH(1,$G$12:$IL$12,FALSE)-1&gt;=COUNT($G$12:HR12),1,PRODUCT(OFFSET($G$10,0,MATCH(1,$G$12:$IL$12,FALSE)-1):HR10)),1)</f>
        <v>2.3694824240592944</v>
      </c>
      <c r="HS11" s="81">
        <f ca="1">IFERROR(IF(MATCH(1,$G$12:$IL$12,FALSE)-1&gt;=COUNT($G$12:HS12),1,PRODUCT(OFFSET($G$10,0,MATCH(1,$G$12:$IL$12,FALSE)-1):HS10)),1)</f>
        <v>2.3793247267032083</v>
      </c>
      <c r="HT11" s="81">
        <f ca="1">IFERROR(IF(MATCH(1,$G$12:$IL$12,FALSE)-1&gt;=COUNT($G$12:HT12),1,PRODUCT(OFFSET($G$10,0,MATCH(1,$G$12:$IL$12,FALSE)-1):HT10)),1)</f>
        <v>2.3892079120818286</v>
      </c>
      <c r="HU11" s="81">
        <f ca="1">IFERROR(IF(MATCH(1,$G$12:$IL$12,FALSE)-1&gt;=COUNT($G$12:HU12),1,PRODUCT(OFFSET($G$10,0,MATCH(1,$G$12:$IL$12,FALSE)-1):HU10)),1)</f>
        <v>2.3991321500129366</v>
      </c>
      <c r="HV11" s="81">
        <f ca="1">IFERROR(IF(MATCH(1,$G$12:$IL$12,FALSE)-1&gt;=COUNT($G$12:HV12),1,PRODUCT(OFFSET($G$10,0,MATCH(1,$G$12:$IL$12,FALSE)-1):HV10)),1)</f>
        <v>2.4090976110196989</v>
      </c>
      <c r="HW11" s="81">
        <f ca="1">IFERROR(IF(MATCH(1,$G$12:$IL$12,FALSE)-1&gt;=COUNT($G$12:HW12),1,PRODUCT(OFFSET($G$10,0,MATCH(1,$G$12:$IL$12,FALSE)-1):HW10)),1)</f>
        <v>2.419104466333597</v>
      </c>
      <c r="HX11" s="81">
        <f ca="1">IFERROR(IF(MATCH(1,$G$12:$IL$12,FALSE)-1&gt;=COUNT($G$12:HX12),1,PRODUCT(OFFSET($G$10,0,MATCH(1,$G$12:$IL$12,FALSE)-1):HX10)),1)</f>
        <v>2.4291528878973701</v>
      </c>
      <c r="HY11" s="81">
        <f ca="1">IFERROR(IF(MATCH(1,$G$12:$IL$12,FALSE)-1&gt;=COUNT($G$12:HY12),1,PRODUCT(OFFSET($G$10,0,MATCH(1,$G$12:$IL$12,FALSE)-1):HY10)),1)</f>
        <v>2.4392430483679695</v>
      </c>
      <c r="HZ11" s="81">
        <f ca="1">IFERROR(IF(MATCH(1,$G$12:$IL$12,FALSE)-1&gt;=COUNT($G$12:HZ12),1,PRODUCT(OFFSET($G$10,0,MATCH(1,$G$12:$IL$12,FALSE)-1):HZ10)),1)</f>
        <v>2.4493751211195249</v>
      </c>
      <c r="IA11" s="81">
        <f ca="1">IFERROR(IF(MATCH(1,$G$12:$IL$12,FALSE)-1&gt;=COUNT($G$12:IA12),1,PRODUCT(OFFSET($G$10,0,MATCH(1,$G$12:$IL$12,FALSE)-1):IA10)),1)</f>
        <v>2.4595492802463235</v>
      </c>
      <c r="IB11" s="81">
        <f ca="1">IFERROR(IF(MATCH(1,$G$12:$IL$12,FALSE)-1&gt;=COUNT($G$12:IB12),1,PRODUCT(OFFSET($G$10,0,MATCH(1,$G$12:$IL$12,FALSE)-1):IB10)),1)</f>
        <v>2.4697657005658011</v>
      </c>
      <c r="IC11" s="81">
        <f ca="1">IFERROR(IF(MATCH(1,$G$12:$IL$12,FALSE)-1&gt;=COUNT($G$12:IC12),1,PRODUCT(OFFSET($G$10,0,MATCH(1,$G$12:$IL$12,FALSE)-1):IC10)),1)</f>
        <v>2.4800245576215469</v>
      </c>
      <c r="ID11" s="81">
        <f ca="1">IFERROR(IF(MATCH(1,$G$12:$IL$12,FALSE)-1&gt;=COUNT($G$12:ID12),1,PRODUCT(OFFSET($G$10,0,MATCH(1,$G$12:$IL$12,FALSE)-1):ID10)),1)</f>
        <v>2.4800245576215469</v>
      </c>
      <c r="IE11" s="81">
        <f ca="1">IFERROR(IF(MATCH(1,$G$12:$IL$12,FALSE)-1&gt;=COUNT($G$12:IE12),1,PRODUCT(OFFSET($G$10,0,MATCH(1,$G$12:$IL$12,FALSE)-1):IE10)),1)</f>
        <v>2.4800245576215469</v>
      </c>
      <c r="IF11" s="81">
        <f ca="1">IFERROR(IF(MATCH(1,$G$12:$IL$12,FALSE)-1&gt;=COUNT($G$12:IF12),1,PRODUCT(OFFSET($G$10,0,MATCH(1,$G$12:$IL$12,FALSE)-1):IF10)),1)</f>
        <v>2.4800245576215469</v>
      </c>
      <c r="IG11" s="81">
        <f ca="1">IFERROR(IF(MATCH(1,$G$12:$IL$12,FALSE)-1&gt;=COUNT($G$12:IG12),1,PRODUCT(OFFSET($G$10,0,MATCH(1,$G$12:$IL$12,FALSE)-1):IG10)),1)</f>
        <v>2.4800245576215469</v>
      </c>
      <c r="IH11" s="81">
        <f ca="1">IFERROR(IF(MATCH(1,$G$12:$IL$12,FALSE)-1&gt;=COUNT($G$12:IH12),1,PRODUCT(OFFSET($G$10,0,MATCH(1,$G$12:$IL$12,FALSE)-1):IH10)),1)</f>
        <v>2.4800245576215469</v>
      </c>
      <c r="II11" s="81">
        <f ca="1">IFERROR(IF(MATCH(1,$G$12:$IL$12,FALSE)-1&gt;=COUNT($G$12:II12),1,PRODUCT(OFFSET($G$10,0,MATCH(1,$G$12:$IL$12,FALSE)-1):II10)),1)</f>
        <v>2.4800245576215469</v>
      </c>
      <c r="IJ11" s="81">
        <f ca="1">IFERROR(IF(MATCH(1,$G$12:$IL$12,FALSE)-1&gt;=COUNT($G$12:IJ12),1,PRODUCT(OFFSET($G$10,0,MATCH(1,$G$12:$IL$12,FALSE)-1):IJ10)),1)</f>
        <v>2.4800245576215469</v>
      </c>
      <c r="IK11" s="81">
        <f ca="1">IFERROR(IF(MATCH(1,$G$12:$IL$12,FALSE)-1&gt;=COUNT($G$12:IK12),1,PRODUCT(OFFSET($G$10,0,MATCH(1,$G$12:$IL$12,FALSE)-1):IK10)),1)</f>
        <v>2.4800245576215469</v>
      </c>
      <c r="IL11" s="81">
        <f ca="1">IFERROR(IF(MATCH(1,$G$12:$IL$12,FALSE)-1&gt;=COUNT($G$12:IL12),1,PRODUCT(OFFSET($G$10,0,MATCH(1,$G$12:$IL$12,FALSE)-1):IL10)),1)</f>
        <v>2.4800245576215469</v>
      </c>
    </row>
    <row r="12" spans="2:246" s="2" customFormat="1" ht="12" customHeight="1" x14ac:dyDescent="0.2">
      <c r="B12" s="3" t="s">
        <v>296</v>
      </c>
      <c r="C12" s="13"/>
      <c r="D12" s="13"/>
      <c r="E12" s="13"/>
      <c r="F12" s="13"/>
      <c r="G12" s="39">
        <f>IF(G2&gt;=Assump!$D$228,1,0)*Assump!$D$226</f>
        <v>0</v>
      </c>
      <c r="H12" s="39">
        <f>IF(H2&gt;=Assump!$D$228,1,0)*Assump!$D$226</f>
        <v>0</v>
      </c>
      <c r="I12" s="39">
        <f>IF(I2&gt;=Assump!$D$228,1,0)*Assump!$D$226</f>
        <v>0</v>
      </c>
      <c r="J12" s="39">
        <f>IF(J2&gt;=Assump!$D$228,1,0)*Assump!$D$226</f>
        <v>0</v>
      </c>
      <c r="K12" s="39">
        <f>IF(K2&gt;=Assump!$D$228,1,0)*Assump!$D$226</f>
        <v>0</v>
      </c>
      <c r="L12" s="39">
        <f>IF(L2&gt;=Assump!$D$228,1,0)*Assump!$D$226</f>
        <v>0</v>
      </c>
      <c r="M12" s="39">
        <f>IF(M2&gt;=Assump!$D$228,1,0)*Assump!$D$226</f>
        <v>0</v>
      </c>
      <c r="N12" s="39">
        <f>IF(N2&gt;=Assump!$D$228,1,0)*Assump!$D$226</f>
        <v>0</v>
      </c>
      <c r="O12" s="39">
        <f>IF(O2&gt;=Assump!$D$228,1,0)*Assump!$D$226</f>
        <v>0</v>
      </c>
      <c r="P12" s="39">
        <f>IF(P2&gt;=Assump!$D$228,1,0)*Assump!$D$226</f>
        <v>0</v>
      </c>
      <c r="Q12" s="39">
        <f>IF(Q2&gt;=Assump!$D$228,1,0)*Assump!$D$226</f>
        <v>0</v>
      </c>
      <c r="R12" s="39">
        <f>IF(R2&gt;=Assump!$D$228,1,0)*Assump!$D$226</f>
        <v>0</v>
      </c>
      <c r="S12" s="39">
        <f>IF(S2&gt;=Assump!$D$228,1,0)*Assump!$D$226</f>
        <v>1</v>
      </c>
      <c r="T12" s="39">
        <f>IF(T2&gt;=Assump!$D$228,1,0)*Assump!$D$226</f>
        <v>1</v>
      </c>
      <c r="U12" s="39">
        <f>IF(U2&gt;=Assump!$D$228,1,0)*Assump!$D$226</f>
        <v>1</v>
      </c>
      <c r="V12" s="39">
        <f>IF(V2&gt;=Assump!$D$228,1,0)*Assump!$D$226</f>
        <v>1</v>
      </c>
      <c r="W12" s="39">
        <f>IF(W2&gt;=Assump!$D$228,1,0)*Assump!$D$226</f>
        <v>1</v>
      </c>
      <c r="X12" s="39">
        <f>IF(X2&gt;=Assump!$D$228,1,0)*Assump!$D$226</f>
        <v>1</v>
      </c>
      <c r="Y12" s="39">
        <f>IF(Y2&gt;=Assump!$D$228,1,0)*Assump!$D$226</f>
        <v>1</v>
      </c>
      <c r="Z12" s="39">
        <f>IF(Z2&gt;=Assump!$D$228,1,0)*Assump!$D$226</f>
        <v>1</v>
      </c>
      <c r="AA12" s="39">
        <f>IF(AA2&gt;=Assump!$D$228,1,0)*Assump!$D$226</f>
        <v>1</v>
      </c>
      <c r="AB12" s="39">
        <f>IF(AB2&gt;=Assump!$D$228,1,0)*Assump!$D$226</f>
        <v>1</v>
      </c>
      <c r="AC12" s="39">
        <f>IF(AC2&gt;=Assump!$D$228,1,0)*Assump!$D$226</f>
        <v>1</v>
      </c>
      <c r="AD12" s="39">
        <f>IF(AD2&gt;=Assump!$D$228,1,0)*Assump!$D$226</f>
        <v>1</v>
      </c>
      <c r="AE12" s="39">
        <f>IF(AE2&gt;=Assump!$D$228,1,0)*Assump!$D$226</f>
        <v>1</v>
      </c>
      <c r="AF12" s="39">
        <f>IF(AF2&gt;=Assump!$D$228,1,0)*Assump!$D$226</f>
        <v>1</v>
      </c>
      <c r="AG12" s="39">
        <f>IF(AG2&gt;=Assump!$D$228,1,0)*Assump!$D$226</f>
        <v>1</v>
      </c>
      <c r="AH12" s="39">
        <f>IF(AH2&gt;=Assump!$D$228,1,0)*Assump!$D$226</f>
        <v>1</v>
      </c>
      <c r="AI12" s="39">
        <f>IF(AI2&gt;=Assump!$D$228,1,0)*Assump!$D$226</f>
        <v>1</v>
      </c>
      <c r="AJ12" s="39">
        <f>IF(AJ2&gt;=Assump!$D$228,1,0)*Assump!$D$226</f>
        <v>1</v>
      </c>
      <c r="AK12" s="39">
        <f>IF(AK2&gt;=Assump!$D$228,1,0)*Assump!$D$226</f>
        <v>1</v>
      </c>
      <c r="AL12" s="39">
        <f>IF(AL2&gt;=Assump!$D$228,1,0)*Assump!$D$226</f>
        <v>1</v>
      </c>
      <c r="AM12" s="39">
        <f>IF(AM2&gt;=Assump!$D$228,1,0)*Assump!$D$226</f>
        <v>1</v>
      </c>
      <c r="AN12" s="39">
        <f>IF(AN2&gt;=Assump!$D$228,1,0)*Assump!$D$226</f>
        <v>1</v>
      </c>
      <c r="AO12" s="39">
        <f>IF(AO2&gt;=Assump!$D$228,1,0)*Assump!$D$226</f>
        <v>1</v>
      </c>
      <c r="AP12" s="39">
        <f>IF(AP2&gt;=Assump!$D$228,1,0)*Assump!$D$226</f>
        <v>1</v>
      </c>
      <c r="AQ12" s="39">
        <f>IF(AQ2&gt;=Assump!$D$228,1,0)*Assump!$D$226</f>
        <v>1</v>
      </c>
      <c r="AR12" s="39">
        <f>IF(AR2&gt;=Assump!$D$228,1,0)*Assump!$D$226</f>
        <v>1</v>
      </c>
      <c r="AS12" s="39">
        <f>IF(AS2&gt;=Assump!$D$228,1,0)*Assump!$D$226</f>
        <v>1</v>
      </c>
      <c r="AT12" s="39">
        <f>IF(AT2&gt;=Assump!$D$228,1,0)*Assump!$D$226</f>
        <v>1</v>
      </c>
      <c r="AU12" s="39">
        <f>IF(AU2&gt;=Assump!$D$228,1,0)*Assump!$D$226</f>
        <v>1</v>
      </c>
      <c r="AV12" s="39">
        <f>IF(AV2&gt;=Assump!$D$228,1,0)*Assump!$D$226</f>
        <v>1</v>
      </c>
      <c r="AW12" s="39">
        <f>IF(AW2&gt;=Assump!$D$228,1,0)*Assump!$D$226</f>
        <v>1</v>
      </c>
      <c r="AX12" s="39">
        <f>IF(AX2&gt;=Assump!$D$228,1,0)*Assump!$D$226</f>
        <v>1</v>
      </c>
      <c r="AY12" s="39">
        <f>IF(AY2&gt;=Assump!$D$228,1,0)*Assump!$D$226</f>
        <v>1</v>
      </c>
      <c r="AZ12" s="39">
        <f>IF(AZ2&gt;=Assump!$D$228,1,0)*Assump!$D$226</f>
        <v>1</v>
      </c>
      <c r="BA12" s="39">
        <f>IF(BA2&gt;=Assump!$D$228,1,0)*Assump!$D$226</f>
        <v>1</v>
      </c>
      <c r="BB12" s="39">
        <f>IF(BB2&gt;=Assump!$D$228,1,0)*Assump!$D$226</f>
        <v>1</v>
      </c>
      <c r="BC12" s="39">
        <f>IF(BC2&gt;=Assump!$D$228,1,0)*Assump!$D$226</f>
        <v>1</v>
      </c>
      <c r="BD12" s="39">
        <f>IF(BD2&gt;=Assump!$D$228,1,0)*Assump!$D$226</f>
        <v>1</v>
      </c>
      <c r="BE12" s="39">
        <f>IF(BE2&gt;=Assump!$D$228,1,0)*Assump!$D$226</f>
        <v>1</v>
      </c>
      <c r="BF12" s="39">
        <f>IF(BF2&gt;=Assump!$D$228,1,0)*Assump!$D$226</f>
        <v>1</v>
      </c>
      <c r="BG12" s="39">
        <f>IF(BG2&gt;=Assump!$D$228,1,0)*Assump!$D$226</f>
        <v>1</v>
      </c>
      <c r="BH12" s="39">
        <f>IF(BH2&gt;=Assump!$D$228,1,0)*Assump!$D$226</f>
        <v>1</v>
      </c>
      <c r="BI12" s="39">
        <f>IF(BI2&gt;=Assump!$D$228,1,0)*Assump!$D$226</f>
        <v>1</v>
      </c>
      <c r="BJ12" s="39">
        <f>IF(BJ2&gt;=Assump!$D$228,1,0)*Assump!$D$226</f>
        <v>1</v>
      </c>
      <c r="BK12" s="39">
        <f>IF(BK2&gt;=Assump!$D$228,1,0)*Assump!$D$226</f>
        <v>1</v>
      </c>
      <c r="BL12" s="39">
        <f>IF(BL2&gt;=Assump!$D$228,1,0)*Assump!$D$226</f>
        <v>1</v>
      </c>
      <c r="BM12" s="39">
        <f>IF(BM2&gt;=Assump!$D$228,1,0)*Assump!$D$226</f>
        <v>1</v>
      </c>
      <c r="BN12" s="39">
        <f>IF(BN2&gt;=Assump!$D$228,1,0)*Assump!$D$226</f>
        <v>1</v>
      </c>
      <c r="BO12" s="39">
        <f>IF(BO2&gt;=Assump!$D$228,1,0)*Assump!$D$226</f>
        <v>1</v>
      </c>
      <c r="BP12" s="39">
        <f>IF(BP2&gt;=Assump!$D$228,1,0)*Assump!$D$226</f>
        <v>1</v>
      </c>
      <c r="BQ12" s="39">
        <f>IF(BQ2&gt;=Assump!$D$228,1,0)*Assump!$D$226</f>
        <v>1</v>
      </c>
      <c r="BR12" s="39">
        <f>IF(BR2&gt;=Assump!$D$228,1,0)*Assump!$D$226</f>
        <v>1</v>
      </c>
      <c r="BS12" s="39">
        <f>IF(BS2&gt;=Assump!$D$228,1,0)*Assump!$D$226</f>
        <v>1</v>
      </c>
      <c r="BT12" s="39">
        <f>IF(BT2&gt;=Assump!$D$228,1,0)*Assump!$D$226</f>
        <v>1</v>
      </c>
      <c r="BU12" s="39">
        <f>IF(BU2&gt;=Assump!$D$228,1,0)*Assump!$D$226</f>
        <v>1</v>
      </c>
      <c r="BV12" s="39">
        <f>IF(BV2&gt;=Assump!$D$228,1,0)*Assump!$D$226</f>
        <v>1</v>
      </c>
      <c r="BW12" s="39">
        <f>IF(BW2&gt;=Assump!$D$228,1,0)*Assump!$D$226</f>
        <v>1</v>
      </c>
      <c r="BX12" s="39">
        <f>IF(BX2&gt;=Assump!$D$228,1,0)*Assump!$D$226</f>
        <v>1</v>
      </c>
      <c r="BY12" s="39">
        <f>IF(BY2&gt;=Assump!$D$228,1,0)*Assump!$D$226</f>
        <v>1</v>
      </c>
      <c r="BZ12" s="39">
        <f>IF(BZ2&gt;=Assump!$D$228,1,0)*Assump!$D$226</f>
        <v>1</v>
      </c>
      <c r="CA12" s="39">
        <f>IF(CA2&gt;=Assump!$D$228,1,0)*Assump!$D$226</f>
        <v>1</v>
      </c>
      <c r="CB12" s="39">
        <f>IF(CB2&gt;=Assump!$D$228,1,0)*Assump!$D$226</f>
        <v>1</v>
      </c>
      <c r="CC12" s="39">
        <f>IF(CC2&gt;=Assump!$D$228,1,0)*Assump!$D$226</f>
        <v>1</v>
      </c>
      <c r="CD12" s="39">
        <f>IF(CD2&gt;=Assump!$D$228,1,0)*Assump!$D$226</f>
        <v>1</v>
      </c>
      <c r="CE12" s="39">
        <f>IF(CE2&gt;=Assump!$D$228,1,0)*Assump!$D$226</f>
        <v>1</v>
      </c>
      <c r="CF12" s="39">
        <f>IF(CF2&gt;=Assump!$D$228,1,0)*Assump!$D$226</f>
        <v>1</v>
      </c>
      <c r="CG12" s="39">
        <f>IF(CG2&gt;=Assump!$D$228,1,0)*Assump!$D$226</f>
        <v>1</v>
      </c>
      <c r="CH12" s="39">
        <f>IF(CH2&gt;=Assump!$D$228,1,0)*Assump!$D$226</f>
        <v>1</v>
      </c>
      <c r="CI12" s="39">
        <f>IF(CI2&gt;=Assump!$D$228,1,0)*Assump!$D$226</f>
        <v>1</v>
      </c>
      <c r="CJ12" s="39">
        <f>IF(CJ2&gt;=Assump!$D$228,1,0)*Assump!$D$226</f>
        <v>1</v>
      </c>
      <c r="CK12" s="39">
        <f>IF(CK2&gt;=Assump!$D$228,1,0)*Assump!$D$226</f>
        <v>1</v>
      </c>
      <c r="CL12" s="39">
        <f>IF(CL2&gt;=Assump!$D$228,1,0)*Assump!$D$226</f>
        <v>1</v>
      </c>
      <c r="CM12" s="39">
        <f>IF(CM2&gt;=Assump!$D$228,1,0)*Assump!$D$226</f>
        <v>1</v>
      </c>
      <c r="CN12" s="39">
        <f>IF(CN2&gt;=Assump!$D$228,1,0)*Assump!$D$226</f>
        <v>1</v>
      </c>
      <c r="CO12" s="39">
        <f>IF(CO2&gt;=Assump!$D$228,1,0)*Assump!$D$226</f>
        <v>1</v>
      </c>
      <c r="CP12" s="39">
        <f>IF(CP2&gt;=Assump!$D$228,1,0)*Assump!$D$226</f>
        <v>1</v>
      </c>
      <c r="CQ12" s="39">
        <f>IF(CQ2&gt;=Assump!$D$228,1,0)*Assump!$D$226</f>
        <v>1</v>
      </c>
      <c r="CR12" s="39">
        <f>IF(CR2&gt;=Assump!$D$228,1,0)*Assump!$D$226</f>
        <v>1</v>
      </c>
      <c r="CS12" s="39">
        <f>IF(CS2&gt;=Assump!$D$228,1,0)*Assump!$D$226</f>
        <v>1</v>
      </c>
      <c r="CT12" s="39">
        <f>IF(CT2&gt;=Assump!$D$228,1,0)*Assump!$D$226</f>
        <v>1</v>
      </c>
      <c r="CU12" s="39">
        <f>IF(CU2&gt;=Assump!$D$228,1,0)*Assump!$D$226</f>
        <v>1</v>
      </c>
      <c r="CV12" s="39">
        <f>IF(CV2&gt;=Assump!$D$228,1,0)*Assump!$D$226</f>
        <v>1</v>
      </c>
      <c r="CW12" s="39">
        <f>IF(CW2&gt;=Assump!$D$228,1,0)*Assump!$D$226</f>
        <v>1</v>
      </c>
      <c r="CX12" s="39">
        <f>IF(CX2&gt;=Assump!$D$228,1,0)*Assump!$D$226</f>
        <v>1</v>
      </c>
      <c r="CY12" s="39">
        <f>IF(CY2&gt;=Assump!$D$228,1,0)*Assump!$D$226</f>
        <v>1</v>
      </c>
      <c r="CZ12" s="39">
        <f>IF(CZ2&gt;=Assump!$D$228,1,0)*Assump!$D$226</f>
        <v>1</v>
      </c>
      <c r="DA12" s="39">
        <f>IF(DA2&gt;=Assump!$D$228,1,0)*Assump!$D$226</f>
        <v>1</v>
      </c>
      <c r="DB12" s="39">
        <f>IF(DB2&gt;=Assump!$D$228,1,0)*Assump!$D$226</f>
        <v>1</v>
      </c>
      <c r="DC12" s="39">
        <f>IF(DC2&gt;=Assump!$D$228,1,0)*Assump!$D$226</f>
        <v>1</v>
      </c>
      <c r="DD12" s="39">
        <f>IF(DD2&gt;=Assump!$D$228,1,0)*Assump!$D$226</f>
        <v>1</v>
      </c>
      <c r="DE12" s="39">
        <f>IF(DE2&gt;=Assump!$D$228,1,0)*Assump!$D$226</f>
        <v>1</v>
      </c>
      <c r="DF12" s="39">
        <f>IF(DF2&gt;=Assump!$D$228,1,0)*Assump!$D$226</f>
        <v>1</v>
      </c>
      <c r="DG12" s="39">
        <f>IF(DG2&gt;=Assump!$D$228,1,0)*Assump!$D$226</f>
        <v>1</v>
      </c>
      <c r="DH12" s="39">
        <f>IF(DH2&gt;=Assump!$D$228,1,0)*Assump!$D$226</f>
        <v>1</v>
      </c>
      <c r="DI12" s="39">
        <f>IF(DI2&gt;=Assump!$D$228,1,0)*Assump!$D$226</f>
        <v>1</v>
      </c>
      <c r="DJ12" s="39">
        <f>IF(DJ2&gt;=Assump!$D$228,1,0)*Assump!$D$226</f>
        <v>1</v>
      </c>
      <c r="DK12" s="39">
        <f>IF(DK2&gt;=Assump!$D$228,1,0)*Assump!$D$226</f>
        <v>1</v>
      </c>
      <c r="DL12" s="39">
        <f>IF(DL2&gt;=Assump!$D$228,1,0)*Assump!$D$226</f>
        <v>1</v>
      </c>
      <c r="DM12" s="39">
        <f>IF(DM2&gt;=Assump!$D$228,1,0)*Assump!$D$226</f>
        <v>1</v>
      </c>
      <c r="DN12" s="39">
        <f>IF(DN2&gt;=Assump!$D$228,1,0)*Assump!$D$226</f>
        <v>1</v>
      </c>
      <c r="DO12" s="39">
        <f>IF(DO2&gt;=Assump!$D$228,1,0)*Assump!$D$226</f>
        <v>1</v>
      </c>
      <c r="DP12" s="39">
        <f>IF(DP2&gt;=Assump!$D$228,1,0)*Assump!$D$226</f>
        <v>1</v>
      </c>
      <c r="DQ12" s="39">
        <f>IF(DQ2&gt;=Assump!$D$228,1,0)*Assump!$D$226</f>
        <v>1</v>
      </c>
      <c r="DR12" s="39">
        <f>IF(DR2&gt;=Assump!$D$228,1,0)*Assump!$D$226</f>
        <v>1</v>
      </c>
      <c r="DS12" s="39">
        <f>IF(DS2&gt;=Assump!$D$228,1,0)*Assump!$D$226</f>
        <v>1</v>
      </c>
      <c r="DT12" s="39">
        <f>IF(DT2&gt;=Assump!$D$228,1,0)*Assump!$D$226</f>
        <v>1</v>
      </c>
      <c r="DU12" s="39">
        <f>IF(DU2&gt;=Assump!$D$228,1,0)*Assump!$D$226</f>
        <v>1</v>
      </c>
      <c r="DV12" s="39">
        <f>IF(DV2&gt;=Assump!$D$228,1,0)*Assump!$D$226</f>
        <v>1</v>
      </c>
      <c r="DW12" s="39">
        <f>IF(DW2&gt;=Assump!$D$228,1,0)*Assump!$D$226</f>
        <v>1</v>
      </c>
      <c r="DX12" s="39">
        <f>IF(DX2&gt;=Assump!$D$228,1,0)*Assump!$D$226</f>
        <v>1</v>
      </c>
      <c r="DY12" s="39">
        <f>IF(DY2&gt;=Assump!$D$228,1,0)*Assump!$D$226</f>
        <v>1</v>
      </c>
      <c r="DZ12" s="39">
        <f>IF(DZ2&gt;=Assump!$D$228,1,0)*Assump!$D$226</f>
        <v>1</v>
      </c>
      <c r="EA12" s="39">
        <f>IF(EA2&gt;=Assump!$D$228,1,0)*Assump!$D$226</f>
        <v>1</v>
      </c>
      <c r="EB12" s="39">
        <f>IF(EB2&gt;=Assump!$D$228,1,0)*Assump!$D$226</f>
        <v>1</v>
      </c>
      <c r="EC12" s="39">
        <f>IF(EC2&gt;=Assump!$D$228,1,0)*Assump!$D$226</f>
        <v>1</v>
      </c>
      <c r="ED12" s="39">
        <f>IF(ED2&gt;=Assump!$D$228,1,0)*Assump!$D$226</f>
        <v>1</v>
      </c>
      <c r="EE12" s="39">
        <f>IF(EE2&gt;=Assump!$D$228,1,0)*Assump!$D$226</f>
        <v>1</v>
      </c>
      <c r="EF12" s="39">
        <f>IF(EF2&gt;=Assump!$D$228,1,0)*Assump!$D$226</f>
        <v>1</v>
      </c>
      <c r="EG12" s="39">
        <f>IF(EG2&gt;=Assump!$D$228,1,0)*Assump!$D$226</f>
        <v>1</v>
      </c>
      <c r="EH12" s="39">
        <f>IF(EH2&gt;=Assump!$D$228,1,0)*Assump!$D$226</f>
        <v>1</v>
      </c>
      <c r="EI12" s="39">
        <f>IF(EI2&gt;=Assump!$D$228,1,0)*Assump!$D$226</f>
        <v>1</v>
      </c>
      <c r="EJ12" s="39">
        <f>IF(EJ2&gt;=Assump!$D$228,1,0)*Assump!$D$226</f>
        <v>1</v>
      </c>
      <c r="EK12" s="39">
        <f>IF(EK2&gt;=Assump!$D$228,1,0)*Assump!$D$226</f>
        <v>1</v>
      </c>
      <c r="EL12" s="39">
        <f>IF(EL2&gt;=Assump!$D$228,1,0)*Assump!$D$226</f>
        <v>1</v>
      </c>
      <c r="EM12" s="39">
        <f>IF(EM2&gt;=Assump!$D$228,1,0)*Assump!$D$226</f>
        <v>1</v>
      </c>
      <c r="EN12" s="39">
        <f>IF(EN2&gt;=Assump!$D$228,1,0)*Assump!$D$226</f>
        <v>1</v>
      </c>
      <c r="EO12" s="39">
        <f>IF(EO2&gt;=Assump!$D$228,1,0)*Assump!$D$226</f>
        <v>1</v>
      </c>
      <c r="EP12" s="39">
        <f>IF(EP2&gt;=Assump!$D$228,1,0)*Assump!$D$226</f>
        <v>1</v>
      </c>
      <c r="EQ12" s="39">
        <f>IF(EQ2&gt;=Assump!$D$228,1,0)*Assump!$D$226</f>
        <v>1</v>
      </c>
      <c r="ER12" s="39">
        <f>IF(ER2&gt;=Assump!$D$228,1,0)*Assump!$D$226</f>
        <v>1</v>
      </c>
      <c r="ES12" s="39">
        <f>IF(ES2&gt;=Assump!$D$228,1,0)*Assump!$D$226</f>
        <v>1</v>
      </c>
      <c r="ET12" s="39">
        <f>IF(ET2&gt;=Assump!$D$228,1,0)*Assump!$D$226</f>
        <v>1</v>
      </c>
      <c r="EU12" s="39">
        <f>IF(EU2&gt;=Assump!$D$228,1,0)*Assump!$D$226</f>
        <v>1</v>
      </c>
      <c r="EV12" s="39">
        <f>IF(EV2&gt;=Assump!$D$228,1,0)*Assump!$D$226</f>
        <v>1</v>
      </c>
      <c r="EW12" s="39">
        <f>IF(EW2&gt;=Assump!$D$228,1,0)*Assump!$D$226</f>
        <v>1</v>
      </c>
      <c r="EX12" s="39">
        <f>IF(EX2&gt;=Assump!$D$228,1,0)*Assump!$D$226</f>
        <v>1</v>
      </c>
      <c r="EY12" s="39">
        <f>IF(EY2&gt;=Assump!$D$228,1,0)*Assump!$D$226</f>
        <v>1</v>
      </c>
      <c r="EZ12" s="39">
        <f>IF(EZ2&gt;=Assump!$D$228,1,0)*Assump!$D$226</f>
        <v>1</v>
      </c>
      <c r="FA12" s="39">
        <f>IF(FA2&gt;=Assump!$D$228,1,0)*Assump!$D$226</f>
        <v>1</v>
      </c>
      <c r="FB12" s="39">
        <f>IF(FB2&gt;=Assump!$D$228,1,0)*Assump!$D$226</f>
        <v>1</v>
      </c>
      <c r="FC12" s="39">
        <f>IF(FC2&gt;=Assump!$D$228,1,0)*Assump!$D$226</f>
        <v>1</v>
      </c>
      <c r="FD12" s="39">
        <f>IF(FD2&gt;=Assump!$D$228,1,0)*Assump!$D$226</f>
        <v>1</v>
      </c>
      <c r="FE12" s="39">
        <f>IF(FE2&gt;=Assump!$D$228,1,0)*Assump!$D$226</f>
        <v>1</v>
      </c>
      <c r="FF12" s="39">
        <f>IF(FF2&gt;=Assump!$D$228,1,0)*Assump!$D$226</f>
        <v>1</v>
      </c>
      <c r="FG12" s="39">
        <f>IF(FG2&gt;=Assump!$D$228,1,0)*Assump!$D$226</f>
        <v>1</v>
      </c>
      <c r="FH12" s="39">
        <f>IF(FH2&gt;=Assump!$D$228,1,0)*Assump!$D$226</f>
        <v>1</v>
      </c>
      <c r="FI12" s="39">
        <f>IF(FI2&gt;=Assump!$D$228,1,0)*Assump!$D$226</f>
        <v>1</v>
      </c>
      <c r="FJ12" s="39">
        <f>IF(FJ2&gt;=Assump!$D$228,1,0)*Assump!$D$226</f>
        <v>1</v>
      </c>
      <c r="FK12" s="39">
        <f>IF(FK2&gt;=Assump!$D$228,1,0)*Assump!$D$226</f>
        <v>1</v>
      </c>
      <c r="FL12" s="39">
        <f>IF(FL2&gt;=Assump!$D$228,1,0)*Assump!$D$226</f>
        <v>1</v>
      </c>
      <c r="FM12" s="39">
        <f>IF(FM2&gt;=Assump!$D$228,1,0)*Assump!$D$226</f>
        <v>1</v>
      </c>
      <c r="FN12" s="39">
        <f>IF(FN2&gt;=Assump!$D$228,1,0)*Assump!$D$226</f>
        <v>1</v>
      </c>
      <c r="FO12" s="39">
        <f>IF(FO2&gt;=Assump!$D$228,1,0)*Assump!$D$226</f>
        <v>1</v>
      </c>
      <c r="FP12" s="39">
        <f>IF(FP2&gt;=Assump!$D$228,1,0)*Assump!$D$226</f>
        <v>1</v>
      </c>
      <c r="FQ12" s="39">
        <f>IF(FQ2&gt;=Assump!$D$228,1,0)*Assump!$D$226</f>
        <v>1</v>
      </c>
      <c r="FR12" s="39">
        <f>IF(FR2&gt;=Assump!$D$228,1,0)*Assump!$D$226</f>
        <v>1</v>
      </c>
      <c r="FS12" s="39">
        <f>IF(FS2&gt;=Assump!$D$228,1,0)*Assump!$D$226</f>
        <v>1</v>
      </c>
      <c r="FT12" s="39">
        <f>IF(FT2&gt;=Assump!$D$228,1,0)*Assump!$D$226</f>
        <v>1</v>
      </c>
      <c r="FU12" s="39">
        <f>IF(FU2&gt;=Assump!$D$228,1,0)*Assump!$D$226</f>
        <v>1</v>
      </c>
      <c r="FV12" s="39">
        <f>IF(FV2&gt;=Assump!$D$228,1,0)*Assump!$D$226</f>
        <v>1</v>
      </c>
      <c r="FW12" s="39">
        <f>IF(FW2&gt;=Assump!$D$228,1,0)*Assump!$D$226</f>
        <v>1</v>
      </c>
      <c r="FX12" s="39">
        <f>IF(FX2&gt;=Assump!$D$228,1,0)*Assump!$D$226</f>
        <v>1</v>
      </c>
      <c r="FY12" s="39">
        <f>IF(FY2&gt;=Assump!$D$228,1,0)*Assump!$D$226</f>
        <v>1</v>
      </c>
      <c r="FZ12" s="39">
        <f>IF(FZ2&gt;=Assump!$D$228,1,0)*Assump!$D$226</f>
        <v>1</v>
      </c>
      <c r="GA12" s="39">
        <f>IF(GA2&gt;=Assump!$D$228,1,0)*Assump!$D$226</f>
        <v>1</v>
      </c>
      <c r="GB12" s="39">
        <f>IF(GB2&gt;=Assump!$D$228,1,0)*Assump!$D$226</f>
        <v>1</v>
      </c>
      <c r="GC12" s="39">
        <f>IF(GC2&gt;=Assump!$D$228,1,0)*Assump!$D$226</f>
        <v>1</v>
      </c>
      <c r="GD12" s="39">
        <f>IF(GD2&gt;=Assump!$D$228,1,0)*Assump!$D$226</f>
        <v>1</v>
      </c>
      <c r="GE12" s="39">
        <f>IF(GE2&gt;=Assump!$D$228,1,0)*Assump!$D$226</f>
        <v>1</v>
      </c>
      <c r="GF12" s="39">
        <f>IF(GF2&gt;=Assump!$D$228,1,0)*Assump!$D$226</f>
        <v>1</v>
      </c>
      <c r="GG12" s="39">
        <f>IF(GG2&gt;=Assump!$D$228,1,0)*Assump!$D$226</f>
        <v>1</v>
      </c>
      <c r="GH12" s="39">
        <f>IF(GH2&gt;=Assump!$D$228,1,0)*Assump!$D$226</f>
        <v>1</v>
      </c>
      <c r="GI12" s="39">
        <f>IF(GI2&gt;=Assump!$D$228,1,0)*Assump!$D$226</f>
        <v>1</v>
      </c>
      <c r="GJ12" s="39">
        <f>IF(GJ2&gt;=Assump!$D$228,1,0)*Assump!$D$226</f>
        <v>1</v>
      </c>
      <c r="GK12" s="39">
        <f>IF(GK2&gt;=Assump!$D$228,1,0)*Assump!$D$226</f>
        <v>1</v>
      </c>
      <c r="GL12" s="39">
        <f>IF(GL2&gt;=Assump!$D$228,1,0)*Assump!$D$226</f>
        <v>1</v>
      </c>
      <c r="GM12" s="39">
        <f>IF(GM2&gt;=Assump!$D$228,1,0)*Assump!$D$226</f>
        <v>1</v>
      </c>
      <c r="GN12" s="39">
        <f>IF(GN2&gt;=Assump!$D$228,1,0)*Assump!$D$226</f>
        <v>1</v>
      </c>
      <c r="GO12" s="39">
        <f>IF(GO2&gt;=Assump!$D$228,1,0)*Assump!$D$226</f>
        <v>1</v>
      </c>
      <c r="GP12" s="39">
        <f>IF(GP2&gt;=Assump!$D$228,1,0)*Assump!$D$226</f>
        <v>1</v>
      </c>
      <c r="GQ12" s="39">
        <f>IF(GQ2&gt;=Assump!$D$228,1,0)*Assump!$D$226</f>
        <v>1</v>
      </c>
      <c r="GR12" s="39">
        <f>IF(GR2&gt;=Assump!$D$228,1,0)*Assump!$D$226</f>
        <v>1</v>
      </c>
      <c r="GS12" s="39">
        <f>IF(GS2&gt;=Assump!$D$228,1,0)*Assump!$D$226</f>
        <v>1</v>
      </c>
      <c r="GT12" s="39">
        <f>IF(GT2&gt;=Assump!$D$228,1,0)*Assump!$D$226</f>
        <v>1</v>
      </c>
      <c r="GU12" s="39">
        <f>IF(GU2&gt;=Assump!$D$228,1,0)*Assump!$D$226</f>
        <v>1</v>
      </c>
      <c r="GV12" s="39">
        <f>IF(GV2&gt;=Assump!$D$228,1,0)*Assump!$D$226</f>
        <v>1</v>
      </c>
      <c r="GW12" s="39">
        <f>IF(GW2&gt;=Assump!$D$228,1,0)*Assump!$D$226</f>
        <v>1</v>
      </c>
      <c r="GX12" s="39">
        <f>IF(GX2&gt;=Assump!$D$228,1,0)*Assump!$D$226</f>
        <v>1</v>
      </c>
      <c r="GY12" s="39">
        <f>IF(GY2&gt;=Assump!$D$228,1,0)*Assump!$D$226</f>
        <v>1</v>
      </c>
      <c r="GZ12" s="39">
        <f>IF(GZ2&gt;=Assump!$D$228,1,0)*Assump!$D$226</f>
        <v>1</v>
      </c>
      <c r="HA12" s="39">
        <f>IF(HA2&gt;=Assump!$D$228,1,0)*Assump!$D$226</f>
        <v>1</v>
      </c>
      <c r="HB12" s="39">
        <f>IF(HB2&gt;=Assump!$D$228,1,0)*Assump!$D$226</f>
        <v>1</v>
      </c>
      <c r="HC12" s="39">
        <f>IF(HC2&gt;=Assump!$D$228,1,0)*Assump!$D$226</f>
        <v>1</v>
      </c>
      <c r="HD12" s="39">
        <f>IF(HD2&gt;=Assump!$D$228,1,0)*Assump!$D$226</f>
        <v>1</v>
      </c>
      <c r="HE12" s="39">
        <f>IF(HE2&gt;=Assump!$D$228,1,0)*Assump!$D$226</f>
        <v>1</v>
      </c>
      <c r="HF12" s="39">
        <f>IF(HF2&gt;=Assump!$D$228,1,0)*Assump!$D$226</f>
        <v>1</v>
      </c>
      <c r="HG12" s="39">
        <f>IF(HG2&gt;=Assump!$D$228,1,0)*Assump!$D$226</f>
        <v>1</v>
      </c>
      <c r="HH12" s="39">
        <f>IF(HH2&gt;=Assump!$D$228,1,0)*Assump!$D$226</f>
        <v>1</v>
      </c>
      <c r="HI12" s="39">
        <f>IF(HI2&gt;=Assump!$D$228,1,0)*Assump!$D$226</f>
        <v>1</v>
      </c>
      <c r="HJ12" s="39">
        <f>IF(HJ2&gt;=Assump!$D$228,1,0)*Assump!$D$226</f>
        <v>1</v>
      </c>
      <c r="HK12" s="39">
        <f>IF(HK2&gt;=Assump!$D$228,1,0)*Assump!$D$226</f>
        <v>1</v>
      </c>
      <c r="HL12" s="39">
        <f>IF(HL2&gt;=Assump!$D$228,1,0)*Assump!$D$226</f>
        <v>1</v>
      </c>
      <c r="HM12" s="39">
        <f>IF(HM2&gt;=Assump!$D$228,1,0)*Assump!$D$226</f>
        <v>1</v>
      </c>
      <c r="HN12" s="39">
        <f>IF(HN2&gt;=Assump!$D$228,1,0)*Assump!$D$226</f>
        <v>1</v>
      </c>
      <c r="HO12" s="39">
        <f>IF(HO2&gt;=Assump!$D$228,1,0)*Assump!$D$226</f>
        <v>1</v>
      </c>
      <c r="HP12" s="39">
        <f>IF(HP2&gt;=Assump!$D$228,1,0)*Assump!$D$226</f>
        <v>1</v>
      </c>
      <c r="HQ12" s="39">
        <f>IF(HQ2&gt;=Assump!$D$228,1,0)*Assump!$D$226</f>
        <v>1</v>
      </c>
      <c r="HR12" s="39">
        <f>IF(HR2&gt;=Assump!$D$228,1,0)*Assump!$D$226</f>
        <v>1</v>
      </c>
      <c r="HS12" s="39">
        <f>IF(HS2&gt;=Assump!$D$228,1,0)*Assump!$D$226</f>
        <v>1</v>
      </c>
      <c r="HT12" s="39">
        <f>IF(HT2&gt;=Assump!$D$228,1,0)*Assump!$D$226</f>
        <v>1</v>
      </c>
      <c r="HU12" s="39">
        <f>IF(HU2&gt;=Assump!$D$228,1,0)*Assump!$D$226</f>
        <v>1</v>
      </c>
      <c r="HV12" s="39">
        <f>IF(HV2&gt;=Assump!$D$228,1,0)*Assump!$D$226</f>
        <v>1</v>
      </c>
      <c r="HW12" s="39">
        <f>IF(HW2&gt;=Assump!$D$228,1,0)*Assump!$D$226</f>
        <v>1</v>
      </c>
      <c r="HX12" s="39">
        <f>IF(HX2&gt;=Assump!$D$228,1,0)*Assump!$D$226</f>
        <v>1</v>
      </c>
      <c r="HY12" s="39">
        <f>IF(HY2&gt;=Assump!$D$228,1,0)*Assump!$D$226</f>
        <v>1</v>
      </c>
      <c r="HZ12" s="39">
        <f>IF(HZ2&gt;=Assump!$D$228,1,0)*Assump!$D$226</f>
        <v>1</v>
      </c>
      <c r="IA12" s="39">
        <f>IF(IA2&gt;=Assump!$D$228,1,0)*Assump!$D$226</f>
        <v>1</v>
      </c>
      <c r="IB12" s="39">
        <f>IF(IB2&gt;=Assump!$D$228,1,0)*Assump!$D$226</f>
        <v>1</v>
      </c>
      <c r="IC12" s="39">
        <f>IF(IC2&gt;=Assump!$D$228,1,0)*Assump!$D$226</f>
        <v>1</v>
      </c>
      <c r="ID12" s="39">
        <f>IF(ID2&gt;=Assump!$D$228,1,0)*Assump!$D$226</f>
        <v>1</v>
      </c>
      <c r="IE12" s="39">
        <f>IF(IE2&gt;=Assump!$D$228,1,0)*Assump!$D$226</f>
        <v>1</v>
      </c>
      <c r="IF12" s="39">
        <f>IF(IF2&gt;=Assump!$D$228,1,0)*Assump!$D$226</f>
        <v>1</v>
      </c>
      <c r="IG12" s="39">
        <f>IF(IG2&gt;=Assump!$D$228,1,0)*Assump!$D$226</f>
        <v>1</v>
      </c>
      <c r="IH12" s="39">
        <f>IF(IH2&gt;=Assump!$D$228,1,0)*Assump!$D$226</f>
        <v>1</v>
      </c>
      <c r="II12" s="39">
        <f>IF(II2&gt;=Assump!$D$228,1,0)*Assump!$D$226</f>
        <v>1</v>
      </c>
      <c r="IJ12" s="39">
        <f>IF(IJ2&gt;=Assump!$D$228,1,0)*Assump!$D$226</f>
        <v>1</v>
      </c>
      <c r="IK12" s="39">
        <f>IF(IK2&gt;=Assump!$D$228,1,0)*Assump!$D$226</f>
        <v>1</v>
      </c>
      <c r="IL12" s="39">
        <f>IF(IL2&gt;=Assump!$D$228,1,0)*Assump!$D$226</f>
        <v>1</v>
      </c>
    </row>
    <row r="13" spans="2:246" s="2" customFormat="1" ht="12" customHeight="1" x14ac:dyDescent="0.2">
      <c r="B13" s="3"/>
      <c r="C13" s="13"/>
      <c r="D13" s="13"/>
      <c r="E13" s="13"/>
      <c r="F13" s="13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</row>
    <row r="14" spans="2:246" s="2" customFormat="1" ht="12" customHeight="1" thickBot="1" x14ac:dyDescent="0.25">
      <c r="B14" s="112" t="s">
        <v>122</v>
      </c>
      <c r="C14" s="112"/>
      <c r="D14" s="112"/>
      <c r="E14" s="113"/>
      <c r="F14" s="113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</row>
    <row r="15" spans="2:246" ht="12" customHeight="1" outlineLevel="1" x14ac:dyDescent="0.3">
      <c r="B15" s="7" t="s">
        <v>119</v>
      </c>
      <c r="C15" s="78"/>
      <c r="D15" s="78"/>
      <c r="E15" s="79"/>
      <c r="F15" s="79"/>
      <c r="G15" s="75" t="b">
        <f>DA!G7</f>
        <v>1</v>
      </c>
      <c r="H15" s="75" t="b">
        <f>DA!H7</f>
        <v>1</v>
      </c>
      <c r="I15" s="75" t="b">
        <f>DA!I7</f>
        <v>1</v>
      </c>
      <c r="J15" s="75" t="b">
        <f>DA!J7</f>
        <v>1</v>
      </c>
      <c r="K15" s="75" t="b">
        <f>DA!K7</f>
        <v>1</v>
      </c>
      <c r="L15" s="75" t="b">
        <f>DA!L7</f>
        <v>1</v>
      </c>
      <c r="M15" s="75" t="b">
        <f>DA!M7</f>
        <v>1</v>
      </c>
      <c r="N15" s="75" t="b">
        <f>DA!N7</f>
        <v>1</v>
      </c>
      <c r="O15" s="75" t="b">
        <f>DA!O7</f>
        <v>1</v>
      </c>
      <c r="P15" s="75" t="b">
        <f>DA!P7</f>
        <v>1</v>
      </c>
      <c r="Q15" s="75" t="b">
        <f>DA!Q7</f>
        <v>1</v>
      </c>
      <c r="R15" s="75" t="b">
        <f>DA!R7</f>
        <v>1</v>
      </c>
      <c r="S15" s="75" t="b">
        <f>DA!S7</f>
        <v>0</v>
      </c>
      <c r="T15" s="75" t="b">
        <f>DA!T7</f>
        <v>0</v>
      </c>
      <c r="U15" s="75" t="b">
        <f>DA!U7</f>
        <v>0</v>
      </c>
      <c r="V15" s="75" t="b">
        <f>DA!V7</f>
        <v>0</v>
      </c>
      <c r="W15" s="75" t="b">
        <f>DA!W7</f>
        <v>0</v>
      </c>
      <c r="X15" s="75" t="b">
        <f>DA!X7</f>
        <v>0</v>
      </c>
      <c r="Y15" s="75" t="b">
        <f>DA!Y7</f>
        <v>0</v>
      </c>
      <c r="Z15" s="75" t="b">
        <f>DA!Z7</f>
        <v>0</v>
      </c>
      <c r="AA15" s="75" t="b">
        <f>DA!AA7</f>
        <v>0</v>
      </c>
      <c r="AB15" s="75" t="b">
        <f>DA!AB7</f>
        <v>0</v>
      </c>
      <c r="AC15" s="75" t="b">
        <f>DA!AC7</f>
        <v>0</v>
      </c>
      <c r="AD15" s="75" t="b">
        <f>DA!AD7</f>
        <v>0</v>
      </c>
      <c r="AE15" s="75" t="b">
        <f>DA!AE7</f>
        <v>0</v>
      </c>
      <c r="AF15" s="75" t="b">
        <f>DA!AF7</f>
        <v>0</v>
      </c>
      <c r="AG15" s="75" t="b">
        <f>DA!AG7</f>
        <v>0</v>
      </c>
      <c r="AH15" s="75" t="b">
        <f>DA!AH7</f>
        <v>0</v>
      </c>
      <c r="AI15" s="75" t="b">
        <f>DA!AI7</f>
        <v>0</v>
      </c>
      <c r="AJ15" s="75" t="b">
        <f>DA!AJ7</f>
        <v>0</v>
      </c>
      <c r="AK15" s="75" t="b">
        <f>DA!AK7</f>
        <v>0</v>
      </c>
      <c r="AL15" s="75" t="b">
        <f>DA!AL7</f>
        <v>0</v>
      </c>
      <c r="AM15" s="75" t="b">
        <f>DA!AM7</f>
        <v>0</v>
      </c>
      <c r="AN15" s="75" t="b">
        <f>DA!AN7</f>
        <v>0</v>
      </c>
      <c r="AO15" s="75" t="b">
        <f>DA!AO7</f>
        <v>0</v>
      </c>
      <c r="AP15" s="75" t="b">
        <f>DA!AP7</f>
        <v>0</v>
      </c>
      <c r="AQ15" s="75" t="b">
        <f>DA!AQ7</f>
        <v>0</v>
      </c>
      <c r="AR15" s="75" t="b">
        <f>DA!AR7</f>
        <v>0</v>
      </c>
      <c r="AS15" s="75" t="b">
        <f>DA!AS7</f>
        <v>0</v>
      </c>
      <c r="AT15" s="75" t="b">
        <f>DA!AT7</f>
        <v>0</v>
      </c>
      <c r="AU15" s="75" t="b">
        <f>DA!AU7</f>
        <v>0</v>
      </c>
      <c r="AV15" s="75" t="b">
        <f>DA!AV7</f>
        <v>0</v>
      </c>
      <c r="AW15" s="75" t="b">
        <f>DA!AW7</f>
        <v>0</v>
      </c>
      <c r="AX15" s="75" t="b">
        <f>DA!AX7</f>
        <v>0</v>
      </c>
      <c r="AY15" s="75" t="b">
        <f>DA!AY7</f>
        <v>0</v>
      </c>
      <c r="AZ15" s="75" t="b">
        <f>DA!AZ7</f>
        <v>0</v>
      </c>
      <c r="BA15" s="75" t="b">
        <f>DA!BA7</f>
        <v>0</v>
      </c>
      <c r="BB15" s="75" t="b">
        <f>DA!BB7</f>
        <v>0</v>
      </c>
      <c r="BC15" s="75" t="b">
        <f>DA!BC7</f>
        <v>0</v>
      </c>
      <c r="BD15" s="75" t="b">
        <f>DA!BD7</f>
        <v>0</v>
      </c>
      <c r="BE15" s="75" t="b">
        <f>DA!BE7</f>
        <v>0</v>
      </c>
      <c r="BF15" s="75" t="b">
        <f>DA!BF7</f>
        <v>0</v>
      </c>
      <c r="BG15" s="75" t="b">
        <f>DA!BG7</f>
        <v>0</v>
      </c>
      <c r="BH15" s="75" t="b">
        <f>DA!BH7</f>
        <v>0</v>
      </c>
      <c r="BI15" s="75" t="b">
        <f>DA!BI7</f>
        <v>0</v>
      </c>
      <c r="BJ15" s="75" t="b">
        <f>DA!BJ7</f>
        <v>0</v>
      </c>
      <c r="BK15" s="75" t="b">
        <f>DA!BK7</f>
        <v>0</v>
      </c>
      <c r="BL15" s="75" t="b">
        <f>DA!BL7</f>
        <v>0</v>
      </c>
      <c r="BM15" s="75" t="b">
        <f>DA!BM7</f>
        <v>0</v>
      </c>
      <c r="BN15" s="75" t="b">
        <f>DA!BN7</f>
        <v>0</v>
      </c>
      <c r="BO15" s="75" t="b">
        <f>DA!BO7</f>
        <v>0</v>
      </c>
      <c r="BP15" s="75" t="b">
        <f>DA!BP7</f>
        <v>0</v>
      </c>
      <c r="BQ15" s="75" t="b">
        <f>DA!BQ7</f>
        <v>0</v>
      </c>
      <c r="BR15" s="75" t="b">
        <f>DA!BR7</f>
        <v>0</v>
      </c>
      <c r="BS15" s="75" t="b">
        <f>DA!BS7</f>
        <v>0</v>
      </c>
      <c r="BT15" s="75" t="b">
        <f>DA!BT7</f>
        <v>0</v>
      </c>
      <c r="BU15" s="75" t="b">
        <f>DA!BU7</f>
        <v>0</v>
      </c>
      <c r="BV15" s="75" t="b">
        <f>DA!BV7</f>
        <v>0</v>
      </c>
      <c r="BW15" s="75" t="b">
        <f>DA!BW7</f>
        <v>0</v>
      </c>
      <c r="BX15" s="75" t="b">
        <f>DA!BX7</f>
        <v>0</v>
      </c>
      <c r="BY15" s="75" t="b">
        <f>DA!BY7</f>
        <v>0</v>
      </c>
      <c r="BZ15" s="75" t="b">
        <f>DA!BZ7</f>
        <v>0</v>
      </c>
      <c r="CA15" s="75" t="b">
        <f>DA!CA7</f>
        <v>0</v>
      </c>
      <c r="CB15" s="75" t="b">
        <f>DA!CB7</f>
        <v>0</v>
      </c>
      <c r="CC15" s="75" t="b">
        <f>DA!CC7</f>
        <v>0</v>
      </c>
      <c r="CD15" s="75" t="b">
        <f>DA!CD7</f>
        <v>0</v>
      </c>
      <c r="CE15" s="75" t="b">
        <f>DA!CE7</f>
        <v>0</v>
      </c>
      <c r="CF15" s="75" t="b">
        <f>DA!CF7</f>
        <v>0</v>
      </c>
      <c r="CG15" s="75" t="b">
        <f>DA!CG7</f>
        <v>0</v>
      </c>
      <c r="CH15" s="75" t="b">
        <f>DA!CH7</f>
        <v>0</v>
      </c>
      <c r="CI15" s="75" t="b">
        <f>DA!CI7</f>
        <v>0</v>
      </c>
      <c r="CJ15" s="75" t="b">
        <f>DA!CJ7</f>
        <v>0</v>
      </c>
      <c r="CK15" s="75" t="b">
        <f>DA!CK7</f>
        <v>0</v>
      </c>
      <c r="CL15" s="75" t="b">
        <f>DA!CL7</f>
        <v>0</v>
      </c>
      <c r="CM15" s="75" t="b">
        <f>DA!CM7</f>
        <v>0</v>
      </c>
      <c r="CN15" s="75" t="b">
        <f>DA!CN7</f>
        <v>0</v>
      </c>
      <c r="CO15" s="75" t="b">
        <f>DA!CO7</f>
        <v>0</v>
      </c>
      <c r="CP15" s="75" t="b">
        <f>DA!CP7</f>
        <v>0</v>
      </c>
      <c r="CQ15" s="75" t="b">
        <f>DA!CQ7</f>
        <v>0</v>
      </c>
      <c r="CR15" s="75" t="b">
        <f>DA!CR7</f>
        <v>0</v>
      </c>
      <c r="CS15" s="75" t="b">
        <f>DA!CS7</f>
        <v>0</v>
      </c>
      <c r="CT15" s="75" t="b">
        <f>DA!CT7</f>
        <v>0</v>
      </c>
      <c r="CU15" s="75" t="b">
        <f>DA!CU7</f>
        <v>0</v>
      </c>
      <c r="CV15" s="75" t="b">
        <f>DA!CV7</f>
        <v>0</v>
      </c>
      <c r="CW15" s="75" t="b">
        <f>DA!CW7</f>
        <v>0</v>
      </c>
      <c r="CX15" s="75" t="b">
        <f>DA!CX7</f>
        <v>0</v>
      </c>
      <c r="CY15" s="75" t="b">
        <f>DA!CY7</f>
        <v>0</v>
      </c>
      <c r="CZ15" s="75" t="b">
        <f>DA!CZ7</f>
        <v>0</v>
      </c>
      <c r="DA15" s="75" t="b">
        <f>DA!DA7</f>
        <v>0</v>
      </c>
      <c r="DB15" s="75" t="b">
        <f>DA!DB7</f>
        <v>0</v>
      </c>
      <c r="DC15" s="75" t="b">
        <f>DA!DC7</f>
        <v>0</v>
      </c>
      <c r="DD15" s="75" t="b">
        <f>DA!DD7</f>
        <v>0</v>
      </c>
      <c r="DE15" s="75" t="b">
        <f>DA!DE7</f>
        <v>0</v>
      </c>
      <c r="DF15" s="75" t="b">
        <f>DA!DF7</f>
        <v>0</v>
      </c>
      <c r="DG15" s="75" t="b">
        <f>DA!DG7</f>
        <v>0</v>
      </c>
      <c r="DH15" s="75" t="b">
        <f>DA!DH7</f>
        <v>0</v>
      </c>
      <c r="DI15" s="75" t="b">
        <f>DA!DI7</f>
        <v>0</v>
      </c>
      <c r="DJ15" s="75" t="b">
        <f>DA!DJ7</f>
        <v>0</v>
      </c>
      <c r="DK15" s="75" t="b">
        <f>DA!DK7</f>
        <v>0</v>
      </c>
      <c r="DL15" s="75" t="b">
        <f>DA!DL7</f>
        <v>0</v>
      </c>
      <c r="DM15" s="75" t="b">
        <f>DA!DM7</f>
        <v>0</v>
      </c>
      <c r="DN15" s="75" t="b">
        <f>DA!DN7</f>
        <v>0</v>
      </c>
      <c r="DO15" s="75" t="b">
        <f>DA!DO7</f>
        <v>0</v>
      </c>
      <c r="DP15" s="75" t="b">
        <f>DA!DP7</f>
        <v>0</v>
      </c>
      <c r="DQ15" s="75" t="b">
        <f>DA!DQ7</f>
        <v>0</v>
      </c>
      <c r="DR15" s="75" t="b">
        <f>DA!DR7</f>
        <v>0</v>
      </c>
      <c r="DS15" s="75" t="b">
        <f>DA!DS7</f>
        <v>0</v>
      </c>
      <c r="DT15" s="75" t="b">
        <f>DA!DT7</f>
        <v>0</v>
      </c>
      <c r="DU15" s="75" t="b">
        <f>DA!DU7</f>
        <v>0</v>
      </c>
      <c r="DV15" s="75" t="b">
        <f>DA!DV7</f>
        <v>0</v>
      </c>
      <c r="DW15" s="75" t="b">
        <f>DA!DW7</f>
        <v>0</v>
      </c>
      <c r="DX15" s="75" t="b">
        <f>DA!DX7</f>
        <v>0</v>
      </c>
      <c r="DY15" s="75" t="b">
        <f>DA!DY7</f>
        <v>0</v>
      </c>
      <c r="DZ15" s="75" t="b">
        <f>DA!DZ7</f>
        <v>0</v>
      </c>
      <c r="EA15" s="75" t="b">
        <f>DA!EA7</f>
        <v>0</v>
      </c>
      <c r="EB15" s="75" t="b">
        <f>DA!EB7</f>
        <v>0</v>
      </c>
      <c r="EC15" s="75" t="b">
        <f>DA!EC7</f>
        <v>0</v>
      </c>
      <c r="ED15" s="75" t="b">
        <f>DA!ED7</f>
        <v>0</v>
      </c>
      <c r="EE15" s="75" t="b">
        <f>DA!EE7</f>
        <v>0</v>
      </c>
      <c r="EF15" s="75" t="b">
        <f>DA!EF7</f>
        <v>0</v>
      </c>
      <c r="EG15" s="75" t="b">
        <f>DA!EG7</f>
        <v>0</v>
      </c>
      <c r="EH15" s="75" t="b">
        <f>DA!EH7</f>
        <v>0</v>
      </c>
      <c r="EI15" s="75" t="b">
        <f>DA!EI7</f>
        <v>0</v>
      </c>
      <c r="EJ15" s="75" t="b">
        <f>DA!EJ7</f>
        <v>0</v>
      </c>
      <c r="EK15" s="75" t="b">
        <f>DA!EK7</f>
        <v>0</v>
      </c>
      <c r="EL15" s="75" t="b">
        <f>DA!EL7</f>
        <v>0</v>
      </c>
      <c r="EM15" s="75" t="b">
        <f>DA!EM7</f>
        <v>0</v>
      </c>
      <c r="EN15" s="75" t="b">
        <f>DA!EN7</f>
        <v>0</v>
      </c>
      <c r="EO15" s="75" t="b">
        <f>DA!EO7</f>
        <v>0</v>
      </c>
      <c r="EP15" s="75" t="b">
        <f>DA!EP7</f>
        <v>0</v>
      </c>
      <c r="EQ15" s="75" t="b">
        <f>DA!EQ7</f>
        <v>0</v>
      </c>
      <c r="ER15" s="75" t="b">
        <f>DA!ER7</f>
        <v>0</v>
      </c>
      <c r="ES15" s="75" t="b">
        <f>DA!ES7</f>
        <v>0</v>
      </c>
      <c r="ET15" s="75" t="b">
        <f>DA!ET7</f>
        <v>0</v>
      </c>
      <c r="EU15" s="75" t="b">
        <f>DA!EU7</f>
        <v>0</v>
      </c>
      <c r="EV15" s="75" t="b">
        <f>DA!EV7</f>
        <v>0</v>
      </c>
      <c r="EW15" s="75" t="b">
        <f>DA!EW7</f>
        <v>0</v>
      </c>
      <c r="EX15" s="75" t="b">
        <f>DA!EX7</f>
        <v>0</v>
      </c>
      <c r="EY15" s="75" t="b">
        <f>DA!EY7</f>
        <v>0</v>
      </c>
      <c r="EZ15" s="75" t="b">
        <f>DA!EZ7</f>
        <v>0</v>
      </c>
      <c r="FA15" s="75" t="b">
        <f>DA!FA7</f>
        <v>0</v>
      </c>
      <c r="FB15" s="75" t="b">
        <f>DA!FB7</f>
        <v>0</v>
      </c>
      <c r="FC15" s="75" t="b">
        <f>DA!FC7</f>
        <v>0</v>
      </c>
      <c r="FD15" s="75" t="b">
        <f>DA!FD7</f>
        <v>0</v>
      </c>
      <c r="FE15" s="75" t="b">
        <f>DA!FE7</f>
        <v>0</v>
      </c>
      <c r="FF15" s="75" t="b">
        <f>DA!FF7</f>
        <v>0</v>
      </c>
      <c r="FG15" s="75" t="b">
        <f>DA!FG7</f>
        <v>0</v>
      </c>
      <c r="FH15" s="75" t="b">
        <f>DA!FH7</f>
        <v>0</v>
      </c>
      <c r="FI15" s="75" t="b">
        <f>DA!FI7</f>
        <v>0</v>
      </c>
      <c r="FJ15" s="75" t="b">
        <f>DA!FJ7</f>
        <v>0</v>
      </c>
      <c r="FK15" s="75" t="b">
        <f>DA!FK7</f>
        <v>0</v>
      </c>
      <c r="FL15" s="75" t="b">
        <f>DA!FL7</f>
        <v>0</v>
      </c>
      <c r="FM15" s="75" t="b">
        <f>DA!FM7</f>
        <v>0</v>
      </c>
      <c r="FN15" s="75" t="b">
        <f>DA!FN7</f>
        <v>0</v>
      </c>
      <c r="FO15" s="75" t="b">
        <f>DA!FO7</f>
        <v>0</v>
      </c>
      <c r="FP15" s="75" t="b">
        <f>DA!FP7</f>
        <v>0</v>
      </c>
      <c r="FQ15" s="75" t="b">
        <f>DA!FQ7</f>
        <v>0</v>
      </c>
      <c r="FR15" s="75" t="b">
        <f>DA!FR7</f>
        <v>0</v>
      </c>
      <c r="FS15" s="75" t="b">
        <f>DA!FS7</f>
        <v>0</v>
      </c>
      <c r="FT15" s="75" t="b">
        <f>DA!FT7</f>
        <v>0</v>
      </c>
      <c r="FU15" s="75" t="b">
        <f>DA!FU7</f>
        <v>0</v>
      </c>
      <c r="FV15" s="75" t="b">
        <f>DA!FV7</f>
        <v>0</v>
      </c>
      <c r="FW15" s="75" t="b">
        <f>DA!FW7</f>
        <v>0</v>
      </c>
      <c r="FX15" s="75" t="b">
        <f>DA!FX7</f>
        <v>0</v>
      </c>
      <c r="FY15" s="75" t="b">
        <f>DA!FY7</f>
        <v>0</v>
      </c>
      <c r="FZ15" s="75" t="b">
        <f>DA!FZ7</f>
        <v>0</v>
      </c>
      <c r="GA15" s="75" t="b">
        <f>DA!GA7</f>
        <v>0</v>
      </c>
      <c r="GB15" s="75" t="b">
        <f>DA!GB7</f>
        <v>0</v>
      </c>
      <c r="GC15" s="75" t="b">
        <f>DA!GC7</f>
        <v>0</v>
      </c>
      <c r="GD15" s="75" t="b">
        <f>DA!GD7</f>
        <v>0</v>
      </c>
      <c r="GE15" s="75" t="b">
        <f>DA!GE7</f>
        <v>0</v>
      </c>
      <c r="GF15" s="75" t="b">
        <f>DA!GF7</f>
        <v>0</v>
      </c>
      <c r="GG15" s="75" t="b">
        <f>DA!GG7</f>
        <v>0</v>
      </c>
      <c r="GH15" s="75" t="b">
        <f>DA!GH7</f>
        <v>0</v>
      </c>
      <c r="GI15" s="75" t="b">
        <f>DA!GI7</f>
        <v>0</v>
      </c>
      <c r="GJ15" s="75" t="b">
        <f>DA!GJ7</f>
        <v>0</v>
      </c>
      <c r="GK15" s="75" t="b">
        <f>DA!GK7</f>
        <v>0</v>
      </c>
      <c r="GL15" s="75" t="b">
        <f>DA!GL7</f>
        <v>0</v>
      </c>
      <c r="GM15" s="75" t="b">
        <f>DA!GM7</f>
        <v>0</v>
      </c>
      <c r="GN15" s="75" t="b">
        <f>DA!GN7</f>
        <v>0</v>
      </c>
      <c r="GO15" s="75" t="b">
        <f>DA!GO7</f>
        <v>0</v>
      </c>
      <c r="GP15" s="75" t="b">
        <f>DA!GP7</f>
        <v>0</v>
      </c>
      <c r="GQ15" s="75" t="b">
        <f>DA!GQ7</f>
        <v>0</v>
      </c>
      <c r="GR15" s="75" t="b">
        <f>DA!GR7</f>
        <v>0</v>
      </c>
      <c r="GS15" s="75" t="b">
        <f>DA!GS7</f>
        <v>0</v>
      </c>
      <c r="GT15" s="75" t="b">
        <f>DA!GT7</f>
        <v>0</v>
      </c>
      <c r="GU15" s="75" t="b">
        <f>DA!GU7</f>
        <v>0</v>
      </c>
      <c r="GV15" s="75" t="b">
        <f>DA!GV7</f>
        <v>0</v>
      </c>
      <c r="GW15" s="75" t="b">
        <f>DA!GW7</f>
        <v>0</v>
      </c>
      <c r="GX15" s="75" t="b">
        <f>DA!GX7</f>
        <v>0</v>
      </c>
      <c r="GY15" s="75" t="b">
        <f>DA!GY7</f>
        <v>0</v>
      </c>
      <c r="GZ15" s="75" t="b">
        <f>DA!GZ7</f>
        <v>0</v>
      </c>
      <c r="HA15" s="75" t="b">
        <f>DA!HA7</f>
        <v>0</v>
      </c>
      <c r="HB15" s="75" t="b">
        <f>DA!HB7</f>
        <v>0</v>
      </c>
      <c r="HC15" s="75" t="b">
        <f>DA!HC7</f>
        <v>0</v>
      </c>
      <c r="HD15" s="75" t="b">
        <f>DA!HD7</f>
        <v>0</v>
      </c>
      <c r="HE15" s="75" t="b">
        <f>DA!HE7</f>
        <v>0</v>
      </c>
      <c r="HF15" s="75" t="b">
        <f>DA!HF7</f>
        <v>0</v>
      </c>
      <c r="HG15" s="75" t="b">
        <f>DA!HG7</f>
        <v>0</v>
      </c>
      <c r="HH15" s="75" t="b">
        <f>DA!HH7</f>
        <v>0</v>
      </c>
      <c r="HI15" s="75" t="b">
        <f>DA!HI7</f>
        <v>0</v>
      </c>
      <c r="HJ15" s="75" t="b">
        <f>DA!HJ7</f>
        <v>0</v>
      </c>
      <c r="HK15" s="75" t="b">
        <f>DA!HK7</f>
        <v>0</v>
      </c>
      <c r="HL15" s="75" t="b">
        <f>DA!HL7</f>
        <v>0</v>
      </c>
      <c r="HM15" s="75" t="b">
        <f>DA!HM7</f>
        <v>0</v>
      </c>
      <c r="HN15" s="75" t="b">
        <f>DA!HN7</f>
        <v>0</v>
      </c>
      <c r="HO15" s="75" t="b">
        <f>DA!HO7</f>
        <v>0</v>
      </c>
      <c r="HP15" s="75" t="b">
        <f>DA!HP7</f>
        <v>0</v>
      </c>
      <c r="HQ15" s="75" t="b">
        <f>DA!HQ7</f>
        <v>0</v>
      </c>
      <c r="HR15" s="75" t="b">
        <f>DA!HR7</f>
        <v>0</v>
      </c>
      <c r="HS15" s="75" t="b">
        <f>DA!HS7</f>
        <v>0</v>
      </c>
      <c r="HT15" s="75" t="b">
        <f>DA!HT7</f>
        <v>0</v>
      </c>
      <c r="HU15" s="75" t="b">
        <f>DA!HU7</f>
        <v>0</v>
      </c>
      <c r="HV15" s="75" t="b">
        <f>DA!HV7</f>
        <v>0</v>
      </c>
      <c r="HW15" s="75" t="b">
        <f>DA!HW7</f>
        <v>0</v>
      </c>
      <c r="HX15" s="75" t="b">
        <f>DA!HX7</f>
        <v>0</v>
      </c>
      <c r="HY15" s="75" t="b">
        <f>DA!HY7</f>
        <v>0</v>
      </c>
      <c r="HZ15" s="75" t="b">
        <f>DA!HZ7</f>
        <v>0</v>
      </c>
      <c r="IA15" s="75" t="b">
        <f>DA!IA7</f>
        <v>0</v>
      </c>
      <c r="IB15" s="75" t="b">
        <f>DA!IB7</f>
        <v>0</v>
      </c>
      <c r="IC15" s="75" t="b">
        <f>DA!IC7</f>
        <v>0</v>
      </c>
      <c r="ID15" s="75" t="b">
        <f>DA!ID7</f>
        <v>0</v>
      </c>
      <c r="IE15" s="75" t="b">
        <f>DA!IE7</f>
        <v>0</v>
      </c>
      <c r="IF15" s="75" t="b">
        <f>DA!IF7</f>
        <v>0</v>
      </c>
      <c r="IG15" s="75" t="b">
        <f>DA!IG7</f>
        <v>0</v>
      </c>
      <c r="IH15" s="75" t="b">
        <f>DA!IH7</f>
        <v>0</v>
      </c>
      <c r="II15" s="75" t="b">
        <f>DA!II7</f>
        <v>0</v>
      </c>
      <c r="IJ15" s="75" t="b">
        <f>DA!IJ7</f>
        <v>0</v>
      </c>
      <c r="IK15" s="75" t="b">
        <f>DA!IK7</f>
        <v>0</v>
      </c>
      <c r="IL15" s="75" t="b">
        <f>DA!IL7</f>
        <v>0</v>
      </c>
    </row>
    <row r="16" spans="2:246" ht="12" customHeight="1" outlineLevel="1" x14ac:dyDescent="0.3">
      <c r="B16" s="7" t="s">
        <v>342</v>
      </c>
      <c r="C16" s="78"/>
      <c r="D16" s="78"/>
      <c r="E16" s="79"/>
      <c r="F16" s="79"/>
      <c r="G16" s="75" t="b">
        <f>DA!G8</f>
        <v>0</v>
      </c>
      <c r="H16" s="75" t="b">
        <f>DA!H8</f>
        <v>0</v>
      </c>
      <c r="I16" s="75" t="b">
        <f>DA!I8</f>
        <v>0</v>
      </c>
      <c r="J16" s="75" t="b">
        <f>DA!J8</f>
        <v>0</v>
      </c>
      <c r="K16" s="75" t="b">
        <f>DA!K8</f>
        <v>0</v>
      </c>
      <c r="L16" s="75" t="b">
        <f>DA!L8</f>
        <v>0</v>
      </c>
      <c r="M16" s="75" t="b">
        <f>DA!M8</f>
        <v>0</v>
      </c>
      <c r="N16" s="75" t="b">
        <f>DA!N8</f>
        <v>0</v>
      </c>
      <c r="O16" s="75" t="b">
        <f>DA!O8</f>
        <v>0</v>
      </c>
      <c r="P16" s="75" t="b">
        <f>DA!P8</f>
        <v>0</v>
      </c>
      <c r="Q16" s="75" t="b">
        <f>DA!Q8</f>
        <v>0</v>
      </c>
      <c r="R16" s="75" t="b">
        <f>DA!R8</f>
        <v>1</v>
      </c>
      <c r="S16" s="75" t="b">
        <f>DA!S8</f>
        <v>0</v>
      </c>
      <c r="T16" s="75" t="b">
        <f>DA!T8</f>
        <v>0</v>
      </c>
      <c r="U16" s="75" t="b">
        <f>DA!U8</f>
        <v>0</v>
      </c>
      <c r="V16" s="75" t="b">
        <f>DA!V8</f>
        <v>0</v>
      </c>
      <c r="W16" s="75" t="b">
        <f>DA!W8</f>
        <v>0</v>
      </c>
      <c r="X16" s="75" t="b">
        <f>DA!X8</f>
        <v>0</v>
      </c>
      <c r="Y16" s="75" t="b">
        <f>DA!Y8</f>
        <v>0</v>
      </c>
      <c r="Z16" s="75" t="b">
        <f>DA!Z8</f>
        <v>0</v>
      </c>
      <c r="AA16" s="75" t="b">
        <f>DA!AA8</f>
        <v>0</v>
      </c>
      <c r="AB16" s="75" t="b">
        <f>DA!AB8</f>
        <v>0</v>
      </c>
      <c r="AC16" s="75" t="b">
        <f>DA!AC8</f>
        <v>0</v>
      </c>
      <c r="AD16" s="75" t="b">
        <f>DA!AD8</f>
        <v>0</v>
      </c>
      <c r="AE16" s="75" t="b">
        <f>DA!AE8</f>
        <v>0</v>
      </c>
      <c r="AF16" s="75" t="b">
        <f>DA!AF8</f>
        <v>0</v>
      </c>
      <c r="AG16" s="75" t="b">
        <f>DA!AG8</f>
        <v>0</v>
      </c>
      <c r="AH16" s="75" t="b">
        <f>DA!AH8</f>
        <v>0</v>
      </c>
      <c r="AI16" s="75" t="b">
        <f>DA!AI8</f>
        <v>0</v>
      </c>
      <c r="AJ16" s="75" t="b">
        <f>DA!AJ8</f>
        <v>0</v>
      </c>
      <c r="AK16" s="75" t="b">
        <f>DA!AK8</f>
        <v>0</v>
      </c>
      <c r="AL16" s="75" t="b">
        <f>DA!AL8</f>
        <v>0</v>
      </c>
      <c r="AM16" s="75" t="b">
        <f>DA!AM8</f>
        <v>0</v>
      </c>
      <c r="AN16" s="75" t="b">
        <f>DA!AN8</f>
        <v>0</v>
      </c>
      <c r="AO16" s="75" t="b">
        <f>DA!AO8</f>
        <v>0</v>
      </c>
      <c r="AP16" s="75" t="b">
        <f>DA!AP8</f>
        <v>0</v>
      </c>
      <c r="AQ16" s="75" t="b">
        <f>DA!AQ8</f>
        <v>0</v>
      </c>
      <c r="AR16" s="75" t="b">
        <f>DA!AR8</f>
        <v>0</v>
      </c>
      <c r="AS16" s="75" t="b">
        <f>DA!AS8</f>
        <v>0</v>
      </c>
      <c r="AT16" s="75" t="b">
        <f>DA!AT8</f>
        <v>0</v>
      </c>
      <c r="AU16" s="75" t="b">
        <f>DA!AU8</f>
        <v>0</v>
      </c>
      <c r="AV16" s="75" t="b">
        <f>DA!AV8</f>
        <v>0</v>
      </c>
      <c r="AW16" s="75" t="b">
        <f>DA!AW8</f>
        <v>0</v>
      </c>
      <c r="AX16" s="75" t="b">
        <f>DA!AX8</f>
        <v>0</v>
      </c>
      <c r="AY16" s="75" t="b">
        <f>DA!AY8</f>
        <v>0</v>
      </c>
      <c r="AZ16" s="75" t="b">
        <f>DA!AZ8</f>
        <v>0</v>
      </c>
      <c r="BA16" s="75" t="b">
        <f>DA!BA8</f>
        <v>0</v>
      </c>
      <c r="BB16" s="75" t="b">
        <f>DA!BB8</f>
        <v>0</v>
      </c>
      <c r="BC16" s="75" t="b">
        <f>DA!BC8</f>
        <v>0</v>
      </c>
      <c r="BD16" s="75" t="b">
        <f>DA!BD8</f>
        <v>0</v>
      </c>
      <c r="BE16" s="75" t="b">
        <f>DA!BE8</f>
        <v>0</v>
      </c>
      <c r="BF16" s="75" t="b">
        <f>DA!BF8</f>
        <v>0</v>
      </c>
      <c r="BG16" s="75" t="b">
        <f>DA!BG8</f>
        <v>0</v>
      </c>
      <c r="BH16" s="75" t="b">
        <f>DA!BH8</f>
        <v>0</v>
      </c>
      <c r="BI16" s="75" t="b">
        <f>DA!BI8</f>
        <v>0</v>
      </c>
      <c r="BJ16" s="75" t="b">
        <f>DA!BJ8</f>
        <v>0</v>
      </c>
      <c r="BK16" s="75" t="b">
        <f>DA!BK8</f>
        <v>0</v>
      </c>
      <c r="BL16" s="75" t="b">
        <f>DA!BL8</f>
        <v>0</v>
      </c>
      <c r="BM16" s="75" t="b">
        <f>DA!BM8</f>
        <v>0</v>
      </c>
      <c r="BN16" s="75" t="b">
        <f>DA!BN8</f>
        <v>0</v>
      </c>
      <c r="BO16" s="75" t="b">
        <f>DA!BO8</f>
        <v>0</v>
      </c>
      <c r="BP16" s="75" t="b">
        <f>DA!BP8</f>
        <v>0</v>
      </c>
      <c r="BQ16" s="75" t="b">
        <f>DA!BQ8</f>
        <v>0</v>
      </c>
      <c r="BR16" s="75" t="b">
        <f>DA!BR8</f>
        <v>0</v>
      </c>
      <c r="BS16" s="75" t="b">
        <f>DA!BS8</f>
        <v>0</v>
      </c>
      <c r="BT16" s="75" t="b">
        <f>DA!BT8</f>
        <v>0</v>
      </c>
      <c r="BU16" s="75" t="b">
        <f>DA!BU8</f>
        <v>0</v>
      </c>
      <c r="BV16" s="75" t="b">
        <f>DA!BV8</f>
        <v>0</v>
      </c>
      <c r="BW16" s="75" t="b">
        <f>DA!BW8</f>
        <v>0</v>
      </c>
      <c r="BX16" s="75" t="b">
        <f>DA!BX8</f>
        <v>0</v>
      </c>
      <c r="BY16" s="75" t="b">
        <f>DA!BY8</f>
        <v>0</v>
      </c>
      <c r="BZ16" s="75" t="b">
        <f>DA!BZ8</f>
        <v>0</v>
      </c>
      <c r="CA16" s="75" t="b">
        <f>DA!CA8</f>
        <v>0</v>
      </c>
      <c r="CB16" s="75" t="b">
        <f>DA!CB8</f>
        <v>0</v>
      </c>
      <c r="CC16" s="75" t="b">
        <f>DA!CC8</f>
        <v>0</v>
      </c>
      <c r="CD16" s="75" t="b">
        <f>DA!CD8</f>
        <v>0</v>
      </c>
      <c r="CE16" s="75" t="b">
        <f>DA!CE8</f>
        <v>0</v>
      </c>
      <c r="CF16" s="75" t="b">
        <f>DA!CF8</f>
        <v>0</v>
      </c>
      <c r="CG16" s="75" t="b">
        <f>DA!CG8</f>
        <v>0</v>
      </c>
      <c r="CH16" s="75" t="b">
        <f>DA!CH8</f>
        <v>0</v>
      </c>
      <c r="CI16" s="75" t="b">
        <f>DA!CI8</f>
        <v>0</v>
      </c>
      <c r="CJ16" s="75" t="b">
        <f>DA!CJ8</f>
        <v>0</v>
      </c>
      <c r="CK16" s="75" t="b">
        <f>DA!CK8</f>
        <v>0</v>
      </c>
      <c r="CL16" s="75" t="b">
        <f>DA!CL8</f>
        <v>0</v>
      </c>
      <c r="CM16" s="75" t="b">
        <f>DA!CM8</f>
        <v>0</v>
      </c>
      <c r="CN16" s="75" t="b">
        <f>DA!CN8</f>
        <v>0</v>
      </c>
      <c r="CO16" s="75" t="b">
        <f>DA!CO8</f>
        <v>0</v>
      </c>
      <c r="CP16" s="75" t="b">
        <f>DA!CP8</f>
        <v>0</v>
      </c>
      <c r="CQ16" s="75" t="b">
        <f>DA!CQ8</f>
        <v>0</v>
      </c>
      <c r="CR16" s="75" t="b">
        <f>DA!CR8</f>
        <v>0</v>
      </c>
      <c r="CS16" s="75" t="b">
        <f>DA!CS8</f>
        <v>0</v>
      </c>
      <c r="CT16" s="75" t="b">
        <f>DA!CT8</f>
        <v>0</v>
      </c>
      <c r="CU16" s="75" t="b">
        <f>DA!CU8</f>
        <v>0</v>
      </c>
      <c r="CV16" s="75" t="b">
        <f>DA!CV8</f>
        <v>0</v>
      </c>
      <c r="CW16" s="75" t="b">
        <f>DA!CW8</f>
        <v>0</v>
      </c>
      <c r="CX16" s="75" t="b">
        <f>DA!CX8</f>
        <v>0</v>
      </c>
      <c r="CY16" s="75" t="b">
        <f>DA!CY8</f>
        <v>0</v>
      </c>
      <c r="CZ16" s="75" t="b">
        <f>DA!CZ8</f>
        <v>0</v>
      </c>
      <c r="DA16" s="75" t="b">
        <f>DA!DA8</f>
        <v>0</v>
      </c>
      <c r="DB16" s="75" t="b">
        <f>DA!DB8</f>
        <v>0</v>
      </c>
      <c r="DC16" s="75" t="b">
        <f>DA!DC8</f>
        <v>0</v>
      </c>
      <c r="DD16" s="75" t="b">
        <f>DA!DD8</f>
        <v>0</v>
      </c>
      <c r="DE16" s="75" t="b">
        <f>DA!DE8</f>
        <v>0</v>
      </c>
      <c r="DF16" s="75" t="b">
        <f>DA!DF8</f>
        <v>0</v>
      </c>
      <c r="DG16" s="75" t="b">
        <f>DA!DG8</f>
        <v>0</v>
      </c>
      <c r="DH16" s="75" t="b">
        <f>DA!DH8</f>
        <v>0</v>
      </c>
      <c r="DI16" s="75" t="b">
        <f>DA!DI8</f>
        <v>0</v>
      </c>
      <c r="DJ16" s="75" t="b">
        <f>DA!DJ8</f>
        <v>0</v>
      </c>
      <c r="DK16" s="75" t="b">
        <f>DA!DK8</f>
        <v>0</v>
      </c>
      <c r="DL16" s="75" t="b">
        <f>DA!DL8</f>
        <v>0</v>
      </c>
      <c r="DM16" s="75" t="b">
        <f>DA!DM8</f>
        <v>0</v>
      </c>
      <c r="DN16" s="75" t="b">
        <f>DA!DN8</f>
        <v>0</v>
      </c>
      <c r="DO16" s="75" t="b">
        <f>DA!DO8</f>
        <v>0</v>
      </c>
      <c r="DP16" s="75" t="b">
        <f>DA!DP8</f>
        <v>0</v>
      </c>
      <c r="DQ16" s="75" t="b">
        <f>DA!DQ8</f>
        <v>0</v>
      </c>
      <c r="DR16" s="75" t="b">
        <f>DA!DR8</f>
        <v>0</v>
      </c>
      <c r="DS16" s="75" t="b">
        <f>DA!DS8</f>
        <v>0</v>
      </c>
      <c r="DT16" s="75" t="b">
        <f>DA!DT8</f>
        <v>0</v>
      </c>
      <c r="DU16" s="75" t="b">
        <f>DA!DU8</f>
        <v>0</v>
      </c>
      <c r="DV16" s="75" t="b">
        <f>DA!DV8</f>
        <v>0</v>
      </c>
      <c r="DW16" s="75" t="b">
        <f>DA!DW8</f>
        <v>0</v>
      </c>
      <c r="DX16" s="75" t="b">
        <f>DA!DX8</f>
        <v>0</v>
      </c>
      <c r="DY16" s="75" t="b">
        <f>DA!DY8</f>
        <v>0</v>
      </c>
      <c r="DZ16" s="75" t="b">
        <f>DA!DZ8</f>
        <v>0</v>
      </c>
      <c r="EA16" s="75" t="b">
        <f>DA!EA8</f>
        <v>0</v>
      </c>
      <c r="EB16" s="75" t="b">
        <f>DA!EB8</f>
        <v>0</v>
      </c>
      <c r="EC16" s="75" t="b">
        <f>DA!EC8</f>
        <v>0</v>
      </c>
      <c r="ED16" s="75" t="b">
        <f>DA!ED8</f>
        <v>0</v>
      </c>
      <c r="EE16" s="75" t="b">
        <f>DA!EE8</f>
        <v>0</v>
      </c>
      <c r="EF16" s="75" t="b">
        <f>DA!EF8</f>
        <v>0</v>
      </c>
      <c r="EG16" s="75" t="b">
        <f>DA!EG8</f>
        <v>0</v>
      </c>
      <c r="EH16" s="75" t="b">
        <f>DA!EH8</f>
        <v>0</v>
      </c>
      <c r="EI16" s="75" t="b">
        <f>DA!EI8</f>
        <v>0</v>
      </c>
      <c r="EJ16" s="75" t="b">
        <f>DA!EJ8</f>
        <v>0</v>
      </c>
      <c r="EK16" s="75" t="b">
        <f>DA!EK8</f>
        <v>0</v>
      </c>
      <c r="EL16" s="75" t="b">
        <f>DA!EL8</f>
        <v>0</v>
      </c>
      <c r="EM16" s="75" t="b">
        <f>DA!EM8</f>
        <v>0</v>
      </c>
      <c r="EN16" s="75" t="b">
        <f>DA!EN8</f>
        <v>0</v>
      </c>
      <c r="EO16" s="75" t="b">
        <f>DA!EO8</f>
        <v>0</v>
      </c>
      <c r="EP16" s="75" t="b">
        <f>DA!EP8</f>
        <v>0</v>
      </c>
      <c r="EQ16" s="75" t="b">
        <f>DA!EQ8</f>
        <v>0</v>
      </c>
      <c r="ER16" s="75" t="b">
        <f>DA!ER8</f>
        <v>0</v>
      </c>
      <c r="ES16" s="75" t="b">
        <f>DA!ES8</f>
        <v>0</v>
      </c>
      <c r="ET16" s="75" t="b">
        <f>DA!ET8</f>
        <v>0</v>
      </c>
      <c r="EU16" s="75" t="b">
        <f>DA!EU8</f>
        <v>0</v>
      </c>
      <c r="EV16" s="75" t="b">
        <f>DA!EV8</f>
        <v>0</v>
      </c>
      <c r="EW16" s="75" t="b">
        <f>DA!EW8</f>
        <v>0</v>
      </c>
      <c r="EX16" s="75" t="b">
        <f>DA!EX8</f>
        <v>0</v>
      </c>
      <c r="EY16" s="75" t="b">
        <f>DA!EY8</f>
        <v>0</v>
      </c>
      <c r="EZ16" s="75" t="b">
        <f>DA!EZ8</f>
        <v>0</v>
      </c>
      <c r="FA16" s="75" t="b">
        <f>DA!FA8</f>
        <v>0</v>
      </c>
      <c r="FB16" s="75" t="b">
        <f>DA!FB8</f>
        <v>0</v>
      </c>
      <c r="FC16" s="75" t="b">
        <f>DA!FC8</f>
        <v>0</v>
      </c>
      <c r="FD16" s="75" t="b">
        <f>DA!FD8</f>
        <v>0</v>
      </c>
      <c r="FE16" s="75" t="b">
        <f>DA!FE8</f>
        <v>0</v>
      </c>
      <c r="FF16" s="75" t="b">
        <f>DA!FF8</f>
        <v>0</v>
      </c>
      <c r="FG16" s="75" t="b">
        <f>DA!FG8</f>
        <v>0</v>
      </c>
      <c r="FH16" s="75" t="b">
        <f>DA!FH8</f>
        <v>0</v>
      </c>
      <c r="FI16" s="75" t="b">
        <f>DA!FI8</f>
        <v>0</v>
      </c>
      <c r="FJ16" s="75" t="b">
        <f>DA!FJ8</f>
        <v>0</v>
      </c>
      <c r="FK16" s="75" t="b">
        <f>DA!FK8</f>
        <v>0</v>
      </c>
      <c r="FL16" s="75" t="b">
        <f>DA!FL8</f>
        <v>0</v>
      </c>
      <c r="FM16" s="75" t="b">
        <f>DA!FM8</f>
        <v>0</v>
      </c>
      <c r="FN16" s="75" t="b">
        <f>DA!FN8</f>
        <v>0</v>
      </c>
      <c r="FO16" s="75" t="b">
        <f>DA!FO8</f>
        <v>0</v>
      </c>
      <c r="FP16" s="75" t="b">
        <f>DA!FP8</f>
        <v>0</v>
      </c>
      <c r="FQ16" s="75" t="b">
        <f>DA!FQ8</f>
        <v>0</v>
      </c>
      <c r="FR16" s="75" t="b">
        <f>DA!FR8</f>
        <v>0</v>
      </c>
      <c r="FS16" s="75" t="b">
        <f>DA!FS8</f>
        <v>0</v>
      </c>
      <c r="FT16" s="75" t="b">
        <f>DA!FT8</f>
        <v>0</v>
      </c>
      <c r="FU16" s="75" t="b">
        <f>DA!FU8</f>
        <v>0</v>
      </c>
      <c r="FV16" s="75" t="b">
        <f>DA!FV8</f>
        <v>0</v>
      </c>
      <c r="FW16" s="75" t="b">
        <f>DA!FW8</f>
        <v>0</v>
      </c>
      <c r="FX16" s="75" t="b">
        <f>DA!FX8</f>
        <v>0</v>
      </c>
      <c r="FY16" s="75" t="b">
        <f>DA!FY8</f>
        <v>0</v>
      </c>
      <c r="FZ16" s="75" t="b">
        <f>DA!FZ8</f>
        <v>0</v>
      </c>
      <c r="GA16" s="75" t="b">
        <f>DA!GA8</f>
        <v>0</v>
      </c>
      <c r="GB16" s="75" t="b">
        <f>DA!GB8</f>
        <v>0</v>
      </c>
      <c r="GC16" s="75" t="b">
        <f>DA!GC8</f>
        <v>0</v>
      </c>
      <c r="GD16" s="75" t="b">
        <f>DA!GD8</f>
        <v>0</v>
      </c>
      <c r="GE16" s="75" t="b">
        <f>DA!GE8</f>
        <v>0</v>
      </c>
      <c r="GF16" s="75" t="b">
        <f>DA!GF8</f>
        <v>0</v>
      </c>
      <c r="GG16" s="75" t="b">
        <f>DA!GG8</f>
        <v>0</v>
      </c>
      <c r="GH16" s="75" t="b">
        <f>DA!GH8</f>
        <v>0</v>
      </c>
      <c r="GI16" s="75" t="b">
        <f>DA!GI8</f>
        <v>0</v>
      </c>
      <c r="GJ16" s="75" t="b">
        <f>DA!GJ8</f>
        <v>0</v>
      </c>
      <c r="GK16" s="75" t="b">
        <f>DA!GK8</f>
        <v>0</v>
      </c>
      <c r="GL16" s="75" t="b">
        <f>DA!GL8</f>
        <v>0</v>
      </c>
      <c r="GM16" s="75" t="b">
        <f>DA!GM8</f>
        <v>0</v>
      </c>
      <c r="GN16" s="75" t="b">
        <f>DA!GN8</f>
        <v>0</v>
      </c>
      <c r="GO16" s="75" t="b">
        <f>DA!GO8</f>
        <v>0</v>
      </c>
      <c r="GP16" s="75" t="b">
        <f>DA!GP8</f>
        <v>0</v>
      </c>
      <c r="GQ16" s="75" t="b">
        <f>DA!GQ8</f>
        <v>0</v>
      </c>
      <c r="GR16" s="75" t="b">
        <f>DA!GR8</f>
        <v>0</v>
      </c>
      <c r="GS16" s="75" t="b">
        <f>DA!GS8</f>
        <v>0</v>
      </c>
      <c r="GT16" s="75" t="b">
        <f>DA!GT8</f>
        <v>0</v>
      </c>
      <c r="GU16" s="75" t="b">
        <f>DA!GU8</f>
        <v>0</v>
      </c>
      <c r="GV16" s="75" t="b">
        <f>DA!GV8</f>
        <v>0</v>
      </c>
      <c r="GW16" s="75" t="b">
        <f>DA!GW8</f>
        <v>0</v>
      </c>
      <c r="GX16" s="75" t="b">
        <f>DA!GX8</f>
        <v>0</v>
      </c>
      <c r="GY16" s="75" t="b">
        <f>DA!GY8</f>
        <v>0</v>
      </c>
      <c r="GZ16" s="75" t="b">
        <f>DA!GZ8</f>
        <v>0</v>
      </c>
      <c r="HA16" s="75" t="b">
        <f>DA!HA8</f>
        <v>0</v>
      </c>
      <c r="HB16" s="75" t="b">
        <f>DA!HB8</f>
        <v>0</v>
      </c>
      <c r="HC16" s="75" t="b">
        <f>DA!HC8</f>
        <v>0</v>
      </c>
      <c r="HD16" s="75" t="b">
        <f>DA!HD8</f>
        <v>0</v>
      </c>
      <c r="HE16" s="75" t="b">
        <f>DA!HE8</f>
        <v>0</v>
      </c>
      <c r="HF16" s="75" t="b">
        <f>DA!HF8</f>
        <v>0</v>
      </c>
      <c r="HG16" s="75" t="b">
        <f>DA!HG8</f>
        <v>0</v>
      </c>
      <c r="HH16" s="75" t="b">
        <f>DA!HH8</f>
        <v>0</v>
      </c>
      <c r="HI16" s="75" t="b">
        <f>DA!HI8</f>
        <v>0</v>
      </c>
      <c r="HJ16" s="75" t="b">
        <f>DA!HJ8</f>
        <v>0</v>
      </c>
      <c r="HK16" s="75" t="b">
        <f>DA!HK8</f>
        <v>0</v>
      </c>
      <c r="HL16" s="75" t="b">
        <f>DA!HL8</f>
        <v>0</v>
      </c>
      <c r="HM16" s="75" t="b">
        <f>DA!HM8</f>
        <v>0</v>
      </c>
      <c r="HN16" s="75" t="b">
        <f>DA!HN8</f>
        <v>0</v>
      </c>
      <c r="HO16" s="75" t="b">
        <f>DA!HO8</f>
        <v>0</v>
      </c>
      <c r="HP16" s="75" t="b">
        <f>DA!HP8</f>
        <v>0</v>
      </c>
      <c r="HQ16" s="75" t="b">
        <f>DA!HQ8</f>
        <v>0</v>
      </c>
      <c r="HR16" s="75" t="b">
        <f>DA!HR8</f>
        <v>0</v>
      </c>
      <c r="HS16" s="75" t="b">
        <f>DA!HS8</f>
        <v>0</v>
      </c>
      <c r="HT16" s="75" t="b">
        <f>DA!HT8</f>
        <v>0</v>
      </c>
      <c r="HU16" s="75" t="b">
        <f>DA!HU8</f>
        <v>0</v>
      </c>
      <c r="HV16" s="75" t="b">
        <f>DA!HV8</f>
        <v>0</v>
      </c>
      <c r="HW16" s="75" t="b">
        <f>DA!HW8</f>
        <v>0</v>
      </c>
      <c r="HX16" s="75" t="b">
        <f>DA!HX8</f>
        <v>0</v>
      </c>
      <c r="HY16" s="75" t="b">
        <f>DA!HY8</f>
        <v>0</v>
      </c>
      <c r="HZ16" s="75" t="b">
        <f>DA!HZ8</f>
        <v>0</v>
      </c>
      <c r="IA16" s="75" t="b">
        <f>DA!IA8</f>
        <v>0</v>
      </c>
      <c r="IB16" s="75" t="b">
        <f>DA!IB8</f>
        <v>0</v>
      </c>
      <c r="IC16" s="75" t="b">
        <f>DA!IC8</f>
        <v>0</v>
      </c>
      <c r="ID16" s="75" t="b">
        <f>DA!ID8</f>
        <v>0</v>
      </c>
      <c r="IE16" s="75" t="b">
        <f>DA!IE8</f>
        <v>0</v>
      </c>
      <c r="IF16" s="75" t="b">
        <f>DA!IF8</f>
        <v>0</v>
      </c>
      <c r="IG16" s="75" t="b">
        <f>DA!IG8</f>
        <v>0</v>
      </c>
      <c r="IH16" s="75" t="b">
        <f>DA!IH8</f>
        <v>0</v>
      </c>
      <c r="II16" s="75" t="b">
        <f>DA!II8</f>
        <v>0</v>
      </c>
      <c r="IJ16" s="75" t="b">
        <f>DA!IJ8</f>
        <v>0</v>
      </c>
      <c r="IK16" s="75" t="b">
        <f>DA!IK8</f>
        <v>0</v>
      </c>
      <c r="IL16" s="75" t="b">
        <f>DA!IL8</f>
        <v>0</v>
      </c>
    </row>
    <row r="17" spans="2:246" ht="12" customHeight="1" outlineLevel="1" x14ac:dyDescent="0.3">
      <c r="B17" s="7" t="s">
        <v>120</v>
      </c>
      <c r="C17" s="78"/>
      <c r="D17" s="78"/>
      <c r="E17" s="79"/>
      <c r="F17" s="79"/>
      <c r="G17" s="75" t="b">
        <f>DA!G9</f>
        <v>0</v>
      </c>
      <c r="H17" s="75" t="b">
        <f>DA!H9</f>
        <v>0</v>
      </c>
      <c r="I17" s="75" t="b">
        <f>DA!I9</f>
        <v>0</v>
      </c>
      <c r="J17" s="75" t="b">
        <f>DA!J9</f>
        <v>0</v>
      </c>
      <c r="K17" s="75" t="b">
        <f>DA!K9</f>
        <v>0</v>
      </c>
      <c r="L17" s="75" t="b">
        <f>DA!L9</f>
        <v>0</v>
      </c>
      <c r="M17" s="75" t="b">
        <f>DA!M9</f>
        <v>0</v>
      </c>
      <c r="N17" s="75" t="b">
        <f>DA!N9</f>
        <v>0</v>
      </c>
      <c r="O17" s="75" t="b">
        <f>DA!O9</f>
        <v>0</v>
      </c>
      <c r="P17" s="75" t="b">
        <f>DA!P9</f>
        <v>0</v>
      </c>
      <c r="Q17" s="75" t="b">
        <f>DA!Q9</f>
        <v>0</v>
      </c>
      <c r="R17" s="75" t="b">
        <f>DA!R9</f>
        <v>0</v>
      </c>
      <c r="S17" s="75" t="b">
        <f>DA!S9</f>
        <v>1</v>
      </c>
      <c r="T17" s="75" t="b">
        <f>DA!T9</f>
        <v>1</v>
      </c>
      <c r="U17" s="75" t="b">
        <f>DA!U9</f>
        <v>1</v>
      </c>
      <c r="V17" s="75" t="b">
        <f>DA!V9</f>
        <v>1</v>
      </c>
      <c r="W17" s="75" t="b">
        <f>DA!W9</f>
        <v>1</v>
      </c>
      <c r="X17" s="75" t="b">
        <f>DA!X9</f>
        <v>1</v>
      </c>
      <c r="Y17" s="75" t="b">
        <f>DA!Y9</f>
        <v>1</v>
      </c>
      <c r="Z17" s="75" t="b">
        <f>DA!Z9</f>
        <v>1</v>
      </c>
      <c r="AA17" s="75" t="b">
        <f>DA!AA9</f>
        <v>1</v>
      </c>
      <c r="AB17" s="75" t="b">
        <f>DA!AB9</f>
        <v>1</v>
      </c>
      <c r="AC17" s="75" t="b">
        <f>DA!AC9</f>
        <v>1</v>
      </c>
      <c r="AD17" s="75" t="b">
        <f>DA!AD9</f>
        <v>1</v>
      </c>
      <c r="AE17" s="75" t="b">
        <f>DA!AE9</f>
        <v>1</v>
      </c>
      <c r="AF17" s="75" t="b">
        <f>DA!AF9</f>
        <v>1</v>
      </c>
      <c r="AG17" s="75" t="b">
        <f>DA!AG9</f>
        <v>1</v>
      </c>
      <c r="AH17" s="75" t="b">
        <f>DA!AH9</f>
        <v>1</v>
      </c>
      <c r="AI17" s="75" t="b">
        <f>DA!AI9</f>
        <v>1</v>
      </c>
      <c r="AJ17" s="75" t="b">
        <f>DA!AJ9</f>
        <v>1</v>
      </c>
      <c r="AK17" s="75" t="b">
        <f>DA!AK9</f>
        <v>1</v>
      </c>
      <c r="AL17" s="75" t="b">
        <f>DA!AL9</f>
        <v>1</v>
      </c>
      <c r="AM17" s="75" t="b">
        <f>DA!AM9</f>
        <v>1</v>
      </c>
      <c r="AN17" s="75" t="b">
        <f>DA!AN9</f>
        <v>1</v>
      </c>
      <c r="AO17" s="75" t="b">
        <f>DA!AO9</f>
        <v>1</v>
      </c>
      <c r="AP17" s="75" t="b">
        <f>DA!AP9</f>
        <v>1</v>
      </c>
      <c r="AQ17" s="75" t="b">
        <f>DA!AQ9</f>
        <v>1</v>
      </c>
      <c r="AR17" s="75" t="b">
        <f>DA!AR9</f>
        <v>1</v>
      </c>
      <c r="AS17" s="75" t="b">
        <f>DA!AS9</f>
        <v>1</v>
      </c>
      <c r="AT17" s="75" t="b">
        <f>DA!AT9</f>
        <v>1</v>
      </c>
      <c r="AU17" s="75" t="b">
        <f>DA!AU9</f>
        <v>1</v>
      </c>
      <c r="AV17" s="75" t="b">
        <f>DA!AV9</f>
        <v>1</v>
      </c>
      <c r="AW17" s="75" t="b">
        <f>DA!AW9</f>
        <v>1</v>
      </c>
      <c r="AX17" s="75" t="b">
        <f>DA!AX9</f>
        <v>1</v>
      </c>
      <c r="AY17" s="75" t="b">
        <f>DA!AY9</f>
        <v>1</v>
      </c>
      <c r="AZ17" s="75" t="b">
        <f>DA!AZ9</f>
        <v>1</v>
      </c>
      <c r="BA17" s="75" t="b">
        <f>DA!BA9</f>
        <v>1</v>
      </c>
      <c r="BB17" s="75" t="b">
        <f>DA!BB9</f>
        <v>1</v>
      </c>
      <c r="BC17" s="75" t="b">
        <f>DA!BC9</f>
        <v>1</v>
      </c>
      <c r="BD17" s="75" t="b">
        <f>DA!BD9</f>
        <v>1</v>
      </c>
      <c r="BE17" s="75" t="b">
        <f>DA!BE9</f>
        <v>1</v>
      </c>
      <c r="BF17" s="75" t="b">
        <f>DA!BF9</f>
        <v>1</v>
      </c>
      <c r="BG17" s="75" t="b">
        <f>DA!BG9</f>
        <v>1</v>
      </c>
      <c r="BH17" s="75" t="b">
        <f>DA!BH9</f>
        <v>1</v>
      </c>
      <c r="BI17" s="75" t="b">
        <f>DA!BI9</f>
        <v>1</v>
      </c>
      <c r="BJ17" s="75" t="b">
        <f>DA!BJ9</f>
        <v>1</v>
      </c>
      <c r="BK17" s="75" t="b">
        <f>DA!BK9</f>
        <v>1</v>
      </c>
      <c r="BL17" s="75" t="b">
        <f>DA!BL9</f>
        <v>1</v>
      </c>
      <c r="BM17" s="75" t="b">
        <f>DA!BM9</f>
        <v>1</v>
      </c>
      <c r="BN17" s="75" t="b">
        <f>DA!BN9</f>
        <v>1</v>
      </c>
      <c r="BO17" s="75" t="b">
        <f>DA!BO9</f>
        <v>1</v>
      </c>
      <c r="BP17" s="75" t="b">
        <f>DA!BP9</f>
        <v>1</v>
      </c>
      <c r="BQ17" s="75" t="b">
        <f>DA!BQ9</f>
        <v>1</v>
      </c>
      <c r="BR17" s="75" t="b">
        <f>DA!BR9</f>
        <v>1</v>
      </c>
      <c r="BS17" s="75" t="b">
        <f>DA!BS9</f>
        <v>1</v>
      </c>
      <c r="BT17" s="75" t="b">
        <f>DA!BT9</f>
        <v>1</v>
      </c>
      <c r="BU17" s="75" t="b">
        <f>DA!BU9</f>
        <v>1</v>
      </c>
      <c r="BV17" s="75" t="b">
        <f>DA!BV9</f>
        <v>1</v>
      </c>
      <c r="BW17" s="75" t="b">
        <f>DA!BW9</f>
        <v>1</v>
      </c>
      <c r="BX17" s="75" t="b">
        <f>DA!BX9</f>
        <v>1</v>
      </c>
      <c r="BY17" s="75" t="b">
        <f>DA!BY9</f>
        <v>1</v>
      </c>
      <c r="BZ17" s="75" t="b">
        <f>DA!BZ9</f>
        <v>1</v>
      </c>
      <c r="CA17" s="75" t="b">
        <f>DA!CA9</f>
        <v>1</v>
      </c>
      <c r="CB17" s="75" t="b">
        <f>DA!CB9</f>
        <v>1</v>
      </c>
      <c r="CC17" s="75" t="b">
        <f>DA!CC9</f>
        <v>1</v>
      </c>
      <c r="CD17" s="75" t="b">
        <f>DA!CD9</f>
        <v>1</v>
      </c>
      <c r="CE17" s="75" t="b">
        <f>DA!CE9</f>
        <v>1</v>
      </c>
      <c r="CF17" s="75" t="b">
        <f>DA!CF9</f>
        <v>1</v>
      </c>
      <c r="CG17" s="75" t="b">
        <f>DA!CG9</f>
        <v>1</v>
      </c>
      <c r="CH17" s="75" t="b">
        <f>DA!CH9</f>
        <v>1</v>
      </c>
      <c r="CI17" s="75" t="b">
        <f>DA!CI9</f>
        <v>1</v>
      </c>
      <c r="CJ17" s="75" t="b">
        <f>DA!CJ9</f>
        <v>1</v>
      </c>
      <c r="CK17" s="75" t="b">
        <f>DA!CK9</f>
        <v>1</v>
      </c>
      <c r="CL17" s="75" t="b">
        <f>DA!CL9</f>
        <v>1</v>
      </c>
      <c r="CM17" s="75" t="b">
        <f>DA!CM9</f>
        <v>1</v>
      </c>
      <c r="CN17" s="75" t="b">
        <f>DA!CN9</f>
        <v>1</v>
      </c>
      <c r="CO17" s="75" t="b">
        <f>DA!CO9</f>
        <v>1</v>
      </c>
      <c r="CP17" s="75" t="b">
        <f>DA!CP9</f>
        <v>1</v>
      </c>
      <c r="CQ17" s="75" t="b">
        <f>DA!CQ9</f>
        <v>1</v>
      </c>
      <c r="CR17" s="75" t="b">
        <f>DA!CR9</f>
        <v>1</v>
      </c>
      <c r="CS17" s="75" t="b">
        <f>DA!CS9</f>
        <v>1</v>
      </c>
      <c r="CT17" s="75" t="b">
        <f>DA!CT9</f>
        <v>1</v>
      </c>
      <c r="CU17" s="75" t="b">
        <f>DA!CU9</f>
        <v>1</v>
      </c>
      <c r="CV17" s="75" t="b">
        <f>DA!CV9</f>
        <v>1</v>
      </c>
      <c r="CW17" s="75" t="b">
        <f>DA!CW9</f>
        <v>1</v>
      </c>
      <c r="CX17" s="75" t="b">
        <f>DA!CX9</f>
        <v>1</v>
      </c>
      <c r="CY17" s="75" t="b">
        <f>DA!CY9</f>
        <v>1</v>
      </c>
      <c r="CZ17" s="75" t="b">
        <f>DA!CZ9</f>
        <v>1</v>
      </c>
      <c r="DA17" s="75" t="b">
        <f>DA!DA9</f>
        <v>1</v>
      </c>
      <c r="DB17" s="75" t="b">
        <f>DA!DB9</f>
        <v>1</v>
      </c>
      <c r="DC17" s="75" t="b">
        <f>DA!DC9</f>
        <v>1</v>
      </c>
      <c r="DD17" s="75" t="b">
        <f>DA!DD9</f>
        <v>1</v>
      </c>
      <c r="DE17" s="75" t="b">
        <f>DA!DE9</f>
        <v>1</v>
      </c>
      <c r="DF17" s="75" t="b">
        <f>DA!DF9</f>
        <v>1</v>
      </c>
      <c r="DG17" s="75" t="b">
        <f>DA!DG9</f>
        <v>1</v>
      </c>
      <c r="DH17" s="75" t="b">
        <f>DA!DH9</f>
        <v>1</v>
      </c>
      <c r="DI17" s="75" t="b">
        <f>DA!DI9</f>
        <v>1</v>
      </c>
      <c r="DJ17" s="75" t="b">
        <f>DA!DJ9</f>
        <v>1</v>
      </c>
      <c r="DK17" s="75" t="b">
        <f>DA!DK9</f>
        <v>1</v>
      </c>
      <c r="DL17" s="75" t="b">
        <f>DA!DL9</f>
        <v>1</v>
      </c>
      <c r="DM17" s="75" t="b">
        <f>DA!DM9</f>
        <v>1</v>
      </c>
      <c r="DN17" s="75" t="b">
        <f>DA!DN9</f>
        <v>1</v>
      </c>
      <c r="DO17" s="75" t="b">
        <f>DA!DO9</f>
        <v>1</v>
      </c>
      <c r="DP17" s="75" t="b">
        <f>DA!DP9</f>
        <v>1</v>
      </c>
      <c r="DQ17" s="75" t="b">
        <f>DA!DQ9</f>
        <v>1</v>
      </c>
      <c r="DR17" s="75" t="b">
        <f>DA!DR9</f>
        <v>1</v>
      </c>
      <c r="DS17" s="75" t="b">
        <f>DA!DS9</f>
        <v>1</v>
      </c>
      <c r="DT17" s="75" t="b">
        <f>DA!DT9</f>
        <v>1</v>
      </c>
      <c r="DU17" s="75" t="b">
        <f>DA!DU9</f>
        <v>1</v>
      </c>
      <c r="DV17" s="75" t="b">
        <f>DA!DV9</f>
        <v>1</v>
      </c>
      <c r="DW17" s="75" t="b">
        <f>DA!DW9</f>
        <v>1</v>
      </c>
      <c r="DX17" s="75" t="b">
        <f>DA!DX9</f>
        <v>1</v>
      </c>
      <c r="DY17" s="75" t="b">
        <f>DA!DY9</f>
        <v>1</v>
      </c>
      <c r="DZ17" s="75" t="b">
        <f>DA!DZ9</f>
        <v>1</v>
      </c>
      <c r="EA17" s="75" t="b">
        <f>DA!EA9</f>
        <v>1</v>
      </c>
      <c r="EB17" s="75" t="b">
        <f>DA!EB9</f>
        <v>1</v>
      </c>
      <c r="EC17" s="75" t="b">
        <f>DA!EC9</f>
        <v>1</v>
      </c>
      <c r="ED17" s="75" t="b">
        <f>DA!ED9</f>
        <v>1</v>
      </c>
      <c r="EE17" s="75" t="b">
        <f>DA!EE9</f>
        <v>1</v>
      </c>
      <c r="EF17" s="75" t="b">
        <f>DA!EF9</f>
        <v>1</v>
      </c>
      <c r="EG17" s="75" t="b">
        <f>DA!EG9</f>
        <v>1</v>
      </c>
      <c r="EH17" s="75" t="b">
        <f>DA!EH9</f>
        <v>1</v>
      </c>
      <c r="EI17" s="75" t="b">
        <f>DA!EI9</f>
        <v>1</v>
      </c>
      <c r="EJ17" s="75" t="b">
        <f>DA!EJ9</f>
        <v>1</v>
      </c>
      <c r="EK17" s="75" t="b">
        <f>DA!EK9</f>
        <v>1</v>
      </c>
      <c r="EL17" s="75" t="b">
        <f>DA!EL9</f>
        <v>1</v>
      </c>
      <c r="EM17" s="75" t="b">
        <f>DA!EM9</f>
        <v>1</v>
      </c>
      <c r="EN17" s="75" t="b">
        <f>DA!EN9</f>
        <v>1</v>
      </c>
      <c r="EO17" s="75" t="b">
        <f>DA!EO9</f>
        <v>1</v>
      </c>
      <c r="EP17" s="75" t="b">
        <f>DA!EP9</f>
        <v>1</v>
      </c>
      <c r="EQ17" s="75" t="b">
        <f>DA!EQ9</f>
        <v>1</v>
      </c>
      <c r="ER17" s="75" t="b">
        <f>DA!ER9</f>
        <v>1</v>
      </c>
      <c r="ES17" s="75" t="b">
        <f>DA!ES9</f>
        <v>1</v>
      </c>
      <c r="ET17" s="75" t="b">
        <f>DA!ET9</f>
        <v>1</v>
      </c>
      <c r="EU17" s="75" t="b">
        <f>DA!EU9</f>
        <v>1</v>
      </c>
      <c r="EV17" s="75" t="b">
        <f>DA!EV9</f>
        <v>1</v>
      </c>
      <c r="EW17" s="75" t="b">
        <f>DA!EW9</f>
        <v>1</v>
      </c>
      <c r="EX17" s="75" t="b">
        <f>DA!EX9</f>
        <v>1</v>
      </c>
      <c r="EY17" s="75" t="b">
        <f>DA!EY9</f>
        <v>1</v>
      </c>
      <c r="EZ17" s="75" t="b">
        <f>DA!EZ9</f>
        <v>1</v>
      </c>
      <c r="FA17" s="75" t="b">
        <f>DA!FA9</f>
        <v>1</v>
      </c>
      <c r="FB17" s="75" t="b">
        <f>DA!FB9</f>
        <v>1</v>
      </c>
      <c r="FC17" s="75" t="b">
        <f>DA!FC9</f>
        <v>1</v>
      </c>
      <c r="FD17" s="75" t="b">
        <f>DA!FD9</f>
        <v>1</v>
      </c>
      <c r="FE17" s="75" t="b">
        <f>DA!FE9</f>
        <v>1</v>
      </c>
      <c r="FF17" s="75" t="b">
        <f>DA!FF9</f>
        <v>1</v>
      </c>
      <c r="FG17" s="75" t="b">
        <f>DA!FG9</f>
        <v>1</v>
      </c>
      <c r="FH17" s="75" t="b">
        <f>DA!FH9</f>
        <v>1</v>
      </c>
      <c r="FI17" s="75" t="b">
        <f>DA!FI9</f>
        <v>1</v>
      </c>
      <c r="FJ17" s="75" t="b">
        <f>DA!FJ9</f>
        <v>1</v>
      </c>
      <c r="FK17" s="75" t="b">
        <f>DA!FK9</f>
        <v>1</v>
      </c>
      <c r="FL17" s="75" t="b">
        <f>DA!FL9</f>
        <v>1</v>
      </c>
      <c r="FM17" s="75" t="b">
        <f>DA!FM9</f>
        <v>1</v>
      </c>
      <c r="FN17" s="75" t="b">
        <f>DA!FN9</f>
        <v>1</v>
      </c>
      <c r="FO17" s="75" t="b">
        <f>DA!FO9</f>
        <v>1</v>
      </c>
      <c r="FP17" s="75" t="b">
        <f>DA!FP9</f>
        <v>1</v>
      </c>
      <c r="FQ17" s="75" t="b">
        <f>DA!FQ9</f>
        <v>1</v>
      </c>
      <c r="FR17" s="75" t="b">
        <f>DA!FR9</f>
        <v>1</v>
      </c>
      <c r="FS17" s="75" t="b">
        <f>DA!FS9</f>
        <v>1</v>
      </c>
      <c r="FT17" s="75" t="b">
        <f>DA!FT9</f>
        <v>1</v>
      </c>
      <c r="FU17" s="75" t="b">
        <f>DA!FU9</f>
        <v>1</v>
      </c>
      <c r="FV17" s="75" t="b">
        <f>DA!FV9</f>
        <v>1</v>
      </c>
      <c r="FW17" s="75" t="b">
        <f>DA!FW9</f>
        <v>1</v>
      </c>
      <c r="FX17" s="75" t="b">
        <f>DA!FX9</f>
        <v>1</v>
      </c>
      <c r="FY17" s="75" t="b">
        <f>DA!FY9</f>
        <v>1</v>
      </c>
      <c r="FZ17" s="75" t="b">
        <f>DA!FZ9</f>
        <v>1</v>
      </c>
      <c r="GA17" s="75" t="b">
        <f>DA!GA9</f>
        <v>1</v>
      </c>
      <c r="GB17" s="75" t="b">
        <f>DA!GB9</f>
        <v>1</v>
      </c>
      <c r="GC17" s="75" t="b">
        <f>DA!GC9</f>
        <v>1</v>
      </c>
      <c r="GD17" s="75" t="b">
        <f>DA!GD9</f>
        <v>1</v>
      </c>
      <c r="GE17" s="75" t="b">
        <f>DA!GE9</f>
        <v>1</v>
      </c>
      <c r="GF17" s="75" t="b">
        <f>DA!GF9</f>
        <v>1</v>
      </c>
      <c r="GG17" s="75" t="b">
        <f>DA!GG9</f>
        <v>1</v>
      </c>
      <c r="GH17" s="75" t="b">
        <f>DA!GH9</f>
        <v>1</v>
      </c>
      <c r="GI17" s="75" t="b">
        <f>DA!GI9</f>
        <v>1</v>
      </c>
      <c r="GJ17" s="75" t="b">
        <f>DA!GJ9</f>
        <v>1</v>
      </c>
      <c r="GK17" s="75" t="b">
        <f>DA!GK9</f>
        <v>1</v>
      </c>
      <c r="GL17" s="75" t="b">
        <f>DA!GL9</f>
        <v>1</v>
      </c>
      <c r="GM17" s="75" t="b">
        <f>DA!GM9</f>
        <v>1</v>
      </c>
      <c r="GN17" s="75" t="b">
        <f>DA!GN9</f>
        <v>1</v>
      </c>
      <c r="GO17" s="75" t="b">
        <f>DA!GO9</f>
        <v>1</v>
      </c>
      <c r="GP17" s="75" t="b">
        <f>DA!GP9</f>
        <v>1</v>
      </c>
      <c r="GQ17" s="75" t="b">
        <f>DA!GQ9</f>
        <v>1</v>
      </c>
      <c r="GR17" s="75" t="b">
        <f>DA!GR9</f>
        <v>1</v>
      </c>
      <c r="GS17" s="75" t="b">
        <f>DA!GS9</f>
        <v>1</v>
      </c>
      <c r="GT17" s="75" t="b">
        <f>DA!GT9</f>
        <v>1</v>
      </c>
      <c r="GU17" s="75" t="b">
        <f>DA!GU9</f>
        <v>1</v>
      </c>
      <c r="GV17" s="75" t="b">
        <f>DA!GV9</f>
        <v>1</v>
      </c>
      <c r="GW17" s="75" t="b">
        <f>DA!GW9</f>
        <v>1</v>
      </c>
      <c r="GX17" s="75" t="b">
        <f>DA!GX9</f>
        <v>1</v>
      </c>
      <c r="GY17" s="75" t="b">
        <f>DA!GY9</f>
        <v>1</v>
      </c>
      <c r="GZ17" s="75" t="b">
        <f>DA!GZ9</f>
        <v>1</v>
      </c>
      <c r="HA17" s="75" t="b">
        <f>DA!HA9</f>
        <v>1</v>
      </c>
      <c r="HB17" s="75" t="b">
        <f>DA!HB9</f>
        <v>1</v>
      </c>
      <c r="HC17" s="75" t="b">
        <f>DA!HC9</f>
        <v>1</v>
      </c>
      <c r="HD17" s="75" t="b">
        <f>DA!HD9</f>
        <v>1</v>
      </c>
      <c r="HE17" s="75" t="b">
        <f>DA!HE9</f>
        <v>1</v>
      </c>
      <c r="HF17" s="75" t="b">
        <f>DA!HF9</f>
        <v>1</v>
      </c>
      <c r="HG17" s="75" t="b">
        <f>DA!HG9</f>
        <v>1</v>
      </c>
      <c r="HH17" s="75" t="b">
        <f>DA!HH9</f>
        <v>1</v>
      </c>
      <c r="HI17" s="75" t="b">
        <f>DA!HI9</f>
        <v>1</v>
      </c>
      <c r="HJ17" s="75" t="b">
        <f>DA!HJ9</f>
        <v>1</v>
      </c>
      <c r="HK17" s="75" t="b">
        <f>DA!HK9</f>
        <v>1</v>
      </c>
      <c r="HL17" s="75" t="b">
        <f>DA!HL9</f>
        <v>1</v>
      </c>
      <c r="HM17" s="75" t="b">
        <f>DA!HM9</f>
        <v>1</v>
      </c>
      <c r="HN17" s="75" t="b">
        <f>DA!HN9</f>
        <v>1</v>
      </c>
      <c r="HO17" s="75" t="b">
        <f>DA!HO9</f>
        <v>1</v>
      </c>
      <c r="HP17" s="75" t="b">
        <f>DA!HP9</f>
        <v>1</v>
      </c>
      <c r="HQ17" s="75" t="b">
        <f>DA!HQ9</f>
        <v>1</v>
      </c>
      <c r="HR17" s="75" t="b">
        <f>DA!HR9</f>
        <v>1</v>
      </c>
      <c r="HS17" s="75" t="b">
        <f>DA!HS9</f>
        <v>1</v>
      </c>
      <c r="HT17" s="75" t="b">
        <f>DA!HT9</f>
        <v>1</v>
      </c>
      <c r="HU17" s="75" t="b">
        <f>DA!HU9</f>
        <v>1</v>
      </c>
      <c r="HV17" s="75" t="b">
        <f>DA!HV9</f>
        <v>1</v>
      </c>
      <c r="HW17" s="75" t="b">
        <f>DA!HW9</f>
        <v>1</v>
      </c>
      <c r="HX17" s="75" t="b">
        <f>DA!HX9</f>
        <v>1</v>
      </c>
      <c r="HY17" s="75" t="b">
        <f>DA!HY9</f>
        <v>1</v>
      </c>
      <c r="HZ17" s="75" t="b">
        <f>DA!HZ9</f>
        <v>1</v>
      </c>
      <c r="IA17" s="75" t="b">
        <f>DA!IA9</f>
        <v>1</v>
      </c>
      <c r="IB17" s="75" t="b">
        <f>DA!IB9</f>
        <v>1</v>
      </c>
      <c r="IC17" s="75" t="b">
        <f>DA!IC9</f>
        <v>1</v>
      </c>
      <c r="ID17" s="75" t="b">
        <f>DA!ID9</f>
        <v>1</v>
      </c>
      <c r="IE17" s="75" t="b">
        <f>DA!IE9</f>
        <v>1</v>
      </c>
      <c r="IF17" s="75" t="b">
        <f>DA!IF9</f>
        <v>1</v>
      </c>
      <c r="IG17" s="75" t="b">
        <f>DA!IG9</f>
        <v>1</v>
      </c>
      <c r="IH17" s="75" t="b">
        <f>DA!IH9</f>
        <v>1</v>
      </c>
      <c r="II17" s="75" t="b">
        <f>DA!II9</f>
        <v>1</v>
      </c>
      <c r="IJ17" s="75" t="b">
        <f>DA!IJ9</f>
        <v>1</v>
      </c>
      <c r="IK17" s="75" t="b">
        <f>DA!IK9</f>
        <v>1</v>
      </c>
      <c r="IL17" s="75" t="b">
        <f>DA!IL9</f>
        <v>1</v>
      </c>
    </row>
    <row r="18" spans="2:246" ht="12" customHeight="1" outlineLevel="1" x14ac:dyDescent="0.3">
      <c r="B18" s="7" t="s">
        <v>121</v>
      </c>
      <c r="C18" s="78"/>
      <c r="D18" s="78"/>
      <c r="E18" s="79"/>
      <c r="F18" s="79"/>
      <c r="G18" s="75" t="b">
        <f>DA!G10</f>
        <v>0</v>
      </c>
      <c r="H18" s="75" t="b">
        <f>DA!H10</f>
        <v>0</v>
      </c>
      <c r="I18" s="75" t="b">
        <f>DA!I10</f>
        <v>0</v>
      </c>
      <c r="J18" s="75" t="b">
        <f>DA!J10</f>
        <v>0</v>
      </c>
      <c r="K18" s="75" t="b">
        <f>DA!K10</f>
        <v>0</v>
      </c>
      <c r="L18" s="75" t="b">
        <f>DA!L10</f>
        <v>0</v>
      </c>
      <c r="M18" s="75" t="b">
        <f>DA!M10</f>
        <v>0</v>
      </c>
      <c r="N18" s="75" t="b">
        <f>DA!N10</f>
        <v>0</v>
      </c>
      <c r="O18" s="75" t="b">
        <f>DA!O10</f>
        <v>0</v>
      </c>
      <c r="P18" s="75" t="b">
        <f>DA!P10</f>
        <v>0</v>
      </c>
      <c r="Q18" s="75" t="b">
        <f>DA!Q10</f>
        <v>0</v>
      </c>
      <c r="R18" s="75" t="b">
        <f>DA!R10</f>
        <v>0</v>
      </c>
      <c r="S18" s="75" t="b">
        <f>DA!S10</f>
        <v>0</v>
      </c>
      <c r="T18" s="75" t="b">
        <f>DA!T10</f>
        <v>0</v>
      </c>
      <c r="U18" s="75" t="b">
        <f>DA!U10</f>
        <v>0</v>
      </c>
      <c r="V18" s="75" t="b">
        <f>DA!V10</f>
        <v>0</v>
      </c>
      <c r="W18" s="75" t="b">
        <f>DA!W10</f>
        <v>0</v>
      </c>
      <c r="X18" s="75" t="b">
        <f>DA!X10</f>
        <v>0</v>
      </c>
      <c r="Y18" s="75" t="b">
        <f>DA!Y10</f>
        <v>0</v>
      </c>
      <c r="Z18" s="75" t="b">
        <f>DA!Z10</f>
        <v>0</v>
      </c>
      <c r="AA18" s="75" t="b">
        <f>DA!AA10</f>
        <v>0</v>
      </c>
      <c r="AB18" s="75" t="b">
        <f>DA!AB10</f>
        <v>0</v>
      </c>
      <c r="AC18" s="75" t="b">
        <f>DA!AC10</f>
        <v>0</v>
      </c>
      <c r="AD18" s="75" t="b">
        <f>DA!AD10</f>
        <v>0</v>
      </c>
      <c r="AE18" s="75" t="b">
        <f>DA!AE10</f>
        <v>0</v>
      </c>
      <c r="AF18" s="75" t="b">
        <f>DA!AF10</f>
        <v>0</v>
      </c>
      <c r="AG18" s="75" t="b">
        <f>DA!AG10</f>
        <v>0</v>
      </c>
      <c r="AH18" s="75" t="b">
        <f>DA!AH10</f>
        <v>0</v>
      </c>
      <c r="AI18" s="75" t="b">
        <f>DA!AI10</f>
        <v>0</v>
      </c>
      <c r="AJ18" s="75" t="b">
        <f>DA!AJ10</f>
        <v>0</v>
      </c>
      <c r="AK18" s="75" t="b">
        <f>DA!AK10</f>
        <v>0</v>
      </c>
      <c r="AL18" s="75" t="b">
        <f>DA!AL10</f>
        <v>0</v>
      </c>
      <c r="AM18" s="75" t="b">
        <f>DA!AM10</f>
        <v>0</v>
      </c>
      <c r="AN18" s="75" t="b">
        <f>DA!AN10</f>
        <v>0</v>
      </c>
      <c r="AO18" s="75" t="b">
        <f>DA!AO10</f>
        <v>0</v>
      </c>
      <c r="AP18" s="75" t="b">
        <f>DA!AP10</f>
        <v>0</v>
      </c>
      <c r="AQ18" s="75" t="b">
        <f>DA!AQ10</f>
        <v>0</v>
      </c>
      <c r="AR18" s="75" t="b">
        <f>DA!AR10</f>
        <v>0</v>
      </c>
      <c r="AS18" s="75" t="b">
        <f>DA!AS10</f>
        <v>0</v>
      </c>
      <c r="AT18" s="75" t="b">
        <f>DA!AT10</f>
        <v>0</v>
      </c>
      <c r="AU18" s="75" t="b">
        <f>DA!AU10</f>
        <v>0</v>
      </c>
      <c r="AV18" s="75" t="b">
        <f>DA!AV10</f>
        <v>0</v>
      </c>
      <c r="AW18" s="75" t="b">
        <f>DA!AW10</f>
        <v>0</v>
      </c>
      <c r="AX18" s="75" t="b">
        <f>DA!AX10</f>
        <v>0</v>
      </c>
      <c r="AY18" s="75" t="b">
        <f>DA!AY10</f>
        <v>0</v>
      </c>
      <c r="AZ18" s="75" t="b">
        <f>DA!AZ10</f>
        <v>0</v>
      </c>
      <c r="BA18" s="75" t="b">
        <f>DA!BA10</f>
        <v>0</v>
      </c>
      <c r="BB18" s="75" t="b">
        <f>DA!BB10</f>
        <v>0</v>
      </c>
      <c r="BC18" s="75" t="b">
        <f>DA!BC10</f>
        <v>0</v>
      </c>
      <c r="BD18" s="75" t="b">
        <f>DA!BD10</f>
        <v>0</v>
      </c>
      <c r="BE18" s="75" t="b">
        <f>DA!BE10</f>
        <v>0</v>
      </c>
      <c r="BF18" s="75" t="b">
        <f>DA!BF10</f>
        <v>0</v>
      </c>
      <c r="BG18" s="75" t="b">
        <f>DA!BG10</f>
        <v>0</v>
      </c>
      <c r="BH18" s="75" t="b">
        <f>DA!BH10</f>
        <v>0</v>
      </c>
      <c r="BI18" s="75" t="b">
        <f>DA!BI10</f>
        <v>0</v>
      </c>
      <c r="BJ18" s="75" t="b">
        <f>DA!BJ10</f>
        <v>0</v>
      </c>
      <c r="BK18" s="75" t="b">
        <f>DA!BK10</f>
        <v>0</v>
      </c>
      <c r="BL18" s="75" t="b">
        <f>DA!BL10</f>
        <v>0</v>
      </c>
      <c r="BM18" s="75" t="b">
        <f>DA!BM10</f>
        <v>0</v>
      </c>
      <c r="BN18" s="75" t="b">
        <f>DA!BN10</f>
        <v>0</v>
      </c>
      <c r="BO18" s="75" t="b">
        <f>DA!BO10</f>
        <v>0</v>
      </c>
      <c r="BP18" s="75" t="b">
        <f>DA!BP10</f>
        <v>0</v>
      </c>
      <c r="BQ18" s="75" t="b">
        <f>DA!BQ10</f>
        <v>0</v>
      </c>
      <c r="BR18" s="75" t="b">
        <f>DA!BR10</f>
        <v>0</v>
      </c>
      <c r="BS18" s="75" t="b">
        <f>DA!BS10</f>
        <v>0</v>
      </c>
      <c r="BT18" s="75" t="b">
        <f>DA!BT10</f>
        <v>0</v>
      </c>
      <c r="BU18" s="75" t="b">
        <f>DA!BU10</f>
        <v>0</v>
      </c>
      <c r="BV18" s="75" t="b">
        <f>DA!BV10</f>
        <v>0</v>
      </c>
      <c r="BW18" s="75" t="b">
        <f>DA!BW10</f>
        <v>0</v>
      </c>
      <c r="BX18" s="75" t="b">
        <f>DA!BX10</f>
        <v>0</v>
      </c>
      <c r="BY18" s="75" t="b">
        <f>DA!BY10</f>
        <v>0</v>
      </c>
      <c r="BZ18" s="75" t="b">
        <f>DA!BZ10</f>
        <v>0</v>
      </c>
      <c r="CA18" s="75" t="b">
        <f>DA!CA10</f>
        <v>0</v>
      </c>
      <c r="CB18" s="75" t="b">
        <f>DA!CB10</f>
        <v>0</v>
      </c>
      <c r="CC18" s="75" t="b">
        <f>DA!CC10</f>
        <v>0</v>
      </c>
      <c r="CD18" s="75" t="b">
        <f>DA!CD10</f>
        <v>0</v>
      </c>
      <c r="CE18" s="75" t="b">
        <f>DA!CE10</f>
        <v>0</v>
      </c>
      <c r="CF18" s="75" t="b">
        <f>DA!CF10</f>
        <v>0</v>
      </c>
      <c r="CG18" s="75" t="b">
        <f>DA!CG10</f>
        <v>0</v>
      </c>
      <c r="CH18" s="75" t="b">
        <f>DA!CH10</f>
        <v>0</v>
      </c>
      <c r="CI18" s="75" t="b">
        <f>DA!CI10</f>
        <v>0</v>
      </c>
      <c r="CJ18" s="75" t="b">
        <f>DA!CJ10</f>
        <v>0</v>
      </c>
      <c r="CK18" s="75" t="b">
        <f>DA!CK10</f>
        <v>0</v>
      </c>
      <c r="CL18" s="75" t="b">
        <f>DA!CL10</f>
        <v>0</v>
      </c>
      <c r="CM18" s="75" t="b">
        <f>DA!CM10</f>
        <v>0</v>
      </c>
      <c r="CN18" s="75" t="b">
        <f>DA!CN10</f>
        <v>0</v>
      </c>
      <c r="CO18" s="75" t="b">
        <f>DA!CO10</f>
        <v>0</v>
      </c>
      <c r="CP18" s="75" t="b">
        <f>DA!CP10</f>
        <v>0</v>
      </c>
      <c r="CQ18" s="75" t="b">
        <f>DA!CQ10</f>
        <v>0</v>
      </c>
      <c r="CR18" s="75" t="b">
        <f>DA!CR10</f>
        <v>0</v>
      </c>
      <c r="CS18" s="75" t="b">
        <f>DA!CS10</f>
        <v>0</v>
      </c>
      <c r="CT18" s="75" t="b">
        <f>DA!CT10</f>
        <v>0</v>
      </c>
      <c r="CU18" s="75" t="b">
        <f>DA!CU10</f>
        <v>0</v>
      </c>
      <c r="CV18" s="75" t="b">
        <f>DA!CV10</f>
        <v>0</v>
      </c>
      <c r="CW18" s="75" t="b">
        <f>DA!CW10</f>
        <v>0</v>
      </c>
      <c r="CX18" s="75" t="b">
        <f>DA!CX10</f>
        <v>0</v>
      </c>
      <c r="CY18" s="75" t="b">
        <f>DA!CY10</f>
        <v>0</v>
      </c>
      <c r="CZ18" s="75" t="b">
        <f>DA!CZ10</f>
        <v>0</v>
      </c>
      <c r="DA18" s="75" t="b">
        <f>DA!DA10</f>
        <v>0</v>
      </c>
      <c r="DB18" s="75" t="b">
        <f>DA!DB10</f>
        <v>0</v>
      </c>
      <c r="DC18" s="75" t="b">
        <f>DA!DC10</f>
        <v>0</v>
      </c>
      <c r="DD18" s="75" t="b">
        <f>DA!DD10</f>
        <v>0</v>
      </c>
      <c r="DE18" s="75" t="b">
        <f>DA!DE10</f>
        <v>0</v>
      </c>
      <c r="DF18" s="75" t="b">
        <f>DA!DF10</f>
        <v>0</v>
      </c>
      <c r="DG18" s="75" t="b">
        <f>DA!DG10</f>
        <v>0</v>
      </c>
      <c r="DH18" s="75" t="b">
        <f>DA!DH10</f>
        <v>0</v>
      </c>
      <c r="DI18" s="75" t="b">
        <f>DA!DI10</f>
        <v>0</v>
      </c>
      <c r="DJ18" s="75" t="b">
        <f>DA!DJ10</f>
        <v>0</v>
      </c>
      <c r="DK18" s="75" t="b">
        <f>DA!DK10</f>
        <v>0</v>
      </c>
      <c r="DL18" s="75" t="b">
        <f>DA!DL10</f>
        <v>0</v>
      </c>
      <c r="DM18" s="75" t="b">
        <f>DA!DM10</f>
        <v>0</v>
      </c>
      <c r="DN18" s="75" t="b">
        <f>DA!DN10</f>
        <v>0</v>
      </c>
      <c r="DO18" s="75" t="b">
        <f>DA!DO10</f>
        <v>0</v>
      </c>
      <c r="DP18" s="75" t="b">
        <f>DA!DP10</f>
        <v>0</v>
      </c>
      <c r="DQ18" s="75" t="b">
        <f>DA!DQ10</f>
        <v>0</v>
      </c>
      <c r="DR18" s="75" t="b">
        <f>DA!DR10</f>
        <v>0</v>
      </c>
      <c r="DS18" s="75" t="b">
        <f>DA!DS10</f>
        <v>0</v>
      </c>
      <c r="DT18" s="75" t="b">
        <f>DA!DT10</f>
        <v>0</v>
      </c>
      <c r="DU18" s="75" t="b">
        <f>DA!DU10</f>
        <v>0</v>
      </c>
      <c r="DV18" s="75" t="b">
        <f>DA!DV10</f>
        <v>0</v>
      </c>
      <c r="DW18" s="75" t="b">
        <f>DA!DW10</f>
        <v>0</v>
      </c>
      <c r="DX18" s="75" t="b">
        <f>DA!DX10</f>
        <v>0</v>
      </c>
      <c r="DY18" s="75" t="b">
        <f>DA!DY10</f>
        <v>0</v>
      </c>
      <c r="DZ18" s="75" t="b">
        <f>DA!DZ10</f>
        <v>0</v>
      </c>
      <c r="EA18" s="75" t="b">
        <f>DA!EA10</f>
        <v>0</v>
      </c>
      <c r="EB18" s="75" t="b">
        <f>DA!EB10</f>
        <v>0</v>
      </c>
      <c r="EC18" s="75" t="b">
        <f>DA!EC10</f>
        <v>0</v>
      </c>
      <c r="ED18" s="75" t="b">
        <f>DA!ED10</f>
        <v>0</v>
      </c>
      <c r="EE18" s="75" t="b">
        <f>DA!EE10</f>
        <v>0</v>
      </c>
      <c r="EF18" s="75" t="b">
        <f>DA!EF10</f>
        <v>0</v>
      </c>
      <c r="EG18" s="75" t="b">
        <f>DA!EG10</f>
        <v>0</v>
      </c>
      <c r="EH18" s="75" t="b">
        <f>DA!EH10</f>
        <v>0</v>
      </c>
      <c r="EI18" s="75" t="b">
        <f>DA!EI10</f>
        <v>0</v>
      </c>
      <c r="EJ18" s="75" t="b">
        <f>DA!EJ10</f>
        <v>0</v>
      </c>
      <c r="EK18" s="75" t="b">
        <f>DA!EK10</f>
        <v>0</v>
      </c>
      <c r="EL18" s="75" t="b">
        <f>DA!EL10</f>
        <v>0</v>
      </c>
      <c r="EM18" s="75" t="b">
        <f>DA!EM10</f>
        <v>0</v>
      </c>
      <c r="EN18" s="75" t="b">
        <f>DA!EN10</f>
        <v>0</v>
      </c>
      <c r="EO18" s="75" t="b">
        <f>DA!EO10</f>
        <v>0</v>
      </c>
      <c r="EP18" s="75" t="b">
        <f>DA!EP10</f>
        <v>0</v>
      </c>
      <c r="EQ18" s="75" t="b">
        <f>DA!EQ10</f>
        <v>0</v>
      </c>
      <c r="ER18" s="75" t="b">
        <f>DA!ER10</f>
        <v>0</v>
      </c>
      <c r="ES18" s="75" t="b">
        <f>DA!ES10</f>
        <v>0</v>
      </c>
      <c r="ET18" s="75" t="b">
        <f>DA!ET10</f>
        <v>0</v>
      </c>
      <c r="EU18" s="75" t="b">
        <f>DA!EU10</f>
        <v>0</v>
      </c>
      <c r="EV18" s="75" t="b">
        <f>DA!EV10</f>
        <v>0</v>
      </c>
      <c r="EW18" s="75" t="b">
        <f>DA!EW10</f>
        <v>0</v>
      </c>
      <c r="EX18" s="75" t="b">
        <f>DA!EX10</f>
        <v>0</v>
      </c>
      <c r="EY18" s="75" t="b">
        <f>DA!EY10</f>
        <v>0</v>
      </c>
      <c r="EZ18" s="75" t="b">
        <f>DA!EZ10</f>
        <v>0</v>
      </c>
      <c r="FA18" s="75" t="b">
        <f>DA!FA10</f>
        <v>0</v>
      </c>
      <c r="FB18" s="75" t="b">
        <f>DA!FB10</f>
        <v>0</v>
      </c>
      <c r="FC18" s="75" t="b">
        <f>DA!FC10</f>
        <v>0</v>
      </c>
      <c r="FD18" s="75" t="b">
        <f>DA!FD10</f>
        <v>0</v>
      </c>
      <c r="FE18" s="75" t="b">
        <f>DA!FE10</f>
        <v>0</v>
      </c>
      <c r="FF18" s="75" t="b">
        <f>DA!FF10</f>
        <v>0</v>
      </c>
      <c r="FG18" s="75" t="b">
        <f>DA!FG10</f>
        <v>0</v>
      </c>
      <c r="FH18" s="75" t="b">
        <f>DA!FH10</f>
        <v>0</v>
      </c>
      <c r="FI18" s="75" t="b">
        <f>DA!FI10</f>
        <v>0</v>
      </c>
      <c r="FJ18" s="75" t="b">
        <f>DA!FJ10</f>
        <v>0</v>
      </c>
      <c r="FK18" s="75" t="b">
        <f>DA!FK10</f>
        <v>0</v>
      </c>
      <c r="FL18" s="75" t="b">
        <f>DA!FL10</f>
        <v>0</v>
      </c>
      <c r="FM18" s="75" t="b">
        <f>DA!FM10</f>
        <v>0</v>
      </c>
      <c r="FN18" s="75" t="b">
        <f>DA!FN10</f>
        <v>0</v>
      </c>
      <c r="FO18" s="75" t="b">
        <f>DA!FO10</f>
        <v>0</v>
      </c>
      <c r="FP18" s="75" t="b">
        <f>DA!FP10</f>
        <v>0</v>
      </c>
      <c r="FQ18" s="75" t="b">
        <f>DA!FQ10</f>
        <v>0</v>
      </c>
      <c r="FR18" s="75" t="b">
        <f>DA!FR10</f>
        <v>0</v>
      </c>
      <c r="FS18" s="75" t="b">
        <f>DA!FS10</f>
        <v>0</v>
      </c>
      <c r="FT18" s="75" t="b">
        <f>DA!FT10</f>
        <v>0</v>
      </c>
      <c r="FU18" s="75" t="b">
        <f>DA!FU10</f>
        <v>0</v>
      </c>
      <c r="FV18" s="75" t="b">
        <f>DA!FV10</f>
        <v>0</v>
      </c>
      <c r="FW18" s="75" t="b">
        <f>DA!FW10</f>
        <v>0</v>
      </c>
      <c r="FX18" s="75" t="b">
        <f>DA!FX10</f>
        <v>0</v>
      </c>
      <c r="FY18" s="75" t="b">
        <f>DA!FY10</f>
        <v>0</v>
      </c>
      <c r="FZ18" s="75" t="b">
        <f>DA!FZ10</f>
        <v>0</v>
      </c>
      <c r="GA18" s="75" t="b">
        <f>DA!GA10</f>
        <v>0</v>
      </c>
      <c r="GB18" s="75" t="b">
        <f>DA!GB10</f>
        <v>0</v>
      </c>
      <c r="GC18" s="75" t="b">
        <f>DA!GC10</f>
        <v>0</v>
      </c>
      <c r="GD18" s="75" t="b">
        <f>DA!GD10</f>
        <v>0</v>
      </c>
      <c r="GE18" s="75" t="b">
        <f>DA!GE10</f>
        <v>0</v>
      </c>
      <c r="GF18" s="75" t="b">
        <f>DA!GF10</f>
        <v>0</v>
      </c>
      <c r="GG18" s="75" t="b">
        <f>DA!GG10</f>
        <v>0</v>
      </c>
      <c r="GH18" s="75" t="b">
        <f>DA!GH10</f>
        <v>0</v>
      </c>
      <c r="GI18" s="75" t="b">
        <f>DA!GI10</f>
        <v>0</v>
      </c>
      <c r="GJ18" s="75" t="b">
        <f>DA!GJ10</f>
        <v>0</v>
      </c>
      <c r="GK18" s="75" t="b">
        <f>DA!GK10</f>
        <v>0</v>
      </c>
      <c r="GL18" s="75" t="b">
        <f>DA!GL10</f>
        <v>0</v>
      </c>
      <c r="GM18" s="75" t="b">
        <f>DA!GM10</f>
        <v>0</v>
      </c>
      <c r="GN18" s="75" t="b">
        <f>DA!GN10</f>
        <v>0</v>
      </c>
      <c r="GO18" s="75" t="b">
        <f>DA!GO10</f>
        <v>0</v>
      </c>
      <c r="GP18" s="75" t="b">
        <f>DA!GP10</f>
        <v>0</v>
      </c>
      <c r="GQ18" s="75" t="b">
        <f>DA!GQ10</f>
        <v>0</v>
      </c>
      <c r="GR18" s="75" t="b">
        <f>DA!GR10</f>
        <v>0</v>
      </c>
      <c r="GS18" s="75" t="b">
        <f>DA!GS10</f>
        <v>0</v>
      </c>
      <c r="GT18" s="75" t="b">
        <f>DA!GT10</f>
        <v>0</v>
      </c>
      <c r="GU18" s="75" t="b">
        <f>DA!GU10</f>
        <v>0</v>
      </c>
      <c r="GV18" s="75" t="b">
        <f>DA!GV10</f>
        <v>0</v>
      </c>
      <c r="GW18" s="75" t="b">
        <f>DA!GW10</f>
        <v>0</v>
      </c>
      <c r="GX18" s="75" t="b">
        <f>DA!GX10</f>
        <v>0</v>
      </c>
      <c r="GY18" s="75" t="b">
        <f>DA!GY10</f>
        <v>0</v>
      </c>
      <c r="GZ18" s="75" t="b">
        <f>DA!GZ10</f>
        <v>0</v>
      </c>
      <c r="HA18" s="75" t="b">
        <f>DA!HA10</f>
        <v>0</v>
      </c>
      <c r="HB18" s="75" t="b">
        <f>DA!HB10</f>
        <v>0</v>
      </c>
      <c r="HC18" s="75" t="b">
        <f>DA!HC10</f>
        <v>0</v>
      </c>
      <c r="HD18" s="75" t="b">
        <f>DA!HD10</f>
        <v>0</v>
      </c>
      <c r="HE18" s="75" t="b">
        <f>DA!HE10</f>
        <v>0</v>
      </c>
      <c r="HF18" s="75" t="b">
        <f>DA!HF10</f>
        <v>0</v>
      </c>
      <c r="HG18" s="75" t="b">
        <f>DA!HG10</f>
        <v>0</v>
      </c>
      <c r="HH18" s="75" t="b">
        <f>DA!HH10</f>
        <v>0</v>
      </c>
      <c r="HI18" s="75" t="b">
        <f>DA!HI10</f>
        <v>0</v>
      </c>
      <c r="HJ18" s="75" t="b">
        <f>DA!HJ10</f>
        <v>0</v>
      </c>
      <c r="HK18" s="75" t="b">
        <f>DA!HK10</f>
        <v>0</v>
      </c>
      <c r="HL18" s="75" t="b">
        <f>DA!HL10</f>
        <v>0</v>
      </c>
      <c r="HM18" s="75" t="b">
        <f>DA!HM10</f>
        <v>0</v>
      </c>
      <c r="HN18" s="75" t="b">
        <f>DA!HN10</f>
        <v>0</v>
      </c>
      <c r="HO18" s="75" t="b">
        <f>DA!HO10</f>
        <v>0</v>
      </c>
      <c r="HP18" s="75" t="b">
        <f>DA!HP10</f>
        <v>0</v>
      </c>
      <c r="HQ18" s="75" t="b">
        <f>DA!HQ10</f>
        <v>0</v>
      </c>
      <c r="HR18" s="75" t="b">
        <f>DA!HR10</f>
        <v>0</v>
      </c>
      <c r="HS18" s="75" t="b">
        <f>DA!HS10</f>
        <v>0</v>
      </c>
      <c r="HT18" s="75" t="b">
        <f>DA!HT10</f>
        <v>0</v>
      </c>
      <c r="HU18" s="75" t="b">
        <f>DA!HU10</f>
        <v>0</v>
      </c>
      <c r="HV18" s="75" t="b">
        <f>DA!HV10</f>
        <v>0</v>
      </c>
      <c r="HW18" s="75" t="b">
        <f>DA!HW10</f>
        <v>0</v>
      </c>
      <c r="HX18" s="75" t="b">
        <f>DA!HX10</f>
        <v>0</v>
      </c>
      <c r="HY18" s="75" t="b">
        <f>DA!HY10</f>
        <v>0</v>
      </c>
      <c r="HZ18" s="75" t="b">
        <f>DA!HZ10</f>
        <v>0</v>
      </c>
      <c r="IA18" s="75" t="b">
        <f>DA!IA10</f>
        <v>0</v>
      </c>
      <c r="IB18" s="75" t="b">
        <f>DA!IB10</f>
        <v>0</v>
      </c>
      <c r="IC18" s="75" t="b">
        <f>DA!IC10</f>
        <v>0</v>
      </c>
      <c r="ID18" s="75" t="b">
        <f>DA!ID10</f>
        <v>0</v>
      </c>
      <c r="IE18" s="75" t="b">
        <f>DA!IE10</f>
        <v>0</v>
      </c>
      <c r="IF18" s="75" t="b">
        <f>DA!IF10</f>
        <v>0</v>
      </c>
      <c r="IG18" s="75" t="b">
        <f>DA!IG10</f>
        <v>0</v>
      </c>
      <c r="IH18" s="75" t="b">
        <f>DA!IH10</f>
        <v>0</v>
      </c>
      <c r="II18" s="75" t="b">
        <f>DA!II10</f>
        <v>0</v>
      </c>
      <c r="IJ18" s="75" t="b">
        <f>DA!IJ10</f>
        <v>0</v>
      </c>
      <c r="IK18" s="75" t="b">
        <f>DA!IK10</f>
        <v>0</v>
      </c>
      <c r="IL18" s="75" t="b">
        <f>DA!IL10</f>
        <v>1</v>
      </c>
    </row>
    <row r="19" spans="2:246" ht="12" customHeight="1" outlineLevel="1" x14ac:dyDescent="0.3">
      <c r="B19" s="78"/>
      <c r="C19" s="78"/>
      <c r="D19" s="78"/>
      <c r="E19" s="79"/>
      <c r="F19" s="79"/>
      <c r="G19" s="80"/>
    </row>
    <row r="20" spans="2:246" ht="12" customHeight="1" outlineLevel="1" x14ac:dyDescent="0.3">
      <c r="B20" s="42" t="s">
        <v>319</v>
      </c>
      <c r="C20" s="3"/>
      <c r="D20" s="3"/>
      <c r="E20" s="3"/>
      <c r="F20" s="3"/>
      <c r="G20" s="3"/>
    </row>
    <row r="21" spans="2:246" ht="12" customHeight="1" outlineLevel="2" x14ac:dyDescent="0.3">
      <c r="B21" s="7" t="s">
        <v>374</v>
      </c>
      <c r="C21" s="55" t="s">
        <v>277</v>
      </c>
      <c r="D21" s="43"/>
      <c r="E21" s="48"/>
      <c r="F21" s="48"/>
      <c r="G21" s="85">
        <f>Assump!$D$43/12*Assump!$D$44*G17</f>
        <v>0</v>
      </c>
      <c r="H21" s="85">
        <f>Assump!$D$43/12*Assump!$D$44*H17</f>
        <v>0</v>
      </c>
      <c r="I21" s="85">
        <f>Assump!$D$43/12*Assump!$D$44*I17</f>
        <v>0</v>
      </c>
      <c r="J21" s="85">
        <f>Assump!$D$43/12*Assump!$D$44*J17</f>
        <v>0</v>
      </c>
      <c r="K21" s="85">
        <f>Assump!$D$43/12*Assump!$D$44*K17</f>
        <v>0</v>
      </c>
      <c r="L21" s="85">
        <f>Assump!$D$43/12*Assump!$D$44*L17</f>
        <v>0</v>
      </c>
      <c r="M21" s="85">
        <f>Assump!$D$43/12*Assump!$D$44*M17</f>
        <v>0</v>
      </c>
      <c r="N21" s="85">
        <f>Assump!$D$43/12*Assump!$D$44*N17</f>
        <v>0</v>
      </c>
      <c r="O21" s="85">
        <f>Assump!$D$43/12*Assump!$D$44*O17</f>
        <v>0</v>
      </c>
      <c r="P21" s="85">
        <f>Assump!$D$43/12*Assump!$D$44*P17</f>
        <v>0</v>
      </c>
      <c r="Q21" s="85">
        <f>Assump!$D$43/12*Assump!$D$44*Q17</f>
        <v>0</v>
      </c>
      <c r="R21" s="85">
        <f>Assump!$D$43/12*Assump!$D$44*R17</f>
        <v>0</v>
      </c>
      <c r="S21" s="85">
        <f>Assump!$D$43/12*Assump!$D$44*S17</f>
        <v>556.43155110915473</v>
      </c>
      <c r="T21" s="85">
        <f>Assump!$D$43/12*Assump!$D$44*T17</f>
        <v>556.43155110915473</v>
      </c>
      <c r="U21" s="85">
        <f>Assump!$D$43/12*Assump!$D$44*U17</f>
        <v>556.43155110915473</v>
      </c>
      <c r="V21" s="85">
        <f>Assump!$D$43/12*Assump!$D$44*V17</f>
        <v>556.43155110915473</v>
      </c>
      <c r="W21" s="85">
        <f>Assump!$D$43/12*Assump!$D$44*W17</f>
        <v>556.43155110915473</v>
      </c>
      <c r="X21" s="85">
        <f>Assump!$D$43/12*Assump!$D$44*X17</f>
        <v>556.43155110915473</v>
      </c>
      <c r="Y21" s="85">
        <f>Assump!$D$43/12*Assump!$D$44*Y17</f>
        <v>556.43155110915473</v>
      </c>
      <c r="Z21" s="85">
        <f>Assump!$D$43/12*Assump!$D$44*Z17</f>
        <v>556.43155110915473</v>
      </c>
      <c r="AA21" s="85">
        <f>Assump!$D$43/12*Assump!$D$44*AA17</f>
        <v>556.43155110915473</v>
      </c>
      <c r="AB21" s="85">
        <f>Assump!$D$43/12*Assump!$D$44*AB17</f>
        <v>556.43155110915473</v>
      </c>
      <c r="AC21" s="85">
        <f>Assump!$D$43/12*Assump!$D$44*AC17</f>
        <v>556.43155110915473</v>
      </c>
      <c r="AD21" s="85">
        <f>Assump!$D$43/12*Assump!$D$44*AD17</f>
        <v>556.43155110915473</v>
      </c>
      <c r="AE21" s="85">
        <f>Assump!$D$43/12*Assump!$D$44*AE17</f>
        <v>556.43155110915473</v>
      </c>
      <c r="AF21" s="85">
        <f>Assump!$D$43/12*Assump!$D$44*AF17</f>
        <v>556.43155110915473</v>
      </c>
      <c r="AG21" s="85">
        <f>Assump!$D$43/12*Assump!$D$44*AG17</f>
        <v>556.43155110915473</v>
      </c>
      <c r="AH21" s="85">
        <f>Assump!$D$43/12*Assump!$D$44*AH17</f>
        <v>556.43155110915473</v>
      </c>
      <c r="AI21" s="85">
        <f>Assump!$D$43/12*Assump!$D$44*AI17</f>
        <v>556.43155110915473</v>
      </c>
      <c r="AJ21" s="85">
        <f>Assump!$D$43/12*Assump!$D$44*AJ17</f>
        <v>556.43155110915473</v>
      </c>
      <c r="AK21" s="85">
        <f>Assump!$D$43/12*Assump!$D$44*AK17</f>
        <v>556.43155110915473</v>
      </c>
      <c r="AL21" s="85">
        <f>Assump!$D$43/12*Assump!$D$44*AL17</f>
        <v>556.43155110915473</v>
      </c>
      <c r="AM21" s="85">
        <f>Assump!$D$43/12*Assump!$D$44*AM17</f>
        <v>556.43155110915473</v>
      </c>
      <c r="AN21" s="85">
        <f>Assump!$D$43/12*Assump!$D$44*AN17</f>
        <v>556.43155110915473</v>
      </c>
      <c r="AO21" s="85">
        <f>Assump!$D$43/12*Assump!$D$44*AO17</f>
        <v>556.43155110915473</v>
      </c>
      <c r="AP21" s="85">
        <f>Assump!$D$43/12*Assump!$D$44*AP17</f>
        <v>556.43155110915473</v>
      </c>
      <c r="AQ21" s="85">
        <f>Assump!$D$43/12*Assump!$D$44*AQ17</f>
        <v>556.43155110915473</v>
      </c>
      <c r="AR21" s="85">
        <f>Assump!$D$43/12*Assump!$D$44*AR17</f>
        <v>556.43155110915473</v>
      </c>
      <c r="AS21" s="85">
        <f>Assump!$D$43/12*Assump!$D$44*AS17</f>
        <v>556.43155110915473</v>
      </c>
      <c r="AT21" s="85">
        <f>Assump!$D$43/12*Assump!$D$44*AT17</f>
        <v>556.43155110915473</v>
      </c>
      <c r="AU21" s="85">
        <f>Assump!$D$43/12*Assump!$D$44*AU17</f>
        <v>556.43155110915473</v>
      </c>
      <c r="AV21" s="85">
        <f>Assump!$D$43/12*Assump!$D$44*AV17</f>
        <v>556.43155110915473</v>
      </c>
      <c r="AW21" s="85">
        <f>Assump!$D$43/12*Assump!$D$44*AW17</f>
        <v>556.43155110915473</v>
      </c>
      <c r="AX21" s="85">
        <f>Assump!$D$43/12*Assump!$D$44*AX17</f>
        <v>556.43155110915473</v>
      </c>
      <c r="AY21" s="85">
        <f>Assump!$D$43/12*Assump!$D$44*AY17</f>
        <v>556.43155110915473</v>
      </c>
      <c r="AZ21" s="85">
        <f>Assump!$D$43/12*Assump!$D$44*AZ17</f>
        <v>556.43155110915473</v>
      </c>
      <c r="BA21" s="85">
        <f>Assump!$D$43/12*Assump!$D$44*BA17</f>
        <v>556.43155110915473</v>
      </c>
      <c r="BB21" s="85">
        <f>Assump!$D$43/12*Assump!$D$44*BB17</f>
        <v>556.43155110915473</v>
      </c>
      <c r="BC21" s="85">
        <f>Assump!$D$43/12*Assump!$D$44*BC17</f>
        <v>556.43155110915473</v>
      </c>
      <c r="BD21" s="85">
        <f>Assump!$D$43/12*Assump!$D$44*BD17</f>
        <v>556.43155110915473</v>
      </c>
      <c r="BE21" s="85">
        <f>Assump!$D$43/12*Assump!$D$44*BE17</f>
        <v>556.43155110915473</v>
      </c>
      <c r="BF21" s="85">
        <f>Assump!$D$43/12*Assump!$D$44*BF17</f>
        <v>556.43155110915473</v>
      </c>
      <c r="BG21" s="85">
        <f>Assump!$D$43/12*Assump!$D$44*BG17</f>
        <v>556.43155110915473</v>
      </c>
      <c r="BH21" s="85">
        <f>Assump!$D$43/12*Assump!$D$44*BH17</f>
        <v>556.43155110915473</v>
      </c>
      <c r="BI21" s="85">
        <f>Assump!$D$43/12*Assump!$D$44*BI17</f>
        <v>556.43155110915473</v>
      </c>
      <c r="BJ21" s="85">
        <f>Assump!$D$43/12*Assump!$D$44*BJ17</f>
        <v>556.43155110915473</v>
      </c>
      <c r="BK21" s="85">
        <f>Assump!$D$43/12*Assump!$D$44*BK17</f>
        <v>556.43155110915473</v>
      </c>
      <c r="BL21" s="85">
        <f>Assump!$D$43/12*Assump!$D$44*BL17</f>
        <v>556.43155110915473</v>
      </c>
      <c r="BM21" s="85">
        <f>Assump!$D$43/12*Assump!$D$44*BM17</f>
        <v>556.43155110915473</v>
      </c>
      <c r="BN21" s="85">
        <f>Assump!$D$43/12*Assump!$D$44*BN17</f>
        <v>556.43155110915473</v>
      </c>
      <c r="BO21" s="85">
        <f>Assump!$D$43/12*Assump!$D$44*BO17</f>
        <v>556.43155110915473</v>
      </c>
      <c r="BP21" s="85">
        <f>Assump!$D$43/12*Assump!$D$44*BP17</f>
        <v>556.43155110915473</v>
      </c>
      <c r="BQ21" s="85">
        <f>Assump!$D$43/12*Assump!$D$44*BQ17</f>
        <v>556.43155110915473</v>
      </c>
      <c r="BR21" s="85">
        <f>Assump!$D$43/12*Assump!$D$44*BR17</f>
        <v>556.43155110915473</v>
      </c>
      <c r="BS21" s="85">
        <f>Assump!$D$43/12*Assump!$D$44*BS17</f>
        <v>556.43155110915473</v>
      </c>
      <c r="BT21" s="85">
        <f>Assump!$D$43/12*Assump!$D$44*BT17</f>
        <v>556.43155110915473</v>
      </c>
      <c r="BU21" s="85">
        <f>Assump!$D$43/12*Assump!$D$44*BU17</f>
        <v>556.43155110915473</v>
      </c>
      <c r="BV21" s="85">
        <f>Assump!$D$43/12*Assump!$D$44*BV17</f>
        <v>556.43155110915473</v>
      </c>
      <c r="BW21" s="85">
        <f>Assump!$D$43/12*Assump!$D$44*BW17</f>
        <v>556.43155110915473</v>
      </c>
      <c r="BX21" s="85">
        <f>Assump!$D$43/12*Assump!$D$44*BX17</f>
        <v>556.43155110915473</v>
      </c>
      <c r="BY21" s="85">
        <f>Assump!$D$43/12*Assump!$D$44*BY17</f>
        <v>556.43155110915473</v>
      </c>
      <c r="BZ21" s="85">
        <f>Assump!$D$43/12*Assump!$D$44*BZ17</f>
        <v>556.43155110915473</v>
      </c>
      <c r="CA21" s="85">
        <f>Assump!$D$43/12*Assump!$D$44*CA17</f>
        <v>556.43155110915473</v>
      </c>
      <c r="CB21" s="85">
        <f>Assump!$D$43/12*Assump!$D$44*CB17</f>
        <v>556.43155110915473</v>
      </c>
      <c r="CC21" s="85">
        <f>Assump!$D$43/12*Assump!$D$44*CC17</f>
        <v>556.43155110915473</v>
      </c>
      <c r="CD21" s="85">
        <f>Assump!$D$43/12*Assump!$D$44*CD17</f>
        <v>556.43155110915473</v>
      </c>
      <c r="CE21" s="85">
        <f>Assump!$D$43/12*Assump!$D$44*CE17</f>
        <v>556.43155110915473</v>
      </c>
      <c r="CF21" s="85">
        <f>Assump!$D$43/12*Assump!$D$44*CF17</f>
        <v>556.43155110915473</v>
      </c>
      <c r="CG21" s="85">
        <f>Assump!$D$43/12*Assump!$D$44*CG17</f>
        <v>556.43155110915473</v>
      </c>
      <c r="CH21" s="85">
        <f>Assump!$D$43/12*Assump!$D$44*CH17</f>
        <v>556.43155110915473</v>
      </c>
      <c r="CI21" s="85">
        <f>Assump!$D$43/12*Assump!$D$44*CI17</f>
        <v>556.43155110915473</v>
      </c>
      <c r="CJ21" s="85">
        <f>Assump!$D$43/12*Assump!$D$44*CJ17</f>
        <v>556.43155110915473</v>
      </c>
      <c r="CK21" s="85">
        <f>Assump!$D$43/12*Assump!$D$44*CK17</f>
        <v>556.43155110915473</v>
      </c>
      <c r="CL21" s="85">
        <f>Assump!$D$43/12*Assump!$D$44*CL17</f>
        <v>556.43155110915473</v>
      </c>
      <c r="CM21" s="85">
        <f>Assump!$D$43/12*Assump!$D$44*CM17</f>
        <v>556.43155110915473</v>
      </c>
      <c r="CN21" s="85">
        <f>Assump!$D$43/12*Assump!$D$44*CN17</f>
        <v>556.43155110915473</v>
      </c>
      <c r="CO21" s="85">
        <f>Assump!$D$43/12*Assump!$D$44*CO17</f>
        <v>556.43155110915473</v>
      </c>
      <c r="CP21" s="85">
        <f>Assump!$D$43/12*Assump!$D$44*CP17</f>
        <v>556.43155110915473</v>
      </c>
      <c r="CQ21" s="85">
        <f>Assump!$D$43/12*Assump!$D$44*CQ17</f>
        <v>556.43155110915473</v>
      </c>
      <c r="CR21" s="85">
        <f>Assump!$D$43/12*Assump!$D$44*CR17</f>
        <v>556.43155110915473</v>
      </c>
      <c r="CS21" s="85">
        <f>Assump!$D$43/12*Assump!$D$44*CS17</f>
        <v>556.43155110915473</v>
      </c>
      <c r="CT21" s="85">
        <f>Assump!$D$43/12*Assump!$D$44*CT17</f>
        <v>556.43155110915473</v>
      </c>
      <c r="CU21" s="85">
        <f>Assump!$D$43/12*Assump!$D$44*CU17</f>
        <v>556.43155110915473</v>
      </c>
      <c r="CV21" s="85">
        <f>Assump!$D$43/12*Assump!$D$44*CV17</f>
        <v>556.43155110915473</v>
      </c>
      <c r="CW21" s="85">
        <f>Assump!$D$43/12*Assump!$D$44*CW17</f>
        <v>556.43155110915473</v>
      </c>
      <c r="CX21" s="85">
        <f>Assump!$D$43/12*Assump!$D$44*CX17</f>
        <v>556.43155110915473</v>
      </c>
      <c r="CY21" s="85">
        <f>Assump!$D$43/12*Assump!$D$44*CY17</f>
        <v>556.43155110915473</v>
      </c>
      <c r="CZ21" s="85">
        <f>Assump!$D$43/12*Assump!$D$44*CZ17</f>
        <v>556.43155110915473</v>
      </c>
      <c r="DA21" s="85">
        <f>Assump!$D$43/12*Assump!$D$44*DA17</f>
        <v>556.43155110915473</v>
      </c>
      <c r="DB21" s="85">
        <f>Assump!$D$43/12*Assump!$D$44*DB17</f>
        <v>556.43155110915473</v>
      </c>
      <c r="DC21" s="85">
        <f>Assump!$D$43/12*Assump!$D$44*DC17</f>
        <v>556.43155110915473</v>
      </c>
      <c r="DD21" s="85">
        <f>Assump!$D$43/12*Assump!$D$44*DD17</f>
        <v>556.43155110915473</v>
      </c>
      <c r="DE21" s="85">
        <f>Assump!$D$43/12*Assump!$D$44*DE17</f>
        <v>556.43155110915473</v>
      </c>
      <c r="DF21" s="85">
        <f>Assump!$D$43/12*Assump!$D$44*DF17</f>
        <v>556.43155110915473</v>
      </c>
      <c r="DG21" s="85">
        <f>Assump!$D$43/12*Assump!$D$44*DG17</f>
        <v>556.43155110915473</v>
      </c>
      <c r="DH21" s="85">
        <f>Assump!$D$43/12*Assump!$D$44*DH17</f>
        <v>556.43155110915473</v>
      </c>
      <c r="DI21" s="85">
        <f>Assump!$D$43/12*Assump!$D$44*DI17</f>
        <v>556.43155110915473</v>
      </c>
      <c r="DJ21" s="85">
        <f>Assump!$D$43/12*Assump!$D$44*DJ17</f>
        <v>556.43155110915473</v>
      </c>
      <c r="DK21" s="85">
        <f>Assump!$D$43/12*Assump!$D$44*DK17</f>
        <v>556.43155110915473</v>
      </c>
      <c r="DL21" s="85">
        <f>Assump!$D$43/12*Assump!$D$44*DL17</f>
        <v>556.43155110915473</v>
      </c>
      <c r="DM21" s="85">
        <f>Assump!$D$43/12*Assump!$D$44*DM17</f>
        <v>556.43155110915473</v>
      </c>
      <c r="DN21" s="85">
        <f>Assump!$D$43/12*Assump!$D$44*DN17</f>
        <v>556.43155110915473</v>
      </c>
      <c r="DO21" s="85">
        <f>Assump!$D$43/12*Assump!$D$44*DO17</f>
        <v>556.43155110915473</v>
      </c>
      <c r="DP21" s="85">
        <f>Assump!$D$43/12*Assump!$D$44*DP17</f>
        <v>556.43155110915473</v>
      </c>
      <c r="DQ21" s="85">
        <f>Assump!$D$43/12*Assump!$D$44*DQ17</f>
        <v>556.43155110915473</v>
      </c>
      <c r="DR21" s="85">
        <f>Assump!$D$43/12*Assump!$D$44*DR17</f>
        <v>556.43155110915473</v>
      </c>
      <c r="DS21" s="85">
        <f>Assump!$D$43/12*Assump!$D$44*DS17</f>
        <v>556.43155110915473</v>
      </c>
      <c r="DT21" s="85">
        <f>Assump!$D$43/12*Assump!$D$44*DT17</f>
        <v>556.43155110915473</v>
      </c>
      <c r="DU21" s="85">
        <f>Assump!$D$43/12*Assump!$D$44*DU17</f>
        <v>556.43155110915473</v>
      </c>
      <c r="DV21" s="85">
        <f>Assump!$D$43/12*Assump!$D$44*DV17</f>
        <v>556.43155110915473</v>
      </c>
      <c r="DW21" s="85">
        <f>Assump!$D$43/12*Assump!$D$44*DW17</f>
        <v>556.43155110915473</v>
      </c>
      <c r="DX21" s="85">
        <f>Assump!$D$43/12*Assump!$D$44*DX17</f>
        <v>556.43155110915473</v>
      </c>
      <c r="DY21" s="85">
        <f>Assump!$D$43/12*Assump!$D$44*DY17</f>
        <v>556.43155110915473</v>
      </c>
      <c r="DZ21" s="85">
        <f>Assump!$D$43/12*Assump!$D$44*DZ17</f>
        <v>556.43155110915473</v>
      </c>
      <c r="EA21" s="85">
        <f>Assump!$D$43/12*Assump!$D$44*EA17</f>
        <v>556.43155110915473</v>
      </c>
      <c r="EB21" s="85">
        <f>Assump!$D$43/12*Assump!$D$44*EB17</f>
        <v>556.43155110915473</v>
      </c>
      <c r="EC21" s="85">
        <f>Assump!$D$43/12*Assump!$D$44*EC17</f>
        <v>556.43155110915473</v>
      </c>
      <c r="ED21" s="85">
        <f>Assump!$D$43/12*Assump!$D$44*ED17</f>
        <v>556.43155110915473</v>
      </c>
      <c r="EE21" s="85">
        <f>Assump!$D$43/12*Assump!$D$44*EE17</f>
        <v>556.43155110915473</v>
      </c>
      <c r="EF21" s="85">
        <f>Assump!$D$43/12*Assump!$D$44*EF17</f>
        <v>556.43155110915473</v>
      </c>
      <c r="EG21" s="85">
        <f>Assump!$D$43/12*Assump!$D$44*EG17</f>
        <v>556.43155110915473</v>
      </c>
      <c r="EH21" s="85">
        <f>Assump!$D$43/12*Assump!$D$44*EH17</f>
        <v>556.43155110915473</v>
      </c>
      <c r="EI21" s="85">
        <f>Assump!$D$43/12*Assump!$D$44*EI17</f>
        <v>556.43155110915473</v>
      </c>
      <c r="EJ21" s="85">
        <f>Assump!$D$43/12*Assump!$D$44*EJ17</f>
        <v>556.43155110915473</v>
      </c>
      <c r="EK21" s="85">
        <f>Assump!$D$43/12*Assump!$D$44*EK17</f>
        <v>556.43155110915473</v>
      </c>
      <c r="EL21" s="85">
        <f>Assump!$D$43/12*Assump!$D$44*EL17</f>
        <v>556.43155110915473</v>
      </c>
      <c r="EM21" s="85">
        <f>Assump!$D$43/12*Assump!$D$44*EM17</f>
        <v>556.43155110915473</v>
      </c>
      <c r="EN21" s="85">
        <f>Assump!$D$43/12*Assump!$D$44*EN17</f>
        <v>556.43155110915473</v>
      </c>
      <c r="EO21" s="85">
        <f>Assump!$D$43/12*Assump!$D$44*EO17</f>
        <v>556.43155110915473</v>
      </c>
      <c r="EP21" s="85">
        <f>Assump!$D$43/12*Assump!$D$44*EP17</f>
        <v>556.43155110915473</v>
      </c>
      <c r="EQ21" s="85">
        <f>Assump!$D$43/12*Assump!$D$44*EQ17</f>
        <v>556.43155110915473</v>
      </c>
      <c r="ER21" s="85">
        <f>Assump!$D$43/12*Assump!$D$44*ER17</f>
        <v>556.43155110915473</v>
      </c>
      <c r="ES21" s="85">
        <f>Assump!$D$43/12*Assump!$D$44*ES17</f>
        <v>556.43155110915473</v>
      </c>
      <c r="ET21" s="85">
        <f>Assump!$D$43/12*Assump!$D$44*ET17</f>
        <v>556.43155110915473</v>
      </c>
      <c r="EU21" s="85">
        <f>Assump!$D$43/12*Assump!$D$44*EU17</f>
        <v>556.43155110915473</v>
      </c>
      <c r="EV21" s="85">
        <f>Assump!$D$43/12*Assump!$D$44*EV17</f>
        <v>556.43155110915473</v>
      </c>
      <c r="EW21" s="85">
        <f>Assump!$D$43/12*Assump!$D$44*EW17</f>
        <v>556.43155110915473</v>
      </c>
      <c r="EX21" s="85">
        <f>Assump!$D$43/12*Assump!$D$44*EX17</f>
        <v>556.43155110915473</v>
      </c>
      <c r="EY21" s="85">
        <f>Assump!$D$43/12*Assump!$D$44*EY17</f>
        <v>556.43155110915473</v>
      </c>
      <c r="EZ21" s="85">
        <f>Assump!$D$43/12*Assump!$D$44*EZ17</f>
        <v>556.43155110915473</v>
      </c>
      <c r="FA21" s="85">
        <f>Assump!$D$43/12*Assump!$D$44*FA17</f>
        <v>556.43155110915473</v>
      </c>
      <c r="FB21" s="85">
        <f>Assump!$D$43/12*Assump!$D$44*FB17</f>
        <v>556.43155110915473</v>
      </c>
      <c r="FC21" s="85">
        <f>Assump!$D$43/12*Assump!$D$44*FC17</f>
        <v>556.43155110915473</v>
      </c>
      <c r="FD21" s="85">
        <f>Assump!$D$43/12*Assump!$D$44*FD17</f>
        <v>556.43155110915473</v>
      </c>
      <c r="FE21" s="85">
        <f>Assump!$D$43/12*Assump!$D$44*FE17</f>
        <v>556.43155110915473</v>
      </c>
      <c r="FF21" s="85">
        <f>Assump!$D$43/12*Assump!$D$44*FF17</f>
        <v>556.43155110915473</v>
      </c>
      <c r="FG21" s="85">
        <f>Assump!$D$43/12*Assump!$D$44*FG17</f>
        <v>556.43155110915473</v>
      </c>
      <c r="FH21" s="85">
        <f>Assump!$D$43/12*Assump!$D$44*FH17</f>
        <v>556.43155110915473</v>
      </c>
      <c r="FI21" s="85">
        <f>Assump!$D$43/12*Assump!$D$44*FI17</f>
        <v>556.43155110915473</v>
      </c>
      <c r="FJ21" s="85">
        <f>Assump!$D$43/12*Assump!$D$44*FJ17</f>
        <v>556.43155110915473</v>
      </c>
      <c r="FK21" s="85">
        <f>Assump!$D$43/12*Assump!$D$44*FK17</f>
        <v>556.43155110915473</v>
      </c>
      <c r="FL21" s="85">
        <f>Assump!$D$43/12*Assump!$D$44*FL17</f>
        <v>556.43155110915473</v>
      </c>
      <c r="FM21" s="85">
        <f>Assump!$D$43/12*Assump!$D$44*FM17</f>
        <v>556.43155110915473</v>
      </c>
      <c r="FN21" s="85">
        <f>Assump!$D$43/12*Assump!$D$44*FN17</f>
        <v>556.43155110915473</v>
      </c>
      <c r="FO21" s="85">
        <f>Assump!$D$43/12*Assump!$D$44*FO17</f>
        <v>556.43155110915473</v>
      </c>
      <c r="FP21" s="85">
        <f>Assump!$D$43/12*Assump!$D$44*FP17</f>
        <v>556.43155110915473</v>
      </c>
      <c r="FQ21" s="85">
        <f>Assump!$D$43/12*Assump!$D$44*FQ17</f>
        <v>556.43155110915473</v>
      </c>
      <c r="FR21" s="85">
        <f>Assump!$D$43/12*Assump!$D$44*FR17</f>
        <v>556.43155110915473</v>
      </c>
      <c r="FS21" s="85">
        <f>Assump!$D$43/12*Assump!$D$44*FS17</f>
        <v>556.43155110915473</v>
      </c>
      <c r="FT21" s="85">
        <f>Assump!$D$43/12*Assump!$D$44*FT17</f>
        <v>556.43155110915473</v>
      </c>
      <c r="FU21" s="85">
        <f>Assump!$D$43/12*Assump!$D$44*FU17</f>
        <v>556.43155110915473</v>
      </c>
      <c r="FV21" s="85">
        <f>Assump!$D$43/12*Assump!$D$44*FV17</f>
        <v>556.43155110915473</v>
      </c>
      <c r="FW21" s="85">
        <f>Assump!$D$43/12*Assump!$D$44*FW17</f>
        <v>556.43155110915473</v>
      </c>
      <c r="FX21" s="85">
        <f>Assump!$D$43/12*Assump!$D$44*FX17</f>
        <v>556.43155110915473</v>
      </c>
      <c r="FY21" s="85">
        <f>Assump!$D$43/12*Assump!$D$44*FY17</f>
        <v>556.43155110915473</v>
      </c>
      <c r="FZ21" s="85">
        <f>Assump!$D$43/12*Assump!$D$44*FZ17</f>
        <v>556.43155110915473</v>
      </c>
      <c r="GA21" s="85">
        <f>Assump!$D$43/12*Assump!$D$44*GA17</f>
        <v>556.43155110915473</v>
      </c>
      <c r="GB21" s="85">
        <f>Assump!$D$43/12*Assump!$D$44*GB17</f>
        <v>556.43155110915473</v>
      </c>
      <c r="GC21" s="85">
        <f>Assump!$D$43/12*Assump!$D$44*GC17</f>
        <v>556.43155110915473</v>
      </c>
      <c r="GD21" s="85">
        <f>Assump!$D$43/12*Assump!$D$44*GD17</f>
        <v>556.43155110915473</v>
      </c>
      <c r="GE21" s="85">
        <f>Assump!$D$43/12*Assump!$D$44*GE17</f>
        <v>556.43155110915473</v>
      </c>
      <c r="GF21" s="85">
        <f>Assump!$D$43/12*Assump!$D$44*GF17</f>
        <v>556.43155110915473</v>
      </c>
      <c r="GG21" s="85">
        <f>Assump!$D$43/12*Assump!$D$44*GG17</f>
        <v>556.43155110915473</v>
      </c>
      <c r="GH21" s="85">
        <f>Assump!$D$43/12*Assump!$D$44*GH17</f>
        <v>556.43155110915473</v>
      </c>
      <c r="GI21" s="85">
        <f>Assump!$D$43/12*Assump!$D$44*GI17</f>
        <v>556.43155110915473</v>
      </c>
      <c r="GJ21" s="85">
        <f>Assump!$D$43/12*Assump!$D$44*GJ17</f>
        <v>556.43155110915473</v>
      </c>
      <c r="GK21" s="85">
        <f>Assump!$D$43/12*Assump!$D$44*GK17</f>
        <v>556.43155110915473</v>
      </c>
      <c r="GL21" s="85">
        <f>Assump!$D$43/12*Assump!$D$44*GL17</f>
        <v>556.43155110915473</v>
      </c>
      <c r="GM21" s="85">
        <f>Assump!$D$43/12*Assump!$D$44*GM17</f>
        <v>556.43155110915473</v>
      </c>
      <c r="GN21" s="85">
        <f>Assump!$D$43/12*Assump!$D$44*GN17</f>
        <v>556.43155110915473</v>
      </c>
      <c r="GO21" s="85">
        <f>Assump!$D$43/12*Assump!$D$44*GO17</f>
        <v>556.43155110915473</v>
      </c>
      <c r="GP21" s="85">
        <f>Assump!$D$43/12*Assump!$D$44*GP17</f>
        <v>556.43155110915473</v>
      </c>
      <c r="GQ21" s="85">
        <f>Assump!$D$43/12*Assump!$D$44*GQ17</f>
        <v>556.43155110915473</v>
      </c>
      <c r="GR21" s="85">
        <f>Assump!$D$43/12*Assump!$D$44*GR17</f>
        <v>556.43155110915473</v>
      </c>
      <c r="GS21" s="85">
        <f>Assump!$D$43/12*Assump!$D$44*GS17</f>
        <v>556.43155110915473</v>
      </c>
      <c r="GT21" s="85">
        <f>Assump!$D$43/12*Assump!$D$44*GT17</f>
        <v>556.43155110915473</v>
      </c>
      <c r="GU21" s="85">
        <f>Assump!$D$43/12*Assump!$D$44*GU17</f>
        <v>556.43155110915473</v>
      </c>
      <c r="GV21" s="85">
        <f>Assump!$D$43/12*Assump!$D$44*GV17</f>
        <v>556.43155110915473</v>
      </c>
      <c r="GW21" s="85">
        <f>Assump!$D$43/12*Assump!$D$44*GW17</f>
        <v>556.43155110915473</v>
      </c>
      <c r="GX21" s="85">
        <f>Assump!$D$43/12*Assump!$D$44*GX17</f>
        <v>556.43155110915473</v>
      </c>
      <c r="GY21" s="85">
        <f>Assump!$D$43/12*Assump!$D$44*GY17</f>
        <v>556.43155110915473</v>
      </c>
      <c r="GZ21" s="85">
        <f>Assump!$D$43/12*Assump!$D$44*GZ17</f>
        <v>556.43155110915473</v>
      </c>
      <c r="HA21" s="85">
        <f>Assump!$D$43/12*Assump!$D$44*HA17</f>
        <v>556.43155110915473</v>
      </c>
      <c r="HB21" s="85">
        <f>Assump!$D$43/12*Assump!$D$44*HB17</f>
        <v>556.43155110915473</v>
      </c>
      <c r="HC21" s="85">
        <f>Assump!$D$43/12*Assump!$D$44*HC17</f>
        <v>556.43155110915473</v>
      </c>
      <c r="HD21" s="85">
        <f>Assump!$D$43/12*Assump!$D$44*HD17</f>
        <v>556.43155110915473</v>
      </c>
      <c r="HE21" s="85">
        <f>Assump!$D$43/12*Assump!$D$44*HE17</f>
        <v>556.43155110915473</v>
      </c>
      <c r="HF21" s="85">
        <f>Assump!$D$43/12*Assump!$D$44*HF17</f>
        <v>556.43155110915473</v>
      </c>
      <c r="HG21" s="85">
        <f>Assump!$D$43/12*Assump!$D$44*HG17</f>
        <v>556.43155110915473</v>
      </c>
      <c r="HH21" s="85">
        <f>Assump!$D$43/12*Assump!$D$44*HH17</f>
        <v>556.43155110915473</v>
      </c>
      <c r="HI21" s="85">
        <f>Assump!$D$43/12*Assump!$D$44*HI17</f>
        <v>556.43155110915473</v>
      </c>
      <c r="HJ21" s="85">
        <f>Assump!$D$43/12*Assump!$D$44*HJ17</f>
        <v>556.43155110915473</v>
      </c>
      <c r="HK21" s="85">
        <f>Assump!$D$43/12*Assump!$D$44*HK17</f>
        <v>556.43155110915473</v>
      </c>
      <c r="HL21" s="85">
        <f>Assump!$D$43/12*Assump!$D$44*HL17</f>
        <v>556.43155110915473</v>
      </c>
      <c r="HM21" s="85">
        <f>Assump!$D$43/12*Assump!$D$44*HM17</f>
        <v>556.43155110915473</v>
      </c>
      <c r="HN21" s="85">
        <f>Assump!$D$43/12*Assump!$D$44*HN17</f>
        <v>556.43155110915473</v>
      </c>
      <c r="HO21" s="85">
        <f>Assump!$D$43/12*Assump!$D$44*HO17</f>
        <v>556.43155110915473</v>
      </c>
      <c r="HP21" s="85">
        <f>Assump!$D$43/12*Assump!$D$44*HP17</f>
        <v>556.43155110915473</v>
      </c>
      <c r="HQ21" s="85">
        <f>Assump!$D$43/12*Assump!$D$44*HQ17</f>
        <v>556.43155110915473</v>
      </c>
      <c r="HR21" s="85">
        <f>Assump!$D$43/12*Assump!$D$44*HR17</f>
        <v>556.43155110915473</v>
      </c>
      <c r="HS21" s="85">
        <f>Assump!$D$43/12*Assump!$D$44*HS17</f>
        <v>556.43155110915473</v>
      </c>
      <c r="HT21" s="85">
        <f>Assump!$D$43/12*Assump!$D$44*HT17</f>
        <v>556.43155110915473</v>
      </c>
      <c r="HU21" s="85">
        <f>Assump!$D$43/12*Assump!$D$44*HU17</f>
        <v>556.43155110915473</v>
      </c>
      <c r="HV21" s="85">
        <f>Assump!$D$43/12*Assump!$D$44*HV17</f>
        <v>556.43155110915473</v>
      </c>
      <c r="HW21" s="85">
        <f>Assump!$D$43/12*Assump!$D$44*HW17</f>
        <v>556.43155110915473</v>
      </c>
      <c r="HX21" s="85">
        <f>Assump!$D$43/12*Assump!$D$44*HX17</f>
        <v>556.43155110915473</v>
      </c>
      <c r="HY21" s="85">
        <f>Assump!$D$43/12*Assump!$D$44*HY17</f>
        <v>556.43155110915473</v>
      </c>
      <c r="HZ21" s="85">
        <f>Assump!$D$43/12*Assump!$D$44*HZ17</f>
        <v>556.43155110915473</v>
      </c>
      <c r="IA21" s="85">
        <f>Assump!$D$43/12*Assump!$D$44*IA17</f>
        <v>556.43155110915473</v>
      </c>
      <c r="IB21" s="85">
        <f>Assump!$D$43/12*Assump!$D$44*IB17</f>
        <v>556.43155110915473</v>
      </c>
      <c r="IC21" s="85">
        <f>Assump!$D$43/12*Assump!$D$44*IC17</f>
        <v>556.43155110915473</v>
      </c>
      <c r="ID21" s="85">
        <f>Assump!$D$43/12*Assump!$D$44*ID17</f>
        <v>556.43155110915473</v>
      </c>
      <c r="IE21" s="85">
        <f>Assump!$D$43/12*Assump!$D$44*IE17</f>
        <v>556.43155110915473</v>
      </c>
      <c r="IF21" s="85">
        <f>Assump!$D$43/12*Assump!$D$44*IF17</f>
        <v>556.43155110915473</v>
      </c>
      <c r="IG21" s="85">
        <f>Assump!$D$43/12*Assump!$D$44*IG17</f>
        <v>556.43155110915473</v>
      </c>
      <c r="IH21" s="85">
        <f>Assump!$D$43/12*Assump!$D$44*IH17</f>
        <v>556.43155110915473</v>
      </c>
      <c r="II21" s="85">
        <f>Assump!$D$43/12*Assump!$D$44*II17</f>
        <v>556.43155110915473</v>
      </c>
      <c r="IJ21" s="85">
        <f>Assump!$D$43/12*Assump!$D$44*IJ17</f>
        <v>556.43155110915473</v>
      </c>
      <c r="IK21" s="85">
        <f>Assump!$D$43/12*Assump!$D$44*IK17</f>
        <v>556.43155110915473</v>
      </c>
      <c r="IL21" s="85">
        <f>Assump!$D$43/12*Assump!$D$44*IL17</f>
        <v>556.43155110915473</v>
      </c>
    </row>
    <row r="22" spans="2:246" ht="12" customHeight="1" outlineLevel="2" x14ac:dyDescent="0.3">
      <c r="B22" s="7" t="s">
        <v>375</v>
      </c>
      <c r="C22" s="56" t="s">
        <v>280</v>
      </c>
      <c r="E22" s="85">
        <f>Assump!$D$46</f>
        <v>20</v>
      </c>
      <c r="F22" s="48" t="s">
        <v>348</v>
      </c>
      <c r="G22" s="85">
        <f t="shared" ref="G22:BR22" ca="1" si="20">$E22*G$8*G$17</f>
        <v>0</v>
      </c>
      <c r="H22" s="85">
        <f t="shared" ca="1" si="20"/>
        <v>0</v>
      </c>
      <c r="I22" s="85">
        <f t="shared" ca="1" si="20"/>
        <v>0</v>
      </c>
      <c r="J22" s="85">
        <f t="shared" ca="1" si="20"/>
        <v>0</v>
      </c>
      <c r="K22" s="85">
        <f t="shared" ca="1" si="20"/>
        <v>0</v>
      </c>
      <c r="L22" s="85">
        <f t="shared" ca="1" si="20"/>
        <v>0</v>
      </c>
      <c r="M22" s="85">
        <f t="shared" ca="1" si="20"/>
        <v>0</v>
      </c>
      <c r="N22" s="85">
        <f t="shared" ca="1" si="20"/>
        <v>0</v>
      </c>
      <c r="O22" s="85">
        <f t="shared" ca="1" si="20"/>
        <v>0</v>
      </c>
      <c r="P22" s="85">
        <f t="shared" ca="1" si="20"/>
        <v>0</v>
      </c>
      <c r="Q22" s="85">
        <f t="shared" ca="1" si="20"/>
        <v>0</v>
      </c>
      <c r="R22" s="85">
        <f t="shared" ca="1" si="20"/>
        <v>0</v>
      </c>
      <c r="S22" s="85">
        <f t="shared" ca="1" si="20"/>
        <v>20.063866276157643</v>
      </c>
      <c r="T22" s="85">
        <f t="shared" ca="1" si="20"/>
        <v>20.127936497376801</v>
      </c>
      <c r="U22" s="85">
        <f t="shared" ca="1" si="20"/>
        <v>20.192211314918048</v>
      </c>
      <c r="V22" s="85">
        <f t="shared" ca="1" si="20"/>
        <v>20.258315360390263</v>
      </c>
      <c r="W22" s="85">
        <f t="shared" ca="1" si="20"/>
        <v>20.324635813305903</v>
      </c>
      <c r="X22" s="85">
        <f t="shared" ca="1" si="20"/>
        <v>20.391173382126627</v>
      </c>
      <c r="Y22" s="85">
        <f t="shared" ca="1" si="20"/>
        <v>20.457928777633413</v>
      </c>
      <c r="Z22" s="85">
        <f t="shared" ca="1" si="20"/>
        <v>20.524902712934143</v>
      </c>
      <c r="AA22" s="85">
        <f t="shared" ca="1" si="20"/>
        <v>20.592095903471236</v>
      </c>
      <c r="AB22" s="85">
        <f t="shared" ca="1" si="20"/>
        <v>20.659509067029287</v>
      </c>
      <c r="AC22" s="85">
        <f t="shared" ca="1" si="20"/>
        <v>20.727142923742718</v>
      </c>
      <c r="AD22" s="85">
        <f t="shared" ca="1" si="20"/>
        <v>20.794998196103496</v>
      </c>
      <c r="AE22" s="85">
        <f t="shared" ca="1" si="20"/>
        <v>20.863075608968835</v>
      </c>
      <c r="AF22" s="85">
        <f t="shared" ca="1" si="20"/>
        <v>20.93137588956894</v>
      </c>
      <c r="AG22" s="85">
        <f t="shared" ca="1" si="20"/>
        <v>20.999899767514783</v>
      </c>
      <c r="AH22" s="85">
        <f t="shared" ca="1" si="20"/>
        <v>21.068647974805884</v>
      </c>
      <c r="AI22" s="85">
        <f t="shared" ca="1" si="20"/>
        <v>21.137621245838151</v>
      </c>
      <c r="AJ22" s="85">
        <f t="shared" ca="1" si="20"/>
        <v>21.206820317411704</v>
      </c>
      <c r="AK22" s="85">
        <f t="shared" ca="1" si="20"/>
        <v>21.27624592873876</v>
      </c>
      <c r="AL22" s="85">
        <f t="shared" ca="1" si="20"/>
        <v>21.34589882145152</v>
      </c>
      <c r="AM22" s="85">
        <f t="shared" ca="1" si="20"/>
        <v>21.415779739610098</v>
      </c>
      <c r="AN22" s="85">
        <f t="shared" ca="1" si="20"/>
        <v>21.485889429710472</v>
      </c>
      <c r="AO22" s="85">
        <f t="shared" ca="1" si="20"/>
        <v>21.556228640692442</v>
      </c>
      <c r="AP22" s="85">
        <f t="shared" ca="1" si="20"/>
        <v>21.626798123947655</v>
      </c>
      <c r="AQ22" s="85">
        <f t="shared" ca="1" si="20"/>
        <v>21.697598633327608</v>
      </c>
      <c r="AR22" s="85">
        <f t="shared" ca="1" si="20"/>
        <v>21.768630925151719</v>
      </c>
      <c r="AS22" s="85">
        <f t="shared" ca="1" si="20"/>
        <v>21.839895758215391</v>
      </c>
      <c r="AT22" s="85">
        <f t="shared" ca="1" si="20"/>
        <v>21.911393893798138</v>
      </c>
      <c r="AU22" s="85">
        <f t="shared" ca="1" si="20"/>
        <v>21.983126095671697</v>
      </c>
      <c r="AV22" s="85">
        <f t="shared" ca="1" si="20"/>
        <v>22.05509313010819</v>
      </c>
      <c r="AW22" s="85">
        <f t="shared" ca="1" si="20"/>
        <v>22.127295765888331</v>
      </c>
      <c r="AX22" s="85">
        <f t="shared" ca="1" si="20"/>
        <v>22.199734774309601</v>
      </c>
      <c r="AY22" s="85">
        <f t="shared" ca="1" si="20"/>
        <v>22.272410929194525</v>
      </c>
      <c r="AZ22" s="85">
        <f t="shared" ca="1" si="20"/>
        <v>22.345325006898911</v>
      </c>
      <c r="BA22" s="85">
        <f t="shared" ca="1" si="20"/>
        <v>22.41847778632016</v>
      </c>
      <c r="BB22" s="85">
        <f t="shared" ca="1" si="20"/>
        <v>22.491870048905582</v>
      </c>
      <c r="BC22" s="85">
        <f t="shared" ca="1" si="20"/>
        <v>22.565502578660734</v>
      </c>
      <c r="BD22" s="85">
        <f t="shared" ca="1" si="20"/>
        <v>22.639376162157806</v>
      </c>
      <c r="BE22" s="85">
        <f t="shared" ca="1" si="20"/>
        <v>22.713491588544027</v>
      </c>
      <c r="BF22" s="85">
        <f t="shared" ca="1" si="20"/>
        <v>22.787849649550086</v>
      </c>
      <c r="BG22" s="85">
        <f t="shared" ca="1" si="20"/>
        <v>22.862451139498585</v>
      </c>
      <c r="BH22" s="85">
        <f t="shared" ca="1" si="20"/>
        <v>22.937296855312539</v>
      </c>
      <c r="BI22" s="85">
        <f t="shared" ca="1" si="20"/>
        <v>23.012387596523883</v>
      </c>
      <c r="BJ22" s="85">
        <f t="shared" ca="1" si="20"/>
        <v>23.087724165282001</v>
      </c>
      <c r="BK22" s="85">
        <f t="shared" ca="1" si="20"/>
        <v>23.163307366362321</v>
      </c>
      <c r="BL22" s="85">
        <f t="shared" ca="1" si="20"/>
        <v>23.239138007174883</v>
      </c>
      <c r="BM22" s="85">
        <f t="shared" ca="1" si="20"/>
        <v>23.315216897772984</v>
      </c>
      <c r="BN22" s="85">
        <f t="shared" ca="1" si="20"/>
        <v>23.39154485086182</v>
      </c>
      <c r="BO22" s="85">
        <f t="shared" ca="1" si="20"/>
        <v>23.468122681807174</v>
      </c>
      <c r="BP22" s="85">
        <f t="shared" ca="1" si="20"/>
        <v>23.544951208644132</v>
      </c>
      <c r="BQ22" s="85">
        <f t="shared" ca="1" si="20"/>
        <v>23.622031252085801</v>
      </c>
      <c r="BR22" s="85">
        <f t="shared" ca="1" si="20"/>
        <v>23.699363635532098</v>
      </c>
      <c r="BS22" s="85">
        <f t="shared" ref="BS22:ED22" ca="1" si="21">$E22*BS$8*BS$17</f>
        <v>23.776949185078536</v>
      </c>
      <c r="BT22" s="85">
        <f t="shared" ca="1" si="21"/>
        <v>23.854788729525048</v>
      </c>
      <c r="BU22" s="85">
        <f t="shared" ca="1" si="21"/>
        <v>23.932883100384849</v>
      </c>
      <c r="BV22" s="85">
        <f t="shared" ca="1" si="21"/>
        <v>24.011233131893292</v>
      </c>
      <c r="BW22" s="85">
        <f t="shared" ca="1" si="21"/>
        <v>24.089839661016825</v>
      </c>
      <c r="BX22" s="85">
        <f t="shared" ca="1" si="21"/>
        <v>24.168703527461886</v>
      </c>
      <c r="BY22" s="85">
        <f t="shared" ca="1" si="21"/>
        <v>24.247825573683912</v>
      </c>
      <c r="BZ22" s="85">
        <f t="shared" ca="1" si="21"/>
        <v>24.327206644896297</v>
      </c>
      <c r="CA22" s="85">
        <f t="shared" ca="1" si="21"/>
        <v>24.406847589079469</v>
      </c>
      <c r="CB22" s="85">
        <f t="shared" ca="1" si="21"/>
        <v>24.486749256989903</v>
      </c>
      <c r="CC22" s="85">
        <f t="shared" ca="1" si="21"/>
        <v>24.566912502169242</v>
      </c>
      <c r="CD22" s="85">
        <f t="shared" ca="1" si="21"/>
        <v>24.647338180953394</v>
      </c>
      <c r="CE22" s="85">
        <f t="shared" ca="1" si="21"/>
        <v>24.728027152481687</v>
      </c>
      <c r="CF22" s="85">
        <f t="shared" ca="1" si="21"/>
        <v>24.808980278706059</v>
      </c>
      <c r="CG22" s="85">
        <f t="shared" ca="1" si="21"/>
        <v>24.890198424400246</v>
      </c>
      <c r="CH22" s="85">
        <f t="shared" ca="1" si="21"/>
        <v>24.971682457169031</v>
      </c>
      <c r="CI22" s="85">
        <f t="shared" ca="1" si="21"/>
        <v>25.053433247457505</v>
      </c>
      <c r="CJ22" s="85">
        <f t="shared" ca="1" si="21"/>
        <v>25.135451668560371</v>
      </c>
      <c r="CK22" s="85">
        <f t="shared" ca="1" si="21"/>
        <v>25.217738596631275</v>
      </c>
      <c r="CL22" s="85">
        <f t="shared" ca="1" si="21"/>
        <v>25.300294910692159</v>
      </c>
      <c r="CM22" s="85">
        <f t="shared" ca="1" si="21"/>
        <v>25.383121492642658</v>
      </c>
      <c r="CN22" s="85">
        <f t="shared" ca="1" si="21"/>
        <v>25.466219227269509</v>
      </c>
      <c r="CO22" s="85">
        <f t="shared" ca="1" si="21"/>
        <v>25.54958900225602</v>
      </c>
      <c r="CP22" s="85">
        <f t="shared" ca="1" si="21"/>
        <v>25.633231708191538</v>
      </c>
      <c r="CQ22" s="85">
        <f t="shared" ca="1" si="21"/>
        <v>25.717148238580968</v>
      </c>
      <c r="CR22" s="85">
        <f t="shared" ca="1" si="21"/>
        <v>25.801339489854321</v>
      </c>
      <c r="CS22" s="85">
        <f t="shared" ca="1" si="21"/>
        <v>25.885806361376279</v>
      </c>
      <c r="CT22" s="85">
        <f t="shared" ca="1" si="21"/>
        <v>25.970549755455814</v>
      </c>
      <c r="CU22" s="85">
        <f t="shared" ca="1" si="21"/>
        <v>26.055570577355823</v>
      </c>
      <c r="CV22" s="85">
        <f t="shared" ca="1" si="21"/>
        <v>26.140869735302804</v>
      </c>
      <c r="CW22" s="85">
        <f t="shared" ca="1" si="21"/>
        <v>26.226448140496544</v>
      </c>
      <c r="CX22" s="85">
        <f t="shared" ca="1" si="21"/>
        <v>26.312306707119866</v>
      </c>
      <c r="CY22" s="85">
        <f t="shared" ca="1" si="21"/>
        <v>26.398446352348387</v>
      </c>
      <c r="CZ22" s="85">
        <f t="shared" ca="1" si="21"/>
        <v>26.484867996360315</v>
      </c>
      <c r="DA22" s="85">
        <f t="shared" ca="1" si="21"/>
        <v>26.571572562346283</v>
      </c>
      <c r="DB22" s="85">
        <f t="shared" ca="1" si="21"/>
        <v>26.658560976519222</v>
      </c>
      <c r="DC22" s="85">
        <f t="shared" ca="1" si="21"/>
        <v>26.74583416812423</v>
      </c>
      <c r="DD22" s="85">
        <f t="shared" ca="1" si="21"/>
        <v>26.833393069448515</v>
      </c>
      <c r="DE22" s="85">
        <f t="shared" ca="1" si="21"/>
        <v>26.921238615831346</v>
      </c>
      <c r="DF22" s="85">
        <f t="shared" ca="1" si="21"/>
        <v>27.009371745674066</v>
      </c>
      <c r="DG22" s="85">
        <f t="shared" ca="1" si="21"/>
        <v>27.09779340045008</v>
      </c>
      <c r="DH22" s="85">
        <f t="shared" ca="1" si="21"/>
        <v>27.186504524714938</v>
      </c>
      <c r="DI22" s="85">
        <f t="shared" ca="1" si="21"/>
        <v>27.275506066116431</v>
      </c>
      <c r="DJ22" s="85">
        <f t="shared" ca="1" si="21"/>
        <v>27.364798975404682</v>
      </c>
      <c r="DK22" s="85">
        <f t="shared" ca="1" si="21"/>
        <v>27.454384206442342</v>
      </c>
      <c r="DL22" s="85">
        <f t="shared" ca="1" si="21"/>
        <v>27.544262716214746</v>
      </c>
      <c r="DM22" s="85">
        <f t="shared" ca="1" si="21"/>
        <v>27.634435464840159</v>
      </c>
      <c r="DN22" s="85">
        <f t="shared" ca="1" si="21"/>
        <v>27.724903415580012</v>
      </c>
      <c r="DO22" s="85">
        <f t="shared" ca="1" si="21"/>
        <v>27.815667534849222</v>
      </c>
      <c r="DP22" s="85">
        <f t="shared" ca="1" si="21"/>
        <v>27.906728792226478</v>
      </c>
      <c r="DQ22" s="85">
        <f t="shared" ca="1" si="21"/>
        <v>27.998088160464626</v>
      </c>
      <c r="DR22" s="85">
        <f t="shared" ca="1" si="21"/>
        <v>28.089746615501049</v>
      </c>
      <c r="DS22" s="85">
        <f t="shared" ca="1" si="21"/>
        <v>28.181705136468103</v>
      </c>
      <c r="DT22" s="85">
        <f t="shared" ca="1" si="21"/>
        <v>28.273964705703559</v>
      </c>
      <c r="DU22" s="85">
        <f t="shared" ca="1" si="21"/>
        <v>28.366526308761109</v>
      </c>
      <c r="DV22" s="85">
        <f t="shared" ca="1" si="21"/>
        <v>28.459390934420892</v>
      </c>
      <c r="DW22" s="85">
        <f t="shared" ca="1" si="21"/>
        <v>28.552559574700055</v>
      </c>
      <c r="DX22" s="85">
        <f t="shared" ca="1" si="21"/>
        <v>28.646033224863356</v>
      </c>
      <c r="DY22" s="85">
        <f t="shared" ca="1" si="21"/>
        <v>28.739812883433782</v>
      </c>
      <c r="DZ22" s="85">
        <f t="shared" ca="1" si="21"/>
        <v>28.833899552203231</v>
      </c>
      <c r="EA22" s="85">
        <f t="shared" ca="1" si="21"/>
        <v>28.928294236243204</v>
      </c>
      <c r="EB22" s="85">
        <f t="shared" ca="1" si="21"/>
        <v>29.022997943915549</v>
      </c>
      <c r="EC22" s="85">
        <f t="shared" ca="1" si="21"/>
        <v>29.118011686883225</v>
      </c>
      <c r="ED22" s="85">
        <f t="shared" ca="1" si="21"/>
        <v>29.213336480121107</v>
      </c>
      <c r="EE22" s="85">
        <f t="shared" ref="EE22:GP22" ca="1" si="22">$E22*EE$8*EE$17</f>
        <v>29.308973341926844</v>
      </c>
      <c r="EF22" s="85">
        <f t="shared" ca="1" si="22"/>
        <v>29.404923293931716</v>
      </c>
      <c r="EG22" s="85">
        <f t="shared" ca="1" si="22"/>
        <v>29.501187361111569</v>
      </c>
      <c r="EH22" s="85">
        <f t="shared" ca="1" si="22"/>
        <v>29.597766571797742</v>
      </c>
      <c r="EI22" s="85">
        <f t="shared" ca="1" si="22"/>
        <v>29.694661957688076</v>
      </c>
      <c r="EJ22" s="85">
        <f t="shared" ca="1" si="22"/>
        <v>29.791874553857909</v>
      </c>
      <c r="EK22" s="85">
        <f t="shared" ca="1" si="22"/>
        <v>29.889405398771153</v>
      </c>
      <c r="EL22" s="85">
        <f t="shared" ca="1" si="22"/>
        <v>29.987255534291386</v>
      </c>
      <c r="EM22" s="85">
        <f t="shared" ca="1" si="22"/>
        <v>30.085426005692959</v>
      </c>
      <c r="EN22" s="85">
        <f t="shared" ca="1" si="22"/>
        <v>30.183917861672196</v>
      </c>
      <c r="EO22" s="85">
        <f t="shared" ca="1" si="22"/>
        <v>30.282732154358577</v>
      </c>
      <c r="EP22" s="85">
        <f t="shared" ca="1" si="22"/>
        <v>30.381869939325973</v>
      </c>
      <c r="EQ22" s="85">
        <f t="shared" ca="1" si="22"/>
        <v>30.481332275603936</v>
      </c>
      <c r="ER22" s="85">
        <f t="shared" ca="1" si="22"/>
        <v>30.581120225689006</v>
      </c>
      <c r="ES22" s="85">
        <f t="shared" ca="1" si="22"/>
        <v>30.681234855556049</v>
      </c>
      <c r="ET22" s="85">
        <f t="shared" ca="1" si="22"/>
        <v>30.781677234669672</v>
      </c>
      <c r="EU22" s="85">
        <f t="shared" ca="1" si="22"/>
        <v>30.882448435995617</v>
      </c>
      <c r="EV22" s="85">
        <f t="shared" ca="1" si="22"/>
        <v>30.983549536012241</v>
      </c>
      <c r="EW22" s="85">
        <f t="shared" ca="1" si="22"/>
        <v>31.084981614722018</v>
      </c>
      <c r="EX22" s="85">
        <f t="shared" ca="1" si="22"/>
        <v>31.186745755663058</v>
      </c>
      <c r="EY22" s="85">
        <f t="shared" ca="1" si="22"/>
        <v>31.288843045920697</v>
      </c>
      <c r="EZ22" s="85">
        <f t="shared" ca="1" si="22"/>
        <v>31.391274576139104</v>
      </c>
      <c r="FA22" s="85">
        <f t="shared" ca="1" si="22"/>
        <v>31.494041440532943</v>
      </c>
      <c r="FB22" s="85">
        <f t="shared" ca="1" si="22"/>
        <v>31.59714473689904</v>
      </c>
      <c r="FC22" s="85">
        <f t="shared" ca="1" si="22"/>
        <v>31.700585566628124</v>
      </c>
      <c r="FD22" s="85">
        <f t="shared" ca="1" si="22"/>
        <v>31.804365034716593</v>
      </c>
      <c r="FE22" s="85">
        <f t="shared" ca="1" si="22"/>
        <v>31.908484249778319</v>
      </c>
      <c r="FF22" s="85">
        <f t="shared" ca="1" si="22"/>
        <v>32.012944324056484</v>
      </c>
      <c r="FG22" s="85">
        <f t="shared" ca="1" si="22"/>
        <v>32.117746373435466</v>
      </c>
      <c r="FH22" s="85">
        <f t="shared" ca="1" si="22"/>
        <v>32.222891517452759</v>
      </c>
      <c r="FI22" s="85">
        <f t="shared" ca="1" si="22"/>
        <v>32.32838087931092</v>
      </c>
      <c r="FJ22" s="85">
        <f t="shared" ca="1" si="22"/>
        <v>32.434215585889604</v>
      </c>
      <c r="FK22" s="85">
        <f t="shared" ca="1" si="22"/>
        <v>32.540396767757542</v>
      </c>
      <c r="FL22" s="85">
        <f t="shared" ca="1" si="22"/>
        <v>32.646925559184687</v>
      </c>
      <c r="FM22" s="85">
        <f t="shared" ca="1" si="22"/>
        <v>32.753803098154279</v>
      </c>
      <c r="FN22" s="85">
        <f t="shared" ca="1" si="22"/>
        <v>32.861030526375018</v>
      </c>
      <c r="FO22" s="85">
        <f t="shared" ca="1" si="22"/>
        <v>32.968608989293259</v>
      </c>
      <c r="FP22" s="85">
        <f t="shared" ca="1" si="22"/>
        <v>33.076539636105274</v>
      </c>
      <c r="FQ22" s="85">
        <f t="shared" ca="1" si="22"/>
        <v>33.184823619769467</v>
      </c>
      <c r="FR22" s="85">
        <f t="shared" ca="1" si="22"/>
        <v>33.293462097018761</v>
      </c>
      <c r="FS22" s="85">
        <f t="shared" ca="1" si="22"/>
        <v>33.402456228372905</v>
      </c>
      <c r="FT22" s="85">
        <f t="shared" ca="1" si="22"/>
        <v>33.511807178150889</v>
      </c>
      <c r="FU22" s="85">
        <f t="shared" ca="1" si="22"/>
        <v>33.621516114483384</v>
      </c>
      <c r="FV22" s="85">
        <f t="shared" ca="1" si="22"/>
        <v>33.731584209325206</v>
      </c>
      <c r="FW22" s="85">
        <f t="shared" ca="1" si="22"/>
        <v>33.842012638467864</v>
      </c>
      <c r="FX22" s="85">
        <f t="shared" ca="1" si="22"/>
        <v>33.952802581552099</v>
      </c>
      <c r="FY22" s="85">
        <f t="shared" ca="1" si="22"/>
        <v>34.063955222080466</v>
      </c>
      <c r="FZ22" s="85">
        <f t="shared" ca="1" si="22"/>
        <v>34.175471747430038</v>
      </c>
      <c r="GA22" s="85">
        <f t="shared" ca="1" si="22"/>
        <v>34.287353348865011</v>
      </c>
      <c r="GB22" s="85">
        <f t="shared" ca="1" si="22"/>
        <v>34.399601221549503</v>
      </c>
      <c r="GC22" s="85">
        <f t="shared" ca="1" si="22"/>
        <v>34.512216564560269</v>
      </c>
      <c r="GD22" s="85">
        <f t="shared" ca="1" si="22"/>
        <v>34.625200580899531</v>
      </c>
      <c r="GE22" s="85">
        <f t="shared" ca="1" si="22"/>
        <v>34.73855447750784</v>
      </c>
      <c r="GF22" s="85">
        <f t="shared" ca="1" si="22"/>
        <v>34.852279465276943</v>
      </c>
      <c r="GG22" s="85">
        <f t="shared" ca="1" si="22"/>
        <v>34.966376759062733</v>
      </c>
      <c r="GH22" s="85">
        <f t="shared" ca="1" si="22"/>
        <v>35.080847577698229</v>
      </c>
      <c r="GI22" s="85">
        <f t="shared" ca="1" si="22"/>
        <v>35.195693144006597</v>
      </c>
      <c r="GJ22" s="85">
        <f t="shared" ca="1" si="22"/>
        <v>35.3109146848142</v>
      </c>
      <c r="GK22" s="85">
        <f t="shared" ca="1" si="22"/>
        <v>35.426513430963709</v>
      </c>
      <c r="GL22" s="85">
        <f t="shared" ca="1" si="22"/>
        <v>35.542490617327253</v>
      </c>
      <c r="GM22" s="85">
        <f t="shared" ca="1" si="22"/>
        <v>35.658847482819631</v>
      </c>
      <c r="GN22" s="85">
        <f t="shared" ca="1" si="22"/>
        <v>35.775585270411497</v>
      </c>
      <c r="GO22" s="85">
        <f t="shared" ca="1" si="22"/>
        <v>35.892705227142699</v>
      </c>
      <c r="GP22" s="85">
        <f t="shared" ca="1" si="22"/>
        <v>36.010208604135535</v>
      </c>
      <c r="GQ22" s="85">
        <f t="shared" ref="GQ22:IL22" ca="1" si="23">$E22*GQ$8*GQ$17</f>
        <v>36.128096656608179</v>
      </c>
      <c r="GR22" s="85">
        <f t="shared" ca="1" si="23"/>
        <v>36.246370643888042</v>
      </c>
      <c r="GS22" s="85">
        <f t="shared" ca="1" si="23"/>
        <v>36.365031829425263</v>
      </c>
      <c r="GT22" s="85">
        <f t="shared" ca="1" si="23"/>
        <v>36.484081480806182</v>
      </c>
      <c r="GU22" s="85">
        <f t="shared" ca="1" si="23"/>
        <v>36.603520869766882</v>
      </c>
      <c r="GV22" s="85">
        <f t="shared" ca="1" si="23"/>
        <v>36.723351272206784</v>
      </c>
      <c r="GW22" s="85">
        <f t="shared" ca="1" si="23"/>
        <v>36.843573968202278</v>
      </c>
      <c r="GX22" s="85">
        <f t="shared" ca="1" si="23"/>
        <v>36.964190242020372</v>
      </c>
      <c r="GY22" s="85">
        <f t="shared" ca="1" si="23"/>
        <v>37.085201382132439</v>
      </c>
      <c r="GZ22" s="85">
        <f t="shared" ca="1" si="23"/>
        <v>37.206608681227983</v>
      </c>
      <c r="HA22" s="85">
        <f t="shared" ca="1" si="23"/>
        <v>37.328413436228431</v>
      </c>
      <c r="HB22" s="85">
        <f t="shared" ca="1" si="23"/>
        <v>37.450616948300983</v>
      </c>
      <c r="HC22" s="85">
        <f t="shared" ca="1" si="23"/>
        <v>37.573220522872525</v>
      </c>
      <c r="HD22" s="85">
        <f t="shared" ca="1" si="23"/>
        <v>37.696225469643586</v>
      </c>
      <c r="HE22" s="85">
        <f t="shared" ca="1" si="23"/>
        <v>37.819633102602303</v>
      </c>
      <c r="HF22" s="85">
        <f t="shared" ca="1" si="23"/>
        <v>37.943444740038458</v>
      </c>
      <c r="HG22" s="85">
        <f t="shared" ca="1" si="23"/>
        <v>38.067661704557587</v>
      </c>
      <c r="HH22" s="85">
        <f t="shared" ca="1" si="23"/>
        <v>38.192285323095085</v>
      </c>
      <c r="HI22" s="85">
        <f t="shared" ca="1" si="23"/>
        <v>38.317316926930388</v>
      </c>
      <c r="HJ22" s="85">
        <f t="shared" ca="1" si="23"/>
        <v>38.442757851701202</v>
      </c>
      <c r="HK22" s="85">
        <f t="shared" ca="1" si="23"/>
        <v>38.568609437417763</v>
      </c>
      <c r="HL22" s="85">
        <f t="shared" ca="1" si="23"/>
        <v>38.694873028477126</v>
      </c>
      <c r="HM22" s="85">
        <f t="shared" ca="1" si="23"/>
        <v>38.821549973677591</v>
      </c>
      <c r="HN22" s="85">
        <f t="shared" ca="1" si="23"/>
        <v>38.948641626233041</v>
      </c>
      <c r="HO22" s="85">
        <f t="shared" ca="1" si="23"/>
        <v>39.076149343787449</v>
      </c>
      <c r="HP22" s="85">
        <f t="shared" ca="1" si="23"/>
        <v>39.204074488429356</v>
      </c>
      <c r="HQ22" s="85">
        <f t="shared" ca="1" si="23"/>
        <v>39.332418426706418</v>
      </c>
      <c r="HR22" s="85">
        <f t="shared" ca="1" si="23"/>
        <v>39.46118252964002</v>
      </c>
      <c r="HS22" s="85">
        <f t="shared" ca="1" si="23"/>
        <v>39.590368172739915</v>
      </c>
      <c r="HT22" s="85">
        <f t="shared" ca="1" si="23"/>
        <v>39.719976736018914</v>
      </c>
      <c r="HU22" s="85">
        <f t="shared" ca="1" si="23"/>
        <v>39.850009604007639</v>
      </c>
      <c r="HV22" s="85">
        <f t="shared" ca="1" si="23"/>
        <v>39.980468165769288</v>
      </c>
      <c r="HW22" s="85">
        <f t="shared" ca="1" si="23"/>
        <v>40.111353814914501</v>
      </c>
      <c r="HX22" s="85">
        <f t="shared" ca="1" si="23"/>
        <v>40.242667949616248</v>
      </c>
      <c r="HY22" s="85">
        <f t="shared" ca="1" si="23"/>
        <v>40.374411972624728</v>
      </c>
      <c r="HZ22" s="85">
        <f t="shared" ca="1" si="23"/>
        <v>40.506587291282386</v>
      </c>
      <c r="IA22" s="85">
        <f t="shared" ca="1" si="23"/>
        <v>40.63919531753897</v>
      </c>
      <c r="IB22" s="85">
        <f t="shared" ca="1" si="23"/>
        <v>40.772237467966548</v>
      </c>
      <c r="IC22" s="85">
        <f t="shared" ca="1" si="23"/>
        <v>40.905715163774694</v>
      </c>
      <c r="ID22" s="85">
        <f t="shared" ca="1" si="23"/>
        <v>40.905715163774694</v>
      </c>
      <c r="IE22" s="85">
        <f t="shared" ca="1" si="23"/>
        <v>40.905715163774694</v>
      </c>
      <c r="IF22" s="85">
        <f t="shared" ca="1" si="23"/>
        <v>40.905715163774694</v>
      </c>
      <c r="IG22" s="85">
        <f t="shared" ca="1" si="23"/>
        <v>40.905715163774694</v>
      </c>
      <c r="IH22" s="85">
        <f t="shared" ca="1" si="23"/>
        <v>40.905715163774694</v>
      </c>
      <c r="II22" s="85">
        <f t="shared" ca="1" si="23"/>
        <v>40.905715163774694</v>
      </c>
      <c r="IJ22" s="85">
        <f t="shared" ca="1" si="23"/>
        <v>40.905715163774694</v>
      </c>
      <c r="IK22" s="85">
        <f t="shared" ca="1" si="23"/>
        <v>40.905715163774694</v>
      </c>
      <c r="IL22" s="85">
        <f t="shared" ca="1" si="23"/>
        <v>40.905715163774694</v>
      </c>
    </row>
    <row r="23" spans="2:246" s="48" customFormat="1" ht="12" customHeight="1" outlineLevel="1" x14ac:dyDescent="0.2">
      <c r="B23" s="51" t="s">
        <v>343</v>
      </c>
      <c r="C23" s="57" t="s">
        <v>150</v>
      </c>
      <c r="D23" s="52"/>
      <c r="E23" s="53"/>
      <c r="F23" s="53"/>
      <c r="G23" s="77">
        <f ca="1">G21*G22</f>
        <v>0</v>
      </c>
      <c r="H23" s="77">
        <f t="shared" ref="H23:BS23" ca="1" si="24">H21*H22</f>
        <v>0</v>
      </c>
      <c r="I23" s="77">
        <f t="shared" ca="1" si="24"/>
        <v>0</v>
      </c>
      <c r="J23" s="77">
        <f t="shared" ca="1" si="24"/>
        <v>0</v>
      </c>
      <c r="K23" s="77">
        <f t="shared" ca="1" si="24"/>
        <v>0</v>
      </c>
      <c r="L23" s="77">
        <f t="shared" ca="1" si="24"/>
        <v>0</v>
      </c>
      <c r="M23" s="77">
        <f t="shared" ca="1" si="24"/>
        <v>0</v>
      </c>
      <c r="N23" s="77">
        <f t="shared" ca="1" si="24"/>
        <v>0</v>
      </c>
      <c r="O23" s="77">
        <f t="shared" ca="1" si="24"/>
        <v>0</v>
      </c>
      <c r="P23" s="77">
        <f t="shared" ca="1" si="24"/>
        <v>0</v>
      </c>
      <c r="Q23" s="77">
        <f t="shared" ca="1" si="24"/>
        <v>0</v>
      </c>
      <c r="R23" s="77">
        <f t="shared" ca="1" si="24"/>
        <v>0</v>
      </c>
      <c r="S23" s="77">
        <f t="shared" ca="1" si="24"/>
        <v>11164.168233289058</v>
      </c>
      <c r="T23" s="77">
        <f t="shared" ca="1" si="24"/>
        <v>11199.81892586194</v>
      </c>
      <c r="U23" s="77">
        <f t="shared" ca="1" si="24"/>
        <v>11235.583462283674</v>
      </c>
      <c r="V23" s="77">
        <f t="shared" ca="1" si="24"/>
        <v>11272.365838840369</v>
      </c>
      <c r="W23" s="77">
        <f t="shared" ca="1" si="24"/>
        <v>11309.26863132648</v>
      </c>
      <c r="X23" s="77">
        <f t="shared" ca="1" si="24"/>
        <v>11346.292233952428</v>
      </c>
      <c r="Y23" s="77">
        <f t="shared" ca="1" si="24"/>
        <v>11383.437042219173</v>
      </c>
      <c r="Z23" s="77">
        <f t="shared" ca="1" si="24"/>
        <v>11420.703452922444</v>
      </c>
      <c r="AA23" s="77">
        <f t="shared" ca="1" si="24"/>
        <v>11458.091864156971</v>
      </c>
      <c r="AB23" s="77">
        <f t="shared" ca="1" si="24"/>
        <v>11495.602675320752</v>
      </c>
      <c r="AC23" s="77">
        <f t="shared" ca="1" si="24"/>
        <v>11533.236287119302</v>
      </c>
      <c r="AD23" s="77">
        <f t="shared" ca="1" si="24"/>
        <v>11570.993101569942</v>
      </c>
      <c r="AE23" s="77">
        <f t="shared" ca="1" si="24"/>
        <v>11608.873522006101</v>
      </c>
      <c r="AF23" s="77">
        <f t="shared" ca="1" si="24"/>
        <v>11646.877953081608</v>
      </c>
      <c r="AG23" s="77">
        <f t="shared" ca="1" si="24"/>
        <v>11685.006800775029</v>
      </c>
      <c r="AH23" s="77">
        <f t="shared" ca="1" si="24"/>
        <v>11723.260472393989</v>
      </c>
      <c r="AI23" s="77">
        <f t="shared" ca="1" si="24"/>
        <v>11761.639376579546</v>
      </c>
      <c r="AJ23" s="77">
        <f t="shared" ca="1" si="24"/>
        <v>11800.143923310532</v>
      </c>
      <c r="AK23" s="77">
        <f t="shared" ca="1" si="24"/>
        <v>11838.774523907947</v>
      </c>
      <c r="AL23" s="77">
        <f t="shared" ca="1" si="24"/>
        <v>11877.531591039347</v>
      </c>
      <c r="AM23" s="77">
        <f t="shared" ca="1" si="24"/>
        <v>11916.415538723257</v>
      </c>
      <c r="AN23" s="77">
        <f t="shared" ca="1" si="24"/>
        <v>11955.42678233359</v>
      </c>
      <c r="AO23" s="77">
        <f t="shared" ca="1" si="24"/>
        <v>11994.565738604082</v>
      </c>
      <c r="AP23" s="77">
        <f t="shared" ca="1" si="24"/>
        <v>12033.832825632751</v>
      </c>
      <c r="AQ23" s="77">
        <f t="shared" ca="1" si="24"/>
        <v>12073.228462886356</v>
      </c>
      <c r="AR23" s="77">
        <f t="shared" ca="1" si="24"/>
        <v>12112.753071204885</v>
      </c>
      <c r="AS23" s="77">
        <f t="shared" ca="1" si="24"/>
        <v>12152.40707280604</v>
      </c>
      <c r="AT23" s="77">
        <f t="shared" ca="1" si="24"/>
        <v>12192.19089128976</v>
      </c>
      <c r="AU23" s="77">
        <f t="shared" ca="1" si="24"/>
        <v>12232.104951642739</v>
      </c>
      <c r="AV23" s="77">
        <f t="shared" ca="1" si="24"/>
        <v>12272.149680242963</v>
      </c>
      <c r="AW23" s="77">
        <f t="shared" ca="1" si="24"/>
        <v>12312.325504864275</v>
      </c>
      <c r="AX23" s="77">
        <f t="shared" ca="1" si="24"/>
        <v>12352.632854680933</v>
      </c>
      <c r="AY23" s="77">
        <f t="shared" ca="1" si="24"/>
        <v>12393.072160272199</v>
      </c>
      <c r="AZ23" s="77">
        <f t="shared" ca="1" si="24"/>
        <v>12433.643853626945</v>
      </c>
      <c r="BA23" s="77">
        <f t="shared" ca="1" si="24"/>
        <v>12474.348368148256</v>
      </c>
      <c r="BB23" s="77">
        <f t="shared" ca="1" si="24"/>
        <v>12515.186138658073</v>
      </c>
      <c r="BC23" s="77">
        <f t="shared" ca="1" si="24"/>
        <v>12556.157601401823</v>
      </c>
      <c r="BD23" s="77">
        <f t="shared" ca="1" si="24"/>
        <v>12597.26319405309</v>
      </c>
      <c r="BE23" s="77">
        <f t="shared" ca="1" si="24"/>
        <v>12638.503355718292</v>
      </c>
      <c r="BF23" s="77">
        <f t="shared" ca="1" si="24"/>
        <v>12679.878526941362</v>
      </c>
      <c r="BG23" s="77">
        <f t="shared" ca="1" si="24"/>
        <v>12721.389149708461</v>
      </c>
      <c r="BH23" s="77">
        <f t="shared" ca="1" si="24"/>
        <v>12763.035667452694</v>
      </c>
      <c r="BI23" s="77">
        <f t="shared" ca="1" si="24"/>
        <v>12804.818525058858</v>
      </c>
      <c r="BJ23" s="77">
        <f t="shared" ca="1" si="24"/>
        <v>12846.738168868178</v>
      </c>
      <c r="BK23" s="77">
        <f t="shared" ca="1" si="24"/>
        <v>12888.795046683097</v>
      </c>
      <c r="BL23" s="77">
        <f t="shared" ca="1" si="24"/>
        <v>12930.989607772031</v>
      </c>
      <c r="BM23" s="77">
        <f t="shared" ca="1" si="24"/>
        <v>12973.322302874196</v>
      </c>
      <c r="BN23" s="77">
        <f t="shared" ca="1" si="24"/>
        <v>13015.793584204404</v>
      </c>
      <c r="BO23" s="77">
        <f t="shared" ca="1" si="24"/>
        <v>13058.403905457901</v>
      </c>
      <c r="BP23" s="77">
        <f t="shared" ca="1" si="24"/>
        <v>13101.153721815223</v>
      </c>
      <c r="BQ23" s="77">
        <f t="shared" ca="1" si="24"/>
        <v>13144.043489947031</v>
      </c>
      <c r="BR23" s="77">
        <f t="shared" ca="1" si="24"/>
        <v>13187.073668019022</v>
      </c>
      <c r="BS23" s="77">
        <f t="shared" ca="1" si="24"/>
        <v>13230.244715696803</v>
      </c>
      <c r="BT23" s="77">
        <f t="shared" ref="BT23:EE23" ca="1" si="25">BT21*BT22</f>
        <v>13273.557094150805</v>
      </c>
      <c r="BU23" s="77">
        <f t="shared" ca="1" si="25"/>
        <v>13317.011266061218</v>
      </c>
      <c r="BV23" s="77">
        <f t="shared" ca="1" si="25"/>
        <v>13360.607695622912</v>
      </c>
      <c r="BW23" s="77">
        <f t="shared" ca="1" si="25"/>
        <v>13404.346848550425</v>
      </c>
      <c r="BX23" s="77">
        <f t="shared" ca="1" si="25"/>
        <v>13448.229192082918</v>
      </c>
      <c r="BY23" s="77">
        <f t="shared" ca="1" si="25"/>
        <v>13492.255194989168</v>
      </c>
      <c r="BZ23" s="77">
        <f t="shared" ca="1" si="25"/>
        <v>13536.425327572582</v>
      </c>
      <c r="CA23" s="77">
        <f t="shared" ca="1" si="25"/>
        <v>13580.740061676222</v>
      </c>
      <c r="CB23" s="77">
        <f t="shared" ca="1" si="25"/>
        <v>13625.199870687833</v>
      </c>
      <c r="CC23" s="77">
        <f t="shared" ca="1" si="25"/>
        <v>13669.805229544916</v>
      </c>
      <c r="CD23" s="77">
        <f t="shared" ca="1" si="25"/>
        <v>13714.556614739789</v>
      </c>
      <c r="CE23" s="77">
        <f t="shared" ca="1" si="25"/>
        <v>13759.45450432468</v>
      </c>
      <c r="CF23" s="77">
        <f t="shared" ca="1" si="25"/>
        <v>13804.499377916842</v>
      </c>
      <c r="CG23" s="77">
        <f t="shared" ca="1" si="25"/>
        <v>13849.691716703668</v>
      </c>
      <c r="CH23" s="77">
        <f t="shared" ca="1" si="25"/>
        <v>13895.032003447832</v>
      </c>
      <c r="CI23" s="77">
        <f t="shared" ca="1" si="25"/>
        <v>13940.520722492447</v>
      </c>
      <c r="CJ23" s="77">
        <f t="shared" ca="1" si="25"/>
        <v>13986.158359766239</v>
      </c>
      <c r="CK23" s="77">
        <f t="shared" ca="1" si="25"/>
        <v>14031.945402788739</v>
      </c>
      <c r="CL23" s="77">
        <f t="shared" ca="1" si="25"/>
        <v>14077.882340675491</v>
      </c>
      <c r="CM23" s="77">
        <f t="shared" ca="1" si="25"/>
        <v>14123.969664143277</v>
      </c>
      <c r="CN23" s="77">
        <f t="shared" ca="1" si="25"/>
        <v>14170.207865515353</v>
      </c>
      <c r="CO23" s="77">
        <f t="shared" ca="1" si="25"/>
        <v>14216.597438726718</v>
      </c>
      <c r="CP23" s="77">
        <f t="shared" ca="1" si="25"/>
        <v>14263.138879329385</v>
      </c>
      <c r="CQ23" s="77">
        <f t="shared" ca="1" si="25"/>
        <v>14309.832684497675</v>
      </c>
      <c r="CR23" s="77">
        <f t="shared" ca="1" si="25"/>
        <v>14356.679353033527</v>
      </c>
      <c r="CS23" s="77">
        <f t="shared" ca="1" si="25"/>
        <v>14403.679385371828</v>
      </c>
      <c r="CT23" s="77">
        <f t="shared" ca="1" si="25"/>
        <v>14450.833283585758</v>
      </c>
      <c r="CU23" s="77">
        <f t="shared" ca="1" si="25"/>
        <v>14498.141551392155</v>
      </c>
      <c r="CV23" s="77">
        <f t="shared" ca="1" si="25"/>
        <v>14545.604694156898</v>
      </c>
      <c r="CW23" s="77">
        <f t="shared" ca="1" si="25"/>
        <v>14593.223218900299</v>
      </c>
      <c r="CX23" s="77">
        <f t="shared" ca="1" si="25"/>
        <v>14640.997634302523</v>
      </c>
      <c r="CY23" s="77">
        <f t="shared" ca="1" si="25"/>
        <v>14688.92845070902</v>
      </c>
      <c r="CZ23" s="77">
        <f t="shared" ca="1" si="25"/>
        <v>14737.016180135981</v>
      </c>
      <c r="DA23" s="77">
        <f t="shared" ca="1" si="25"/>
        <v>14785.261336275798</v>
      </c>
      <c r="DB23" s="77">
        <f t="shared" ca="1" si="25"/>
        <v>14833.664434502574</v>
      </c>
      <c r="DC23" s="77">
        <f t="shared" ca="1" si="25"/>
        <v>14882.225991877594</v>
      </c>
      <c r="DD23" s="77">
        <f t="shared" ca="1" si="25"/>
        <v>14930.94652715488</v>
      </c>
      <c r="DE23" s="77">
        <f t="shared" ca="1" si="25"/>
        <v>14979.826560786709</v>
      </c>
      <c r="DF23" s="77">
        <f t="shared" ca="1" si="25"/>
        <v>15028.866614929198</v>
      </c>
      <c r="DG23" s="77">
        <f t="shared" ca="1" si="25"/>
        <v>15078.067213447854</v>
      </c>
      <c r="DH23" s="77">
        <f t="shared" ca="1" si="25"/>
        <v>15127.428881923186</v>
      </c>
      <c r="DI23" s="77">
        <f t="shared" ca="1" si="25"/>
        <v>15176.952147656324</v>
      </c>
      <c r="DJ23" s="77">
        <f t="shared" ca="1" si="25"/>
        <v>15226.637539674635</v>
      </c>
      <c r="DK23" s="77">
        <f t="shared" ca="1" si="25"/>
        <v>15276.485588737392</v>
      </c>
      <c r="DL23" s="77">
        <f t="shared" ca="1" si="25"/>
        <v>15326.496827341431</v>
      </c>
      <c r="DM23" s="77">
        <f t="shared" ca="1" si="25"/>
        <v>15376.671789726845</v>
      </c>
      <c r="DN23" s="77">
        <f t="shared" ca="1" si="25"/>
        <v>15427.011011882689</v>
      </c>
      <c r="DO23" s="77">
        <f t="shared" ca="1" si="25"/>
        <v>15477.515031552712</v>
      </c>
      <c r="DP23" s="77">
        <f t="shared" ca="1" si="25"/>
        <v>15528.184388241087</v>
      </c>
      <c r="DQ23" s="77">
        <f t="shared" ca="1" si="25"/>
        <v>15579.019623218192</v>
      </c>
      <c r="DR23" s="77">
        <f t="shared" ca="1" si="25"/>
        <v>15630.021279526378</v>
      </c>
      <c r="DS23" s="77">
        <f t="shared" ca="1" si="25"/>
        <v>15681.189901985779</v>
      </c>
      <c r="DT23" s="77">
        <f t="shared" ca="1" si="25"/>
        <v>15732.526037200127</v>
      </c>
      <c r="DU23" s="77">
        <f t="shared" ca="1" si="25"/>
        <v>15784.030233562589</v>
      </c>
      <c r="DV23" s="77">
        <f t="shared" ca="1" si="25"/>
        <v>15835.703041261633</v>
      </c>
      <c r="DW23" s="77">
        <f t="shared" ca="1" si="25"/>
        <v>15887.545012286899</v>
      </c>
      <c r="DX23" s="77">
        <f t="shared" ca="1" si="25"/>
        <v>15939.556700435098</v>
      </c>
      <c r="DY23" s="77">
        <f t="shared" ca="1" si="25"/>
        <v>15991.738661315927</v>
      </c>
      <c r="DZ23" s="77">
        <f t="shared" ca="1" si="25"/>
        <v>16044.091452358005</v>
      </c>
      <c r="EA23" s="77">
        <f t="shared" ca="1" si="25"/>
        <v>16096.615632814826</v>
      </c>
      <c r="EB23" s="77">
        <f t="shared" ca="1" si="25"/>
        <v>16149.311763770736</v>
      </c>
      <c r="EC23" s="77">
        <f t="shared" ca="1" si="25"/>
        <v>16202.180408146927</v>
      </c>
      <c r="ED23" s="77">
        <f t="shared" ca="1" si="25"/>
        <v>16255.222130707441</v>
      </c>
      <c r="EE23" s="77">
        <f t="shared" ca="1" si="25"/>
        <v>16308.437498065221</v>
      </c>
      <c r="EF23" s="77">
        <f t="shared" ref="EF23:GQ23" ca="1" si="26">EF21*EF22</f>
        <v>16361.82707868814</v>
      </c>
      <c r="EG23" s="77">
        <f t="shared" ca="1" si="26"/>
        <v>16415.3914429051</v>
      </c>
      <c r="EH23" s="77">
        <f t="shared" ca="1" si="26"/>
        <v>16469.131162912105</v>
      </c>
      <c r="EI23" s="77">
        <f t="shared" ca="1" si="26"/>
        <v>16523.046812778386</v>
      </c>
      <c r="EJ23" s="77">
        <f t="shared" ca="1" si="26"/>
        <v>16577.138968452513</v>
      </c>
      <c r="EK23" s="77">
        <f t="shared" ca="1" si="26"/>
        <v>16631.408207768574</v>
      </c>
      <c r="EL23" s="77">
        <f t="shared" ca="1" si="26"/>
        <v>16685.855110452339</v>
      </c>
      <c r="EM23" s="77">
        <f t="shared" ca="1" si="26"/>
        <v>16740.480258127434</v>
      </c>
      <c r="EN23" s="77">
        <f t="shared" ca="1" si="26"/>
        <v>16795.284234321582</v>
      </c>
      <c r="EO23" s="77">
        <f t="shared" ca="1" si="26"/>
        <v>16850.267624472817</v>
      </c>
      <c r="EP23" s="77">
        <f t="shared" ca="1" si="26"/>
        <v>16905.431015935752</v>
      </c>
      <c r="EQ23" s="77">
        <f t="shared" ca="1" si="26"/>
        <v>16960.774997987839</v>
      </c>
      <c r="ER23" s="77">
        <f t="shared" ca="1" si="26"/>
        <v>17016.300161835676</v>
      </c>
      <c r="ES23" s="77">
        <f t="shared" ca="1" si="26"/>
        <v>17072.007100621315</v>
      </c>
      <c r="ET23" s="77">
        <f t="shared" ca="1" si="26"/>
        <v>17127.896409428602</v>
      </c>
      <c r="EU23" s="77">
        <f t="shared" ca="1" si="26"/>
        <v>17183.968685289532</v>
      </c>
      <c r="EV23" s="77">
        <f t="shared" ca="1" si="26"/>
        <v>17240.224527190621</v>
      </c>
      <c r="EW23" s="77">
        <f t="shared" ca="1" si="26"/>
        <v>17296.66453607933</v>
      </c>
      <c r="EX23" s="77">
        <f t="shared" ca="1" si="26"/>
        <v>17353.289314870442</v>
      </c>
      <c r="EY23" s="77">
        <f t="shared" ca="1" si="26"/>
        <v>17410.099468452543</v>
      </c>
      <c r="EZ23" s="77">
        <f t="shared" ca="1" si="26"/>
        <v>17467.095603694455</v>
      </c>
      <c r="FA23" s="77">
        <f t="shared" ca="1" si="26"/>
        <v>17524.278329451743</v>
      </c>
      <c r="FB23" s="77">
        <f t="shared" ca="1" si="26"/>
        <v>17581.648256573197</v>
      </c>
      <c r="FC23" s="77">
        <f t="shared" ca="1" si="26"/>
        <v>17639.205997907371</v>
      </c>
      <c r="FD23" s="77">
        <f t="shared" ca="1" si="26"/>
        <v>17696.952168309119</v>
      </c>
      <c r="FE23" s="77">
        <f t="shared" ca="1" si="26"/>
        <v>17754.887384646183</v>
      </c>
      <c r="FF23" s="77">
        <f t="shared" ca="1" si="26"/>
        <v>17813.012265805759</v>
      </c>
      <c r="FG23" s="77">
        <f t="shared" ca="1" si="26"/>
        <v>17871.327432701124</v>
      </c>
      <c r="FH23" s="77">
        <f t="shared" ca="1" si="26"/>
        <v>17929.833508278261</v>
      </c>
      <c r="FI23" s="77">
        <f t="shared" ca="1" si="26"/>
        <v>17988.531117522514</v>
      </c>
      <c r="FJ23" s="77">
        <f t="shared" ca="1" si="26"/>
        <v>18047.420887465272</v>
      </c>
      <c r="FK23" s="77">
        <f t="shared" ca="1" si="26"/>
        <v>18106.503447190655</v>
      </c>
      <c r="FL23" s="77">
        <f t="shared" ca="1" si="26"/>
        <v>18165.779427842244</v>
      </c>
      <c r="FM23" s="77">
        <f t="shared" ca="1" si="26"/>
        <v>18225.249462629825</v>
      </c>
      <c r="FN23" s="77">
        <f t="shared" ca="1" si="26"/>
        <v>18284.914186836133</v>
      </c>
      <c r="FO23" s="77">
        <f t="shared" ca="1" si="26"/>
        <v>18344.774237823669</v>
      </c>
      <c r="FP23" s="77">
        <f t="shared" ca="1" si="26"/>
        <v>18404.830255041492</v>
      </c>
      <c r="FQ23" s="77">
        <f t="shared" ca="1" si="26"/>
        <v>18465.082880032038</v>
      </c>
      <c r="FR23" s="77">
        <f t="shared" ca="1" si="26"/>
        <v>18525.532756437999</v>
      </c>
      <c r="FS23" s="77">
        <f t="shared" ca="1" si="26"/>
        <v>18586.18053000918</v>
      </c>
      <c r="FT23" s="77">
        <f t="shared" ca="1" si="26"/>
        <v>18647.026848609403</v>
      </c>
      <c r="FU23" s="77">
        <f t="shared" ca="1" si="26"/>
        <v>18708.072362223429</v>
      </c>
      <c r="FV23" s="77">
        <f t="shared" ca="1" si="26"/>
        <v>18769.317722963893</v>
      </c>
      <c r="FW23" s="77">
        <f t="shared" ca="1" si="26"/>
        <v>18830.76358507829</v>
      </c>
      <c r="FX23" s="77">
        <f t="shared" ca="1" si="26"/>
        <v>18892.410604955949</v>
      </c>
      <c r="FY23" s="77">
        <f t="shared" ca="1" si="26"/>
        <v>18954.259441135026</v>
      </c>
      <c r="FZ23" s="77">
        <f t="shared" ca="1" si="26"/>
        <v>19016.31075430959</v>
      </c>
      <c r="GA23" s="77">
        <f t="shared" ca="1" si="26"/>
        <v>19078.565207336629</v>
      </c>
      <c r="GB23" s="77">
        <f t="shared" ca="1" si="26"/>
        <v>19141.023465243165</v>
      </c>
      <c r="GC23" s="77">
        <f t="shared" ca="1" si="26"/>
        <v>19203.686195233335</v>
      </c>
      <c r="GD23" s="77">
        <f t="shared" ca="1" si="26"/>
        <v>19266.554066695531</v>
      </c>
      <c r="GE23" s="77">
        <f t="shared" ca="1" si="26"/>
        <v>19329.627751209558</v>
      </c>
      <c r="GF23" s="77">
        <f t="shared" ca="1" si="26"/>
        <v>19392.90792255379</v>
      </c>
      <c r="GG23" s="77">
        <f t="shared" ca="1" si="26"/>
        <v>19456.395256712374</v>
      </c>
      <c r="GH23" s="77">
        <f t="shared" ca="1" si="26"/>
        <v>19520.090431882458</v>
      </c>
      <c r="GI23" s="77">
        <f t="shared" ca="1" si="26"/>
        <v>19583.994128481434</v>
      </c>
      <c r="GJ23" s="77">
        <f t="shared" ca="1" si="26"/>
        <v>19648.107029154195</v>
      </c>
      <c r="GK23" s="77">
        <f t="shared" ca="1" si="26"/>
        <v>19712.429818780438</v>
      </c>
      <c r="GL23" s="77">
        <f t="shared" ca="1" si="26"/>
        <v>19776.963184481981</v>
      </c>
      <c r="GM23" s="77">
        <f t="shared" ca="1" si="26"/>
        <v>19841.707815630103</v>
      </c>
      <c r="GN23" s="77">
        <f t="shared" ca="1" si="26"/>
        <v>19906.664403852898</v>
      </c>
      <c r="GO23" s="77">
        <f t="shared" ca="1" si="26"/>
        <v>19971.833643042679</v>
      </c>
      <c r="GP23" s="77">
        <f t="shared" ca="1" si="26"/>
        <v>20037.216229363366</v>
      </c>
      <c r="GQ23" s="77">
        <f t="shared" ca="1" si="26"/>
        <v>20102.812861257957</v>
      </c>
      <c r="GR23" s="77">
        <f t="shared" ref="GR23:IL23" ca="1" si="27">GR21*GR22</f>
        <v>20168.624239455956</v>
      </c>
      <c r="GS23" s="77">
        <f t="shared" ca="1" si="27"/>
        <v>20234.651066980881</v>
      </c>
      <c r="GT23" s="77">
        <f t="shared" ca="1" si="27"/>
        <v>20300.89404915777</v>
      </c>
      <c r="GU23" s="77">
        <f t="shared" ca="1" si="27"/>
        <v>20367.353893620704</v>
      </c>
      <c r="GV23" s="77">
        <f t="shared" ca="1" si="27"/>
        <v>20434.03131032037</v>
      </c>
      <c r="GW23" s="77">
        <f t="shared" ca="1" si="27"/>
        <v>20500.927011531669</v>
      </c>
      <c r="GX23" s="77">
        <f t="shared" ca="1" si="27"/>
        <v>20568.041711861279</v>
      </c>
      <c r="GY23" s="77">
        <f t="shared" ca="1" si="27"/>
        <v>20635.376128255321</v>
      </c>
      <c r="GZ23" s="77">
        <f t="shared" ca="1" si="27"/>
        <v>20702.93098000703</v>
      </c>
      <c r="HA23" s="77">
        <f t="shared" ca="1" si="27"/>
        <v>20770.706988764399</v>
      </c>
      <c r="HB23" s="77">
        <f t="shared" ca="1" si="27"/>
        <v>20838.704878537916</v>
      </c>
      <c r="HC23" s="77">
        <f t="shared" ca="1" si="27"/>
        <v>20906.925375708284</v>
      </c>
      <c r="HD23" s="77">
        <f t="shared" ca="1" si="27"/>
        <v>20975.369209034205</v>
      </c>
      <c r="HE23" s="77">
        <f t="shared" ca="1" si="27"/>
        <v>21044.037109660134</v>
      </c>
      <c r="HF23" s="77">
        <f t="shared" ca="1" si="27"/>
        <v>21112.929811124097</v>
      </c>
      <c r="HG23" s="77">
        <f t="shared" ca="1" si="27"/>
        <v>21182.048049365549</v>
      </c>
      <c r="HH23" s="77">
        <f t="shared" ca="1" si="27"/>
        <v>21251.392562733203</v>
      </c>
      <c r="HI23" s="77">
        <f t="shared" ca="1" si="27"/>
        <v>21320.964091992944</v>
      </c>
      <c r="HJ23" s="77">
        <f t="shared" ca="1" si="27"/>
        <v>21390.763380335735</v>
      </c>
      <c r="HK23" s="77">
        <f t="shared" ca="1" si="27"/>
        <v>21460.791173385551</v>
      </c>
      <c r="HL23" s="77">
        <f t="shared" ca="1" si="27"/>
        <v>21531.048219207321</v>
      </c>
      <c r="HM23" s="77">
        <f t="shared" ca="1" si="27"/>
        <v>21601.535268314987</v>
      </c>
      <c r="HN23" s="77">
        <f t="shared" ca="1" si="27"/>
        <v>21672.25307367944</v>
      </c>
      <c r="HO23" s="77">
        <f t="shared" ca="1" si="27"/>
        <v>21743.202390736627</v>
      </c>
      <c r="HP23" s="77">
        <f t="shared" ca="1" si="27"/>
        <v>21814.383977395588</v>
      </c>
      <c r="HQ23" s="77">
        <f t="shared" ca="1" si="27"/>
        <v>21885.798594046551</v>
      </c>
      <c r="HR23" s="77">
        <f t="shared" ca="1" si="27"/>
        <v>21957.447003569076</v>
      </c>
      <c r="HS23" s="77">
        <f t="shared" ca="1" si="27"/>
        <v>22029.329971340183</v>
      </c>
      <c r="HT23" s="77">
        <f t="shared" ca="1" si="27"/>
        <v>22101.448265242547</v>
      </c>
      <c r="HU23" s="77">
        <f t="shared" ca="1" si="27"/>
        <v>22173.802655672684</v>
      </c>
      <c r="HV23" s="77">
        <f t="shared" ca="1" si="27"/>
        <v>22246.393915549186</v>
      </c>
      <c r="HW23" s="77">
        <f t="shared" ca="1" si="27"/>
        <v>22319.222820320985</v>
      </c>
      <c r="HX23" s="77">
        <f t="shared" ca="1" si="27"/>
        <v>22392.290147975637</v>
      </c>
      <c r="HY23" s="77">
        <f t="shared" ca="1" si="27"/>
        <v>22465.596679047605</v>
      </c>
      <c r="HZ23" s="77">
        <f t="shared" ca="1" si="27"/>
        <v>22539.143196626632</v>
      </c>
      <c r="IA23" s="77">
        <f t="shared" ca="1" si="27"/>
        <v>22612.930486366105</v>
      </c>
      <c r="IB23" s="77">
        <f t="shared" ca="1" si="27"/>
        <v>22686.959336491422</v>
      </c>
      <c r="IC23" s="77">
        <f t="shared" ca="1" si="27"/>
        <v>22761.230537808424</v>
      </c>
      <c r="ID23" s="77">
        <f t="shared" ca="1" si="27"/>
        <v>22761.230537808424</v>
      </c>
      <c r="IE23" s="77">
        <f t="shared" ca="1" si="27"/>
        <v>22761.230537808424</v>
      </c>
      <c r="IF23" s="77">
        <f t="shared" ca="1" si="27"/>
        <v>22761.230537808424</v>
      </c>
      <c r="IG23" s="77">
        <f t="shared" ca="1" si="27"/>
        <v>22761.230537808424</v>
      </c>
      <c r="IH23" s="77">
        <f t="shared" ca="1" si="27"/>
        <v>22761.230537808424</v>
      </c>
      <c r="II23" s="77">
        <f t="shared" ca="1" si="27"/>
        <v>22761.230537808424</v>
      </c>
      <c r="IJ23" s="77">
        <f t="shared" ca="1" si="27"/>
        <v>22761.230537808424</v>
      </c>
      <c r="IK23" s="77">
        <f t="shared" ca="1" si="27"/>
        <v>22761.230537808424</v>
      </c>
      <c r="IL23" s="77">
        <f t="shared" ca="1" si="27"/>
        <v>22761.230537808424</v>
      </c>
    </row>
    <row r="24" spans="2:246" ht="12" customHeight="1" outlineLevel="1" x14ac:dyDescent="0.3">
      <c r="B24" s="7"/>
      <c r="C24" s="56"/>
      <c r="D24" s="44"/>
      <c r="E24" s="48"/>
      <c r="F24" s="48"/>
      <c r="G24" s="85"/>
    </row>
    <row r="25" spans="2:246" ht="12" customHeight="1" outlineLevel="1" x14ac:dyDescent="0.3">
      <c r="B25" s="42" t="s">
        <v>376</v>
      </c>
      <c r="C25" s="3"/>
      <c r="D25" s="3"/>
      <c r="E25" s="3"/>
      <c r="F25" s="3"/>
      <c r="G25" s="3"/>
    </row>
    <row r="26" spans="2:246" ht="12" customHeight="1" outlineLevel="2" x14ac:dyDescent="0.3">
      <c r="B26" s="7" t="s">
        <v>374</v>
      </c>
      <c r="C26" s="55" t="s">
        <v>277</v>
      </c>
      <c r="D26" s="43"/>
      <c r="E26" s="48"/>
      <c r="F26" s="48"/>
      <c r="G26" s="85">
        <f>G21</f>
        <v>0</v>
      </c>
      <c r="H26" s="85">
        <f t="shared" ref="H26:BS26" si="28">H21</f>
        <v>0</v>
      </c>
      <c r="I26" s="85">
        <f t="shared" si="28"/>
        <v>0</v>
      </c>
      <c r="J26" s="85">
        <f t="shared" si="28"/>
        <v>0</v>
      </c>
      <c r="K26" s="85">
        <f t="shared" si="28"/>
        <v>0</v>
      </c>
      <c r="L26" s="85">
        <f t="shared" si="28"/>
        <v>0</v>
      </c>
      <c r="M26" s="85">
        <f t="shared" si="28"/>
        <v>0</v>
      </c>
      <c r="N26" s="85">
        <f t="shared" si="28"/>
        <v>0</v>
      </c>
      <c r="O26" s="85">
        <f t="shared" si="28"/>
        <v>0</v>
      </c>
      <c r="P26" s="85">
        <f t="shared" si="28"/>
        <v>0</v>
      </c>
      <c r="Q26" s="85">
        <f t="shared" si="28"/>
        <v>0</v>
      </c>
      <c r="R26" s="85">
        <f t="shared" si="28"/>
        <v>0</v>
      </c>
      <c r="S26" s="85">
        <f t="shared" si="28"/>
        <v>556.43155110915473</v>
      </c>
      <c r="T26" s="85">
        <f t="shared" si="28"/>
        <v>556.43155110915473</v>
      </c>
      <c r="U26" s="85">
        <f t="shared" si="28"/>
        <v>556.43155110915473</v>
      </c>
      <c r="V26" s="85">
        <f t="shared" si="28"/>
        <v>556.43155110915473</v>
      </c>
      <c r="W26" s="85">
        <f t="shared" si="28"/>
        <v>556.43155110915473</v>
      </c>
      <c r="X26" s="85">
        <f t="shared" si="28"/>
        <v>556.43155110915473</v>
      </c>
      <c r="Y26" s="85">
        <f t="shared" si="28"/>
        <v>556.43155110915473</v>
      </c>
      <c r="Z26" s="85">
        <f t="shared" si="28"/>
        <v>556.43155110915473</v>
      </c>
      <c r="AA26" s="85">
        <f t="shared" si="28"/>
        <v>556.43155110915473</v>
      </c>
      <c r="AB26" s="85">
        <f t="shared" si="28"/>
        <v>556.43155110915473</v>
      </c>
      <c r="AC26" s="85">
        <f t="shared" si="28"/>
        <v>556.43155110915473</v>
      </c>
      <c r="AD26" s="85">
        <f t="shared" si="28"/>
        <v>556.43155110915473</v>
      </c>
      <c r="AE26" s="85">
        <f t="shared" si="28"/>
        <v>556.43155110915473</v>
      </c>
      <c r="AF26" s="85">
        <f t="shared" si="28"/>
        <v>556.43155110915473</v>
      </c>
      <c r="AG26" s="85">
        <f t="shared" si="28"/>
        <v>556.43155110915473</v>
      </c>
      <c r="AH26" s="85">
        <f t="shared" si="28"/>
        <v>556.43155110915473</v>
      </c>
      <c r="AI26" s="85">
        <f t="shared" si="28"/>
        <v>556.43155110915473</v>
      </c>
      <c r="AJ26" s="85">
        <f t="shared" si="28"/>
        <v>556.43155110915473</v>
      </c>
      <c r="AK26" s="85">
        <f t="shared" si="28"/>
        <v>556.43155110915473</v>
      </c>
      <c r="AL26" s="85">
        <f t="shared" si="28"/>
        <v>556.43155110915473</v>
      </c>
      <c r="AM26" s="85">
        <f t="shared" si="28"/>
        <v>556.43155110915473</v>
      </c>
      <c r="AN26" s="85">
        <f t="shared" si="28"/>
        <v>556.43155110915473</v>
      </c>
      <c r="AO26" s="85">
        <f t="shared" si="28"/>
        <v>556.43155110915473</v>
      </c>
      <c r="AP26" s="85">
        <f t="shared" si="28"/>
        <v>556.43155110915473</v>
      </c>
      <c r="AQ26" s="85">
        <f t="shared" si="28"/>
        <v>556.43155110915473</v>
      </c>
      <c r="AR26" s="85">
        <f t="shared" si="28"/>
        <v>556.43155110915473</v>
      </c>
      <c r="AS26" s="85">
        <f t="shared" si="28"/>
        <v>556.43155110915473</v>
      </c>
      <c r="AT26" s="85">
        <f t="shared" si="28"/>
        <v>556.43155110915473</v>
      </c>
      <c r="AU26" s="85">
        <f t="shared" si="28"/>
        <v>556.43155110915473</v>
      </c>
      <c r="AV26" s="85">
        <f t="shared" si="28"/>
        <v>556.43155110915473</v>
      </c>
      <c r="AW26" s="85">
        <f t="shared" si="28"/>
        <v>556.43155110915473</v>
      </c>
      <c r="AX26" s="85">
        <f t="shared" si="28"/>
        <v>556.43155110915473</v>
      </c>
      <c r="AY26" s="85">
        <f t="shared" si="28"/>
        <v>556.43155110915473</v>
      </c>
      <c r="AZ26" s="85">
        <f t="shared" si="28"/>
        <v>556.43155110915473</v>
      </c>
      <c r="BA26" s="85">
        <f t="shared" si="28"/>
        <v>556.43155110915473</v>
      </c>
      <c r="BB26" s="85">
        <f t="shared" si="28"/>
        <v>556.43155110915473</v>
      </c>
      <c r="BC26" s="85">
        <f t="shared" si="28"/>
        <v>556.43155110915473</v>
      </c>
      <c r="BD26" s="85">
        <f t="shared" si="28"/>
        <v>556.43155110915473</v>
      </c>
      <c r="BE26" s="85">
        <f t="shared" si="28"/>
        <v>556.43155110915473</v>
      </c>
      <c r="BF26" s="85">
        <f t="shared" si="28"/>
        <v>556.43155110915473</v>
      </c>
      <c r="BG26" s="85">
        <f t="shared" si="28"/>
        <v>556.43155110915473</v>
      </c>
      <c r="BH26" s="85">
        <f t="shared" si="28"/>
        <v>556.43155110915473</v>
      </c>
      <c r="BI26" s="85">
        <f t="shared" si="28"/>
        <v>556.43155110915473</v>
      </c>
      <c r="BJ26" s="85">
        <f t="shared" si="28"/>
        <v>556.43155110915473</v>
      </c>
      <c r="BK26" s="85">
        <f t="shared" si="28"/>
        <v>556.43155110915473</v>
      </c>
      <c r="BL26" s="85">
        <f t="shared" si="28"/>
        <v>556.43155110915473</v>
      </c>
      <c r="BM26" s="85">
        <f t="shared" si="28"/>
        <v>556.43155110915473</v>
      </c>
      <c r="BN26" s="85">
        <f t="shared" si="28"/>
        <v>556.43155110915473</v>
      </c>
      <c r="BO26" s="85">
        <f t="shared" si="28"/>
        <v>556.43155110915473</v>
      </c>
      <c r="BP26" s="85">
        <f t="shared" si="28"/>
        <v>556.43155110915473</v>
      </c>
      <c r="BQ26" s="85">
        <f t="shared" si="28"/>
        <v>556.43155110915473</v>
      </c>
      <c r="BR26" s="85">
        <f t="shared" si="28"/>
        <v>556.43155110915473</v>
      </c>
      <c r="BS26" s="85">
        <f t="shared" si="28"/>
        <v>556.43155110915473</v>
      </c>
      <c r="BT26" s="85">
        <f t="shared" ref="BT26:EE26" si="29">BT21</f>
        <v>556.43155110915473</v>
      </c>
      <c r="BU26" s="85">
        <f t="shared" si="29"/>
        <v>556.43155110915473</v>
      </c>
      <c r="BV26" s="85">
        <f t="shared" si="29"/>
        <v>556.43155110915473</v>
      </c>
      <c r="BW26" s="85">
        <f t="shared" si="29"/>
        <v>556.43155110915473</v>
      </c>
      <c r="BX26" s="85">
        <f t="shared" si="29"/>
        <v>556.43155110915473</v>
      </c>
      <c r="BY26" s="85">
        <f t="shared" si="29"/>
        <v>556.43155110915473</v>
      </c>
      <c r="BZ26" s="85">
        <f t="shared" si="29"/>
        <v>556.43155110915473</v>
      </c>
      <c r="CA26" s="85">
        <f t="shared" si="29"/>
        <v>556.43155110915473</v>
      </c>
      <c r="CB26" s="85">
        <f t="shared" si="29"/>
        <v>556.43155110915473</v>
      </c>
      <c r="CC26" s="85">
        <f t="shared" si="29"/>
        <v>556.43155110915473</v>
      </c>
      <c r="CD26" s="85">
        <f t="shared" si="29"/>
        <v>556.43155110915473</v>
      </c>
      <c r="CE26" s="85">
        <f t="shared" si="29"/>
        <v>556.43155110915473</v>
      </c>
      <c r="CF26" s="85">
        <f t="shared" si="29"/>
        <v>556.43155110915473</v>
      </c>
      <c r="CG26" s="85">
        <f t="shared" si="29"/>
        <v>556.43155110915473</v>
      </c>
      <c r="CH26" s="85">
        <f t="shared" si="29"/>
        <v>556.43155110915473</v>
      </c>
      <c r="CI26" s="85">
        <f t="shared" si="29"/>
        <v>556.43155110915473</v>
      </c>
      <c r="CJ26" s="85">
        <f t="shared" si="29"/>
        <v>556.43155110915473</v>
      </c>
      <c r="CK26" s="85">
        <f t="shared" si="29"/>
        <v>556.43155110915473</v>
      </c>
      <c r="CL26" s="85">
        <f t="shared" si="29"/>
        <v>556.43155110915473</v>
      </c>
      <c r="CM26" s="85">
        <f t="shared" si="29"/>
        <v>556.43155110915473</v>
      </c>
      <c r="CN26" s="85">
        <f t="shared" si="29"/>
        <v>556.43155110915473</v>
      </c>
      <c r="CO26" s="85">
        <f t="shared" si="29"/>
        <v>556.43155110915473</v>
      </c>
      <c r="CP26" s="85">
        <f t="shared" si="29"/>
        <v>556.43155110915473</v>
      </c>
      <c r="CQ26" s="85">
        <f t="shared" si="29"/>
        <v>556.43155110915473</v>
      </c>
      <c r="CR26" s="85">
        <f t="shared" si="29"/>
        <v>556.43155110915473</v>
      </c>
      <c r="CS26" s="85">
        <f t="shared" si="29"/>
        <v>556.43155110915473</v>
      </c>
      <c r="CT26" s="85">
        <f t="shared" si="29"/>
        <v>556.43155110915473</v>
      </c>
      <c r="CU26" s="85">
        <f t="shared" si="29"/>
        <v>556.43155110915473</v>
      </c>
      <c r="CV26" s="85">
        <f t="shared" si="29"/>
        <v>556.43155110915473</v>
      </c>
      <c r="CW26" s="85">
        <f t="shared" si="29"/>
        <v>556.43155110915473</v>
      </c>
      <c r="CX26" s="85">
        <f t="shared" si="29"/>
        <v>556.43155110915473</v>
      </c>
      <c r="CY26" s="85">
        <f t="shared" si="29"/>
        <v>556.43155110915473</v>
      </c>
      <c r="CZ26" s="85">
        <f t="shared" si="29"/>
        <v>556.43155110915473</v>
      </c>
      <c r="DA26" s="85">
        <f t="shared" si="29"/>
        <v>556.43155110915473</v>
      </c>
      <c r="DB26" s="85">
        <f t="shared" si="29"/>
        <v>556.43155110915473</v>
      </c>
      <c r="DC26" s="85">
        <f t="shared" si="29"/>
        <v>556.43155110915473</v>
      </c>
      <c r="DD26" s="85">
        <f t="shared" si="29"/>
        <v>556.43155110915473</v>
      </c>
      <c r="DE26" s="85">
        <f t="shared" si="29"/>
        <v>556.43155110915473</v>
      </c>
      <c r="DF26" s="85">
        <f t="shared" si="29"/>
        <v>556.43155110915473</v>
      </c>
      <c r="DG26" s="85">
        <f t="shared" si="29"/>
        <v>556.43155110915473</v>
      </c>
      <c r="DH26" s="85">
        <f t="shared" si="29"/>
        <v>556.43155110915473</v>
      </c>
      <c r="DI26" s="85">
        <f t="shared" si="29"/>
        <v>556.43155110915473</v>
      </c>
      <c r="DJ26" s="85">
        <f t="shared" si="29"/>
        <v>556.43155110915473</v>
      </c>
      <c r="DK26" s="85">
        <f t="shared" si="29"/>
        <v>556.43155110915473</v>
      </c>
      <c r="DL26" s="85">
        <f t="shared" si="29"/>
        <v>556.43155110915473</v>
      </c>
      <c r="DM26" s="85">
        <f t="shared" si="29"/>
        <v>556.43155110915473</v>
      </c>
      <c r="DN26" s="85">
        <f t="shared" si="29"/>
        <v>556.43155110915473</v>
      </c>
      <c r="DO26" s="85">
        <f t="shared" si="29"/>
        <v>556.43155110915473</v>
      </c>
      <c r="DP26" s="85">
        <f t="shared" si="29"/>
        <v>556.43155110915473</v>
      </c>
      <c r="DQ26" s="85">
        <f t="shared" si="29"/>
        <v>556.43155110915473</v>
      </c>
      <c r="DR26" s="85">
        <f t="shared" si="29"/>
        <v>556.43155110915473</v>
      </c>
      <c r="DS26" s="85">
        <f t="shared" si="29"/>
        <v>556.43155110915473</v>
      </c>
      <c r="DT26" s="85">
        <f t="shared" si="29"/>
        <v>556.43155110915473</v>
      </c>
      <c r="DU26" s="85">
        <f t="shared" si="29"/>
        <v>556.43155110915473</v>
      </c>
      <c r="DV26" s="85">
        <f t="shared" si="29"/>
        <v>556.43155110915473</v>
      </c>
      <c r="DW26" s="85">
        <f t="shared" si="29"/>
        <v>556.43155110915473</v>
      </c>
      <c r="DX26" s="85">
        <f t="shared" si="29"/>
        <v>556.43155110915473</v>
      </c>
      <c r="DY26" s="85">
        <f t="shared" si="29"/>
        <v>556.43155110915473</v>
      </c>
      <c r="DZ26" s="85">
        <f t="shared" si="29"/>
        <v>556.43155110915473</v>
      </c>
      <c r="EA26" s="85">
        <f t="shared" si="29"/>
        <v>556.43155110915473</v>
      </c>
      <c r="EB26" s="85">
        <f t="shared" si="29"/>
        <v>556.43155110915473</v>
      </c>
      <c r="EC26" s="85">
        <f t="shared" si="29"/>
        <v>556.43155110915473</v>
      </c>
      <c r="ED26" s="85">
        <f t="shared" si="29"/>
        <v>556.43155110915473</v>
      </c>
      <c r="EE26" s="85">
        <f t="shared" si="29"/>
        <v>556.43155110915473</v>
      </c>
      <c r="EF26" s="85">
        <f t="shared" ref="EF26:GQ26" si="30">EF21</f>
        <v>556.43155110915473</v>
      </c>
      <c r="EG26" s="85">
        <f t="shared" si="30"/>
        <v>556.43155110915473</v>
      </c>
      <c r="EH26" s="85">
        <f t="shared" si="30"/>
        <v>556.43155110915473</v>
      </c>
      <c r="EI26" s="85">
        <f t="shared" si="30"/>
        <v>556.43155110915473</v>
      </c>
      <c r="EJ26" s="85">
        <f t="shared" si="30"/>
        <v>556.43155110915473</v>
      </c>
      <c r="EK26" s="85">
        <f t="shared" si="30"/>
        <v>556.43155110915473</v>
      </c>
      <c r="EL26" s="85">
        <f t="shared" si="30"/>
        <v>556.43155110915473</v>
      </c>
      <c r="EM26" s="85">
        <f t="shared" si="30"/>
        <v>556.43155110915473</v>
      </c>
      <c r="EN26" s="85">
        <f t="shared" si="30"/>
        <v>556.43155110915473</v>
      </c>
      <c r="EO26" s="85">
        <f t="shared" si="30"/>
        <v>556.43155110915473</v>
      </c>
      <c r="EP26" s="85">
        <f t="shared" si="30"/>
        <v>556.43155110915473</v>
      </c>
      <c r="EQ26" s="85">
        <f t="shared" si="30"/>
        <v>556.43155110915473</v>
      </c>
      <c r="ER26" s="85">
        <f t="shared" si="30"/>
        <v>556.43155110915473</v>
      </c>
      <c r="ES26" s="85">
        <f t="shared" si="30"/>
        <v>556.43155110915473</v>
      </c>
      <c r="ET26" s="85">
        <f t="shared" si="30"/>
        <v>556.43155110915473</v>
      </c>
      <c r="EU26" s="85">
        <f t="shared" si="30"/>
        <v>556.43155110915473</v>
      </c>
      <c r="EV26" s="85">
        <f t="shared" si="30"/>
        <v>556.43155110915473</v>
      </c>
      <c r="EW26" s="85">
        <f t="shared" si="30"/>
        <v>556.43155110915473</v>
      </c>
      <c r="EX26" s="85">
        <f t="shared" si="30"/>
        <v>556.43155110915473</v>
      </c>
      <c r="EY26" s="85">
        <f t="shared" si="30"/>
        <v>556.43155110915473</v>
      </c>
      <c r="EZ26" s="85">
        <f t="shared" si="30"/>
        <v>556.43155110915473</v>
      </c>
      <c r="FA26" s="85">
        <f t="shared" si="30"/>
        <v>556.43155110915473</v>
      </c>
      <c r="FB26" s="85">
        <f t="shared" si="30"/>
        <v>556.43155110915473</v>
      </c>
      <c r="FC26" s="85">
        <f t="shared" si="30"/>
        <v>556.43155110915473</v>
      </c>
      <c r="FD26" s="85">
        <f t="shared" si="30"/>
        <v>556.43155110915473</v>
      </c>
      <c r="FE26" s="85">
        <f t="shared" si="30"/>
        <v>556.43155110915473</v>
      </c>
      <c r="FF26" s="85">
        <f t="shared" si="30"/>
        <v>556.43155110915473</v>
      </c>
      <c r="FG26" s="85">
        <f t="shared" si="30"/>
        <v>556.43155110915473</v>
      </c>
      <c r="FH26" s="85">
        <f t="shared" si="30"/>
        <v>556.43155110915473</v>
      </c>
      <c r="FI26" s="85">
        <f t="shared" si="30"/>
        <v>556.43155110915473</v>
      </c>
      <c r="FJ26" s="85">
        <f t="shared" si="30"/>
        <v>556.43155110915473</v>
      </c>
      <c r="FK26" s="85">
        <f t="shared" si="30"/>
        <v>556.43155110915473</v>
      </c>
      <c r="FL26" s="85">
        <f t="shared" si="30"/>
        <v>556.43155110915473</v>
      </c>
      <c r="FM26" s="85">
        <f t="shared" si="30"/>
        <v>556.43155110915473</v>
      </c>
      <c r="FN26" s="85">
        <f t="shared" si="30"/>
        <v>556.43155110915473</v>
      </c>
      <c r="FO26" s="85">
        <f t="shared" si="30"/>
        <v>556.43155110915473</v>
      </c>
      <c r="FP26" s="85">
        <f t="shared" si="30"/>
        <v>556.43155110915473</v>
      </c>
      <c r="FQ26" s="85">
        <f t="shared" si="30"/>
        <v>556.43155110915473</v>
      </c>
      <c r="FR26" s="85">
        <f t="shared" si="30"/>
        <v>556.43155110915473</v>
      </c>
      <c r="FS26" s="85">
        <f t="shared" si="30"/>
        <v>556.43155110915473</v>
      </c>
      <c r="FT26" s="85">
        <f t="shared" si="30"/>
        <v>556.43155110915473</v>
      </c>
      <c r="FU26" s="85">
        <f t="shared" si="30"/>
        <v>556.43155110915473</v>
      </c>
      <c r="FV26" s="85">
        <f t="shared" si="30"/>
        <v>556.43155110915473</v>
      </c>
      <c r="FW26" s="85">
        <f t="shared" si="30"/>
        <v>556.43155110915473</v>
      </c>
      <c r="FX26" s="85">
        <f t="shared" si="30"/>
        <v>556.43155110915473</v>
      </c>
      <c r="FY26" s="85">
        <f t="shared" si="30"/>
        <v>556.43155110915473</v>
      </c>
      <c r="FZ26" s="85">
        <f t="shared" si="30"/>
        <v>556.43155110915473</v>
      </c>
      <c r="GA26" s="85">
        <f t="shared" si="30"/>
        <v>556.43155110915473</v>
      </c>
      <c r="GB26" s="85">
        <f t="shared" si="30"/>
        <v>556.43155110915473</v>
      </c>
      <c r="GC26" s="85">
        <f t="shared" si="30"/>
        <v>556.43155110915473</v>
      </c>
      <c r="GD26" s="85">
        <f t="shared" si="30"/>
        <v>556.43155110915473</v>
      </c>
      <c r="GE26" s="85">
        <f t="shared" si="30"/>
        <v>556.43155110915473</v>
      </c>
      <c r="GF26" s="85">
        <f t="shared" si="30"/>
        <v>556.43155110915473</v>
      </c>
      <c r="GG26" s="85">
        <f t="shared" si="30"/>
        <v>556.43155110915473</v>
      </c>
      <c r="GH26" s="85">
        <f t="shared" si="30"/>
        <v>556.43155110915473</v>
      </c>
      <c r="GI26" s="85">
        <f t="shared" si="30"/>
        <v>556.43155110915473</v>
      </c>
      <c r="GJ26" s="85">
        <f t="shared" si="30"/>
        <v>556.43155110915473</v>
      </c>
      <c r="GK26" s="85">
        <f t="shared" si="30"/>
        <v>556.43155110915473</v>
      </c>
      <c r="GL26" s="85">
        <f t="shared" si="30"/>
        <v>556.43155110915473</v>
      </c>
      <c r="GM26" s="85">
        <f t="shared" si="30"/>
        <v>556.43155110915473</v>
      </c>
      <c r="GN26" s="85">
        <f t="shared" si="30"/>
        <v>556.43155110915473</v>
      </c>
      <c r="GO26" s="85">
        <f t="shared" si="30"/>
        <v>556.43155110915473</v>
      </c>
      <c r="GP26" s="85">
        <f t="shared" si="30"/>
        <v>556.43155110915473</v>
      </c>
      <c r="GQ26" s="85">
        <f t="shared" si="30"/>
        <v>556.43155110915473</v>
      </c>
      <c r="GR26" s="85">
        <f t="shared" ref="GR26:IL26" si="31">GR21</f>
        <v>556.43155110915473</v>
      </c>
      <c r="GS26" s="85">
        <f t="shared" si="31"/>
        <v>556.43155110915473</v>
      </c>
      <c r="GT26" s="85">
        <f t="shared" si="31"/>
        <v>556.43155110915473</v>
      </c>
      <c r="GU26" s="85">
        <f t="shared" si="31"/>
        <v>556.43155110915473</v>
      </c>
      <c r="GV26" s="85">
        <f t="shared" si="31"/>
        <v>556.43155110915473</v>
      </c>
      <c r="GW26" s="85">
        <f t="shared" si="31"/>
        <v>556.43155110915473</v>
      </c>
      <c r="GX26" s="85">
        <f t="shared" si="31"/>
        <v>556.43155110915473</v>
      </c>
      <c r="GY26" s="85">
        <f t="shared" si="31"/>
        <v>556.43155110915473</v>
      </c>
      <c r="GZ26" s="85">
        <f t="shared" si="31"/>
        <v>556.43155110915473</v>
      </c>
      <c r="HA26" s="85">
        <f t="shared" si="31"/>
        <v>556.43155110915473</v>
      </c>
      <c r="HB26" s="85">
        <f t="shared" si="31"/>
        <v>556.43155110915473</v>
      </c>
      <c r="HC26" s="85">
        <f t="shared" si="31"/>
        <v>556.43155110915473</v>
      </c>
      <c r="HD26" s="85">
        <f t="shared" si="31"/>
        <v>556.43155110915473</v>
      </c>
      <c r="HE26" s="85">
        <f t="shared" si="31"/>
        <v>556.43155110915473</v>
      </c>
      <c r="HF26" s="85">
        <f t="shared" si="31"/>
        <v>556.43155110915473</v>
      </c>
      <c r="HG26" s="85">
        <f t="shared" si="31"/>
        <v>556.43155110915473</v>
      </c>
      <c r="HH26" s="85">
        <f t="shared" si="31"/>
        <v>556.43155110915473</v>
      </c>
      <c r="HI26" s="85">
        <f t="shared" si="31"/>
        <v>556.43155110915473</v>
      </c>
      <c r="HJ26" s="85">
        <f t="shared" si="31"/>
        <v>556.43155110915473</v>
      </c>
      <c r="HK26" s="85">
        <f t="shared" si="31"/>
        <v>556.43155110915473</v>
      </c>
      <c r="HL26" s="85">
        <f t="shared" si="31"/>
        <v>556.43155110915473</v>
      </c>
      <c r="HM26" s="85">
        <f t="shared" si="31"/>
        <v>556.43155110915473</v>
      </c>
      <c r="HN26" s="85">
        <f t="shared" si="31"/>
        <v>556.43155110915473</v>
      </c>
      <c r="HO26" s="85">
        <f t="shared" si="31"/>
        <v>556.43155110915473</v>
      </c>
      <c r="HP26" s="85">
        <f t="shared" si="31"/>
        <v>556.43155110915473</v>
      </c>
      <c r="HQ26" s="85">
        <f t="shared" si="31"/>
        <v>556.43155110915473</v>
      </c>
      <c r="HR26" s="85">
        <f t="shared" si="31"/>
        <v>556.43155110915473</v>
      </c>
      <c r="HS26" s="85">
        <f t="shared" si="31"/>
        <v>556.43155110915473</v>
      </c>
      <c r="HT26" s="85">
        <f t="shared" si="31"/>
        <v>556.43155110915473</v>
      </c>
      <c r="HU26" s="85">
        <f t="shared" si="31"/>
        <v>556.43155110915473</v>
      </c>
      <c r="HV26" s="85">
        <f t="shared" si="31"/>
        <v>556.43155110915473</v>
      </c>
      <c r="HW26" s="85">
        <f t="shared" si="31"/>
        <v>556.43155110915473</v>
      </c>
      <c r="HX26" s="85">
        <f t="shared" si="31"/>
        <v>556.43155110915473</v>
      </c>
      <c r="HY26" s="85">
        <f t="shared" si="31"/>
        <v>556.43155110915473</v>
      </c>
      <c r="HZ26" s="85">
        <f t="shared" si="31"/>
        <v>556.43155110915473</v>
      </c>
      <c r="IA26" s="85">
        <f t="shared" si="31"/>
        <v>556.43155110915473</v>
      </c>
      <c r="IB26" s="85">
        <f t="shared" si="31"/>
        <v>556.43155110915473</v>
      </c>
      <c r="IC26" s="85">
        <f t="shared" si="31"/>
        <v>556.43155110915473</v>
      </c>
      <c r="ID26" s="85">
        <f t="shared" si="31"/>
        <v>556.43155110915473</v>
      </c>
      <c r="IE26" s="85">
        <f t="shared" si="31"/>
        <v>556.43155110915473</v>
      </c>
      <c r="IF26" s="85">
        <f t="shared" si="31"/>
        <v>556.43155110915473</v>
      </c>
      <c r="IG26" s="85">
        <f t="shared" si="31"/>
        <v>556.43155110915473</v>
      </c>
      <c r="IH26" s="85">
        <f t="shared" si="31"/>
        <v>556.43155110915473</v>
      </c>
      <c r="II26" s="85">
        <f t="shared" si="31"/>
        <v>556.43155110915473</v>
      </c>
      <c r="IJ26" s="85">
        <f t="shared" si="31"/>
        <v>556.43155110915473</v>
      </c>
      <c r="IK26" s="85">
        <f t="shared" si="31"/>
        <v>556.43155110915473</v>
      </c>
      <c r="IL26" s="85">
        <f t="shared" si="31"/>
        <v>556.43155110915473</v>
      </c>
    </row>
    <row r="27" spans="2:246" ht="12" customHeight="1" outlineLevel="2" x14ac:dyDescent="0.3">
      <c r="B27" s="7" t="s">
        <v>375</v>
      </c>
      <c r="C27" s="56" t="s">
        <v>280</v>
      </c>
      <c r="E27" s="85">
        <f>Assump!$D$46*(Assump!$H$46=1)/(1+Assump!$D$179)+Assump!$D$46*(Assump!$H$46=0)</f>
        <v>16.666666666666668</v>
      </c>
      <c r="F27" s="48" t="s">
        <v>348</v>
      </c>
      <c r="G27" s="85">
        <f t="shared" ref="G27:BR27" ca="1" si="32">$E27*G$8*G$17</f>
        <v>0</v>
      </c>
      <c r="H27" s="85">
        <f t="shared" ca="1" si="32"/>
        <v>0</v>
      </c>
      <c r="I27" s="85">
        <f t="shared" ca="1" si="32"/>
        <v>0</v>
      </c>
      <c r="J27" s="85">
        <f t="shared" ca="1" si="32"/>
        <v>0</v>
      </c>
      <c r="K27" s="85">
        <f t="shared" ca="1" si="32"/>
        <v>0</v>
      </c>
      <c r="L27" s="85">
        <f t="shared" ca="1" si="32"/>
        <v>0</v>
      </c>
      <c r="M27" s="85">
        <f t="shared" ca="1" si="32"/>
        <v>0</v>
      </c>
      <c r="N27" s="85">
        <f t="shared" ca="1" si="32"/>
        <v>0</v>
      </c>
      <c r="O27" s="85">
        <f t="shared" ca="1" si="32"/>
        <v>0</v>
      </c>
      <c r="P27" s="85">
        <f t="shared" ca="1" si="32"/>
        <v>0</v>
      </c>
      <c r="Q27" s="85">
        <f t="shared" ca="1" si="32"/>
        <v>0</v>
      </c>
      <c r="R27" s="85">
        <f t="shared" ca="1" si="32"/>
        <v>0</v>
      </c>
      <c r="S27" s="85">
        <f t="shared" ca="1" si="32"/>
        <v>16.719888563464703</v>
      </c>
      <c r="T27" s="85">
        <f t="shared" ca="1" si="32"/>
        <v>16.773280414480666</v>
      </c>
      <c r="U27" s="85">
        <f t="shared" ca="1" si="32"/>
        <v>16.82684276243171</v>
      </c>
      <c r="V27" s="85">
        <f t="shared" ca="1" si="32"/>
        <v>16.881929466991885</v>
      </c>
      <c r="W27" s="85">
        <f t="shared" ca="1" si="32"/>
        <v>16.937196511088253</v>
      </c>
      <c r="X27" s="85">
        <f t="shared" ca="1" si="32"/>
        <v>16.992644485105526</v>
      </c>
      <c r="Y27" s="85">
        <f t="shared" ca="1" si="32"/>
        <v>17.048273981361177</v>
      </c>
      <c r="Z27" s="85">
        <f t="shared" ca="1" si="32"/>
        <v>17.104085594111787</v>
      </c>
      <c r="AA27" s="85">
        <f t="shared" ca="1" si="32"/>
        <v>17.160079919559365</v>
      </c>
      <c r="AB27" s="85">
        <f t="shared" ca="1" si="32"/>
        <v>17.216257555857741</v>
      </c>
      <c r="AC27" s="85">
        <f t="shared" ca="1" si="32"/>
        <v>17.272619103118934</v>
      </c>
      <c r="AD27" s="85">
        <f t="shared" ca="1" si="32"/>
        <v>17.329165163419582</v>
      </c>
      <c r="AE27" s="85">
        <f t="shared" ca="1" si="32"/>
        <v>17.385896340807363</v>
      </c>
      <c r="AF27" s="85">
        <f t="shared" ca="1" si="32"/>
        <v>17.442813241307451</v>
      </c>
      <c r="AG27" s="85">
        <f t="shared" ca="1" si="32"/>
        <v>17.499916472928987</v>
      </c>
      <c r="AH27" s="85">
        <f t="shared" ca="1" si="32"/>
        <v>17.557206645671574</v>
      </c>
      <c r="AI27" s="85">
        <f t="shared" ca="1" si="32"/>
        <v>17.614684371531794</v>
      </c>
      <c r="AJ27" s="85">
        <f t="shared" ca="1" si="32"/>
        <v>17.672350264509756</v>
      </c>
      <c r="AK27" s="85">
        <f t="shared" ca="1" si="32"/>
        <v>17.730204940615636</v>
      </c>
      <c r="AL27" s="85">
        <f t="shared" ca="1" si="32"/>
        <v>17.788249017876268</v>
      </c>
      <c r="AM27" s="85">
        <f t="shared" ca="1" si="32"/>
        <v>17.846483116341751</v>
      </c>
      <c r="AN27" s="85">
        <f t="shared" ca="1" si="32"/>
        <v>17.904907858092063</v>
      </c>
      <c r="AO27" s="85">
        <f t="shared" ca="1" si="32"/>
        <v>17.963523867243705</v>
      </c>
      <c r="AP27" s="85">
        <f t="shared" ca="1" si="32"/>
        <v>18.022331769956381</v>
      </c>
      <c r="AQ27" s="85">
        <f t="shared" ca="1" si="32"/>
        <v>18.081332194439675</v>
      </c>
      <c r="AR27" s="85">
        <f t="shared" ca="1" si="32"/>
        <v>18.140525770959769</v>
      </c>
      <c r="AS27" s="85">
        <f t="shared" ca="1" si="32"/>
        <v>18.199913131846163</v>
      </c>
      <c r="AT27" s="85">
        <f t="shared" ca="1" si="32"/>
        <v>18.25949491149845</v>
      </c>
      <c r="AU27" s="85">
        <f t="shared" ca="1" si="32"/>
        <v>18.319271746393081</v>
      </c>
      <c r="AV27" s="85">
        <f t="shared" ca="1" si="32"/>
        <v>18.379244275090162</v>
      </c>
      <c r="AW27" s="85">
        <f t="shared" ca="1" si="32"/>
        <v>18.439413138240276</v>
      </c>
      <c r="AX27" s="85">
        <f t="shared" ca="1" si="32"/>
        <v>18.499778978591337</v>
      </c>
      <c r="AY27" s="85">
        <f t="shared" ca="1" si="32"/>
        <v>18.560342440995438</v>
      </c>
      <c r="AZ27" s="85">
        <f t="shared" ca="1" si="32"/>
        <v>18.621104172415759</v>
      </c>
      <c r="BA27" s="85">
        <f t="shared" ca="1" si="32"/>
        <v>18.682064821933469</v>
      </c>
      <c r="BB27" s="85">
        <f t="shared" ca="1" si="32"/>
        <v>18.743225040754652</v>
      </c>
      <c r="BC27" s="85">
        <f t="shared" ca="1" si="32"/>
        <v>18.804585482217277</v>
      </c>
      <c r="BD27" s="85">
        <f t="shared" ca="1" si="32"/>
        <v>18.866146801798173</v>
      </c>
      <c r="BE27" s="85">
        <f t="shared" ca="1" si="32"/>
        <v>18.927909657120026</v>
      </c>
      <c r="BF27" s="85">
        <f t="shared" ca="1" si="32"/>
        <v>18.989874707958407</v>
      </c>
      <c r="BG27" s="85">
        <f t="shared" ca="1" si="32"/>
        <v>19.052042616248823</v>
      </c>
      <c r="BH27" s="85">
        <f t="shared" ca="1" si="32"/>
        <v>19.114414046093785</v>
      </c>
      <c r="BI27" s="85">
        <f t="shared" ca="1" si="32"/>
        <v>19.176989663769902</v>
      </c>
      <c r="BJ27" s="85">
        <f t="shared" ca="1" si="32"/>
        <v>19.239770137735004</v>
      </c>
      <c r="BK27" s="85">
        <f t="shared" ca="1" si="32"/>
        <v>19.302756138635271</v>
      </c>
      <c r="BL27" s="85">
        <f t="shared" ca="1" si="32"/>
        <v>19.365948339312403</v>
      </c>
      <c r="BM27" s="85">
        <f t="shared" ca="1" si="32"/>
        <v>19.42934741481082</v>
      </c>
      <c r="BN27" s="85">
        <f t="shared" ca="1" si="32"/>
        <v>19.492954042384852</v>
      </c>
      <c r="BO27" s="85">
        <f t="shared" ca="1" si="32"/>
        <v>19.556768901505979</v>
      </c>
      <c r="BP27" s="85">
        <f t="shared" ca="1" si="32"/>
        <v>19.62079267387011</v>
      </c>
      <c r="BQ27" s="85">
        <f t="shared" ca="1" si="32"/>
        <v>19.685026043404836</v>
      </c>
      <c r="BR27" s="85">
        <f t="shared" ca="1" si="32"/>
        <v>19.749469696276751</v>
      </c>
      <c r="BS27" s="85">
        <f t="shared" ref="BS27:ED27" ca="1" si="33">$E27*BS$8*BS$17</f>
        <v>19.814124320898781</v>
      </c>
      <c r="BT27" s="85">
        <f t="shared" ca="1" si="33"/>
        <v>19.878990607937542</v>
      </c>
      <c r="BU27" s="85">
        <f t="shared" ca="1" si="33"/>
        <v>19.944069250320709</v>
      </c>
      <c r="BV27" s="85">
        <f t="shared" ca="1" si="33"/>
        <v>20.009360943244413</v>
      </c>
      <c r="BW27" s="85">
        <f t="shared" ca="1" si="33"/>
        <v>20.074866384180687</v>
      </c>
      <c r="BX27" s="85">
        <f t="shared" ca="1" si="33"/>
        <v>20.140586272884907</v>
      </c>
      <c r="BY27" s="85">
        <f t="shared" ca="1" si="33"/>
        <v>20.206521311403261</v>
      </c>
      <c r="BZ27" s="85">
        <f t="shared" ca="1" si="33"/>
        <v>20.272672204080248</v>
      </c>
      <c r="CA27" s="85">
        <f t="shared" ca="1" si="33"/>
        <v>20.339039657566225</v>
      </c>
      <c r="CB27" s="85">
        <f t="shared" ca="1" si="33"/>
        <v>20.405624380824921</v>
      </c>
      <c r="CC27" s="85">
        <f t="shared" ca="1" si="33"/>
        <v>20.472427085141035</v>
      </c>
      <c r="CD27" s="85">
        <f t="shared" ca="1" si="33"/>
        <v>20.539448484127828</v>
      </c>
      <c r="CE27" s="85">
        <f t="shared" ca="1" si="33"/>
        <v>20.606689293734743</v>
      </c>
      <c r="CF27" s="85">
        <f t="shared" ca="1" si="33"/>
        <v>20.674150232255052</v>
      </c>
      <c r="CG27" s="85">
        <f t="shared" ca="1" si="33"/>
        <v>20.74183202033354</v>
      </c>
      <c r="CH27" s="85">
        <f t="shared" ca="1" si="33"/>
        <v>20.809735380974193</v>
      </c>
      <c r="CI27" s="85">
        <f t="shared" ca="1" si="33"/>
        <v>20.877861039547923</v>
      </c>
      <c r="CJ27" s="85">
        <f t="shared" ca="1" si="33"/>
        <v>20.946209723800312</v>
      </c>
      <c r="CK27" s="85">
        <f t="shared" ca="1" si="33"/>
        <v>21.014782163859397</v>
      </c>
      <c r="CL27" s="85">
        <f t="shared" ca="1" si="33"/>
        <v>21.083579092243468</v>
      </c>
      <c r="CM27" s="85">
        <f t="shared" ca="1" si="33"/>
        <v>21.152601243868883</v>
      </c>
      <c r="CN27" s="85">
        <f t="shared" ca="1" si="33"/>
        <v>21.221849356057927</v>
      </c>
      <c r="CO27" s="85">
        <f t="shared" ca="1" si="33"/>
        <v>21.291324168546687</v>
      </c>
      <c r="CP27" s="85">
        <f t="shared" ca="1" si="33"/>
        <v>21.361026423492952</v>
      </c>
      <c r="CQ27" s="85">
        <f t="shared" ca="1" si="33"/>
        <v>21.430956865484141</v>
      </c>
      <c r="CR27" s="85">
        <f t="shared" ca="1" si="33"/>
        <v>21.501116241545269</v>
      </c>
      <c r="CS27" s="85">
        <f t="shared" ca="1" si="33"/>
        <v>21.5715053011469</v>
      </c>
      <c r="CT27" s="85">
        <f t="shared" ca="1" si="33"/>
        <v>21.642124796213178</v>
      </c>
      <c r="CU27" s="85">
        <f t="shared" ca="1" si="33"/>
        <v>21.712975481129853</v>
      </c>
      <c r="CV27" s="85">
        <f t="shared" ca="1" si="33"/>
        <v>21.784058112752337</v>
      </c>
      <c r="CW27" s="85">
        <f t="shared" ca="1" si="33"/>
        <v>21.85537345041379</v>
      </c>
      <c r="CX27" s="85">
        <f t="shared" ca="1" si="33"/>
        <v>21.926922255933224</v>
      </c>
      <c r="CY27" s="85">
        <f t="shared" ca="1" si="33"/>
        <v>21.998705293623658</v>
      </c>
      <c r="CZ27" s="85">
        <f t="shared" ca="1" si="33"/>
        <v>22.070723330300261</v>
      </c>
      <c r="DA27" s="85">
        <f t="shared" ca="1" si="33"/>
        <v>22.142977135288572</v>
      </c>
      <c r="DB27" s="85">
        <f t="shared" ca="1" si="33"/>
        <v>22.215467480432686</v>
      </c>
      <c r="DC27" s="85">
        <f t="shared" ca="1" si="33"/>
        <v>22.288195140103525</v>
      </c>
      <c r="DD27" s="85">
        <f t="shared" ca="1" si="33"/>
        <v>22.361160891207096</v>
      </c>
      <c r="DE27" s="85">
        <f t="shared" ca="1" si="33"/>
        <v>22.434365513192791</v>
      </c>
      <c r="DF27" s="85">
        <f t="shared" ca="1" si="33"/>
        <v>22.507809788061721</v>
      </c>
      <c r="DG27" s="85">
        <f t="shared" ca="1" si="33"/>
        <v>22.581494500375069</v>
      </c>
      <c r="DH27" s="85">
        <f t="shared" ca="1" si="33"/>
        <v>22.65542043726245</v>
      </c>
      <c r="DI27" s="85">
        <f t="shared" ca="1" si="33"/>
        <v>22.729588388430361</v>
      </c>
      <c r="DJ27" s="85">
        <f t="shared" ca="1" si="33"/>
        <v>22.803999146170572</v>
      </c>
      <c r="DK27" s="85">
        <f t="shared" ca="1" si="33"/>
        <v>22.878653505368618</v>
      </c>
      <c r="DL27" s="85">
        <f t="shared" ca="1" si="33"/>
        <v>22.953552263512289</v>
      </c>
      <c r="DM27" s="85">
        <f t="shared" ca="1" si="33"/>
        <v>23.028696220700134</v>
      </c>
      <c r="DN27" s="85">
        <f t="shared" ca="1" si="33"/>
        <v>23.104086179650015</v>
      </c>
      <c r="DO27" s="85">
        <f t="shared" ca="1" si="33"/>
        <v>23.179722945707688</v>
      </c>
      <c r="DP27" s="85">
        <f t="shared" ca="1" si="33"/>
        <v>23.255607326855401</v>
      </c>
      <c r="DQ27" s="85">
        <f t="shared" ca="1" si="33"/>
        <v>23.331740133720523</v>
      </c>
      <c r="DR27" s="85">
        <f t="shared" ca="1" si="33"/>
        <v>23.408122179584211</v>
      </c>
      <c r="DS27" s="85">
        <f t="shared" ca="1" si="33"/>
        <v>23.484754280390089</v>
      </c>
      <c r="DT27" s="85">
        <f t="shared" ca="1" si="33"/>
        <v>23.561637254752966</v>
      </c>
      <c r="DU27" s="85">
        <f t="shared" ca="1" si="33"/>
        <v>23.638771923967592</v>
      </c>
      <c r="DV27" s="85">
        <f t="shared" ca="1" si="33"/>
        <v>23.716159112017412</v>
      </c>
      <c r="DW27" s="85">
        <f t="shared" ca="1" si="33"/>
        <v>23.79379964558338</v>
      </c>
      <c r="DX27" s="85">
        <f t="shared" ca="1" si="33"/>
        <v>23.871694354052799</v>
      </c>
      <c r="DY27" s="85">
        <f t="shared" ca="1" si="33"/>
        <v>23.949844069528154</v>
      </c>
      <c r="DZ27" s="85">
        <f t="shared" ca="1" si="33"/>
        <v>24.028249626836025</v>
      </c>
      <c r="EA27" s="85">
        <f t="shared" ca="1" si="33"/>
        <v>24.106911863536006</v>
      </c>
      <c r="EB27" s="85">
        <f t="shared" ca="1" si="33"/>
        <v>24.185831619929626</v>
      </c>
      <c r="EC27" s="85">
        <f t="shared" ca="1" si="33"/>
        <v>24.265009739069356</v>
      </c>
      <c r="ED27" s="85">
        <f t="shared" ca="1" si="33"/>
        <v>24.344447066767593</v>
      </c>
      <c r="EE27" s="85">
        <f t="shared" ref="EE27:GP27" ca="1" si="34">$E27*EE$8*EE$17</f>
        <v>24.424144451605706</v>
      </c>
      <c r="EF27" s="85">
        <f t="shared" ca="1" si="34"/>
        <v>24.504102744943101</v>
      </c>
      <c r="EG27" s="85">
        <f t="shared" ca="1" si="34"/>
        <v>24.584322800926309</v>
      </c>
      <c r="EH27" s="85">
        <f t="shared" ca="1" si="34"/>
        <v>24.66480547649812</v>
      </c>
      <c r="EI27" s="85">
        <f t="shared" ca="1" si="34"/>
        <v>24.74555163140673</v>
      </c>
      <c r="EJ27" s="85">
        <f t="shared" ca="1" si="34"/>
        <v>24.826562128214924</v>
      </c>
      <c r="EK27" s="85">
        <f t="shared" ca="1" si="34"/>
        <v>24.907837832309298</v>
      </c>
      <c r="EL27" s="85">
        <f t="shared" ca="1" si="34"/>
        <v>24.989379611909488</v>
      </c>
      <c r="EM27" s="85">
        <f t="shared" ca="1" si="34"/>
        <v>25.071188338077469</v>
      </c>
      <c r="EN27" s="85">
        <f t="shared" ca="1" si="34"/>
        <v>25.153264884726831</v>
      </c>
      <c r="EO27" s="85">
        <f t="shared" ca="1" si="34"/>
        <v>25.23561012863215</v>
      </c>
      <c r="EP27" s="85">
        <f t="shared" ca="1" si="34"/>
        <v>25.31822494943831</v>
      </c>
      <c r="EQ27" s="85">
        <f t="shared" ca="1" si="34"/>
        <v>25.40111022966995</v>
      </c>
      <c r="ER27" s="85">
        <f t="shared" ca="1" si="34"/>
        <v>25.484266854740838</v>
      </c>
      <c r="ES27" s="85">
        <f t="shared" ca="1" si="34"/>
        <v>25.567695712963378</v>
      </c>
      <c r="ET27" s="85">
        <f t="shared" ca="1" si="34"/>
        <v>25.651397695558064</v>
      </c>
      <c r="EU27" s="85">
        <f t="shared" ca="1" si="34"/>
        <v>25.735373696663018</v>
      </c>
      <c r="EV27" s="85">
        <f t="shared" ca="1" si="34"/>
        <v>25.819624613343539</v>
      </c>
      <c r="EW27" s="85">
        <f t="shared" ca="1" si="34"/>
        <v>25.904151345601683</v>
      </c>
      <c r="EX27" s="85">
        <f t="shared" ca="1" si="34"/>
        <v>25.988954796385883</v>
      </c>
      <c r="EY27" s="85">
        <f t="shared" ca="1" si="34"/>
        <v>26.074035871600582</v>
      </c>
      <c r="EZ27" s="85">
        <f t="shared" ca="1" si="34"/>
        <v>26.159395480115922</v>
      </c>
      <c r="FA27" s="85">
        <f t="shared" ca="1" si="34"/>
        <v>26.245034533777453</v>
      </c>
      <c r="FB27" s="85">
        <f t="shared" ca="1" si="34"/>
        <v>26.330953947415868</v>
      </c>
      <c r="FC27" s="85">
        <f t="shared" ca="1" si="34"/>
        <v>26.417154638856772</v>
      </c>
      <c r="FD27" s="85">
        <f t="shared" ca="1" si="34"/>
        <v>26.503637528930497</v>
      </c>
      <c r="FE27" s="85">
        <f t="shared" ca="1" si="34"/>
        <v>26.590403541481933</v>
      </c>
      <c r="FF27" s="85">
        <f t="shared" ca="1" si="34"/>
        <v>26.677453603380407</v>
      </c>
      <c r="FG27" s="85">
        <f t="shared" ca="1" si="34"/>
        <v>26.76478864452956</v>
      </c>
      <c r="FH27" s="85">
        <f t="shared" ca="1" si="34"/>
        <v>26.852409597877301</v>
      </c>
      <c r="FI27" s="85">
        <f t="shared" ca="1" si="34"/>
        <v>26.940317399425769</v>
      </c>
      <c r="FJ27" s="85">
        <f t="shared" ca="1" si="34"/>
        <v>27.028512988241335</v>
      </c>
      <c r="FK27" s="85">
        <f t="shared" ca="1" si="34"/>
        <v>27.116997306464622</v>
      </c>
      <c r="FL27" s="85">
        <f t="shared" ca="1" si="34"/>
        <v>27.205771299320574</v>
      </c>
      <c r="FM27" s="85">
        <f t="shared" ca="1" si="34"/>
        <v>27.294835915128566</v>
      </c>
      <c r="FN27" s="85">
        <f t="shared" ca="1" si="34"/>
        <v>27.384192105312515</v>
      </c>
      <c r="FO27" s="85">
        <f t="shared" ca="1" si="34"/>
        <v>27.473840824411052</v>
      </c>
      <c r="FP27" s="85">
        <f t="shared" ca="1" si="34"/>
        <v>27.563783030087727</v>
      </c>
      <c r="FQ27" s="85">
        <f t="shared" ca="1" si="34"/>
        <v>27.654019683141229</v>
      </c>
      <c r="FR27" s="85">
        <f t="shared" ca="1" si="34"/>
        <v>27.74455174751564</v>
      </c>
      <c r="FS27" s="85">
        <f t="shared" ca="1" si="34"/>
        <v>27.835380190310758</v>
      </c>
      <c r="FT27" s="85">
        <f t="shared" ca="1" si="34"/>
        <v>27.92650598179241</v>
      </c>
      <c r="FU27" s="85">
        <f t="shared" ca="1" si="34"/>
        <v>28.017930095402818</v>
      </c>
      <c r="FV27" s="85">
        <f t="shared" ca="1" si="34"/>
        <v>28.109653507771007</v>
      </c>
      <c r="FW27" s="85">
        <f t="shared" ca="1" si="34"/>
        <v>28.201677198723225</v>
      </c>
      <c r="FX27" s="85">
        <f t="shared" ca="1" si="34"/>
        <v>28.294002151293416</v>
      </c>
      <c r="FY27" s="85">
        <f t="shared" ca="1" si="34"/>
        <v>28.386629351733728</v>
      </c>
      <c r="FZ27" s="85">
        <f t="shared" ca="1" si="34"/>
        <v>28.47955978952503</v>
      </c>
      <c r="GA27" s="85">
        <f t="shared" ca="1" si="34"/>
        <v>28.572794457387513</v>
      </c>
      <c r="GB27" s="85">
        <f t="shared" ca="1" si="34"/>
        <v>28.666334351291255</v>
      </c>
      <c r="GC27" s="85">
        <f t="shared" ca="1" si="34"/>
        <v>28.760180470466892</v>
      </c>
      <c r="GD27" s="85">
        <f t="shared" ca="1" si="34"/>
        <v>28.854333817416279</v>
      </c>
      <c r="GE27" s="85">
        <f t="shared" ca="1" si="34"/>
        <v>28.948795397923202</v>
      </c>
      <c r="GF27" s="85">
        <f t="shared" ca="1" si="34"/>
        <v>29.043566221064118</v>
      </c>
      <c r="GG27" s="85">
        <f t="shared" ca="1" si="34"/>
        <v>29.138647299218945</v>
      </c>
      <c r="GH27" s="85">
        <f t="shared" ca="1" si="34"/>
        <v>29.234039648081861</v>
      </c>
      <c r="GI27" s="85">
        <f t="shared" ca="1" si="34"/>
        <v>29.329744286672167</v>
      </c>
      <c r="GJ27" s="85">
        <f t="shared" ca="1" si="34"/>
        <v>29.425762237345168</v>
      </c>
      <c r="GK27" s="85">
        <f t="shared" ca="1" si="34"/>
        <v>29.522094525803091</v>
      </c>
      <c r="GL27" s="85">
        <f t="shared" ca="1" si="34"/>
        <v>29.61874218110605</v>
      </c>
      <c r="GM27" s="85">
        <f t="shared" ca="1" si="34"/>
        <v>29.715706235683029</v>
      </c>
      <c r="GN27" s="85">
        <f t="shared" ca="1" si="34"/>
        <v>29.812987725342918</v>
      </c>
      <c r="GO27" s="85">
        <f t="shared" ca="1" si="34"/>
        <v>29.910587689285581</v>
      </c>
      <c r="GP27" s="85">
        <f t="shared" ca="1" si="34"/>
        <v>30.008507170112946</v>
      </c>
      <c r="GQ27" s="85">
        <f t="shared" ref="GQ27:IL27" ca="1" si="35">$E27*GQ$8*GQ$17</f>
        <v>30.106747213840148</v>
      </c>
      <c r="GR27" s="85">
        <f t="shared" ca="1" si="35"/>
        <v>30.205308869906702</v>
      </c>
      <c r="GS27" s="85">
        <f t="shared" ca="1" si="35"/>
        <v>30.304193191187721</v>
      </c>
      <c r="GT27" s="85">
        <f t="shared" ca="1" si="35"/>
        <v>30.403401234005155</v>
      </c>
      <c r="GU27" s="85">
        <f t="shared" ca="1" si="35"/>
        <v>30.502934058139072</v>
      </c>
      <c r="GV27" s="85">
        <f t="shared" ca="1" si="35"/>
        <v>30.602792726838992</v>
      </c>
      <c r="GW27" s="85">
        <f t="shared" ca="1" si="35"/>
        <v>30.702978306835234</v>
      </c>
      <c r="GX27" s="85">
        <f t="shared" ca="1" si="35"/>
        <v>30.80349186835031</v>
      </c>
      <c r="GY27" s="85">
        <f t="shared" ca="1" si="35"/>
        <v>30.904334485110368</v>
      </c>
      <c r="GZ27" s="85">
        <f t="shared" ca="1" si="35"/>
        <v>31.005507234356656</v>
      </c>
      <c r="HA27" s="85">
        <f t="shared" ca="1" si="35"/>
        <v>31.107011196857027</v>
      </c>
      <c r="HB27" s="85">
        <f t="shared" ca="1" si="35"/>
        <v>31.208847456917486</v>
      </c>
      <c r="HC27" s="85">
        <f t="shared" ca="1" si="35"/>
        <v>31.311017102393773</v>
      </c>
      <c r="HD27" s="85">
        <f t="shared" ca="1" si="35"/>
        <v>31.413521224702993</v>
      </c>
      <c r="HE27" s="85">
        <f t="shared" ca="1" si="35"/>
        <v>31.516360918835254</v>
      </c>
      <c r="HF27" s="85">
        <f t="shared" ca="1" si="35"/>
        <v>31.619537283365382</v>
      </c>
      <c r="HG27" s="85">
        <f t="shared" ca="1" si="35"/>
        <v>31.723051420464657</v>
      </c>
      <c r="HH27" s="85">
        <f t="shared" ca="1" si="35"/>
        <v>31.826904435912571</v>
      </c>
      <c r="HI27" s="85">
        <f t="shared" ca="1" si="35"/>
        <v>31.931097439108662</v>
      </c>
      <c r="HJ27" s="85">
        <f t="shared" ca="1" si="35"/>
        <v>32.035631543084342</v>
      </c>
      <c r="HK27" s="85">
        <f t="shared" ca="1" si="35"/>
        <v>32.140507864514802</v>
      </c>
      <c r="HL27" s="85">
        <f t="shared" ca="1" si="35"/>
        <v>32.245727523730942</v>
      </c>
      <c r="HM27" s="85">
        <f t="shared" ca="1" si="35"/>
        <v>32.351291644731326</v>
      </c>
      <c r="HN27" s="85">
        <f t="shared" ca="1" si="35"/>
        <v>32.457201355194208</v>
      </c>
      <c r="HO27" s="85">
        <f t="shared" ca="1" si="35"/>
        <v>32.563457786489543</v>
      </c>
      <c r="HP27" s="85">
        <f t="shared" ca="1" si="35"/>
        <v>32.670062073691135</v>
      </c>
      <c r="HQ27" s="85">
        <f t="shared" ca="1" si="35"/>
        <v>32.777015355588688</v>
      </c>
      <c r="HR27" s="85">
        <f t="shared" ca="1" si="35"/>
        <v>32.88431877470002</v>
      </c>
      <c r="HS27" s="85">
        <f t="shared" ca="1" si="35"/>
        <v>32.991973477283267</v>
      </c>
      <c r="HT27" s="85">
        <f t="shared" ca="1" si="35"/>
        <v>33.099980613349096</v>
      </c>
      <c r="HU27" s="85">
        <f t="shared" ca="1" si="35"/>
        <v>33.20834133667303</v>
      </c>
      <c r="HV27" s="85">
        <f t="shared" ca="1" si="35"/>
        <v>33.317056804807741</v>
      </c>
      <c r="HW27" s="85">
        <f t="shared" ca="1" si="35"/>
        <v>33.426128179095421</v>
      </c>
      <c r="HX27" s="85">
        <f t="shared" ca="1" si="35"/>
        <v>33.535556624680204</v>
      </c>
      <c r="HY27" s="85">
        <f t="shared" ca="1" si="35"/>
        <v>33.645343310520609</v>
      </c>
      <c r="HZ27" s="85">
        <f t="shared" ca="1" si="35"/>
        <v>33.755489409401996</v>
      </c>
      <c r="IA27" s="85">
        <f t="shared" ca="1" si="35"/>
        <v>33.865996097949143</v>
      </c>
      <c r="IB27" s="85">
        <f t="shared" ca="1" si="35"/>
        <v>33.976864556638795</v>
      </c>
      <c r="IC27" s="85">
        <f t="shared" ca="1" si="35"/>
        <v>34.088095969812251</v>
      </c>
      <c r="ID27" s="85">
        <f t="shared" ca="1" si="35"/>
        <v>34.088095969812251</v>
      </c>
      <c r="IE27" s="85">
        <f t="shared" ca="1" si="35"/>
        <v>34.088095969812251</v>
      </c>
      <c r="IF27" s="85">
        <f t="shared" ca="1" si="35"/>
        <v>34.088095969812251</v>
      </c>
      <c r="IG27" s="85">
        <f t="shared" ca="1" si="35"/>
        <v>34.088095969812251</v>
      </c>
      <c r="IH27" s="85">
        <f t="shared" ca="1" si="35"/>
        <v>34.088095969812251</v>
      </c>
      <c r="II27" s="85">
        <f t="shared" ca="1" si="35"/>
        <v>34.088095969812251</v>
      </c>
      <c r="IJ27" s="85">
        <f t="shared" ca="1" si="35"/>
        <v>34.088095969812251</v>
      </c>
      <c r="IK27" s="85">
        <f t="shared" ca="1" si="35"/>
        <v>34.088095969812251</v>
      </c>
      <c r="IL27" s="85">
        <f t="shared" ca="1" si="35"/>
        <v>34.088095969812251</v>
      </c>
    </row>
    <row r="28" spans="2:246" s="48" customFormat="1" ht="12" customHeight="1" outlineLevel="1" x14ac:dyDescent="0.2">
      <c r="B28" s="51" t="s">
        <v>377</v>
      </c>
      <c r="C28" s="57" t="s">
        <v>150</v>
      </c>
      <c r="D28" s="52"/>
      <c r="E28" s="53"/>
      <c r="F28" s="53"/>
      <c r="G28" s="77">
        <f ca="1">G26*G27</f>
        <v>0</v>
      </c>
      <c r="H28" s="77">
        <f t="shared" ref="H28:BS28" ca="1" si="36">H26*H27</f>
        <v>0</v>
      </c>
      <c r="I28" s="77">
        <f t="shared" ca="1" si="36"/>
        <v>0</v>
      </c>
      <c r="J28" s="77">
        <f t="shared" ca="1" si="36"/>
        <v>0</v>
      </c>
      <c r="K28" s="77">
        <f t="shared" ca="1" si="36"/>
        <v>0</v>
      </c>
      <c r="L28" s="77">
        <f t="shared" ca="1" si="36"/>
        <v>0</v>
      </c>
      <c r="M28" s="77">
        <f t="shared" ca="1" si="36"/>
        <v>0</v>
      </c>
      <c r="N28" s="77">
        <f t="shared" ca="1" si="36"/>
        <v>0</v>
      </c>
      <c r="O28" s="77">
        <f t="shared" ca="1" si="36"/>
        <v>0</v>
      </c>
      <c r="P28" s="77">
        <f t="shared" ca="1" si="36"/>
        <v>0</v>
      </c>
      <c r="Q28" s="77">
        <f t="shared" ca="1" si="36"/>
        <v>0</v>
      </c>
      <c r="R28" s="77">
        <f t="shared" ca="1" si="36"/>
        <v>0</v>
      </c>
      <c r="S28" s="77">
        <f t="shared" ca="1" si="36"/>
        <v>9303.4735277408818</v>
      </c>
      <c r="T28" s="77">
        <f t="shared" ca="1" si="36"/>
        <v>9333.1824382182822</v>
      </c>
      <c r="U28" s="77">
        <f t="shared" ca="1" si="36"/>
        <v>9362.9862185697311</v>
      </c>
      <c r="V28" s="77">
        <f t="shared" ca="1" si="36"/>
        <v>9393.6381990336395</v>
      </c>
      <c r="W28" s="77">
        <f t="shared" ca="1" si="36"/>
        <v>9424.3905261054006</v>
      </c>
      <c r="X28" s="77">
        <f t="shared" ca="1" si="36"/>
        <v>9455.2435282936913</v>
      </c>
      <c r="Y28" s="77">
        <f t="shared" ca="1" si="36"/>
        <v>9486.1975351826441</v>
      </c>
      <c r="Z28" s="77">
        <f t="shared" ca="1" si="36"/>
        <v>9517.2528774353705</v>
      </c>
      <c r="AA28" s="77">
        <f t="shared" ca="1" si="36"/>
        <v>9548.4098867974772</v>
      </c>
      <c r="AB28" s="77">
        <f t="shared" ca="1" si="36"/>
        <v>9579.6688961006275</v>
      </c>
      <c r="AC28" s="77">
        <f t="shared" ca="1" si="36"/>
        <v>9611.0302392660851</v>
      </c>
      <c r="AD28" s="77">
        <f t="shared" ca="1" si="36"/>
        <v>9642.494251308286</v>
      </c>
      <c r="AE28" s="77">
        <f t="shared" ca="1" si="36"/>
        <v>9674.0612683384188</v>
      </c>
      <c r="AF28" s="77">
        <f t="shared" ca="1" si="36"/>
        <v>9705.7316275680078</v>
      </c>
      <c r="AG28" s="77">
        <f t="shared" ca="1" si="36"/>
        <v>9737.5056673125237</v>
      </c>
      <c r="AH28" s="77">
        <f t="shared" ca="1" si="36"/>
        <v>9769.3837269949927</v>
      </c>
      <c r="AI28" s="77">
        <f t="shared" ca="1" si="36"/>
        <v>9801.3661471496234</v>
      </c>
      <c r="AJ28" s="77">
        <f t="shared" ca="1" si="36"/>
        <v>9833.4532694254449</v>
      </c>
      <c r="AK28" s="77">
        <f t="shared" ca="1" si="36"/>
        <v>9865.6454365899572</v>
      </c>
      <c r="AL28" s="77">
        <f t="shared" ca="1" si="36"/>
        <v>9897.9429925327895</v>
      </c>
      <c r="AM28" s="77">
        <f t="shared" ca="1" si="36"/>
        <v>9930.3462822693818</v>
      </c>
      <c r="AN28" s="77">
        <f t="shared" ca="1" si="36"/>
        <v>9962.8556519446593</v>
      </c>
      <c r="AO28" s="77">
        <f t="shared" ca="1" si="36"/>
        <v>9995.4714488367354</v>
      </c>
      <c r="AP28" s="77">
        <f t="shared" ca="1" si="36"/>
        <v>10028.194021360627</v>
      </c>
      <c r="AQ28" s="77">
        <f t="shared" ca="1" si="36"/>
        <v>10061.023719071965</v>
      </c>
      <c r="AR28" s="77">
        <f t="shared" ca="1" si="36"/>
        <v>10093.960892670739</v>
      </c>
      <c r="AS28" s="77">
        <f t="shared" ca="1" si="36"/>
        <v>10127.005894005035</v>
      </c>
      <c r="AT28" s="77">
        <f t="shared" ca="1" si="36"/>
        <v>10160.1590760748</v>
      </c>
      <c r="AU28" s="77">
        <f t="shared" ca="1" si="36"/>
        <v>10193.420793035615</v>
      </c>
      <c r="AV28" s="77">
        <f t="shared" ca="1" si="36"/>
        <v>10226.791400202472</v>
      </c>
      <c r="AW28" s="77">
        <f t="shared" ca="1" si="36"/>
        <v>10260.271254053563</v>
      </c>
      <c r="AX28" s="77">
        <f t="shared" ca="1" si="36"/>
        <v>10293.860712234111</v>
      </c>
      <c r="AY28" s="77">
        <f t="shared" ca="1" si="36"/>
        <v>10327.560133560166</v>
      </c>
      <c r="AZ28" s="77">
        <f t="shared" ca="1" si="36"/>
        <v>10361.369878022453</v>
      </c>
      <c r="BA28" s="77">
        <f t="shared" ca="1" si="36"/>
        <v>10395.290306790215</v>
      </c>
      <c r="BB28" s="77">
        <f t="shared" ca="1" si="36"/>
        <v>10429.32178221506</v>
      </c>
      <c r="BC28" s="77">
        <f t="shared" ca="1" si="36"/>
        <v>10463.464667834853</v>
      </c>
      <c r="BD28" s="77">
        <f t="shared" ca="1" si="36"/>
        <v>10497.719328377576</v>
      </c>
      <c r="BE28" s="77">
        <f t="shared" ca="1" si="36"/>
        <v>10532.086129765245</v>
      </c>
      <c r="BF28" s="77">
        <f t="shared" ca="1" si="36"/>
        <v>10566.565439117803</v>
      </c>
      <c r="BG28" s="77">
        <f t="shared" ca="1" si="36"/>
        <v>10601.15762475705</v>
      </c>
      <c r="BH28" s="77">
        <f t="shared" ca="1" si="36"/>
        <v>10635.863056210579</v>
      </c>
      <c r="BI28" s="77">
        <f t="shared" ca="1" si="36"/>
        <v>10670.682104215713</v>
      </c>
      <c r="BJ28" s="77">
        <f t="shared" ca="1" si="36"/>
        <v>10705.615140723483</v>
      </c>
      <c r="BK28" s="77">
        <f t="shared" ca="1" si="36"/>
        <v>10740.662538902581</v>
      </c>
      <c r="BL28" s="77">
        <f t="shared" ca="1" si="36"/>
        <v>10775.824673143359</v>
      </c>
      <c r="BM28" s="77">
        <f t="shared" ca="1" si="36"/>
        <v>10811.10191906183</v>
      </c>
      <c r="BN28" s="77">
        <f t="shared" ca="1" si="36"/>
        <v>10846.494653503671</v>
      </c>
      <c r="BO28" s="77">
        <f t="shared" ca="1" si="36"/>
        <v>10882.003254548252</v>
      </c>
      <c r="BP28" s="77">
        <f t="shared" ca="1" si="36"/>
        <v>10917.628101512684</v>
      </c>
      <c r="BQ28" s="77">
        <f t="shared" ca="1" si="36"/>
        <v>10953.369574955859</v>
      </c>
      <c r="BR28" s="77">
        <f t="shared" ca="1" si="36"/>
        <v>10989.228056682519</v>
      </c>
      <c r="BS28" s="77">
        <f t="shared" ca="1" si="36"/>
        <v>11025.203929747337</v>
      </c>
      <c r="BT28" s="77">
        <f t="shared" ref="BT28:EE28" ca="1" si="37">BT26*BT27</f>
        <v>11061.297578459005</v>
      </c>
      <c r="BU28" s="77">
        <f t="shared" ca="1" si="37"/>
        <v>11097.509388384349</v>
      </c>
      <c r="BV28" s="77">
        <f t="shared" ca="1" si="37"/>
        <v>11133.839746352429</v>
      </c>
      <c r="BW28" s="77">
        <f t="shared" ca="1" si="37"/>
        <v>11170.289040458689</v>
      </c>
      <c r="BX28" s="77">
        <f t="shared" ca="1" si="37"/>
        <v>11206.857660069098</v>
      </c>
      <c r="BY28" s="77">
        <f t="shared" ca="1" si="37"/>
        <v>11243.545995824308</v>
      </c>
      <c r="BZ28" s="77">
        <f t="shared" ca="1" si="37"/>
        <v>11280.354439643819</v>
      </c>
      <c r="CA28" s="77">
        <f t="shared" ca="1" si="37"/>
        <v>11317.283384730186</v>
      </c>
      <c r="CB28" s="77">
        <f t="shared" ca="1" si="37"/>
        <v>11354.333225573197</v>
      </c>
      <c r="CC28" s="77">
        <f t="shared" ca="1" si="37"/>
        <v>11391.504357954098</v>
      </c>
      <c r="CD28" s="77">
        <f t="shared" ca="1" si="37"/>
        <v>11428.797178949824</v>
      </c>
      <c r="CE28" s="77">
        <f t="shared" ca="1" si="37"/>
        <v>11466.212086937236</v>
      </c>
      <c r="CF28" s="77">
        <f t="shared" ca="1" si="37"/>
        <v>11503.74948159737</v>
      </c>
      <c r="CG28" s="77">
        <f t="shared" ca="1" si="37"/>
        <v>11541.409763919724</v>
      </c>
      <c r="CH28" s="77">
        <f t="shared" ca="1" si="37"/>
        <v>11579.193336206527</v>
      </c>
      <c r="CI28" s="77">
        <f t="shared" ca="1" si="37"/>
        <v>11617.10060207704</v>
      </c>
      <c r="CJ28" s="77">
        <f t="shared" ca="1" si="37"/>
        <v>11655.131966471867</v>
      </c>
      <c r="CK28" s="77">
        <f t="shared" ca="1" si="37"/>
        <v>11693.287835657284</v>
      </c>
      <c r="CL28" s="77">
        <f t="shared" ca="1" si="37"/>
        <v>11731.568617229577</v>
      </c>
      <c r="CM28" s="77">
        <f t="shared" ca="1" si="37"/>
        <v>11769.974720119399</v>
      </c>
      <c r="CN28" s="77">
        <f t="shared" ca="1" si="37"/>
        <v>11808.506554596128</v>
      </c>
      <c r="CO28" s="77">
        <f t="shared" ca="1" si="37"/>
        <v>11847.164532272267</v>
      </c>
      <c r="CP28" s="77">
        <f t="shared" ca="1" si="37"/>
        <v>11885.949066107823</v>
      </c>
      <c r="CQ28" s="77">
        <f t="shared" ca="1" si="37"/>
        <v>11924.860570414728</v>
      </c>
      <c r="CR28" s="77">
        <f t="shared" ca="1" si="37"/>
        <v>11963.899460861274</v>
      </c>
      <c r="CS28" s="77">
        <f t="shared" ca="1" si="37"/>
        <v>12003.066154476523</v>
      </c>
      <c r="CT28" s="77">
        <f t="shared" ca="1" si="37"/>
        <v>12042.361069654798</v>
      </c>
      <c r="CU28" s="77">
        <f t="shared" ca="1" si="37"/>
        <v>12081.78462616013</v>
      </c>
      <c r="CV28" s="77">
        <f t="shared" ca="1" si="37"/>
        <v>12121.33724513075</v>
      </c>
      <c r="CW28" s="77">
        <f t="shared" ca="1" si="37"/>
        <v>12161.019349083585</v>
      </c>
      <c r="CX28" s="77">
        <f t="shared" ca="1" si="37"/>
        <v>12200.83136191877</v>
      </c>
      <c r="CY28" s="77">
        <f t="shared" ca="1" si="37"/>
        <v>12240.773708924185</v>
      </c>
      <c r="CZ28" s="77">
        <f t="shared" ca="1" si="37"/>
        <v>12280.846816779984</v>
      </c>
      <c r="DA28" s="77">
        <f t="shared" ca="1" si="37"/>
        <v>12321.051113563168</v>
      </c>
      <c r="DB28" s="77">
        <f t="shared" ca="1" si="37"/>
        <v>12361.387028752144</v>
      </c>
      <c r="DC28" s="77">
        <f t="shared" ca="1" si="37"/>
        <v>12401.854993231329</v>
      </c>
      <c r="DD28" s="77">
        <f t="shared" ca="1" si="37"/>
        <v>12442.455439295733</v>
      </c>
      <c r="DE28" s="77">
        <f t="shared" ca="1" si="37"/>
        <v>12483.188800655593</v>
      </c>
      <c r="DF28" s="77">
        <f t="shared" ca="1" si="37"/>
        <v>12524.055512440998</v>
      </c>
      <c r="DG28" s="77">
        <f t="shared" ca="1" si="37"/>
        <v>12565.056011206547</v>
      </c>
      <c r="DH28" s="77">
        <f t="shared" ca="1" si="37"/>
        <v>12606.19073493599</v>
      </c>
      <c r="DI28" s="77">
        <f t="shared" ca="1" si="37"/>
        <v>12647.460123046938</v>
      </c>
      <c r="DJ28" s="77">
        <f t="shared" ca="1" si="37"/>
        <v>12688.864616395531</v>
      </c>
      <c r="DK28" s="77">
        <f t="shared" ca="1" si="37"/>
        <v>12730.40465728116</v>
      </c>
      <c r="DL28" s="77">
        <f t="shared" ca="1" si="37"/>
        <v>12772.080689451193</v>
      </c>
      <c r="DM28" s="77">
        <f t="shared" ca="1" si="37"/>
        <v>12813.893158105704</v>
      </c>
      <c r="DN28" s="77">
        <f t="shared" ca="1" si="37"/>
        <v>12855.842509902242</v>
      </c>
      <c r="DO28" s="77">
        <f t="shared" ca="1" si="37"/>
        <v>12897.929192960593</v>
      </c>
      <c r="DP28" s="77">
        <f t="shared" ca="1" si="37"/>
        <v>12940.153656867575</v>
      </c>
      <c r="DQ28" s="77">
        <f t="shared" ca="1" si="37"/>
        <v>12982.516352681827</v>
      </c>
      <c r="DR28" s="77">
        <f t="shared" ca="1" si="37"/>
        <v>13025.01773293865</v>
      </c>
      <c r="DS28" s="77">
        <f t="shared" ca="1" si="37"/>
        <v>13067.658251654817</v>
      </c>
      <c r="DT28" s="77">
        <f t="shared" ca="1" si="37"/>
        <v>13110.438364333439</v>
      </c>
      <c r="DU28" s="77">
        <f t="shared" ca="1" si="37"/>
        <v>13153.358527968825</v>
      </c>
      <c r="DV28" s="77">
        <f t="shared" ca="1" si="37"/>
        <v>13196.419201051362</v>
      </c>
      <c r="DW28" s="77">
        <f t="shared" ca="1" si="37"/>
        <v>13239.620843572417</v>
      </c>
      <c r="DX28" s="77">
        <f t="shared" ca="1" si="37"/>
        <v>13282.96391702925</v>
      </c>
      <c r="DY28" s="77">
        <f t="shared" ca="1" si="37"/>
        <v>13326.448884429941</v>
      </c>
      <c r="DZ28" s="77">
        <f t="shared" ca="1" si="37"/>
        <v>13370.076210298337</v>
      </c>
      <c r="EA28" s="77">
        <f t="shared" ca="1" si="37"/>
        <v>13413.846360679023</v>
      </c>
      <c r="EB28" s="77">
        <f t="shared" ca="1" si="37"/>
        <v>13457.759803142282</v>
      </c>
      <c r="EC28" s="77">
        <f t="shared" ca="1" si="37"/>
        <v>13501.817006789108</v>
      </c>
      <c r="ED28" s="77">
        <f t="shared" ca="1" si="37"/>
        <v>13546.018442256203</v>
      </c>
      <c r="EE28" s="77">
        <f t="shared" ca="1" si="37"/>
        <v>13590.364581721018</v>
      </c>
      <c r="EF28" s="77">
        <f t="shared" ref="EF28:GQ28" ca="1" si="38">EF26*EF27</f>
        <v>13634.855898906786</v>
      </c>
      <c r="EG28" s="77">
        <f t="shared" ca="1" si="38"/>
        <v>13679.492869087586</v>
      </c>
      <c r="EH28" s="77">
        <f t="shared" ca="1" si="38"/>
        <v>13724.275969093424</v>
      </c>
      <c r="EI28" s="77">
        <f t="shared" ca="1" si="38"/>
        <v>13769.205677315322</v>
      </c>
      <c r="EJ28" s="77">
        <f t="shared" ca="1" si="38"/>
        <v>13814.282473710427</v>
      </c>
      <c r="EK28" s="77">
        <f t="shared" ca="1" si="38"/>
        <v>13859.506839807149</v>
      </c>
      <c r="EL28" s="77">
        <f t="shared" ca="1" si="38"/>
        <v>13904.879258710283</v>
      </c>
      <c r="EM28" s="77">
        <f t="shared" ca="1" si="38"/>
        <v>13950.400215106198</v>
      </c>
      <c r="EN28" s="77">
        <f t="shared" ca="1" si="38"/>
        <v>13996.070195267985</v>
      </c>
      <c r="EO28" s="77">
        <f t="shared" ca="1" si="38"/>
        <v>14041.889687060682</v>
      </c>
      <c r="EP28" s="77">
        <f t="shared" ca="1" si="38"/>
        <v>14087.859179946459</v>
      </c>
      <c r="EQ28" s="77">
        <f t="shared" ca="1" si="38"/>
        <v>14133.979164989867</v>
      </c>
      <c r="ER28" s="77">
        <f t="shared" ca="1" si="38"/>
        <v>14180.250134863065</v>
      </c>
      <c r="ES28" s="77">
        <f t="shared" ca="1" si="38"/>
        <v>14226.672583851097</v>
      </c>
      <c r="ET28" s="77">
        <f t="shared" ca="1" si="38"/>
        <v>14273.247007857171</v>
      </c>
      <c r="EU28" s="77">
        <f t="shared" ca="1" si="38"/>
        <v>14319.973904407945</v>
      </c>
      <c r="EV28" s="77">
        <f t="shared" ca="1" si="38"/>
        <v>14366.853772658855</v>
      </c>
      <c r="EW28" s="77">
        <f t="shared" ca="1" si="38"/>
        <v>14413.887113399442</v>
      </c>
      <c r="EX28" s="77">
        <f t="shared" ca="1" si="38"/>
        <v>14461.074429058703</v>
      </c>
      <c r="EY28" s="77">
        <f t="shared" ca="1" si="38"/>
        <v>14508.416223710454</v>
      </c>
      <c r="EZ28" s="77">
        <f t="shared" ca="1" si="38"/>
        <v>14555.913003078715</v>
      </c>
      <c r="FA28" s="77">
        <f t="shared" ca="1" si="38"/>
        <v>14603.56527454312</v>
      </c>
      <c r="FB28" s="77">
        <f t="shared" ca="1" si="38"/>
        <v>14651.373547144332</v>
      </c>
      <c r="FC28" s="77">
        <f t="shared" ca="1" si="38"/>
        <v>14699.338331589475</v>
      </c>
      <c r="FD28" s="77">
        <f t="shared" ca="1" si="38"/>
        <v>14747.460140257601</v>
      </c>
      <c r="FE28" s="77">
        <f t="shared" ca="1" si="38"/>
        <v>14795.739487205154</v>
      </c>
      <c r="FF28" s="77">
        <f t="shared" ca="1" si="38"/>
        <v>14844.176888171469</v>
      </c>
      <c r="FG28" s="77">
        <f t="shared" ca="1" si="38"/>
        <v>14892.772860584273</v>
      </c>
      <c r="FH28" s="77">
        <f t="shared" ca="1" si="38"/>
        <v>14941.52792356522</v>
      </c>
      <c r="FI28" s="77">
        <f t="shared" ca="1" si="38"/>
        <v>14990.442597935431</v>
      </c>
      <c r="FJ28" s="77">
        <f t="shared" ca="1" si="38"/>
        <v>15039.517406221061</v>
      </c>
      <c r="FK28" s="77">
        <f t="shared" ca="1" si="38"/>
        <v>15088.752872658881</v>
      </c>
      <c r="FL28" s="77">
        <f t="shared" ca="1" si="38"/>
        <v>15138.149523201871</v>
      </c>
      <c r="FM28" s="77">
        <f t="shared" ca="1" si="38"/>
        <v>15187.707885524853</v>
      </c>
      <c r="FN28" s="77">
        <f t="shared" ca="1" si="38"/>
        <v>15237.428489030111</v>
      </c>
      <c r="FO28" s="77">
        <f t="shared" ca="1" si="38"/>
        <v>15287.31186485306</v>
      </c>
      <c r="FP28" s="77">
        <f t="shared" ca="1" si="38"/>
        <v>15337.35854586791</v>
      </c>
      <c r="FQ28" s="77">
        <f t="shared" ca="1" si="38"/>
        <v>15387.56906669337</v>
      </c>
      <c r="FR28" s="77">
        <f t="shared" ca="1" si="38"/>
        <v>15437.943963698337</v>
      </c>
      <c r="FS28" s="77">
        <f t="shared" ca="1" si="38"/>
        <v>15488.483775007653</v>
      </c>
      <c r="FT28" s="77">
        <f t="shared" ca="1" si="38"/>
        <v>15539.189040507837</v>
      </c>
      <c r="FU28" s="77">
        <f t="shared" ca="1" si="38"/>
        <v>15590.060301852858</v>
      </c>
      <c r="FV28" s="77">
        <f t="shared" ca="1" si="38"/>
        <v>15641.098102469914</v>
      </c>
      <c r="FW28" s="77">
        <f t="shared" ca="1" si="38"/>
        <v>15692.302987565245</v>
      </c>
      <c r="FX28" s="77">
        <f t="shared" ca="1" si="38"/>
        <v>15743.675504129957</v>
      </c>
      <c r="FY28" s="77">
        <f t="shared" ca="1" si="38"/>
        <v>15795.216200945857</v>
      </c>
      <c r="FZ28" s="77">
        <f t="shared" ca="1" si="38"/>
        <v>15846.925628591325</v>
      </c>
      <c r="GA28" s="77">
        <f t="shared" ca="1" si="38"/>
        <v>15898.804339447193</v>
      </c>
      <c r="GB28" s="77">
        <f t="shared" ca="1" si="38"/>
        <v>15950.852887702638</v>
      </c>
      <c r="GC28" s="77">
        <f t="shared" ca="1" si="38"/>
        <v>16003.071829361112</v>
      </c>
      <c r="GD28" s="77">
        <f t="shared" ca="1" si="38"/>
        <v>16055.461722246278</v>
      </c>
      <c r="GE28" s="77">
        <f t="shared" ca="1" si="38"/>
        <v>16108.023126007967</v>
      </c>
      <c r="GF28" s="77">
        <f t="shared" ca="1" si="38"/>
        <v>16160.756602128158</v>
      </c>
      <c r="GG28" s="77">
        <f t="shared" ca="1" si="38"/>
        <v>16213.66271392698</v>
      </c>
      <c r="GH28" s="77">
        <f t="shared" ca="1" si="38"/>
        <v>16266.742026568718</v>
      </c>
      <c r="GI28" s="77">
        <f t="shared" ca="1" si="38"/>
        <v>16319.995107067862</v>
      </c>
      <c r="GJ28" s="77">
        <f t="shared" ca="1" si="38"/>
        <v>16373.422524295163</v>
      </c>
      <c r="GK28" s="77">
        <f t="shared" ca="1" si="38"/>
        <v>16427.024848983699</v>
      </c>
      <c r="GL28" s="77">
        <f t="shared" ca="1" si="38"/>
        <v>16480.802653734987</v>
      </c>
      <c r="GM28" s="77">
        <f t="shared" ca="1" si="38"/>
        <v>16534.756513025088</v>
      </c>
      <c r="GN28" s="77">
        <f t="shared" ca="1" si="38"/>
        <v>16588.887003210752</v>
      </c>
      <c r="GO28" s="77">
        <f t="shared" ca="1" si="38"/>
        <v>16643.194702535566</v>
      </c>
      <c r="GP28" s="77">
        <f t="shared" ca="1" si="38"/>
        <v>16697.680191136136</v>
      </c>
      <c r="GQ28" s="77">
        <f t="shared" ca="1" si="38"/>
        <v>16752.344051048294</v>
      </c>
      <c r="GR28" s="77">
        <f t="shared" ref="GR28:IL28" ca="1" si="39">GR26*GR27</f>
        <v>16807.186866213295</v>
      </c>
      <c r="GS28" s="77">
        <f t="shared" ca="1" si="39"/>
        <v>16862.209222484071</v>
      </c>
      <c r="GT28" s="77">
        <f t="shared" ca="1" si="39"/>
        <v>16917.411707631476</v>
      </c>
      <c r="GU28" s="77">
        <f t="shared" ca="1" si="39"/>
        <v>16972.794911350586</v>
      </c>
      <c r="GV28" s="77">
        <f t="shared" ca="1" si="39"/>
        <v>17028.359425266979</v>
      </c>
      <c r="GW28" s="77">
        <f t="shared" ca="1" si="39"/>
        <v>17084.10584294306</v>
      </c>
      <c r="GX28" s="77">
        <f t="shared" ca="1" si="39"/>
        <v>17140.034759884398</v>
      </c>
      <c r="GY28" s="77">
        <f t="shared" ca="1" si="39"/>
        <v>17196.146773546101</v>
      </c>
      <c r="GZ28" s="77">
        <f t="shared" ca="1" si="39"/>
        <v>17252.442483339193</v>
      </c>
      <c r="HA28" s="77">
        <f t="shared" ca="1" si="39"/>
        <v>17308.922490637</v>
      </c>
      <c r="HB28" s="77">
        <f t="shared" ca="1" si="39"/>
        <v>17365.587398781594</v>
      </c>
      <c r="HC28" s="77">
        <f t="shared" ca="1" si="39"/>
        <v>17422.437813090237</v>
      </c>
      <c r="HD28" s="77">
        <f t="shared" ca="1" si="39"/>
        <v>17479.474340861841</v>
      </c>
      <c r="HE28" s="77">
        <f t="shared" ca="1" si="39"/>
        <v>17536.697591383447</v>
      </c>
      <c r="HF28" s="77">
        <f t="shared" ca="1" si="39"/>
        <v>17594.108175936748</v>
      </c>
      <c r="HG28" s="77">
        <f t="shared" ca="1" si="39"/>
        <v>17651.706707804624</v>
      </c>
      <c r="HH28" s="77">
        <f t="shared" ca="1" si="39"/>
        <v>17709.49380227767</v>
      </c>
      <c r="HI28" s="77">
        <f t="shared" ca="1" si="39"/>
        <v>17767.470076660789</v>
      </c>
      <c r="HJ28" s="77">
        <f t="shared" ca="1" si="39"/>
        <v>17825.636150279784</v>
      </c>
      <c r="HK28" s="77">
        <f t="shared" ca="1" si="39"/>
        <v>17883.992644487957</v>
      </c>
      <c r="HL28" s="77">
        <f t="shared" ca="1" si="39"/>
        <v>17942.540182672772</v>
      </c>
      <c r="HM28" s="77">
        <f t="shared" ca="1" si="39"/>
        <v>18001.279390262491</v>
      </c>
      <c r="HN28" s="77">
        <f t="shared" ca="1" si="39"/>
        <v>18060.210894732871</v>
      </c>
      <c r="HO28" s="77">
        <f t="shared" ca="1" si="39"/>
        <v>18119.335325613858</v>
      </c>
      <c r="HP28" s="77">
        <f t="shared" ca="1" si="39"/>
        <v>18178.653314496325</v>
      </c>
      <c r="HQ28" s="77">
        <f t="shared" ca="1" si="39"/>
        <v>18238.165495038797</v>
      </c>
      <c r="HR28" s="77">
        <f t="shared" ca="1" si="39"/>
        <v>18297.872502974231</v>
      </c>
      <c r="HS28" s="77">
        <f t="shared" ca="1" si="39"/>
        <v>18357.77497611682</v>
      </c>
      <c r="HT28" s="77">
        <f t="shared" ca="1" si="39"/>
        <v>18417.873554368787</v>
      </c>
      <c r="HU28" s="77">
        <f t="shared" ca="1" si="39"/>
        <v>18478.168879727233</v>
      </c>
      <c r="HV28" s="77">
        <f t="shared" ca="1" si="39"/>
        <v>18538.661596290989</v>
      </c>
      <c r="HW28" s="77">
        <f t="shared" ca="1" si="39"/>
        <v>18599.352350267491</v>
      </c>
      <c r="HX28" s="77">
        <f t="shared" ca="1" si="39"/>
        <v>18660.241789979696</v>
      </c>
      <c r="HY28" s="77">
        <f t="shared" ca="1" si="39"/>
        <v>18721.330565873006</v>
      </c>
      <c r="HZ28" s="77">
        <f t="shared" ca="1" si="39"/>
        <v>18782.619330522197</v>
      </c>
      <c r="IA28" s="77">
        <f t="shared" ca="1" si="39"/>
        <v>18844.108738638424</v>
      </c>
      <c r="IB28" s="77">
        <f t="shared" ca="1" si="39"/>
        <v>18905.799447076188</v>
      </c>
      <c r="IC28" s="77">
        <f t="shared" ca="1" si="39"/>
        <v>18967.692114840356</v>
      </c>
      <c r="ID28" s="77">
        <f t="shared" ca="1" si="39"/>
        <v>18967.692114840356</v>
      </c>
      <c r="IE28" s="77">
        <f t="shared" ca="1" si="39"/>
        <v>18967.692114840356</v>
      </c>
      <c r="IF28" s="77">
        <f t="shared" ca="1" si="39"/>
        <v>18967.692114840356</v>
      </c>
      <c r="IG28" s="77">
        <f t="shared" ca="1" si="39"/>
        <v>18967.692114840356</v>
      </c>
      <c r="IH28" s="77">
        <f t="shared" ca="1" si="39"/>
        <v>18967.692114840356</v>
      </c>
      <c r="II28" s="77">
        <f t="shared" ca="1" si="39"/>
        <v>18967.692114840356</v>
      </c>
      <c r="IJ28" s="77">
        <f t="shared" ca="1" si="39"/>
        <v>18967.692114840356</v>
      </c>
      <c r="IK28" s="77">
        <f t="shared" ca="1" si="39"/>
        <v>18967.692114840356</v>
      </c>
      <c r="IL28" s="77">
        <f t="shared" ca="1" si="39"/>
        <v>18967.692114840356</v>
      </c>
    </row>
    <row r="29" spans="2:246" ht="12" customHeight="1" outlineLevel="1" x14ac:dyDescent="0.3">
      <c r="B29" s="7"/>
      <c r="C29" s="56"/>
      <c r="D29" s="44"/>
      <c r="E29" s="48"/>
      <c r="F29" s="48"/>
      <c r="G29" s="85"/>
    </row>
    <row r="30" spans="2:246" ht="12" customHeight="1" outlineLevel="1" x14ac:dyDescent="0.3">
      <c r="B30" s="42" t="s">
        <v>316</v>
      </c>
      <c r="C30" s="3"/>
      <c r="E30" s="2"/>
      <c r="F30" s="3"/>
      <c r="G30" s="3"/>
    </row>
    <row r="31" spans="2:246" ht="12" customHeight="1" outlineLevel="2" x14ac:dyDescent="0.3">
      <c r="B31" s="7" t="s">
        <v>469</v>
      </c>
      <c r="C31" s="56" t="s">
        <v>150</v>
      </c>
      <c r="E31" s="85">
        <f>Assump!D49</f>
        <v>13</v>
      </c>
      <c r="F31" s="48" t="s">
        <v>532</v>
      </c>
      <c r="G31" s="85">
        <f ca="1">G21/Assump!$D$42*$E$31*G17*G8</f>
        <v>0</v>
      </c>
      <c r="H31" s="85">
        <f ca="1">H21/Assump!$D$42*$E$31*H17*H8</f>
        <v>0</v>
      </c>
      <c r="I31" s="85">
        <f ca="1">I21/Assump!$D$42*$E$31*I17*I8</f>
        <v>0</v>
      </c>
      <c r="J31" s="85">
        <f ca="1">J21/Assump!$D$42*$E$31*J17*J8</f>
        <v>0</v>
      </c>
      <c r="K31" s="85">
        <f ca="1">K21/Assump!$D$42*$E$31*K17*K8</f>
        <v>0</v>
      </c>
      <c r="L31" s="85">
        <f ca="1">L21/Assump!$D$42*$E$31*L17*L8</f>
        <v>0</v>
      </c>
      <c r="M31" s="85">
        <f ca="1">M21/Assump!$D$42*$E$31*M17*M8</f>
        <v>0</v>
      </c>
      <c r="N31" s="85">
        <f ca="1">N21/Assump!$D$42*$E$31*N17*N8</f>
        <v>0</v>
      </c>
      <c r="O31" s="85">
        <f ca="1">O21/Assump!$D$42*$E$31*O17*O8</f>
        <v>0</v>
      </c>
      <c r="P31" s="85">
        <f ca="1">P21/Assump!$D$42*$E$31*P17*P8</f>
        <v>0</v>
      </c>
      <c r="Q31" s="85">
        <f ca="1">Q21/Assump!$D$42*$E$31*Q17*Q8</f>
        <v>0</v>
      </c>
      <c r="R31" s="85">
        <f ca="1">R21/Assump!$D$42*$E$31*R17*R8</f>
        <v>0</v>
      </c>
      <c r="S31" s="85">
        <f ca="1">S21/Assump!$D$42*$E$31*S17*S8</f>
        <v>9441.0110491234955</v>
      </c>
      <c r="T31" s="85">
        <f ca="1">T21/Assump!$D$42*$E$31*T17*T8</f>
        <v>9471.1591600670308</v>
      </c>
      <c r="U31" s="85">
        <f ca="1">U21/Assump!$D$42*$E$31*U17*U8</f>
        <v>9501.4035433895224</v>
      </c>
      <c r="V31" s="85">
        <f ca="1">V21/Assump!$D$42*$E$31*V17*V8</f>
        <v>9532.5086661562418</v>
      </c>
      <c r="W31" s="85">
        <f ca="1">W21/Assump!$D$42*$E$31*W17*W8</f>
        <v>9563.7156190007936</v>
      </c>
      <c r="X31" s="85">
        <f ca="1">X21/Assump!$D$42*$E$31*X17*X8</f>
        <v>9595.0247352883543</v>
      </c>
      <c r="Y31" s="85">
        <f ca="1">Y21/Assump!$D$42*$E$31*Y17*Y8</f>
        <v>9626.4363494754507</v>
      </c>
      <c r="Z31" s="85">
        <f ca="1">Z21/Assump!$D$42*$E$31*Z17*Z8</f>
        <v>9657.9507971135336</v>
      </c>
      <c r="AA31" s="85">
        <f ca="1">AA21/Assump!$D$42*$E$31*AA17*AA8</f>
        <v>9689.5684148525634</v>
      </c>
      <c r="AB31" s="85">
        <f ca="1">AB21/Assump!$D$42*$E$31*AB17*AB8</f>
        <v>9721.2895404446044</v>
      </c>
      <c r="AC31" s="85">
        <f ca="1">AC21/Assump!$D$42*$E$31*AC17*AC8</f>
        <v>9753.1145127474319</v>
      </c>
      <c r="AD31" s="85">
        <f ca="1">AD21/Assump!$D$42*$E$31*AD17*AD8</f>
        <v>9785.0436717281536</v>
      </c>
      <c r="AE31" s="85">
        <f ca="1">AE21/Assump!$D$42*$E$31*AE17*AE8</f>
        <v>9817.0773584668441</v>
      </c>
      <c r="AF31" s="85">
        <f ca="1">AF21/Assump!$D$42*$E$31*AF17*AF8</f>
        <v>9849.2159151601809</v>
      </c>
      <c r="AG31" s="85">
        <f ca="1">AG21/Assump!$D$42*$E$31*AG17*AG8</f>
        <v>9881.4596851251099</v>
      </c>
      <c r="AH31" s="85">
        <f ca="1">AH21/Assump!$D$42*$E$31*AH17*AH8</f>
        <v>9913.8090128024978</v>
      </c>
      <c r="AI31" s="85">
        <f ca="1">AI21/Assump!$D$42*$E$31*AI17*AI8</f>
        <v>9946.264243760832</v>
      </c>
      <c r="AJ31" s="85">
        <f ca="1">AJ21/Assump!$D$42*$E$31*AJ17*AJ8</f>
        <v>9978.8257246998946</v>
      </c>
      <c r="AK31" s="85">
        <f ca="1">AK21/Assump!$D$42*$E$31*AK17*AK8</f>
        <v>10011.493803454474</v>
      </c>
      <c r="AL31" s="85">
        <f ca="1">AL21/Assump!$D$42*$E$31*AL17*AL8</f>
        <v>10044.268828998082</v>
      </c>
      <c r="AM31" s="85">
        <f ca="1">AM21/Assump!$D$42*$E$31*AM17*AM8</f>
        <v>10077.151151446673</v>
      </c>
      <c r="AN31" s="85">
        <f ca="1">AN21/Assump!$D$42*$E$31*AN17*AN8</f>
        <v>10110.141122062396</v>
      </c>
      <c r="AO31" s="85">
        <f ca="1">AO21/Assump!$D$42*$E$31*AO17*AO8</f>
        <v>10143.239093257336</v>
      </c>
      <c r="AP31" s="85">
        <f ca="1">AP21/Assump!$D$42*$E$31*AP17*AP8</f>
        <v>10176.44541859729</v>
      </c>
      <c r="AQ31" s="85">
        <f ca="1">AQ21/Assump!$D$42*$E$31*AQ17*AQ8</f>
        <v>10209.760452805527</v>
      </c>
      <c r="AR31" s="85">
        <f ca="1">AR21/Assump!$D$42*$E$31*AR17*AR8</f>
        <v>10243.184551766599</v>
      </c>
      <c r="AS31" s="85">
        <f ca="1">AS21/Assump!$D$42*$E$31*AS17*AS8</f>
        <v>10276.718072530122</v>
      </c>
      <c r="AT31" s="85">
        <f ca="1">AT21/Assump!$D$42*$E$31*AT17*AT8</f>
        <v>10310.361373314607</v>
      </c>
      <c r="AU31" s="85">
        <f ca="1">AU21/Assump!$D$42*$E$31*AU17*AU8</f>
        <v>10344.114813511274</v>
      </c>
      <c r="AV31" s="85">
        <f ca="1">AV21/Assump!$D$42*$E$31*AV17*AV8</f>
        <v>10377.978753687899</v>
      </c>
      <c r="AW31" s="85">
        <f ca="1">AW21/Assump!$D$42*$E$31*AW17*AW8</f>
        <v>10411.953555592663</v>
      </c>
      <c r="AX31" s="85">
        <f ca="1">AX21/Assump!$D$42*$E$31*AX17*AX8</f>
        <v>10446.039582158013</v>
      </c>
      <c r="AY31" s="85">
        <f ca="1">AY21/Assump!$D$42*$E$31*AY17*AY8</f>
        <v>10480.23719750455</v>
      </c>
      <c r="AZ31" s="85">
        <f ca="1">AZ21/Assump!$D$42*$E$31*AZ17*AZ8</f>
        <v>10514.546766944901</v>
      </c>
      <c r="BA31" s="85">
        <f ca="1">BA21/Assump!$D$42*$E$31*BA17*BA8</f>
        <v>10548.968656987639</v>
      </c>
      <c r="BB31" s="85">
        <f ca="1">BB21/Assump!$D$42*$E$31*BB17*BB8</f>
        <v>10583.503235341192</v>
      </c>
      <c r="BC31" s="85">
        <f ca="1">BC21/Assump!$D$42*$E$31*BC17*BC8</f>
        <v>10618.150870917758</v>
      </c>
      <c r="BD31" s="85">
        <f ca="1">BD21/Assump!$D$42*$E$31*BD17*BD8</f>
        <v>10652.911933837271</v>
      </c>
      <c r="BE31" s="85">
        <f ca="1">BE21/Assump!$D$42*$E$31*BE17*BE8</f>
        <v>10687.786795431337</v>
      </c>
      <c r="BF31" s="85">
        <f ca="1">BF21/Assump!$D$42*$E$31*BF17*BF8</f>
        <v>10722.7758282472</v>
      </c>
      <c r="BG31" s="85">
        <f ca="1">BG21/Assump!$D$42*$E$31*BG17*BG8</f>
        <v>10757.879406051734</v>
      </c>
      <c r="BH31" s="85">
        <f ca="1">BH21/Assump!$D$42*$E$31*BH17*BH8</f>
        <v>10793.097903835423</v>
      </c>
      <c r="BI31" s="85">
        <f ca="1">BI21/Assump!$D$42*$E$31*BI17*BI8</f>
        <v>10828.431697816377</v>
      </c>
      <c r="BJ31" s="85">
        <f ca="1">BJ21/Assump!$D$42*$E$31*BJ17*BJ8</f>
        <v>10863.881165444342</v>
      </c>
      <c r="BK31" s="85">
        <f ca="1">BK21/Assump!$D$42*$E$31*BK17*BK8</f>
        <v>10899.446685404739</v>
      </c>
      <c r="BL31" s="85">
        <f ca="1">BL21/Assump!$D$42*$E$31*BL17*BL8</f>
        <v>10935.128637622705</v>
      </c>
      <c r="BM31" s="85">
        <f ca="1">BM21/Assump!$D$42*$E$31*BM17*BM8</f>
        <v>10970.927403267153</v>
      </c>
      <c r="BN31" s="85">
        <f ca="1">BN21/Assump!$D$42*$E$31*BN17*BN8</f>
        <v>11006.843364754846</v>
      </c>
      <c r="BO31" s="85">
        <f ca="1">BO21/Assump!$D$42*$E$31*BO17*BO8</f>
        <v>11042.876905754476</v>
      </c>
      <c r="BP31" s="85">
        <f ca="1">BP21/Assump!$D$42*$E$31*BP17*BP8</f>
        <v>11079.028411190769</v>
      </c>
      <c r="BQ31" s="85">
        <f ca="1">BQ21/Assump!$D$42*$E$31*BQ17*BQ8</f>
        <v>11115.298267248596</v>
      </c>
      <c r="BR31" s="85">
        <f ca="1">BR21/Assump!$D$42*$E$31*BR17*BR8</f>
        <v>11151.686861377093</v>
      </c>
      <c r="BS31" s="85">
        <f ca="1">BS21/Assump!$D$42*$E$31*BS17*BS8</f>
        <v>11188.194582293809</v>
      </c>
      <c r="BT31" s="85">
        <f ca="1">BT21/Assump!$D$42*$E$31*BT17*BT8</f>
        <v>11224.821819988845</v>
      </c>
      <c r="BU31" s="85">
        <f ca="1">BU21/Assump!$D$42*$E$31*BU17*BU8</f>
        <v>11261.568965729037</v>
      </c>
      <c r="BV31" s="85">
        <f ca="1">BV21/Assump!$D$42*$E$31*BV17*BV8</f>
        <v>11298.436412062121</v>
      </c>
      <c r="BW31" s="85">
        <f ca="1">BW21/Assump!$D$42*$E$31*BW17*BW8</f>
        <v>11335.424552820932</v>
      </c>
      <c r="BX31" s="85">
        <f ca="1">BX21/Assump!$D$42*$E$31*BX17*BX8</f>
        <v>11372.533783127616</v>
      </c>
      <c r="BY31" s="85">
        <f ca="1">BY21/Assump!$D$42*$E$31*BY17*BY8</f>
        <v>11409.764499397843</v>
      </c>
      <c r="BZ31" s="85">
        <f ca="1">BZ21/Assump!$D$42*$E$31*BZ17*BZ8</f>
        <v>11447.117099345041</v>
      </c>
      <c r="CA31" s="85">
        <f ca="1">CA21/Assump!$D$42*$E$31*CA17*CA8</f>
        <v>11484.591981984657</v>
      </c>
      <c r="CB31" s="85">
        <f ca="1">CB21/Assump!$D$42*$E$31*CB17*CB8</f>
        <v>11522.189547638403</v>
      </c>
      <c r="CC31" s="85">
        <f ca="1">CC21/Assump!$D$42*$E$31*CC17*CC8</f>
        <v>11559.910197938543</v>
      </c>
      <c r="CD31" s="85">
        <f ca="1">CD21/Assump!$D$42*$E$31*CD17*CD8</f>
        <v>11597.754335832182</v>
      </c>
      <c r="CE31" s="85">
        <f ca="1">CE21/Assump!$D$42*$E$31*CE17*CE8</f>
        <v>11635.722365585565</v>
      </c>
      <c r="CF31" s="85">
        <f ca="1">CF21/Assump!$D$42*$E$31*CF17*CF8</f>
        <v>11673.814692788403</v>
      </c>
      <c r="CG31" s="85">
        <f ca="1">CG21/Assump!$D$42*$E$31*CG17*CG8</f>
        <v>11712.031724358201</v>
      </c>
      <c r="CH31" s="85">
        <f ca="1">CH21/Assump!$D$42*$E$31*CH17*CH8</f>
        <v>11750.373868544608</v>
      </c>
      <c r="CI31" s="85">
        <f ca="1">CI21/Assump!$D$42*$E$31*CI17*CI8</f>
        <v>11788.841534933776</v>
      </c>
      <c r="CJ31" s="85">
        <f ca="1">CJ21/Assump!$D$42*$E$31*CJ17*CJ8</f>
        <v>11827.435134452726</v>
      </c>
      <c r="CK31" s="85">
        <f ca="1">CK21/Assump!$D$42*$E$31*CK17*CK8</f>
        <v>11866.155079373761</v>
      </c>
      <c r="CL31" s="85">
        <f ca="1">CL21/Assump!$D$42*$E$31*CL17*CL8</f>
        <v>11905.001783318847</v>
      </c>
      <c r="CM31" s="85">
        <f ca="1">CM21/Assump!$D$42*$E$31*CM17*CM8</f>
        <v>11943.975661264049</v>
      </c>
      <c r="CN31" s="85">
        <f ca="1">CN21/Assump!$D$42*$E$31*CN17*CN8</f>
        <v>11983.077129543943</v>
      </c>
      <c r="CO31" s="85">
        <f ca="1">CO21/Assump!$D$42*$E$31*CO17*CO8</f>
        <v>12022.306605856089</v>
      </c>
      <c r="CP31" s="85">
        <f ca="1">CP21/Assump!$D$42*$E$31*CP17*CP8</f>
        <v>12061.664509265474</v>
      </c>
      <c r="CQ31" s="85">
        <f ca="1">CQ21/Assump!$D$42*$E$31*CQ17*CQ8</f>
        <v>12101.151260208993</v>
      </c>
      <c r="CR31" s="85">
        <f ca="1">CR21/Assump!$D$42*$E$31*CR17*CR8</f>
        <v>12140.767280499947</v>
      </c>
      <c r="CS31" s="85">
        <f ca="1">CS21/Assump!$D$42*$E$31*CS17*CS8</f>
        <v>12180.512993332539</v>
      </c>
      <c r="CT31" s="85">
        <f ca="1">CT21/Assump!$D$42*$E$31*CT17*CT8</f>
        <v>12220.388823286403</v>
      </c>
      <c r="CU31" s="85">
        <f ca="1">CU21/Assump!$D$42*$E$31*CU17*CU8</f>
        <v>12260.395196331134</v>
      </c>
      <c r="CV31" s="85">
        <f ca="1">CV21/Assump!$D$42*$E$31*CV17*CV8</f>
        <v>12300.532539830843</v>
      </c>
      <c r="CW31" s="85">
        <f ca="1">CW21/Assump!$D$42*$E$31*CW17*CW8</f>
        <v>12340.80128254872</v>
      </c>
      <c r="CX31" s="85">
        <f ca="1">CX21/Assump!$D$42*$E$31*CX17*CX8</f>
        <v>12381.201854651612</v>
      </c>
      <c r="CY31" s="85">
        <f ca="1">CY21/Assump!$D$42*$E$31*CY17*CY8</f>
        <v>12421.734687714621</v>
      </c>
      <c r="CZ31" s="85">
        <f ca="1">CZ21/Assump!$D$42*$E$31*CZ17*CZ8</f>
        <v>12462.400214725712</v>
      </c>
      <c r="DA31" s="85">
        <f ca="1">DA21/Assump!$D$42*$E$31*DA17*DA8</f>
        <v>12503.198870090344</v>
      </c>
      <c r="DB31" s="85">
        <f ca="1">DB21/Assump!$D$42*$E$31*DB17*DB8</f>
        <v>12544.131089636103</v>
      </c>
      <c r="DC31" s="85">
        <f ca="1">DC21/Assump!$D$42*$E$31*DC17*DC8</f>
        <v>12585.197310617363</v>
      </c>
      <c r="DD31" s="85">
        <f ca="1">DD21/Assump!$D$42*$E$31*DD17*DD8</f>
        <v>12626.397971719955</v>
      </c>
      <c r="DE31" s="85">
        <f ca="1">DE21/Assump!$D$42*$E$31*DE17*DE8</f>
        <v>12667.733513065848</v>
      </c>
      <c r="DF31" s="85">
        <f ca="1">DF21/Assump!$D$42*$E$31*DF17*DF8</f>
        <v>12709.204376217867</v>
      </c>
      <c r="DG31" s="85">
        <f ca="1">DG21/Assump!$D$42*$E$31*DG17*DG8</f>
        <v>12750.81100418439</v>
      </c>
      <c r="DH31" s="85">
        <f ca="1">DH21/Assump!$D$42*$E$31*DH17*DH8</f>
        <v>12792.553841424087</v>
      </c>
      <c r="DI31" s="85">
        <f ca="1">DI21/Assump!$D$42*$E$31*DI17*DI8</f>
        <v>12834.43333385068</v>
      </c>
      <c r="DJ31" s="85">
        <f ca="1">DJ21/Assump!$D$42*$E$31*DJ17*DJ8</f>
        <v>12876.449928837686</v>
      </c>
      <c r="DK31" s="85">
        <f ca="1">DK21/Assump!$D$42*$E$31*DK17*DK8</f>
        <v>12918.604075223215</v>
      </c>
      <c r="DL31" s="85">
        <f ca="1">DL21/Assump!$D$42*$E$31*DL17*DL8</f>
        <v>12960.89622331475</v>
      </c>
      <c r="DM31" s="85">
        <f ca="1">DM21/Assump!$D$42*$E$31*DM17*DM8</f>
        <v>13003.326824893969</v>
      </c>
      <c r="DN31" s="85">
        <f ca="1">DN21/Assump!$D$42*$E$31*DN17*DN8</f>
        <v>13045.896333221557</v>
      </c>
      <c r="DO31" s="85">
        <f ca="1">DO21/Assump!$D$42*$E$31*DO17*DO8</f>
        <v>13088.605203042069</v>
      </c>
      <c r="DP31" s="85">
        <f ca="1">DP21/Assump!$D$42*$E$31*DP17*DP8</f>
        <v>13131.453890588764</v>
      </c>
      <c r="DQ31" s="85">
        <f ca="1">DQ21/Assump!$D$42*$E$31*DQ17*DQ8</f>
        <v>13174.442853588494</v>
      </c>
      <c r="DR31" s="85">
        <f ca="1">DR21/Assump!$D$42*$E$31*DR17*DR8</f>
        <v>13217.572551266594</v>
      </c>
      <c r="DS31" s="85">
        <f ca="1">DS21/Assump!$D$42*$E$31*DS17*DS8</f>
        <v>13260.843444351774</v>
      </c>
      <c r="DT31" s="85">
        <f ca="1">DT21/Assump!$D$42*$E$31*DT17*DT8</f>
        <v>13304.255995081061</v>
      </c>
      <c r="DU31" s="85">
        <f ca="1">DU21/Assump!$D$42*$E$31*DU17*DU8</f>
        <v>13347.810667204716</v>
      </c>
      <c r="DV31" s="85">
        <f ca="1">DV21/Assump!$D$42*$E$31*DV17*DV8</f>
        <v>13391.507925991204</v>
      </c>
      <c r="DW31" s="85">
        <f ca="1">DW21/Assump!$D$42*$E$31*DW17*DW8</f>
        <v>13435.348238232153</v>
      </c>
      <c r="DX31" s="85">
        <f ca="1">DX21/Assump!$D$42*$E$31*DX17*DX8</f>
        <v>13479.332072247349</v>
      </c>
      <c r="DY31" s="85">
        <f ca="1">DY21/Assump!$D$42*$E$31*DY17*DY8</f>
        <v>13523.459897889736</v>
      </c>
      <c r="DZ31" s="85">
        <f ca="1">DZ21/Assump!$D$42*$E$31*DZ17*DZ8</f>
        <v>13567.732186550427</v>
      </c>
      <c r="EA31" s="85">
        <f ca="1">EA21/Assump!$D$42*$E$31*EA17*EA8</f>
        <v>13612.149411163758</v>
      </c>
      <c r="EB31" s="85">
        <f ca="1">EB21/Assump!$D$42*$E$31*EB17*EB8</f>
        <v>13656.71204621232</v>
      </c>
      <c r="EC31" s="85">
        <f ca="1">EC21/Assump!$D$42*$E$31*EC17*EC8</f>
        <v>13701.420567732042</v>
      </c>
      <c r="ED31" s="85">
        <f ca="1">ED21/Assump!$D$42*$E$31*ED17*ED8</f>
        <v>13746.275453317265</v>
      </c>
      <c r="EE31" s="85">
        <f ca="1">EE21/Assump!$D$42*$E$31*EE17*EE8</f>
        <v>13791.277182125854</v>
      </c>
      <c r="EF31" s="85">
        <f ca="1">EF21/Assump!$D$42*$E$31*EF17*EF8</f>
        <v>13836.426234884311</v>
      </c>
      <c r="EG31" s="85">
        <f ca="1">EG21/Assump!$D$42*$E$31*EG17*EG8</f>
        <v>13881.723093892911</v>
      </c>
      <c r="EH31" s="85">
        <f ca="1">EH21/Assump!$D$42*$E$31*EH17*EH8</f>
        <v>13927.168243030859</v>
      </c>
      <c r="EI31" s="85">
        <f ca="1">EI21/Assump!$D$42*$E$31*EI17*EI8</f>
        <v>13972.762167761448</v>
      </c>
      <c r="EJ31" s="85">
        <f ca="1">EJ21/Assump!$D$42*$E$31*EJ17*EJ8</f>
        <v>14018.505355137253</v>
      </c>
      <c r="EK31" s="85">
        <f ca="1">EK21/Assump!$D$42*$E$31*EK17*EK8</f>
        <v>14064.398293805334</v>
      </c>
      <c r="EL31" s="85">
        <f ca="1">EL21/Assump!$D$42*$E$31*EL17*EL8</f>
        <v>14110.441474012456</v>
      </c>
      <c r="EM31" s="85">
        <f ca="1">EM21/Assump!$D$42*$E$31*EM17*EM8</f>
        <v>14156.63538761032</v>
      </c>
      <c r="EN31" s="85">
        <f ca="1">EN21/Assump!$D$42*$E$31*EN17*EN8</f>
        <v>14202.980528060825</v>
      </c>
      <c r="EO31" s="85">
        <f ca="1">EO21/Assump!$D$42*$E$31*EO17*EO8</f>
        <v>14249.477390441334</v>
      </c>
      <c r="EP31" s="85">
        <f ca="1">EP21/Assump!$D$42*$E$31*EP17*EP8</f>
        <v>14296.126471449965</v>
      </c>
      <c r="EQ31" s="85">
        <f ca="1">EQ21/Assump!$D$42*$E$31*EQ17*EQ8</f>
        <v>14342.928269410897</v>
      </c>
      <c r="ER31" s="85">
        <f ca="1">ER21/Assump!$D$42*$E$31*ER17*ER8</f>
        <v>14389.883284279693</v>
      </c>
      <c r="ES31" s="85">
        <f ca="1">ES21/Assump!$D$42*$E$31*ES17*ES8</f>
        <v>14436.992017648638</v>
      </c>
      <c r="ET31" s="85">
        <f ca="1">ET21/Assump!$D$42*$E$31*ET17*ET8</f>
        <v>14484.254972752104</v>
      </c>
      <c r="EU31" s="85">
        <f ca="1">EU21/Assump!$D$42*$E$31*EU17*EU8</f>
        <v>14531.672654471915</v>
      </c>
      <c r="EV31" s="85">
        <f ca="1">EV21/Assump!$D$42*$E$31*EV17*EV8</f>
        <v>14579.245569342751</v>
      </c>
      <c r="EW31" s="85">
        <f ca="1">EW21/Assump!$D$42*$E$31*EW17*EW8</f>
        <v>14626.974225557557</v>
      </c>
      <c r="EX31" s="85">
        <f ca="1">EX21/Assump!$D$42*$E$31*EX17*EX8</f>
        <v>14674.859132972962</v>
      </c>
      <c r="EY31" s="85">
        <f ca="1">EY21/Assump!$D$42*$E$31*EY17*EY8</f>
        <v>14722.900803114742</v>
      </c>
      <c r="EZ31" s="85">
        <f ca="1">EZ21/Assump!$D$42*$E$31*EZ17*EZ8</f>
        <v>14771.099749183268</v>
      </c>
      <c r="FA31" s="85">
        <f ca="1">FA21/Assump!$D$42*$E$31*FA17*FA8</f>
        <v>14819.456486058998</v>
      </c>
      <c r="FB31" s="85">
        <f ca="1">FB21/Assump!$D$42*$E$31*FB17*FB8</f>
        <v>14867.971530307976</v>
      </c>
      <c r="FC31" s="85">
        <f ca="1">FC21/Assump!$D$42*$E$31*FC17*FC8</f>
        <v>14916.645400187346</v>
      </c>
      <c r="FD31" s="85">
        <f ca="1">FD21/Assump!$D$42*$E$31*FD17*FD8</f>
        <v>14965.478615650894</v>
      </c>
      <c r="FE31" s="85">
        <f ca="1">FE21/Assump!$D$42*$E$31*FE17*FE8</f>
        <v>15014.471698354597</v>
      </c>
      <c r="FF31" s="85">
        <f ca="1">FF21/Assump!$D$42*$E$31*FF17*FF8</f>
        <v>15063.625171662199</v>
      </c>
      <c r="FG31" s="85">
        <f ca="1">FG21/Assump!$D$42*$E$31*FG17*FG8</f>
        <v>15112.939560650804</v>
      </c>
      <c r="FH31" s="85">
        <f ca="1">FH21/Assump!$D$42*$E$31*FH17*FH8</f>
        <v>15162.415392116473</v>
      </c>
      <c r="FI31" s="85">
        <f ca="1">FI21/Assump!$D$42*$E$31*FI17*FI8</f>
        <v>15212.05319457987</v>
      </c>
      <c r="FJ31" s="85">
        <f ca="1">FJ21/Assump!$D$42*$E$31*FJ17*FJ8</f>
        <v>15261.853498291892</v>
      </c>
      <c r="FK31" s="85">
        <f ca="1">FK21/Assump!$D$42*$E$31*FK17*FK8</f>
        <v>15311.81683523934</v>
      </c>
      <c r="FL31" s="85">
        <f ca="1">FL21/Assump!$D$42*$E$31*FL17*FL8</f>
        <v>15361.943739150607</v>
      </c>
      <c r="FM31" s="85">
        <f ca="1">FM21/Assump!$D$42*$E$31*FM17*FM8</f>
        <v>15412.234745501366</v>
      </c>
      <c r="FN31" s="85">
        <f ca="1">FN21/Assump!$D$42*$E$31*FN17*FN8</f>
        <v>15462.690391520304</v>
      </c>
      <c r="FO31" s="85">
        <f ca="1">FO21/Assump!$D$42*$E$31*FO17*FO8</f>
        <v>15513.311216194847</v>
      </c>
      <c r="FP31" s="85">
        <f ca="1">FP21/Assump!$D$42*$E$31*FP17*FP8</f>
        <v>15564.097760276936</v>
      </c>
      <c r="FQ31" s="85">
        <f ca="1">FQ21/Assump!$D$42*$E$31*FQ17*FQ8</f>
        <v>15615.050566288788</v>
      </c>
      <c r="FR31" s="85">
        <f ca="1">FR21/Assump!$D$42*$E$31*FR17*FR8</f>
        <v>15666.170178528697</v>
      </c>
      <c r="FS31" s="85">
        <f ca="1">FS21/Assump!$D$42*$E$31*FS17*FS8</f>
        <v>15717.457143076845</v>
      </c>
      <c r="FT31" s="85">
        <f ca="1">FT21/Assump!$D$42*$E$31*FT17*FT8</f>
        <v>15768.912007801142</v>
      </c>
      <c r="FU31" s="85">
        <f ca="1">FU21/Assump!$D$42*$E$31*FU17*FU8</f>
        <v>15820.535322363074</v>
      </c>
      <c r="FV31" s="85">
        <f ca="1">FV21/Assump!$D$42*$E$31*FV17*FV8</f>
        <v>15872.327638223576</v>
      </c>
      <c r="FW31" s="85">
        <f ca="1">FW21/Assump!$D$42*$E$31*FW17*FW8</f>
        <v>15924.289508648924</v>
      </c>
      <c r="FX31" s="85">
        <f ca="1">FX21/Assump!$D$42*$E$31*FX17*FX8</f>
        <v>15976.421488716642</v>
      </c>
      <c r="FY31" s="85">
        <f ca="1">FY21/Assump!$D$42*$E$31*FY17*FY8</f>
        <v>16028.72413532143</v>
      </c>
      <c r="FZ31" s="85">
        <f ca="1">FZ21/Assump!$D$42*$E$31*FZ17*FZ8</f>
        <v>16081.198007181123</v>
      </c>
      <c r="GA31" s="85">
        <f ca="1">GA21/Assump!$D$42*$E$31*GA17*GA8</f>
        <v>16133.84366484265</v>
      </c>
      <c r="GB31" s="85">
        <f ca="1">GB21/Assump!$D$42*$E$31*GB17*GB8</f>
        <v>16186.661670688023</v>
      </c>
      <c r="GC31" s="85">
        <f ca="1">GC21/Assump!$D$42*$E$31*GC17*GC8</f>
        <v>16239.652588940349</v>
      </c>
      <c r="GD31" s="85">
        <f ca="1">GD21/Assump!$D$42*$E$31*GD17*GD8</f>
        <v>16292.816985669853</v>
      </c>
      <c r="GE31" s="85">
        <f ca="1">GE21/Assump!$D$42*$E$31*GE17*GE8</f>
        <v>16346.155428799926</v>
      </c>
      <c r="GF31" s="85">
        <f ca="1">GF21/Assump!$D$42*$E$31*GF17*GF8</f>
        <v>16399.668488113195</v>
      </c>
      <c r="GG31" s="85">
        <f ca="1">GG21/Assump!$D$42*$E$31*GG17*GG8</f>
        <v>16453.356735257606</v>
      </c>
      <c r="GH31" s="85">
        <f ca="1">GH21/Assump!$D$42*$E$31*GH17*GH8</f>
        <v>16507.220743752529</v>
      </c>
      <c r="GI31" s="85">
        <f ca="1">GI21/Assump!$D$42*$E$31*GI17*GI8</f>
        <v>16561.261088994892</v>
      </c>
      <c r="GJ31" s="85">
        <f ca="1">GJ21/Assump!$D$42*$E$31*GJ17*GJ8</f>
        <v>16615.478348265315</v>
      </c>
      <c r="GK31" s="85">
        <f ca="1">GK21/Assump!$D$42*$E$31*GK17*GK8</f>
        <v>16669.873100734298</v>
      </c>
      <c r="GL31" s="85">
        <f ca="1">GL21/Assump!$D$42*$E$31*GL17*GL8</f>
        <v>16724.445927468376</v>
      </c>
      <c r="GM31" s="85">
        <f ca="1">GM21/Assump!$D$42*$E$31*GM17*GM8</f>
        <v>16779.197411436366</v>
      </c>
      <c r="GN31" s="85">
        <f ca="1">GN21/Assump!$D$42*$E$31*GN17*GN8</f>
        <v>16834.128137515552</v>
      </c>
      <c r="GO31" s="85">
        <f ca="1">GO21/Assump!$D$42*$E$31*GO17*GO8</f>
        <v>16889.238692497973</v>
      </c>
      <c r="GP31" s="85">
        <f ca="1">GP21/Assump!$D$42*$E$31*GP17*GP8</f>
        <v>16944.529665096656</v>
      </c>
      <c r="GQ31" s="85">
        <f ca="1">GQ21/Assump!$D$42*$E$31*GQ17*GQ8</f>
        <v>17000.001645951932</v>
      </c>
      <c r="GR31" s="85">
        <f ca="1">GR21/Assump!$D$42*$E$31*GR17*GR8</f>
        <v>17055.655227637733</v>
      </c>
      <c r="GS31" s="85">
        <f ca="1">GS21/Assump!$D$42*$E$31*GS17*GS8</f>
        <v>17111.491004667918</v>
      </c>
      <c r="GT31" s="85">
        <f ca="1">GT21/Assump!$D$42*$E$31*GT17*GT8</f>
        <v>17167.509573502641</v>
      </c>
      <c r="GU31" s="85">
        <f ca="1">GU21/Assump!$D$42*$E$31*GU17*GU8</f>
        <v>17223.711532554695</v>
      </c>
      <c r="GV31" s="85">
        <f ca="1">GV21/Assump!$D$42*$E$31*GV17*GV8</f>
        <v>17280.097482195939</v>
      </c>
      <c r="GW31" s="85">
        <f ca="1">GW21/Assump!$D$42*$E$31*GW17*GW8</f>
        <v>17336.66802476368</v>
      </c>
      <c r="GX31" s="85">
        <f ca="1">GX21/Assump!$D$42*$E$31*GX17*GX8</f>
        <v>17393.423764567124</v>
      </c>
      <c r="GY31" s="85">
        <f ca="1">GY21/Assump!$D$42*$E$31*GY17*GY8</f>
        <v>17450.36530789383</v>
      </c>
      <c r="GZ31" s="85">
        <f ca="1">GZ21/Assump!$D$42*$E$31*GZ17*GZ8</f>
        <v>17507.493263016186</v>
      </c>
      <c r="HA31" s="85">
        <f ca="1">HA21/Assump!$D$42*$E$31*HA17*HA8</f>
        <v>17564.808240197905</v>
      </c>
      <c r="HB31" s="85">
        <f ca="1">HB21/Assump!$D$42*$E$31*HB17*HB8</f>
        <v>17622.310851700535</v>
      </c>
      <c r="HC31" s="85">
        <f ca="1">HC21/Assump!$D$42*$E$31*HC17*HC8</f>
        <v>17680.001711790021</v>
      </c>
      <c r="HD31" s="85">
        <f ca="1">HD21/Assump!$D$42*$E$31*HD17*HD8</f>
        <v>17737.881436743253</v>
      </c>
      <c r="HE31" s="85">
        <f ca="1">HE21/Assump!$D$42*$E$31*HE17*HE8</f>
        <v>17795.950644854649</v>
      </c>
      <c r="HF31" s="85">
        <f ca="1">HF21/Assump!$D$42*$E$31*HF17*HF8</f>
        <v>17854.209956442759</v>
      </c>
      <c r="HG31" s="85">
        <f ca="1">HG21/Assump!$D$42*$E$31*HG17*HG8</f>
        <v>17912.659993856894</v>
      </c>
      <c r="HH31" s="85">
        <f ca="1">HH21/Assump!$D$42*$E$31*HH17*HH8</f>
        <v>17971.301381483787</v>
      </c>
      <c r="HI31" s="85">
        <f ca="1">HI21/Assump!$D$42*$E$31*HI17*HI8</f>
        <v>18030.134745754236</v>
      </c>
      <c r="HJ31" s="85">
        <f ca="1">HJ21/Assump!$D$42*$E$31*HJ17*HJ8</f>
        <v>18089.160715149817</v>
      </c>
      <c r="HK31" s="85">
        <f ca="1">HK21/Assump!$D$42*$E$31*HK17*HK8</f>
        <v>18148.379920209594</v>
      </c>
      <c r="HL31" s="85">
        <f ca="1">HL21/Assump!$D$42*$E$31*HL17*HL8</f>
        <v>18207.792993536845</v>
      </c>
      <c r="HM31" s="85">
        <f ca="1">HM21/Assump!$D$42*$E$31*HM17*HM8</f>
        <v>18267.400569805828</v>
      </c>
      <c r="HN31" s="85">
        <f ca="1">HN21/Assump!$D$42*$E$31*HN17*HN8</f>
        <v>18327.203285768566</v>
      </c>
      <c r="HO31" s="85">
        <f ca="1">HO21/Assump!$D$42*$E$31*HO17*HO8</f>
        <v>18387.201780261636</v>
      </c>
      <c r="HP31" s="85">
        <f ca="1">HP21/Assump!$D$42*$E$31*HP17*HP8</f>
        <v>18447.396694212995</v>
      </c>
      <c r="HQ31" s="85">
        <f ca="1">HQ21/Assump!$D$42*$E$31*HQ17*HQ8</f>
        <v>18507.788670648846</v>
      </c>
      <c r="HR31" s="85">
        <f ca="1">HR21/Assump!$D$42*$E$31*HR17*HR8</f>
        <v>18568.378354700479</v>
      </c>
      <c r="HS31" s="85">
        <f ca="1">HS21/Assump!$D$42*$E$31*HS17*HS8</f>
        <v>18629.166393611184</v>
      </c>
      <c r="HT31" s="85">
        <f ca="1">HT21/Assump!$D$42*$E$31*HT17*HT8</f>
        <v>18690.153436743152</v>
      </c>
      <c r="HU31" s="85">
        <f ca="1">HU21/Assump!$D$42*$E$31*HU17*HU8</f>
        <v>18751.340135584422</v>
      </c>
      <c r="HV31" s="85">
        <f ca="1">HV21/Assump!$D$42*$E$31*HV17*HV8</f>
        <v>18812.727143755827</v>
      </c>
      <c r="HW31" s="85">
        <f ca="1">HW21/Assump!$D$42*$E$31*HW17*HW8</f>
        <v>18874.315117017995</v>
      </c>
      <c r="HX31" s="85">
        <f ca="1">HX21/Assump!$D$42*$E$31*HX17*HX8</f>
        <v>18936.104713278335</v>
      </c>
      <c r="HY31" s="85">
        <f ca="1">HY21/Assump!$D$42*$E$31*HY17*HY8</f>
        <v>18998.096592598078</v>
      </c>
      <c r="HZ31" s="85">
        <f ca="1">HZ21/Assump!$D$42*$E$31*HZ17*HZ8</f>
        <v>19060.291417199322</v>
      </c>
      <c r="IA31" s="85">
        <f ca="1">IA21/Assump!$D$42*$E$31*IA17*IA8</f>
        <v>19122.689851472111</v>
      </c>
      <c r="IB31" s="85">
        <f ca="1">IB21/Assump!$D$42*$E$31*IB17*IB8</f>
        <v>19185.292561981525</v>
      </c>
      <c r="IC31" s="85">
        <f ca="1">IC21/Assump!$D$42*$E$31*IC17*IC8</f>
        <v>19248.10021747481</v>
      </c>
      <c r="ID31" s="85">
        <f ca="1">ID21/Assump!$D$42*$E$31*ID17*ID8</f>
        <v>19248.10021747481</v>
      </c>
      <c r="IE31" s="85">
        <f ca="1">IE21/Assump!$D$42*$E$31*IE17*IE8</f>
        <v>19248.10021747481</v>
      </c>
      <c r="IF31" s="85">
        <f ca="1">IF21/Assump!$D$42*$E$31*IF17*IF8</f>
        <v>19248.10021747481</v>
      </c>
      <c r="IG31" s="85">
        <f ca="1">IG21/Assump!$D$42*$E$31*IG17*IG8</f>
        <v>19248.10021747481</v>
      </c>
      <c r="IH31" s="85">
        <f ca="1">IH21/Assump!$D$42*$E$31*IH17*IH8</f>
        <v>19248.10021747481</v>
      </c>
      <c r="II31" s="85">
        <f ca="1">II21/Assump!$D$42*$E$31*II17*II8</f>
        <v>19248.10021747481</v>
      </c>
      <c r="IJ31" s="85">
        <f ca="1">IJ21/Assump!$D$42*$E$31*IJ17*IJ8</f>
        <v>19248.10021747481</v>
      </c>
      <c r="IK31" s="85">
        <f ca="1">IK21/Assump!$D$42*$E$31*IK17*IK8</f>
        <v>19248.10021747481</v>
      </c>
      <c r="IL31" s="85">
        <f ca="1">IL21/Assump!$D$42*$E$31*IL17*IL8</f>
        <v>19248.10021747481</v>
      </c>
    </row>
    <row r="32" spans="2:246" ht="12" customHeight="1" outlineLevel="2" x14ac:dyDescent="0.3">
      <c r="B32" s="7" t="s">
        <v>530</v>
      </c>
      <c r="C32" s="56" t="s">
        <v>150</v>
      </c>
      <c r="E32" s="177">
        <f>Assump!$D$50</f>
        <v>0.02</v>
      </c>
      <c r="F32" s="48" t="s">
        <v>532</v>
      </c>
      <c r="G32" s="85">
        <f ca="1">G21/Assump!$D$42*$E$32*G17*G8</f>
        <v>0</v>
      </c>
      <c r="H32" s="85">
        <f ca="1">H21/Assump!$D$42*$E$32*H17*H8</f>
        <v>0</v>
      </c>
      <c r="I32" s="85">
        <f ca="1">I21/Assump!$D$42*$E$32*I17*I8</f>
        <v>0</v>
      </c>
      <c r="J32" s="85">
        <f ca="1">J21/Assump!$D$42*$E$32*J17*J8</f>
        <v>0</v>
      </c>
      <c r="K32" s="85">
        <f ca="1">K21/Assump!$D$42*$E$32*K17*K8</f>
        <v>0</v>
      </c>
      <c r="L32" s="85">
        <f ca="1">L21/Assump!$D$42*$E$32*L17*L8</f>
        <v>0</v>
      </c>
      <c r="M32" s="85">
        <f ca="1">M21/Assump!$D$42*$E$32*M17*M8</f>
        <v>0</v>
      </c>
      <c r="N32" s="85">
        <f ca="1">N21/Assump!$D$42*$E$32*N17*N8</f>
        <v>0</v>
      </c>
      <c r="O32" s="85">
        <f ca="1">O21/Assump!$D$42*$E$32*O17*O8</f>
        <v>0</v>
      </c>
      <c r="P32" s="85">
        <f ca="1">P21/Assump!$D$42*$E$32*P17*P8</f>
        <v>0</v>
      </c>
      <c r="Q32" s="85">
        <f ca="1">Q21/Assump!$D$42*$E$32*Q17*Q8</f>
        <v>0</v>
      </c>
      <c r="R32" s="85">
        <f ca="1">R21/Assump!$D$42*$E$32*R17*R8</f>
        <v>0</v>
      </c>
      <c r="S32" s="85">
        <f ca="1">S21/Assump!$D$42*$E$32*S17*S8</f>
        <v>14.524632383266917</v>
      </c>
      <c r="T32" s="85">
        <f ca="1">T21/Assump!$D$42*$E$32*T17*T8</f>
        <v>14.571014092410817</v>
      </c>
      <c r="U32" s="85">
        <f ca="1">U21/Assump!$D$42*$E$32*U17*U8</f>
        <v>14.617543912906958</v>
      </c>
      <c r="V32" s="85">
        <f ca="1">V21/Assump!$D$42*$E$32*V17*V8</f>
        <v>14.66539794793268</v>
      </c>
      <c r="W32" s="85">
        <f ca="1">W21/Assump!$D$42*$E$32*W17*W8</f>
        <v>14.713408644616605</v>
      </c>
      <c r="X32" s="85">
        <f ca="1">X21/Assump!$D$42*$E$32*X17*X8</f>
        <v>14.761576515828237</v>
      </c>
      <c r="Y32" s="85">
        <f ca="1">Y21/Assump!$D$42*$E$32*Y17*Y8</f>
        <v>14.809902076116078</v>
      </c>
      <c r="Z32" s="85">
        <f ca="1">Z21/Assump!$D$42*$E$32*Z17*Z8</f>
        <v>14.858385841713128</v>
      </c>
      <c r="AA32" s="85">
        <f ca="1">AA21/Assump!$D$42*$E$32*AA17*AA8</f>
        <v>14.907028330542406</v>
      </c>
      <c r="AB32" s="85">
        <f ca="1">AB21/Assump!$D$42*$E$32*AB17*AB8</f>
        <v>14.95583006222247</v>
      </c>
      <c r="AC32" s="85">
        <f ca="1">AC21/Assump!$D$42*$E$32*AC17*AC8</f>
        <v>15.004791558072972</v>
      </c>
      <c r="AD32" s="85">
        <f ca="1">AD21/Assump!$D$42*$E$32*AD17*AD8</f>
        <v>15.053913341120237</v>
      </c>
      <c r="AE32" s="85">
        <f ca="1">AE21/Assump!$D$42*$E$32*AE17*AE8</f>
        <v>15.103195936102836</v>
      </c>
      <c r="AF32" s="85">
        <f ca="1">AF21/Assump!$D$42*$E$32*AF17*AF8</f>
        <v>15.152639869477202</v>
      </c>
      <c r="AG32" s="85">
        <f ca="1">AG21/Assump!$D$42*$E$32*AG17*AG8</f>
        <v>15.202245669423245</v>
      </c>
      <c r="AH32" s="85">
        <f ca="1">AH21/Assump!$D$42*$E$32*AH17*AH8</f>
        <v>15.252013865849996</v>
      </c>
      <c r="AI32" s="85">
        <f ca="1">AI21/Assump!$D$42*$E$32*AI17*AI8</f>
        <v>15.30194499040128</v>
      </c>
      <c r="AJ32" s="85">
        <f ca="1">AJ21/Assump!$D$42*$E$32*AJ17*AJ8</f>
        <v>15.352039576461376</v>
      </c>
      <c r="AK32" s="85">
        <f ca="1">AK21/Assump!$D$42*$E$32*AK17*AK8</f>
        <v>15.402298159160731</v>
      </c>
      <c r="AL32" s="85">
        <f ca="1">AL21/Assump!$D$42*$E$32*AL17*AL8</f>
        <v>15.452721275381663</v>
      </c>
      <c r="AM32" s="85">
        <f ca="1">AM21/Assump!$D$42*$E$32*AM17*AM8</f>
        <v>15.503309463764111</v>
      </c>
      <c r="AN32" s="85">
        <f ca="1">AN21/Assump!$D$42*$E$32*AN17*AN8</f>
        <v>15.554063264711377</v>
      </c>
      <c r="AO32" s="85">
        <f ca="1">AO21/Assump!$D$42*$E$32*AO17*AO8</f>
        <v>15.604983220395903</v>
      </c>
      <c r="AP32" s="85">
        <f ca="1">AP21/Assump!$D$42*$E$32*AP17*AP8</f>
        <v>15.656069874765061</v>
      </c>
      <c r="AQ32" s="85">
        <f ca="1">AQ21/Assump!$D$42*$E$32*AQ17*AQ8</f>
        <v>15.707323773546966</v>
      </c>
      <c r="AR32" s="85">
        <f ca="1">AR21/Assump!$D$42*$E$32*AR17*AR8</f>
        <v>15.758745464256307</v>
      </c>
      <c r="AS32" s="85">
        <f ca="1">AS21/Assump!$D$42*$E$32*AS17*AS8</f>
        <v>15.810335496200189</v>
      </c>
      <c r="AT32" s="85">
        <f ca="1">AT21/Assump!$D$42*$E$32*AT17*AT8</f>
        <v>15.862094420484009</v>
      </c>
      <c r="AU32" s="85">
        <f ca="1">AU21/Assump!$D$42*$E$32*AU17*AU8</f>
        <v>15.914022790017343</v>
      </c>
      <c r="AV32" s="85">
        <f ca="1">AV21/Assump!$D$42*$E$32*AV17*AV8</f>
        <v>15.966121159519844</v>
      </c>
      <c r="AW32" s="85">
        <f ca="1">AW21/Assump!$D$42*$E$32*AW17*AW8</f>
        <v>16.018390085527173</v>
      </c>
      <c r="AX32" s="85">
        <f ca="1">AX21/Assump!$D$42*$E$32*AX17*AX8</f>
        <v>16.070830126396942</v>
      </c>
      <c r="AY32" s="85">
        <f ca="1">AY21/Assump!$D$42*$E$32*AY17*AY8</f>
        <v>16.123441842314691</v>
      </c>
      <c r="AZ32" s="85">
        <f ca="1">AZ21/Assump!$D$42*$E$32*AZ17*AZ8</f>
        <v>16.176225795299846</v>
      </c>
      <c r="BA32" s="85">
        <f ca="1">BA21/Assump!$D$42*$E$32*BA17*BA8</f>
        <v>16.229182549211753</v>
      </c>
      <c r="BB32" s="85">
        <f ca="1">BB21/Assump!$D$42*$E$32*BB17*BB8</f>
        <v>16.282312669755679</v>
      </c>
      <c r="BC32" s="85">
        <f ca="1">BC21/Assump!$D$42*$E$32*BC17*BC8</f>
        <v>16.335616724488858</v>
      </c>
      <c r="BD32" s="85">
        <f ca="1">BD21/Assump!$D$42*$E$32*BD17*BD8</f>
        <v>16.38909528282657</v>
      </c>
      <c r="BE32" s="85">
        <f ca="1">BE21/Assump!$D$42*$E$32*BE17*BE8</f>
        <v>16.44274891604821</v>
      </c>
      <c r="BF32" s="85">
        <f ca="1">BF21/Assump!$D$42*$E$32*BF17*BF8</f>
        <v>16.496578197303386</v>
      </c>
      <c r="BG32" s="85">
        <f ca="1">BG21/Assump!$D$42*$E$32*BG17*BG8</f>
        <v>16.550583701618052</v>
      </c>
      <c r="BH32" s="85">
        <f ca="1">BH21/Assump!$D$42*$E$32*BH17*BH8</f>
        <v>16.60476600590065</v>
      </c>
      <c r="BI32" s="85">
        <f ca="1">BI21/Assump!$D$42*$E$32*BI17*BI8</f>
        <v>16.659125688948272</v>
      </c>
      <c r="BJ32" s="85">
        <f ca="1">BJ21/Assump!$D$42*$E$32*BJ17*BJ8</f>
        <v>16.713663331452835</v>
      </c>
      <c r="BK32" s="85">
        <f ca="1">BK21/Assump!$D$42*$E$32*BK17*BK8</f>
        <v>16.76837951600729</v>
      </c>
      <c r="BL32" s="85">
        <f ca="1">BL21/Assump!$D$42*$E$32*BL17*BL8</f>
        <v>16.823274827111852</v>
      </c>
      <c r="BM32" s="85">
        <f ca="1">BM21/Assump!$D$42*$E$32*BM17*BM8</f>
        <v>16.878349851180236</v>
      </c>
      <c r="BN32" s="85">
        <f ca="1">BN21/Assump!$D$42*$E$32*BN17*BN8</f>
        <v>16.933605176545917</v>
      </c>
      <c r="BO32" s="85">
        <f ca="1">BO21/Assump!$D$42*$E$32*BO17*BO8</f>
        <v>16.989041393468423</v>
      </c>
      <c r="BP32" s="85">
        <f ca="1">BP21/Assump!$D$42*$E$32*BP17*BP8</f>
        <v>17.044659094139643</v>
      </c>
      <c r="BQ32" s="85">
        <f ca="1">BQ21/Assump!$D$42*$E$32*BQ17*BQ8</f>
        <v>17.100458872690147</v>
      </c>
      <c r="BR32" s="85">
        <f ca="1">BR21/Assump!$D$42*$E$32*BR17*BR8</f>
        <v>17.156441325195527</v>
      </c>
      <c r="BS32" s="85">
        <f ca="1">BS21/Assump!$D$42*$E$32*BS17*BS8</f>
        <v>17.212607049682781</v>
      </c>
      <c r="BT32" s="85">
        <f ca="1">BT21/Assump!$D$42*$E$32*BT17*BT8</f>
        <v>17.268956646136683</v>
      </c>
      <c r="BU32" s="85">
        <f ca="1">BU21/Assump!$D$42*$E$32*BU17*BU8</f>
        <v>17.325490716506209</v>
      </c>
      <c r="BV32" s="85">
        <f ca="1">BV21/Assump!$D$42*$E$32*BV17*BV8</f>
        <v>17.382209864710955</v>
      </c>
      <c r="BW32" s="85">
        <f ca="1">BW21/Assump!$D$42*$E$32*BW17*BW8</f>
        <v>17.439114696647589</v>
      </c>
      <c r="BX32" s="85">
        <f ca="1">BX21/Assump!$D$42*$E$32*BX17*BX8</f>
        <v>17.496205820196334</v>
      </c>
      <c r="BY32" s="85">
        <f ca="1">BY21/Assump!$D$42*$E$32*BY17*BY8</f>
        <v>17.553483845227451</v>
      </c>
      <c r="BZ32" s="85">
        <f ca="1">BZ21/Assump!$D$42*$E$32*BZ17*BZ8</f>
        <v>17.610949383607757</v>
      </c>
      <c r="CA32" s="85">
        <f ca="1">CA21/Assump!$D$42*$E$32*CA17*CA8</f>
        <v>17.668603049207164</v>
      </c>
      <c r="CB32" s="85">
        <f ca="1">CB21/Assump!$D$42*$E$32*CB17*CB8</f>
        <v>17.726445457905236</v>
      </c>
      <c r="CC32" s="85">
        <f ca="1">CC21/Assump!$D$42*$E$32*CC17*CC8</f>
        <v>17.784477227597758</v>
      </c>
      <c r="CD32" s="85">
        <f ca="1">CD21/Assump!$D$42*$E$32*CD17*CD8</f>
        <v>17.842698978203355</v>
      </c>
      <c r="CE32" s="85">
        <f ca="1">CE21/Assump!$D$42*$E$32*CE17*CE8</f>
        <v>17.901111331670098</v>
      </c>
      <c r="CF32" s="85">
        <f ca="1">CF21/Assump!$D$42*$E$32*CF17*CF8</f>
        <v>17.959714911982157</v>
      </c>
      <c r="CG32" s="85">
        <f ca="1">CG21/Assump!$D$42*$E$32*CG17*CG8</f>
        <v>18.018510345166465</v>
      </c>
      <c r="CH32" s="85">
        <f ca="1">CH21/Assump!$D$42*$E$32*CH17*CH8</f>
        <v>18.077498259299396</v>
      </c>
      <c r="CI32" s="85">
        <f ca="1">CI21/Assump!$D$42*$E$32*CI17*CI8</f>
        <v>18.136679284513498</v>
      </c>
      <c r="CJ32" s="85">
        <f ca="1">CJ21/Assump!$D$42*$E$32*CJ17*CJ8</f>
        <v>18.196054053004193</v>
      </c>
      <c r="CK32" s="85">
        <f ca="1">CK21/Assump!$D$42*$E$32*CK17*CK8</f>
        <v>18.255623199036553</v>
      </c>
      <c r="CL32" s="85">
        <f ca="1">CL21/Assump!$D$42*$E$32*CL17*CL8</f>
        <v>18.315387358952073</v>
      </c>
      <c r="CM32" s="85">
        <f ca="1">CM21/Assump!$D$42*$E$32*CM17*CM8</f>
        <v>18.375347171175459</v>
      </c>
      <c r="CN32" s="85">
        <f ca="1">CN21/Assump!$D$42*$E$32*CN17*CN8</f>
        <v>18.43550327622145</v>
      </c>
      <c r="CO32" s="85">
        <f ca="1">CO21/Assump!$D$42*$E$32*CO17*CO8</f>
        <v>18.495856316701676</v>
      </c>
      <c r="CP32" s="85">
        <f ca="1">CP21/Assump!$D$42*$E$32*CP17*CP8</f>
        <v>18.556406937331499</v>
      </c>
      <c r="CQ32" s="85">
        <f ca="1">CQ21/Assump!$D$42*$E$32*CQ17*CQ8</f>
        <v>18.617155784936912</v>
      </c>
      <c r="CR32" s="85">
        <f ca="1">CR21/Assump!$D$42*$E$32*CR17*CR8</f>
        <v>18.678103508461458</v>
      </c>
      <c r="CS32" s="85">
        <f ca="1">CS21/Assump!$D$42*$E$32*CS17*CS8</f>
        <v>18.739250758973139</v>
      </c>
      <c r="CT32" s="85">
        <f ca="1">CT21/Assump!$D$42*$E$32*CT17*CT8</f>
        <v>18.800598189671387</v>
      </c>
      <c r="CU32" s="85">
        <f ca="1">CU21/Assump!$D$42*$E$32*CU17*CU8</f>
        <v>18.862146455894052</v>
      </c>
      <c r="CV32" s="85">
        <f ca="1">CV21/Assump!$D$42*$E$32*CV17*CV8</f>
        <v>18.923896215124373</v>
      </c>
      <c r="CW32" s="85">
        <f ca="1">CW21/Assump!$D$42*$E$32*CW17*CW8</f>
        <v>18.985848126998032</v>
      </c>
      <c r="CX32" s="85">
        <f ca="1">CX21/Assump!$D$42*$E$32*CX17*CX8</f>
        <v>19.048002853310173</v>
      </c>
      <c r="CY32" s="85">
        <f ca="1">CY21/Assump!$D$42*$E$32*CY17*CY8</f>
        <v>19.110361058022491</v>
      </c>
      <c r="CZ32" s="85">
        <f ca="1">CZ21/Assump!$D$42*$E$32*CZ17*CZ8</f>
        <v>19.172923407270325</v>
      </c>
      <c r="DA32" s="85">
        <f ca="1">DA21/Assump!$D$42*$E$32*DA17*DA8</f>
        <v>19.235690569369758</v>
      </c>
      <c r="DB32" s="85">
        <f ca="1">DB21/Assump!$D$42*$E$32*DB17*DB8</f>
        <v>19.298663214824774</v>
      </c>
      <c r="DC32" s="85">
        <f ca="1">DC21/Assump!$D$42*$E$32*DC17*DC8</f>
        <v>19.361842016334403</v>
      </c>
      <c r="DD32" s="85">
        <f ca="1">DD21/Assump!$D$42*$E$32*DD17*DD8</f>
        <v>19.425227648799929</v>
      </c>
      <c r="DE32" s="85">
        <f ca="1">DE21/Assump!$D$42*$E$32*DE17*DE8</f>
        <v>19.488820789332074</v>
      </c>
      <c r="DF32" s="85">
        <f ca="1">DF21/Assump!$D$42*$E$32*DF17*DF8</f>
        <v>19.552622117258259</v>
      </c>
      <c r="DG32" s="85">
        <f ca="1">DG21/Assump!$D$42*$E$32*DG17*DG8</f>
        <v>19.616632314129831</v>
      </c>
      <c r="DH32" s="85">
        <f ca="1">DH21/Assump!$D$42*$E$32*DH17*DH8</f>
        <v>19.680852063729365</v>
      </c>
      <c r="DI32" s="85">
        <f ca="1">DI21/Assump!$D$42*$E$32*DI17*DI8</f>
        <v>19.745282052077968</v>
      </c>
      <c r="DJ32" s="85">
        <f ca="1">DJ21/Assump!$D$42*$E$32*DJ17*DJ8</f>
        <v>19.809922967442596</v>
      </c>
      <c r="DK32" s="85">
        <f ca="1">DK21/Assump!$D$42*$E$32*DK17*DK8</f>
        <v>19.874775500343407</v>
      </c>
      <c r="DL32" s="85">
        <f ca="1">DL21/Assump!$D$42*$E$32*DL17*DL8</f>
        <v>19.939840343561155</v>
      </c>
      <c r="DM32" s="85">
        <f ca="1">DM21/Assump!$D$42*$E$32*DM17*DM8</f>
        <v>20.005118192144568</v>
      </c>
      <c r="DN32" s="85">
        <f ca="1">DN21/Assump!$D$42*$E$32*DN17*DN8</f>
        <v>20.07060974341778</v>
      </c>
      <c r="DO32" s="85">
        <f ca="1">DO21/Assump!$D$42*$E$32*DO17*DO8</f>
        <v>20.136315696987797</v>
      </c>
      <c r="DP32" s="85">
        <f ca="1">DP21/Assump!$D$42*$E$32*DP17*DP8</f>
        <v>20.202236754751944</v>
      </c>
      <c r="DQ32" s="85">
        <f ca="1">DQ21/Assump!$D$42*$E$32*DQ17*DQ8</f>
        <v>20.268373620905376</v>
      </c>
      <c r="DR32" s="85">
        <f ca="1">DR21/Assump!$D$42*$E$32*DR17*DR8</f>
        <v>20.334727001948604</v>
      </c>
      <c r="DS32" s="85">
        <f ca="1">DS21/Assump!$D$42*$E$32*DS17*DS8</f>
        <v>20.401297606695039</v>
      </c>
      <c r="DT32" s="85">
        <f ca="1">DT21/Assump!$D$42*$E$32*DT17*DT8</f>
        <v>20.468086146278555</v>
      </c>
      <c r="DU32" s="85">
        <f ca="1">DU21/Assump!$D$42*$E$32*DU17*DU8</f>
        <v>20.535093334161104</v>
      </c>
      <c r="DV32" s="85">
        <f ca="1">DV21/Assump!$D$42*$E$32*DV17*DV8</f>
        <v>20.602319886140315</v>
      </c>
      <c r="DW32" s="85">
        <f ca="1">DW21/Assump!$D$42*$E$32*DW17*DW8</f>
        <v>20.669766520357157</v>
      </c>
      <c r="DX32" s="85">
        <f ca="1">DX21/Assump!$D$42*$E$32*DX17*DX8</f>
        <v>20.737433957303615</v>
      </c>
      <c r="DY32" s="85">
        <f ca="1">DY21/Assump!$D$42*$E$32*DY17*DY8</f>
        <v>20.80532291983036</v>
      </c>
      <c r="DZ32" s="85">
        <f ca="1">DZ21/Assump!$D$42*$E$32*DZ17*DZ8</f>
        <v>20.873434133154504</v>
      </c>
      <c r="EA32" s="85">
        <f ca="1">EA21/Assump!$D$42*$E$32*EA17*EA8</f>
        <v>20.941768324867319</v>
      </c>
      <c r="EB32" s="85">
        <f ca="1">EB21/Assump!$D$42*$E$32*EB17*EB8</f>
        <v>21.01032622494203</v>
      </c>
      <c r="EC32" s="85">
        <f ca="1">EC21/Assump!$D$42*$E$32*EC17*EC8</f>
        <v>21.079108565741603</v>
      </c>
      <c r="ED32" s="85">
        <f ca="1">ED21/Assump!$D$42*$E$32*ED17*ED8</f>
        <v>21.148116082026561</v>
      </c>
      <c r="EE32" s="85">
        <f ca="1">EE21/Assump!$D$42*$E$32*EE17*EE8</f>
        <v>21.217349510962851</v>
      </c>
      <c r="EF32" s="85">
        <f ca="1">EF21/Assump!$D$42*$E$32*EF17*EF8</f>
        <v>21.28680959212971</v>
      </c>
      <c r="EG32" s="85">
        <f ca="1">EG21/Assump!$D$42*$E$32*EG17*EG8</f>
        <v>21.356497067527556</v>
      </c>
      <c r="EH32" s="85">
        <f ca="1">EH21/Assump!$D$42*$E$32*EH17*EH8</f>
        <v>21.426412681585937</v>
      </c>
      <c r="EI32" s="85">
        <f ca="1">EI21/Assump!$D$42*$E$32*EI17*EI8</f>
        <v>21.496557181171458</v>
      </c>
      <c r="EJ32" s="85">
        <f ca="1">EJ21/Assump!$D$42*$E$32*EJ17*EJ8</f>
        <v>21.566931315595774</v>
      </c>
      <c r="EK32" s="85">
        <f ca="1">EK21/Assump!$D$42*$E$32*EK17*EK8</f>
        <v>21.637535836623591</v>
      </c>
      <c r="EL32" s="85">
        <f ca="1">EL21/Assump!$D$42*$E$32*EL17*EL8</f>
        <v>21.708371498480702</v>
      </c>
      <c r="EM32" s="85">
        <f ca="1">EM21/Assump!$D$42*$E$32*EM17*EM8</f>
        <v>21.779439057862032</v>
      </c>
      <c r="EN32" s="85">
        <f ca="1">EN21/Assump!$D$42*$E$32*EN17*EN8</f>
        <v>21.85073927393973</v>
      </c>
      <c r="EO32" s="85">
        <f ca="1">EO21/Assump!$D$42*$E$32*EO17*EO8</f>
        <v>21.922272908371284</v>
      </c>
      <c r="EP32" s="85">
        <f ca="1">EP21/Assump!$D$42*$E$32*EP17*EP8</f>
        <v>21.994040725307638</v>
      </c>
      <c r="EQ32" s="85">
        <f ca="1">EQ21/Assump!$D$42*$E$32*EQ17*EQ8</f>
        <v>22.066043491401381</v>
      </c>
      <c r="ER32" s="85">
        <f ca="1">ER21/Assump!$D$42*$E$32*ER17*ER8</f>
        <v>22.138281975814913</v>
      </c>
      <c r="ES32" s="85">
        <f ca="1">ES21/Assump!$D$42*$E$32*ES17*ES8</f>
        <v>22.210756950228674</v>
      </c>
      <c r="ET32" s="85">
        <f ca="1">ET21/Assump!$D$42*$E$32*ET17*ET8</f>
        <v>22.283469188849388</v>
      </c>
      <c r="EU32" s="85">
        <f ca="1">EU21/Assump!$D$42*$E$32*EU17*EU8</f>
        <v>22.356419468418331</v>
      </c>
      <c r="EV32" s="85">
        <f ca="1">EV21/Assump!$D$42*$E$32*EV17*EV8</f>
        <v>22.429608568219617</v>
      </c>
      <c r="EW32" s="85">
        <f ca="1">EW21/Assump!$D$42*$E$32*EW17*EW8</f>
        <v>22.503037270088548</v>
      </c>
      <c r="EX32" s="85">
        <f ca="1">EX21/Assump!$D$42*$E$32*EX17*EX8</f>
        <v>22.576706358419941</v>
      </c>
      <c r="EY32" s="85">
        <f ca="1">EY21/Assump!$D$42*$E$32*EY17*EY8</f>
        <v>22.650616620176525</v>
      </c>
      <c r="EZ32" s="85">
        <f ca="1">EZ21/Assump!$D$42*$E$32*EZ17*EZ8</f>
        <v>22.724768844897334</v>
      </c>
      <c r="FA32" s="85">
        <f ca="1">FA21/Assump!$D$42*$E$32*FA17*FA8</f>
        <v>22.799163824706149</v>
      </c>
      <c r="FB32" s="85">
        <f ca="1">FB21/Assump!$D$42*$E$32*FB17*FB8</f>
        <v>22.873802354319963</v>
      </c>
      <c r="FC32" s="85">
        <f ca="1">FC21/Assump!$D$42*$E$32*FC17*FC8</f>
        <v>22.948685231057457</v>
      </c>
      <c r="FD32" s="85">
        <f ca="1">FD21/Assump!$D$42*$E$32*FD17*FD8</f>
        <v>23.023813254847528</v>
      </c>
      <c r="FE32" s="85">
        <f ca="1">FE21/Assump!$D$42*$E$32*FE17*FE8</f>
        <v>23.099187228237842</v>
      </c>
      <c r="FF32" s="85">
        <f ca="1">FF21/Assump!$D$42*$E$32*FF17*FF8</f>
        <v>23.174807956403384</v>
      </c>
      <c r="FG32" s="85">
        <f ca="1">FG21/Assump!$D$42*$E$32*FG17*FG8</f>
        <v>23.250676247155081</v>
      </c>
      <c r="FH32" s="85">
        <f ca="1">FH21/Assump!$D$42*$E$32*FH17*FH8</f>
        <v>23.32679291094842</v>
      </c>
      <c r="FI32" s="85">
        <f ca="1">FI21/Assump!$D$42*$E$32*FI17*FI8</f>
        <v>23.403158760892108</v>
      </c>
      <c r="FJ32" s="85">
        <f ca="1">FJ21/Assump!$D$42*$E$32*FJ17*FJ8</f>
        <v>23.479774612756756</v>
      </c>
      <c r="FK32" s="85">
        <f ca="1">FK21/Assump!$D$42*$E$32*FK17*FK8</f>
        <v>23.556641284983602</v>
      </c>
      <c r="FL32" s="85">
        <f ca="1">FL21/Assump!$D$42*$E$32*FL17*FL8</f>
        <v>23.633759598693242</v>
      </c>
      <c r="FM32" s="85">
        <f ca="1">FM21/Assump!$D$42*$E$32*FM17*FM8</f>
        <v>23.71113037769441</v>
      </c>
      <c r="FN32" s="85">
        <f ca="1">FN21/Assump!$D$42*$E$32*FN17*FN8</f>
        <v>23.788754448492774</v>
      </c>
      <c r="FO32" s="85">
        <f ca="1">FO21/Assump!$D$42*$E$32*FO17*FO8</f>
        <v>23.866632640299766</v>
      </c>
      <c r="FP32" s="85">
        <f ca="1">FP21/Assump!$D$42*$E$32*FP17*FP8</f>
        <v>23.94476578504144</v>
      </c>
      <c r="FQ32" s="85">
        <f ca="1">FQ21/Assump!$D$42*$E$32*FQ17*FQ8</f>
        <v>24.023154717367369</v>
      </c>
      <c r="FR32" s="85">
        <f ca="1">FR21/Assump!$D$42*$E$32*FR17*FR8</f>
        <v>24.101800274659531</v>
      </c>
      <c r="FS32" s="85">
        <f ca="1">FS21/Assump!$D$42*$E$32*FS17*FS8</f>
        <v>24.180703297041298</v>
      </c>
      <c r="FT32" s="85">
        <f ca="1">FT21/Assump!$D$42*$E$32*FT17*FT8</f>
        <v>24.259864627386371</v>
      </c>
      <c r="FU32" s="85">
        <f ca="1">FU21/Assump!$D$42*$E$32*FU17*FU8</f>
        <v>24.339285111327808</v>
      </c>
      <c r="FV32" s="85">
        <f ca="1">FV21/Assump!$D$42*$E$32*FV17*FV8</f>
        <v>24.418965597267039</v>
      </c>
      <c r="FW32" s="85">
        <f ca="1">FW21/Assump!$D$42*$E$32*FW17*FW8</f>
        <v>24.498906936382962</v>
      </c>
      <c r="FX32" s="85">
        <f ca="1">FX21/Assump!$D$42*$E$32*FX17*FX8</f>
        <v>24.579109982640986</v>
      </c>
      <c r="FY32" s="85">
        <f ca="1">FY21/Assump!$D$42*$E$32*FY17*FY8</f>
        <v>24.659575592802199</v>
      </c>
      <c r="FZ32" s="85">
        <f ca="1">FZ21/Assump!$D$42*$E$32*FZ17*FZ8</f>
        <v>24.740304626432497</v>
      </c>
      <c r="GA32" s="85">
        <f ca="1">GA21/Assump!$D$42*$E$32*GA17*GA8</f>
        <v>24.82129794591177</v>
      </c>
      <c r="GB32" s="85">
        <f ca="1">GB21/Assump!$D$42*$E$32*GB17*GB8</f>
        <v>24.902556416443112</v>
      </c>
      <c r="GC32" s="85">
        <f ca="1">GC21/Assump!$D$42*$E$32*GC17*GC8</f>
        <v>24.984080906062076</v>
      </c>
      <c r="GD32" s="85">
        <f ca="1">GD21/Assump!$D$42*$E$32*GD17*GD8</f>
        <v>25.065872285645927</v>
      </c>
      <c r="GE32" s="85">
        <f ca="1">GE21/Assump!$D$42*$E$32*GE17*GE8</f>
        <v>25.147931428922963</v>
      </c>
      <c r="GF32" s="85">
        <f ca="1">GF21/Assump!$D$42*$E$32*GF17*GF8</f>
        <v>25.230259212481837</v>
      </c>
      <c r="GG32" s="85">
        <f ca="1">GG21/Assump!$D$42*$E$32*GG17*GG8</f>
        <v>25.312856515780933</v>
      </c>
      <c r="GH32" s="85">
        <f ca="1">GH21/Assump!$D$42*$E$32*GH17*GH8</f>
        <v>25.395724221157735</v>
      </c>
      <c r="GI32" s="85">
        <f ca="1">GI21/Assump!$D$42*$E$32*GI17*GI8</f>
        <v>25.478863213838292</v>
      </c>
      <c r="GJ32" s="85">
        <f ca="1">GJ21/Assump!$D$42*$E$32*GJ17*GJ8</f>
        <v>25.56227438194664</v>
      </c>
      <c r="GK32" s="85">
        <f ca="1">GK21/Assump!$D$42*$E$32*GK17*GK8</f>
        <v>25.645958616514303</v>
      </c>
      <c r="GL32" s="85">
        <f ca="1">GL21/Assump!$D$42*$E$32*GL17*GL8</f>
        <v>25.729916811489812</v>
      </c>
      <c r="GM32" s="85">
        <f ca="1">GM21/Assump!$D$42*$E$32*GM17*GM8</f>
        <v>25.814149863748252</v>
      </c>
      <c r="GN32" s="85">
        <f ca="1">GN21/Assump!$D$42*$E$32*GN17*GN8</f>
        <v>25.898658673100851</v>
      </c>
      <c r="GO32" s="85">
        <f ca="1">GO21/Assump!$D$42*$E$32*GO17*GO8</f>
        <v>25.98344414230457</v>
      </c>
      <c r="GP32" s="85">
        <f ca="1">GP21/Assump!$D$42*$E$32*GP17*GP8</f>
        <v>26.06850717707178</v>
      </c>
      <c r="GQ32" s="85">
        <f ca="1">GQ21/Assump!$D$42*$E$32*GQ17*GQ8</f>
        <v>26.153848686079897</v>
      </c>
      <c r="GR32" s="85">
        <f ca="1">GR21/Assump!$D$42*$E$32*GR17*GR8</f>
        <v>26.239469580981126</v>
      </c>
      <c r="GS32" s="85">
        <f ca="1">GS21/Assump!$D$42*$E$32*GS17*GS8</f>
        <v>26.325370776412182</v>
      </c>
      <c r="GT32" s="85">
        <f ca="1">GT21/Assump!$D$42*$E$32*GT17*GT8</f>
        <v>26.41155319000406</v>
      </c>
      <c r="GU32" s="85">
        <f ca="1">GU21/Assump!$D$42*$E$32*GU17*GU8</f>
        <v>26.498017742391841</v>
      </c>
      <c r="GV32" s="85">
        <f ca="1">GV21/Assump!$D$42*$E$32*GV17*GV8</f>
        <v>26.584765357224519</v>
      </c>
      <c r="GW32" s="85">
        <f ca="1">GW21/Assump!$D$42*$E$32*GW17*GW8</f>
        <v>26.671796961174891</v>
      </c>
      <c r="GX32" s="85">
        <f ca="1">GX21/Assump!$D$42*$E$32*GX17*GX8</f>
        <v>26.75911348394942</v>
      </c>
      <c r="GY32" s="85">
        <f ca="1">GY21/Assump!$D$42*$E$32*GY17*GY8</f>
        <v>26.8467158582982</v>
      </c>
      <c r="GZ32" s="85">
        <f ca="1">GZ21/Assump!$D$42*$E$32*GZ17*GZ8</f>
        <v>26.934605020024904</v>
      </c>
      <c r="HA32" s="85">
        <f ca="1">HA21/Assump!$D$42*$E$32*HA17*HA8</f>
        <v>27.022781907996773</v>
      </c>
      <c r="HB32" s="85">
        <f ca="1">HB21/Assump!$D$42*$E$32*HB17*HB8</f>
        <v>27.111247464154669</v>
      </c>
      <c r="HC32" s="85">
        <f ca="1">HC21/Assump!$D$42*$E$32*HC17*HC8</f>
        <v>27.200002633523109</v>
      </c>
      <c r="HD32" s="85">
        <f ca="1">HD21/Assump!$D$42*$E$32*HD17*HD8</f>
        <v>27.289048364220392</v>
      </c>
      <c r="HE32" s="85">
        <f ca="1">HE21/Assump!$D$42*$E$32*HE17*HE8</f>
        <v>27.37838560746869</v>
      </c>
      <c r="HF32" s="85">
        <f ca="1">HF21/Assump!$D$42*$E$32*HF17*HF8</f>
        <v>27.468015317604241</v>
      </c>
      <c r="HG32" s="85">
        <f ca="1">HG21/Assump!$D$42*$E$32*HG17*HG8</f>
        <v>27.55793845208753</v>
      </c>
      <c r="HH32" s="85">
        <f ca="1">HH21/Assump!$D$42*$E$32*HH17*HH8</f>
        <v>27.648155971513518</v>
      </c>
      <c r="HI32" s="85">
        <f ca="1">HI21/Assump!$D$42*$E$32*HI17*HI8</f>
        <v>27.738668839621901</v>
      </c>
      <c r="HJ32" s="85">
        <f ca="1">HJ21/Assump!$D$42*$E$32*HJ17*HJ8</f>
        <v>27.829478023307413</v>
      </c>
      <c r="HK32" s="85">
        <f ca="1">HK21/Assump!$D$42*$E$32*HK17*HK8</f>
        <v>27.920584492630145</v>
      </c>
      <c r="HL32" s="85">
        <f ca="1">HL21/Assump!$D$42*$E$32*HL17*HL8</f>
        <v>28.011989220825914</v>
      </c>
      <c r="HM32" s="85">
        <f ca="1">HM21/Assump!$D$42*$E$32*HM17*HM8</f>
        <v>28.103693184316661</v>
      </c>
      <c r="HN32" s="85">
        <f ca="1">HN21/Assump!$D$42*$E$32*HN17*HN8</f>
        <v>28.195697362720871</v>
      </c>
      <c r="HO32" s="85">
        <f ca="1">HO21/Assump!$D$42*$E$32*HO17*HO8</f>
        <v>28.288002738864051</v>
      </c>
      <c r="HP32" s="85">
        <f ca="1">HP21/Assump!$D$42*$E$32*HP17*HP8</f>
        <v>28.380610298789225</v>
      </c>
      <c r="HQ32" s="85">
        <f ca="1">HQ21/Assump!$D$42*$E$32*HQ17*HQ8</f>
        <v>28.473521031767458</v>
      </c>
      <c r="HR32" s="85">
        <f ca="1">HR21/Assump!$D$42*$E$32*HR17*HR8</f>
        <v>28.566735930308429</v>
      </c>
      <c r="HS32" s="85">
        <f ca="1">HS21/Assump!$D$42*$E$32*HS17*HS8</f>
        <v>28.660255990171052</v>
      </c>
      <c r="HT32" s="85">
        <f ca="1">HT21/Assump!$D$42*$E$32*HT17*HT8</f>
        <v>28.754082210374079</v>
      </c>
      <c r="HU32" s="85">
        <f ca="1">HU21/Assump!$D$42*$E$32*HU17*HU8</f>
        <v>28.848215593206799</v>
      </c>
      <c r="HV32" s="85">
        <f ca="1">HV21/Assump!$D$42*$E$32*HV17*HV8</f>
        <v>28.942657144239732</v>
      </c>
      <c r="HW32" s="85">
        <f ca="1">HW21/Assump!$D$42*$E$32*HW17*HW8</f>
        <v>29.037407872335375</v>
      </c>
      <c r="HX32" s="85">
        <f ca="1">HX21/Assump!$D$42*$E$32*HX17*HX8</f>
        <v>29.132468789658976</v>
      </c>
      <c r="HY32" s="85">
        <f ca="1">HY21/Assump!$D$42*$E$32*HY17*HY8</f>
        <v>29.227840911689349</v>
      </c>
      <c r="HZ32" s="85">
        <f ca="1">HZ21/Assump!$D$42*$E$32*HZ17*HZ8</f>
        <v>29.323525257229726</v>
      </c>
      <c r="IA32" s="85">
        <f ca="1">IA21/Assump!$D$42*$E$32*IA17*IA8</f>
        <v>29.41952284841863</v>
      </c>
      <c r="IB32" s="85">
        <f ca="1">IB21/Assump!$D$42*$E$32*IB17*IB8</f>
        <v>29.515834710740805</v>
      </c>
      <c r="IC32" s="85">
        <f ca="1">IC21/Assump!$D$42*$E$32*IC17*IC8</f>
        <v>29.612461873038168</v>
      </c>
      <c r="ID32" s="85">
        <f ca="1">ID21/Assump!$D$42*$E$32*ID17*ID8</f>
        <v>29.612461873038168</v>
      </c>
      <c r="IE32" s="85">
        <f ca="1">IE21/Assump!$D$42*$E$32*IE17*IE8</f>
        <v>29.612461873038168</v>
      </c>
      <c r="IF32" s="85">
        <f ca="1">IF21/Assump!$D$42*$E$32*IF17*IF8</f>
        <v>29.612461873038168</v>
      </c>
      <c r="IG32" s="85">
        <f ca="1">IG21/Assump!$D$42*$E$32*IG17*IG8</f>
        <v>29.612461873038168</v>
      </c>
      <c r="IH32" s="85">
        <f ca="1">IH21/Assump!$D$42*$E$32*IH17*IH8</f>
        <v>29.612461873038168</v>
      </c>
      <c r="II32" s="85">
        <f ca="1">II21/Assump!$D$42*$E$32*II17*II8</f>
        <v>29.612461873038168</v>
      </c>
      <c r="IJ32" s="85">
        <f ca="1">IJ21/Assump!$D$42*$E$32*IJ17*IJ8</f>
        <v>29.612461873038168</v>
      </c>
      <c r="IK32" s="85">
        <f ca="1">IK21/Assump!$D$42*$E$32*IK17*IK8</f>
        <v>29.612461873038168</v>
      </c>
      <c r="IL32" s="85">
        <f ca="1">IL21/Assump!$D$42*$E$32*IL17*IL8</f>
        <v>29.612461873038168</v>
      </c>
    </row>
    <row r="33" spans="2:246" ht="12" customHeight="1" outlineLevel="2" x14ac:dyDescent="0.3">
      <c r="B33" s="7" t="s">
        <v>152</v>
      </c>
      <c r="C33" s="56" t="s">
        <v>150</v>
      </c>
      <c r="E33" s="85"/>
      <c r="F33" s="48"/>
      <c r="G33" s="85">
        <f ca="1">SUM(G34:G36)</f>
        <v>0</v>
      </c>
      <c r="H33" s="85">
        <f t="shared" ref="H33:BS33" ca="1" si="40">SUM(H34:H36)</f>
        <v>0</v>
      </c>
      <c r="I33" s="85">
        <f t="shared" ca="1" si="40"/>
        <v>0</v>
      </c>
      <c r="J33" s="85">
        <f t="shared" ca="1" si="40"/>
        <v>0</v>
      </c>
      <c r="K33" s="85">
        <f t="shared" ca="1" si="40"/>
        <v>0</v>
      </c>
      <c r="L33" s="85">
        <f t="shared" ca="1" si="40"/>
        <v>0</v>
      </c>
      <c r="M33" s="85">
        <f t="shared" ca="1" si="40"/>
        <v>0</v>
      </c>
      <c r="N33" s="85">
        <f t="shared" ca="1" si="40"/>
        <v>0</v>
      </c>
      <c r="O33" s="85">
        <f t="shared" ca="1" si="40"/>
        <v>0</v>
      </c>
      <c r="P33" s="85">
        <f t="shared" ca="1" si="40"/>
        <v>0</v>
      </c>
      <c r="Q33" s="85">
        <f t="shared" ca="1" si="40"/>
        <v>0</v>
      </c>
      <c r="R33" s="85">
        <f t="shared" ca="1" si="40"/>
        <v>0</v>
      </c>
      <c r="S33" s="85">
        <f t="shared" ca="1" si="40"/>
        <v>384.53750103569593</v>
      </c>
      <c r="T33" s="85">
        <f t="shared" ca="1" si="40"/>
        <v>385.73481329472889</v>
      </c>
      <c r="U33" s="85">
        <f t="shared" ca="1" si="40"/>
        <v>386.93594894753107</v>
      </c>
      <c r="V33" s="85">
        <f t="shared" ca="1" si="40"/>
        <v>388.17126829729307</v>
      </c>
      <c r="W33" s="85">
        <f t="shared" ca="1" si="40"/>
        <v>389.41063176115404</v>
      </c>
      <c r="X33" s="85">
        <f t="shared" ca="1" si="40"/>
        <v>390.65405257849136</v>
      </c>
      <c r="Y33" s="85">
        <f t="shared" ca="1" si="40"/>
        <v>391.90154403202433</v>
      </c>
      <c r="Z33" s="85">
        <f t="shared" ca="1" si="40"/>
        <v>393.15311944795673</v>
      </c>
      <c r="AA33" s="85">
        <f t="shared" ca="1" si="40"/>
        <v>394.40879219611867</v>
      </c>
      <c r="AB33" s="85">
        <f t="shared" ca="1" si="40"/>
        <v>395.66857569010978</v>
      </c>
      <c r="AC33" s="85">
        <f t="shared" ca="1" si="40"/>
        <v>396.93248338744201</v>
      </c>
      <c r="AD33" s="85">
        <f t="shared" ca="1" si="40"/>
        <v>398.20052878968409</v>
      </c>
      <c r="AE33" s="85">
        <f t="shared" ca="1" si="40"/>
        <v>399.47272544260511</v>
      </c>
      <c r="AF33" s="85">
        <f t="shared" ca="1" si="40"/>
        <v>400.7490869363196</v>
      </c>
      <c r="AG33" s="85">
        <f t="shared" ca="1" si="40"/>
        <v>402.02962690543251</v>
      </c>
      <c r="AH33" s="85">
        <f t="shared" ca="1" si="40"/>
        <v>403.31435902918497</v>
      </c>
      <c r="AI33" s="85">
        <f t="shared" ca="1" si="40"/>
        <v>404.6032970316005</v>
      </c>
      <c r="AJ33" s="85">
        <f t="shared" ca="1" si="40"/>
        <v>405.89645468163133</v>
      </c>
      <c r="AK33" s="85">
        <f t="shared" ca="1" si="40"/>
        <v>407.19384579330563</v>
      </c>
      <c r="AL33" s="85">
        <f t="shared" ca="1" si="40"/>
        <v>408.49548422587537</v>
      </c>
      <c r="AM33" s="85">
        <f t="shared" ca="1" si="40"/>
        <v>409.80138388396369</v>
      </c>
      <c r="AN33" s="85">
        <f t="shared" ca="1" si="40"/>
        <v>411.1115587177145</v>
      </c>
      <c r="AO33" s="85">
        <f t="shared" ca="1" si="40"/>
        <v>412.42602272294005</v>
      </c>
      <c r="AP33" s="85">
        <f t="shared" ca="1" si="40"/>
        <v>413.74478994127173</v>
      </c>
      <c r="AQ33" s="85">
        <f t="shared" ca="1" si="40"/>
        <v>415.06787446030972</v>
      </c>
      <c r="AR33" s="85">
        <f t="shared" ca="1" si="40"/>
        <v>416.39529041377278</v>
      </c>
      <c r="AS33" s="85">
        <f t="shared" ca="1" si="40"/>
        <v>417.72705198165011</v>
      </c>
      <c r="AT33" s="85">
        <f t="shared" ca="1" si="40"/>
        <v>419.06317339035274</v>
      </c>
      <c r="AU33" s="85">
        <f t="shared" ca="1" si="40"/>
        <v>420.40366891286482</v>
      </c>
      <c r="AV33" s="85">
        <f t="shared" ca="1" si="40"/>
        <v>421.74855286889687</v>
      </c>
      <c r="AW33" s="85">
        <f t="shared" ca="1" si="40"/>
        <v>423.09783962503815</v>
      </c>
      <c r="AX33" s="85">
        <f t="shared" ca="1" si="40"/>
        <v>424.45154359491073</v>
      </c>
      <c r="AY33" s="85">
        <f t="shared" ca="1" si="40"/>
        <v>425.80967923932263</v>
      </c>
      <c r="AZ33" s="85">
        <f t="shared" ca="1" si="40"/>
        <v>427.17226106642335</v>
      </c>
      <c r="BA33" s="85">
        <f t="shared" ca="1" si="40"/>
        <v>428.53930363185799</v>
      </c>
      <c r="BB33" s="85">
        <f t="shared" ca="1" si="40"/>
        <v>429.91082153892307</v>
      </c>
      <c r="BC33" s="85">
        <f t="shared" ca="1" si="40"/>
        <v>431.28682943872241</v>
      </c>
      <c r="BD33" s="85">
        <f t="shared" ca="1" si="40"/>
        <v>432.66734203032399</v>
      </c>
      <c r="BE33" s="85">
        <f t="shared" ca="1" si="40"/>
        <v>434.05237406091658</v>
      </c>
      <c r="BF33" s="85">
        <f t="shared" ca="1" si="40"/>
        <v>435.44194032596727</v>
      </c>
      <c r="BG33" s="85">
        <f t="shared" ca="1" si="40"/>
        <v>436.83605566937979</v>
      </c>
      <c r="BH33" s="85">
        <f t="shared" ca="1" si="40"/>
        <v>438.23473498365308</v>
      </c>
      <c r="BI33" s="85">
        <f t="shared" ca="1" si="40"/>
        <v>439.63799321004007</v>
      </c>
      <c r="BJ33" s="85">
        <f t="shared" ca="1" si="40"/>
        <v>441.04584533870747</v>
      </c>
      <c r="BK33" s="85">
        <f t="shared" ca="1" si="40"/>
        <v>442.45830640889591</v>
      </c>
      <c r="BL33" s="85">
        <f t="shared" ca="1" si="40"/>
        <v>443.87539150908066</v>
      </c>
      <c r="BM33" s="85">
        <f t="shared" ca="1" si="40"/>
        <v>445.29711577713266</v>
      </c>
      <c r="BN33" s="85">
        <f t="shared" ca="1" si="40"/>
        <v>446.72349440048026</v>
      </c>
      <c r="BO33" s="85">
        <f t="shared" ca="1" si="40"/>
        <v>448.15454261627156</v>
      </c>
      <c r="BP33" s="85">
        <f t="shared" ca="1" si="40"/>
        <v>449.59027571153717</v>
      </c>
      <c r="BQ33" s="85">
        <f t="shared" ca="1" si="40"/>
        <v>451.03070902335338</v>
      </c>
      <c r="BR33" s="85">
        <f t="shared" ca="1" si="40"/>
        <v>452.47585793900612</v>
      </c>
      <c r="BS33" s="85">
        <f t="shared" ca="1" si="40"/>
        <v>453.92573789615517</v>
      </c>
      <c r="BT33" s="85">
        <f t="shared" ref="BT33:EE33" ca="1" si="41">SUM(BT34:BT36)</f>
        <v>455.38036438299935</v>
      </c>
      <c r="BU33" s="85">
        <f t="shared" ca="1" si="41"/>
        <v>456.83975293844185</v>
      </c>
      <c r="BV33" s="85">
        <f t="shared" ca="1" si="41"/>
        <v>458.3039191522559</v>
      </c>
      <c r="BW33" s="85">
        <f t="shared" ca="1" si="41"/>
        <v>459.77287866525188</v>
      </c>
      <c r="BX33" s="85">
        <f t="shared" ca="1" si="41"/>
        <v>461.24664716944403</v>
      </c>
      <c r="BY33" s="85">
        <f t="shared" ca="1" si="41"/>
        <v>462.72524040821804</v>
      </c>
      <c r="BZ33" s="85">
        <f t="shared" ca="1" si="41"/>
        <v>464.20867417649953</v>
      </c>
      <c r="CA33" s="85">
        <f t="shared" ca="1" si="41"/>
        <v>465.69696432092252</v>
      </c>
      <c r="CB33" s="85">
        <f t="shared" ca="1" si="41"/>
        <v>467.19012673999885</v>
      </c>
      <c r="CC33" s="85">
        <f t="shared" ca="1" si="41"/>
        <v>468.68817738428771</v>
      </c>
      <c r="CD33" s="85">
        <f t="shared" ca="1" si="41"/>
        <v>470.1911322565665</v>
      </c>
      <c r="CE33" s="85">
        <f t="shared" ca="1" si="41"/>
        <v>471.69900741200149</v>
      </c>
      <c r="CF33" s="85">
        <f t="shared" ca="1" si="41"/>
        <v>473.21181895831955</v>
      </c>
      <c r="CG33" s="85">
        <f t="shared" ca="1" si="41"/>
        <v>474.72958305597962</v>
      </c>
      <c r="CH33" s="85">
        <f t="shared" ca="1" si="41"/>
        <v>476.25231591834626</v>
      </c>
      <c r="CI33" s="85">
        <f t="shared" ca="1" si="41"/>
        <v>477.7800338118621</v>
      </c>
      <c r="CJ33" s="85">
        <f t="shared" ca="1" si="41"/>
        <v>479.31275305622194</v>
      </c>
      <c r="CK33" s="85">
        <f t="shared" ca="1" si="41"/>
        <v>480.85049002454696</v>
      </c>
      <c r="CL33" s="85">
        <f t="shared" ca="1" si="41"/>
        <v>482.3932611435597</v>
      </c>
      <c r="CM33" s="85">
        <f t="shared" ca="1" si="41"/>
        <v>483.9410828937597</v>
      </c>
      <c r="CN33" s="85">
        <f t="shared" ca="1" si="41"/>
        <v>485.49397180959892</v>
      </c>
      <c r="CO33" s="85">
        <f t="shared" ca="1" si="41"/>
        <v>487.05194447965943</v>
      </c>
      <c r="CP33" s="85">
        <f t="shared" ca="1" si="41"/>
        <v>488.61501754682934</v>
      </c>
      <c r="CQ33" s="85">
        <f t="shared" ca="1" si="41"/>
        <v>490.1832077084818</v>
      </c>
      <c r="CR33" s="85">
        <f t="shared" ca="1" si="41"/>
        <v>491.75653171665266</v>
      </c>
      <c r="CS33" s="85">
        <f t="shared" ca="1" si="41"/>
        <v>493.33500637821919</v>
      </c>
      <c r="CT33" s="85">
        <f t="shared" ca="1" si="41"/>
        <v>494.91864855508049</v>
      </c>
      <c r="CU33" s="85">
        <f t="shared" ca="1" si="41"/>
        <v>496.50747516433688</v>
      </c>
      <c r="CV33" s="85">
        <f t="shared" ca="1" si="41"/>
        <v>498.10150317847115</v>
      </c>
      <c r="CW33" s="85">
        <f t="shared" ca="1" si="41"/>
        <v>499.70074962552917</v>
      </c>
      <c r="CX33" s="85">
        <f t="shared" ca="1" si="41"/>
        <v>501.30523158930248</v>
      </c>
      <c r="CY33" s="85">
        <f t="shared" ca="1" si="41"/>
        <v>502.91496620951045</v>
      </c>
      <c r="CZ33" s="85">
        <f t="shared" ca="1" si="41"/>
        <v>504.52997068198334</v>
      </c>
      <c r="DA33" s="85">
        <f t="shared" ca="1" si="41"/>
        <v>506.15026225884617</v>
      </c>
      <c r="DB33" s="85">
        <f t="shared" ca="1" si="41"/>
        <v>507.775858248703</v>
      </c>
      <c r="DC33" s="85">
        <f t="shared" ca="1" si="41"/>
        <v>509.40677601682154</v>
      </c>
      <c r="DD33" s="85">
        <f t="shared" ca="1" si="41"/>
        <v>511.04303298531909</v>
      </c>
      <c r="DE33" s="85">
        <f t="shared" ca="1" si="41"/>
        <v>512.68464663334828</v>
      </c>
      <c r="DF33" s="85">
        <f t="shared" ca="1" si="41"/>
        <v>514.33163449728409</v>
      </c>
      <c r="DG33" s="85">
        <f t="shared" ca="1" si="41"/>
        <v>515.98401417091088</v>
      </c>
      <c r="DH33" s="85">
        <f t="shared" ca="1" si="41"/>
        <v>517.64180330561044</v>
      </c>
      <c r="DI33" s="85">
        <f t="shared" ca="1" si="41"/>
        <v>519.30501961055086</v>
      </c>
      <c r="DJ33" s="85">
        <f t="shared" ca="1" si="41"/>
        <v>520.97368085287508</v>
      </c>
      <c r="DK33" s="85">
        <f t="shared" ca="1" si="41"/>
        <v>522.64780485789129</v>
      </c>
      <c r="DL33" s="85">
        <f t="shared" ca="1" si="41"/>
        <v>524.32740950926302</v>
      </c>
      <c r="DM33" s="85">
        <f t="shared" ca="1" si="41"/>
        <v>526.01251274920048</v>
      </c>
      <c r="DN33" s="85">
        <f t="shared" ca="1" si="41"/>
        <v>527.70313257865155</v>
      </c>
      <c r="DO33" s="85">
        <f t="shared" ca="1" si="41"/>
        <v>529.3992870574948</v>
      </c>
      <c r="DP33" s="85">
        <f t="shared" ca="1" si="41"/>
        <v>531.10099430473224</v>
      </c>
      <c r="DQ33" s="85">
        <f t="shared" ca="1" si="41"/>
        <v>532.80827249868264</v>
      </c>
      <c r="DR33" s="85">
        <f t="shared" ca="1" si="41"/>
        <v>534.52113987717587</v>
      </c>
      <c r="DS33" s="85">
        <f t="shared" ca="1" si="41"/>
        <v>536.23961473774762</v>
      </c>
      <c r="DT33" s="85">
        <f t="shared" ca="1" si="41"/>
        <v>537.96371543783528</v>
      </c>
      <c r="DU33" s="85">
        <f t="shared" ca="1" si="41"/>
        <v>539.69346039497316</v>
      </c>
      <c r="DV33" s="85">
        <f t="shared" ca="1" si="41"/>
        <v>541.42886808699041</v>
      </c>
      <c r="DW33" s="85">
        <f t="shared" ca="1" si="41"/>
        <v>543.16995705220734</v>
      </c>
      <c r="DX33" s="85">
        <f t="shared" ca="1" si="41"/>
        <v>544.91674588963394</v>
      </c>
      <c r="DY33" s="85">
        <f t="shared" ca="1" si="41"/>
        <v>546.66925325916873</v>
      </c>
      <c r="DZ33" s="85">
        <f t="shared" ca="1" si="41"/>
        <v>548.42749788179788</v>
      </c>
      <c r="EA33" s="85">
        <f t="shared" ca="1" si="41"/>
        <v>550.19149853979491</v>
      </c>
      <c r="EB33" s="85">
        <f t="shared" ca="1" si="41"/>
        <v>551.96127407692177</v>
      </c>
      <c r="EC33" s="85">
        <f t="shared" ca="1" si="41"/>
        <v>553.7368433986303</v>
      </c>
      <c r="ED33" s="85">
        <f t="shared" ca="1" si="41"/>
        <v>555.51822547226323</v>
      </c>
      <c r="EE33" s="85">
        <f t="shared" ca="1" si="41"/>
        <v>557.30543932725789</v>
      </c>
      <c r="EF33" s="85">
        <f t="shared" ref="EF33:GQ33" ca="1" si="42">SUM(EF34:EF36)</f>
        <v>559.09850405534905</v>
      </c>
      <c r="EG33" s="85">
        <f t="shared" ca="1" si="42"/>
        <v>560.89743881077243</v>
      </c>
      <c r="EH33" s="85">
        <f t="shared" ca="1" si="42"/>
        <v>562.7022628104703</v>
      </c>
      <c r="EI33" s="85">
        <f t="shared" ca="1" si="42"/>
        <v>564.51299533429597</v>
      </c>
      <c r="EJ33" s="85">
        <f t="shared" ca="1" si="42"/>
        <v>566.32965572521971</v>
      </c>
      <c r="EK33" s="85">
        <f t="shared" ca="1" si="42"/>
        <v>568.15226338953596</v>
      </c>
      <c r="EL33" s="85">
        <f t="shared" ca="1" si="42"/>
        <v>569.98083779707031</v>
      </c>
      <c r="EM33" s="85">
        <f t="shared" ca="1" si="42"/>
        <v>571.81539848138721</v>
      </c>
      <c r="EN33" s="85">
        <f t="shared" ca="1" si="42"/>
        <v>573.65596503999927</v>
      </c>
      <c r="EO33" s="85">
        <f t="shared" ca="1" si="42"/>
        <v>575.50255713457591</v>
      </c>
      <c r="EP33" s="85">
        <f t="shared" ca="1" si="42"/>
        <v>577.35519449115407</v>
      </c>
      <c r="EQ33" s="85">
        <f t="shared" ca="1" si="42"/>
        <v>579.21389690034857</v>
      </c>
      <c r="ER33" s="85">
        <f t="shared" ca="1" si="42"/>
        <v>581.07868421756336</v>
      </c>
      <c r="ES33" s="85">
        <f t="shared" ca="1" si="42"/>
        <v>582.94957636320373</v>
      </c>
      <c r="ET33" s="85">
        <f t="shared" ca="1" si="42"/>
        <v>584.82659332288949</v>
      </c>
      <c r="EU33" s="85">
        <f t="shared" ca="1" si="42"/>
        <v>586.70975514766803</v>
      </c>
      <c r="EV33" s="85">
        <f t="shared" ca="1" si="42"/>
        <v>588.59908195422872</v>
      </c>
      <c r="EW33" s="85">
        <f t="shared" ca="1" si="42"/>
        <v>590.49459392511767</v>
      </c>
      <c r="EX33" s="85">
        <f t="shared" ca="1" si="42"/>
        <v>592.39631130895339</v>
      </c>
      <c r="EY33" s="85">
        <f t="shared" ca="1" si="42"/>
        <v>594.30425442064302</v>
      </c>
      <c r="EZ33" s="85">
        <f t="shared" ca="1" si="42"/>
        <v>596.21844364159961</v>
      </c>
      <c r="FA33" s="85">
        <f t="shared" ca="1" si="42"/>
        <v>598.13889941995944</v>
      </c>
      <c r="FB33" s="85">
        <f t="shared" ca="1" si="42"/>
        <v>600.06564227080071</v>
      </c>
      <c r="FC33" s="85">
        <f t="shared" ca="1" si="42"/>
        <v>601.9986927763631</v>
      </c>
      <c r="FD33" s="85">
        <f t="shared" ca="1" si="42"/>
        <v>603.93807158626635</v>
      </c>
      <c r="FE33" s="85">
        <f t="shared" ca="1" si="42"/>
        <v>605.88379941773235</v>
      </c>
      <c r="FF33" s="85">
        <f t="shared" ca="1" si="42"/>
        <v>607.83589705580562</v>
      </c>
      <c r="FG33" s="85">
        <f t="shared" ca="1" si="42"/>
        <v>609.79438535357531</v>
      </c>
      <c r="FH33" s="85">
        <f t="shared" ca="1" si="42"/>
        <v>611.7592852323985</v>
      </c>
      <c r="FI33" s="85">
        <f t="shared" ca="1" si="42"/>
        <v>613.73061768212278</v>
      </c>
      <c r="FJ33" s="85">
        <f t="shared" ca="1" si="42"/>
        <v>615.70840376131196</v>
      </c>
      <c r="FK33" s="85">
        <f t="shared" ca="1" si="42"/>
        <v>617.69266459746905</v>
      </c>
      <c r="FL33" s="85">
        <f t="shared" ca="1" si="42"/>
        <v>619.68342138726382</v>
      </c>
      <c r="FM33" s="85">
        <f t="shared" ca="1" si="42"/>
        <v>621.68069539675798</v>
      </c>
      <c r="FN33" s="85">
        <f t="shared" ca="1" si="42"/>
        <v>623.68450796163313</v>
      </c>
      <c r="FO33" s="85">
        <f t="shared" ca="1" si="42"/>
        <v>625.69488048741778</v>
      </c>
      <c r="FP33" s="85">
        <f t="shared" ca="1" si="42"/>
        <v>627.71183444971734</v>
      </c>
      <c r="FQ33" s="85">
        <f t="shared" ca="1" si="42"/>
        <v>629.73539139444199</v>
      </c>
      <c r="FR33" s="85">
        <f t="shared" ca="1" si="42"/>
        <v>631.76557293803819</v>
      </c>
      <c r="FS33" s="85">
        <f t="shared" ca="1" si="42"/>
        <v>633.80240076771872</v>
      </c>
      <c r="FT33" s="85">
        <f t="shared" ca="1" si="42"/>
        <v>635.84589664169471</v>
      </c>
      <c r="FU33" s="85">
        <f t="shared" ca="1" si="42"/>
        <v>637.89608238940821</v>
      </c>
      <c r="FV33" s="85">
        <f t="shared" ca="1" si="42"/>
        <v>639.95297991176483</v>
      </c>
      <c r="FW33" s="85">
        <f t="shared" ca="1" si="42"/>
        <v>642.01661118136826</v>
      </c>
      <c r="FX33" s="85">
        <f t="shared" ca="1" si="42"/>
        <v>644.08699824275482</v>
      </c>
      <c r="FY33" s="85">
        <f t="shared" ca="1" si="42"/>
        <v>646.16416321262875</v>
      </c>
      <c r="FZ33" s="85">
        <f t="shared" ca="1" si="42"/>
        <v>648.24812828009885</v>
      </c>
      <c r="GA33" s="85">
        <f t="shared" ca="1" si="42"/>
        <v>650.33891570691492</v>
      </c>
      <c r="GB33" s="85">
        <f t="shared" ca="1" si="42"/>
        <v>652.43654782770625</v>
      </c>
      <c r="GC33" s="85">
        <f t="shared" ca="1" si="42"/>
        <v>654.54104705022007</v>
      </c>
      <c r="GD33" s="85">
        <f t="shared" ca="1" si="42"/>
        <v>656.65243585556004</v>
      </c>
      <c r="GE33" s="85">
        <f t="shared" ca="1" si="42"/>
        <v>658.77073679842783</v>
      </c>
      <c r="GF33" s="85">
        <f t="shared" ca="1" si="42"/>
        <v>660.89597250736279</v>
      </c>
      <c r="GG33" s="85">
        <f t="shared" ca="1" si="42"/>
        <v>663.02816568498486</v>
      </c>
      <c r="GH33" s="85">
        <f t="shared" ca="1" si="42"/>
        <v>665.16733910823575</v>
      </c>
      <c r="GI33" s="85">
        <f t="shared" ca="1" si="42"/>
        <v>667.31351562862335</v>
      </c>
      <c r="GJ33" s="85">
        <f t="shared" ca="1" si="42"/>
        <v>669.46671817246533</v>
      </c>
      <c r="GK33" s="85">
        <f t="shared" ca="1" si="42"/>
        <v>671.6269697411343</v>
      </c>
      <c r="GL33" s="85">
        <f t="shared" ca="1" si="42"/>
        <v>673.7942934113031</v>
      </c>
      <c r="GM33" s="85">
        <f t="shared" ca="1" si="42"/>
        <v>675.96871233519187</v>
      </c>
      <c r="GN33" s="85">
        <f t="shared" ca="1" si="42"/>
        <v>678.15024974081496</v>
      </c>
      <c r="GO33" s="85">
        <f t="shared" ca="1" si="42"/>
        <v>680.33892893222912</v>
      </c>
      <c r="GP33" s="85">
        <f t="shared" ca="1" si="42"/>
        <v>682.53477328978283</v>
      </c>
      <c r="GQ33" s="85">
        <f t="shared" ca="1" si="42"/>
        <v>684.73780627036535</v>
      </c>
      <c r="GR33" s="85">
        <f t="shared" ref="GR33:IL33" ca="1" si="43">SUM(GR34:GR36)</f>
        <v>686.94805140765777</v>
      </c>
      <c r="GS33" s="85">
        <f t="shared" ca="1" si="43"/>
        <v>689.16553231238447</v>
      </c>
      <c r="GT33" s="85">
        <f t="shared" ca="1" si="43"/>
        <v>691.39027267256552</v>
      </c>
      <c r="GU33" s="85">
        <f t="shared" ca="1" si="43"/>
        <v>693.6222962537687</v>
      </c>
      <c r="GV33" s="85">
        <f t="shared" ca="1" si="43"/>
        <v>695.8616268993643</v>
      </c>
      <c r="GW33" s="85">
        <f t="shared" ca="1" si="43"/>
        <v>698.1082885307801</v>
      </c>
      <c r="GX33" s="85">
        <f t="shared" ca="1" si="43"/>
        <v>700.36230514775571</v>
      </c>
      <c r="GY33" s="85">
        <f t="shared" ca="1" si="43"/>
        <v>702.62370082860002</v>
      </c>
      <c r="GZ33" s="85">
        <f t="shared" ca="1" si="43"/>
        <v>704.89249973044798</v>
      </c>
      <c r="HA33" s="85">
        <f t="shared" ca="1" si="43"/>
        <v>707.16872608951883</v>
      </c>
      <c r="HB33" s="85">
        <f t="shared" ca="1" si="43"/>
        <v>709.45240422137465</v>
      </c>
      <c r="HC33" s="85">
        <f t="shared" ca="1" si="43"/>
        <v>711.74355852118026</v>
      </c>
      <c r="HD33" s="85">
        <f t="shared" ca="1" si="43"/>
        <v>714.04221346396457</v>
      </c>
      <c r="HE33" s="85">
        <f t="shared" ca="1" si="43"/>
        <v>716.34839360488058</v>
      </c>
      <c r="HF33" s="85">
        <f t="shared" ca="1" si="43"/>
        <v>718.6621235794687</v>
      </c>
      <c r="HG33" s="85">
        <f t="shared" ca="1" si="43"/>
        <v>720.98342810391978</v>
      </c>
      <c r="HH33" s="85">
        <f t="shared" ca="1" si="43"/>
        <v>723.31233197533936</v>
      </c>
      <c r="HI33" s="85">
        <f t="shared" ca="1" si="43"/>
        <v>725.64886007201164</v>
      </c>
      <c r="HJ33" s="85">
        <f t="shared" ca="1" si="43"/>
        <v>727.9930373536663</v>
      </c>
      <c r="HK33" s="85">
        <f t="shared" ca="1" si="43"/>
        <v>730.34488886174449</v>
      </c>
      <c r="HL33" s="85">
        <f t="shared" ca="1" si="43"/>
        <v>732.70443971966631</v>
      </c>
      <c r="HM33" s="85">
        <f t="shared" ca="1" si="43"/>
        <v>735.07171513309993</v>
      </c>
      <c r="HN33" s="85">
        <f t="shared" ca="1" si="43"/>
        <v>737.44674039022993</v>
      </c>
      <c r="HO33" s="85">
        <f t="shared" ca="1" si="43"/>
        <v>739.82954086202801</v>
      </c>
      <c r="HP33" s="85">
        <f t="shared" ca="1" si="43"/>
        <v>742.22014200252352</v>
      </c>
      <c r="HQ33" s="85">
        <f t="shared" ca="1" si="43"/>
        <v>744.61856934907632</v>
      </c>
      <c r="HR33" s="85">
        <f t="shared" ca="1" si="43"/>
        <v>747.02484852264786</v>
      </c>
      <c r="HS33" s="85">
        <f t="shared" ca="1" si="43"/>
        <v>749.43900522807712</v>
      </c>
      <c r="HT33" s="85">
        <f t="shared" ca="1" si="43"/>
        <v>751.86106525435355</v>
      </c>
      <c r="HU33" s="85">
        <f t="shared" ca="1" si="43"/>
        <v>754.29105447489269</v>
      </c>
      <c r="HV33" s="85">
        <f t="shared" ca="1" si="43"/>
        <v>756.7289988478135</v>
      </c>
      <c r="HW33" s="85">
        <f t="shared" ca="1" si="43"/>
        <v>759.17492441621482</v>
      </c>
      <c r="HX33" s="85">
        <f t="shared" ca="1" si="43"/>
        <v>761.62885730845346</v>
      </c>
      <c r="HY33" s="85">
        <f t="shared" ca="1" si="43"/>
        <v>764.09082373842443</v>
      </c>
      <c r="HZ33" s="85">
        <f t="shared" ca="1" si="43"/>
        <v>766.5608500058396</v>
      </c>
      <c r="IA33" s="85">
        <f t="shared" ca="1" si="43"/>
        <v>769.03896249650961</v>
      </c>
      <c r="IB33" s="85">
        <f t="shared" ca="1" si="43"/>
        <v>771.52518768262496</v>
      </c>
      <c r="IC33" s="85">
        <f t="shared" ca="1" si="43"/>
        <v>774.0195521230396</v>
      </c>
      <c r="ID33" s="85">
        <f t="shared" ca="1" si="43"/>
        <v>774.0195521230396</v>
      </c>
      <c r="IE33" s="85">
        <f t="shared" ca="1" si="43"/>
        <v>774.0195521230396</v>
      </c>
      <c r="IF33" s="85">
        <f t="shared" ca="1" si="43"/>
        <v>774.0195521230396</v>
      </c>
      <c r="IG33" s="85">
        <f t="shared" ca="1" si="43"/>
        <v>774.0195521230396</v>
      </c>
      <c r="IH33" s="85">
        <f t="shared" ca="1" si="43"/>
        <v>774.0195521230396</v>
      </c>
      <c r="II33" s="85">
        <f t="shared" ca="1" si="43"/>
        <v>774.0195521230396</v>
      </c>
      <c r="IJ33" s="85">
        <f t="shared" ca="1" si="43"/>
        <v>774.0195521230396</v>
      </c>
      <c r="IK33" s="85">
        <f t="shared" ca="1" si="43"/>
        <v>774.0195521230396</v>
      </c>
      <c r="IL33" s="85">
        <f t="shared" ca="1" si="43"/>
        <v>774.0195521230396</v>
      </c>
    </row>
    <row r="34" spans="2:246" ht="12" customHeight="1" outlineLevel="3" x14ac:dyDescent="0.3">
      <c r="B34" s="26" t="s">
        <v>267</v>
      </c>
      <c r="C34" s="56" t="s">
        <v>150</v>
      </c>
      <c r="E34" s="85">
        <f>SUMPRODUCT(Assump!$D$53:$D$54,Assump!$D$56:$D$57)*(1-Assump!$D$187)</f>
        <v>282.75</v>
      </c>
      <c r="F34" s="48"/>
      <c r="G34" s="85">
        <f t="shared" ref="G34:BR34" ca="1" si="44">$E34*G$8*G$17</f>
        <v>0</v>
      </c>
      <c r="H34" s="85">
        <f t="shared" ca="1" si="44"/>
        <v>0</v>
      </c>
      <c r="I34" s="85">
        <f t="shared" ca="1" si="44"/>
        <v>0</v>
      </c>
      <c r="J34" s="85">
        <f t="shared" ca="1" si="44"/>
        <v>0</v>
      </c>
      <c r="K34" s="85">
        <f t="shared" ca="1" si="44"/>
        <v>0</v>
      </c>
      <c r="L34" s="85">
        <f t="shared" ca="1" si="44"/>
        <v>0</v>
      </c>
      <c r="M34" s="85">
        <f t="shared" ca="1" si="44"/>
        <v>0</v>
      </c>
      <c r="N34" s="85">
        <f t="shared" ca="1" si="44"/>
        <v>0</v>
      </c>
      <c r="O34" s="85">
        <f t="shared" ca="1" si="44"/>
        <v>0</v>
      </c>
      <c r="P34" s="85">
        <f t="shared" ca="1" si="44"/>
        <v>0</v>
      </c>
      <c r="Q34" s="85">
        <f t="shared" ca="1" si="44"/>
        <v>0</v>
      </c>
      <c r="R34" s="85">
        <f t="shared" ca="1" si="44"/>
        <v>0</v>
      </c>
      <c r="S34" s="85">
        <f t="shared" ca="1" si="44"/>
        <v>283.65290947917867</v>
      </c>
      <c r="T34" s="85">
        <f t="shared" ca="1" si="44"/>
        <v>284.55870223166448</v>
      </c>
      <c r="U34" s="85">
        <f t="shared" ca="1" si="44"/>
        <v>285.46738746465394</v>
      </c>
      <c r="V34" s="85">
        <f t="shared" ca="1" si="44"/>
        <v>286.40193340751733</v>
      </c>
      <c r="W34" s="85">
        <f t="shared" ca="1" si="44"/>
        <v>287.33953881061217</v>
      </c>
      <c r="X34" s="85">
        <f t="shared" ca="1" si="44"/>
        <v>288.28021368981518</v>
      </c>
      <c r="Y34" s="85">
        <f t="shared" ca="1" si="44"/>
        <v>289.22396809379234</v>
      </c>
      <c r="Z34" s="85">
        <f t="shared" ca="1" si="44"/>
        <v>290.1708121041064</v>
      </c>
      <c r="AA34" s="85">
        <f t="shared" ca="1" si="44"/>
        <v>291.12075583532459</v>
      </c>
      <c r="AB34" s="85">
        <f t="shared" ca="1" si="44"/>
        <v>292.07380943512652</v>
      </c>
      <c r="AC34" s="85">
        <f t="shared" ca="1" si="44"/>
        <v>293.02998308441266</v>
      </c>
      <c r="AD34" s="85">
        <f t="shared" ca="1" si="44"/>
        <v>293.98928699741316</v>
      </c>
      <c r="AE34" s="85">
        <f t="shared" ca="1" si="44"/>
        <v>294.95173142179686</v>
      </c>
      <c r="AF34" s="85">
        <f t="shared" ca="1" si="44"/>
        <v>295.91732663878088</v>
      </c>
      <c r="AG34" s="85">
        <f t="shared" ca="1" si="44"/>
        <v>296.88608296324026</v>
      </c>
      <c r="AH34" s="85">
        <f t="shared" ca="1" si="44"/>
        <v>297.85801074381823</v>
      </c>
      <c r="AI34" s="85">
        <f t="shared" ca="1" si="44"/>
        <v>298.83312036303687</v>
      </c>
      <c r="AJ34" s="85">
        <f t="shared" ca="1" si="44"/>
        <v>299.81142223740801</v>
      </c>
      <c r="AK34" s="85">
        <f t="shared" ca="1" si="44"/>
        <v>300.79292681754424</v>
      </c>
      <c r="AL34" s="85">
        <f t="shared" ca="1" si="44"/>
        <v>301.7776445882709</v>
      </c>
      <c r="AM34" s="85">
        <f t="shared" ca="1" si="44"/>
        <v>302.76558606873778</v>
      </c>
      <c r="AN34" s="85">
        <f t="shared" ca="1" si="44"/>
        <v>303.75676181253181</v>
      </c>
      <c r="AO34" s="85">
        <f t="shared" ca="1" si="44"/>
        <v>304.75118240778943</v>
      </c>
      <c r="AP34" s="85">
        <f t="shared" ca="1" si="44"/>
        <v>305.74885847730997</v>
      </c>
      <c r="AQ34" s="85">
        <f t="shared" ca="1" si="44"/>
        <v>306.74980067866909</v>
      </c>
      <c r="AR34" s="85">
        <f t="shared" ca="1" si="44"/>
        <v>307.75401970433245</v>
      </c>
      <c r="AS34" s="85">
        <f t="shared" ca="1" si="44"/>
        <v>308.7615262817701</v>
      </c>
      <c r="AT34" s="85">
        <f t="shared" ca="1" si="44"/>
        <v>309.77233117357122</v>
      </c>
      <c r="AU34" s="85">
        <f t="shared" ca="1" si="44"/>
        <v>310.78644517755862</v>
      </c>
      <c r="AV34" s="85">
        <f t="shared" ca="1" si="44"/>
        <v>311.80387912690458</v>
      </c>
      <c r="AW34" s="85">
        <f t="shared" ca="1" si="44"/>
        <v>312.82464389024625</v>
      </c>
      <c r="AX34" s="85">
        <f t="shared" ca="1" si="44"/>
        <v>313.848750371802</v>
      </c>
      <c r="AY34" s="85">
        <f t="shared" ca="1" si="44"/>
        <v>314.87620951148756</v>
      </c>
      <c r="AZ34" s="85">
        <f t="shared" ca="1" si="44"/>
        <v>315.90703228503332</v>
      </c>
      <c r="BA34" s="85">
        <f t="shared" ca="1" si="44"/>
        <v>316.94122970410126</v>
      </c>
      <c r="BB34" s="85">
        <f t="shared" ca="1" si="44"/>
        <v>317.97881281640269</v>
      </c>
      <c r="BC34" s="85">
        <f t="shared" ca="1" si="44"/>
        <v>319.01979270581609</v>
      </c>
      <c r="BD34" s="85">
        <f t="shared" ca="1" si="44"/>
        <v>320.06418049250595</v>
      </c>
      <c r="BE34" s="85">
        <f t="shared" ca="1" si="44"/>
        <v>321.11198733304121</v>
      </c>
      <c r="BF34" s="85">
        <f t="shared" ca="1" si="44"/>
        <v>322.16322442051438</v>
      </c>
      <c r="BG34" s="85">
        <f t="shared" ca="1" si="44"/>
        <v>323.21790298466124</v>
      </c>
      <c r="BH34" s="85">
        <f t="shared" ca="1" si="44"/>
        <v>324.27603429198103</v>
      </c>
      <c r="BI34" s="85">
        <f t="shared" ca="1" si="44"/>
        <v>325.3376296458564</v>
      </c>
      <c r="BJ34" s="85">
        <f t="shared" ca="1" si="44"/>
        <v>326.40270038667433</v>
      </c>
      <c r="BK34" s="85">
        <f t="shared" ca="1" si="44"/>
        <v>327.47125789194735</v>
      </c>
      <c r="BL34" s="85">
        <f t="shared" ca="1" si="44"/>
        <v>328.54331357643491</v>
      </c>
      <c r="BM34" s="85">
        <f t="shared" ca="1" si="44"/>
        <v>329.61887889226557</v>
      </c>
      <c r="BN34" s="85">
        <f t="shared" ca="1" si="44"/>
        <v>330.697965329059</v>
      </c>
      <c r="BO34" s="85">
        <f t="shared" ca="1" si="44"/>
        <v>331.78058441404892</v>
      </c>
      <c r="BP34" s="85">
        <f t="shared" ca="1" si="44"/>
        <v>332.8667477122064</v>
      </c>
      <c r="BQ34" s="85">
        <f t="shared" ca="1" si="44"/>
        <v>333.956466826363</v>
      </c>
      <c r="BR34" s="85">
        <f t="shared" ca="1" si="44"/>
        <v>335.04975339733505</v>
      </c>
      <c r="BS34" s="85">
        <f t="shared" ref="BS34:ED34" ca="1" si="45">$E34*BS$8*BS$17</f>
        <v>336.14661910404783</v>
      </c>
      <c r="BT34" s="85">
        <f t="shared" ca="1" si="45"/>
        <v>337.24707566366038</v>
      </c>
      <c r="BU34" s="85">
        <f t="shared" ca="1" si="45"/>
        <v>338.35113483169079</v>
      </c>
      <c r="BV34" s="85">
        <f t="shared" ca="1" si="45"/>
        <v>339.45880840214141</v>
      </c>
      <c r="BW34" s="85">
        <f t="shared" ca="1" si="45"/>
        <v>340.57010820762531</v>
      </c>
      <c r="BX34" s="85">
        <f t="shared" ca="1" si="45"/>
        <v>341.68504611949243</v>
      </c>
      <c r="BY34" s="85">
        <f t="shared" ca="1" si="45"/>
        <v>342.80363404795628</v>
      </c>
      <c r="BZ34" s="85">
        <f t="shared" ca="1" si="45"/>
        <v>343.92588394222139</v>
      </c>
      <c r="CA34" s="85">
        <f t="shared" ca="1" si="45"/>
        <v>345.05180779061095</v>
      </c>
      <c r="CB34" s="85">
        <f t="shared" ca="1" si="45"/>
        <v>346.18141762069479</v>
      </c>
      <c r="CC34" s="85">
        <f t="shared" ca="1" si="45"/>
        <v>347.31472549941765</v>
      </c>
      <c r="CD34" s="85">
        <f t="shared" ca="1" si="45"/>
        <v>348.45174353322858</v>
      </c>
      <c r="CE34" s="85">
        <f t="shared" ca="1" si="45"/>
        <v>349.59248386820985</v>
      </c>
      <c r="CF34" s="85">
        <f t="shared" ca="1" si="45"/>
        <v>350.73695869020696</v>
      </c>
      <c r="CG34" s="85">
        <f t="shared" ca="1" si="45"/>
        <v>351.8851802249585</v>
      </c>
      <c r="CH34" s="85">
        <f t="shared" ca="1" si="45"/>
        <v>353.03716073822716</v>
      </c>
      <c r="CI34" s="85">
        <f t="shared" ca="1" si="45"/>
        <v>354.19291253593047</v>
      </c>
      <c r="CJ34" s="85">
        <f t="shared" ca="1" si="45"/>
        <v>355.35244796427224</v>
      </c>
      <c r="CK34" s="85">
        <f t="shared" ca="1" si="45"/>
        <v>356.51577940987465</v>
      </c>
      <c r="CL34" s="85">
        <f t="shared" ca="1" si="45"/>
        <v>357.6829192999104</v>
      </c>
      <c r="CM34" s="85">
        <f t="shared" ca="1" si="45"/>
        <v>358.85388010223556</v>
      </c>
      <c r="CN34" s="85">
        <f t="shared" ca="1" si="45"/>
        <v>360.02867432552267</v>
      </c>
      <c r="CO34" s="85">
        <f t="shared" ca="1" si="45"/>
        <v>361.20731451939452</v>
      </c>
      <c r="CP34" s="85">
        <f t="shared" ca="1" si="45"/>
        <v>362.38981327455787</v>
      </c>
      <c r="CQ34" s="85">
        <f t="shared" ca="1" si="45"/>
        <v>363.57618322293843</v>
      </c>
      <c r="CR34" s="85">
        <f t="shared" ca="1" si="45"/>
        <v>364.76643703781548</v>
      </c>
      <c r="CS34" s="85">
        <f t="shared" ca="1" si="45"/>
        <v>365.96058743395713</v>
      </c>
      <c r="CT34" s="85">
        <f t="shared" ca="1" si="45"/>
        <v>367.15864716775656</v>
      </c>
      <c r="CU34" s="85">
        <f t="shared" ca="1" si="45"/>
        <v>368.36062903736791</v>
      </c>
      <c r="CV34" s="85">
        <f t="shared" ca="1" si="45"/>
        <v>369.5665458828434</v>
      </c>
      <c r="CW34" s="85">
        <f t="shared" ca="1" si="45"/>
        <v>370.77641058626989</v>
      </c>
      <c r="CX34" s="85">
        <f t="shared" ca="1" si="45"/>
        <v>371.99023607190713</v>
      </c>
      <c r="CY34" s="85">
        <f t="shared" ca="1" si="45"/>
        <v>373.20803530632531</v>
      </c>
      <c r="CZ34" s="85">
        <f t="shared" ca="1" si="45"/>
        <v>374.42982129854391</v>
      </c>
      <c r="DA34" s="85">
        <f t="shared" ca="1" si="45"/>
        <v>375.65560710017058</v>
      </c>
      <c r="DB34" s="85">
        <f t="shared" ca="1" si="45"/>
        <v>376.88540580554053</v>
      </c>
      <c r="DC34" s="85">
        <f t="shared" ca="1" si="45"/>
        <v>378.11923055185628</v>
      </c>
      <c r="DD34" s="85">
        <f t="shared" ca="1" si="45"/>
        <v>379.35709451932837</v>
      </c>
      <c r="DE34" s="85">
        <f t="shared" ca="1" si="45"/>
        <v>380.59901093131566</v>
      </c>
      <c r="DF34" s="85">
        <f t="shared" ca="1" si="45"/>
        <v>381.84499305446707</v>
      </c>
      <c r="DG34" s="85">
        <f t="shared" ca="1" si="45"/>
        <v>383.09505419886301</v>
      </c>
      <c r="DH34" s="85">
        <f t="shared" ca="1" si="45"/>
        <v>384.34920771815746</v>
      </c>
      <c r="DI34" s="85">
        <f t="shared" ca="1" si="45"/>
        <v>385.60746700972106</v>
      </c>
      <c r="DJ34" s="85">
        <f t="shared" ca="1" si="45"/>
        <v>386.86984551478372</v>
      </c>
      <c r="DK34" s="85">
        <f t="shared" ca="1" si="45"/>
        <v>388.13635671857861</v>
      </c>
      <c r="DL34" s="85">
        <f t="shared" ca="1" si="45"/>
        <v>389.40701415048596</v>
      </c>
      <c r="DM34" s="85">
        <f t="shared" ca="1" si="45"/>
        <v>390.68183138417777</v>
      </c>
      <c r="DN34" s="85">
        <f t="shared" ca="1" si="45"/>
        <v>391.96082203776245</v>
      </c>
      <c r="DO34" s="85">
        <f t="shared" ca="1" si="45"/>
        <v>393.24399977393085</v>
      </c>
      <c r="DP34" s="85">
        <f t="shared" ca="1" si="45"/>
        <v>394.53137830010184</v>
      </c>
      <c r="DQ34" s="85">
        <f t="shared" ca="1" si="45"/>
        <v>395.82297136856863</v>
      </c>
      <c r="DR34" s="85">
        <f t="shared" ca="1" si="45"/>
        <v>397.1187927766461</v>
      </c>
      <c r="DS34" s="85">
        <f t="shared" ca="1" si="45"/>
        <v>398.41885636681781</v>
      </c>
      <c r="DT34" s="85">
        <f t="shared" ca="1" si="45"/>
        <v>399.72317602688406</v>
      </c>
      <c r="DU34" s="85">
        <f t="shared" ca="1" si="45"/>
        <v>401.03176569011015</v>
      </c>
      <c r="DV34" s="85">
        <f t="shared" ca="1" si="45"/>
        <v>402.34463933537535</v>
      </c>
      <c r="DW34" s="85">
        <f t="shared" ca="1" si="45"/>
        <v>403.66181098732204</v>
      </c>
      <c r="DX34" s="85">
        <f t="shared" ca="1" si="45"/>
        <v>404.98329471650572</v>
      </c>
      <c r="DY34" s="85">
        <f t="shared" ca="1" si="45"/>
        <v>406.30910463954507</v>
      </c>
      <c r="DZ34" s="85">
        <f t="shared" ca="1" si="45"/>
        <v>407.63925491927318</v>
      </c>
      <c r="EA34" s="85">
        <f t="shared" ca="1" si="45"/>
        <v>408.97375976488831</v>
      </c>
      <c r="EB34" s="85">
        <f t="shared" ca="1" si="45"/>
        <v>410.31263343210605</v>
      </c>
      <c r="EC34" s="85">
        <f t="shared" ca="1" si="45"/>
        <v>411.65589022331159</v>
      </c>
      <c r="ED34" s="85">
        <f t="shared" ca="1" si="45"/>
        <v>413.00354448771219</v>
      </c>
      <c r="EE34" s="85">
        <f t="shared" ref="EE34:GP34" ca="1" si="46">$E34*EE$8*EE$17</f>
        <v>414.35561062149077</v>
      </c>
      <c r="EF34" s="85">
        <f t="shared" ca="1" si="46"/>
        <v>415.71210306795967</v>
      </c>
      <c r="EG34" s="85">
        <f t="shared" ca="1" si="46"/>
        <v>417.07303631771475</v>
      </c>
      <c r="EH34" s="85">
        <f t="shared" ca="1" si="46"/>
        <v>418.43842490879058</v>
      </c>
      <c r="EI34" s="85">
        <f t="shared" ca="1" si="46"/>
        <v>419.80828342681519</v>
      </c>
      <c r="EJ34" s="85">
        <f t="shared" ca="1" si="46"/>
        <v>421.18262650516618</v>
      </c>
      <c r="EK34" s="85">
        <f t="shared" ca="1" si="46"/>
        <v>422.56146882512718</v>
      </c>
      <c r="EL34" s="85">
        <f t="shared" ca="1" si="46"/>
        <v>423.94482511604446</v>
      </c>
      <c r="EM34" s="85">
        <f t="shared" ca="1" si="46"/>
        <v>425.33271015548422</v>
      </c>
      <c r="EN34" s="85">
        <f t="shared" ca="1" si="46"/>
        <v>426.7251387693907</v>
      </c>
      <c r="EO34" s="85">
        <f t="shared" ca="1" si="46"/>
        <v>428.12212583224436</v>
      </c>
      <c r="EP34" s="85">
        <f t="shared" ca="1" si="46"/>
        <v>429.52368626722091</v>
      </c>
      <c r="EQ34" s="85">
        <f t="shared" ca="1" si="46"/>
        <v>430.92983504635066</v>
      </c>
      <c r="ER34" s="85">
        <f t="shared" ca="1" si="46"/>
        <v>432.34058719067832</v>
      </c>
      <c r="ES34" s="85">
        <f t="shared" ca="1" si="46"/>
        <v>433.75595777042366</v>
      </c>
      <c r="ET34" s="85">
        <f t="shared" ca="1" si="46"/>
        <v>435.17596190514251</v>
      </c>
      <c r="EU34" s="85">
        <f t="shared" ca="1" si="46"/>
        <v>436.60061476388802</v>
      </c>
      <c r="EV34" s="85">
        <f t="shared" ca="1" si="46"/>
        <v>438.02993156537309</v>
      </c>
      <c r="EW34" s="85">
        <f t="shared" ca="1" si="46"/>
        <v>439.46392757813254</v>
      </c>
      <c r="EX34" s="85">
        <f t="shared" ca="1" si="46"/>
        <v>440.90261812068644</v>
      </c>
      <c r="EY34" s="85">
        <f t="shared" ca="1" si="46"/>
        <v>442.34601856170383</v>
      </c>
      <c r="EZ34" s="85">
        <f t="shared" ca="1" si="46"/>
        <v>443.79414432016659</v>
      </c>
      <c r="FA34" s="85">
        <f t="shared" ca="1" si="46"/>
        <v>445.24701086553449</v>
      </c>
      <c r="FB34" s="85">
        <f t="shared" ca="1" si="46"/>
        <v>446.70463371791016</v>
      </c>
      <c r="FC34" s="85">
        <f t="shared" ca="1" si="46"/>
        <v>448.16702844820509</v>
      </c>
      <c r="FD34" s="85">
        <f t="shared" ca="1" si="46"/>
        <v>449.63421067830581</v>
      </c>
      <c r="FE34" s="85">
        <f t="shared" ca="1" si="46"/>
        <v>451.10619608124097</v>
      </c>
      <c r="FF34" s="85">
        <f t="shared" ca="1" si="46"/>
        <v>452.58300038134854</v>
      </c>
      <c r="FG34" s="85">
        <f t="shared" ca="1" si="46"/>
        <v>454.06463935444395</v>
      </c>
      <c r="FH34" s="85">
        <f t="shared" ca="1" si="46"/>
        <v>455.55112882798835</v>
      </c>
      <c r="FI34" s="85">
        <f t="shared" ca="1" si="46"/>
        <v>457.04248468125814</v>
      </c>
      <c r="FJ34" s="85">
        <f t="shared" ca="1" si="46"/>
        <v>458.53872284551426</v>
      </c>
      <c r="FK34" s="85">
        <f t="shared" ca="1" si="46"/>
        <v>460.03985930417224</v>
      </c>
      <c r="FL34" s="85">
        <f t="shared" ca="1" si="46"/>
        <v>461.54591009297354</v>
      </c>
      <c r="FM34" s="85">
        <f t="shared" ca="1" si="46"/>
        <v>463.05689130015611</v>
      </c>
      <c r="FN34" s="85">
        <f t="shared" ca="1" si="46"/>
        <v>464.57281906662678</v>
      </c>
      <c r="FO34" s="85">
        <f t="shared" ca="1" si="46"/>
        <v>466.09370958613351</v>
      </c>
      <c r="FP34" s="85">
        <f t="shared" ca="1" si="46"/>
        <v>467.61957910543828</v>
      </c>
      <c r="FQ34" s="85">
        <f t="shared" ca="1" si="46"/>
        <v>469.1504439244909</v>
      </c>
      <c r="FR34" s="85">
        <f t="shared" ca="1" si="46"/>
        <v>470.68632039660281</v>
      </c>
      <c r="FS34" s="85">
        <f t="shared" ca="1" si="46"/>
        <v>472.22722492862192</v>
      </c>
      <c r="FT34" s="85">
        <f t="shared" ca="1" si="46"/>
        <v>473.77317398110819</v>
      </c>
      <c r="FU34" s="85">
        <f t="shared" ca="1" si="46"/>
        <v>475.32418406850877</v>
      </c>
      <c r="FV34" s="85">
        <f t="shared" ca="1" si="46"/>
        <v>476.88027175933507</v>
      </c>
      <c r="FW34" s="85">
        <f t="shared" ca="1" si="46"/>
        <v>478.44145367633945</v>
      </c>
      <c r="FX34" s="85">
        <f t="shared" ca="1" si="46"/>
        <v>480.00774649669279</v>
      </c>
      <c r="FY34" s="85">
        <f t="shared" ca="1" si="46"/>
        <v>481.57916695216261</v>
      </c>
      <c r="FZ34" s="85">
        <f t="shared" ca="1" si="46"/>
        <v>483.15573182929211</v>
      </c>
      <c r="GA34" s="85">
        <f t="shared" ca="1" si="46"/>
        <v>484.73745796957911</v>
      </c>
      <c r="GB34" s="85">
        <f t="shared" ca="1" si="46"/>
        <v>486.32436226965609</v>
      </c>
      <c r="GC34" s="85">
        <f t="shared" ca="1" si="46"/>
        <v>487.91646168147076</v>
      </c>
      <c r="GD34" s="85">
        <f t="shared" ca="1" si="46"/>
        <v>489.51377321246713</v>
      </c>
      <c r="GE34" s="85">
        <f t="shared" ca="1" si="46"/>
        <v>491.11631392576709</v>
      </c>
      <c r="GF34" s="85">
        <f t="shared" ca="1" si="46"/>
        <v>492.72410094035274</v>
      </c>
      <c r="GG34" s="85">
        <f t="shared" ca="1" si="46"/>
        <v>494.33715143124942</v>
      </c>
      <c r="GH34" s="85">
        <f t="shared" ca="1" si="46"/>
        <v>495.95548262970874</v>
      </c>
      <c r="GI34" s="85">
        <f t="shared" ca="1" si="46"/>
        <v>497.5791118233933</v>
      </c>
      <c r="GJ34" s="85">
        <f t="shared" ca="1" si="46"/>
        <v>499.20805635656075</v>
      </c>
      <c r="GK34" s="85">
        <f t="shared" ca="1" si="46"/>
        <v>500.84233363024941</v>
      </c>
      <c r="GL34" s="85">
        <f t="shared" ca="1" si="46"/>
        <v>502.48196110246408</v>
      </c>
      <c r="GM34" s="85">
        <f t="shared" ca="1" si="46"/>
        <v>504.12695628836252</v>
      </c>
      <c r="GN34" s="85">
        <f t="shared" ca="1" si="46"/>
        <v>505.77733676044261</v>
      </c>
      <c r="GO34" s="85">
        <f t="shared" ca="1" si="46"/>
        <v>507.43312014872987</v>
      </c>
      <c r="GP34" s="85">
        <f t="shared" ca="1" si="46"/>
        <v>509.09432414096614</v>
      </c>
      <c r="GQ34" s="85">
        <f t="shared" ref="GQ34:IL34" ca="1" si="47">$E34*GQ$8*GQ$17</f>
        <v>510.7609664827981</v>
      </c>
      <c r="GR34" s="85">
        <f t="shared" ca="1" si="47"/>
        <v>512.43306497796721</v>
      </c>
      <c r="GS34" s="85">
        <f t="shared" ca="1" si="47"/>
        <v>514.11063748849961</v>
      </c>
      <c r="GT34" s="85">
        <f t="shared" ca="1" si="47"/>
        <v>515.7937019348974</v>
      </c>
      <c r="GU34" s="85">
        <f t="shared" ca="1" si="47"/>
        <v>517.48227629632936</v>
      </c>
      <c r="GV34" s="85">
        <f t="shared" ca="1" si="47"/>
        <v>519.17637861082346</v>
      </c>
      <c r="GW34" s="85">
        <f t="shared" ca="1" si="47"/>
        <v>520.87602697545969</v>
      </c>
      <c r="GX34" s="85">
        <f t="shared" ca="1" si="47"/>
        <v>522.58123954656298</v>
      </c>
      <c r="GY34" s="85">
        <f t="shared" ca="1" si="47"/>
        <v>524.29203453989737</v>
      </c>
      <c r="GZ34" s="85">
        <f t="shared" ca="1" si="47"/>
        <v>526.00843023086065</v>
      </c>
      <c r="HA34" s="85">
        <f t="shared" ca="1" si="47"/>
        <v>527.73044495467946</v>
      </c>
      <c r="HB34" s="85">
        <f t="shared" ca="1" si="47"/>
        <v>529.45809710660512</v>
      </c>
      <c r="HC34" s="85">
        <f t="shared" ca="1" si="47"/>
        <v>531.19140514211028</v>
      </c>
      <c r="HD34" s="85">
        <f t="shared" ca="1" si="47"/>
        <v>532.93038757708621</v>
      </c>
      <c r="HE34" s="85">
        <f t="shared" ca="1" si="47"/>
        <v>534.67506298804005</v>
      </c>
      <c r="HF34" s="85">
        <f t="shared" ca="1" si="47"/>
        <v>536.42545001229371</v>
      </c>
      <c r="HG34" s="85">
        <f t="shared" ca="1" si="47"/>
        <v>538.18156734818285</v>
      </c>
      <c r="HH34" s="85">
        <f t="shared" ca="1" si="47"/>
        <v>539.94343375525671</v>
      </c>
      <c r="HI34" s="85">
        <f t="shared" ca="1" si="47"/>
        <v>541.71106805447835</v>
      </c>
      <c r="HJ34" s="85">
        <f t="shared" ca="1" si="47"/>
        <v>543.48448912842582</v>
      </c>
      <c r="HK34" s="85">
        <f t="shared" ca="1" si="47"/>
        <v>545.2637159214936</v>
      </c>
      <c r="HL34" s="85">
        <f t="shared" ca="1" si="47"/>
        <v>547.04876744009539</v>
      </c>
      <c r="HM34" s="85">
        <f t="shared" ca="1" si="47"/>
        <v>548.83966275286696</v>
      </c>
      <c r="HN34" s="85">
        <f t="shared" ca="1" si="47"/>
        <v>550.63642099086962</v>
      </c>
      <c r="HO34" s="85">
        <f t="shared" ca="1" si="47"/>
        <v>552.43906134779513</v>
      </c>
      <c r="HP34" s="85">
        <f t="shared" ca="1" si="47"/>
        <v>554.24760308017005</v>
      </c>
      <c r="HQ34" s="85">
        <f t="shared" ca="1" si="47"/>
        <v>556.06206550756201</v>
      </c>
      <c r="HR34" s="85">
        <f t="shared" ca="1" si="47"/>
        <v>557.88246801278581</v>
      </c>
      <c r="HS34" s="85">
        <f t="shared" ca="1" si="47"/>
        <v>559.70883004211055</v>
      </c>
      <c r="HT34" s="85">
        <f t="shared" ca="1" si="47"/>
        <v>561.54117110546747</v>
      </c>
      <c r="HU34" s="85">
        <f t="shared" ca="1" si="47"/>
        <v>563.37951077665798</v>
      </c>
      <c r="HV34" s="85">
        <f t="shared" ca="1" si="47"/>
        <v>565.2238686935633</v>
      </c>
      <c r="HW34" s="85">
        <f t="shared" ca="1" si="47"/>
        <v>567.07426455835378</v>
      </c>
      <c r="HX34" s="85">
        <f t="shared" ca="1" si="47"/>
        <v>568.93071813769961</v>
      </c>
      <c r="HY34" s="85">
        <f t="shared" ca="1" si="47"/>
        <v>570.79324926298204</v>
      </c>
      <c r="HZ34" s="85">
        <f t="shared" ca="1" si="47"/>
        <v>572.66187783050475</v>
      </c>
      <c r="IA34" s="85">
        <f t="shared" ca="1" si="47"/>
        <v>574.53662380170726</v>
      </c>
      <c r="IB34" s="85">
        <f t="shared" ca="1" si="47"/>
        <v>576.41750720337711</v>
      </c>
      <c r="IC34" s="85">
        <f t="shared" ca="1" si="47"/>
        <v>578.30454812786479</v>
      </c>
      <c r="ID34" s="85">
        <f t="shared" ca="1" si="47"/>
        <v>578.30454812786479</v>
      </c>
      <c r="IE34" s="85">
        <f t="shared" ca="1" si="47"/>
        <v>578.30454812786479</v>
      </c>
      <c r="IF34" s="85">
        <f t="shared" ca="1" si="47"/>
        <v>578.30454812786479</v>
      </c>
      <c r="IG34" s="85">
        <f t="shared" ca="1" si="47"/>
        <v>578.30454812786479</v>
      </c>
      <c r="IH34" s="85">
        <f t="shared" ca="1" si="47"/>
        <v>578.30454812786479</v>
      </c>
      <c r="II34" s="85">
        <f t="shared" ca="1" si="47"/>
        <v>578.30454812786479</v>
      </c>
      <c r="IJ34" s="85">
        <f t="shared" ca="1" si="47"/>
        <v>578.30454812786479</v>
      </c>
      <c r="IK34" s="85">
        <f t="shared" ca="1" si="47"/>
        <v>578.30454812786479</v>
      </c>
      <c r="IL34" s="85">
        <f t="shared" ca="1" si="47"/>
        <v>578.30454812786479</v>
      </c>
    </row>
    <row r="35" spans="2:246" ht="12" customHeight="1" outlineLevel="3" x14ac:dyDescent="0.3">
      <c r="B35" s="26" t="s">
        <v>71</v>
      </c>
      <c r="C35" s="56" t="s">
        <v>150</v>
      </c>
      <c r="E35" s="85"/>
      <c r="F35" s="48"/>
      <c r="G35" s="85">
        <f ca="1">G34/(1-Assump!$D$187)*Assump!$D$187</f>
        <v>0</v>
      </c>
      <c r="H35" s="85">
        <f ca="1">H34/(1-Assump!$D$187)*Assump!$D$187</f>
        <v>0</v>
      </c>
      <c r="I35" s="85">
        <f ca="1">I34/(1-Assump!$D$187)*Assump!$D$187</f>
        <v>0</v>
      </c>
      <c r="J35" s="85">
        <f ca="1">J34/(1-Assump!$D$187)*Assump!$D$187</f>
        <v>0</v>
      </c>
      <c r="K35" s="85">
        <f ca="1">K34/(1-Assump!$D$187)*Assump!$D$187</f>
        <v>0</v>
      </c>
      <c r="L35" s="85">
        <f ca="1">L34/(1-Assump!$D$187)*Assump!$D$187</f>
        <v>0</v>
      </c>
      <c r="M35" s="85">
        <f ca="1">M34/(1-Assump!$D$187)*Assump!$D$187</f>
        <v>0</v>
      </c>
      <c r="N35" s="85">
        <f ca="1">N34/(1-Assump!$D$187)*Assump!$D$187</f>
        <v>0</v>
      </c>
      <c r="O35" s="85">
        <f ca="1">O34/(1-Assump!$D$187)*Assump!$D$187</f>
        <v>0</v>
      </c>
      <c r="P35" s="85">
        <f ca="1">P34/(1-Assump!$D$187)*Assump!$D$187</f>
        <v>0</v>
      </c>
      <c r="Q35" s="85">
        <f ca="1">Q34/(1-Assump!$D$187)*Assump!$D$187</f>
        <v>0</v>
      </c>
      <c r="R35" s="85">
        <f ca="1">R34/(1-Assump!$D$187)*Assump!$D$187</f>
        <v>0</v>
      </c>
      <c r="S35" s="85">
        <f ca="1">S34/(1-Assump!$D$187)*Assump!$D$187</f>
        <v>42.384917508383019</v>
      </c>
      <c r="T35" s="85">
        <f ca="1">T34/(1-Assump!$D$187)*Assump!$D$187</f>
        <v>42.520265850708491</v>
      </c>
      <c r="U35" s="85">
        <f ca="1">U34/(1-Assump!$D$187)*Assump!$D$187</f>
        <v>42.656046402764382</v>
      </c>
      <c r="V35" s="85">
        <f ca="1">V34/(1-Assump!$D$187)*Assump!$D$187</f>
        <v>42.795691198824436</v>
      </c>
      <c r="W35" s="85">
        <f ca="1">W34/(1-Assump!$D$187)*Assump!$D$187</f>
        <v>42.935793155608721</v>
      </c>
      <c r="X35" s="85">
        <f ca="1">X34/(1-Assump!$D$187)*Assump!$D$187</f>
        <v>43.076353769742504</v>
      </c>
      <c r="Y35" s="85">
        <f ca="1">Y34/(1-Assump!$D$187)*Assump!$D$187</f>
        <v>43.217374542750584</v>
      </c>
      <c r="Z35" s="85">
        <f ca="1">Z34/(1-Assump!$D$187)*Assump!$D$187</f>
        <v>43.358856981073373</v>
      </c>
      <c r="AA35" s="85">
        <f ca="1">AA34/(1-Assump!$D$187)*Assump!$D$187</f>
        <v>43.500802596082984</v>
      </c>
      <c r="AB35" s="85">
        <f ca="1">AB34/(1-Assump!$D$187)*Assump!$D$187</f>
        <v>43.643212904099364</v>
      </c>
      <c r="AC35" s="85">
        <f ca="1">AC34/(1-Assump!$D$187)*Assump!$D$187</f>
        <v>43.786089426406491</v>
      </c>
      <c r="AD35" s="85">
        <f ca="1">AD34/(1-Assump!$D$187)*Assump!$D$187</f>
        <v>43.929433689268635</v>
      </c>
      <c r="AE35" s="85">
        <f ca="1">AE34/(1-Assump!$D$187)*Assump!$D$187</f>
        <v>44.073247223946659</v>
      </c>
      <c r="AF35" s="85">
        <f ca="1">AF34/(1-Assump!$D$187)*Assump!$D$187</f>
        <v>44.217531566714385</v>
      </c>
      <c r="AG35" s="85">
        <f ca="1">AG34/(1-Assump!$D$187)*Assump!$D$187</f>
        <v>44.362288258874983</v>
      </c>
      <c r="AH35" s="85">
        <f ca="1">AH34/(1-Assump!$D$187)*Assump!$D$187</f>
        <v>44.507518846777437</v>
      </c>
      <c r="AI35" s="85">
        <f ca="1">AI34/(1-Assump!$D$187)*Assump!$D$187</f>
        <v>44.653224881833104</v>
      </c>
      <c r="AJ35" s="85">
        <f ca="1">AJ34/(1-Assump!$D$187)*Assump!$D$187</f>
        <v>44.799407920532232</v>
      </c>
      <c r="AK35" s="85">
        <f ca="1">AK34/(1-Assump!$D$187)*Assump!$D$187</f>
        <v>44.94606952446064</v>
      </c>
      <c r="AL35" s="85">
        <f ca="1">AL34/(1-Assump!$D$187)*Assump!$D$187</f>
        <v>45.093211260316345</v>
      </c>
      <c r="AM35" s="85">
        <f ca="1">AM34/(1-Assump!$D$187)*Assump!$D$187</f>
        <v>45.240834699926332</v>
      </c>
      <c r="AN35" s="85">
        <f ca="1">AN34/(1-Assump!$D$187)*Assump!$D$187</f>
        <v>45.388941420263379</v>
      </c>
      <c r="AO35" s="85">
        <f ca="1">AO34/(1-Assump!$D$187)*Assump!$D$187</f>
        <v>45.537533003462791</v>
      </c>
      <c r="AP35" s="85">
        <f ca="1">AP34/(1-Assump!$D$187)*Assump!$D$187</f>
        <v>45.686611036839416</v>
      </c>
      <c r="AQ35" s="85">
        <f ca="1">AQ34/(1-Assump!$D$187)*Assump!$D$187</f>
        <v>45.836177112904579</v>
      </c>
      <c r="AR35" s="85">
        <f ca="1">AR34/(1-Assump!$D$187)*Assump!$D$187</f>
        <v>45.986232829383013</v>
      </c>
      <c r="AS35" s="85">
        <f ca="1">AS34/(1-Assump!$D$187)*Assump!$D$187</f>
        <v>46.136779789230012</v>
      </c>
      <c r="AT35" s="85">
        <f ca="1">AT34/(1-Assump!$D$187)*Assump!$D$187</f>
        <v>46.287819600648575</v>
      </c>
      <c r="AU35" s="85">
        <f ca="1">AU34/(1-Assump!$D$187)*Assump!$D$187</f>
        <v>46.439353877106463</v>
      </c>
      <c r="AV35" s="85">
        <f ca="1">AV34/(1-Assump!$D$187)*Assump!$D$187</f>
        <v>46.591384237353559</v>
      </c>
      <c r="AW35" s="85">
        <f ca="1">AW34/(1-Assump!$D$187)*Assump!$D$187</f>
        <v>46.743912305439096</v>
      </c>
      <c r="AX35" s="85">
        <f ca="1">AX34/(1-Assump!$D$187)*Assump!$D$187</f>
        <v>46.896939710729036</v>
      </c>
      <c r="AY35" s="85">
        <f ca="1">AY34/(1-Assump!$D$187)*Assump!$D$187</f>
        <v>47.050468087923434</v>
      </c>
      <c r="AZ35" s="85">
        <f ca="1">AZ34/(1-Assump!$D$187)*Assump!$D$187</f>
        <v>47.204499077073947</v>
      </c>
      <c r="BA35" s="85">
        <f ca="1">BA34/(1-Assump!$D$187)*Assump!$D$187</f>
        <v>47.359034323601342</v>
      </c>
      <c r="BB35" s="85">
        <f ca="1">BB34/(1-Assump!$D$187)*Assump!$D$187</f>
        <v>47.514075478313046</v>
      </c>
      <c r="BC35" s="85">
        <f ca="1">BC34/(1-Assump!$D$187)*Assump!$D$187</f>
        <v>47.669624197420795</v>
      </c>
      <c r="BD35" s="85">
        <f ca="1">BD34/(1-Assump!$D$187)*Assump!$D$187</f>
        <v>47.825682142558364</v>
      </c>
      <c r="BE35" s="85">
        <f ca="1">BE34/(1-Assump!$D$187)*Assump!$D$187</f>
        <v>47.982250980799265</v>
      </c>
      <c r="BF35" s="85">
        <f ca="1">BF34/(1-Assump!$D$187)*Assump!$D$187</f>
        <v>48.139332384674567</v>
      </c>
      <c r="BG35" s="85">
        <f ca="1">BG34/(1-Assump!$D$187)*Assump!$D$187</f>
        <v>48.296928032190763</v>
      </c>
      <c r="BH35" s="85">
        <f ca="1">BH34/(1-Assump!$D$187)*Assump!$D$187</f>
        <v>48.455039606847741</v>
      </c>
      <c r="BI35" s="85">
        <f ca="1">BI34/(1-Assump!$D$187)*Assump!$D$187</f>
        <v>48.613668797656707</v>
      </c>
      <c r="BJ35" s="85">
        <f ca="1">BJ34/(1-Assump!$D$187)*Assump!$D$187</f>
        <v>48.772817299158234</v>
      </c>
      <c r="BK35" s="85">
        <f ca="1">BK34/(1-Assump!$D$187)*Assump!$D$187</f>
        <v>48.932486811440413</v>
      </c>
      <c r="BL35" s="85">
        <f ca="1">BL34/(1-Assump!$D$187)*Assump!$D$187</f>
        <v>49.092679040156945</v>
      </c>
      <c r="BM35" s="85">
        <f ca="1">BM34/(1-Assump!$D$187)*Assump!$D$187</f>
        <v>49.253395696545432</v>
      </c>
      <c r="BN35" s="85">
        <f ca="1">BN34/(1-Assump!$D$187)*Assump!$D$187</f>
        <v>49.414638497445601</v>
      </c>
      <c r="BO35" s="85">
        <f ca="1">BO34/(1-Assump!$D$187)*Assump!$D$187</f>
        <v>49.576409165317656</v>
      </c>
      <c r="BP35" s="85">
        <f ca="1">BP34/(1-Assump!$D$187)*Assump!$D$187</f>
        <v>49.738709428260726</v>
      </c>
      <c r="BQ35" s="85">
        <f ca="1">BQ34/(1-Assump!$D$187)*Assump!$D$187</f>
        <v>49.901541020031253</v>
      </c>
      <c r="BR35" s="85">
        <f ca="1">BR34/(1-Assump!$D$187)*Assump!$D$187</f>
        <v>50.064905680061557</v>
      </c>
      <c r="BS35" s="85">
        <f ca="1">BS34/(1-Assump!$D$187)*Assump!$D$187</f>
        <v>50.228805153478412</v>
      </c>
      <c r="BT35" s="85">
        <f ca="1">BT34/(1-Assump!$D$187)*Assump!$D$187</f>
        <v>50.393241191121668</v>
      </c>
      <c r="BU35" s="85">
        <f ca="1">BU34/(1-Assump!$D$187)*Assump!$D$187</f>
        <v>50.558215549562995</v>
      </c>
      <c r="BV35" s="85">
        <f ca="1">BV34/(1-Assump!$D$187)*Assump!$D$187</f>
        <v>50.723729991124578</v>
      </c>
      <c r="BW35" s="85">
        <f ca="1">BW34/(1-Assump!$D$187)*Assump!$D$187</f>
        <v>50.88978628389804</v>
      </c>
      <c r="BX35" s="85">
        <f ca="1">BX34/(1-Assump!$D$187)*Assump!$D$187</f>
        <v>51.056386201763239</v>
      </c>
      <c r="BY35" s="85">
        <f ca="1">BY34/(1-Assump!$D$187)*Assump!$D$187</f>
        <v>51.223531524407257</v>
      </c>
      <c r="BZ35" s="85">
        <f ca="1">BZ34/(1-Assump!$D$187)*Assump!$D$187</f>
        <v>51.391224037343427</v>
      </c>
      <c r="CA35" s="85">
        <f ca="1">CA34/(1-Assump!$D$187)*Assump!$D$187</f>
        <v>51.559465531930371</v>
      </c>
      <c r="CB35" s="85">
        <f ca="1">CB34/(1-Assump!$D$187)*Assump!$D$187</f>
        <v>51.728257805391181</v>
      </c>
      <c r="CC35" s="85">
        <f ca="1">CC34/(1-Assump!$D$187)*Assump!$D$187</f>
        <v>51.897602660832526</v>
      </c>
      <c r="CD35" s="85">
        <f ca="1">CD34/(1-Assump!$D$187)*Assump!$D$187</f>
        <v>52.067501907264045</v>
      </c>
      <c r="CE35" s="85">
        <f ca="1">CE34/(1-Assump!$D$187)*Assump!$D$187</f>
        <v>52.237957359617567</v>
      </c>
      <c r="CF35" s="85">
        <f ca="1">CF34/(1-Assump!$D$187)*Assump!$D$187</f>
        <v>52.408970838766557</v>
      </c>
      <c r="CG35" s="85">
        <f ca="1">CG34/(1-Assump!$D$187)*Assump!$D$187</f>
        <v>52.580544171545526</v>
      </c>
      <c r="CH35" s="85">
        <f ca="1">CH34/(1-Assump!$D$187)*Assump!$D$187</f>
        <v>52.752679190769577</v>
      </c>
      <c r="CI35" s="85">
        <f ca="1">CI34/(1-Assump!$D$187)*Assump!$D$187</f>
        <v>52.925377735253981</v>
      </c>
      <c r="CJ35" s="85">
        <f ca="1">CJ34/(1-Assump!$D$187)*Assump!$D$187</f>
        <v>53.098641649833787</v>
      </c>
      <c r="CK35" s="85">
        <f ca="1">CK34/(1-Assump!$D$187)*Assump!$D$187</f>
        <v>53.27247278538357</v>
      </c>
      <c r="CL35" s="85">
        <f ca="1">CL34/(1-Assump!$D$187)*Assump!$D$187</f>
        <v>53.446872998837186</v>
      </c>
      <c r="CM35" s="85">
        <f ca="1">CM34/(1-Assump!$D$187)*Assump!$D$187</f>
        <v>53.621844153207618</v>
      </c>
      <c r="CN35" s="85">
        <f ca="1">CN34/(1-Assump!$D$187)*Assump!$D$187</f>
        <v>53.797388117606836</v>
      </c>
      <c r="CO35" s="85">
        <f ca="1">CO34/(1-Assump!$D$187)*Assump!$D$187</f>
        <v>53.973506767265853</v>
      </c>
      <c r="CP35" s="85">
        <f ca="1">CP34/(1-Assump!$D$187)*Assump!$D$187</f>
        <v>54.150201983554624</v>
      </c>
      <c r="CQ35" s="85">
        <f ca="1">CQ34/(1-Assump!$D$187)*Assump!$D$187</f>
        <v>54.327475654002292</v>
      </c>
      <c r="CR35" s="85">
        <f ca="1">CR34/(1-Assump!$D$187)*Assump!$D$187</f>
        <v>54.505329672317259</v>
      </c>
      <c r="CS35" s="85">
        <f ca="1">CS34/(1-Assump!$D$187)*Assump!$D$187</f>
        <v>54.683765938407383</v>
      </c>
      <c r="CT35" s="85">
        <f ca="1">CT34/(1-Assump!$D$187)*Assump!$D$187</f>
        <v>54.862786358400406</v>
      </c>
      <c r="CU35" s="85">
        <f ca="1">CU34/(1-Assump!$D$187)*Assump!$D$187</f>
        <v>55.042392844664171</v>
      </c>
      <c r="CV35" s="85">
        <f ca="1">CV34/(1-Assump!$D$187)*Assump!$D$187</f>
        <v>55.222587315827177</v>
      </c>
      <c r="CW35" s="85">
        <f ca="1">CW34/(1-Assump!$D$187)*Assump!$D$187</f>
        <v>55.403371696798949</v>
      </c>
      <c r="CX35" s="85">
        <f ca="1">CX34/(1-Assump!$D$187)*Assump!$D$187</f>
        <v>55.584747918790718</v>
      </c>
      <c r="CY35" s="85">
        <f ca="1">CY34/(1-Assump!$D$187)*Assump!$D$187</f>
        <v>55.766717919335967</v>
      </c>
      <c r="CZ35" s="85">
        <f ca="1">CZ34/(1-Assump!$D$187)*Assump!$D$187</f>
        <v>55.949283642311165</v>
      </c>
      <c r="DA35" s="85">
        <f ca="1">DA34/(1-Assump!$D$187)*Assump!$D$187</f>
        <v>56.132447037956524</v>
      </c>
      <c r="DB35" s="85">
        <f ca="1">DB34/(1-Assump!$D$187)*Assump!$D$187</f>
        <v>56.316210062896864</v>
      </c>
      <c r="DC35" s="85">
        <f ca="1">DC34/(1-Assump!$D$187)*Assump!$D$187</f>
        <v>56.500574680162437</v>
      </c>
      <c r="DD35" s="85">
        <f ca="1">DD34/(1-Assump!$D$187)*Assump!$D$187</f>
        <v>56.685542859209988</v>
      </c>
      <c r="DE35" s="85">
        <f ca="1">DE34/(1-Assump!$D$187)*Assump!$D$187</f>
        <v>56.871116575943724</v>
      </c>
      <c r="DF35" s="85">
        <f ca="1">DF34/(1-Assump!$D$187)*Assump!$D$187</f>
        <v>57.057297812736458</v>
      </c>
      <c r="DG35" s="85">
        <f ca="1">DG34/(1-Assump!$D$187)*Assump!$D$187</f>
        <v>57.244088558450798</v>
      </c>
      <c r="DH35" s="85">
        <f ca="1">DH34/(1-Assump!$D$187)*Assump!$D$187</f>
        <v>57.43149080846031</v>
      </c>
      <c r="DI35" s="85">
        <f ca="1">DI34/(1-Assump!$D$187)*Assump!$D$187</f>
        <v>57.619506564670971</v>
      </c>
      <c r="DJ35" s="85">
        <f ca="1">DJ34/(1-Assump!$D$187)*Assump!$D$187</f>
        <v>57.808137835542404</v>
      </c>
      <c r="DK35" s="85">
        <f ca="1">DK34/(1-Assump!$D$187)*Assump!$D$187</f>
        <v>57.997386636109454</v>
      </c>
      <c r="DL35" s="85">
        <f ca="1">DL34/(1-Assump!$D$187)*Assump!$D$187</f>
        <v>58.187254988003652</v>
      </c>
      <c r="DM35" s="85">
        <f ca="1">DM34/(1-Assump!$D$187)*Assump!$D$187</f>
        <v>58.377744919474836</v>
      </c>
      <c r="DN35" s="85">
        <f ca="1">DN34/(1-Assump!$D$187)*Assump!$D$187</f>
        <v>58.568858465412788</v>
      </c>
      <c r="DO35" s="85">
        <f ca="1">DO34/(1-Assump!$D$187)*Assump!$D$187</f>
        <v>58.760597667368984</v>
      </c>
      <c r="DP35" s="85">
        <f ca="1">DP34/(1-Assump!$D$187)*Assump!$D$187</f>
        <v>58.952964573578434</v>
      </c>
      <c r="DQ35" s="85">
        <f ca="1">DQ34/(1-Assump!$D$187)*Assump!$D$187</f>
        <v>59.145961238981521</v>
      </c>
      <c r="DR35" s="85">
        <f ca="1">DR34/(1-Assump!$D$187)*Assump!$D$187</f>
        <v>59.339589725245972</v>
      </c>
      <c r="DS35" s="85">
        <f ca="1">DS34/(1-Assump!$D$187)*Assump!$D$187</f>
        <v>59.53385210078887</v>
      </c>
      <c r="DT35" s="85">
        <f ca="1">DT34/(1-Assump!$D$187)*Assump!$D$187</f>
        <v>59.72875044079877</v>
      </c>
      <c r="DU35" s="85">
        <f ca="1">DU34/(1-Assump!$D$187)*Assump!$D$187</f>
        <v>59.924286827257838</v>
      </c>
      <c r="DV35" s="85">
        <f ca="1">DV34/(1-Assump!$D$187)*Assump!$D$187</f>
        <v>60.12046334896413</v>
      </c>
      <c r="DW35" s="85">
        <f ca="1">DW34/(1-Assump!$D$187)*Assump!$D$187</f>
        <v>60.317282101553872</v>
      </c>
      <c r="DX35" s="85">
        <f ca="1">DX34/(1-Assump!$D$187)*Assump!$D$187</f>
        <v>60.514745187523843</v>
      </c>
      <c r="DY35" s="85">
        <f ca="1">DY34/(1-Assump!$D$187)*Assump!$D$187</f>
        <v>60.712854716253858</v>
      </c>
      <c r="DZ35" s="85">
        <f ca="1">DZ34/(1-Assump!$D$187)*Assump!$D$187</f>
        <v>60.911612804029332</v>
      </c>
      <c r="EA35" s="85">
        <f ca="1">EA34/(1-Assump!$D$187)*Assump!$D$187</f>
        <v>61.111021574063777</v>
      </c>
      <c r="EB35" s="85">
        <f ca="1">EB34/(1-Assump!$D$187)*Assump!$D$187</f>
        <v>61.311083156521597</v>
      </c>
      <c r="EC35" s="85">
        <f ca="1">EC34/(1-Assump!$D$187)*Assump!$D$187</f>
        <v>61.511799688540812</v>
      </c>
      <c r="ED35" s="85">
        <f ca="1">ED34/(1-Assump!$D$187)*Assump!$D$187</f>
        <v>61.713173314255847</v>
      </c>
      <c r="EE35" s="85">
        <f ca="1">EE34/(1-Assump!$D$187)*Assump!$D$187</f>
        <v>61.915206184820462</v>
      </c>
      <c r="EF35" s="85">
        <f ca="1">EF34/(1-Assump!$D$187)*Assump!$D$187</f>
        <v>62.117900458430761</v>
      </c>
      <c r="EG35" s="85">
        <f ca="1">EG34/(1-Assump!$D$187)*Assump!$D$187</f>
        <v>62.321258300348184</v>
      </c>
      <c r="EH35" s="85">
        <f ca="1">EH34/(1-Assump!$D$187)*Assump!$D$187</f>
        <v>62.525281882922734</v>
      </c>
      <c r="EI35" s="85">
        <f ca="1">EI34/(1-Assump!$D$187)*Assump!$D$187</f>
        <v>62.729973385616063</v>
      </c>
      <c r="EJ35" s="85">
        <f ca="1">EJ34/(1-Assump!$D$187)*Assump!$D$187</f>
        <v>62.935334995024839</v>
      </c>
      <c r="EK35" s="85">
        <f ca="1">EK34/(1-Assump!$D$187)*Assump!$D$187</f>
        <v>63.14136890490407</v>
      </c>
      <c r="EL35" s="85">
        <f ca="1">EL34/(1-Assump!$D$187)*Assump!$D$187</f>
        <v>63.348077316190555</v>
      </c>
      <c r="EM35" s="85">
        <f ca="1">EM34/(1-Assump!$D$187)*Assump!$D$187</f>
        <v>63.555462437026385</v>
      </c>
      <c r="EN35" s="85">
        <f ca="1">EN34/(1-Assump!$D$187)*Assump!$D$187</f>
        <v>63.763526482782524</v>
      </c>
      <c r="EO35" s="85">
        <f ca="1">EO34/(1-Assump!$D$187)*Assump!$D$187</f>
        <v>63.972271676082492</v>
      </c>
      <c r="EP35" s="85">
        <f ca="1">EP34/(1-Assump!$D$187)*Assump!$D$187</f>
        <v>64.181700246826111</v>
      </c>
      <c r="EQ35" s="85">
        <f ca="1">EQ34/(1-Assump!$D$187)*Assump!$D$187</f>
        <v>64.391814432213323</v>
      </c>
      <c r="ER35" s="85">
        <f ca="1">ER34/(1-Assump!$D$187)*Assump!$D$187</f>
        <v>64.602616476768034</v>
      </c>
      <c r="ES35" s="85">
        <f ca="1">ES34/(1-Assump!$D$187)*Assump!$D$187</f>
        <v>64.814108632362164</v>
      </c>
      <c r="ET35" s="85">
        <f ca="1">ET34/(1-Assump!$D$187)*Assump!$D$187</f>
        <v>65.026293158239696</v>
      </c>
      <c r="EU35" s="85">
        <f ca="1">EU34/(1-Assump!$D$187)*Assump!$D$187</f>
        <v>65.239172321040741</v>
      </c>
      <c r="EV35" s="85">
        <f ca="1">EV34/(1-Assump!$D$187)*Assump!$D$187</f>
        <v>65.452748394825861</v>
      </c>
      <c r="EW35" s="85">
        <f ca="1">EW34/(1-Assump!$D$187)*Assump!$D$187</f>
        <v>65.667023661100259</v>
      </c>
      <c r="EX35" s="85">
        <f ca="1">EX34/(1-Assump!$D$187)*Assump!$D$187</f>
        <v>65.882000408838209</v>
      </c>
      <c r="EY35" s="85">
        <f ca="1">EY34/(1-Assump!$D$187)*Assump!$D$187</f>
        <v>66.097680934507466</v>
      </c>
      <c r="EZ35" s="85">
        <f ca="1">EZ34/(1-Assump!$D$187)*Assump!$D$187</f>
        <v>66.314067542093866</v>
      </c>
      <c r="FA35" s="85">
        <f ca="1">FA34/(1-Assump!$D$187)*Assump!$D$187</f>
        <v>66.531162543125845</v>
      </c>
      <c r="FB35" s="85">
        <f ca="1">FB34/(1-Assump!$D$187)*Assump!$D$187</f>
        <v>66.748968256699214</v>
      </c>
      <c r="FC35" s="85">
        <f ca="1">FC34/(1-Assump!$D$187)*Assump!$D$187</f>
        <v>66.967487009501923</v>
      </c>
      <c r="FD35" s="85">
        <f ca="1">FD34/(1-Assump!$D$187)*Assump!$D$187</f>
        <v>67.186721135838809</v>
      </c>
      <c r="FE35" s="85">
        <f ca="1">FE34/(1-Assump!$D$187)*Assump!$D$187</f>
        <v>67.406672977656697</v>
      </c>
      <c r="FF35" s="85">
        <f ca="1">FF34/(1-Assump!$D$187)*Assump!$D$187</f>
        <v>67.627344884569325</v>
      </c>
      <c r="FG35" s="85">
        <f ca="1">FG34/(1-Assump!$D$187)*Assump!$D$187</f>
        <v>67.848739213882425</v>
      </c>
      <c r="FH35" s="85">
        <f ca="1">FH34/(1-Assump!$D$187)*Assump!$D$187</f>
        <v>68.070858330618961</v>
      </c>
      <c r="FI35" s="85">
        <f ca="1">FI34/(1-Assump!$D$187)*Assump!$D$187</f>
        <v>68.293704607544313</v>
      </c>
      <c r="FJ35" s="85">
        <f ca="1">FJ34/(1-Assump!$D$187)*Assump!$D$187</f>
        <v>68.517280425191785</v>
      </c>
      <c r="FK35" s="85">
        <f ca="1">FK34/(1-Assump!$D$187)*Assump!$D$187</f>
        <v>68.741588171887813</v>
      </c>
      <c r="FL35" s="85">
        <f ca="1">FL34/(1-Assump!$D$187)*Assump!$D$187</f>
        <v>68.966630243777658</v>
      </c>
      <c r="FM35" s="85">
        <f ca="1">FM34/(1-Assump!$D$187)*Assump!$D$187</f>
        <v>69.192409044850905</v>
      </c>
      <c r="FN35" s="85">
        <f ca="1">FN34/(1-Assump!$D$187)*Assump!$D$187</f>
        <v>69.418926986967236</v>
      </c>
      <c r="FO35" s="85">
        <f ca="1">FO34/(1-Assump!$D$187)*Assump!$D$187</f>
        <v>69.646186489882012</v>
      </c>
      <c r="FP35" s="85">
        <f ca="1">FP34/(1-Assump!$D$187)*Assump!$D$187</f>
        <v>69.874189981272394</v>
      </c>
      <c r="FQ35" s="85">
        <f ca="1">FQ34/(1-Assump!$D$187)*Assump!$D$187</f>
        <v>70.102939896763019</v>
      </c>
      <c r="FR35" s="85">
        <f ca="1">FR34/(1-Assump!$D$187)*Assump!$D$187</f>
        <v>70.332438679952148</v>
      </c>
      <c r="FS35" s="85">
        <f ca="1">FS34/(1-Assump!$D$187)*Assump!$D$187</f>
        <v>70.562688782437775</v>
      </c>
      <c r="FT35" s="85">
        <f ca="1">FT34/(1-Assump!$D$187)*Assump!$D$187</f>
        <v>70.793692663843757</v>
      </c>
      <c r="FU35" s="85">
        <f ca="1">FU34/(1-Assump!$D$187)*Assump!$D$187</f>
        <v>71.025452791846149</v>
      </c>
      <c r="FV35" s="85">
        <f ca="1">FV34/(1-Assump!$D$187)*Assump!$D$187</f>
        <v>71.257971642199507</v>
      </c>
      <c r="FW35" s="85">
        <f ca="1">FW34/(1-Assump!$D$187)*Assump!$D$187</f>
        <v>71.491251698763378</v>
      </c>
      <c r="FX35" s="85">
        <f ca="1">FX34/(1-Assump!$D$187)*Assump!$D$187</f>
        <v>71.725295453528815</v>
      </c>
      <c r="FY35" s="85">
        <f ca="1">FY34/(1-Assump!$D$187)*Assump!$D$187</f>
        <v>71.960105406644985</v>
      </c>
      <c r="FZ35" s="85">
        <f ca="1">FZ34/(1-Assump!$D$187)*Assump!$D$187</f>
        <v>72.195684066445963</v>
      </c>
      <c r="GA35" s="85">
        <f ca="1">GA34/(1-Assump!$D$187)*Assump!$D$187</f>
        <v>72.432033949477344</v>
      </c>
      <c r="GB35" s="85">
        <f ca="1">GB34/(1-Assump!$D$187)*Assump!$D$187</f>
        <v>72.669157580523319</v>
      </c>
      <c r="GC35" s="85">
        <f ca="1">GC34/(1-Assump!$D$187)*Assump!$D$187</f>
        <v>72.907057492633569</v>
      </c>
      <c r="GD35" s="85">
        <f ca="1">GD34/(1-Assump!$D$187)*Assump!$D$187</f>
        <v>73.145736227150266</v>
      </c>
      <c r="GE35" s="85">
        <f ca="1">GE34/(1-Assump!$D$187)*Assump!$D$187</f>
        <v>73.385196333735323</v>
      </c>
      <c r="GF35" s="85">
        <f ca="1">GF34/(1-Assump!$D$187)*Assump!$D$187</f>
        <v>73.625440370397541</v>
      </c>
      <c r="GG35" s="85">
        <f ca="1">GG34/(1-Assump!$D$187)*Assump!$D$187</f>
        <v>73.866470903520025</v>
      </c>
      <c r="GH35" s="85">
        <f ca="1">GH34/(1-Assump!$D$187)*Assump!$D$187</f>
        <v>74.108290507887517</v>
      </c>
      <c r="GI35" s="85">
        <f ca="1">GI34/(1-Assump!$D$187)*Assump!$D$187</f>
        <v>74.350901766713946</v>
      </c>
      <c r="GJ35" s="85">
        <f ca="1">GJ34/(1-Assump!$D$187)*Assump!$D$187</f>
        <v>74.594307271670004</v>
      </c>
      <c r="GK35" s="85">
        <f ca="1">GK34/(1-Assump!$D$187)*Assump!$D$187</f>
        <v>74.838509622910834</v>
      </c>
      <c r="GL35" s="85">
        <f ca="1">GL34/(1-Assump!$D$187)*Assump!$D$187</f>
        <v>75.083511429103837</v>
      </c>
      <c r="GM35" s="85">
        <f ca="1">GM34/(1-Assump!$D$187)*Assump!$D$187</f>
        <v>75.329315307456469</v>
      </c>
      <c r="GN35" s="85">
        <f ca="1">GN34/(1-Assump!$D$187)*Assump!$D$187</f>
        <v>75.575923883744295</v>
      </c>
      <c r="GO35" s="85">
        <f ca="1">GO34/(1-Assump!$D$187)*Assump!$D$187</f>
        <v>75.823339792338942</v>
      </c>
      <c r="GP35" s="85">
        <f ca="1">GP34/(1-Assump!$D$187)*Assump!$D$187</f>
        <v>76.071565676236318</v>
      </c>
      <c r="GQ35" s="85">
        <f ca="1">GQ34/(1-Assump!$D$187)*Assump!$D$187</f>
        <v>76.320604187084783</v>
      </c>
      <c r="GR35" s="85">
        <f ca="1">GR34/(1-Assump!$D$187)*Assump!$D$187</f>
        <v>76.570457985213494</v>
      </c>
      <c r="GS35" s="85">
        <f ca="1">GS34/(1-Assump!$D$187)*Assump!$D$187</f>
        <v>76.821129739660861</v>
      </c>
      <c r="GT35" s="85">
        <f ca="1">GT34/(1-Assump!$D$187)*Assump!$D$187</f>
        <v>77.072622128203065</v>
      </c>
      <c r="GU35" s="85">
        <f ca="1">GU34/(1-Assump!$D$187)*Assump!$D$187</f>
        <v>77.324937837382549</v>
      </c>
      <c r="GV35" s="85">
        <f ca="1">GV34/(1-Assump!$D$187)*Assump!$D$187</f>
        <v>77.578079562536843</v>
      </c>
      <c r="GW35" s="85">
        <f ca="1">GW34/(1-Assump!$D$187)*Assump!$D$187</f>
        <v>77.83205000782732</v>
      </c>
      <c r="GX35" s="85">
        <f ca="1">GX34/(1-Assump!$D$187)*Assump!$D$187</f>
        <v>78.086851886268036</v>
      </c>
      <c r="GY35" s="85">
        <f ca="1">GY34/(1-Assump!$D$187)*Assump!$D$187</f>
        <v>78.342487919754788</v>
      </c>
      <c r="GZ35" s="85">
        <f ca="1">GZ34/(1-Assump!$D$187)*Assump!$D$187</f>
        <v>78.598960839094133</v>
      </c>
      <c r="HA35" s="85">
        <f ca="1">HA34/(1-Assump!$D$187)*Assump!$D$187</f>
        <v>78.856273384032562</v>
      </c>
      <c r="HB35" s="85">
        <f ca="1">HB34/(1-Assump!$D$187)*Assump!$D$187</f>
        <v>79.114428303285834</v>
      </c>
      <c r="HC35" s="85">
        <f ca="1">HC34/(1-Assump!$D$187)*Assump!$D$187</f>
        <v>79.373428354568205</v>
      </c>
      <c r="HD35" s="85">
        <f ca="1">HD34/(1-Assump!$D$187)*Assump!$D$187</f>
        <v>79.633276304622086</v>
      </c>
      <c r="HE35" s="85">
        <f ca="1">HE34/(1-Assump!$D$187)*Assump!$D$187</f>
        <v>79.893974929247378</v>
      </c>
      <c r="HF35" s="85">
        <f ca="1">HF34/(1-Assump!$D$187)*Assump!$D$187</f>
        <v>80.155527013331252</v>
      </c>
      <c r="HG35" s="85">
        <f ca="1">HG34/(1-Assump!$D$187)*Assump!$D$187</f>
        <v>80.417935350877897</v>
      </c>
      <c r="HH35" s="85">
        <f ca="1">HH34/(1-Assump!$D$187)*Assump!$D$187</f>
        <v>80.681202745038362</v>
      </c>
      <c r="HI35" s="85">
        <f ca="1">HI34/(1-Assump!$D$187)*Assump!$D$187</f>
        <v>80.94533200814044</v>
      </c>
      <c r="HJ35" s="85">
        <f ca="1">HJ34/(1-Assump!$D$187)*Assump!$D$187</f>
        <v>81.210325961718809</v>
      </c>
      <c r="HK35" s="85">
        <f ca="1">HK34/(1-Assump!$D$187)*Assump!$D$187</f>
        <v>81.476187436545032</v>
      </c>
      <c r="HL35" s="85">
        <f ca="1">HL34/(1-Assump!$D$187)*Assump!$D$187</f>
        <v>81.742919272657929</v>
      </c>
      <c r="HM35" s="85">
        <f ca="1">HM34/(1-Assump!$D$187)*Assump!$D$187</f>
        <v>82.010524319393909</v>
      </c>
      <c r="HN35" s="85">
        <f ca="1">HN34/(1-Assump!$D$187)*Assump!$D$187</f>
        <v>82.279005435417304</v>
      </c>
      <c r="HO35" s="85">
        <f ca="1">HO34/(1-Assump!$D$187)*Assump!$D$187</f>
        <v>82.548365488750989</v>
      </c>
      <c r="HP35" s="85">
        <f ca="1">HP34/(1-Assump!$D$187)*Assump!$D$187</f>
        <v>82.818607356807021</v>
      </c>
      <c r="HQ35" s="85">
        <f ca="1">HQ34/(1-Assump!$D$187)*Assump!$D$187</f>
        <v>83.089733926417324</v>
      </c>
      <c r="HR35" s="85">
        <f ca="1">HR34/(1-Assump!$D$187)*Assump!$D$187</f>
        <v>83.361748093864549</v>
      </c>
      <c r="HS35" s="85">
        <f ca="1">HS34/(1-Assump!$D$187)*Assump!$D$187</f>
        <v>83.634652764913071</v>
      </c>
      <c r="HT35" s="85">
        <f ca="1">HT34/(1-Assump!$D$187)*Assump!$D$187</f>
        <v>83.90845085483997</v>
      </c>
      <c r="HU35" s="85">
        <f ca="1">HU34/(1-Assump!$D$187)*Assump!$D$187</f>
        <v>84.183145288466136</v>
      </c>
      <c r="HV35" s="85">
        <f ca="1">HV34/(1-Assump!$D$187)*Assump!$D$187</f>
        <v>84.45873900018762</v>
      </c>
      <c r="HW35" s="85">
        <f ca="1">HW34/(1-Assump!$D$187)*Assump!$D$187</f>
        <v>84.735234934006897</v>
      </c>
      <c r="HX35" s="85">
        <f ca="1">HX34/(1-Assump!$D$187)*Assump!$D$187</f>
        <v>85.012636043564314</v>
      </c>
      <c r="HY35" s="85">
        <f ca="1">HY34/(1-Assump!$D$187)*Assump!$D$187</f>
        <v>85.290945292169724</v>
      </c>
      <c r="HZ35" s="85">
        <f ca="1">HZ34/(1-Assump!$D$187)*Assump!$D$187</f>
        <v>85.570165652834049</v>
      </c>
      <c r="IA35" s="85">
        <f ca="1">IA34/(1-Assump!$D$187)*Assump!$D$187</f>
        <v>85.850300108301084</v>
      </c>
      <c r="IB35" s="85">
        <f ca="1">IB34/(1-Assump!$D$187)*Assump!$D$187</f>
        <v>86.131351651079356</v>
      </c>
      <c r="IC35" s="85">
        <f ca="1">IC34/(1-Assump!$D$187)*Assump!$D$187</f>
        <v>86.413323283474043</v>
      </c>
      <c r="ID35" s="85">
        <f ca="1">ID34/(1-Assump!$D$187)*Assump!$D$187</f>
        <v>86.413323283474043</v>
      </c>
      <c r="IE35" s="85">
        <f ca="1">IE34/(1-Assump!$D$187)*Assump!$D$187</f>
        <v>86.413323283474043</v>
      </c>
      <c r="IF35" s="85">
        <f ca="1">IF34/(1-Assump!$D$187)*Assump!$D$187</f>
        <v>86.413323283474043</v>
      </c>
      <c r="IG35" s="85">
        <f ca="1">IG34/(1-Assump!$D$187)*Assump!$D$187</f>
        <v>86.413323283474043</v>
      </c>
      <c r="IH35" s="85">
        <f ca="1">IH34/(1-Assump!$D$187)*Assump!$D$187</f>
        <v>86.413323283474043</v>
      </c>
      <c r="II35" s="85">
        <f ca="1">II34/(1-Assump!$D$187)*Assump!$D$187</f>
        <v>86.413323283474043</v>
      </c>
      <c r="IJ35" s="85">
        <f ca="1">IJ34/(1-Assump!$D$187)*Assump!$D$187</f>
        <v>86.413323283474043</v>
      </c>
      <c r="IK35" s="85">
        <f ca="1">IK34/(1-Assump!$D$187)*Assump!$D$187</f>
        <v>86.413323283474043</v>
      </c>
      <c r="IL35" s="85">
        <f ca="1">IL34/(1-Assump!$D$187)*Assump!$D$187</f>
        <v>86.413323283474043</v>
      </c>
    </row>
    <row r="36" spans="2:246" ht="12" customHeight="1" outlineLevel="3" x14ac:dyDescent="0.3">
      <c r="B36" s="26" t="s">
        <v>138</v>
      </c>
      <c r="C36" s="56" t="s">
        <v>150</v>
      </c>
      <c r="E36" s="85"/>
      <c r="F36" s="48" t="s">
        <v>287</v>
      </c>
      <c r="G36" s="85">
        <f ca="1">(Assump!$D$191*SUM(Assump!$D$53:$D$54)*Assump!$D$189+(SUM(G34:G35)-Assump!$D$191*SUM(Assump!$D$53:$D$54))*Assump!$D$190)*G$17</f>
        <v>0</v>
      </c>
      <c r="H36" s="85">
        <f ca="1">(Assump!$D$191*SUM(Assump!$D$53:$D$54)*Assump!$D$189+(SUM(H34:H35)-Assump!$D$191*SUM(Assump!$D$53:$D$54))*Assump!$D$190)*H17</f>
        <v>0</v>
      </c>
      <c r="I36" s="85">
        <f ca="1">(Assump!$D$191*SUM(Assump!$D$53:$D$54)*Assump!$D$189+(SUM(I34:I35)-Assump!$D$191*SUM(Assump!$D$53:$D$54))*Assump!$D$190)*I17</f>
        <v>0</v>
      </c>
      <c r="J36" s="85">
        <f ca="1">(Assump!$D$191*SUM(Assump!$D$53:$D$54)*Assump!$D$189+(SUM(J34:J35)-Assump!$D$191*SUM(Assump!$D$53:$D$54))*Assump!$D$190)*J17</f>
        <v>0</v>
      </c>
      <c r="K36" s="85">
        <f ca="1">(Assump!$D$191*SUM(Assump!$D$53:$D$54)*Assump!$D$189+(SUM(K34:K35)-Assump!$D$191*SUM(Assump!$D$53:$D$54))*Assump!$D$190)*K17</f>
        <v>0</v>
      </c>
      <c r="L36" s="85">
        <f ca="1">(Assump!$D$191*SUM(Assump!$D$53:$D$54)*Assump!$D$189+(SUM(L34:L35)-Assump!$D$191*SUM(Assump!$D$53:$D$54))*Assump!$D$190)*L17</f>
        <v>0</v>
      </c>
      <c r="M36" s="85">
        <f ca="1">(Assump!$D$191*SUM(Assump!$D$53:$D$54)*Assump!$D$189+(SUM(M34:M35)-Assump!$D$191*SUM(Assump!$D$53:$D$54))*Assump!$D$190)*M17</f>
        <v>0</v>
      </c>
      <c r="N36" s="85">
        <f ca="1">(Assump!$D$191*SUM(Assump!$D$53:$D$54)*Assump!$D$189+(SUM(N34:N35)-Assump!$D$191*SUM(Assump!$D$53:$D$54))*Assump!$D$190)*N17</f>
        <v>0</v>
      </c>
      <c r="O36" s="85">
        <f ca="1">(Assump!$D$191*SUM(Assump!$D$53:$D$54)*Assump!$D$189+(SUM(O34:O35)-Assump!$D$191*SUM(Assump!$D$53:$D$54))*Assump!$D$190)*O17</f>
        <v>0</v>
      </c>
      <c r="P36" s="85">
        <f ca="1">(Assump!$D$191*SUM(Assump!$D$53:$D$54)*Assump!$D$189+(SUM(P34:P35)-Assump!$D$191*SUM(Assump!$D$53:$D$54))*Assump!$D$190)*P17</f>
        <v>0</v>
      </c>
      <c r="Q36" s="85">
        <f ca="1">(Assump!$D$191*SUM(Assump!$D$53:$D$54)*Assump!$D$189+(SUM(Q34:Q35)-Assump!$D$191*SUM(Assump!$D$53:$D$54))*Assump!$D$190)*Q17</f>
        <v>0</v>
      </c>
      <c r="R36" s="85">
        <f ca="1">(Assump!$D$191*SUM(Assump!$D$53:$D$54)*Assump!$D$189+(SUM(R34:R35)-Assump!$D$191*SUM(Assump!$D$53:$D$54))*Assump!$D$190)*R17</f>
        <v>0</v>
      </c>
      <c r="S36" s="85">
        <f ca="1">(Assump!$D$191*SUM(Assump!$D$53:$D$54)*Assump!$D$189+(SUM(S34:S35)-Assump!$D$191*SUM(Assump!$D$53:$D$54))*Assump!$D$190)*S17</f>
        <v>58.499674048134253</v>
      </c>
      <c r="T36" s="85">
        <f ca="1">(Assump!$D$191*SUM(Assump!$D$53:$D$54)*Assump!$D$189+(SUM(T34:T35)-Assump!$D$191*SUM(Assump!$D$53:$D$54))*Assump!$D$190)*T17</f>
        <v>58.655845212355942</v>
      </c>
      <c r="U36" s="85">
        <f ca="1">(Assump!$D$191*SUM(Assump!$D$53:$D$54)*Assump!$D$189+(SUM(U34:U35)-Assump!$D$191*SUM(Assump!$D$53:$D$54))*Assump!$D$190)*U17</f>
        <v>58.812515080112746</v>
      </c>
      <c r="V36" s="85">
        <f ca="1">(Assump!$D$191*SUM(Assump!$D$53:$D$54)*Assump!$D$189+(SUM(V34:V35)-Assump!$D$191*SUM(Assump!$D$53:$D$54))*Assump!$D$190)*V17</f>
        <v>58.973643690951263</v>
      </c>
      <c r="W36" s="85">
        <f ca="1">(Assump!$D$191*SUM(Assump!$D$53:$D$54)*Assump!$D$189+(SUM(W34:W35)-Assump!$D$191*SUM(Assump!$D$53:$D$54))*Assump!$D$190)*W17</f>
        <v>59.135299794933132</v>
      </c>
      <c r="X36" s="85">
        <f ca="1">(Assump!$D$191*SUM(Assump!$D$53:$D$54)*Assump!$D$189+(SUM(X34:X35)-Assump!$D$191*SUM(Assump!$D$53:$D$54))*Assump!$D$190)*X17</f>
        <v>59.29748511893365</v>
      </c>
      <c r="Y36" s="85">
        <f ca="1">(Assump!$D$191*SUM(Assump!$D$53:$D$54)*Assump!$D$189+(SUM(Y34:Y35)-Assump!$D$191*SUM(Assump!$D$53:$D$54))*Assump!$D$190)*Y17</f>
        <v>59.460201395481434</v>
      </c>
      <c r="Z36" s="85">
        <f ca="1">(Assump!$D$191*SUM(Assump!$D$53:$D$54)*Assump!$D$189+(SUM(Z34:Z35)-Assump!$D$191*SUM(Assump!$D$53:$D$54))*Assump!$D$190)*Z17</f>
        <v>59.623450362776964</v>
      </c>
      <c r="AA36" s="85">
        <f ca="1">(Assump!$D$191*SUM(Assump!$D$53:$D$54)*Assump!$D$189+(SUM(AA34:AA35)-Assump!$D$191*SUM(Assump!$D$53:$D$54))*Assump!$D$190)*AA17</f>
        <v>59.787233764711132</v>
      </c>
      <c r="AB36" s="85">
        <f ca="1">(Assump!$D$191*SUM(Assump!$D$53:$D$54)*Assump!$D$189+(SUM(AB34:AB35)-Assump!$D$191*SUM(Assump!$D$53:$D$54))*Assump!$D$190)*AB17</f>
        <v>59.951553350883884</v>
      </c>
      <c r="AC36" s="85">
        <f ca="1">(Assump!$D$191*SUM(Assump!$D$53:$D$54)*Assump!$D$189+(SUM(AC34:AC35)-Assump!$D$191*SUM(Assump!$D$53:$D$54))*Assump!$D$190)*AC17</f>
        <v>60.116410876622865</v>
      </c>
      <c r="AD36" s="85">
        <f ca="1">(Assump!$D$191*SUM(Assump!$D$53:$D$54)*Assump!$D$189+(SUM(AD34:AD35)-Assump!$D$191*SUM(Assump!$D$53:$D$54))*Assump!$D$190)*AD17</f>
        <v>60.281808103002277</v>
      </c>
      <c r="AE36" s="85">
        <f ca="1">(Assump!$D$191*SUM(Assump!$D$53:$D$54)*Assump!$D$189+(SUM(AE34:AE35)-Assump!$D$191*SUM(Assump!$D$53:$D$54))*Assump!$D$190)*AE17</f>
        <v>60.447746796861537</v>
      </c>
      <c r="AF36" s="85">
        <f ca="1">(Assump!$D$191*SUM(Assump!$D$53:$D$54)*Assump!$D$189+(SUM(AF34:AF35)-Assump!$D$191*SUM(Assump!$D$53:$D$54))*Assump!$D$190)*AF17</f>
        <v>60.614228730824294</v>
      </c>
      <c r="AG36" s="85">
        <f ca="1">(Assump!$D$191*SUM(Assump!$D$53:$D$54)*Assump!$D$189+(SUM(AG34:AG35)-Assump!$D$191*SUM(Assump!$D$53:$D$54))*Assump!$D$190)*AG17</f>
        <v>60.781255683317283</v>
      </c>
      <c r="AH36" s="85">
        <f ca="1">(Assump!$D$191*SUM(Assump!$D$53:$D$54)*Assump!$D$189+(SUM(AH34:AH35)-Assump!$D$191*SUM(Assump!$D$53:$D$54))*Assump!$D$190)*AH17</f>
        <v>60.948829438589343</v>
      </c>
      <c r="AI36" s="85">
        <f ca="1">(Assump!$D$191*SUM(Assump!$D$53:$D$54)*Assump!$D$189+(SUM(AI34:AI35)-Assump!$D$191*SUM(Assump!$D$53:$D$54))*Assump!$D$190)*AI17</f>
        <v>61.116951786730496</v>
      </c>
      <c r="AJ36" s="85">
        <f ca="1">(Assump!$D$191*SUM(Assump!$D$53:$D$54)*Assump!$D$189+(SUM(AJ34:AJ35)-Assump!$D$191*SUM(Assump!$D$53:$D$54))*Assump!$D$190)*AJ17</f>
        <v>61.285624523691041</v>
      </c>
      <c r="AK36" s="85">
        <f ca="1">(Assump!$D$191*SUM(Assump!$D$53:$D$54)*Assump!$D$189+(SUM(AK34:AK35)-Assump!$D$191*SUM(Assump!$D$53:$D$54))*Assump!$D$190)*AK17</f>
        <v>61.454849451300731</v>
      </c>
      <c r="AL36" s="85">
        <f ca="1">(Assump!$D$191*SUM(Assump!$D$53:$D$54)*Assump!$D$189+(SUM(AL34:AL35)-Assump!$D$191*SUM(Assump!$D$53:$D$54))*Assump!$D$190)*AL17</f>
        <v>61.62462837728809</v>
      </c>
      <c r="AM36" s="85">
        <f ca="1">(Assump!$D$191*SUM(Assump!$D$53:$D$54)*Assump!$D$189+(SUM(AM34:AM35)-Assump!$D$191*SUM(Assump!$D$53:$D$54))*Assump!$D$190)*AM17</f>
        <v>61.794963115299609</v>
      </c>
      <c r="AN36" s="85">
        <f ca="1">(Assump!$D$191*SUM(Assump!$D$53:$D$54)*Assump!$D$189+(SUM(AN34:AN35)-Assump!$D$191*SUM(Assump!$D$53:$D$54))*Assump!$D$190)*AN17</f>
        <v>61.965855484919274</v>
      </c>
      <c r="AO36" s="85">
        <f ca="1">(Assump!$D$191*SUM(Assump!$D$53:$D$54)*Assump!$D$189+(SUM(AO34:AO35)-Assump!$D$191*SUM(Assump!$D$53:$D$54))*Assump!$D$190)*AO17</f>
        <v>62.137307311687834</v>
      </c>
      <c r="AP36" s="85">
        <f ca="1">(Assump!$D$191*SUM(Assump!$D$53:$D$54)*Assump!$D$189+(SUM(AP34:AP35)-Assump!$D$191*SUM(Assump!$D$53:$D$54))*Assump!$D$190)*AP17</f>
        <v>62.309320427122401</v>
      </c>
      <c r="AQ36" s="85">
        <f ca="1">(Assump!$D$191*SUM(Assump!$D$53:$D$54)*Assump!$D$189+(SUM(AQ34:AQ35)-Assump!$D$191*SUM(Assump!$D$53:$D$54))*Assump!$D$190)*AQ17</f>
        <v>62.481896668736056</v>
      </c>
      <c r="AR36" s="85">
        <f ca="1">(Assump!$D$191*SUM(Assump!$D$53:$D$54)*Assump!$D$189+(SUM(AR34:AR35)-Assump!$D$191*SUM(Assump!$D$53:$D$54))*Assump!$D$190)*AR17</f>
        <v>62.655037880057321</v>
      </c>
      <c r="AS36" s="85">
        <f ca="1">(Assump!$D$191*SUM(Assump!$D$53:$D$54)*Assump!$D$189+(SUM(AS34:AS35)-Assump!$D$191*SUM(Assump!$D$53:$D$54))*Assump!$D$190)*AS17</f>
        <v>62.828745910650014</v>
      </c>
      <c r="AT36" s="85">
        <f ca="1">(Assump!$D$191*SUM(Assump!$D$53:$D$54)*Assump!$D$189+(SUM(AT34:AT35)-Assump!$D$191*SUM(Assump!$D$53:$D$54))*Assump!$D$190)*AT17</f>
        <v>63.003022616132967</v>
      </c>
      <c r="AU36" s="85">
        <f ca="1">(Assump!$D$191*SUM(Assump!$D$53:$D$54)*Assump!$D$189+(SUM(AU34:AU35)-Assump!$D$191*SUM(Assump!$D$53:$D$54))*Assump!$D$190)*AU17</f>
        <v>63.177869858199756</v>
      </c>
      <c r="AV36" s="85">
        <f ca="1">(Assump!$D$191*SUM(Assump!$D$53:$D$54)*Assump!$D$189+(SUM(AV34:AV35)-Assump!$D$191*SUM(Assump!$D$53:$D$54))*Assump!$D$190)*AV17</f>
        <v>63.353289504638724</v>
      </c>
      <c r="AW36" s="85">
        <f ca="1">(Assump!$D$191*SUM(Assump!$D$53:$D$54)*Assump!$D$189+(SUM(AW34:AW35)-Assump!$D$191*SUM(Assump!$D$53:$D$54))*Assump!$D$190)*AW17</f>
        <v>63.529283429352802</v>
      </c>
      <c r="AX36" s="85">
        <f ca="1">(Assump!$D$191*SUM(Assump!$D$53:$D$54)*Assump!$D$189+(SUM(AX34:AX35)-Assump!$D$191*SUM(Assump!$D$53:$D$54))*Assump!$D$190)*AX17</f>
        <v>63.705853512379662</v>
      </c>
      <c r="AY36" s="85">
        <f ca="1">(Assump!$D$191*SUM(Assump!$D$53:$D$54)*Assump!$D$189+(SUM(AY34:AY35)-Assump!$D$191*SUM(Assump!$D$53:$D$54))*Assump!$D$190)*AY17</f>
        <v>63.883001639911654</v>
      </c>
      <c r="AZ36" s="85">
        <f ca="1">(Assump!$D$191*SUM(Assump!$D$53:$D$54)*Assump!$D$189+(SUM(AZ34:AZ35)-Assump!$D$191*SUM(Assump!$D$53:$D$54))*Assump!$D$190)*AZ17</f>
        <v>64.060729704316088</v>
      </c>
      <c r="BA36" s="85">
        <f ca="1">(Assump!$D$191*SUM(Assump!$D$53:$D$54)*Assump!$D$189+(SUM(BA34:BA35)-Assump!$D$191*SUM(Assump!$D$53:$D$54))*Assump!$D$190)*BA17</f>
        <v>64.239039604155394</v>
      </c>
      <c r="BB36" s="85">
        <f ca="1">(Assump!$D$191*SUM(Assump!$D$53:$D$54)*Assump!$D$189+(SUM(BB34:BB35)-Assump!$D$191*SUM(Assump!$D$53:$D$54))*Assump!$D$190)*BB17</f>
        <v>64.417933244207362</v>
      </c>
      <c r="BC36" s="85">
        <f ca="1">(Assump!$D$191*SUM(Assump!$D$53:$D$54)*Assump!$D$189+(SUM(BC34:BC35)-Assump!$D$191*SUM(Assump!$D$53:$D$54))*Assump!$D$190)*BC17</f>
        <v>64.597412535485532</v>
      </c>
      <c r="BD36" s="85">
        <f ca="1">(Assump!$D$191*SUM(Assump!$D$53:$D$54)*Assump!$D$189+(SUM(BD34:BD35)-Assump!$D$191*SUM(Assump!$D$53:$D$54))*Assump!$D$190)*BD17</f>
        <v>64.777479395259647</v>
      </c>
      <c r="BE36" s="85">
        <f ca="1">(Assump!$D$191*SUM(Assump!$D$53:$D$54)*Assump!$D$189+(SUM(BE34:BE35)-Assump!$D$191*SUM(Assump!$D$53:$D$54))*Assump!$D$190)*BE17</f>
        <v>64.958135747076071</v>
      </c>
      <c r="BF36" s="85">
        <f ca="1">(Assump!$D$191*SUM(Assump!$D$53:$D$54)*Assump!$D$189+(SUM(BF34:BF35)-Assump!$D$191*SUM(Assump!$D$53:$D$54))*Assump!$D$190)*BF17</f>
        <v>65.139383520778338</v>
      </c>
      <c r="BG36" s="85">
        <f ca="1">(Assump!$D$191*SUM(Assump!$D$53:$D$54)*Assump!$D$189+(SUM(BG34:BG35)-Assump!$D$191*SUM(Assump!$D$53:$D$54))*Assump!$D$190)*BG17</f>
        <v>65.321224652527803</v>
      </c>
      <c r="BH36" s="85">
        <f ca="1">(Assump!$D$191*SUM(Assump!$D$53:$D$54)*Assump!$D$189+(SUM(BH34:BH35)-Assump!$D$191*SUM(Assump!$D$53:$D$54))*Assump!$D$190)*BH17</f>
        <v>65.503661084824316</v>
      </c>
      <c r="BI36" s="85">
        <f ca="1">(Assump!$D$191*SUM(Assump!$D$53:$D$54)*Assump!$D$189+(SUM(BI34:BI35)-Assump!$D$191*SUM(Assump!$D$53:$D$54))*Assump!$D$190)*BI17</f>
        <v>65.686694766526969</v>
      </c>
      <c r="BJ36" s="85">
        <f ca="1">(Assump!$D$191*SUM(Assump!$D$53:$D$54)*Assump!$D$189+(SUM(BJ34:BJ35)-Assump!$D$191*SUM(Assump!$D$53:$D$54))*Assump!$D$190)*BJ17</f>
        <v>65.870327652874892</v>
      </c>
      <c r="BK36" s="85">
        <f ca="1">(Assump!$D$191*SUM(Assump!$D$53:$D$54)*Assump!$D$189+(SUM(BK34:BK35)-Assump!$D$191*SUM(Assump!$D$53:$D$54))*Assump!$D$190)*BK17</f>
        <v>66.054561705508164</v>
      </c>
      <c r="BL36" s="85">
        <f ca="1">(Assump!$D$191*SUM(Assump!$D$53:$D$54)*Assump!$D$189+(SUM(BL34:BL35)-Assump!$D$191*SUM(Assump!$D$53:$D$54))*Assump!$D$190)*BL17</f>
        <v>66.239398892488779</v>
      </c>
      <c r="BM36" s="85">
        <f ca="1">(Assump!$D$191*SUM(Assump!$D$53:$D$54)*Assump!$D$189+(SUM(BM34:BM35)-Assump!$D$191*SUM(Assump!$D$53:$D$54))*Assump!$D$190)*BM17</f>
        <v>66.424841188321651</v>
      </c>
      <c r="BN36" s="85">
        <f ca="1">(Assump!$D$191*SUM(Assump!$D$53:$D$54)*Assump!$D$189+(SUM(BN34:BN35)-Assump!$D$191*SUM(Assump!$D$53:$D$54))*Assump!$D$190)*BN17</f>
        <v>66.610890573975695</v>
      </c>
      <c r="BO36" s="85">
        <f ca="1">(Assump!$D$191*SUM(Assump!$D$53:$D$54)*Assump!$D$189+(SUM(BO34:BO35)-Assump!$D$191*SUM(Assump!$D$53:$D$54))*Assump!$D$190)*BO17</f>
        <v>66.797549036904982</v>
      </c>
      <c r="BP36" s="85">
        <f ca="1">(Assump!$D$191*SUM(Assump!$D$53:$D$54)*Assump!$D$189+(SUM(BP34:BP35)-Assump!$D$191*SUM(Assump!$D$53:$D$54))*Assump!$D$190)*BP17</f>
        <v>66.984818571070065</v>
      </c>
      <c r="BQ36" s="85">
        <f ca="1">(Assump!$D$191*SUM(Assump!$D$53:$D$54)*Assump!$D$189+(SUM(BQ34:BQ35)-Assump!$D$191*SUM(Assump!$D$53:$D$54))*Assump!$D$190)*BQ17</f>
        <v>67.172701176959137</v>
      </c>
      <c r="BR36" s="85">
        <f ca="1">(Assump!$D$191*SUM(Assump!$D$53:$D$54)*Assump!$D$189+(SUM(BR34:BR35)-Assump!$D$191*SUM(Assump!$D$53:$D$54))*Assump!$D$190)*BR17</f>
        <v>67.361198861609495</v>
      </c>
      <c r="BS36" s="85">
        <f ca="1">(Assump!$D$191*SUM(Assump!$D$53:$D$54)*Assump!$D$189+(SUM(BS34:BS35)-Assump!$D$191*SUM(Assump!$D$53:$D$54))*Assump!$D$190)*BS17</f>
        <v>67.550313638628936</v>
      </c>
      <c r="BT36" s="85">
        <f ca="1">(Assump!$D$191*SUM(Assump!$D$53:$D$54)*Assump!$D$189+(SUM(BT34:BT35)-Assump!$D$191*SUM(Assump!$D$53:$D$54))*Assump!$D$190)*BT17</f>
        <v>67.740047528217303</v>
      </c>
      <c r="BU36" s="85">
        <f ca="1">(Assump!$D$191*SUM(Assump!$D$53:$D$54)*Assump!$D$189+(SUM(BU34:BU35)-Assump!$D$191*SUM(Assump!$D$53:$D$54))*Assump!$D$190)*BU17</f>
        <v>67.93040255718806</v>
      </c>
      <c r="BV36" s="85">
        <f ca="1">(Assump!$D$191*SUM(Assump!$D$53:$D$54)*Assump!$D$189+(SUM(BV34:BV35)-Assump!$D$191*SUM(Assump!$D$53:$D$54))*Assump!$D$190)*BV17</f>
        <v>68.121380758989901</v>
      </c>
      <c r="BW36" s="85">
        <f ca="1">(Assump!$D$191*SUM(Assump!$D$53:$D$54)*Assump!$D$189+(SUM(BW34:BW35)-Assump!$D$191*SUM(Assump!$D$53:$D$54))*Assump!$D$190)*BW17</f>
        <v>68.312984173728509</v>
      </c>
      <c r="BX36" s="85">
        <f ca="1">(Assump!$D$191*SUM(Assump!$D$53:$D$54)*Assump!$D$189+(SUM(BX34:BX35)-Assump!$D$191*SUM(Assump!$D$53:$D$54))*Assump!$D$190)*BX17</f>
        <v>68.505214848188345</v>
      </c>
      <c r="BY36" s="85">
        <f ca="1">(Assump!$D$191*SUM(Assump!$D$53:$D$54)*Assump!$D$189+(SUM(BY34:BY35)-Assump!$D$191*SUM(Assump!$D$53:$D$54))*Assump!$D$190)*BY17</f>
        <v>68.698074835854527</v>
      </c>
      <c r="BZ36" s="85">
        <f ca="1">(Assump!$D$191*SUM(Assump!$D$53:$D$54)*Assump!$D$189+(SUM(BZ34:BZ35)-Assump!$D$191*SUM(Assump!$D$53:$D$54))*Assump!$D$190)*BZ17</f>
        <v>68.891566196934718</v>
      </c>
      <c r="CA36" s="85">
        <f ca="1">(Assump!$D$191*SUM(Assump!$D$53:$D$54)*Assump!$D$189+(SUM(CA34:CA35)-Assump!$D$191*SUM(Assump!$D$53:$D$54))*Assump!$D$190)*CA17</f>
        <v>69.085690998381196</v>
      </c>
      <c r="CB36" s="85">
        <f ca="1">(Assump!$D$191*SUM(Assump!$D$53:$D$54)*Assump!$D$189+(SUM(CB34:CB35)-Assump!$D$191*SUM(Assump!$D$53:$D$54))*Assump!$D$190)*CB17</f>
        <v>69.280451313912891</v>
      </c>
      <c r="CC36" s="85">
        <f ca="1">(Assump!$D$191*SUM(Assump!$D$53:$D$54)*Assump!$D$189+(SUM(CC34:CC35)-Assump!$D$191*SUM(Assump!$D$53:$D$54))*Assump!$D$190)*CC17</f>
        <v>69.475849224037532</v>
      </c>
      <c r="CD36" s="85">
        <f ca="1">(Assump!$D$191*SUM(Assump!$D$53:$D$54)*Assump!$D$189+(SUM(CD34:CD35)-Assump!$D$191*SUM(Assump!$D$53:$D$54))*Assump!$D$190)*CD17</f>
        <v>69.671886816073894</v>
      </c>
      <c r="CE36" s="85">
        <f ca="1">(Assump!$D$191*SUM(Assump!$D$53:$D$54)*Assump!$D$189+(SUM(CE34:CE35)-Assump!$D$191*SUM(Assump!$D$53:$D$54))*Assump!$D$190)*CE17</f>
        <v>69.868566184174114</v>
      </c>
      <c r="CF36" s="85">
        <f ca="1">(Assump!$D$191*SUM(Assump!$D$53:$D$54)*Assump!$D$189+(SUM(CF34:CF35)-Assump!$D$191*SUM(Assump!$D$53:$D$54))*Assump!$D$190)*CF17</f>
        <v>70.065889429346029</v>
      </c>
      <c r="CG36" s="85">
        <f ca="1">(Assump!$D$191*SUM(Assump!$D$53:$D$54)*Assump!$D$189+(SUM(CG34:CG35)-Assump!$D$191*SUM(Assump!$D$53:$D$54))*Assump!$D$190)*CG17</f>
        <v>70.263858659475602</v>
      </c>
      <c r="CH36" s="85">
        <f ca="1">(Assump!$D$191*SUM(Assump!$D$53:$D$54)*Assump!$D$189+(SUM(CH34:CH35)-Assump!$D$191*SUM(Assump!$D$53:$D$54))*Assump!$D$190)*CH17</f>
        <v>70.462475989349514</v>
      </c>
      <c r="CI36" s="85">
        <f ca="1">(Assump!$D$191*SUM(Assump!$D$53:$D$54)*Assump!$D$189+(SUM(CI34:CI35)-Assump!$D$191*SUM(Assump!$D$53:$D$54))*Assump!$D$190)*CI17</f>
        <v>70.661743540677662</v>
      </c>
      <c r="CJ36" s="85">
        <f ca="1">(Assump!$D$191*SUM(Assump!$D$53:$D$54)*Assump!$D$189+(SUM(CJ34:CJ35)-Assump!$D$191*SUM(Assump!$D$53:$D$54))*Assump!$D$190)*CJ17</f>
        <v>70.861663442115898</v>
      </c>
      <c r="CK36" s="85">
        <f ca="1">(Assump!$D$191*SUM(Assump!$D$53:$D$54)*Assump!$D$189+(SUM(CK34:CK35)-Assump!$D$191*SUM(Assump!$D$53:$D$54))*Assump!$D$190)*CK17</f>
        <v>71.062237829288733</v>
      </c>
      <c r="CL36" s="85">
        <f ca="1">(Assump!$D$191*SUM(Assump!$D$53:$D$54)*Assump!$D$189+(SUM(CL34:CL35)-Assump!$D$191*SUM(Assump!$D$53:$D$54))*Assump!$D$190)*CL17</f>
        <v>71.263468844812138</v>
      </c>
      <c r="CM36" s="85">
        <f ca="1">(Assump!$D$191*SUM(Assump!$D$53:$D$54)*Assump!$D$189+(SUM(CM34:CM35)-Assump!$D$191*SUM(Assump!$D$53:$D$54))*Assump!$D$190)*CM17</f>
        <v>71.465358638316474</v>
      </c>
      <c r="CN36" s="85">
        <f ca="1">(Assump!$D$191*SUM(Assump!$D$53:$D$54)*Assump!$D$189+(SUM(CN34:CN35)-Assump!$D$191*SUM(Assump!$D$53:$D$54))*Assump!$D$190)*CN17</f>
        <v>71.667909366469431</v>
      </c>
      <c r="CO36" s="85">
        <f ca="1">(Assump!$D$191*SUM(Assump!$D$53:$D$54)*Assump!$D$189+(SUM(CO34:CO35)-Assump!$D$191*SUM(Assump!$D$53:$D$54))*Assump!$D$190)*CO17</f>
        <v>71.87112319299905</v>
      </c>
      <c r="CP36" s="85">
        <f ca="1">(Assump!$D$191*SUM(Assump!$D$53:$D$54)*Assump!$D$189+(SUM(CP34:CP35)-Assump!$D$191*SUM(Assump!$D$53:$D$54))*Assump!$D$190)*CP17</f>
        <v>72.075002288716874</v>
      </c>
      <c r="CQ36" s="85">
        <f ca="1">(Assump!$D$191*SUM(Assump!$D$53:$D$54)*Assump!$D$189+(SUM(CQ34:CQ35)-Assump!$D$191*SUM(Assump!$D$53:$D$54))*Assump!$D$190)*CQ17</f>
        <v>72.279548831541106</v>
      </c>
      <c r="CR36" s="85">
        <f ca="1">(Assump!$D$191*SUM(Assump!$D$53:$D$54)*Assump!$D$189+(SUM(CR34:CR35)-Assump!$D$191*SUM(Assump!$D$53:$D$54))*Assump!$D$190)*CR17</f>
        <v>72.484765006519908</v>
      </c>
      <c r="CS36" s="85">
        <f ca="1">(Assump!$D$191*SUM(Assump!$D$53:$D$54)*Assump!$D$189+(SUM(CS34:CS35)-Assump!$D$191*SUM(Assump!$D$53:$D$54))*Assump!$D$190)*CS17</f>
        <v>72.690653005854671</v>
      </c>
      <c r="CT36" s="85">
        <f ca="1">(Assump!$D$191*SUM(Assump!$D$53:$D$54)*Assump!$D$189+(SUM(CT34:CT35)-Assump!$D$191*SUM(Assump!$D$53:$D$54))*Assump!$D$190)*CT17</f>
        <v>72.89721502892354</v>
      </c>
      <c r="CU36" s="85">
        <f ca="1">(Assump!$D$191*SUM(Assump!$D$53:$D$54)*Assump!$D$189+(SUM(CU34:CU35)-Assump!$D$191*SUM(Assump!$D$53:$D$54))*Assump!$D$190)*CU17</f>
        <v>73.104453282304817</v>
      </c>
      <c r="CV36" s="85">
        <f ca="1">(Assump!$D$191*SUM(Assump!$D$53:$D$54)*Assump!$D$189+(SUM(CV34:CV35)-Assump!$D$191*SUM(Assump!$D$53:$D$54))*Assump!$D$190)*CV17</f>
        <v>73.312369979800593</v>
      </c>
      <c r="CW36" s="85">
        <f ca="1">(Assump!$D$191*SUM(Assump!$D$53:$D$54)*Assump!$D$189+(SUM(CW34:CW35)-Assump!$D$191*SUM(Assump!$D$53:$D$54))*Assump!$D$190)*CW17</f>
        <v>73.520967342460324</v>
      </c>
      <c r="CX36" s="85">
        <f ca="1">(Assump!$D$191*SUM(Assump!$D$53:$D$54)*Assump!$D$189+(SUM(CX34:CX35)-Assump!$D$191*SUM(Assump!$D$53:$D$54))*Assump!$D$190)*CX17</f>
        <v>73.730247598604677</v>
      </c>
      <c r="CY36" s="85">
        <f ca="1">(Assump!$D$191*SUM(Assump!$D$53:$D$54)*Assump!$D$189+(SUM(CY34:CY35)-Assump!$D$191*SUM(Assump!$D$53:$D$54))*Assump!$D$190)*CY17</f>
        <v>73.940212983849193</v>
      </c>
      <c r="CZ36" s="85">
        <f ca="1">(Assump!$D$191*SUM(Assump!$D$53:$D$54)*Assump!$D$189+(SUM(CZ34:CZ35)-Assump!$D$191*SUM(Assump!$D$53:$D$54))*Assump!$D$190)*CZ17</f>
        <v>74.150865741128257</v>
      </c>
      <c r="DA36" s="85">
        <f ca="1">(Assump!$D$191*SUM(Assump!$D$53:$D$54)*Assump!$D$189+(SUM(DA34:DA35)-Assump!$D$191*SUM(Assump!$D$53:$D$54))*Assump!$D$190)*DA17</f>
        <v>74.36220812071906</v>
      </c>
      <c r="DB36" s="85">
        <f ca="1">(Assump!$D$191*SUM(Assump!$D$53:$D$54)*Assump!$D$189+(SUM(DB34:DB35)-Assump!$D$191*SUM(Assump!$D$53:$D$54))*Assump!$D$190)*DB17</f>
        <v>74.574242380265602</v>
      </c>
      <c r="DC36" s="85">
        <f ca="1">(Assump!$D$191*SUM(Assump!$D$53:$D$54)*Assump!$D$189+(SUM(DC34:DC35)-Assump!$D$191*SUM(Assump!$D$53:$D$54))*Assump!$D$190)*DC17</f>
        <v>74.786970784802804</v>
      </c>
      <c r="DD36" s="85">
        <f ca="1">(Assump!$D$191*SUM(Assump!$D$53:$D$54)*Assump!$D$189+(SUM(DD34:DD35)-Assump!$D$191*SUM(Assump!$D$53:$D$54))*Assump!$D$190)*DD17</f>
        <v>75.000395606780756</v>
      </c>
      <c r="DE36" s="85">
        <f ca="1">(Assump!$D$191*SUM(Assump!$D$53:$D$54)*Assump!$D$189+(SUM(DE34:DE35)-Assump!$D$191*SUM(Assump!$D$53:$D$54))*Assump!$D$190)*DE17</f>
        <v>75.214519126088916</v>
      </c>
      <c r="DF36" s="85">
        <f ca="1">(Assump!$D$191*SUM(Assump!$D$53:$D$54)*Assump!$D$189+(SUM(DF34:DF35)-Assump!$D$191*SUM(Assump!$D$53:$D$54))*Assump!$D$190)*DF17</f>
        <v>75.429343630080524</v>
      </c>
      <c r="DG36" s="85">
        <f ca="1">(Assump!$D$191*SUM(Assump!$D$53:$D$54)*Assump!$D$189+(SUM(DG34:DG35)-Assump!$D$191*SUM(Assump!$D$53:$D$54))*Assump!$D$190)*DG17</f>
        <v>75.644871413597073</v>
      </c>
      <c r="DH36" s="85">
        <f ca="1">(Assump!$D$191*SUM(Assump!$D$53:$D$54)*Assump!$D$189+(SUM(DH34:DH35)-Assump!$D$191*SUM(Assump!$D$53:$D$54))*Assump!$D$190)*DH17</f>
        <v>75.861104778992669</v>
      </c>
      <c r="DI36" s="85">
        <f ca="1">(Assump!$D$191*SUM(Assump!$D$53:$D$54)*Assump!$D$189+(SUM(DI34:DI35)-Assump!$D$191*SUM(Assump!$D$53:$D$54))*Assump!$D$190)*DI17</f>
        <v>76.07804603615881</v>
      </c>
      <c r="DJ36" s="85">
        <f ca="1">(Assump!$D$191*SUM(Assump!$D$53:$D$54)*Assump!$D$189+(SUM(DJ34:DJ35)-Assump!$D$191*SUM(Assump!$D$53:$D$54))*Assump!$D$190)*DJ17</f>
        <v>76.295697502548919</v>
      </c>
      <c r="DK36" s="85">
        <f ca="1">(Assump!$D$191*SUM(Assump!$D$53:$D$54)*Assump!$D$189+(SUM(DK34:DK35)-Assump!$D$191*SUM(Assump!$D$53:$D$54))*Assump!$D$190)*DK17</f>
        <v>76.514061503203209</v>
      </c>
      <c r="DL36" s="85">
        <f ca="1">(Assump!$D$191*SUM(Assump!$D$53:$D$54)*Assump!$D$189+(SUM(DL34:DL35)-Assump!$D$191*SUM(Assump!$D$53:$D$54))*Assump!$D$190)*DL17</f>
        <v>76.733140370773441</v>
      </c>
      <c r="DM36" s="85">
        <f ca="1">(Assump!$D$191*SUM(Assump!$D$53:$D$54)*Assump!$D$189+(SUM(DM34:DM35)-Assump!$D$191*SUM(Assump!$D$53:$D$54))*Assump!$D$190)*DM17</f>
        <v>76.952936445547891</v>
      </c>
      <c r="DN36" s="85">
        <f ca="1">(Assump!$D$191*SUM(Assump!$D$53:$D$54)*Assump!$D$189+(SUM(DN34:DN35)-Assump!$D$191*SUM(Assump!$D$53:$D$54))*Assump!$D$190)*DN17</f>
        <v>77.173452075476291</v>
      </c>
      <c r="DO36" s="85">
        <f ca="1">(Assump!$D$191*SUM(Assump!$D$53:$D$54)*Assump!$D$189+(SUM(DO34:DO35)-Assump!$D$191*SUM(Assump!$D$53:$D$54))*Assump!$D$190)*DO17</f>
        <v>77.394689616194981</v>
      </c>
      <c r="DP36" s="85">
        <f ca="1">(Assump!$D$191*SUM(Assump!$D$53:$D$54)*Assump!$D$189+(SUM(DP34:DP35)-Assump!$D$191*SUM(Assump!$D$53:$D$54))*Assump!$D$190)*DP17</f>
        <v>77.616651431052034</v>
      </c>
      <c r="DQ36" s="85">
        <f ca="1">(Assump!$D$191*SUM(Assump!$D$53:$D$54)*Assump!$D$189+(SUM(DQ34:DQ35)-Assump!$D$191*SUM(Assump!$D$53:$D$54))*Assump!$D$190)*DQ17</f>
        <v>77.839339891132525</v>
      </c>
      <c r="DR36" s="85">
        <f ca="1">(Assump!$D$191*SUM(Assump!$D$53:$D$54)*Assump!$D$189+(SUM(DR34:DR35)-Assump!$D$191*SUM(Assump!$D$53:$D$54))*Assump!$D$190)*DR17</f>
        <v>78.062757375283809</v>
      </c>
      <c r="DS36" s="85">
        <f ca="1">(Assump!$D$191*SUM(Assump!$D$53:$D$54)*Assump!$D$189+(SUM(DS34:DS35)-Assump!$D$191*SUM(Assump!$D$53:$D$54))*Assump!$D$190)*DS17</f>
        <v>78.286906270141003</v>
      </c>
      <c r="DT36" s="85">
        <f ca="1">(Assump!$D$191*SUM(Assump!$D$53:$D$54)*Assump!$D$189+(SUM(DT34:DT35)-Assump!$D$191*SUM(Assump!$D$53:$D$54))*Assump!$D$190)*DT17</f>
        <v>78.511788970152423</v>
      </c>
      <c r="DU36" s="85">
        <f ca="1">(Assump!$D$191*SUM(Assump!$D$53:$D$54)*Assump!$D$189+(SUM(DU34:DU35)-Assump!$D$191*SUM(Assump!$D$53:$D$54))*Assump!$D$190)*DU17</f>
        <v>78.737407877605193</v>
      </c>
      <c r="DV36" s="85">
        <f ca="1">(Assump!$D$191*SUM(Assump!$D$53:$D$54)*Assump!$D$189+(SUM(DV34:DV35)-Assump!$D$191*SUM(Assump!$D$53:$D$54))*Assump!$D$190)*DV17</f>
        <v>78.963765402650921</v>
      </c>
      <c r="DW36" s="85">
        <f ca="1">(Assump!$D$191*SUM(Assump!$D$53:$D$54)*Assump!$D$189+(SUM(DW34:DW35)-Assump!$D$191*SUM(Assump!$D$53:$D$54))*Assump!$D$190)*DW17</f>
        <v>79.190863963331381</v>
      </c>
      <c r="DX36" s="85">
        <f ca="1">(Assump!$D$191*SUM(Assump!$D$53:$D$54)*Assump!$D$189+(SUM(DX34:DX35)-Assump!$D$191*SUM(Assump!$D$53:$D$54))*Assump!$D$190)*DX17</f>
        <v>79.418705985604433</v>
      </c>
      <c r="DY36" s="85">
        <f ca="1">(Assump!$D$191*SUM(Assump!$D$53:$D$54)*Assump!$D$189+(SUM(DY34:DY35)-Assump!$D$191*SUM(Assump!$D$53:$D$54))*Assump!$D$190)*DY17</f>
        <v>79.647293903369842</v>
      </c>
      <c r="DZ36" s="85">
        <f ca="1">(Assump!$D$191*SUM(Assump!$D$53:$D$54)*Assump!$D$189+(SUM(DZ34:DZ35)-Assump!$D$191*SUM(Assump!$D$53:$D$54))*Assump!$D$190)*DZ17</f>
        <v>79.876630158495374</v>
      </c>
      <c r="EA36" s="85">
        <f ca="1">(Assump!$D$191*SUM(Assump!$D$53:$D$54)*Assump!$D$189+(SUM(EA34:EA35)-Assump!$D$191*SUM(Assump!$D$53:$D$54))*Assump!$D$190)*EA17</f>
        <v>80.106717200842809</v>
      </c>
      <c r="EB36" s="85">
        <f ca="1">(Assump!$D$191*SUM(Assump!$D$53:$D$54)*Assump!$D$189+(SUM(EB34:EB35)-Assump!$D$191*SUM(Assump!$D$53:$D$54))*Assump!$D$190)*EB17</f>
        <v>80.337557488294152</v>
      </c>
      <c r="EC36" s="85">
        <f ca="1">(Assump!$D$191*SUM(Assump!$D$53:$D$54)*Assump!$D$189+(SUM(EC34:EC35)-Assump!$D$191*SUM(Assump!$D$53:$D$54))*Assump!$D$190)*EC17</f>
        <v>80.569153486777864</v>
      </c>
      <c r="ED36" s="85">
        <f ca="1">(Assump!$D$191*SUM(Assump!$D$53:$D$54)*Assump!$D$189+(SUM(ED34:ED35)-Assump!$D$191*SUM(Assump!$D$53:$D$54))*Assump!$D$190)*ED17</f>
        <v>80.801507670295209</v>
      </c>
      <c r="EE36" s="85">
        <f ca="1">(Assump!$D$191*SUM(Assump!$D$53:$D$54)*Assump!$D$189+(SUM(EE34:EE35)-Assump!$D$191*SUM(Assump!$D$53:$D$54))*Assump!$D$190)*EE17</f>
        <v>81.034622520946684</v>
      </c>
      <c r="EF36" s="85">
        <f ca="1">(Assump!$D$191*SUM(Assump!$D$53:$D$54)*Assump!$D$189+(SUM(EF34:EF35)-Assump!$D$191*SUM(Assump!$D$53:$D$54))*Assump!$D$190)*EF17</f>
        <v>81.268500528958569</v>
      </c>
      <c r="EG36" s="85">
        <f ca="1">(Assump!$D$191*SUM(Assump!$D$53:$D$54)*Assump!$D$189+(SUM(EG34:EG35)-Assump!$D$191*SUM(Assump!$D$53:$D$54))*Assump!$D$190)*EG17</f>
        <v>81.503144192709442</v>
      </c>
      <c r="EH36" s="85">
        <f ca="1">(Assump!$D$191*SUM(Assump!$D$53:$D$54)*Assump!$D$189+(SUM(EH34:EH35)-Assump!$D$191*SUM(Assump!$D$53:$D$54))*Assump!$D$190)*EH17</f>
        <v>81.738556018756995</v>
      </c>
      <c r="EI36" s="85">
        <f ca="1">(Assump!$D$191*SUM(Assump!$D$53:$D$54)*Assump!$D$189+(SUM(EI34:EI35)-Assump!$D$191*SUM(Assump!$D$53:$D$54))*Assump!$D$190)*EI17</f>
        <v>81.974738521864694</v>
      </c>
      <c r="EJ36" s="85">
        <f ca="1">(Assump!$D$191*SUM(Assump!$D$53:$D$54)*Assump!$D$189+(SUM(EJ34:EJ35)-Assump!$D$191*SUM(Assump!$D$53:$D$54))*Assump!$D$190)*EJ17</f>
        <v>82.211694225028651</v>
      </c>
      <c r="EK36" s="85">
        <f ca="1">(Assump!$D$191*SUM(Assump!$D$53:$D$54)*Assump!$D$189+(SUM(EK34:EK35)-Assump!$D$191*SUM(Assump!$D$53:$D$54))*Assump!$D$190)*EK17</f>
        <v>82.449425659504683</v>
      </c>
      <c r="EL36" s="85">
        <f ca="1">(Assump!$D$191*SUM(Assump!$D$53:$D$54)*Assump!$D$189+(SUM(EL34:EL35)-Assump!$D$191*SUM(Assump!$D$53:$D$54))*Assump!$D$190)*EL17</f>
        <v>82.687935364835255</v>
      </c>
      <c r="EM36" s="85">
        <f ca="1">(Assump!$D$191*SUM(Assump!$D$53:$D$54)*Assump!$D$189+(SUM(EM34:EM35)-Assump!$D$191*SUM(Assump!$D$53:$D$54))*Assump!$D$190)*EM17</f>
        <v>82.927225888876592</v>
      </c>
      <c r="EN36" s="85">
        <f ca="1">(Assump!$D$191*SUM(Assump!$D$53:$D$54)*Assump!$D$189+(SUM(EN34:EN35)-Assump!$D$191*SUM(Assump!$D$53:$D$54))*Assump!$D$190)*EN17</f>
        <v>83.167299787825982</v>
      </c>
      <c r="EO36" s="85">
        <f ca="1">(Assump!$D$191*SUM(Assump!$D$53:$D$54)*Assump!$D$189+(SUM(EO34:EO35)-Assump!$D$191*SUM(Assump!$D$53:$D$54))*Assump!$D$190)*EO17</f>
        <v>83.408159626249031</v>
      </c>
      <c r="EP36" s="85">
        <f ca="1">(Assump!$D$191*SUM(Assump!$D$53:$D$54)*Assump!$D$189+(SUM(EP34:EP35)-Assump!$D$191*SUM(Assump!$D$53:$D$54))*Assump!$D$190)*EP17</f>
        <v>83.649807977107059</v>
      </c>
      <c r="EQ36" s="85">
        <f ca="1">(Assump!$D$191*SUM(Assump!$D$53:$D$54)*Assump!$D$189+(SUM(EQ34:EQ35)-Assump!$D$191*SUM(Assump!$D$53:$D$54))*Assump!$D$190)*EQ17</f>
        <v>83.892247421784603</v>
      </c>
      <c r="ER36" s="85">
        <f ca="1">(Assump!$D$191*SUM(Assump!$D$53:$D$54)*Assump!$D$189+(SUM(ER34:ER35)-Assump!$D$191*SUM(Assump!$D$53:$D$54))*Assump!$D$190)*ER17</f>
        <v>84.135480550116952</v>
      </c>
      <c r="ES36" s="85">
        <f ca="1">(Assump!$D$191*SUM(Assump!$D$53:$D$54)*Assump!$D$189+(SUM(ES34:ES35)-Assump!$D$191*SUM(Assump!$D$53:$D$54))*Assump!$D$190)*ES17</f>
        <v>84.379509960417877</v>
      </c>
      <c r="ET36" s="85">
        <f ca="1">(Assump!$D$191*SUM(Assump!$D$53:$D$54)*Assump!$D$189+(SUM(ET34:ET35)-Assump!$D$191*SUM(Assump!$D$53:$D$54))*Assump!$D$190)*ET17</f>
        <v>84.62433825950734</v>
      </c>
      <c r="EU36" s="85">
        <f ca="1">(Assump!$D$191*SUM(Assump!$D$53:$D$54)*Assump!$D$189+(SUM(EU34:EU35)-Assump!$D$191*SUM(Assump!$D$53:$D$54))*Assump!$D$190)*EU17</f>
        <v>84.869968062739318</v>
      </c>
      <c r="EV36" s="85">
        <f ca="1">(Assump!$D$191*SUM(Assump!$D$53:$D$54)*Assump!$D$189+(SUM(EV34:EV35)-Assump!$D$191*SUM(Assump!$D$53:$D$54))*Assump!$D$190)*EV17</f>
        <v>85.116401994029843</v>
      </c>
      <c r="EW36" s="85">
        <f ca="1">(Assump!$D$191*SUM(Assump!$D$53:$D$54)*Assump!$D$189+(SUM(EW34:EW35)-Assump!$D$191*SUM(Assump!$D$53:$D$54))*Assump!$D$190)*EW17</f>
        <v>85.363642685884926</v>
      </c>
      <c r="EX36" s="85">
        <f ca="1">(Assump!$D$191*SUM(Assump!$D$53:$D$54)*Assump!$D$189+(SUM(EX34:EX35)-Assump!$D$191*SUM(Assump!$D$53:$D$54))*Assump!$D$190)*EX17</f>
        <v>85.611692779428708</v>
      </c>
      <c r="EY36" s="85">
        <f ca="1">(Assump!$D$191*SUM(Assump!$D$53:$D$54)*Assump!$D$189+(SUM(EY34:EY35)-Assump!$D$191*SUM(Assump!$D$53:$D$54))*Assump!$D$190)*EY17</f>
        <v>85.860554924431696</v>
      </c>
      <c r="EZ36" s="85">
        <f ca="1">(Assump!$D$191*SUM(Assump!$D$53:$D$54)*Assump!$D$189+(SUM(EZ34:EZ35)-Assump!$D$191*SUM(Assump!$D$53:$D$54))*Assump!$D$190)*EZ17</f>
        <v>86.110231779339074</v>
      </c>
      <c r="FA36" s="85">
        <f ca="1">(Assump!$D$191*SUM(Assump!$D$53:$D$54)*Assump!$D$189+(SUM(FA34:FA35)-Assump!$D$191*SUM(Assump!$D$53:$D$54))*Assump!$D$190)*FA17</f>
        <v>86.36072601129905</v>
      </c>
      <c r="FB36" s="85">
        <f ca="1">(Assump!$D$191*SUM(Assump!$D$53:$D$54)*Assump!$D$189+(SUM(FB34:FB35)-Assump!$D$191*SUM(Assump!$D$53:$D$54))*Assump!$D$190)*FB17</f>
        <v>86.61204029619141</v>
      </c>
      <c r="FC36" s="85">
        <f ca="1">(Assump!$D$191*SUM(Assump!$D$53:$D$54)*Assump!$D$189+(SUM(FC34:FC35)-Assump!$D$191*SUM(Assump!$D$53:$D$54))*Assump!$D$190)*FC17</f>
        <v>86.864177318656061</v>
      </c>
      <c r="FD36" s="85">
        <f ca="1">(Assump!$D$191*SUM(Assump!$D$53:$D$54)*Assump!$D$189+(SUM(FD34:FD35)-Assump!$D$191*SUM(Assump!$D$53:$D$54))*Assump!$D$190)*FD17</f>
        <v>87.117139772121689</v>
      </c>
      <c r="FE36" s="85">
        <f ca="1">(Assump!$D$191*SUM(Assump!$D$53:$D$54)*Assump!$D$189+(SUM(FE34:FE35)-Assump!$D$191*SUM(Assump!$D$53:$D$54))*Assump!$D$190)*FE17</f>
        <v>87.370930358834656</v>
      </c>
      <c r="FF36" s="85">
        <f ca="1">(Assump!$D$191*SUM(Assump!$D$53:$D$54)*Assump!$D$189+(SUM(FF34:FF35)-Assump!$D$191*SUM(Assump!$D$53:$D$54))*Assump!$D$190)*FF17</f>
        <v>87.625551789887695</v>
      </c>
      <c r="FG36" s="85">
        <f ca="1">(Assump!$D$191*SUM(Assump!$D$53:$D$54)*Assump!$D$189+(SUM(FG34:FG35)-Assump!$D$191*SUM(Assump!$D$53:$D$54))*Assump!$D$190)*FG17</f>
        <v>87.881006785248957</v>
      </c>
      <c r="FH36" s="85">
        <f ca="1">(Assump!$D$191*SUM(Assump!$D$53:$D$54)*Assump!$D$189+(SUM(FH34:FH35)-Assump!$D$191*SUM(Assump!$D$53:$D$54))*Assump!$D$190)*FH17</f>
        <v>88.137298073791101</v>
      </c>
      <c r="FI36" s="85">
        <f ca="1">(Assump!$D$191*SUM(Assump!$D$53:$D$54)*Assump!$D$189+(SUM(FI34:FI35)-Assump!$D$191*SUM(Assump!$D$53:$D$54))*Assump!$D$190)*FI17</f>
        <v>88.394428393320368</v>
      </c>
      <c r="FJ36" s="85">
        <f ca="1">(Assump!$D$191*SUM(Assump!$D$53:$D$54)*Assump!$D$189+(SUM(FJ34:FJ35)-Assump!$D$191*SUM(Assump!$D$53:$D$54))*Assump!$D$190)*FJ17</f>
        <v>88.652400490605899</v>
      </c>
      <c r="FK36" s="85">
        <f ca="1">(Assump!$D$191*SUM(Assump!$D$53:$D$54)*Assump!$D$189+(SUM(FK34:FK35)-Assump!$D$191*SUM(Assump!$D$53:$D$54))*Assump!$D$190)*FK17</f>
        <v>88.91121712140901</v>
      </c>
      <c r="FL36" s="85">
        <f ca="1">(Assump!$D$191*SUM(Assump!$D$53:$D$54)*Assump!$D$189+(SUM(FL34:FL35)-Assump!$D$191*SUM(Assump!$D$53:$D$54))*Assump!$D$190)*FL17</f>
        <v>89.170881050512676</v>
      </c>
      <c r="FM36" s="85">
        <f ca="1">(Assump!$D$191*SUM(Assump!$D$53:$D$54)*Assump!$D$189+(SUM(FM34:FM35)-Assump!$D$191*SUM(Assump!$D$53:$D$54))*Assump!$D$190)*FM17</f>
        <v>89.431395051751053</v>
      </c>
      <c r="FN36" s="85">
        <f ca="1">(Assump!$D$191*SUM(Assump!$D$53:$D$54)*Assump!$D$189+(SUM(FN34:FN35)-Assump!$D$191*SUM(Assump!$D$53:$D$54))*Assump!$D$190)*FN17</f>
        <v>89.692761908039117</v>
      </c>
      <c r="FO36" s="85">
        <f ca="1">(Assump!$D$191*SUM(Assump!$D$53:$D$54)*Assump!$D$189+(SUM(FO34:FO35)-Assump!$D$191*SUM(Assump!$D$53:$D$54))*Assump!$D$190)*FO17</f>
        <v>89.954984411402322</v>
      </c>
      <c r="FP36" s="85">
        <f ca="1">(Assump!$D$191*SUM(Assump!$D$53:$D$54)*Assump!$D$189+(SUM(FP34:FP35)-Assump!$D$191*SUM(Assump!$D$53:$D$54))*Assump!$D$190)*FP17</f>
        <v>90.218065363006602</v>
      </c>
      <c r="FQ36" s="85">
        <f ca="1">(Assump!$D$191*SUM(Assump!$D$53:$D$54)*Assump!$D$189+(SUM(FQ34:FQ35)-Assump!$D$191*SUM(Assump!$D$53:$D$54))*Assump!$D$190)*FQ17</f>
        <v>90.482007573188085</v>
      </c>
      <c r="FR36" s="85">
        <f ca="1">(Assump!$D$191*SUM(Assump!$D$53:$D$54)*Assump!$D$189+(SUM(FR34:FR35)-Assump!$D$191*SUM(Assump!$D$53:$D$54))*Assump!$D$190)*FR17</f>
        <v>90.746813861483247</v>
      </c>
      <c r="FS36" s="85">
        <f ca="1">(Assump!$D$191*SUM(Assump!$D$53:$D$54)*Assump!$D$189+(SUM(FS34:FS35)-Assump!$D$191*SUM(Assump!$D$53:$D$54))*Assump!$D$190)*FS17</f>
        <v>91.012487056658969</v>
      </c>
      <c r="FT36" s="85">
        <f ca="1">(Assump!$D$191*SUM(Assump!$D$53:$D$54)*Assump!$D$189+(SUM(FT34:FT35)-Assump!$D$191*SUM(Assump!$D$53:$D$54))*Assump!$D$190)*FT17</f>
        <v>91.279029996742793</v>
      </c>
      <c r="FU36" s="85">
        <f ca="1">(Assump!$D$191*SUM(Assump!$D$53:$D$54)*Assump!$D$189+(SUM(FU34:FU35)-Assump!$D$191*SUM(Assump!$D$53:$D$54))*Assump!$D$190)*FU17</f>
        <v>91.546445529053244</v>
      </c>
      <c r="FV36" s="85">
        <f ca="1">(Assump!$D$191*SUM(Assump!$D$53:$D$54)*Assump!$D$189+(SUM(FV34:FV35)-Assump!$D$191*SUM(Assump!$D$53:$D$54))*Assump!$D$190)*FV17</f>
        <v>91.81473651023019</v>
      </c>
      <c r="FW36" s="85">
        <f ca="1">(Assump!$D$191*SUM(Assump!$D$53:$D$54)*Assump!$D$189+(SUM(FW34:FW35)-Assump!$D$191*SUM(Assump!$D$53:$D$54))*Assump!$D$190)*FW17</f>
        <v>92.083905806265435</v>
      </c>
      <c r="FX36" s="85">
        <f ca="1">(Assump!$D$191*SUM(Assump!$D$53:$D$54)*Assump!$D$189+(SUM(FX34:FX35)-Assump!$D$191*SUM(Assump!$D$53:$D$54))*Assump!$D$190)*FX17</f>
        <v>92.35395629253324</v>
      </c>
      <c r="FY36" s="85">
        <f ca="1">(Assump!$D$191*SUM(Assump!$D$53:$D$54)*Assump!$D$189+(SUM(FY34:FY35)-Assump!$D$191*SUM(Assump!$D$53:$D$54))*Assump!$D$190)*FY17</f>
        <v>92.624890853821142</v>
      </c>
      <c r="FZ36" s="85">
        <f ca="1">(Assump!$D$191*SUM(Assump!$D$53:$D$54)*Assump!$D$189+(SUM(FZ34:FZ35)-Assump!$D$191*SUM(Assump!$D$53:$D$54))*Assump!$D$190)*FZ17</f>
        <v>92.896712384360725</v>
      </c>
      <c r="GA36" s="85">
        <f ca="1">(Assump!$D$191*SUM(Assump!$D$53:$D$54)*Assump!$D$189+(SUM(GA34:GA35)-Assump!$D$191*SUM(Assump!$D$53:$D$54))*Assump!$D$190)*GA17</f>
        <v>93.169423787858463</v>
      </c>
      <c r="GB36" s="85">
        <f ca="1">(Assump!$D$191*SUM(Assump!$D$53:$D$54)*Assump!$D$189+(SUM(GB34:GB35)-Assump!$D$191*SUM(Assump!$D$53:$D$54))*Assump!$D$190)*GB17</f>
        <v>93.44302797752691</v>
      </c>
      <c r="GC36" s="85">
        <f ca="1">(Assump!$D$191*SUM(Assump!$D$53:$D$54)*Assump!$D$189+(SUM(GC34:GC35)-Assump!$D$191*SUM(Assump!$D$53:$D$54))*Assump!$D$190)*GC17</f>
        <v>93.717527876115653</v>
      </c>
      <c r="GD36" s="85">
        <f ca="1">(Assump!$D$191*SUM(Assump!$D$53:$D$54)*Assump!$D$189+(SUM(GD34:GD35)-Assump!$D$191*SUM(Assump!$D$53:$D$54))*Assump!$D$190)*GD17</f>
        <v>93.99292641594262</v>
      </c>
      <c r="GE36" s="85">
        <f ca="1">(Assump!$D$191*SUM(Assump!$D$53:$D$54)*Assump!$D$189+(SUM(GE34:GE35)-Assump!$D$191*SUM(Assump!$D$53:$D$54))*Assump!$D$190)*GE17</f>
        <v>94.269226538925366</v>
      </c>
      <c r="GF36" s="85">
        <f ca="1">(Assump!$D$191*SUM(Assump!$D$53:$D$54)*Assump!$D$189+(SUM(GF34:GF35)-Assump!$D$191*SUM(Assump!$D$53:$D$54))*Assump!$D$190)*GF17</f>
        <v>94.546431196612545</v>
      </c>
      <c r="GG36" s="85">
        <f ca="1">(Assump!$D$191*SUM(Assump!$D$53:$D$54)*Assump!$D$189+(SUM(GG34:GG35)-Assump!$D$191*SUM(Assump!$D$53:$D$54))*Assump!$D$190)*GG17</f>
        <v>94.824543350215421</v>
      </c>
      <c r="GH36" s="85">
        <f ca="1">(Assump!$D$191*SUM(Assump!$D$53:$D$54)*Assump!$D$189+(SUM(GH34:GH35)-Assump!$D$191*SUM(Assump!$D$53:$D$54))*Assump!$D$190)*GH17</f>
        <v>95.103565970639451</v>
      </c>
      <c r="GI36" s="85">
        <f ca="1">(Assump!$D$191*SUM(Assump!$D$53:$D$54)*Assump!$D$189+(SUM(GI34:GI35)-Assump!$D$191*SUM(Assump!$D$53:$D$54))*Assump!$D$190)*GI17</f>
        <v>95.383502038516085</v>
      </c>
      <c r="GJ36" s="85">
        <f ca="1">(Assump!$D$191*SUM(Assump!$D$53:$D$54)*Assump!$D$189+(SUM(GJ34:GJ35)-Assump!$D$191*SUM(Assump!$D$53:$D$54))*Assump!$D$190)*GJ17</f>
        <v>95.664354544234612</v>
      </c>
      <c r="GK36" s="85">
        <f ca="1">(Assump!$D$191*SUM(Assump!$D$53:$D$54)*Assump!$D$189+(SUM(GK34:GK35)-Assump!$D$191*SUM(Assump!$D$53:$D$54))*Assump!$D$190)*GK17</f>
        <v>95.946126487974041</v>
      </c>
      <c r="GL36" s="85">
        <f ca="1">(Assump!$D$191*SUM(Assump!$D$53:$D$54)*Assump!$D$189+(SUM(GL34:GL35)-Assump!$D$191*SUM(Assump!$D$53:$D$54))*Assump!$D$190)*GL17</f>
        <v>96.228820879735181</v>
      </c>
      <c r="GM36" s="85">
        <f ca="1">(Assump!$D$191*SUM(Assump!$D$53:$D$54)*Assump!$D$189+(SUM(GM34:GM35)-Assump!$D$191*SUM(Assump!$D$53:$D$54))*Assump!$D$190)*GM17</f>
        <v>96.512440739372835</v>
      </c>
      <c r="GN36" s="85">
        <f ca="1">(Assump!$D$191*SUM(Assump!$D$53:$D$54)*Assump!$D$189+(SUM(GN34:GN35)-Assump!$D$191*SUM(Assump!$D$53:$D$54))*Assump!$D$190)*GN17</f>
        <v>96.796989096628025</v>
      </c>
      <c r="GO36" s="85">
        <f ca="1">(Assump!$D$191*SUM(Assump!$D$53:$D$54)*Assump!$D$189+(SUM(GO34:GO35)-Assump!$D$191*SUM(Assump!$D$53:$D$54))*Assump!$D$190)*GO17</f>
        <v>97.082468991160312</v>
      </c>
      <c r="GP36" s="85">
        <f ca="1">(Assump!$D$191*SUM(Assump!$D$53:$D$54)*Assump!$D$189+(SUM(GP34:GP35)-Assump!$D$191*SUM(Assump!$D$53:$D$54))*Assump!$D$190)*GP17</f>
        <v>97.368883472580364</v>
      </c>
      <c r="GQ36" s="85">
        <f ca="1">(Assump!$D$191*SUM(Assump!$D$53:$D$54)*Assump!$D$189+(SUM(GQ34:GQ35)-Assump!$D$191*SUM(Assump!$D$53:$D$54))*Assump!$D$190)*GQ17</f>
        <v>97.656235600482432</v>
      </c>
      <c r="GR36" s="85">
        <f ca="1">(Assump!$D$191*SUM(Assump!$D$53:$D$54)*Assump!$D$189+(SUM(GR34:GR35)-Assump!$D$191*SUM(Assump!$D$53:$D$54))*Assump!$D$190)*GR17</f>
        <v>97.9445284444771</v>
      </c>
      <c r="GS36" s="85">
        <f ca="1">(Assump!$D$191*SUM(Assump!$D$53:$D$54)*Assump!$D$189+(SUM(GS34:GS35)-Assump!$D$191*SUM(Assump!$D$53:$D$54))*Assump!$D$190)*GS17</f>
        <v>98.233765084224061</v>
      </c>
      <c r="GT36" s="85">
        <f ca="1">(Assump!$D$191*SUM(Assump!$D$53:$D$54)*Assump!$D$189+(SUM(GT34:GT35)-Assump!$D$191*SUM(Assump!$D$53:$D$54))*Assump!$D$190)*GT17</f>
        <v>98.523948609465066</v>
      </c>
      <c r="GU36" s="85">
        <f ca="1">(Assump!$D$191*SUM(Assump!$D$53:$D$54)*Assump!$D$189+(SUM(GU34:GU35)-Assump!$D$191*SUM(Assump!$D$53:$D$54))*Assump!$D$190)*GU17</f>
        <v>98.815082120056786</v>
      </c>
      <c r="GV36" s="85">
        <f ca="1">(Assump!$D$191*SUM(Assump!$D$53:$D$54)*Assump!$D$189+(SUM(GV34:GV35)-Assump!$D$191*SUM(Assump!$D$53:$D$54))*Assump!$D$190)*GV17</f>
        <v>99.107168726004033</v>
      </c>
      <c r="GW36" s="85">
        <f ca="1">(Assump!$D$191*SUM(Assump!$D$53:$D$54)*Assump!$D$189+(SUM(GW34:GW35)-Assump!$D$191*SUM(Assump!$D$53:$D$54))*Assump!$D$190)*GW17</f>
        <v>99.400211547493043</v>
      </c>
      <c r="GX36" s="85">
        <f ca="1">(Assump!$D$191*SUM(Assump!$D$53:$D$54)*Assump!$D$189+(SUM(GX34:GX35)-Assump!$D$191*SUM(Assump!$D$53:$D$54))*Assump!$D$190)*GX17</f>
        <v>99.694213714924643</v>
      </c>
      <c r="GY36" s="85">
        <f ca="1">(Assump!$D$191*SUM(Assump!$D$53:$D$54)*Assump!$D$189+(SUM(GY34:GY35)-Assump!$D$191*SUM(Assump!$D$53:$D$54))*Assump!$D$190)*GY17</f>
        <v>99.989178368947819</v>
      </c>
      <c r="GZ36" s="85">
        <f ca="1">(Assump!$D$191*SUM(Assump!$D$53:$D$54)*Assump!$D$189+(SUM(GZ34:GZ35)-Assump!$D$191*SUM(Assump!$D$53:$D$54))*Assump!$D$190)*GZ17</f>
        <v>100.28510866049322</v>
      </c>
      <c r="HA36" s="85">
        <f ca="1">(Assump!$D$191*SUM(Assump!$D$53:$D$54)*Assump!$D$189+(SUM(HA34:HA35)-Assump!$D$191*SUM(Assump!$D$53:$D$54))*Assump!$D$190)*HA17</f>
        <v>100.5820077508068</v>
      </c>
      <c r="HB36" s="85">
        <f ca="1">(Assump!$D$191*SUM(Assump!$D$53:$D$54)*Assump!$D$189+(SUM(HB34:HB35)-Assump!$D$191*SUM(Assump!$D$53:$D$54))*Assump!$D$190)*HB17</f>
        <v>100.87987881148365</v>
      </c>
      <c r="HC36" s="85">
        <f ca="1">(Assump!$D$191*SUM(Assump!$D$53:$D$54)*Assump!$D$189+(SUM(HC34:HC35)-Assump!$D$191*SUM(Assump!$D$53:$D$54))*Assump!$D$190)*HC17</f>
        <v>101.17872502450177</v>
      </c>
      <c r="HD36" s="85">
        <f ca="1">(Assump!$D$191*SUM(Assump!$D$53:$D$54)*Assump!$D$189+(SUM(HD34:HD35)-Assump!$D$191*SUM(Assump!$D$53:$D$54))*Assump!$D$190)*HD17</f>
        <v>101.47854958225624</v>
      </c>
      <c r="HE36" s="85">
        <f ca="1">(Assump!$D$191*SUM(Assump!$D$53:$D$54)*Assump!$D$189+(SUM(HE34:HE35)-Assump!$D$191*SUM(Assump!$D$53:$D$54))*Assump!$D$190)*HE17</f>
        <v>101.77935568759311</v>
      </c>
      <c r="HF36" s="85">
        <f ca="1">(Assump!$D$191*SUM(Assump!$D$53:$D$54)*Assump!$D$189+(SUM(HF34:HF35)-Assump!$D$191*SUM(Assump!$D$53:$D$54))*Assump!$D$190)*HF17</f>
        <v>102.08114655384374</v>
      </c>
      <c r="HG36" s="85">
        <f ca="1">(Assump!$D$191*SUM(Assump!$D$53:$D$54)*Assump!$D$189+(SUM(HG34:HG35)-Assump!$D$191*SUM(Assump!$D$53:$D$54))*Assump!$D$190)*HG17</f>
        <v>102.3839254048591</v>
      </c>
      <c r="HH36" s="85">
        <f ca="1">(Assump!$D$191*SUM(Assump!$D$53:$D$54)*Assump!$D$189+(SUM(HH34:HH35)-Assump!$D$191*SUM(Assump!$D$53:$D$54))*Assump!$D$190)*HH17</f>
        <v>102.68769547504425</v>
      </c>
      <c r="HI36" s="85">
        <f ca="1">(Assump!$D$191*SUM(Assump!$D$53:$D$54)*Assump!$D$189+(SUM(HI34:HI35)-Assump!$D$191*SUM(Assump!$D$53:$D$54))*Assump!$D$190)*HI17</f>
        <v>102.99246000939281</v>
      </c>
      <c r="HJ36" s="85">
        <f ca="1">(Assump!$D$191*SUM(Assump!$D$53:$D$54)*Assump!$D$189+(SUM(HJ34:HJ35)-Assump!$D$191*SUM(Assump!$D$53:$D$54))*Assump!$D$190)*HJ17</f>
        <v>103.29822226352169</v>
      </c>
      <c r="HK36" s="85">
        <f ca="1">(Assump!$D$191*SUM(Assump!$D$53:$D$54)*Assump!$D$189+(SUM(HK34:HK35)-Assump!$D$191*SUM(Assump!$D$53:$D$54))*Assump!$D$190)*HK17</f>
        <v>103.60498550370579</v>
      </c>
      <c r="HL36" s="85">
        <f ca="1">(Assump!$D$191*SUM(Assump!$D$53:$D$54)*Assump!$D$189+(SUM(HL34:HL35)-Assump!$D$191*SUM(Assump!$D$53:$D$54))*Assump!$D$190)*HL17</f>
        <v>103.91275300691299</v>
      </c>
      <c r="HM36" s="85">
        <f ca="1">(Assump!$D$191*SUM(Assump!$D$53:$D$54)*Assump!$D$189+(SUM(HM34:HM35)-Assump!$D$191*SUM(Assump!$D$53:$D$54))*Assump!$D$190)*HM17</f>
        <v>104.22152806083912</v>
      </c>
      <c r="HN36" s="85">
        <f ca="1">(Assump!$D$191*SUM(Assump!$D$53:$D$54)*Assump!$D$189+(SUM(HN34:HN35)-Assump!$D$191*SUM(Assump!$D$53:$D$54))*Assump!$D$190)*HN17</f>
        <v>104.53131396394303</v>
      </c>
      <c r="HO36" s="85">
        <f ca="1">(Assump!$D$191*SUM(Assump!$D$53:$D$54)*Assump!$D$189+(SUM(HO34:HO35)-Assump!$D$191*SUM(Assump!$D$53:$D$54))*Assump!$D$190)*HO17</f>
        <v>104.84211402548191</v>
      </c>
      <c r="HP36" s="85">
        <f ca="1">(Assump!$D$191*SUM(Assump!$D$53:$D$54)*Assump!$D$189+(SUM(HP34:HP35)-Assump!$D$191*SUM(Assump!$D$53:$D$54))*Assump!$D$190)*HP17</f>
        <v>105.15393156554654</v>
      </c>
      <c r="HQ36" s="85">
        <f ca="1">(Assump!$D$191*SUM(Assump!$D$53:$D$54)*Assump!$D$189+(SUM(HQ34:HQ35)-Assump!$D$191*SUM(Assump!$D$53:$D$54))*Assump!$D$190)*HQ17</f>
        <v>105.4667699150969</v>
      </c>
      <c r="HR36" s="85">
        <f ca="1">(Assump!$D$191*SUM(Assump!$D$53:$D$54)*Assump!$D$189+(SUM(HR34:HR35)-Assump!$D$191*SUM(Assump!$D$53:$D$54))*Assump!$D$190)*HR17</f>
        <v>105.78063241599754</v>
      </c>
      <c r="HS36" s="85">
        <f ca="1">(Assump!$D$191*SUM(Assump!$D$53:$D$54)*Assump!$D$189+(SUM(HS34:HS35)-Assump!$D$191*SUM(Assump!$D$53:$D$54))*Assump!$D$190)*HS17</f>
        <v>106.09552242105354</v>
      </c>
      <c r="HT36" s="85">
        <f ca="1">(Assump!$D$191*SUM(Assump!$D$53:$D$54)*Assump!$D$189+(SUM(HT34:HT35)-Assump!$D$191*SUM(Assump!$D$53:$D$54))*Assump!$D$190)*HT17</f>
        <v>106.41144329404611</v>
      </c>
      <c r="HU36" s="85">
        <f ca="1">(Assump!$D$191*SUM(Assump!$D$53:$D$54)*Assump!$D$189+(SUM(HU34:HU35)-Assump!$D$191*SUM(Assump!$D$53:$D$54))*Assump!$D$190)*HU17</f>
        <v>106.7283984097686</v>
      </c>
      <c r="HV36" s="85">
        <f ca="1">(Assump!$D$191*SUM(Assump!$D$53:$D$54)*Assump!$D$189+(SUM(HV34:HV35)-Assump!$D$191*SUM(Assump!$D$53:$D$54))*Assump!$D$190)*HV17</f>
        <v>107.04639115406263</v>
      </c>
      <c r="HW36" s="85">
        <f ca="1">(Assump!$D$191*SUM(Assump!$D$53:$D$54)*Assump!$D$189+(SUM(HW34:HW35)-Assump!$D$191*SUM(Assump!$D$53:$D$54))*Assump!$D$190)*HW17</f>
        <v>107.36542492385411</v>
      </c>
      <c r="HX36" s="85">
        <f ca="1">(Assump!$D$191*SUM(Assump!$D$53:$D$54)*Assump!$D$189+(SUM(HX34:HX35)-Assump!$D$191*SUM(Assump!$D$53:$D$54))*Assump!$D$190)*HX17</f>
        <v>107.68550312718958</v>
      </c>
      <c r="HY36" s="85">
        <f ca="1">(Assump!$D$191*SUM(Assump!$D$53:$D$54)*Assump!$D$189+(SUM(HY34:HY35)-Assump!$D$191*SUM(Assump!$D$53:$D$54))*Assump!$D$190)*HY17</f>
        <v>108.00662918327275</v>
      </c>
      <c r="HZ36" s="85">
        <f ca="1">(Assump!$D$191*SUM(Assump!$D$53:$D$54)*Assump!$D$189+(SUM(HZ34:HZ35)-Assump!$D$191*SUM(Assump!$D$53:$D$54))*Assump!$D$190)*HZ17</f>
        <v>108.32880652250081</v>
      </c>
      <c r="IA36" s="85">
        <f ca="1">(Assump!$D$191*SUM(Assump!$D$53:$D$54)*Assump!$D$189+(SUM(IA34:IA35)-Assump!$D$191*SUM(Assump!$D$53:$D$54))*Assump!$D$190)*IA17</f>
        <v>108.65203858650125</v>
      </c>
      <c r="IB36" s="85">
        <f ca="1">(Assump!$D$191*SUM(Assump!$D$53:$D$54)*Assump!$D$189+(SUM(IB34:IB35)-Assump!$D$191*SUM(Assump!$D$53:$D$54))*Assump!$D$190)*IB17</f>
        <v>108.97632882816848</v>
      </c>
      <c r="IC36" s="85">
        <f ca="1">(Assump!$D$191*SUM(Assump!$D$53:$D$54)*Assump!$D$189+(SUM(IC34:IC35)-Assump!$D$191*SUM(Assump!$D$53:$D$54))*Assump!$D$190)*IC17</f>
        <v>109.30168071170081</v>
      </c>
      <c r="ID36" s="85">
        <f ca="1">(Assump!$D$191*SUM(Assump!$D$53:$D$54)*Assump!$D$189+(SUM(ID34:ID35)-Assump!$D$191*SUM(Assump!$D$53:$D$54))*Assump!$D$190)*ID17</f>
        <v>109.30168071170081</v>
      </c>
      <c r="IE36" s="85">
        <f ca="1">(Assump!$D$191*SUM(Assump!$D$53:$D$54)*Assump!$D$189+(SUM(IE34:IE35)-Assump!$D$191*SUM(Assump!$D$53:$D$54))*Assump!$D$190)*IE17</f>
        <v>109.30168071170081</v>
      </c>
      <c r="IF36" s="85">
        <f ca="1">(Assump!$D$191*SUM(Assump!$D$53:$D$54)*Assump!$D$189+(SUM(IF34:IF35)-Assump!$D$191*SUM(Assump!$D$53:$D$54))*Assump!$D$190)*IF17</f>
        <v>109.30168071170081</v>
      </c>
      <c r="IG36" s="85">
        <f ca="1">(Assump!$D$191*SUM(Assump!$D$53:$D$54)*Assump!$D$189+(SUM(IG34:IG35)-Assump!$D$191*SUM(Assump!$D$53:$D$54))*Assump!$D$190)*IG17</f>
        <v>109.30168071170081</v>
      </c>
      <c r="IH36" s="85">
        <f ca="1">(Assump!$D$191*SUM(Assump!$D$53:$D$54)*Assump!$D$189+(SUM(IH34:IH35)-Assump!$D$191*SUM(Assump!$D$53:$D$54))*Assump!$D$190)*IH17</f>
        <v>109.30168071170081</v>
      </c>
      <c r="II36" s="85">
        <f ca="1">(Assump!$D$191*SUM(Assump!$D$53:$D$54)*Assump!$D$189+(SUM(II34:II35)-Assump!$D$191*SUM(Assump!$D$53:$D$54))*Assump!$D$190)*II17</f>
        <v>109.30168071170081</v>
      </c>
      <c r="IJ36" s="85">
        <f ca="1">(Assump!$D$191*SUM(Assump!$D$53:$D$54)*Assump!$D$189+(SUM(IJ34:IJ35)-Assump!$D$191*SUM(Assump!$D$53:$D$54))*Assump!$D$190)*IJ17</f>
        <v>109.30168071170081</v>
      </c>
      <c r="IK36" s="85">
        <f ca="1">(Assump!$D$191*SUM(Assump!$D$53:$D$54)*Assump!$D$189+(SUM(IK34:IK35)-Assump!$D$191*SUM(Assump!$D$53:$D$54))*Assump!$D$190)*IK17</f>
        <v>109.30168071170081</v>
      </c>
      <c r="IL36" s="85">
        <f ca="1">(Assump!$D$191*SUM(Assump!$D$53:$D$54)*Assump!$D$189+(SUM(IL34:IL35)-Assump!$D$191*SUM(Assump!$D$53:$D$54))*Assump!$D$190)*IL17</f>
        <v>109.30168071170081</v>
      </c>
    </row>
    <row r="37" spans="2:246" ht="12" customHeight="1" outlineLevel="2" x14ac:dyDescent="0.3">
      <c r="B37" s="7" t="s">
        <v>153</v>
      </c>
      <c r="C37" s="56" t="s">
        <v>150</v>
      </c>
      <c r="E37" s="85">
        <f>Assump!$D$60*Assump!$D$62/12</f>
        <v>32.517138749999994</v>
      </c>
      <c r="F37" s="48" t="s">
        <v>286</v>
      </c>
      <c r="G37" s="85">
        <f t="shared" ref="G37:BR37" si="48">$E37*G$17</f>
        <v>0</v>
      </c>
      <c r="H37" s="85">
        <f t="shared" si="48"/>
        <v>0</v>
      </c>
      <c r="I37" s="85">
        <f t="shared" si="48"/>
        <v>0</v>
      </c>
      <c r="J37" s="85">
        <f t="shared" si="48"/>
        <v>0</v>
      </c>
      <c r="K37" s="85">
        <f t="shared" si="48"/>
        <v>0</v>
      </c>
      <c r="L37" s="85">
        <f t="shared" si="48"/>
        <v>0</v>
      </c>
      <c r="M37" s="85">
        <f t="shared" si="48"/>
        <v>0</v>
      </c>
      <c r="N37" s="85">
        <f t="shared" si="48"/>
        <v>0</v>
      </c>
      <c r="O37" s="85">
        <f t="shared" si="48"/>
        <v>0</v>
      </c>
      <c r="P37" s="85">
        <f t="shared" si="48"/>
        <v>0</v>
      </c>
      <c r="Q37" s="85">
        <f t="shared" si="48"/>
        <v>0</v>
      </c>
      <c r="R37" s="85">
        <f t="shared" si="48"/>
        <v>0</v>
      </c>
      <c r="S37" s="85">
        <f t="shared" si="48"/>
        <v>32.517138749999994</v>
      </c>
      <c r="T37" s="85">
        <f t="shared" si="48"/>
        <v>32.517138749999994</v>
      </c>
      <c r="U37" s="85">
        <f t="shared" si="48"/>
        <v>32.517138749999994</v>
      </c>
      <c r="V37" s="85">
        <f t="shared" si="48"/>
        <v>32.517138749999994</v>
      </c>
      <c r="W37" s="85">
        <f t="shared" si="48"/>
        <v>32.517138749999994</v>
      </c>
      <c r="X37" s="85">
        <f t="shared" si="48"/>
        <v>32.517138749999994</v>
      </c>
      <c r="Y37" s="85">
        <f t="shared" si="48"/>
        <v>32.517138749999994</v>
      </c>
      <c r="Z37" s="85">
        <f t="shared" si="48"/>
        <v>32.517138749999994</v>
      </c>
      <c r="AA37" s="85">
        <f t="shared" si="48"/>
        <v>32.517138749999994</v>
      </c>
      <c r="AB37" s="85">
        <f t="shared" si="48"/>
        <v>32.517138749999994</v>
      </c>
      <c r="AC37" s="85">
        <f t="shared" si="48"/>
        <v>32.517138749999994</v>
      </c>
      <c r="AD37" s="85">
        <f t="shared" si="48"/>
        <v>32.517138749999994</v>
      </c>
      <c r="AE37" s="85">
        <f t="shared" si="48"/>
        <v>32.517138749999994</v>
      </c>
      <c r="AF37" s="85">
        <f t="shared" si="48"/>
        <v>32.517138749999994</v>
      </c>
      <c r="AG37" s="85">
        <f t="shared" si="48"/>
        <v>32.517138749999994</v>
      </c>
      <c r="AH37" s="85">
        <f t="shared" si="48"/>
        <v>32.517138749999994</v>
      </c>
      <c r="AI37" s="85">
        <f t="shared" si="48"/>
        <v>32.517138749999994</v>
      </c>
      <c r="AJ37" s="85">
        <f t="shared" si="48"/>
        <v>32.517138749999994</v>
      </c>
      <c r="AK37" s="85">
        <f t="shared" si="48"/>
        <v>32.517138749999994</v>
      </c>
      <c r="AL37" s="85">
        <f t="shared" si="48"/>
        <v>32.517138749999994</v>
      </c>
      <c r="AM37" s="85">
        <f t="shared" si="48"/>
        <v>32.517138749999994</v>
      </c>
      <c r="AN37" s="85">
        <f t="shared" si="48"/>
        <v>32.517138749999994</v>
      </c>
      <c r="AO37" s="85">
        <f t="shared" si="48"/>
        <v>32.517138749999994</v>
      </c>
      <c r="AP37" s="85">
        <f t="shared" si="48"/>
        <v>32.517138749999994</v>
      </c>
      <c r="AQ37" s="85">
        <f t="shared" si="48"/>
        <v>32.517138749999994</v>
      </c>
      <c r="AR37" s="85">
        <f t="shared" si="48"/>
        <v>32.517138749999994</v>
      </c>
      <c r="AS37" s="85">
        <f t="shared" si="48"/>
        <v>32.517138749999994</v>
      </c>
      <c r="AT37" s="85">
        <f t="shared" si="48"/>
        <v>32.517138749999994</v>
      </c>
      <c r="AU37" s="85">
        <f t="shared" si="48"/>
        <v>32.517138749999994</v>
      </c>
      <c r="AV37" s="85">
        <f t="shared" si="48"/>
        <v>32.517138749999994</v>
      </c>
      <c r="AW37" s="85">
        <f t="shared" si="48"/>
        <v>32.517138749999994</v>
      </c>
      <c r="AX37" s="85">
        <f t="shared" si="48"/>
        <v>32.517138749999994</v>
      </c>
      <c r="AY37" s="85">
        <f t="shared" si="48"/>
        <v>32.517138749999994</v>
      </c>
      <c r="AZ37" s="85">
        <f t="shared" si="48"/>
        <v>32.517138749999994</v>
      </c>
      <c r="BA37" s="85">
        <f t="shared" si="48"/>
        <v>32.517138749999994</v>
      </c>
      <c r="BB37" s="85">
        <f t="shared" si="48"/>
        <v>32.517138749999994</v>
      </c>
      <c r="BC37" s="85">
        <f t="shared" si="48"/>
        <v>32.517138749999994</v>
      </c>
      <c r="BD37" s="85">
        <f t="shared" si="48"/>
        <v>32.517138749999994</v>
      </c>
      <c r="BE37" s="85">
        <f t="shared" si="48"/>
        <v>32.517138749999994</v>
      </c>
      <c r="BF37" s="85">
        <f t="shared" si="48"/>
        <v>32.517138749999994</v>
      </c>
      <c r="BG37" s="85">
        <f t="shared" si="48"/>
        <v>32.517138749999994</v>
      </c>
      <c r="BH37" s="85">
        <f t="shared" si="48"/>
        <v>32.517138749999994</v>
      </c>
      <c r="BI37" s="85">
        <f t="shared" si="48"/>
        <v>32.517138749999994</v>
      </c>
      <c r="BJ37" s="85">
        <f t="shared" si="48"/>
        <v>32.517138749999994</v>
      </c>
      <c r="BK37" s="85">
        <f t="shared" si="48"/>
        <v>32.517138749999994</v>
      </c>
      <c r="BL37" s="85">
        <f t="shared" si="48"/>
        <v>32.517138749999994</v>
      </c>
      <c r="BM37" s="85">
        <f t="shared" si="48"/>
        <v>32.517138749999994</v>
      </c>
      <c r="BN37" s="85">
        <f t="shared" si="48"/>
        <v>32.517138749999994</v>
      </c>
      <c r="BO37" s="85">
        <f t="shared" si="48"/>
        <v>32.517138749999994</v>
      </c>
      <c r="BP37" s="85">
        <f t="shared" si="48"/>
        <v>32.517138749999994</v>
      </c>
      <c r="BQ37" s="85">
        <f t="shared" si="48"/>
        <v>32.517138749999994</v>
      </c>
      <c r="BR37" s="85">
        <f t="shared" si="48"/>
        <v>32.517138749999994</v>
      </c>
      <c r="BS37" s="85">
        <f t="shared" ref="BS37:ED37" si="49">$E37*BS$17</f>
        <v>32.517138749999994</v>
      </c>
      <c r="BT37" s="85">
        <f t="shared" si="49"/>
        <v>32.517138749999994</v>
      </c>
      <c r="BU37" s="85">
        <f t="shared" si="49"/>
        <v>32.517138749999994</v>
      </c>
      <c r="BV37" s="85">
        <f t="shared" si="49"/>
        <v>32.517138749999994</v>
      </c>
      <c r="BW37" s="85">
        <f t="shared" si="49"/>
        <v>32.517138749999994</v>
      </c>
      <c r="BX37" s="85">
        <f t="shared" si="49"/>
        <v>32.517138749999994</v>
      </c>
      <c r="BY37" s="85">
        <f t="shared" si="49"/>
        <v>32.517138749999994</v>
      </c>
      <c r="BZ37" s="85">
        <f t="shared" si="49"/>
        <v>32.517138749999994</v>
      </c>
      <c r="CA37" s="85">
        <f t="shared" si="49"/>
        <v>32.517138749999994</v>
      </c>
      <c r="CB37" s="85">
        <f t="shared" si="49"/>
        <v>32.517138749999994</v>
      </c>
      <c r="CC37" s="85">
        <f t="shared" si="49"/>
        <v>32.517138749999994</v>
      </c>
      <c r="CD37" s="85">
        <f t="shared" si="49"/>
        <v>32.517138749999994</v>
      </c>
      <c r="CE37" s="85">
        <f t="shared" si="49"/>
        <v>32.517138749999994</v>
      </c>
      <c r="CF37" s="85">
        <f t="shared" si="49"/>
        <v>32.517138749999994</v>
      </c>
      <c r="CG37" s="85">
        <f t="shared" si="49"/>
        <v>32.517138749999994</v>
      </c>
      <c r="CH37" s="85">
        <f t="shared" si="49"/>
        <v>32.517138749999994</v>
      </c>
      <c r="CI37" s="85">
        <f t="shared" si="49"/>
        <v>32.517138749999994</v>
      </c>
      <c r="CJ37" s="85">
        <f t="shared" si="49"/>
        <v>32.517138749999994</v>
      </c>
      <c r="CK37" s="85">
        <f t="shared" si="49"/>
        <v>32.517138749999994</v>
      </c>
      <c r="CL37" s="85">
        <f t="shared" si="49"/>
        <v>32.517138749999994</v>
      </c>
      <c r="CM37" s="85">
        <f t="shared" si="49"/>
        <v>32.517138749999994</v>
      </c>
      <c r="CN37" s="85">
        <f t="shared" si="49"/>
        <v>32.517138749999994</v>
      </c>
      <c r="CO37" s="85">
        <f t="shared" si="49"/>
        <v>32.517138749999994</v>
      </c>
      <c r="CP37" s="85">
        <f t="shared" si="49"/>
        <v>32.517138749999994</v>
      </c>
      <c r="CQ37" s="85">
        <f t="shared" si="49"/>
        <v>32.517138749999994</v>
      </c>
      <c r="CR37" s="85">
        <f t="shared" si="49"/>
        <v>32.517138749999994</v>
      </c>
      <c r="CS37" s="85">
        <f t="shared" si="49"/>
        <v>32.517138749999994</v>
      </c>
      <c r="CT37" s="85">
        <f t="shared" si="49"/>
        <v>32.517138749999994</v>
      </c>
      <c r="CU37" s="85">
        <f t="shared" si="49"/>
        <v>32.517138749999994</v>
      </c>
      <c r="CV37" s="85">
        <f t="shared" si="49"/>
        <v>32.517138749999994</v>
      </c>
      <c r="CW37" s="85">
        <f t="shared" si="49"/>
        <v>32.517138749999994</v>
      </c>
      <c r="CX37" s="85">
        <f t="shared" si="49"/>
        <v>32.517138749999994</v>
      </c>
      <c r="CY37" s="85">
        <f t="shared" si="49"/>
        <v>32.517138749999994</v>
      </c>
      <c r="CZ37" s="85">
        <f t="shared" si="49"/>
        <v>32.517138749999994</v>
      </c>
      <c r="DA37" s="85">
        <f t="shared" si="49"/>
        <v>32.517138749999994</v>
      </c>
      <c r="DB37" s="85">
        <f t="shared" si="49"/>
        <v>32.517138749999994</v>
      </c>
      <c r="DC37" s="85">
        <f t="shared" si="49"/>
        <v>32.517138749999994</v>
      </c>
      <c r="DD37" s="85">
        <f t="shared" si="49"/>
        <v>32.517138749999994</v>
      </c>
      <c r="DE37" s="85">
        <f t="shared" si="49"/>
        <v>32.517138749999994</v>
      </c>
      <c r="DF37" s="85">
        <f t="shared" si="49"/>
        <v>32.517138749999994</v>
      </c>
      <c r="DG37" s="85">
        <f t="shared" si="49"/>
        <v>32.517138749999994</v>
      </c>
      <c r="DH37" s="85">
        <f t="shared" si="49"/>
        <v>32.517138749999994</v>
      </c>
      <c r="DI37" s="85">
        <f t="shared" si="49"/>
        <v>32.517138749999994</v>
      </c>
      <c r="DJ37" s="85">
        <f t="shared" si="49"/>
        <v>32.517138749999994</v>
      </c>
      <c r="DK37" s="85">
        <f t="shared" si="49"/>
        <v>32.517138749999994</v>
      </c>
      <c r="DL37" s="85">
        <f t="shared" si="49"/>
        <v>32.517138749999994</v>
      </c>
      <c r="DM37" s="85">
        <f t="shared" si="49"/>
        <v>32.517138749999994</v>
      </c>
      <c r="DN37" s="85">
        <f t="shared" si="49"/>
        <v>32.517138749999994</v>
      </c>
      <c r="DO37" s="85">
        <f t="shared" si="49"/>
        <v>32.517138749999994</v>
      </c>
      <c r="DP37" s="85">
        <f t="shared" si="49"/>
        <v>32.517138749999994</v>
      </c>
      <c r="DQ37" s="85">
        <f t="shared" si="49"/>
        <v>32.517138749999994</v>
      </c>
      <c r="DR37" s="85">
        <f t="shared" si="49"/>
        <v>32.517138749999994</v>
      </c>
      <c r="DS37" s="85">
        <f t="shared" si="49"/>
        <v>32.517138749999994</v>
      </c>
      <c r="DT37" s="85">
        <f t="shared" si="49"/>
        <v>32.517138749999994</v>
      </c>
      <c r="DU37" s="85">
        <f t="shared" si="49"/>
        <v>32.517138749999994</v>
      </c>
      <c r="DV37" s="85">
        <f t="shared" si="49"/>
        <v>32.517138749999994</v>
      </c>
      <c r="DW37" s="85">
        <f t="shared" si="49"/>
        <v>32.517138749999994</v>
      </c>
      <c r="DX37" s="85">
        <f t="shared" si="49"/>
        <v>32.517138749999994</v>
      </c>
      <c r="DY37" s="85">
        <f t="shared" si="49"/>
        <v>32.517138749999994</v>
      </c>
      <c r="DZ37" s="85">
        <f t="shared" si="49"/>
        <v>32.517138749999994</v>
      </c>
      <c r="EA37" s="85">
        <f t="shared" si="49"/>
        <v>32.517138749999994</v>
      </c>
      <c r="EB37" s="85">
        <f t="shared" si="49"/>
        <v>32.517138749999994</v>
      </c>
      <c r="EC37" s="85">
        <f t="shared" si="49"/>
        <v>32.517138749999994</v>
      </c>
      <c r="ED37" s="85">
        <f t="shared" si="49"/>
        <v>32.517138749999994</v>
      </c>
      <c r="EE37" s="85">
        <f t="shared" ref="EE37:GP37" si="50">$E37*EE$17</f>
        <v>32.517138749999994</v>
      </c>
      <c r="EF37" s="85">
        <f t="shared" si="50"/>
        <v>32.517138749999994</v>
      </c>
      <c r="EG37" s="85">
        <f t="shared" si="50"/>
        <v>32.517138749999994</v>
      </c>
      <c r="EH37" s="85">
        <f t="shared" si="50"/>
        <v>32.517138749999994</v>
      </c>
      <c r="EI37" s="85">
        <f t="shared" si="50"/>
        <v>32.517138749999994</v>
      </c>
      <c r="EJ37" s="85">
        <f t="shared" si="50"/>
        <v>32.517138749999994</v>
      </c>
      <c r="EK37" s="85">
        <f t="shared" si="50"/>
        <v>32.517138749999994</v>
      </c>
      <c r="EL37" s="85">
        <f t="shared" si="50"/>
        <v>32.517138749999994</v>
      </c>
      <c r="EM37" s="85">
        <f t="shared" si="50"/>
        <v>32.517138749999994</v>
      </c>
      <c r="EN37" s="85">
        <f t="shared" si="50"/>
        <v>32.517138749999994</v>
      </c>
      <c r="EO37" s="85">
        <f t="shared" si="50"/>
        <v>32.517138749999994</v>
      </c>
      <c r="EP37" s="85">
        <f t="shared" si="50"/>
        <v>32.517138749999994</v>
      </c>
      <c r="EQ37" s="85">
        <f t="shared" si="50"/>
        <v>32.517138749999994</v>
      </c>
      <c r="ER37" s="85">
        <f t="shared" si="50"/>
        <v>32.517138749999994</v>
      </c>
      <c r="ES37" s="85">
        <f t="shared" si="50"/>
        <v>32.517138749999994</v>
      </c>
      <c r="ET37" s="85">
        <f t="shared" si="50"/>
        <v>32.517138749999994</v>
      </c>
      <c r="EU37" s="85">
        <f t="shared" si="50"/>
        <v>32.517138749999994</v>
      </c>
      <c r="EV37" s="85">
        <f t="shared" si="50"/>
        <v>32.517138749999994</v>
      </c>
      <c r="EW37" s="85">
        <f t="shared" si="50"/>
        <v>32.517138749999994</v>
      </c>
      <c r="EX37" s="85">
        <f t="shared" si="50"/>
        <v>32.517138749999994</v>
      </c>
      <c r="EY37" s="85">
        <f t="shared" si="50"/>
        <v>32.517138749999994</v>
      </c>
      <c r="EZ37" s="85">
        <f t="shared" si="50"/>
        <v>32.517138749999994</v>
      </c>
      <c r="FA37" s="85">
        <f t="shared" si="50"/>
        <v>32.517138749999994</v>
      </c>
      <c r="FB37" s="85">
        <f t="shared" si="50"/>
        <v>32.517138749999994</v>
      </c>
      <c r="FC37" s="85">
        <f t="shared" si="50"/>
        <v>32.517138749999994</v>
      </c>
      <c r="FD37" s="85">
        <f t="shared" si="50"/>
        <v>32.517138749999994</v>
      </c>
      <c r="FE37" s="85">
        <f t="shared" si="50"/>
        <v>32.517138749999994</v>
      </c>
      <c r="FF37" s="85">
        <f t="shared" si="50"/>
        <v>32.517138749999994</v>
      </c>
      <c r="FG37" s="85">
        <f t="shared" si="50"/>
        <v>32.517138749999994</v>
      </c>
      <c r="FH37" s="85">
        <f t="shared" si="50"/>
        <v>32.517138749999994</v>
      </c>
      <c r="FI37" s="85">
        <f t="shared" si="50"/>
        <v>32.517138749999994</v>
      </c>
      <c r="FJ37" s="85">
        <f t="shared" si="50"/>
        <v>32.517138749999994</v>
      </c>
      <c r="FK37" s="85">
        <f t="shared" si="50"/>
        <v>32.517138749999994</v>
      </c>
      <c r="FL37" s="85">
        <f t="shared" si="50"/>
        <v>32.517138749999994</v>
      </c>
      <c r="FM37" s="85">
        <f t="shared" si="50"/>
        <v>32.517138749999994</v>
      </c>
      <c r="FN37" s="85">
        <f t="shared" si="50"/>
        <v>32.517138749999994</v>
      </c>
      <c r="FO37" s="85">
        <f t="shared" si="50"/>
        <v>32.517138749999994</v>
      </c>
      <c r="FP37" s="85">
        <f t="shared" si="50"/>
        <v>32.517138749999994</v>
      </c>
      <c r="FQ37" s="85">
        <f t="shared" si="50"/>
        <v>32.517138749999994</v>
      </c>
      <c r="FR37" s="85">
        <f t="shared" si="50"/>
        <v>32.517138749999994</v>
      </c>
      <c r="FS37" s="85">
        <f t="shared" si="50"/>
        <v>32.517138749999994</v>
      </c>
      <c r="FT37" s="85">
        <f t="shared" si="50"/>
        <v>32.517138749999994</v>
      </c>
      <c r="FU37" s="85">
        <f t="shared" si="50"/>
        <v>32.517138749999994</v>
      </c>
      <c r="FV37" s="85">
        <f t="shared" si="50"/>
        <v>32.517138749999994</v>
      </c>
      <c r="FW37" s="85">
        <f t="shared" si="50"/>
        <v>32.517138749999994</v>
      </c>
      <c r="FX37" s="85">
        <f t="shared" si="50"/>
        <v>32.517138749999994</v>
      </c>
      <c r="FY37" s="85">
        <f t="shared" si="50"/>
        <v>32.517138749999994</v>
      </c>
      <c r="FZ37" s="85">
        <f t="shared" si="50"/>
        <v>32.517138749999994</v>
      </c>
      <c r="GA37" s="85">
        <f t="shared" si="50"/>
        <v>32.517138749999994</v>
      </c>
      <c r="GB37" s="85">
        <f t="shared" si="50"/>
        <v>32.517138749999994</v>
      </c>
      <c r="GC37" s="85">
        <f t="shared" si="50"/>
        <v>32.517138749999994</v>
      </c>
      <c r="GD37" s="85">
        <f t="shared" si="50"/>
        <v>32.517138749999994</v>
      </c>
      <c r="GE37" s="85">
        <f t="shared" si="50"/>
        <v>32.517138749999994</v>
      </c>
      <c r="GF37" s="85">
        <f t="shared" si="50"/>
        <v>32.517138749999994</v>
      </c>
      <c r="GG37" s="85">
        <f t="shared" si="50"/>
        <v>32.517138749999994</v>
      </c>
      <c r="GH37" s="85">
        <f t="shared" si="50"/>
        <v>32.517138749999994</v>
      </c>
      <c r="GI37" s="85">
        <f t="shared" si="50"/>
        <v>32.517138749999994</v>
      </c>
      <c r="GJ37" s="85">
        <f t="shared" si="50"/>
        <v>32.517138749999994</v>
      </c>
      <c r="GK37" s="85">
        <f t="shared" si="50"/>
        <v>32.517138749999994</v>
      </c>
      <c r="GL37" s="85">
        <f t="shared" si="50"/>
        <v>32.517138749999994</v>
      </c>
      <c r="GM37" s="85">
        <f t="shared" si="50"/>
        <v>32.517138749999994</v>
      </c>
      <c r="GN37" s="85">
        <f t="shared" si="50"/>
        <v>32.517138749999994</v>
      </c>
      <c r="GO37" s="85">
        <f t="shared" si="50"/>
        <v>32.517138749999994</v>
      </c>
      <c r="GP37" s="85">
        <f t="shared" si="50"/>
        <v>32.517138749999994</v>
      </c>
      <c r="GQ37" s="85">
        <f t="shared" ref="GQ37:IL37" si="51">$E37*GQ$17</f>
        <v>32.517138749999994</v>
      </c>
      <c r="GR37" s="85">
        <f t="shared" si="51"/>
        <v>32.517138749999994</v>
      </c>
      <c r="GS37" s="85">
        <f t="shared" si="51"/>
        <v>32.517138749999994</v>
      </c>
      <c r="GT37" s="85">
        <f t="shared" si="51"/>
        <v>32.517138749999994</v>
      </c>
      <c r="GU37" s="85">
        <f t="shared" si="51"/>
        <v>32.517138749999994</v>
      </c>
      <c r="GV37" s="85">
        <f t="shared" si="51"/>
        <v>32.517138749999994</v>
      </c>
      <c r="GW37" s="85">
        <f t="shared" si="51"/>
        <v>32.517138749999994</v>
      </c>
      <c r="GX37" s="85">
        <f t="shared" si="51"/>
        <v>32.517138749999994</v>
      </c>
      <c r="GY37" s="85">
        <f t="shared" si="51"/>
        <v>32.517138749999994</v>
      </c>
      <c r="GZ37" s="85">
        <f t="shared" si="51"/>
        <v>32.517138749999994</v>
      </c>
      <c r="HA37" s="85">
        <f t="shared" si="51"/>
        <v>32.517138749999994</v>
      </c>
      <c r="HB37" s="85">
        <f t="shared" si="51"/>
        <v>32.517138749999994</v>
      </c>
      <c r="HC37" s="85">
        <f t="shared" si="51"/>
        <v>32.517138749999994</v>
      </c>
      <c r="HD37" s="85">
        <f t="shared" si="51"/>
        <v>32.517138749999994</v>
      </c>
      <c r="HE37" s="85">
        <f t="shared" si="51"/>
        <v>32.517138749999994</v>
      </c>
      <c r="HF37" s="85">
        <f t="shared" si="51"/>
        <v>32.517138749999994</v>
      </c>
      <c r="HG37" s="85">
        <f t="shared" si="51"/>
        <v>32.517138749999994</v>
      </c>
      <c r="HH37" s="85">
        <f t="shared" si="51"/>
        <v>32.517138749999994</v>
      </c>
      <c r="HI37" s="85">
        <f t="shared" si="51"/>
        <v>32.517138749999994</v>
      </c>
      <c r="HJ37" s="85">
        <f t="shared" si="51"/>
        <v>32.517138749999994</v>
      </c>
      <c r="HK37" s="85">
        <f t="shared" si="51"/>
        <v>32.517138749999994</v>
      </c>
      <c r="HL37" s="85">
        <f t="shared" si="51"/>
        <v>32.517138749999994</v>
      </c>
      <c r="HM37" s="85">
        <f t="shared" si="51"/>
        <v>32.517138749999994</v>
      </c>
      <c r="HN37" s="85">
        <f t="shared" si="51"/>
        <v>32.517138749999994</v>
      </c>
      <c r="HO37" s="85">
        <f t="shared" si="51"/>
        <v>32.517138749999994</v>
      </c>
      <c r="HP37" s="85">
        <f t="shared" si="51"/>
        <v>32.517138749999994</v>
      </c>
      <c r="HQ37" s="85">
        <f t="shared" si="51"/>
        <v>32.517138749999994</v>
      </c>
      <c r="HR37" s="85">
        <f t="shared" si="51"/>
        <v>32.517138749999994</v>
      </c>
      <c r="HS37" s="85">
        <f t="shared" si="51"/>
        <v>32.517138749999994</v>
      </c>
      <c r="HT37" s="85">
        <f t="shared" si="51"/>
        <v>32.517138749999994</v>
      </c>
      <c r="HU37" s="85">
        <f t="shared" si="51"/>
        <v>32.517138749999994</v>
      </c>
      <c r="HV37" s="85">
        <f t="shared" si="51"/>
        <v>32.517138749999994</v>
      </c>
      <c r="HW37" s="85">
        <f t="shared" si="51"/>
        <v>32.517138749999994</v>
      </c>
      <c r="HX37" s="85">
        <f t="shared" si="51"/>
        <v>32.517138749999994</v>
      </c>
      <c r="HY37" s="85">
        <f t="shared" si="51"/>
        <v>32.517138749999994</v>
      </c>
      <c r="HZ37" s="85">
        <f t="shared" si="51"/>
        <v>32.517138749999994</v>
      </c>
      <c r="IA37" s="85">
        <f t="shared" si="51"/>
        <v>32.517138749999994</v>
      </c>
      <c r="IB37" s="85">
        <f t="shared" si="51"/>
        <v>32.517138749999994</v>
      </c>
      <c r="IC37" s="85">
        <f t="shared" si="51"/>
        <v>32.517138749999994</v>
      </c>
      <c r="ID37" s="85">
        <f t="shared" si="51"/>
        <v>32.517138749999994</v>
      </c>
      <c r="IE37" s="85">
        <f t="shared" si="51"/>
        <v>32.517138749999994</v>
      </c>
      <c r="IF37" s="85">
        <f t="shared" si="51"/>
        <v>32.517138749999994</v>
      </c>
      <c r="IG37" s="85">
        <f t="shared" si="51"/>
        <v>32.517138749999994</v>
      </c>
      <c r="IH37" s="85">
        <f t="shared" si="51"/>
        <v>32.517138749999994</v>
      </c>
      <c r="II37" s="85">
        <f t="shared" si="51"/>
        <v>32.517138749999994</v>
      </c>
      <c r="IJ37" s="85">
        <f t="shared" si="51"/>
        <v>32.517138749999994</v>
      </c>
      <c r="IK37" s="85">
        <f t="shared" si="51"/>
        <v>32.517138749999994</v>
      </c>
      <c r="IL37" s="85">
        <f t="shared" si="51"/>
        <v>32.517138749999994</v>
      </c>
    </row>
    <row r="38" spans="2:246" ht="12" customHeight="1" outlineLevel="2" x14ac:dyDescent="0.3">
      <c r="B38" s="7" t="s">
        <v>159</v>
      </c>
      <c r="C38" s="56" t="s">
        <v>150</v>
      </c>
      <c r="E38" s="85">
        <f>SUM(Assump!$D$67:$D$69)*Assump!D65</f>
        <v>101.18744171297809</v>
      </c>
      <c r="F38" s="48"/>
      <c r="G38" s="85">
        <f t="shared" ref="G38:P39" ca="1" si="52">$E38*G$8*G$17</f>
        <v>0</v>
      </c>
      <c r="H38" s="85">
        <f t="shared" ca="1" si="52"/>
        <v>0</v>
      </c>
      <c r="I38" s="85">
        <f t="shared" ca="1" si="52"/>
        <v>0</v>
      </c>
      <c r="J38" s="85">
        <f t="shared" ca="1" si="52"/>
        <v>0</v>
      </c>
      <c r="K38" s="85">
        <f t="shared" ca="1" si="52"/>
        <v>0</v>
      </c>
      <c r="L38" s="85">
        <f t="shared" ca="1" si="52"/>
        <v>0</v>
      </c>
      <c r="M38" s="85">
        <f t="shared" ca="1" si="52"/>
        <v>0</v>
      </c>
      <c r="N38" s="85">
        <f t="shared" ca="1" si="52"/>
        <v>0</v>
      </c>
      <c r="O38" s="85">
        <f t="shared" ca="1" si="52"/>
        <v>0</v>
      </c>
      <c r="P38" s="85">
        <f t="shared" ca="1" si="52"/>
        <v>0</v>
      </c>
      <c r="Q38" s="85">
        <f t="shared" ref="Q38:Z39" ca="1" si="53">$E38*Q$8*Q$17</f>
        <v>0</v>
      </c>
      <c r="R38" s="85">
        <f t="shared" ca="1" si="53"/>
        <v>0</v>
      </c>
      <c r="S38" s="85">
        <f t="shared" ca="1" si="53"/>
        <v>101.5105649677844</v>
      </c>
      <c r="T38" s="85">
        <f t="shared" ca="1" si="53"/>
        <v>101.83472005654195</v>
      </c>
      <c r="U38" s="85">
        <f t="shared" ca="1" si="53"/>
        <v>102.15991027422034</v>
      </c>
      <c r="V38" s="85">
        <f t="shared" ca="1" si="53"/>
        <v>102.49435523663091</v>
      </c>
      <c r="W38" s="85">
        <f t="shared" ca="1" si="53"/>
        <v>102.8298950848199</v>
      </c>
      <c r="X38" s="85">
        <f t="shared" ca="1" si="53"/>
        <v>103.16653340315843</v>
      </c>
      <c r="Y38" s="85">
        <f t="shared" ca="1" si="53"/>
        <v>103.5042737877519</v>
      </c>
      <c r="Z38" s="85">
        <f t="shared" ca="1" si="53"/>
        <v>103.84311984647846</v>
      </c>
      <c r="AA38" s="85">
        <f t="shared" ref="AA38:AJ39" ca="1" si="54">$E38*AA$8*AA$17</f>
        <v>104.18307519902753</v>
      </c>
      <c r="AB38" s="85">
        <f t="shared" ca="1" si="54"/>
        <v>104.52414347693841</v>
      </c>
      <c r="AC38" s="85">
        <f t="shared" ca="1" si="54"/>
        <v>104.86632832363912</v>
      </c>
      <c r="AD38" s="85">
        <f t="shared" ca="1" si="54"/>
        <v>105.20963339448535</v>
      </c>
      <c r="AE38" s="85">
        <f t="shared" ca="1" si="54"/>
        <v>105.55406235679943</v>
      </c>
      <c r="AF38" s="85">
        <f t="shared" ca="1" si="54"/>
        <v>105.89961888990959</v>
      </c>
      <c r="AG38" s="85">
        <f t="shared" ca="1" si="54"/>
        <v>106.24630668518921</v>
      </c>
      <c r="AH38" s="85">
        <f t="shared" ca="1" si="54"/>
        <v>106.59412944609622</v>
      </c>
      <c r="AI38" s="85">
        <f t="shared" ca="1" si="54"/>
        <v>106.94309088821277</v>
      </c>
      <c r="AJ38" s="85">
        <f t="shared" ca="1" si="54"/>
        <v>107.29319473928481</v>
      </c>
      <c r="AK38" s="85">
        <f t="shared" ref="AK38:AT39" ca="1" si="55">$E38*AK$8*AK$17</f>
        <v>107.64444473926204</v>
      </c>
      <c r="AL38" s="85">
        <f t="shared" ca="1" si="55"/>
        <v>107.99684464033767</v>
      </c>
      <c r="AM38" s="85">
        <f t="shared" ca="1" si="55"/>
        <v>108.3503982069887</v>
      </c>
      <c r="AN38" s="85">
        <f t="shared" ca="1" si="55"/>
        <v>108.70510921601601</v>
      </c>
      <c r="AO38" s="85">
        <f t="shared" ca="1" si="55"/>
        <v>109.06098145658477</v>
      </c>
      <c r="AP38" s="85">
        <f t="shared" ca="1" si="55"/>
        <v>109.41801873026486</v>
      </c>
      <c r="AQ38" s="85">
        <f t="shared" ca="1" si="55"/>
        <v>109.77622485107152</v>
      </c>
      <c r="AR38" s="85">
        <f t="shared" ca="1" si="55"/>
        <v>110.13560364550609</v>
      </c>
      <c r="AS38" s="85">
        <f t="shared" ca="1" si="55"/>
        <v>110.49615895259687</v>
      </c>
      <c r="AT38" s="85">
        <f t="shared" ca="1" si="55"/>
        <v>110.85789462394015</v>
      </c>
      <c r="AU38" s="85">
        <f t="shared" ref="AU38:BD39" ca="1" si="56">$E38*AU$8*AU$17</f>
        <v>111.22081452374137</v>
      </c>
      <c r="AV38" s="85">
        <f t="shared" ca="1" si="56"/>
        <v>111.58492252885631</v>
      </c>
      <c r="AW38" s="85">
        <f t="shared" ca="1" si="56"/>
        <v>111.95022252883261</v>
      </c>
      <c r="AX38" s="85">
        <f t="shared" ca="1" si="56"/>
        <v>112.31671842595127</v>
      </c>
      <c r="AY38" s="85">
        <f t="shared" ca="1" si="56"/>
        <v>112.68441413526834</v>
      </c>
      <c r="AZ38" s="85">
        <f t="shared" ca="1" si="56"/>
        <v>113.05331358465676</v>
      </c>
      <c r="BA38" s="85">
        <f t="shared" ca="1" si="56"/>
        <v>113.42342071484826</v>
      </c>
      <c r="BB38" s="85">
        <f t="shared" ca="1" si="56"/>
        <v>113.79473947947555</v>
      </c>
      <c r="BC38" s="85">
        <f t="shared" ca="1" si="56"/>
        <v>114.16727384511448</v>
      </c>
      <c r="BD38" s="85">
        <f t="shared" ca="1" si="56"/>
        <v>114.54102779132641</v>
      </c>
      <c r="BE38" s="85">
        <f t="shared" ref="BE38:BN39" ca="1" si="57">$E38*BE$8*BE$17</f>
        <v>114.91600531070084</v>
      </c>
      <c r="BF38" s="85">
        <f t="shared" ca="1" si="57"/>
        <v>115.29221040889787</v>
      </c>
      <c r="BG38" s="85">
        <f t="shared" ca="1" si="57"/>
        <v>115.66964710469112</v>
      </c>
      <c r="BH38" s="85">
        <f t="shared" ca="1" si="57"/>
        <v>116.04831943001065</v>
      </c>
      <c r="BI38" s="85">
        <f t="shared" ca="1" si="57"/>
        <v>116.42823142998601</v>
      </c>
      <c r="BJ38" s="85">
        <f t="shared" ca="1" si="57"/>
        <v>116.80938716298941</v>
      </c>
      <c r="BK38" s="85">
        <f t="shared" ca="1" si="57"/>
        <v>117.19179070067916</v>
      </c>
      <c r="BL38" s="85">
        <f t="shared" ca="1" si="57"/>
        <v>117.57544612804311</v>
      </c>
      <c r="BM38" s="85">
        <f t="shared" ca="1" si="57"/>
        <v>117.96035754344227</v>
      </c>
      <c r="BN38" s="85">
        <f t="shared" ca="1" si="57"/>
        <v>118.34652905865465</v>
      </c>
      <c r="BO38" s="85">
        <f t="shared" ref="BO38:BX39" ca="1" si="58">$E38*BO$8*BO$17</f>
        <v>118.73396479891912</v>
      </c>
      <c r="BP38" s="85">
        <f t="shared" ca="1" si="58"/>
        <v>119.12266890297956</v>
      </c>
      <c r="BQ38" s="85">
        <f t="shared" ca="1" si="58"/>
        <v>119.51264552312894</v>
      </c>
      <c r="BR38" s="85">
        <f t="shared" ca="1" si="58"/>
        <v>119.90389882525383</v>
      </c>
      <c r="BS38" s="85">
        <f t="shared" ca="1" si="58"/>
        <v>120.29643298887882</v>
      </c>
      <c r="BT38" s="85">
        <f t="shared" ca="1" si="58"/>
        <v>120.69025220721113</v>
      </c>
      <c r="BU38" s="85">
        <f t="shared" ca="1" si="58"/>
        <v>121.0853606871855</v>
      </c>
      <c r="BV38" s="85">
        <f t="shared" ca="1" si="58"/>
        <v>121.48176264950904</v>
      </c>
      <c r="BW38" s="85">
        <f t="shared" ca="1" si="58"/>
        <v>121.87946232870638</v>
      </c>
      <c r="BX38" s="85">
        <f t="shared" ca="1" si="58"/>
        <v>122.27846397316488</v>
      </c>
      <c r="BY38" s="85">
        <f t="shared" ref="BY38:CH39" ca="1" si="59">$E38*BY$8*BY$17</f>
        <v>122.67877184517999</v>
      </c>
      <c r="BZ38" s="85">
        <f t="shared" ca="1" si="59"/>
        <v>123.08039022100087</v>
      </c>
      <c r="CA38" s="85">
        <f t="shared" ca="1" si="59"/>
        <v>123.48332339087592</v>
      </c>
      <c r="CB38" s="85">
        <f t="shared" ca="1" si="59"/>
        <v>123.88757565909877</v>
      </c>
      <c r="CC38" s="85">
        <f t="shared" ca="1" si="59"/>
        <v>124.29315134405414</v>
      </c>
      <c r="CD38" s="85">
        <f t="shared" ca="1" si="59"/>
        <v>124.70005477826403</v>
      </c>
      <c r="CE38" s="85">
        <f t="shared" ca="1" si="59"/>
        <v>125.10829030843402</v>
      </c>
      <c r="CF38" s="85">
        <f t="shared" ca="1" si="59"/>
        <v>125.51786229549961</v>
      </c>
      <c r="CG38" s="85">
        <f t="shared" ca="1" si="59"/>
        <v>125.92877511467294</v>
      </c>
      <c r="CH38" s="85">
        <f t="shared" ca="1" si="59"/>
        <v>126.34103315548944</v>
      </c>
      <c r="CI38" s="85">
        <f t="shared" ref="CI38:CR39" ca="1" si="60">$E38*CI$8*CI$17</f>
        <v>126.75464082185468</v>
      </c>
      <c r="CJ38" s="85">
        <f t="shared" ca="1" si="60"/>
        <v>127.16960253209152</v>
      </c>
      <c r="CK38" s="85">
        <f t="shared" ca="1" si="60"/>
        <v>127.58592271898723</v>
      </c>
      <c r="CL38" s="85">
        <f t="shared" ca="1" si="60"/>
        <v>128.00360582984095</v>
      </c>
      <c r="CM38" s="85">
        <f t="shared" ca="1" si="60"/>
        <v>128.422656326511</v>
      </c>
      <c r="CN38" s="85">
        <f t="shared" ca="1" si="60"/>
        <v>128.84307868546276</v>
      </c>
      <c r="CO38" s="85">
        <f t="shared" ca="1" si="60"/>
        <v>129.26487739781635</v>
      </c>
      <c r="CP38" s="85">
        <f t="shared" ca="1" si="60"/>
        <v>129.68805696939467</v>
      </c>
      <c r="CQ38" s="85">
        <f t="shared" ca="1" si="60"/>
        <v>130.11262192077143</v>
      </c>
      <c r="CR38" s="85">
        <f t="shared" ca="1" si="60"/>
        <v>130.5385767873197</v>
      </c>
      <c r="CS38" s="85">
        <f t="shared" ref="CS38:DB39" ca="1" si="61">$E38*CS$8*CS$17</f>
        <v>130.96592611925996</v>
      </c>
      <c r="CT38" s="85">
        <f t="shared" ca="1" si="61"/>
        <v>131.3946744817091</v>
      </c>
      <c r="CU38" s="85">
        <f t="shared" ca="1" si="61"/>
        <v>131.82482645472896</v>
      </c>
      <c r="CV38" s="85">
        <f t="shared" ca="1" si="61"/>
        <v>132.25638663337526</v>
      </c>
      <c r="CW38" s="85">
        <f t="shared" ca="1" si="61"/>
        <v>132.68935962774682</v>
      </c>
      <c r="CX38" s="85">
        <f t="shared" ca="1" si="61"/>
        <v>133.12375006303469</v>
      </c>
      <c r="CY38" s="85">
        <f t="shared" ca="1" si="61"/>
        <v>133.55956257957158</v>
      </c>
      <c r="CZ38" s="85">
        <f t="shared" ca="1" si="61"/>
        <v>133.9968018328814</v>
      </c>
      <c r="DA38" s="85">
        <f t="shared" ca="1" si="61"/>
        <v>134.43547249372912</v>
      </c>
      <c r="DB38" s="85">
        <f t="shared" ca="1" si="61"/>
        <v>134.87557924817054</v>
      </c>
      <c r="DC38" s="85">
        <f t="shared" ref="DC38:DL39" ca="1" si="62">$E38*DC$8*DC$17</f>
        <v>135.31712679760241</v>
      </c>
      <c r="DD38" s="85">
        <f t="shared" ca="1" si="62"/>
        <v>135.76011985881257</v>
      </c>
      <c r="DE38" s="85">
        <f t="shared" ca="1" si="62"/>
        <v>136.20456316403045</v>
      </c>
      <c r="DF38" s="85">
        <f t="shared" ca="1" si="62"/>
        <v>136.65046146097757</v>
      </c>
      <c r="DG38" s="85">
        <f t="shared" ca="1" si="62"/>
        <v>137.09781951291822</v>
      </c>
      <c r="DH38" s="85">
        <f t="shared" ca="1" si="62"/>
        <v>137.54664209871038</v>
      </c>
      <c r="DI38" s="85">
        <f t="shared" ca="1" si="62"/>
        <v>137.99693401285683</v>
      </c>
      <c r="DJ38" s="85">
        <f t="shared" ca="1" si="62"/>
        <v>138.44870006555618</v>
      </c>
      <c r="DK38" s="85">
        <f t="shared" ca="1" si="62"/>
        <v>138.90194508275454</v>
      </c>
      <c r="DL38" s="85">
        <f t="shared" ca="1" si="62"/>
        <v>139.35667390619676</v>
      </c>
      <c r="DM38" s="85">
        <f t="shared" ref="DM38:DV39" ca="1" si="63">$E38*DM$8*DM$17</f>
        <v>139.8128913934784</v>
      </c>
      <c r="DN38" s="85">
        <f t="shared" ca="1" si="63"/>
        <v>140.27060241809747</v>
      </c>
      <c r="DO38" s="85">
        <f t="shared" ca="1" si="63"/>
        <v>140.72981186950662</v>
      </c>
      <c r="DP38" s="85">
        <f t="shared" ca="1" si="63"/>
        <v>141.1905246531652</v>
      </c>
      <c r="DQ38" s="85">
        <f t="shared" ca="1" si="63"/>
        <v>141.65274569059181</v>
      </c>
      <c r="DR38" s="85">
        <f t="shared" ca="1" si="63"/>
        <v>142.1164799194168</v>
      </c>
      <c r="DS38" s="85">
        <f t="shared" ca="1" si="63"/>
        <v>142.58173229343507</v>
      </c>
      <c r="DT38" s="85">
        <f t="shared" ca="1" si="63"/>
        <v>143.04850778265893</v>
      </c>
      <c r="DU38" s="85">
        <f t="shared" ca="1" si="63"/>
        <v>143.51681137337121</v>
      </c>
      <c r="DV38" s="85">
        <f t="shared" ca="1" si="63"/>
        <v>143.98664806817854</v>
      </c>
      <c r="DW38" s="85">
        <f t="shared" ref="DW38:EF39" ca="1" si="64">$E38*DW$8*DW$17</f>
        <v>144.45802288606481</v>
      </c>
      <c r="DX38" s="85">
        <f t="shared" ca="1" si="64"/>
        <v>144.93094086244471</v>
      </c>
      <c r="DY38" s="85">
        <f t="shared" ca="1" si="64"/>
        <v>145.40540704921762</v>
      </c>
      <c r="DZ38" s="85">
        <f t="shared" ca="1" si="64"/>
        <v>145.88142651482147</v>
      </c>
      <c r="EA38" s="85">
        <f t="shared" ca="1" si="64"/>
        <v>146.35900434428694</v>
      </c>
      <c r="EB38" s="85">
        <f t="shared" ca="1" si="64"/>
        <v>146.83814563929187</v>
      </c>
      <c r="EC38" s="85">
        <f t="shared" ca="1" si="64"/>
        <v>147.31885551821554</v>
      </c>
      <c r="ED38" s="85">
        <f t="shared" ca="1" si="64"/>
        <v>147.80113911619355</v>
      </c>
      <c r="EE38" s="85">
        <f t="shared" ca="1" si="64"/>
        <v>148.28500158517255</v>
      </c>
      <c r="EF38" s="85">
        <f t="shared" ca="1" si="64"/>
        <v>148.77044809396537</v>
      </c>
      <c r="EG38" s="85">
        <f t="shared" ref="EG38:EP39" ca="1" si="65">$E38*EG$8*EG$17</f>
        <v>149.25748382830614</v>
      </c>
      <c r="EH38" s="85">
        <f t="shared" ca="1" si="65"/>
        <v>149.74611399090577</v>
      </c>
      <c r="EI38" s="85">
        <f t="shared" ca="1" si="65"/>
        <v>150.2363438015075</v>
      </c>
      <c r="EJ38" s="85">
        <f t="shared" ca="1" si="65"/>
        <v>150.7281784969426</v>
      </c>
      <c r="EK38" s="85">
        <f t="shared" ca="1" si="65"/>
        <v>151.22162333118644</v>
      </c>
      <c r="EL38" s="85">
        <f t="shared" ca="1" si="65"/>
        <v>151.71668357541444</v>
      </c>
      <c r="EM38" s="85">
        <f t="shared" ca="1" si="65"/>
        <v>152.21336451805857</v>
      </c>
      <c r="EN38" s="85">
        <f t="shared" ca="1" si="65"/>
        <v>152.71167146486368</v>
      </c>
      <c r="EO38" s="85">
        <f t="shared" ca="1" si="65"/>
        <v>153.21160973894428</v>
      </c>
      <c r="EP38" s="85">
        <f t="shared" ca="1" si="65"/>
        <v>153.71318468084138</v>
      </c>
      <c r="EQ38" s="85">
        <f t="shared" ref="EQ38:EZ39" ca="1" si="66">$E38*EQ$8*EQ$17</f>
        <v>154.21640164857953</v>
      </c>
      <c r="ER38" s="85">
        <f t="shared" ca="1" si="66"/>
        <v>154.72126601772408</v>
      </c>
      <c r="ES38" s="85">
        <f t="shared" ca="1" si="66"/>
        <v>155.22778318143847</v>
      </c>
      <c r="ET38" s="85">
        <f t="shared" ca="1" si="66"/>
        <v>155.73595855054211</v>
      </c>
      <c r="EU38" s="85">
        <f t="shared" ca="1" si="66"/>
        <v>156.24579755356788</v>
      </c>
      <c r="EV38" s="85">
        <f t="shared" ca="1" si="66"/>
        <v>156.7573056368204</v>
      </c>
      <c r="EW38" s="85">
        <f t="shared" ca="1" si="66"/>
        <v>157.27048826443399</v>
      </c>
      <c r="EX38" s="85">
        <f t="shared" ca="1" si="66"/>
        <v>157.78535091843111</v>
      </c>
      <c r="EY38" s="85">
        <f t="shared" ca="1" si="66"/>
        <v>158.30189909878101</v>
      </c>
      <c r="EZ38" s="85">
        <f t="shared" ca="1" si="66"/>
        <v>158.82013832345834</v>
      </c>
      <c r="FA38" s="85">
        <f t="shared" ref="FA38:FJ39" ca="1" si="67">$E38*FA$8*FA$17</f>
        <v>159.34007412850218</v>
      </c>
      <c r="FB38" s="85">
        <f t="shared" ca="1" si="67"/>
        <v>159.86171206807518</v>
      </c>
      <c r="FC38" s="85">
        <f t="shared" ca="1" si="67"/>
        <v>160.38505771452287</v>
      </c>
      <c r="FD38" s="85">
        <f t="shared" ca="1" si="67"/>
        <v>160.91011665843317</v>
      </c>
      <c r="FE38" s="85">
        <f t="shared" ca="1" si="67"/>
        <v>161.43689450869616</v>
      </c>
      <c r="FF38" s="85">
        <f t="shared" ca="1" si="67"/>
        <v>161.96539689256392</v>
      </c>
      <c r="FG38" s="85">
        <f t="shared" ca="1" si="67"/>
        <v>162.49562945571074</v>
      </c>
      <c r="FH38" s="85">
        <f t="shared" ca="1" si="67"/>
        <v>163.02759786229336</v>
      </c>
      <c r="FI38" s="85">
        <f t="shared" ca="1" si="67"/>
        <v>163.56130779501146</v>
      </c>
      <c r="FJ38" s="85">
        <f t="shared" ca="1" si="67"/>
        <v>164.09676495516845</v>
      </c>
      <c r="FK38" s="85">
        <f t="shared" ref="FK38:FT39" ca="1" si="68">$E38*FK$8*FK$17</f>
        <v>164.63397506273233</v>
      </c>
      <c r="FL38" s="85">
        <f t="shared" ca="1" si="68"/>
        <v>165.17294385639676</v>
      </c>
      <c r="FM38" s="85">
        <f t="shared" ca="1" si="68"/>
        <v>165.71367709364236</v>
      </c>
      <c r="FN38" s="85">
        <f t="shared" ca="1" si="68"/>
        <v>166.25618055079829</v>
      </c>
      <c r="FO38" s="85">
        <f t="shared" ca="1" si="68"/>
        <v>166.80046002310385</v>
      </c>
      <c r="FP38" s="85">
        <f t="shared" ca="1" si="68"/>
        <v>167.34652132477058</v>
      </c>
      <c r="FQ38" s="85">
        <f t="shared" ca="1" si="68"/>
        <v>167.89437028904408</v>
      </c>
      <c r="FR38" s="85">
        <f t="shared" ca="1" si="68"/>
        <v>168.44401276826656</v>
      </c>
      <c r="FS38" s="85">
        <f t="shared" ca="1" si="68"/>
        <v>168.99545463393926</v>
      </c>
      <c r="FT38" s="85">
        <f t="shared" ca="1" si="68"/>
        <v>169.54870177678518</v>
      </c>
      <c r="FU38" s="85">
        <f t="shared" ref="FU38:GD39" ca="1" si="69">$E38*FU$8*FU$17</f>
        <v>170.10376010681202</v>
      </c>
      <c r="FV38" s="85">
        <f t="shared" ca="1" si="69"/>
        <v>170.6606355533753</v>
      </c>
      <c r="FW38" s="85">
        <f t="shared" ca="1" si="69"/>
        <v>171.21933406524175</v>
      </c>
      <c r="FX38" s="85">
        <f t="shared" ca="1" si="69"/>
        <v>171.77986161065274</v>
      </c>
      <c r="FY38" s="85">
        <f t="shared" ca="1" si="69"/>
        <v>172.34222417738815</v>
      </c>
      <c r="FZ38" s="85">
        <f t="shared" ca="1" si="69"/>
        <v>172.90642777283031</v>
      </c>
      <c r="GA38" s="85">
        <f t="shared" ca="1" si="69"/>
        <v>173.47247842402811</v>
      </c>
      <c r="GB38" s="85">
        <f t="shared" ca="1" si="69"/>
        <v>174.0403821777615</v>
      </c>
      <c r="GC38" s="85">
        <f t="shared" ca="1" si="69"/>
        <v>174.61014510060593</v>
      </c>
      <c r="GD38" s="85">
        <f t="shared" ca="1" si="69"/>
        <v>175.18177327899733</v>
      </c>
      <c r="GE38" s="85">
        <f t="shared" ref="GE38:GN39" ca="1" si="70">$E38*GE$8*GE$17</f>
        <v>175.75527281929692</v>
      </c>
      <c r="GF38" s="85">
        <f t="shared" ca="1" si="70"/>
        <v>176.33064984785668</v>
      </c>
      <c r="GG38" s="85">
        <f t="shared" ca="1" si="70"/>
        <v>176.90791051108459</v>
      </c>
      <c r="GH38" s="85">
        <f t="shared" ca="1" si="70"/>
        <v>177.48706097551042</v>
      </c>
      <c r="GI38" s="85">
        <f t="shared" ca="1" si="70"/>
        <v>178.06810742785152</v>
      </c>
      <c r="GJ38" s="85">
        <f t="shared" ca="1" si="70"/>
        <v>178.65105607507894</v>
      </c>
      <c r="GK38" s="85">
        <f t="shared" ca="1" si="70"/>
        <v>179.23591314448376</v>
      </c>
      <c r="GL38" s="85">
        <f t="shared" ca="1" si="70"/>
        <v>179.82268488374362</v>
      </c>
      <c r="GM38" s="85">
        <f t="shared" ca="1" si="70"/>
        <v>180.41137756098934</v>
      </c>
      <c r="GN38" s="85">
        <f t="shared" ca="1" si="70"/>
        <v>181.00199746487206</v>
      </c>
      <c r="GO38" s="85">
        <f t="shared" ref="GO38:GX39" ca="1" si="71">$E38*GO$8*GO$17</f>
        <v>181.59455090463027</v>
      </c>
      <c r="GP38" s="85">
        <f t="shared" ca="1" si="71"/>
        <v>182.18904421015731</v>
      </c>
      <c r="GQ38" s="85">
        <f t="shared" ca="1" si="71"/>
        <v>182.78548373206891</v>
      </c>
      <c r="GR38" s="85">
        <f t="shared" ca="1" si="71"/>
        <v>183.38387584177104</v>
      </c>
      <c r="GS38" s="85">
        <f t="shared" ca="1" si="71"/>
        <v>183.98422693152807</v>
      </c>
      <c r="GT38" s="85">
        <f t="shared" ca="1" si="71"/>
        <v>184.58654341453095</v>
      </c>
      <c r="GU38" s="85">
        <f t="shared" ca="1" si="71"/>
        <v>185.19083172496568</v>
      </c>
      <c r="GV38" s="85">
        <f t="shared" ca="1" si="71"/>
        <v>185.79709831808219</v>
      </c>
      <c r="GW38" s="85">
        <f t="shared" ca="1" si="71"/>
        <v>186.40534967026323</v>
      </c>
      <c r="GX38" s="85">
        <f t="shared" ca="1" si="71"/>
        <v>187.01559227909348</v>
      </c>
      <c r="GY38" s="85">
        <f t="shared" ref="GY38:HH39" ca="1" si="72">$E38*GY$8*GY$17</f>
        <v>187.62783266342902</v>
      </c>
      <c r="GZ38" s="85">
        <f t="shared" ca="1" si="72"/>
        <v>188.24207736346708</v>
      </c>
      <c r="HA38" s="85">
        <f t="shared" ca="1" si="72"/>
        <v>188.85833294081561</v>
      </c>
      <c r="HB38" s="85">
        <f t="shared" ca="1" si="72"/>
        <v>189.47660597856373</v>
      </c>
      <c r="HC38" s="85">
        <f t="shared" ca="1" si="72"/>
        <v>190.0969030813518</v>
      </c>
      <c r="HD38" s="85">
        <f t="shared" ca="1" si="72"/>
        <v>190.71923087544201</v>
      </c>
      <c r="HE38" s="85">
        <f t="shared" ca="1" si="72"/>
        <v>191.34359600878935</v>
      </c>
      <c r="HF38" s="85">
        <f t="shared" ca="1" si="72"/>
        <v>191.9700051511123</v>
      </c>
      <c r="HG38" s="85">
        <f t="shared" ca="1" si="72"/>
        <v>192.59846499396443</v>
      </c>
      <c r="HH38" s="85">
        <f t="shared" ca="1" si="72"/>
        <v>193.22898225080561</v>
      </c>
      <c r="HI38" s="85">
        <f t="shared" ref="HI38:HR39" ca="1" si="73">$E38*HI$8*HI$17</f>
        <v>193.86156365707387</v>
      </c>
      <c r="HJ38" s="85">
        <f t="shared" ca="1" si="73"/>
        <v>194.49621597025731</v>
      </c>
      <c r="HK38" s="85">
        <f t="shared" ca="1" si="73"/>
        <v>195.1329459699663</v>
      </c>
      <c r="HL38" s="85">
        <f t="shared" ca="1" si="73"/>
        <v>195.77176045800584</v>
      </c>
      <c r="HM38" s="85">
        <f t="shared" ca="1" si="73"/>
        <v>196.41266625844835</v>
      </c>
      <c r="HN38" s="85">
        <f t="shared" ca="1" si="73"/>
        <v>197.05567021770639</v>
      </c>
      <c r="HO38" s="85">
        <f t="shared" ca="1" si="73"/>
        <v>197.70077920460599</v>
      </c>
      <c r="HP38" s="85">
        <f t="shared" ca="1" si="73"/>
        <v>198.34800011045982</v>
      </c>
      <c r="HQ38" s="85">
        <f t="shared" ca="1" si="73"/>
        <v>198.99733984914104</v>
      </c>
      <c r="HR38" s="85">
        <f t="shared" ca="1" si="73"/>
        <v>199.64880535715693</v>
      </c>
      <c r="HS38" s="85">
        <f t="shared" ref="HS38:IB39" ca="1" si="74">$E38*HS$8*HS$17</f>
        <v>200.30240359372314</v>
      </c>
      <c r="HT38" s="85">
        <f t="shared" ca="1" si="74"/>
        <v>200.95814154083797</v>
      </c>
      <c r="HU38" s="85">
        <f t="shared" ca="1" si="74"/>
        <v>201.61602620335699</v>
      </c>
      <c r="HV38" s="85">
        <f t="shared" ca="1" si="74"/>
        <v>202.27606460906779</v>
      </c>
      <c r="HW38" s="85">
        <f t="shared" ca="1" si="74"/>
        <v>202.93826380876513</v>
      </c>
      <c r="HX38" s="85">
        <f t="shared" ca="1" si="74"/>
        <v>203.60263087632626</v>
      </c>
      <c r="HY38" s="85">
        <f t="shared" ca="1" si="74"/>
        <v>204.26917290878643</v>
      </c>
      <c r="HZ38" s="85">
        <f t="shared" ca="1" si="74"/>
        <v>204.93789702641479</v>
      </c>
      <c r="IA38" s="85">
        <f t="shared" ca="1" si="74"/>
        <v>205.60881037279034</v>
      </c>
      <c r="IB38" s="85">
        <f t="shared" ca="1" si="74"/>
        <v>206.28192011487832</v>
      </c>
      <c r="IC38" s="85">
        <f t="shared" ref="IC38:IL39" ca="1" si="75">$E38*IC$8*IC$17</f>
        <v>206.95723344310679</v>
      </c>
      <c r="ID38" s="85">
        <f t="shared" ca="1" si="75"/>
        <v>206.95723344310679</v>
      </c>
      <c r="IE38" s="85">
        <f t="shared" ca="1" si="75"/>
        <v>206.95723344310679</v>
      </c>
      <c r="IF38" s="85">
        <f t="shared" ca="1" si="75"/>
        <v>206.95723344310679</v>
      </c>
      <c r="IG38" s="85">
        <f t="shared" ca="1" si="75"/>
        <v>206.95723344310679</v>
      </c>
      <c r="IH38" s="85">
        <f t="shared" ca="1" si="75"/>
        <v>206.95723344310679</v>
      </c>
      <c r="II38" s="85">
        <f t="shared" ca="1" si="75"/>
        <v>206.95723344310679</v>
      </c>
      <c r="IJ38" s="85">
        <f t="shared" ca="1" si="75"/>
        <v>206.95723344310679</v>
      </c>
      <c r="IK38" s="85">
        <f t="shared" ca="1" si="75"/>
        <v>206.95723344310679</v>
      </c>
      <c r="IL38" s="85">
        <f t="shared" ca="1" si="75"/>
        <v>206.95723344310679</v>
      </c>
    </row>
    <row r="39" spans="2:246" ht="12" customHeight="1" outlineLevel="2" x14ac:dyDescent="0.3">
      <c r="B39" s="7" t="s">
        <v>163</v>
      </c>
      <c r="C39" s="56" t="s">
        <v>150</v>
      </c>
      <c r="E39" s="85">
        <f>SUM(Assump!$D$71:$D$72)</f>
        <v>30</v>
      </c>
      <c r="F39" s="48"/>
      <c r="G39" s="85">
        <f t="shared" ca="1" si="52"/>
        <v>0</v>
      </c>
      <c r="H39" s="85">
        <f t="shared" ca="1" si="52"/>
        <v>0</v>
      </c>
      <c r="I39" s="85">
        <f t="shared" ca="1" si="52"/>
        <v>0</v>
      </c>
      <c r="J39" s="85">
        <f t="shared" ca="1" si="52"/>
        <v>0</v>
      </c>
      <c r="K39" s="85">
        <f t="shared" ca="1" si="52"/>
        <v>0</v>
      </c>
      <c r="L39" s="85">
        <f t="shared" ca="1" si="52"/>
        <v>0</v>
      </c>
      <c r="M39" s="85">
        <f t="shared" ca="1" si="52"/>
        <v>0</v>
      </c>
      <c r="N39" s="85">
        <f t="shared" ca="1" si="52"/>
        <v>0</v>
      </c>
      <c r="O39" s="85">
        <f t="shared" ca="1" si="52"/>
        <v>0</v>
      </c>
      <c r="P39" s="85">
        <f t="shared" ca="1" si="52"/>
        <v>0</v>
      </c>
      <c r="Q39" s="85">
        <f t="shared" ca="1" si="53"/>
        <v>0</v>
      </c>
      <c r="R39" s="85">
        <f t="shared" ca="1" si="53"/>
        <v>0</v>
      </c>
      <c r="S39" s="85">
        <f t="shared" ca="1" si="53"/>
        <v>30.095799414236463</v>
      </c>
      <c r="T39" s="85">
        <f t="shared" ca="1" si="53"/>
        <v>30.191904746065198</v>
      </c>
      <c r="U39" s="85">
        <f t="shared" ca="1" si="53"/>
        <v>30.288316972377075</v>
      </c>
      <c r="V39" s="85">
        <f t="shared" ca="1" si="53"/>
        <v>30.387473040585395</v>
      </c>
      <c r="W39" s="85">
        <f t="shared" ca="1" si="53"/>
        <v>30.486953719958855</v>
      </c>
      <c r="X39" s="85">
        <f t="shared" ca="1" si="53"/>
        <v>30.586760073189943</v>
      </c>
      <c r="Y39" s="85">
        <f t="shared" ca="1" si="53"/>
        <v>30.686893166450119</v>
      </c>
      <c r="Z39" s="85">
        <f t="shared" ca="1" si="53"/>
        <v>30.787354069401211</v>
      </c>
      <c r="AA39" s="85">
        <f t="shared" ca="1" si="54"/>
        <v>30.888143855206856</v>
      </c>
      <c r="AB39" s="85">
        <f t="shared" ca="1" si="54"/>
        <v>30.989263600543929</v>
      </c>
      <c r="AC39" s="85">
        <f t="shared" ca="1" si="54"/>
        <v>31.090714385614078</v>
      </c>
      <c r="AD39" s="85">
        <f t="shared" ca="1" si="54"/>
        <v>31.192497294155245</v>
      </c>
      <c r="AE39" s="85">
        <f t="shared" ca="1" si="54"/>
        <v>31.294613413453249</v>
      </c>
      <c r="AF39" s="85">
        <f t="shared" ca="1" si="54"/>
        <v>31.397063834353411</v>
      </c>
      <c r="AG39" s="85">
        <f t="shared" ca="1" si="54"/>
        <v>31.499849651272175</v>
      </c>
      <c r="AH39" s="85">
        <f t="shared" ca="1" si="54"/>
        <v>31.602971962208827</v>
      </c>
      <c r="AI39" s="85">
        <f t="shared" ca="1" si="54"/>
        <v>31.706431868757228</v>
      </c>
      <c r="AJ39" s="85">
        <f t="shared" ca="1" si="54"/>
        <v>31.810230476117557</v>
      </c>
      <c r="AK39" s="85">
        <f t="shared" ca="1" si="55"/>
        <v>31.914368893108144</v>
      </c>
      <c r="AL39" s="85">
        <f t="shared" ca="1" si="55"/>
        <v>32.018848232177284</v>
      </c>
      <c r="AM39" s="85">
        <f t="shared" ca="1" si="55"/>
        <v>32.123669609415145</v>
      </c>
      <c r="AN39" s="85">
        <f t="shared" ca="1" si="55"/>
        <v>32.22883414456571</v>
      </c>
      <c r="AO39" s="85">
        <f t="shared" ca="1" si="55"/>
        <v>32.334342961038665</v>
      </c>
      <c r="AP39" s="85">
        <f t="shared" ca="1" si="55"/>
        <v>32.440197185921484</v>
      </c>
      <c r="AQ39" s="85">
        <f t="shared" ca="1" si="55"/>
        <v>32.546397949991416</v>
      </c>
      <c r="AR39" s="85">
        <f t="shared" ca="1" si="55"/>
        <v>32.652946387727582</v>
      </c>
      <c r="AS39" s="85">
        <f t="shared" ca="1" si="55"/>
        <v>32.759843637323087</v>
      </c>
      <c r="AT39" s="85">
        <f t="shared" ca="1" si="55"/>
        <v>32.867090840697209</v>
      </c>
      <c r="AU39" s="85">
        <f t="shared" ca="1" si="56"/>
        <v>32.974689143507547</v>
      </c>
      <c r="AV39" s="85">
        <f t="shared" ca="1" si="56"/>
        <v>33.082639695162285</v>
      </c>
      <c r="AW39" s="85">
        <f t="shared" ca="1" si="56"/>
        <v>33.190943648832494</v>
      </c>
      <c r="AX39" s="85">
        <f t="shared" ca="1" si="56"/>
        <v>33.299602161464399</v>
      </c>
      <c r="AY39" s="85">
        <f t="shared" ca="1" si="56"/>
        <v>33.408616393791789</v>
      </c>
      <c r="AZ39" s="85">
        <f t="shared" ca="1" si="56"/>
        <v>33.517987510348362</v>
      </c>
      <c r="BA39" s="85">
        <f t="shared" ca="1" si="56"/>
        <v>33.627716679480244</v>
      </c>
      <c r="BB39" s="85">
        <f t="shared" ca="1" si="56"/>
        <v>33.737805073358373</v>
      </c>
      <c r="BC39" s="85">
        <f t="shared" ca="1" si="56"/>
        <v>33.848253867991097</v>
      </c>
      <c r="BD39" s="85">
        <f t="shared" ca="1" si="56"/>
        <v>33.95906424323671</v>
      </c>
      <c r="BE39" s="85">
        <f t="shared" ca="1" si="57"/>
        <v>34.070237382816039</v>
      </c>
      <c r="BF39" s="85">
        <f t="shared" ca="1" si="57"/>
        <v>34.181774474325131</v>
      </c>
      <c r="BG39" s="85">
        <f t="shared" ca="1" si="57"/>
        <v>34.293676709247876</v>
      </c>
      <c r="BH39" s="85">
        <f t="shared" ca="1" si="57"/>
        <v>34.405945282968808</v>
      </c>
      <c r="BI39" s="85">
        <f t="shared" ca="1" si="57"/>
        <v>34.518581394785826</v>
      </c>
      <c r="BJ39" s="85">
        <f t="shared" ca="1" si="57"/>
        <v>34.631586247923003</v>
      </c>
      <c r="BK39" s="85">
        <f t="shared" ca="1" si="57"/>
        <v>34.744961049543484</v>
      </c>
      <c r="BL39" s="85">
        <f t="shared" ca="1" si="57"/>
        <v>34.858707010762323</v>
      </c>
      <c r="BM39" s="85">
        <f t="shared" ca="1" si="57"/>
        <v>34.972825346659477</v>
      </c>
      <c r="BN39" s="85">
        <f t="shared" ca="1" si="57"/>
        <v>35.08731727629273</v>
      </c>
      <c r="BO39" s="85">
        <f t="shared" ca="1" si="58"/>
        <v>35.20218402271076</v>
      </c>
      <c r="BP39" s="85">
        <f t="shared" ca="1" si="58"/>
        <v>35.317426812966197</v>
      </c>
      <c r="BQ39" s="85">
        <f t="shared" ca="1" si="58"/>
        <v>35.4330468781287</v>
      </c>
      <c r="BR39" s="85">
        <f t="shared" ca="1" si="58"/>
        <v>35.549045453298149</v>
      </c>
      <c r="BS39" s="85">
        <f t="shared" ca="1" si="58"/>
        <v>35.665423777617804</v>
      </c>
      <c r="BT39" s="85">
        <f t="shared" ca="1" si="58"/>
        <v>35.782183094287575</v>
      </c>
      <c r="BU39" s="85">
        <f t="shared" ca="1" si="58"/>
        <v>35.89932465057727</v>
      </c>
      <c r="BV39" s="85">
        <f t="shared" ca="1" si="58"/>
        <v>36.016849697839938</v>
      </c>
      <c r="BW39" s="85">
        <f t="shared" ca="1" si="58"/>
        <v>36.134759491525237</v>
      </c>
      <c r="BX39" s="85">
        <f t="shared" ca="1" si="58"/>
        <v>36.25305529119283</v>
      </c>
      <c r="BY39" s="85">
        <f t="shared" ca="1" si="59"/>
        <v>36.371738360525868</v>
      </c>
      <c r="BZ39" s="85">
        <f t="shared" ca="1" si="59"/>
        <v>36.490809967344447</v>
      </c>
      <c r="CA39" s="85">
        <f t="shared" ca="1" si="59"/>
        <v>36.6102713836192</v>
      </c>
      <c r="CB39" s="85">
        <f t="shared" ca="1" si="59"/>
        <v>36.730123885484858</v>
      </c>
      <c r="CC39" s="85">
        <f t="shared" ca="1" si="59"/>
        <v>36.850368753253861</v>
      </c>
      <c r="CD39" s="85">
        <f t="shared" ca="1" si="59"/>
        <v>36.971007271430089</v>
      </c>
      <c r="CE39" s="85">
        <f t="shared" ca="1" si="59"/>
        <v>37.09204072872253</v>
      </c>
      <c r="CF39" s="85">
        <f t="shared" ca="1" si="59"/>
        <v>37.213470418059089</v>
      </c>
      <c r="CG39" s="85">
        <f t="shared" ca="1" si="59"/>
        <v>37.335297636600373</v>
      </c>
      <c r="CH39" s="85">
        <f t="shared" ca="1" si="59"/>
        <v>37.457523685753543</v>
      </c>
      <c r="CI39" s="85">
        <f t="shared" ca="1" si="60"/>
        <v>37.580149871186258</v>
      </c>
      <c r="CJ39" s="85">
        <f t="shared" ca="1" si="60"/>
        <v>37.70317750284056</v>
      </c>
      <c r="CK39" s="85">
        <f t="shared" ca="1" si="60"/>
        <v>37.82660789494691</v>
      </c>
      <c r="CL39" s="85">
        <f t="shared" ca="1" si="60"/>
        <v>37.950442366038239</v>
      </c>
      <c r="CM39" s="85">
        <f t="shared" ca="1" si="60"/>
        <v>38.074682238963987</v>
      </c>
      <c r="CN39" s="85">
        <f t="shared" ca="1" si="60"/>
        <v>38.199328840904265</v>
      </c>
      <c r="CO39" s="85">
        <f t="shared" ca="1" si="60"/>
        <v>38.324383503384034</v>
      </c>
      <c r="CP39" s="85">
        <f t="shared" ca="1" si="60"/>
        <v>38.44984756228731</v>
      </c>
      <c r="CQ39" s="85">
        <f t="shared" ca="1" si="60"/>
        <v>38.575722357871456</v>
      </c>
      <c r="CR39" s="85">
        <f t="shared" ca="1" si="60"/>
        <v>38.702009234781478</v>
      </c>
      <c r="CS39" s="85">
        <f t="shared" ca="1" si="61"/>
        <v>38.828709542064416</v>
      </c>
      <c r="CT39" s="85">
        <f t="shared" ca="1" si="61"/>
        <v>38.955824633183717</v>
      </c>
      <c r="CU39" s="85">
        <f t="shared" ca="1" si="61"/>
        <v>39.083355866033735</v>
      </c>
      <c r="CV39" s="85">
        <f t="shared" ca="1" si="61"/>
        <v>39.211304602954208</v>
      </c>
      <c r="CW39" s="85">
        <f t="shared" ca="1" si="61"/>
        <v>39.339672210744816</v>
      </c>
      <c r="CX39" s="85">
        <f t="shared" ca="1" si="61"/>
        <v>39.468460060679803</v>
      </c>
      <c r="CY39" s="85">
        <f t="shared" ca="1" si="61"/>
        <v>39.59766952852258</v>
      </c>
      <c r="CZ39" s="85">
        <f t="shared" ca="1" si="61"/>
        <v>39.727301994540468</v>
      </c>
      <c r="DA39" s="85">
        <f t="shared" ca="1" si="61"/>
        <v>39.857358843519428</v>
      </c>
      <c r="DB39" s="85">
        <f t="shared" ca="1" si="61"/>
        <v>39.987841464778832</v>
      </c>
      <c r="DC39" s="85">
        <f t="shared" ca="1" si="62"/>
        <v>40.118751252186343</v>
      </c>
      <c r="DD39" s="85">
        <f t="shared" ca="1" si="62"/>
        <v>40.250089604172771</v>
      </c>
      <c r="DE39" s="85">
        <f t="shared" ca="1" si="62"/>
        <v>40.38185792374702</v>
      </c>
      <c r="DF39" s="85">
        <f t="shared" ca="1" si="62"/>
        <v>40.514057618511096</v>
      </c>
      <c r="DG39" s="85">
        <f t="shared" ca="1" si="62"/>
        <v>40.646690100675116</v>
      </c>
      <c r="DH39" s="85">
        <f t="shared" ca="1" si="62"/>
        <v>40.779756787072408</v>
      </c>
      <c r="DI39" s="85">
        <f t="shared" ca="1" si="62"/>
        <v>40.913259099174645</v>
      </c>
      <c r="DJ39" s="85">
        <f t="shared" ca="1" si="62"/>
        <v>41.047198463107023</v>
      </c>
      <c r="DK39" s="85">
        <f t="shared" ca="1" si="62"/>
        <v>41.181576309663512</v>
      </c>
      <c r="DL39" s="85">
        <f t="shared" ca="1" si="62"/>
        <v>41.316394074322119</v>
      </c>
      <c r="DM39" s="85">
        <f t="shared" ca="1" si="63"/>
        <v>41.451653197260242</v>
      </c>
      <c r="DN39" s="85">
        <f t="shared" ca="1" si="63"/>
        <v>41.587355123370017</v>
      </c>
      <c r="DO39" s="85">
        <f t="shared" ca="1" si="63"/>
        <v>41.723501302273831</v>
      </c>
      <c r="DP39" s="85">
        <f t="shared" ca="1" si="63"/>
        <v>41.860093188339718</v>
      </c>
      <c r="DQ39" s="85">
        <f t="shared" ca="1" si="63"/>
        <v>41.997132240696935</v>
      </c>
      <c r="DR39" s="85">
        <f t="shared" ca="1" si="63"/>
        <v>42.134619923251577</v>
      </c>
      <c r="DS39" s="85">
        <f t="shared" ca="1" si="63"/>
        <v>42.272557704702152</v>
      </c>
      <c r="DT39" s="85">
        <f t="shared" ca="1" si="63"/>
        <v>42.410947058555337</v>
      </c>
      <c r="DU39" s="85">
        <f t="shared" ca="1" si="63"/>
        <v>42.549789463141664</v>
      </c>
      <c r="DV39" s="85">
        <f t="shared" ca="1" si="63"/>
        <v>42.689086401631336</v>
      </c>
      <c r="DW39" s="85">
        <f t="shared" ca="1" si="64"/>
        <v>42.828839362050083</v>
      </c>
      <c r="DX39" s="85">
        <f t="shared" ca="1" si="64"/>
        <v>42.969049837295032</v>
      </c>
      <c r="DY39" s="85">
        <f t="shared" ca="1" si="64"/>
        <v>43.109719325150671</v>
      </c>
      <c r="DZ39" s="85">
        <f t="shared" ca="1" si="64"/>
        <v>43.250849328304845</v>
      </c>
      <c r="EA39" s="85">
        <f t="shared" ca="1" si="64"/>
        <v>43.392441354364806</v>
      </c>
      <c r="EB39" s="85">
        <f t="shared" ca="1" si="64"/>
        <v>43.534496915873326</v>
      </c>
      <c r="EC39" s="85">
        <f t="shared" ca="1" si="64"/>
        <v>43.677017530324839</v>
      </c>
      <c r="ED39" s="85">
        <f t="shared" ca="1" si="64"/>
        <v>43.820004720181664</v>
      </c>
      <c r="EE39" s="85">
        <f t="shared" ca="1" si="64"/>
        <v>43.963460012890266</v>
      </c>
      <c r="EF39" s="85">
        <f t="shared" ca="1" si="64"/>
        <v>44.107384940897575</v>
      </c>
      <c r="EG39" s="85">
        <f t="shared" ca="1" si="65"/>
        <v>44.25178104166735</v>
      </c>
      <c r="EH39" s="85">
        <f t="shared" ca="1" si="65"/>
        <v>44.396649857696616</v>
      </c>
      <c r="EI39" s="85">
        <f t="shared" ca="1" si="65"/>
        <v>44.541992936532111</v>
      </c>
      <c r="EJ39" s="85">
        <f t="shared" ca="1" si="65"/>
        <v>44.687811830786863</v>
      </c>
      <c r="EK39" s="85">
        <f t="shared" ca="1" si="65"/>
        <v>44.834108098156733</v>
      </c>
      <c r="EL39" s="85">
        <f t="shared" ca="1" si="65"/>
        <v>44.980883301437075</v>
      </c>
      <c r="EM39" s="85">
        <f t="shared" ca="1" si="65"/>
        <v>45.128139008539435</v>
      </c>
      <c r="EN39" s="85">
        <f t="shared" ca="1" si="65"/>
        <v>45.275876792508292</v>
      </c>
      <c r="EO39" s="85">
        <f t="shared" ca="1" si="65"/>
        <v>45.424098231537862</v>
      </c>
      <c r="EP39" s="85">
        <f t="shared" ca="1" si="65"/>
        <v>45.572804908988957</v>
      </c>
      <c r="EQ39" s="85">
        <f t="shared" ca="1" si="66"/>
        <v>45.721998413405906</v>
      </c>
      <c r="ER39" s="85">
        <f t="shared" ca="1" si="66"/>
        <v>45.871680338533508</v>
      </c>
      <c r="ES39" s="85">
        <f t="shared" ca="1" si="66"/>
        <v>46.021852283334077</v>
      </c>
      <c r="ET39" s="85">
        <f t="shared" ca="1" si="66"/>
        <v>46.172515852004508</v>
      </c>
      <c r="EU39" s="85">
        <f t="shared" ca="1" si="66"/>
        <v>46.323672653993427</v>
      </c>
      <c r="EV39" s="85">
        <f t="shared" ca="1" si="66"/>
        <v>46.475324304018365</v>
      </c>
      <c r="EW39" s="85">
        <f t="shared" ca="1" si="66"/>
        <v>46.627472422083031</v>
      </c>
      <c r="EX39" s="85">
        <f t="shared" ca="1" si="66"/>
        <v>46.780118633494588</v>
      </c>
      <c r="EY39" s="85">
        <f t="shared" ca="1" si="66"/>
        <v>46.933264568881043</v>
      </c>
      <c r="EZ39" s="85">
        <f t="shared" ca="1" si="66"/>
        <v>47.086911864208659</v>
      </c>
      <c r="FA39" s="85">
        <f t="shared" ca="1" si="67"/>
        <v>47.241062160799416</v>
      </c>
      <c r="FB39" s="85">
        <f t="shared" ca="1" si="67"/>
        <v>47.39571710534856</v>
      </c>
      <c r="FC39" s="85">
        <f t="shared" ca="1" si="67"/>
        <v>47.550878349942188</v>
      </c>
      <c r="FD39" s="85">
        <f t="shared" ca="1" si="67"/>
        <v>47.706547552074888</v>
      </c>
      <c r="FE39" s="85">
        <f t="shared" ca="1" si="67"/>
        <v>47.862726374667481</v>
      </c>
      <c r="FF39" s="85">
        <f t="shared" ca="1" si="67"/>
        <v>48.019416486084729</v>
      </c>
      <c r="FG39" s="85">
        <f t="shared" ca="1" si="67"/>
        <v>48.176619560153206</v>
      </c>
      <c r="FH39" s="85">
        <f t="shared" ca="1" si="67"/>
        <v>48.334337276179141</v>
      </c>
      <c r="FI39" s="85">
        <f t="shared" ca="1" si="67"/>
        <v>48.492571318966384</v>
      </c>
      <c r="FJ39" s="85">
        <f t="shared" ca="1" si="67"/>
        <v>48.651323378834398</v>
      </c>
      <c r="FK39" s="85">
        <f t="shared" ca="1" si="68"/>
        <v>48.810595151636313</v>
      </c>
      <c r="FL39" s="85">
        <f t="shared" ca="1" si="68"/>
        <v>48.970388338777028</v>
      </c>
      <c r="FM39" s="85">
        <f t="shared" ca="1" si="68"/>
        <v>49.130704647231418</v>
      </c>
      <c r="FN39" s="85">
        <f t="shared" ca="1" si="68"/>
        <v>49.291545789562527</v>
      </c>
      <c r="FO39" s="85">
        <f t="shared" ca="1" si="68"/>
        <v>49.452913483939895</v>
      </c>
      <c r="FP39" s="85">
        <f t="shared" ca="1" si="68"/>
        <v>49.614809454157907</v>
      </c>
      <c r="FQ39" s="85">
        <f t="shared" ca="1" si="68"/>
        <v>49.777235429654205</v>
      </c>
      <c r="FR39" s="85">
        <f t="shared" ca="1" si="68"/>
        <v>49.940193145528148</v>
      </c>
      <c r="FS39" s="85">
        <f t="shared" ca="1" si="68"/>
        <v>50.103684342559362</v>
      </c>
      <c r="FT39" s="85">
        <f t="shared" ca="1" si="68"/>
        <v>50.267710767226333</v>
      </c>
      <c r="FU39" s="85">
        <f t="shared" ca="1" si="69"/>
        <v>50.432274171725069</v>
      </c>
      <c r="FV39" s="85">
        <f t="shared" ca="1" si="69"/>
        <v>50.597376313987809</v>
      </c>
      <c r="FW39" s="85">
        <f t="shared" ca="1" si="69"/>
        <v>50.763018957701803</v>
      </c>
      <c r="FX39" s="85">
        <f t="shared" ca="1" si="69"/>
        <v>50.929203872328145</v>
      </c>
      <c r="FY39" s="85">
        <f t="shared" ca="1" si="69"/>
        <v>51.095932833120706</v>
      </c>
      <c r="FZ39" s="85">
        <f t="shared" ca="1" si="69"/>
        <v>51.26320762114505</v>
      </c>
      <c r="GA39" s="85">
        <f t="shared" ca="1" si="69"/>
        <v>51.431030023297517</v>
      </c>
      <c r="GB39" s="85">
        <f t="shared" ca="1" si="69"/>
        <v>51.599401832324254</v>
      </c>
      <c r="GC39" s="85">
        <f t="shared" ca="1" si="69"/>
        <v>51.7683248468404</v>
      </c>
      <c r="GD39" s="85">
        <f t="shared" ca="1" si="69"/>
        <v>51.937800871349303</v>
      </c>
      <c r="GE39" s="85">
        <f t="shared" ca="1" si="70"/>
        <v>52.107831716261757</v>
      </c>
      <c r="GF39" s="85">
        <f t="shared" ca="1" si="70"/>
        <v>52.278419197915412</v>
      </c>
      <c r="GG39" s="85">
        <f t="shared" ca="1" si="70"/>
        <v>52.449565138594103</v>
      </c>
      <c r="GH39" s="85">
        <f t="shared" ca="1" si="70"/>
        <v>52.621271366547347</v>
      </c>
      <c r="GI39" s="85">
        <f t="shared" ca="1" si="70"/>
        <v>52.793539716009896</v>
      </c>
      <c r="GJ39" s="85">
        <f t="shared" ca="1" si="70"/>
        <v>52.966372027221297</v>
      </c>
      <c r="GK39" s="85">
        <f t="shared" ca="1" si="70"/>
        <v>53.139770146445557</v>
      </c>
      <c r="GL39" s="85">
        <f t="shared" ca="1" si="70"/>
        <v>53.313735925990883</v>
      </c>
      <c r="GM39" s="85">
        <f t="shared" ca="1" si="70"/>
        <v>53.48827122422945</v>
      </c>
      <c r="GN39" s="85">
        <f t="shared" ca="1" si="70"/>
        <v>53.663377905617253</v>
      </c>
      <c r="GO39" s="85">
        <f t="shared" ca="1" si="71"/>
        <v>53.839057840714041</v>
      </c>
      <c r="GP39" s="85">
        <f t="shared" ca="1" si="71"/>
        <v>54.015312906203299</v>
      </c>
      <c r="GQ39" s="85">
        <f t="shared" ca="1" si="71"/>
        <v>54.192144984912261</v>
      </c>
      <c r="GR39" s="85">
        <f t="shared" ca="1" si="71"/>
        <v>54.369555965832056</v>
      </c>
      <c r="GS39" s="85">
        <f t="shared" ca="1" si="71"/>
        <v>54.547547744137894</v>
      </c>
      <c r="GT39" s="85">
        <f t="shared" ca="1" si="71"/>
        <v>54.726122221209273</v>
      </c>
      <c r="GU39" s="85">
        <f t="shared" ca="1" si="71"/>
        <v>54.90528130465033</v>
      </c>
      <c r="GV39" s="85">
        <f t="shared" ca="1" si="71"/>
        <v>55.085026908310184</v>
      </c>
      <c r="GW39" s="85">
        <f t="shared" ca="1" si="71"/>
        <v>55.265360952303418</v>
      </c>
      <c r="GX39" s="85">
        <f t="shared" ca="1" si="71"/>
        <v>55.446285363030555</v>
      </c>
      <c r="GY39" s="85">
        <f t="shared" ca="1" si="72"/>
        <v>55.627802073198659</v>
      </c>
      <c r="GZ39" s="85">
        <f t="shared" ca="1" si="72"/>
        <v>55.809913021841979</v>
      </c>
      <c r="HA39" s="85">
        <f t="shared" ca="1" si="72"/>
        <v>55.992620154342646</v>
      </c>
      <c r="HB39" s="85">
        <f t="shared" ca="1" si="72"/>
        <v>56.175925422451471</v>
      </c>
      <c r="HC39" s="85">
        <f t="shared" ca="1" si="72"/>
        <v>56.359830784308791</v>
      </c>
      <c r="HD39" s="85">
        <f t="shared" ca="1" si="72"/>
        <v>56.544338204465383</v>
      </c>
      <c r="HE39" s="85">
        <f t="shared" ca="1" si="72"/>
        <v>56.729449653903451</v>
      </c>
      <c r="HF39" s="85">
        <f t="shared" ca="1" si="72"/>
        <v>56.915167110057688</v>
      </c>
      <c r="HG39" s="85">
        <f t="shared" ca="1" si="72"/>
        <v>57.101492556836376</v>
      </c>
      <c r="HH39" s="85">
        <f t="shared" ca="1" si="72"/>
        <v>57.288427984642624</v>
      </c>
      <c r="HI39" s="85">
        <f t="shared" ca="1" si="73"/>
        <v>57.475975390395583</v>
      </c>
      <c r="HJ39" s="85">
        <f t="shared" ca="1" si="73"/>
        <v>57.664136777551811</v>
      </c>
      <c r="HK39" s="85">
        <f t="shared" ca="1" si="73"/>
        <v>57.852914156126637</v>
      </c>
      <c r="HL39" s="85">
        <f t="shared" ca="1" si="73"/>
        <v>58.042309542715685</v>
      </c>
      <c r="HM39" s="85">
        <f t="shared" ca="1" si="73"/>
        <v>58.232324960516387</v>
      </c>
      <c r="HN39" s="85">
        <f t="shared" ca="1" si="73"/>
        <v>58.422962439349561</v>
      </c>
      <c r="HO39" s="85">
        <f t="shared" ca="1" si="73"/>
        <v>58.614224015681181</v>
      </c>
      <c r="HP39" s="85">
        <f t="shared" ca="1" si="73"/>
        <v>58.806111732644034</v>
      </c>
      <c r="HQ39" s="85">
        <f t="shared" ca="1" si="73"/>
        <v>58.998627640059631</v>
      </c>
      <c r="HR39" s="85">
        <f t="shared" ca="1" si="73"/>
        <v>59.191773794460033</v>
      </c>
      <c r="HS39" s="85">
        <f t="shared" ca="1" si="74"/>
        <v>59.385552259109872</v>
      </c>
      <c r="HT39" s="85">
        <f t="shared" ca="1" si="74"/>
        <v>59.579965104028375</v>
      </c>
      <c r="HU39" s="85">
        <f t="shared" ca="1" si="74"/>
        <v>59.775014406011458</v>
      </c>
      <c r="HV39" s="85">
        <f t="shared" ca="1" si="74"/>
        <v>59.970702248653929</v>
      </c>
      <c r="HW39" s="85">
        <f t="shared" ca="1" si="74"/>
        <v>60.167030722371756</v>
      </c>
      <c r="HX39" s="85">
        <f t="shared" ca="1" si="74"/>
        <v>60.364001924424365</v>
      </c>
      <c r="HY39" s="85">
        <f t="shared" ca="1" si="74"/>
        <v>60.561617958937084</v>
      </c>
      <c r="HZ39" s="85">
        <f t="shared" ca="1" si="74"/>
        <v>60.759880936923587</v>
      </c>
      <c r="IA39" s="85">
        <f t="shared" ca="1" si="74"/>
        <v>60.958792976308459</v>
      </c>
      <c r="IB39" s="85">
        <f t="shared" ca="1" si="74"/>
        <v>61.158356201949822</v>
      </c>
      <c r="IC39" s="85">
        <f t="shared" ca="1" si="75"/>
        <v>61.358572745662045</v>
      </c>
      <c r="ID39" s="85">
        <f t="shared" ca="1" si="75"/>
        <v>61.358572745662045</v>
      </c>
      <c r="IE39" s="85">
        <f t="shared" ca="1" si="75"/>
        <v>61.358572745662045</v>
      </c>
      <c r="IF39" s="85">
        <f t="shared" ca="1" si="75"/>
        <v>61.358572745662045</v>
      </c>
      <c r="IG39" s="85">
        <f t="shared" ca="1" si="75"/>
        <v>61.358572745662045</v>
      </c>
      <c r="IH39" s="85">
        <f t="shared" ca="1" si="75"/>
        <v>61.358572745662045</v>
      </c>
      <c r="II39" s="85">
        <f t="shared" ca="1" si="75"/>
        <v>61.358572745662045</v>
      </c>
      <c r="IJ39" s="85">
        <f t="shared" ca="1" si="75"/>
        <v>61.358572745662045</v>
      </c>
      <c r="IK39" s="85">
        <f t="shared" ca="1" si="75"/>
        <v>61.358572745662045</v>
      </c>
      <c r="IL39" s="85">
        <f t="shared" ca="1" si="75"/>
        <v>61.358572745662045</v>
      </c>
    </row>
    <row r="40" spans="2:246" ht="12" customHeight="1" outlineLevel="2" x14ac:dyDescent="0.3">
      <c r="B40" s="7" t="s">
        <v>166</v>
      </c>
      <c r="C40" s="56" t="s">
        <v>150</v>
      </c>
      <c r="E40" s="85"/>
      <c r="F40" s="48"/>
      <c r="G40" s="85">
        <f ca="1">SUM(G41:G42)</f>
        <v>0</v>
      </c>
      <c r="H40" s="85">
        <f t="shared" ref="H40:BS40" ca="1" si="76">SUM(H41:H42)</f>
        <v>0</v>
      </c>
      <c r="I40" s="85">
        <f t="shared" ca="1" si="76"/>
        <v>0</v>
      </c>
      <c r="J40" s="85">
        <f t="shared" ca="1" si="76"/>
        <v>0</v>
      </c>
      <c r="K40" s="85">
        <f t="shared" ca="1" si="76"/>
        <v>0</v>
      </c>
      <c r="L40" s="85">
        <f t="shared" ca="1" si="76"/>
        <v>0</v>
      </c>
      <c r="M40" s="85">
        <f t="shared" ca="1" si="76"/>
        <v>0</v>
      </c>
      <c r="N40" s="85">
        <f t="shared" ca="1" si="76"/>
        <v>0</v>
      </c>
      <c r="O40" s="85">
        <f t="shared" ca="1" si="76"/>
        <v>0</v>
      </c>
      <c r="P40" s="85">
        <f t="shared" ca="1" si="76"/>
        <v>0</v>
      </c>
      <c r="Q40" s="85">
        <f t="shared" ca="1" si="76"/>
        <v>0</v>
      </c>
      <c r="R40" s="85">
        <f t="shared" ca="1" si="76"/>
        <v>0</v>
      </c>
      <c r="S40" s="85">
        <f t="shared" ca="1" si="76"/>
        <v>862.31812206435495</v>
      </c>
      <c r="T40" s="85">
        <f t="shared" ca="1" si="76"/>
        <v>865.07177443033004</v>
      </c>
      <c r="U40" s="85">
        <f t="shared" ca="1" si="76"/>
        <v>867.8342200724278</v>
      </c>
      <c r="V40" s="85">
        <f t="shared" ca="1" si="76"/>
        <v>870.67528348303222</v>
      </c>
      <c r="W40" s="85">
        <f t="shared" ca="1" si="76"/>
        <v>873.52564779594809</v>
      </c>
      <c r="X40" s="85">
        <f t="shared" ca="1" si="76"/>
        <v>876.38534345990877</v>
      </c>
      <c r="Y40" s="85">
        <f t="shared" ca="1" si="76"/>
        <v>879.25440102332959</v>
      </c>
      <c r="Z40" s="85">
        <f t="shared" ca="1" si="76"/>
        <v>882.13285113463303</v>
      </c>
      <c r="AA40" s="85">
        <f t="shared" ca="1" si="76"/>
        <v>885.020724542577</v>
      </c>
      <c r="AB40" s="85">
        <f t="shared" ca="1" si="76"/>
        <v>887.91805209658264</v>
      </c>
      <c r="AC40" s="85">
        <f t="shared" ca="1" si="76"/>
        <v>890.82486474706377</v>
      </c>
      <c r="AD40" s="85">
        <f t="shared" ca="1" si="76"/>
        <v>893.74119354575794</v>
      </c>
      <c r="AE40" s="85">
        <f t="shared" ca="1" si="76"/>
        <v>896.66706964605874</v>
      </c>
      <c r="AF40" s="85">
        <f t="shared" ca="1" si="76"/>
        <v>899.60252430334685</v>
      </c>
      <c r="AG40" s="85">
        <f t="shared" ca="1" si="76"/>
        <v>902.54758887532523</v>
      </c>
      <c r="AH40" s="85">
        <f t="shared" ca="1" si="76"/>
        <v>905.50229482235409</v>
      </c>
      <c r="AI40" s="85">
        <f t="shared" ca="1" si="76"/>
        <v>908.46667370778641</v>
      </c>
      <c r="AJ40" s="85">
        <f t="shared" ca="1" si="76"/>
        <v>911.44075719830573</v>
      </c>
      <c r="AK40" s="85">
        <f t="shared" ca="1" si="76"/>
        <v>914.42457706426319</v>
      </c>
      <c r="AL40" s="85">
        <f t="shared" ca="1" si="76"/>
        <v>917.41816518001895</v>
      </c>
      <c r="AM40" s="85">
        <f t="shared" ca="1" si="76"/>
        <v>920.42155352428063</v>
      </c>
      <c r="AN40" s="85">
        <f t="shared" ca="1" si="76"/>
        <v>923.43477418044654</v>
      </c>
      <c r="AO40" s="85">
        <f t="shared" ca="1" si="76"/>
        <v>926.45785933694697</v>
      </c>
      <c r="AP40" s="85">
        <f t="shared" ca="1" si="76"/>
        <v>929.49084128758921</v>
      </c>
      <c r="AQ40" s="85">
        <f t="shared" ca="1" si="76"/>
        <v>932.53375243190192</v>
      </c>
      <c r="AR40" s="85">
        <f t="shared" ca="1" si="76"/>
        <v>935.58662527548154</v>
      </c>
      <c r="AS40" s="85">
        <f t="shared" ca="1" si="76"/>
        <v>938.64949243033914</v>
      </c>
      <c r="AT40" s="85">
        <f t="shared" ca="1" si="76"/>
        <v>941.72238661524909</v>
      </c>
      <c r="AU40" s="85">
        <f t="shared" ca="1" si="76"/>
        <v>944.80534065609879</v>
      </c>
      <c r="AV40" s="85">
        <f t="shared" ca="1" si="76"/>
        <v>947.89838748623856</v>
      </c>
      <c r="AW40" s="85">
        <f t="shared" ca="1" si="76"/>
        <v>951.00156014683466</v>
      </c>
      <c r="AX40" s="85">
        <f t="shared" ca="1" si="76"/>
        <v>954.11489178722047</v>
      </c>
      <c r="AY40" s="85">
        <f t="shared" ca="1" si="76"/>
        <v>957.23841566525277</v>
      </c>
      <c r="AZ40" s="85">
        <f t="shared" ca="1" si="76"/>
        <v>960.3721651476651</v>
      </c>
      <c r="BA40" s="85">
        <f t="shared" ca="1" si="76"/>
        <v>963.51617371042585</v>
      </c>
      <c r="BB40" s="85">
        <f t="shared" ca="1" si="76"/>
        <v>966.67047493909376</v>
      </c>
      <c r="BC40" s="85">
        <f t="shared" ca="1" si="76"/>
        <v>969.83510252917893</v>
      </c>
      <c r="BD40" s="85">
        <f t="shared" ca="1" si="76"/>
        <v>973.01009028650174</v>
      </c>
      <c r="BE40" s="85">
        <f t="shared" ca="1" si="76"/>
        <v>976.19547212755356</v>
      </c>
      <c r="BF40" s="85">
        <f t="shared" ca="1" si="76"/>
        <v>979.39128207985993</v>
      </c>
      <c r="BG40" s="85">
        <f t="shared" ca="1" si="76"/>
        <v>982.59755428234348</v>
      </c>
      <c r="BH40" s="85">
        <f t="shared" ca="1" si="76"/>
        <v>985.81432298568905</v>
      </c>
      <c r="BI40" s="85">
        <f t="shared" ca="1" si="76"/>
        <v>989.04162255270876</v>
      </c>
      <c r="BJ40" s="85">
        <f t="shared" ca="1" si="76"/>
        <v>992.27948745871004</v>
      </c>
      <c r="BK40" s="85">
        <f t="shared" ca="1" si="76"/>
        <v>995.5279522918637</v>
      </c>
      <c r="BL40" s="85">
        <f t="shared" ca="1" si="76"/>
        <v>998.78705175357277</v>
      </c>
      <c r="BM40" s="85">
        <f t="shared" ca="1" si="76"/>
        <v>1002.0568206588434</v>
      </c>
      <c r="BN40" s="85">
        <f t="shared" ca="1" si="76"/>
        <v>1005.3372939366582</v>
      </c>
      <c r="BO40" s="85">
        <f t="shared" ca="1" si="76"/>
        <v>1008.6285066303468</v>
      </c>
      <c r="BP40" s="85">
        <f t="shared" ca="1" si="76"/>
        <v>1011.9304938979623</v>
      </c>
      <c r="BQ40" s="85">
        <f t="shared" ca="1" si="76"/>
        <v>1015.2432910126562</v>
      </c>
      <c r="BR40" s="85">
        <f t="shared" ca="1" si="76"/>
        <v>1018.5669333630548</v>
      </c>
      <c r="BS40" s="85">
        <f t="shared" ca="1" si="76"/>
        <v>1021.9014564536378</v>
      </c>
      <c r="BT40" s="85">
        <f t="shared" ref="BT40:EE40" ca="1" si="77">SUM(BT41:BT42)</f>
        <v>1025.2468959051171</v>
      </c>
      <c r="BU40" s="85">
        <f t="shared" ca="1" si="77"/>
        <v>1028.6032874548175</v>
      </c>
      <c r="BV40" s="85">
        <f t="shared" ca="1" si="77"/>
        <v>1031.9706669570589</v>
      </c>
      <c r="BW40" s="85">
        <f t="shared" ca="1" si="77"/>
        <v>1035.3490703835387</v>
      </c>
      <c r="BX40" s="85">
        <f t="shared" ca="1" si="77"/>
        <v>1038.7385338237157</v>
      </c>
      <c r="BY40" s="85">
        <f t="shared" ca="1" si="77"/>
        <v>1042.1390934851975</v>
      </c>
      <c r="BZ40" s="85">
        <f t="shared" ca="1" si="77"/>
        <v>1045.5507856941247</v>
      </c>
      <c r="CA40" s="85">
        <f t="shared" ca="1" si="77"/>
        <v>1048.9736468955609</v>
      </c>
      <c r="CB40" s="85">
        <f t="shared" ca="1" si="77"/>
        <v>1052.407713653881</v>
      </c>
      <c r="CC40" s="85">
        <f t="shared" ca="1" si="77"/>
        <v>1055.853022653163</v>
      </c>
      <c r="CD40" s="85">
        <f t="shared" ca="1" si="77"/>
        <v>1059.3096106975775</v>
      </c>
      <c r="CE40" s="85">
        <f t="shared" ca="1" si="77"/>
        <v>1062.7775147117839</v>
      </c>
      <c r="CF40" s="85">
        <f t="shared" ca="1" si="77"/>
        <v>1066.2567717413219</v>
      </c>
      <c r="CG40" s="85">
        <f t="shared" ca="1" si="77"/>
        <v>1069.7474189530105</v>
      </c>
      <c r="CH40" s="85">
        <f t="shared" ca="1" si="77"/>
        <v>1073.2494936353414</v>
      </c>
      <c r="CI40" s="85">
        <f t="shared" ca="1" si="77"/>
        <v>1076.7630331988805</v>
      </c>
      <c r="CJ40" s="85">
        <f t="shared" ca="1" si="77"/>
        <v>1080.2880751766647</v>
      </c>
      <c r="CK40" s="85">
        <f t="shared" ca="1" si="77"/>
        <v>1083.8246572246057</v>
      </c>
      <c r="CL40" s="85">
        <f t="shared" ca="1" si="77"/>
        <v>1087.37281712189</v>
      </c>
      <c r="CM40" s="85">
        <f t="shared" ca="1" si="77"/>
        <v>1090.9325927713835</v>
      </c>
      <c r="CN40" s="85">
        <f t="shared" ca="1" si="77"/>
        <v>1094.5040222000368</v>
      </c>
      <c r="CO40" s="85">
        <f t="shared" ca="1" si="77"/>
        <v>1098.0871435592899</v>
      </c>
      <c r="CP40" s="85">
        <f t="shared" ca="1" si="77"/>
        <v>1101.6819951254811</v>
      </c>
      <c r="CQ40" s="85">
        <f t="shared" ca="1" si="77"/>
        <v>1105.2886153002557</v>
      </c>
      <c r="CR40" s="85">
        <f t="shared" ca="1" si="77"/>
        <v>1108.9070426109756</v>
      </c>
      <c r="CS40" s="85">
        <f t="shared" ca="1" si="77"/>
        <v>1112.5373157111317</v>
      </c>
      <c r="CT40" s="85">
        <f t="shared" ca="1" si="77"/>
        <v>1116.179473380756</v>
      </c>
      <c r="CU40" s="85">
        <f t="shared" ca="1" si="77"/>
        <v>1119.8335545268367</v>
      </c>
      <c r="CV40" s="85">
        <f t="shared" ca="1" si="77"/>
        <v>1123.4995981837321</v>
      </c>
      <c r="CW40" s="85">
        <f t="shared" ca="1" si="77"/>
        <v>1127.177643513591</v>
      </c>
      <c r="CX40" s="85">
        <f t="shared" ca="1" si="77"/>
        <v>1130.8677298067664</v>
      </c>
      <c r="CY40" s="85">
        <f t="shared" ca="1" si="77"/>
        <v>1134.56989648224</v>
      </c>
      <c r="CZ40" s="85">
        <f t="shared" ca="1" si="77"/>
        <v>1138.2841830880393</v>
      </c>
      <c r="DA40" s="85">
        <f t="shared" ca="1" si="77"/>
        <v>1142.0106293016622</v>
      </c>
      <c r="DB40" s="85">
        <f t="shared" ca="1" si="77"/>
        <v>1145.7492749305013</v>
      </c>
      <c r="DC40" s="85">
        <f t="shared" ca="1" si="77"/>
        <v>1149.5001599122668</v>
      </c>
      <c r="DD40" s="85">
        <f t="shared" ca="1" si="77"/>
        <v>1153.2633243154155</v>
      </c>
      <c r="DE40" s="85">
        <f t="shared" ca="1" si="77"/>
        <v>1157.0388083395778</v>
      </c>
      <c r="DF40" s="85">
        <f t="shared" ca="1" si="77"/>
        <v>1160.8266523159873</v>
      </c>
      <c r="DG40" s="85">
        <f t="shared" ca="1" si="77"/>
        <v>1164.6268967079111</v>
      </c>
      <c r="DH40" s="85">
        <f t="shared" ca="1" si="77"/>
        <v>1168.4395821110825</v>
      </c>
      <c r="DI40" s="85">
        <f t="shared" ca="1" si="77"/>
        <v>1172.2647492541357</v>
      </c>
      <c r="DJ40" s="85">
        <f t="shared" ca="1" si="77"/>
        <v>1176.1024389990382</v>
      </c>
      <c r="DK40" s="85">
        <f t="shared" ca="1" si="77"/>
        <v>1179.9526923415303</v>
      </c>
      <c r="DL40" s="85">
        <f t="shared" ca="1" si="77"/>
        <v>1183.8155504115616</v>
      </c>
      <c r="DM40" s="85">
        <f t="shared" ca="1" si="77"/>
        <v>1187.69105447373</v>
      </c>
      <c r="DN40" s="85">
        <f t="shared" ca="1" si="77"/>
        <v>1191.579245927722</v>
      </c>
      <c r="DO40" s="85">
        <f t="shared" ca="1" si="77"/>
        <v>1195.4801663087583</v>
      </c>
      <c r="DP40" s="85">
        <f t="shared" ca="1" si="77"/>
        <v>1199.3938572880334</v>
      </c>
      <c r="DQ40" s="85">
        <f t="shared" ca="1" si="77"/>
        <v>1203.320360673162</v>
      </c>
      <c r="DR40" s="85">
        <f t="shared" ca="1" si="77"/>
        <v>1207.2597184086276</v>
      </c>
      <c r="DS40" s="85">
        <f t="shared" ca="1" si="77"/>
        <v>1211.2119725762282</v>
      </c>
      <c r="DT40" s="85">
        <f t="shared" ca="1" si="77"/>
        <v>1215.1771653955268</v>
      </c>
      <c r="DU40" s="85">
        <f t="shared" ca="1" si="77"/>
        <v>1219.1553392243018</v>
      </c>
      <c r="DV40" s="85">
        <f t="shared" ca="1" si="77"/>
        <v>1223.1465365590004</v>
      </c>
      <c r="DW40" s="85">
        <f t="shared" ca="1" si="77"/>
        <v>1227.1508000351926</v>
      </c>
      <c r="DX40" s="85">
        <f t="shared" ca="1" si="77"/>
        <v>1231.1681724280252</v>
      </c>
      <c r="DY40" s="85">
        <f t="shared" ca="1" si="77"/>
        <v>1235.1986966526797</v>
      </c>
      <c r="DZ40" s="85">
        <f t="shared" ca="1" si="77"/>
        <v>1239.2424157648315</v>
      </c>
      <c r="EA40" s="85">
        <f t="shared" ca="1" si="77"/>
        <v>1243.2993729611094</v>
      </c>
      <c r="EB40" s="85">
        <f t="shared" ca="1" si="77"/>
        <v>1247.3696115795551</v>
      </c>
      <c r="EC40" s="85">
        <f t="shared" ca="1" si="77"/>
        <v>1251.4531751000893</v>
      </c>
      <c r="ED40" s="85">
        <f t="shared" ca="1" si="77"/>
        <v>1255.5501071449735</v>
      </c>
      <c r="EE40" s="85">
        <f t="shared" ca="1" si="77"/>
        <v>1259.6604514792782</v>
      </c>
      <c r="EF40" s="85">
        <f t="shared" ref="EF40:GQ40" ca="1" si="78">SUM(EF41:EF42)</f>
        <v>1263.7842520113486</v>
      </c>
      <c r="EG40" s="85">
        <f t="shared" ca="1" si="78"/>
        <v>1267.9215527932745</v>
      </c>
      <c r="EH40" s="85">
        <f t="shared" ca="1" si="78"/>
        <v>1272.0723980213611</v>
      </c>
      <c r="EI40" s="85">
        <f t="shared" ca="1" si="78"/>
        <v>1276.2368320366011</v>
      </c>
      <c r="EJ40" s="85">
        <f t="shared" ca="1" si="78"/>
        <v>1280.4148993251467</v>
      </c>
      <c r="EK40" s="85">
        <f t="shared" ca="1" si="78"/>
        <v>1284.6066445187878</v>
      </c>
      <c r="EL40" s="85">
        <f t="shared" ca="1" si="78"/>
        <v>1288.8121123954261</v>
      </c>
      <c r="EM40" s="85">
        <f t="shared" ca="1" si="78"/>
        <v>1293.0313478795549</v>
      </c>
      <c r="EN40" s="85">
        <f t="shared" ca="1" si="78"/>
        <v>1297.2643960427383</v>
      </c>
      <c r="EO40" s="85">
        <f t="shared" ca="1" si="78"/>
        <v>1301.5113021040936</v>
      </c>
      <c r="EP40" s="85">
        <f t="shared" ca="1" si="78"/>
        <v>1305.7721114307733</v>
      </c>
      <c r="EQ40" s="85">
        <f t="shared" ca="1" si="78"/>
        <v>1310.04686953845</v>
      </c>
      <c r="ER40" s="85">
        <f t="shared" ca="1" si="78"/>
        <v>1314.3356220918033</v>
      </c>
      <c r="ES40" s="85">
        <f t="shared" ca="1" si="78"/>
        <v>1318.6384149050064</v>
      </c>
      <c r="ET40" s="85">
        <f t="shared" ca="1" si="78"/>
        <v>1322.9552939422165</v>
      </c>
      <c r="EU40" s="85">
        <f t="shared" ca="1" si="78"/>
        <v>1327.2863053180661</v>
      </c>
      <c r="EV40" s="85">
        <f t="shared" ca="1" si="78"/>
        <v>1331.6314952981534</v>
      </c>
      <c r="EW40" s="85">
        <f t="shared" ca="1" si="78"/>
        <v>1335.99091029954</v>
      </c>
      <c r="EX40" s="85">
        <f t="shared" ca="1" si="78"/>
        <v>1340.364596891244</v>
      </c>
      <c r="EY40" s="85">
        <f t="shared" ca="1" si="78"/>
        <v>1344.7526017947378</v>
      </c>
      <c r="EZ40" s="85">
        <f t="shared" ca="1" si="78"/>
        <v>1349.154971884449</v>
      </c>
      <c r="FA40" s="85">
        <f t="shared" ca="1" si="78"/>
        <v>1353.5717541882586</v>
      </c>
      <c r="FB40" s="85">
        <f t="shared" ca="1" si="78"/>
        <v>1358.0029958880052</v>
      </c>
      <c r="FC40" s="85">
        <f t="shared" ca="1" si="78"/>
        <v>1362.4487443199894</v>
      </c>
      <c r="FD40" s="85">
        <f t="shared" ca="1" si="78"/>
        <v>1366.9090469754765</v>
      </c>
      <c r="FE40" s="85">
        <f t="shared" ca="1" si="78"/>
        <v>1371.3839515012078</v>
      </c>
      <c r="FF40" s="85">
        <f t="shared" ca="1" si="78"/>
        <v>1375.8735056999062</v>
      </c>
      <c r="FG40" s="85">
        <f t="shared" ca="1" si="78"/>
        <v>1380.3777575307895</v>
      </c>
      <c r="FH40" s="85">
        <f t="shared" ca="1" si="78"/>
        <v>1384.8967551100809</v>
      </c>
      <c r="FI40" s="85">
        <f t="shared" ca="1" si="78"/>
        <v>1389.4305467115225</v>
      </c>
      <c r="FJ40" s="85">
        <f t="shared" ca="1" si="78"/>
        <v>1393.9791807668946</v>
      </c>
      <c r="FK40" s="85">
        <f t="shared" ca="1" si="78"/>
        <v>1398.5427058665282</v>
      </c>
      <c r="FL40" s="85">
        <f t="shared" ca="1" si="78"/>
        <v>1403.1211707598275</v>
      </c>
      <c r="FM40" s="85">
        <f t="shared" ca="1" si="78"/>
        <v>1407.7146243557895</v>
      </c>
      <c r="FN40" s="85">
        <f t="shared" ca="1" si="78"/>
        <v>1412.3231157235264</v>
      </c>
      <c r="FO40" s="85">
        <f t="shared" ca="1" si="78"/>
        <v>1416.9466940927894</v>
      </c>
      <c r="FP40" s="85">
        <f t="shared" ca="1" si="78"/>
        <v>1421.5854088544961</v>
      </c>
      <c r="FQ40" s="85">
        <f t="shared" ca="1" si="78"/>
        <v>1426.239309561257</v>
      </c>
      <c r="FR40" s="85">
        <f t="shared" ca="1" si="78"/>
        <v>1430.9084459279036</v>
      </c>
      <c r="FS40" s="85">
        <f t="shared" ca="1" si="78"/>
        <v>1435.592867832022</v>
      </c>
      <c r="FT40" s="85">
        <f t="shared" ca="1" si="78"/>
        <v>1440.2926253144847</v>
      </c>
      <c r="FU40" s="85">
        <f t="shared" ca="1" si="78"/>
        <v>1445.0077685799847</v>
      </c>
      <c r="FV40" s="85">
        <f t="shared" ca="1" si="78"/>
        <v>1449.7383479975713</v>
      </c>
      <c r="FW40" s="85">
        <f t="shared" ca="1" si="78"/>
        <v>1454.4844141011902</v>
      </c>
      <c r="FX40" s="85">
        <f t="shared" ca="1" si="78"/>
        <v>1459.2460175902215</v>
      </c>
      <c r="FY40" s="85">
        <f t="shared" ca="1" si="78"/>
        <v>1464.0232093300219</v>
      </c>
      <c r="FZ40" s="85">
        <f t="shared" ca="1" si="78"/>
        <v>1468.816040352468</v>
      </c>
      <c r="GA40" s="85">
        <f t="shared" ca="1" si="78"/>
        <v>1473.6245618565017</v>
      </c>
      <c r="GB40" s="85">
        <f t="shared" ca="1" si="78"/>
        <v>1478.4488252086769</v>
      </c>
      <c r="GC40" s="85">
        <f t="shared" ca="1" si="78"/>
        <v>1483.2888819437078</v>
      </c>
      <c r="GD40" s="85">
        <f t="shared" ca="1" si="78"/>
        <v>1488.1447837650203</v>
      </c>
      <c r="GE40" s="85">
        <f t="shared" ca="1" si="78"/>
        <v>1493.0165825453037</v>
      </c>
      <c r="GF40" s="85">
        <f t="shared" ca="1" si="78"/>
        <v>1497.9043303270648</v>
      </c>
      <c r="GG40" s="85">
        <f t="shared" ca="1" si="78"/>
        <v>1502.8080793231848</v>
      </c>
      <c r="GH40" s="85">
        <f t="shared" ca="1" si="78"/>
        <v>1507.7278819174746</v>
      </c>
      <c r="GI40" s="85">
        <f t="shared" ca="1" si="78"/>
        <v>1512.6637906652388</v>
      </c>
      <c r="GJ40" s="85">
        <f t="shared" ca="1" si="78"/>
        <v>1517.6158582938313</v>
      </c>
      <c r="GK40" s="85">
        <f t="shared" ca="1" si="78"/>
        <v>1522.5841377032236</v>
      </c>
      <c r="GL40" s="85">
        <f t="shared" ca="1" si="78"/>
        <v>1527.568681966568</v>
      </c>
      <c r="GM40" s="85">
        <f t="shared" ca="1" si="78"/>
        <v>1532.5695443307627</v>
      </c>
      <c r="GN40" s="85">
        <f t="shared" ca="1" si="78"/>
        <v>1537.5867782170249</v>
      </c>
      <c r="GO40" s="85">
        <f t="shared" ca="1" si="78"/>
        <v>1542.6204372214568</v>
      </c>
      <c r="GP40" s="85">
        <f t="shared" ca="1" si="78"/>
        <v>1547.6705751156219</v>
      </c>
      <c r="GQ40" s="85">
        <f t="shared" ca="1" si="78"/>
        <v>1552.7372458471166</v>
      </c>
      <c r="GR40" s="85">
        <f t="shared" ref="GR40:IL40" ca="1" si="79">SUM(GR41:GR42)</f>
        <v>1557.8205035401484</v>
      </c>
      <c r="GS40" s="85">
        <f t="shared" ca="1" si="79"/>
        <v>1562.920402496113</v>
      </c>
      <c r="GT40" s="85">
        <f t="shared" ca="1" si="79"/>
        <v>1568.0369971941745</v>
      </c>
      <c r="GU40" s="85">
        <f t="shared" ca="1" si="79"/>
        <v>1573.1703422918495</v>
      </c>
      <c r="GV40" s="85">
        <f t="shared" ca="1" si="79"/>
        <v>1578.3204926255853</v>
      </c>
      <c r="GW40" s="85">
        <f t="shared" ca="1" si="79"/>
        <v>1583.4875032113534</v>
      </c>
      <c r="GX40" s="85">
        <f t="shared" ca="1" si="79"/>
        <v>1588.6714292452316</v>
      </c>
      <c r="GY40" s="85">
        <f t="shared" ca="1" si="79"/>
        <v>1593.8723261039943</v>
      </c>
      <c r="GZ40" s="85">
        <f t="shared" ca="1" si="79"/>
        <v>1599.090249345707</v>
      </c>
      <c r="HA40" s="85">
        <f t="shared" ca="1" si="79"/>
        <v>1604.3252547103166</v>
      </c>
      <c r="HB40" s="85">
        <f t="shared" ca="1" si="79"/>
        <v>1609.5773981202478</v>
      </c>
      <c r="HC40" s="85">
        <f t="shared" ca="1" si="79"/>
        <v>1614.8467356810024</v>
      </c>
      <c r="HD40" s="85">
        <f t="shared" ca="1" si="79"/>
        <v>1620.1333236817557</v>
      </c>
      <c r="HE40" s="85">
        <f t="shared" ca="1" si="79"/>
        <v>1625.4372185959587</v>
      </c>
      <c r="HF40" s="85">
        <f t="shared" ca="1" si="79"/>
        <v>1630.7584770819428</v>
      </c>
      <c r="HG40" s="85">
        <f t="shared" ca="1" si="79"/>
        <v>1636.0971559835243</v>
      </c>
      <c r="HH40" s="85">
        <f t="shared" ca="1" si="79"/>
        <v>1641.4533123306094</v>
      </c>
      <c r="HI40" s="85">
        <f t="shared" ca="1" si="79"/>
        <v>1646.8270033398087</v>
      </c>
      <c r="HJ40" s="85">
        <f t="shared" ca="1" si="79"/>
        <v>1652.2182864150418</v>
      </c>
      <c r="HK40" s="85">
        <f t="shared" ca="1" si="79"/>
        <v>1657.6272191481553</v>
      </c>
      <c r="HL40" s="85">
        <f t="shared" ca="1" si="79"/>
        <v>1663.0538593195361</v>
      </c>
      <c r="HM40" s="85">
        <f t="shared" ca="1" si="79"/>
        <v>1668.4982648987298</v>
      </c>
      <c r="HN40" s="85">
        <f t="shared" ca="1" si="79"/>
        <v>1673.9604940450588</v>
      </c>
      <c r="HO40" s="85">
        <f t="shared" ca="1" si="79"/>
        <v>1679.4406051082435</v>
      </c>
      <c r="HP40" s="85">
        <f t="shared" ca="1" si="79"/>
        <v>1684.9386566290268</v>
      </c>
      <c r="HQ40" s="85">
        <f t="shared" ca="1" si="79"/>
        <v>1690.454707339798</v>
      </c>
      <c r="HR40" s="85">
        <f t="shared" ca="1" si="79"/>
        <v>1695.9888161652218</v>
      </c>
      <c r="HS40" s="85">
        <f t="shared" ca="1" si="79"/>
        <v>1701.5410422228663</v>
      </c>
      <c r="HT40" s="85">
        <f t="shared" ca="1" si="79"/>
        <v>1707.1114448238352</v>
      </c>
      <c r="HU40" s="85">
        <f t="shared" ca="1" si="79"/>
        <v>1712.7000834734024</v>
      </c>
      <c r="HV40" s="85">
        <f t="shared" ca="1" si="79"/>
        <v>1718.3070178716448</v>
      </c>
      <c r="HW40" s="85">
        <f t="shared" ca="1" si="79"/>
        <v>1723.9323079140825</v>
      </c>
      <c r="HX40" s="85">
        <f t="shared" ca="1" si="79"/>
        <v>1729.5760136923188</v>
      </c>
      <c r="HY40" s="85">
        <f t="shared" ca="1" si="79"/>
        <v>1735.2381954946802</v>
      </c>
      <c r="HZ40" s="85">
        <f t="shared" ca="1" si="79"/>
        <v>1740.9189138068625</v>
      </c>
      <c r="IA40" s="85">
        <f t="shared" ca="1" si="79"/>
        <v>1746.6182293125744</v>
      </c>
      <c r="IB40" s="85">
        <f t="shared" ca="1" si="79"/>
        <v>1752.3362028941888</v>
      </c>
      <c r="IC40" s="85">
        <f t="shared" ca="1" si="79"/>
        <v>1758.0728956333908</v>
      </c>
      <c r="ID40" s="85">
        <f t="shared" ca="1" si="79"/>
        <v>1758.0728956333908</v>
      </c>
      <c r="IE40" s="85">
        <f t="shared" ca="1" si="79"/>
        <v>1758.0728956333908</v>
      </c>
      <c r="IF40" s="85">
        <f t="shared" ca="1" si="79"/>
        <v>1758.0728956333908</v>
      </c>
      <c r="IG40" s="85">
        <f t="shared" ca="1" si="79"/>
        <v>1758.0728956333908</v>
      </c>
      <c r="IH40" s="85">
        <f t="shared" ca="1" si="79"/>
        <v>1758.0728956333908</v>
      </c>
      <c r="II40" s="85">
        <f t="shared" ca="1" si="79"/>
        <v>1758.0728956333908</v>
      </c>
      <c r="IJ40" s="85">
        <f t="shared" ca="1" si="79"/>
        <v>1758.0728956333908</v>
      </c>
      <c r="IK40" s="85">
        <f t="shared" ca="1" si="79"/>
        <v>1758.0728956333908</v>
      </c>
      <c r="IL40" s="85">
        <f t="shared" ca="1" si="79"/>
        <v>1758.0728956333908</v>
      </c>
    </row>
    <row r="41" spans="2:246" ht="12" customHeight="1" outlineLevel="3" x14ac:dyDescent="0.3">
      <c r="B41" s="26" t="s">
        <v>284</v>
      </c>
      <c r="C41" s="56" t="s">
        <v>150</v>
      </c>
      <c r="E41" s="85">
        <f>Assump!$D$74</f>
        <v>15</v>
      </c>
      <c r="F41" s="48"/>
      <c r="G41" s="85">
        <f t="shared" ref="G41:BR41" ca="1" si="80">$E41*G$8*G$17</f>
        <v>0</v>
      </c>
      <c r="H41" s="85">
        <f t="shared" ca="1" si="80"/>
        <v>0</v>
      </c>
      <c r="I41" s="85">
        <f t="shared" ca="1" si="80"/>
        <v>0</v>
      </c>
      <c r="J41" s="85">
        <f t="shared" ca="1" si="80"/>
        <v>0</v>
      </c>
      <c r="K41" s="85">
        <f t="shared" ca="1" si="80"/>
        <v>0</v>
      </c>
      <c r="L41" s="85">
        <f t="shared" ca="1" si="80"/>
        <v>0</v>
      </c>
      <c r="M41" s="85">
        <f t="shared" ca="1" si="80"/>
        <v>0</v>
      </c>
      <c r="N41" s="85">
        <f t="shared" ca="1" si="80"/>
        <v>0</v>
      </c>
      <c r="O41" s="85">
        <f t="shared" ca="1" si="80"/>
        <v>0</v>
      </c>
      <c r="P41" s="85">
        <f t="shared" ca="1" si="80"/>
        <v>0</v>
      </c>
      <c r="Q41" s="85">
        <f t="shared" ca="1" si="80"/>
        <v>0</v>
      </c>
      <c r="R41" s="85">
        <f t="shared" ca="1" si="80"/>
        <v>0</v>
      </c>
      <c r="S41" s="85">
        <f t="shared" ca="1" si="80"/>
        <v>15.047899707118232</v>
      </c>
      <c r="T41" s="85">
        <f t="shared" ca="1" si="80"/>
        <v>15.095952373032599</v>
      </c>
      <c r="U41" s="85">
        <f t="shared" ca="1" si="80"/>
        <v>15.144158486188537</v>
      </c>
      <c r="V41" s="85">
        <f t="shared" ca="1" si="80"/>
        <v>15.193736520292697</v>
      </c>
      <c r="W41" s="85">
        <f t="shared" ca="1" si="80"/>
        <v>15.243476859979427</v>
      </c>
      <c r="X41" s="85">
        <f t="shared" ca="1" si="80"/>
        <v>15.293380036594971</v>
      </c>
      <c r="Y41" s="85">
        <f t="shared" ca="1" si="80"/>
        <v>15.343446583225059</v>
      </c>
      <c r="Z41" s="85">
        <f t="shared" ca="1" si="80"/>
        <v>15.393677034700605</v>
      </c>
      <c r="AA41" s="85">
        <f t="shared" ca="1" si="80"/>
        <v>15.444071927603428</v>
      </c>
      <c r="AB41" s="85">
        <f t="shared" ca="1" si="80"/>
        <v>15.494631800271964</v>
      </c>
      <c r="AC41" s="85">
        <f t="shared" ca="1" si="80"/>
        <v>15.545357192807039</v>
      </c>
      <c r="AD41" s="85">
        <f t="shared" ca="1" si="80"/>
        <v>15.596248647077623</v>
      </c>
      <c r="AE41" s="85">
        <f t="shared" ca="1" si="80"/>
        <v>15.647306706726624</v>
      </c>
      <c r="AF41" s="85">
        <f t="shared" ca="1" si="80"/>
        <v>15.698531917176705</v>
      </c>
      <c r="AG41" s="85">
        <f t="shared" ca="1" si="80"/>
        <v>15.749924825636088</v>
      </c>
      <c r="AH41" s="85">
        <f t="shared" ca="1" si="80"/>
        <v>15.801485981104413</v>
      </c>
      <c r="AI41" s="85">
        <f t="shared" ca="1" si="80"/>
        <v>15.853215934378614</v>
      </c>
      <c r="AJ41" s="85">
        <f t="shared" ca="1" si="80"/>
        <v>15.905115238058778</v>
      </c>
      <c r="AK41" s="85">
        <f t="shared" ca="1" si="80"/>
        <v>15.957184446554072</v>
      </c>
      <c r="AL41" s="85">
        <f t="shared" ca="1" si="80"/>
        <v>16.009424116088642</v>
      </c>
      <c r="AM41" s="85">
        <f t="shared" ca="1" si="80"/>
        <v>16.061834804707573</v>
      </c>
      <c r="AN41" s="85">
        <f t="shared" ca="1" si="80"/>
        <v>16.114417072282855</v>
      </c>
      <c r="AO41" s="85">
        <f t="shared" ca="1" si="80"/>
        <v>16.167171480519333</v>
      </c>
      <c r="AP41" s="85">
        <f t="shared" ca="1" si="80"/>
        <v>16.220098592960742</v>
      </c>
      <c r="AQ41" s="85">
        <f t="shared" ca="1" si="80"/>
        <v>16.273198974995708</v>
      </c>
      <c r="AR41" s="85">
        <f t="shared" ca="1" si="80"/>
        <v>16.326473193863791</v>
      </c>
      <c r="AS41" s="85">
        <f t="shared" ca="1" si="80"/>
        <v>16.379921818661543</v>
      </c>
      <c r="AT41" s="85">
        <f t="shared" ca="1" si="80"/>
        <v>16.433545420348604</v>
      </c>
      <c r="AU41" s="85">
        <f t="shared" ca="1" si="80"/>
        <v>16.487344571753773</v>
      </c>
      <c r="AV41" s="85">
        <f t="shared" ca="1" si="80"/>
        <v>16.541319847581143</v>
      </c>
      <c r="AW41" s="85">
        <f t="shared" ca="1" si="80"/>
        <v>16.595471824416247</v>
      </c>
      <c r="AX41" s="85">
        <f t="shared" ca="1" si="80"/>
        <v>16.6498010807322</v>
      </c>
      <c r="AY41" s="85">
        <f t="shared" ca="1" si="80"/>
        <v>16.704308196895894</v>
      </c>
      <c r="AZ41" s="85">
        <f t="shared" ca="1" si="80"/>
        <v>16.758993755174181</v>
      </c>
      <c r="BA41" s="85">
        <f t="shared" ca="1" si="80"/>
        <v>16.813858339740122</v>
      </c>
      <c r="BB41" s="85">
        <f t="shared" ca="1" si="80"/>
        <v>16.868902536679187</v>
      </c>
      <c r="BC41" s="85">
        <f t="shared" ca="1" si="80"/>
        <v>16.924126933995549</v>
      </c>
      <c r="BD41" s="85">
        <f t="shared" ca="1" si="80"/>
        <v>16.979532121618355</v>
      </c>
      <c r="BE41" s="85">
        <f t="shared" ca="1" si="80"/>
        <v>17.035118691408019</v>
      </c>
      <c r="BF41" s="85">
        <f t="shared" ca="1" si="80"/>
        <v>17.090887237162566</v>
      </c>
      <c r="BG41" s="85">
        <f t="shared" ca="1" si="80"/>
        <v>17.146838354623938</v>
      </c>
      <c r="BH41" s="85">
        <f t="shared" ca="1" si="80"/>
        <v>17.202972641484404</v>
      </c>
      <c r="BI41" s="85">
        <f t="shared" ca="1" si="80"/>
        <v>17.259290697392913</v>
      </c>
      <c r="BJ41" s="85">
        <f t="shared" ca="1" si="80"/>
        <v>17.315793123961502</v>
      </c>
      <c r="BK41" s="85">
        <f t="shared" ca="1" si="80"/>
        <v>17.372480524771742</v>
      </c>
      <c r="BL41" s="85">
        <f t="shared" ca="1" si="80"/>
        <v>17.429353505381162</v>
      </c>
      <c r="BM41" s="85">
        <f t="shared" ca="1" si="80"/>
        <v>17.486412673329738</v>
      </c>
      <c r="BN41" s="85">
        <f t="shared" ca="1" si="80"/>
        <v>17.543658638146365</v>
      </c>
      <c r="BO41" s="85">
        <f t="shared" ca="1" si="80"/>
        <v>17.60109201135538</v>
      </c>
      <c r="BP41" s="85">
        <f t="shared" ca="1" si="80"/>
        <v>17.658713406483098</v>
      </c>
      <c r="BQ41" s="85">
        <f t="shared" ca="1" si="80"/>
        <v>17.71652343906435</v>
      </c>
      <c r="BR41" s="85">
        <f t="shared" ca="1" si="80"/>
        <v>17.774522726649074</v>
      </c>
      <c r="BS41" s="85">
        <f t="shared" ref="BS41:ED41" ca="1" si="81">$E41*BS$8*BS$17</f>
        <v>17.832711888808902</v>
      </c>
      <c r="BT41" s="85">
        <f t="shared" ca="1" si="81"/>
        <v>17.891091547143787</v>
      </c>
      <c r="BU41" s="85">
        <f t="shared" ca="1" si="81"/>
        <v>17.949662325288635</v>
      </c>
      <c r="BV41" s="85">
        <f t="shared" ca="1" si="81"/>
        <v>18.008424848919969</v>
      </c>
      <c r="BW41" s="85">
        <f t="shared" ca="1" si="81"/>
        <v>18.067379745762619</v>
      </c>
      <c r="BX41" s="85">
        <f t="shared" ca="1" si="81"/>
        <v>18.126527645596415</v>
      </c>
      <c r="BY41" s="85">
        <f t="shared" ca="1" si="81"/>
        <v>18.185869180262934</v>
      </c>
      <c r="BZ41" s="85">
        <f t="shared" ca="1" si="81"/>
        <v>18.245404983672223</v>
      </c>
      <c r="CA41" s="85">
        <f t="shared" ca="1" si="81"/>
        <v>18.3051356918096</v>
      </c>
      <c r="CB41" s="85">
        <f t="shared" ca="1" si="81"/>
        <v>18.365061942742429</v>
      </c>
      <c r="CC41" s="85">
        <f t="shared" ca="1" si="81"/>
        <v>18.42518437662693</v>
      </c>
      <c r="CD41" s="85">
        <f t="shared" ca="1" si="81"/>
        <v>18.485503635715045</v>
      </c>
      <c r="CE41" s="85">
        <f t="shared" ca="1" si="81"/>
        <v>18.546020364361265</v>
      </c>
      <c r="CF41" s="85">
        <f t="shared" ca="1" si="81"/>
        <v>18.606735209029544</v>
      </c>
      <c r="CG41" s="85">
        <f t="shared" ca="1" si="81"/>
        <v>18.667648818300187</v>
      </c>
      <c r="CH41" s="85">
        <f t="shared" ca="1" si="81"/>
        <v>18.728761842876771</v>
      </c>
      <c r="CI41" s="85">
        <f t="shared" ca="1" si="81"/>
        <v>18.790074935593129</v>
      </c>
      <c r="CJ41" s="85">
        <f t="shared" ca="1" si="81"/>
        <v>18.85158875142028</v>
      </c>
      <c r="CK41" s="85">
        <f t="shared" ca="1" si="81"/>
        <v>18.913303947473455</v>
      </c>
      <c r="CL41" s="85">
        <f t="shared" ca="1" si="81"/>
        <v>18.975221183019119</v>
      </c>
      <c r="CM41" s="85">
        <f t="shared" ca="1" si="81"/>
        <v>19.037341119481994</v>
      </c>
      <c r="CN41" s="85">
        <f t="shared" ca="1" si="81"/>
        <v>19.099664420452132</v>
      </c>
      <c r="CO41" s="85">
        <f t="shared" ca="1" si="81"/>
        <v>19.162191751692017</v>
      </c>
      <c r="CP41" s="85">
        <f t="shared" ca="1" si="81"/>
        <v>19.224923781143655</v>
      </c>
      <c r="CQ41" s="85">
        <f t="shared" ca="1" si="81"/>
        <v>19.287861178935728</v>
      </c>
      <c r="CR41" s="85">
        <f t="shared" ca="1" si="81"/>
        <v>19.351004617390739</v>
      </c>
      <c r="CS41" s="85">
        <f t="shared" ca="1" si="81"/>
        <v>19.414354771032208</v>
      </c>
      <c r="CT41" s="85">
        <f t="shared" ca="1" si="81"/>
        <v>19.477912316591858</v>
      </c>
      <c r="CU41" s="85">
        <f t="shared" ca="1" si="81"/>
        <v>19.541677933016867</v>
      </c>
      <c r="CV41" s="85">
        <f t="shared" ca="1" si="81"/>
        <v>19.605652301477104</v>
      </c>
      <c r="CW41" s="85">
        <f t="shared" ca="1" si="81"/>
        <v>19.669836105372408</v>
      </c>
      <c r="CX41" s="85">
        <f t="shared" ca="1" si="81"/>
        <v>19.734230030339901</v>
      </c>
      <c r="CY41" s="85">
        <f t="shared" ca="1" si="81"/>
        <v>19.79883476426129</v>
      </c>
      <c r="CZ41" s="85">
        <f t="shared" ca="1" si="81"/>
        <v>19.863650997270234</v>
      </c>
      <c r="DA41" s="85">
        <f t="shared" ca="1" si="81"/>
        <v>19.928679421759714</v>
      </c>
      <c r="DB41" s="85">
        <f t="shared" ca="1" si="81"/>
        <v>19.993920732389416</v>
      </c>
      <c r="DC41" s="85">
        <f t="shared" ca="1" si="81"/>
        <v>20.059375626093171</v>
      </c>
      <c r="DD41" s="85">
        <f t="shared" ca="1" si="81"/>
        <v>20.125044802086386</v>
      </c>
      <c r="DE41" s="85">
        <f t="shared" ca="1" si="81"/>
        <v>20.19092896187351</v>
      </c>
      <c r="DF41" s="85">
        <f t="shared" ca="1" si="81"/>
        <v>20.257028809255548</v>
      </c>
      <c r="DG41" s="85">
        <f t="shared" ca="1" si="81"/>
        <v>20.323345050337558</v>
      </c>
      <c r="DH41" s="85">
        <f t="shared" ca="1" si="81"/>
        <v>20.389878393536204</v>
      </c>
      <c r="DI41" s="85">
        <f t="shared" ca="1" si="81"/>
        <v>20.456629549587323</v>
      </c>
      <c r="DJ41" s="85">
        <f t="shared" ca="1" si="81"/>
        <v>20.523599231553511</v>
      </c>
      <c r="DK41" s="85">
        <f t="shared" ca="1" si="81"/>
        <v>20.590788154831756</v>
      </c>
      <c r="DL41" s="85">
        <f t="shared" ca="1" si="81"/>
        <v>20.658197037161059</v>
      </c>
      <c r="DM41" s="85">
        <f t="shared" ca="1" si="81"/>
        <v>20.725826598630121</v>
      </c>
      <c r="DN41" s="85">
        <f t="shared" ca="1" si="81"/>
        <v>20.793677561685008</v>
      </c>
      <c r="DO41" s="85">
        <f t="shared" ca="1" si="81"/>
        <v>20.861750651136916</v>
      </c>
      <c r="DP41" s="85">
        <f t="shared" ca="1" si="81"/>
        <v>20.930046594169859</v>
      </c>
      <c r="DQ41" s="85">
        <f t="shared" ca="1" si="81"/>
        <v>20.998566120348467</v>
      </c>
      <c r="DR41" s="85">
        <f t="shared" ca="1" si="81"/>
        <v>21.067309961625789</v>
      </c>
      <c r="DS41" s="85">
        <f t="shared" ca="1" si="81"/>
        <v>21.136278852351076</v>
      </c>
      <c r="DT41" s="85">
        <f t="shared" ca="1" si="81"/>
        <v>21.205473529277668</v>
      </c>
      <c r="DU41" s="85">
        <f t="shared" ca="1" si="81"/>
        <v>21.274894731570832</v>
      </c>
      <c r="DV41" s="85">
        <f t="shared" ca="1" si="81"/>
        <v>21.344543200815668</v>
      </c>
      <c r="DW41" s="85">
        <f t="shared" ca="1" si="81"/>
        <v>21.414419681025041</v>
      </c>
      <c r="DX41" s="85">
        <f t="shared" ca="1" si="81"/>
        <v>21.484524918647516</v>
      </c>
      <c r="DY41" s="85">
        <f t="shared" ca="1" si="81"/>
        <v>21.554859662575335</v>
      </c>
      <c r="DZ41" s="85">
        <f t="shared" ca="1" si="81"/>
        <v>21.625424664152423</v>
      </c>
      <c r="EA41" s="85">
        <f t="shared" ca="1" si="81"/>
        <v>21.696220677182403</v>
      </c>
      <c r="EB41" s="85">
        <f t="shared" ca="1" si="81"/>
        <v>21.767248457936663</v>
      </c>
      <c r="EC41" s="85">
        <f t="shared" ca="1" si="81"/>
        <v>21.83850876516242</v>
      </c>
      <c r="ED41" s="85">
        <f t="shared" ca="1" si="81"/>
        <v>21.910002360090832</v>
      </c>
      <c r="EE41" s="85">
        <f t="shared" ref="EE41:GP41" ca="1" si="82">$E41*EE$8*EE$17</f>
        <v>21.981730006445133</v>
      </c>
      <c r="EF41" s="85">
        <f t="shared" ca="1" si="82"/>
        <v>22.053692470448787</v>
      </c>
      <c r="EG41" s="85">
        <f t="shared" ca="1" si="82"/>
        <v>22.125890520833675</v>
      </c>
      <c r="EH41" s="85">
        <f t="shared" ca="1" si="82"/>
        <v>22.198324928848308</v>
      </c>
      <c r="EI41" s="85">
        <f t="shared" ca="1" si="82"/>
        <v>22.270996468266056</v>
      </c>
      <c r="EJ41" s="85">
        <f t="shared" ca="1" si="82"/>
        <v>22.343905915393432</v>
      </c>
      <c r="EK41" s="85">
        <f t="shared" ca="1" si="82"/>
        <v>22.417054049078367</v>
      </c>
      <c r="EL41" s="85">
        <f t="shared" ca="1" si="82"/>
        <v>22.490441650718537</v>
      </c>
      <c r="EM41" s="85">
        <f t="shared" ca="1" si="82"/>
        <v>22.564069504269717</v>
      </c>
      <c r="EN41" s="85">
        <f t="shared" ca="1" si="82"/>
        <v>22.637938396254146</v>
      </c>
      <c r="EO41" s="85">
        <f t="shared" ca="1" si="82"/>
        <v>22.712049115768931</v>
      </c>
      <c r="EP41" s="85">
        <f t="shared" ca="1" si="82"/>
        <v>22.786402454494478</v>
      </c>
      <c r="EQ41" s="85">
        <f t="shared" ca="1" si="82"/>
        <v>22.860999206702953</v>
      </c>
      <c r="ER41" s="85">
        <f t="shared" ca="1" si="82"/>
        <v>22.935840169266754</v>
      </c>
      <c r="ES41" s="85">
        <f t="shared" ca="1" si="82"/>
        <v>23.010926141667039</v>
      </c>
      <c r="ET41" s="85">
        <f t="shared" ca="1" si="82"/>
        <v>23.086257926002254</v>
      </c>
      <c r="EU41" s="85">
        <f t="shared" ca="1" si="82"/>
        <v>23.161836326996713</v>
      </c>
      <c r="EV41" s="85">
        <f t="shared" ca="1" si="82"/>
        <v>23.237662152009182</v>
      </c>
      <c r="EW41" s="85">
        <f t="shared" ca="1" si="82"/>
        <v>23.313736211041515</v>
      </c>
      <c r="EX41" s="85">
        <f t="shared" ca="1" si="82"/>
        <v>23.390059316747294</v>
      </c>
      <c r="EY41" s="85">
        <f t="shared" ca="1" si="82"/>
        <v>23.466632284440522</v>
      </c>
      <c r="EZ41" s="85">
        <f t="shared" ca="1" si="82"/>
        <v>23.54345593210433</v>
      </c>
      <c r="FA41" s="85">
        <f t="shared" ca="1" si="82"/>
        <v>23.620531080399708</v>
      </c>
      <c r="FB41" s="85">
        <f t="shared" ca="1" si="82"/>
        <v>23.69785855267428</v>
      </c>
      <c r="FC41" s="85">
        <f t="shared" ca="1" si="82"/>
        <v>23.775439174971094</v>
      </c>
      <c r="FD41" s="85">
        <f t="shared" ca="1" si="82"/>
        <v>23.853273776037444</v>
      </c>
      <c r="FE41" s="85">
        <f t="shared" ca="1" si="82"/>
        <v>23.931363187333741</v>
      </c>
      <c r="FF41" s="85">
        <f t="shared" ca="1" si="82"/>
        <v>24.009708243042365</v>
      </c>
      <c r="FG41" s="85">
        <f t="shared" ca="1" si="82"/>
        <v>24.088309780076603</v>
      </c>
      <c r="FH41" s="85">
        <f t="shared" ca="1" si="82"/>
        <v>24.167168638089571</v>
      </c>
      <c r="FI41" s="85">
        <f t="shared" ca="1" si="82"/>
        <v>24.246285659483192</v>
      </c>
      <c r="FJ41" s="85">
        <f t="shared" ca="1" si="82"/>
        <v>24.325661689417199</v>
      </c>
      <c r="FK41" s="85">
        <f t="shared" ca="1" si="82"/>
        <v>24.405297575818157</v>
      </c>
      <c r="FL41" s="85">
        <f t="shared" ca="1" si="82"/>
        <v>24.485194169388514</v>
      </c>
      <c r="FM41" s="85">
        <f t="shared" ca="1" si="82"/>
        <v>24.565352323615709</v>
      </c>
      <c r="FN41" s="85">
        <f t="shared" ca="1" si="82"/>
        <v>24.645772894781263</v>
      </c>
      <c r="FO41" s="85">
        <f t="shared" ca="1" si="82"/>
        <v>24.726456741969947</v>
      </c>
      <c r="FP41" s="85">
        <f t="shared" ca="1" si="82"/>
        <v>24.807404727078953</v>
      </c>
      <c r="FQ41" s="85">
        <f t="shared" ca="1" si="82"/>
        <v>24.888617714827102</v>
      </c>
      <c r="FR41" s="85">
        <f t="shared" ca="1" si="82"/>
        <v>24.970096572764074</v>
      </c>
      <c r="FS41" s="85">
        <f t="shared" ca="1" si="82"/>
        <v>25.051842171279681</v>
      </c>
      <c r="FT41" s="85">
        <f t="shared" ca="1" si="82"/>
        <v>25.133855383613167</v>
      </c>
      <c r="FU41" s="85">
        <f t="shared" ca="1" si="82"/>
        <v>25.216137085862535</v>
      </c>
      <c r="FV41" s="85">
        <f t="shared" ca="1" si="82"/>
        <v>25.298688156993904</v>
      </c>
      <c r="FW41" s="85">
        <f t="shared" ca="1" si="82"/>
        <v>25.381509478850901</v>
      </c>
      <c r="FX41" s="85">
        <f t="shared" ca="1" si="82"/>
        <v>25.464601936164073</v>
      </c>
      <c r="FY41" s="85">
        <f t="shared" ca="1" si="82"/>
        <v>25.547966416560353</v>
      </c>
      <c r="FZ41" s="85">
        <f t="shared" ca="1" si="82"/>
        <v>25.631603810572525</v>
      </c>
      <c r="GA41" s="85">
        <f t="shared" ca="1" si="82"/>
        <v>25.715515011648758</v>
      </c>
      <c r="GB41" s="85">
        <f t="shared" ca="1" si="82"/>
        <v>25.799700916162127</v>
      </c>
      <c r="GC41" s="85">
        <f t="shared" ca="1" si="82"/>
        <v>25.8841624234202</v>
      </c>
      <c r="GD41" s="85">
        <f t="shared" ca="1" si="82"/>
        <v>25.968900435674652</v>
      </c>
      <c r="GE41" s="85">
        <f t="shared" ca="1" si="82"/>
        <v>26.053915858130878</v>
      </c>
      <c r="GF41" s="85">
        <f t="shared" ca="1" si="82"/>
        <v>26.139209598957706</v>
      </c>
      <c r="GG41" s="85">
        <f t="shared" ca="1" si="82"/>
        <v>26.224782569297052</v>
      </c>
      <c r="GH41" s="85">
        <f t="shared" ca="1" si="82"/>
        <v>26.310635683273674</v>
      </c>
      <c r="GI41" s="85">
        <f t="shared" ca="1" si="82"/>
        <v>26.396769858004948</v>
      </c>
      <c r="GJ41" s="85">
        <f t="shared" ca="1" si="82"/>
        <v>26.483186013610649</v>
      </c>
      <c r="GK41" s="85">
        <f t="shared" ca="1" si="82"/>
        <v>26.569885073222778</v>
      </c>
      <c r="GL41" s="85">
        <f t="shared" ca="1" si="82"/>
        <v>26.656867962995442</v>
      </c>
      <c r="GM41" s="85">
        <f t="shared" ca="1" si="82"/>
        <v>26.744135612114725</v>
      </c>
      <c r="GN41" s="85">
        <f t="shared" ca="1" si="82"/>
        <v>26.831688952808626</v>
      </c>
      <c r="GO41" s="85">
        <f t="shared" ca="1" si="82"/>
        <v>26.91952892035702</v>
      </c>
      <c r="GP41" s="85">
        <f t="shared" ca="1" si="82"/>
        <v>27.007656453101649</v>
      </c>
      <c r="GQ41" s="85">
        <f t="shared" ref="GQ41:IL41" ca="1" si="83">$E41*GQ$8*GQ$17</f>
        <v>27.09607249245613</v>
      </c>
      <c r="GR41" s="85">
        <f t="shared" ca="1" si="83"/>
        <v>27.184777982916028</v>
      </c>
      <c r="GS41" s="85">
        <f t="shared" ca="1" si="83"/>
        <v>27.273773872068947</v>
      </c>
      <c r="GT41" s="85">
        <f t="shared" ca="1" si="83"/>
        <v>27.363061110604637</v>
      </c>
      <c r="GU41" s="85">
        <f t="shared" ca="1" si="83"/>
        <v>27.452640652325165</v>
      </c>
      <c r="GV41" s="85">
        <f t="shared" ca="1" si="83"/>
        <v>27.542513454155092</v>
      </c>
      <c r="GW41" s="85">
        <f t="shared" ca="1" si="83"/>
        <v>27.632680476151709</v>
      </c>
      <c r="GX41" s="85">
        <f t="shared" ca="1" si="83"/>
        <v>27.723142681515277</v>
      </c>
      <c r="GY41" s="85">
        <f t="shared" ca="1" si="83"/>
        <v>27.813901036599329</v>
      </c>
      <c r="GZ41" s="85">
        <f t="shared" ca="1" si="83"/>
        <v>27.904956510920989</v>
      </c>
      <c r="HA41" s="85">
        <f t="shared" ca="1" si="83"/>
        <v>27.996310077171323</v>
      </c>
      <c r="HB41" s="85">
        <f t="shared" ca="1" si="83"/>
        <v>28.087962711225735</v>
      </c>
      <c r="HC41" s="85">
        <f t="shared" ca="1" si="83"/>
        <v>28.179915392154395</v>
      </c>
      <c r="HD41" s="85">
        <f t="shared" ca="1" si="83"/>
        <v>28.272169102232692</v>
      </c>
      <c r="HE41" s="85">
        <f t="shared" ca="1" si="83"/>
        <v>28.364724826951726</v>
      </c>
      <c r="HF41" s="85">
        <f t="shared" ca="1" si="83"/>
        <v>28.457583555028844</v>
      </c>
      <c r="HG41" s="85">
        <f t="shared" ca="1" si="83"/>
        <v>28.550746278418188</v>
      </c>
      <c r="HH41" s="85">
        <f t="shared" ca="1" si="83"/>
        <v>28.644213992321312</v>
      </c>
      <c r="HI41" s="85">
        <f t="shared" ca="1" si="83"/>
        <v>28.737987695197791</v>
      </c>
      <c r="HJ41" s="85">
        <f t="shared" ca="1" si="83"/>
        <v>28.832068388775905</v>
      </c>
      <c r="HK41" s="85">
        <f t="shared" ca="1" si="83"/>
        <v>28.926457078063319</v>
      </c>
      <c r="HL41" s="85">
        <f t="shared" ca="1" si="83"/>
        <v>29.021154771357843</v>
      </c>
      <c r="HM41" s="85">
        <f t="shared" ca="1" si="83"/>
        <v>29.116162480258193</v>
      </c>
      <c r="HN41" s="85">
        <f t="shared" ca="1" si="83"/>
        <v>29.211481219674781</v>
      </c>
      <c r="HO41" s="85">
        <f t="shared" ca="1" si="83"/>
        <v>29.30711200784059</v>
      </c>
      <c r="HP41" s="85">
        <f t="shared" ca="1" si="83"/>
        <v>29.403055866322017</v>
      </c>
      <c r="HQ41" s="85">
        <f t="shared" ca="1" si="83"/>
        <v>29.499313820029816</v>
      </c>
      <c r="HR41" s="85">
        <f t="shared" ca="1" si="83"/>
        <v>29.595886897230017</v>
      </c>
      <c r="HS41" s="85">
        <f t="shared" ca="1" si="83"/>
        <v>29.692776129554936</v>
      </c>
      <c r="HT41" s="85">
        <f t="shared" ca="1" si="83"/>
        <v>29.789982552014187</v>
      </c>
      <c r="HU41" s="85">
        <f t="shared" ca="1" si="83"/>
        <v>29.887507203005729</v>
      </c>
      <c r="HV41" s="85">
        <f t="shared" ca="1" si="83"/>
        <v>29.985351124326964</v>
      </c>
      <c r="HW41" s="85">
        <f t="shared" ca="1" si="83"/>
        <v>30.083515361185878</v>
      </c>
      <c r="HX41" s="85">
        <f t="shared" ca="1" si="83"/>
        <v>30.182000962212182</v>
      </c>
      <c r="HY41" s="85">
        <f t="shared" ca="1" si="83"/>
        <v>30.280808979468542</v>
      </c>
      <c r="HZ41" s="85">
        <f t="shared" ca="1" si="83"/>
        <v>30.379940468461793</v>
      </c>
      <c r="IA41" s="85">
        <f t="shared" ca="1" si="83"/>
        <v>30.479396488154229</v>
      </c>
      <c r="IB41" s="85">
        <f t="shared" ca="1" si="83"/>
        <v>30.579178100974911</v>
      </c>
      <c r="IC41" s="85">
        <f t="shared" ca="1" si="83"/>
        <v>30.679286372831022</v>
      </c>
      <c r="ID41" s="85">
        <f t="shared" ca="1" si="83"/>
        <v>30.679286372831022</v>
      </c>
      <c r="IE41" s="85">
        <f t="shared" ca="1" si="83"/>
        <v>30.679286372831022</v>
      </c>
      <c r="IF41" s="85">
        <f t="shared" ca="1" si="83"/>
        <v>30.679286372831022</v>
      </c>
      <c r="IG41" s="85">
        <f t="shared" ca="1" si="83"/>
        <v>30.679286372831022</v>
      </c>
      <c r="IH41" s="85">
        <f t="shared" ca="1" si="83"/>
        <v>30.679286372831022</v>
      </c>
      <c r="II41" s="85">
        <f t="shared" ca="1" si="83"/>
        <v>30.679286372831022</v>
      </c>
      <c r="IJ41" s="85">
        <f t="shared" ca="1" si="83"/>
        <v>30.679286372831022</v>
      </c>
      <c r="IK41" s="85">
        <f t="shared" ca="1" si="83"/>
        <v>30.679286372831022</v>
      </c>
      <c r="IL41" s="85">
        <f t="shared" ca="1" si="83"/>
        <v>30.679286372831022</v>
      </c>
    </row>
    <row r="42" spans="2:246" ht="12" customHeight="1" outlineLevel="3" x14ac:dyDescent="0.3">
      <c r="B42" s="26" t="s">
        <v>285</v>
      </c>
      <c r="C42" s="56" t="s">
        <v>150</v>
      </c>
      <c r="E42" s="85">
        <f>SUM(Assump!$D$75:$D$76)</f>
        <v>1.1666666666666667</v>
      </c>
      <c r="F42" s="48" t="s">
        <v>471</v>
      </c>
      <c r="G42" s="85">
        <f ca="1">$E42*G$8*G$17*G$21/Assump!$D$42</f>
        <v>0</v>
      </c>
      <c r="H42" s="85">
        <f ca="1">$E42*H$8*H$17*H$21/Assump!$D$42</f>
        <v>0</v>
      </c>
      <c r="I42" s="85">
        <f ca="1">$E42*I$8*I$17*I$21/Assump!$D$42</f>
        <v>0</v>
      </c>
      <c r="J42" s="85">
        <f ca="1">$E42*J$8*J$17*J$21/Assump!$D$42</f>
        <v>0</v>
      </c>
      <c r="K42" s="85">
        <f ca="1">$E42*K$8*K$17*K$21/Assump!$D$42</f>
        <v>0</v>
      </c>
      <c r="L42" s="85">
        <f ca="1">$E42*L$8*L$17*L$21/Assump!$D$42</f>
        <v>0</v>
      </c>
      <c r="M42" s="85">
        <f ca="1">$E42*M$8*M$17*M$21/Assump!$D$42</f>
        <v>0</v>
      </c>
      <c r="N42" s="85">
        <f ca="1">$E42*N$8*N$17*N$21/Assump!$D$42</f>
        <v>0</v>
      </c>
      <c r="O42" s="85">
        <f ca="1">$E42*O$8*O$17*O$21/Assump!$D$42</f>
        <v>0</v>
      </c>
      <c r="P42" s="85">
        <f ca="1">$E42*P$8*P$17*P$21/Assump!$D$42</f>
        <v>0</v>
      </c>
      <c r="Q42" s="85">
        <f ca="1">$E42*Q$8*Q$17*Q$21/Assump!$D$42</f>
        <v>0</v>
      </c>
      <c r="R42" s="85">
        <f ca="1">$E42*R$8*R$17*R$21/Assump!$D$42</f>
        <v>0</v>
      </c>
      <c r="S42" s="85">
        <f ca="1">$E42*S$8*S$17*S$21/Assump!$D$42</f>
        <v>847.27022235723678</v>
      </c>
      <c r="T42" s="85">
        <f ca="1">$E42*T$8*T$17*T$21/Assump!$D$42</f>
        <v>849.97582205729748</v>
      </c>
      <c r="U42" s="85">
        <f ca="1">$E42*U$8*U$17*U$21/Assump!$D$42</f>
        <v>852.69006158623927</v>
      </c>
      <c r="V42" s="85">
        <f ca="1">$E42*V$8*V$17*V$21/Assump!$D$42</f>
        <v>855.48154696273957</v>
      </c>
      <c r="W42" s="85">
        <f ca="1">$E42*W$8*W$17*W$21/Assump!$D$42</f>
        <v>858.28217093596868</v>
      </c>
      <c r="X42" s="85">
        <f ca="1">$E42*X$8*X$17*X$21/Assump!$D$42</f>
        <v>861.09196342331381</v>
      </c>
      <c r="Y42" s="85">
        <f ca="1">$E42*Y$8*Y$17*Y$21/Assump!$D$42</f>
        <v>863.91095444010455</v>
      </c>
      <c r="Z42" s="85">
        <f ca="1">$E42*Z$8*Z$17*Z$21/Assump!$D$42</f>
        <v>866.73917409993237</v>
      </c>
      <c r="AA42" s="85">
        <f ca="1">$E42*AA$8*AA$17*AA$21/Assump!$D$42</f>
        <v>869.57665261497357</v>
      </c>
      <c r="AB42" s="85">
        <f ca="1">$E42*AB$8*AB$17*AB$21/Assump!$D$42</f>
        <v>872.42342029631072</v>
      </c>
      <c r="AC42" s="85">
        <f ca="1">$E42*AC$8*AC$17*AC$21/Assump!$D$42</f>
        <v>875.27950755425672</v>
      </c>
      <c r="AD42" s="85">
        <f ca="1">$E42*AD$8*AD$17*AD$21/Assump!$D$42</f>
        <v>878.14494489868036</v>
      </c>
      <c r="AE42" s="85">
        <f ca="1">$E42*AE$8*AE$17*AE$21/Assump!$D$42</f>
        <v>881.01976293933205</v>
      </c>
      <c r="AF42" s="85">
        <f ca="1">$E42*AF$8*AF$17*AF$21/Assump!$D$42</f>
        <v>883.9039923861701</v>
      </c>
      <c r="AG42" s="85">
        <f ca="1">$E42*AG$8*AG$17*AG$21/Assump!$D$42</f>
        <v>886.79766404968916</v>
      </c>
      <c r="AH42" s="85">
        <f ca="1">$E42*AH$8*AH$17*AH$21/Assump!$D$42</f>
        <v>889.70080884124968</v>
      </c>
      <c r="AI42" s="85">
        <f ca="1">$E42*AI$8*AI$17*AI$21/Assump!$D$42</f>
        <v>892.61345777340784</v>
      </c>
      <c r="AJ42" s="85">
        <f ca="1">$E42*AJ$8*AJ$17*AJ$21/Assump!$D$42</f>
        <v>895.53564196024695</v>
      </c>
      <c r="AK42" s="85">
        <f ca="1">$E42*AK$8*AK$17*AK$21/Assump!$D$42</f>
        <v>898.46739261770915</v>
      </c>
      <c r="AL42" s="85">
        <f ca="1">$E42*AL$8*AL$17*AL$21/Assump!$D$42</f>
        <v>901.40874106393028</v>
      </c>
      <c r="AM42" s="85">
        <f ca="1">$E42*AM$8*AM$17*AM$21/Assump!$D$42</f>
        <v>904.35971871957304</v>
      </c>
      <c r="AN42" s="85">
        <f ca="1">$E42*AN$8*AN$17*AN$21/Assump!$D$42</f>
        <v>907.32035710816365</v>
      </c>
      <c r="AO42" s="85">
        <f ca="1">$E42*AO$8*AO$17*AO$21/Assump!$D$42</f>
        <v>910.29068785642767</v>
      </c>
      <c r="AP42" s="85">
        <f ca="1">$E42*AP$8*AP$17*AP$21/Assump!$D$42</f>
        <v>913.27074269462844</v>
      </c>
      <c r="AQ42" s="85">
        <f ca="1">$E42*AQ$8*AQ$17*AQ$21/Assump!$D$42</f>
        <v>916.26055345690622</v>
      </c>
      <c r="AR42" s="85">
        <f ca="1">$E42*AR$8*AR$17*AR$21/Assump!$D$42</f>
        <v>919.26015208161778</v>
      </c>
      <c r="AS42" s="85">
        <f ca="1">$E42*AS$8*AS$17*AS$21/Assump!$D$42</f>
        <v>922.26957061167764</v>
      </c>
      <c r="AT42" s="85">
        <f ca="1">$E42*AT$8*AT$17*AT$21/Assump!$D$42</f>
        <v>925.28884119490044</v>
      </c>
      <c r="AU42" s="85">
        <f ca="1">$E42*AU$8*AU$17*AU$21/Assump!$D$42</f>
        <v>928.31799608434505</v>
      </c>
      <c r="AV42" s="85">
        <f ca="1">$E42*AV$8*AV$17*AV$21/Assump!$D$42</f>
        <v>931.35706763865744</v>
      </c>
      <c r="AW42" s="85">
        <f ca="1">$E42*AW$8*AW$17*AW$21/Assump!$D$42</f>
        <v>934.40608832241844</v>
      </c>
      <c r="AX42" s="85">
        <f ca="1">$E42*AX$8*AX$17*AX$21/Assump!$D$42</f>
        <v>937.46509070648824</v>
      </c>
      <c r="AY42" s="85">
        <f ca="1">$E42*AY$8*AY$17*AY$21/Assump!$D$42</f>
        <v>940.53410746835686</v>
      </c>
      <c r="AZ42" s="85">
        <f ca="1">$E42*AZ$8*AZ$17*AZ$21/Assump!$D$42</f>
        <v>943.61317139249093</v>
      </c>
      <c r="BA42" s="85">
        <f ca="1">$E42*BA$8*BA$17*BA$21/Assump!$D$42</f>
        <v>946.70231537068571</v>
      </c>
      <c r="BB42" s="85">
        <f ca="1">$E42*BB$8*BB$17*BB$21/Assump!$D$42</f>
        <v>949.80157240241454</v>
      </c>
      <c r="BC42" s="85">
        <f ca="1">$E42*BC$8*BC$17*BC$21/Assump!$D$42</f>
        <v>952.91097559518334</v>
      </c>
      <c r="BD42" s="85">
        <f ca="1">$E42*BD$8*BD$17*BD$21/Assump!$D$42</f>
        <v>956.03055816488336</v>
      </c>
      <c r="BE42" s="85">
        <f ca="1">$E42*BE$8*BE$17*BE$21/Assump!$D$42</f>
        <v>959.16035343614556</v>
      </c>
      <c r="BF42" s="85">
        <f ca="1">$E42*BF$8*BF$17*BF$21/Assump!$D$42</f>
        <v>962.30039484269741</v>
      </c>
      <c r="BG42" s="85">
        <f ca="1">$E42*BG$8*BG$17*BG$21/Assump!$D$42</f>
        <v>965.45071592771956</v>
      </c>
      <c r="BH42" s="85">
        <f ca="1">$E42*BH$8*BH$17*BH$21/Assump!$D$42</f>
        <v>968.61135034420465</v>
      </c>
      <c r="BI42" s="85">
        <f ca="1">$E42*BI$8*BI$17*BI$21/Assump!$D$42</f>
        <v>971.78233185531587</v>
      </c>
      <c r="BJ42" s="85">
        <f ca="1">$E42*BJ$8*BJ$17*BJ$21/Assump!$D$42</f>
        <v>974.96369433474854</v>
      </c>
      <c r="BK42" s="85">
        <f ca="1">$E42*BK$8*BK$17*BK$21/Assump!$D$42</f>
        <v>978.15547176709197</v>
      </c>
      <c r="BL42" s="85">
        <f ca="1">$E42*BL$8*BL$17*BL$21/Assump!$D$42</f>
        <v>981.35769824819158</v>
      </c>
      <c r="BM42" s="85">
        <f ca="1">$E42*BM$8*BM$17*BM$21/Assump!$D$42</f>
        <v>984.57040798551373</v>
      </c>
      <c r="BN42" s="85">
        <f ca="1">$E42*BN$8*BN$17*BN$21/Assump!$D$42</f>
        <v>987.79363529851184</v>
      </c>
      <c r="BO42" s="85">
        <f ca="1">$E42*BO$8*BO$17*BO$21/Assump!$D$42</f>
        <v>991.02741461899143</v>
      </c>
      <c r="BP42" s="85">
        <f ca="1">$E42*BP$8*BP$17*BP$21/Assump!$D$42</f>
        <v>994.27178049147915</v>
      </c>
      <c r="BQ42" s="85">
        <f ca="1">$E42*BQ$8*BQ$17*BQ$21/Assump!$D$42</f>
        <v>997.52676757359188</v>
      </c>
      <c r="BR42" s="85">
        <f ca="1">$E42*BR$8*BR$17*BR$21/Assump!$D$42</f>
        <v>1000.7924106364057</v>
      </c>
      <c r="BS42" s="85">
        <f ca="1">$E42*BS$8*BS$17*BS$21/Assump!$D$42</f>
        <v>1004.0687445648289</v>
      </c>
      <c r="BT42" s="85">
        <f ca="1">$E42*BT$8*BT$17*BT$21/Assump!$D$42</f>
        <v>1007.3558043579732</v>
      </c>
      <c r="BU42" s="85">
        <f ca="1">$E42*BU$8*BU$17*BU$21/Assump!$D$42</f>
        <v>1010.6536251295289</v>
      </c>
      <c r="BV42" s="85">
        <f ca="1">$E42*BV$8*BV$17*BV$21/Assump!$D$42</f>
        <v>1013.962242108139</v>
      </c>
      <c r="BW42" s="85">
        <f ca="1">$E42*BW$8*BW$17*BW$21/Assump!$D$42</f>
        <v>1017.281690637776</v>
      </c>
      <c r="BX42" s="85">
        <f ca="1">$E42*BX$8*BX$17*BX$21/Assump!$D$42</f>
        <v>1020.6120061781193</v>
      </c>
      <c r="BY42" s="85">
        <f ca="1">$E42*BY$8*BY$17*BY$21/Assump!$D$42</f>
        <v>1023.9532243049346</v>
      </c>
      <c r="BZ42" s="85">
        <f ca="1">$E42*BZ$8*BZ$17*BZ$21/Assump!$D$42</f>
        <v>1027.3053807104525</v>
      </c>
      <c r="CA42" s="85">
        <f ca="1">$E42*CA$8*CA$17*CA$21/Assump!$D$42</f>
        <v>1030.6685112037512</v>
      </c>
      <c r="CB42" s="85">
        <f ca="1">$E42*CB$8*CB$17*CB$21/Assump!$D$42</f>
        <v>1034.0426517111387</v>
      </c>
      <c r="CC42" s="85">
        <f ca="1">$E42*CC$8*CC$17*CC$21/Assump!$D$42</f>
        <v>1037.427838276536</v>
      </c>
      <c r="CD42" s="85">
        <f ca="1">$E42*CD$8*CD$17*CD$21/Assump!$D$42</f>
        <v>1040.8241070618624</v>
      </c>
      <c r="CE42" s="85">
        <f ca="1">$E42*CE$8*CE$17*CE$21/Assump!$D$42</f>
        <v>1044.2314943474225</v>
      </c>
      <c r="CF42" s="85">
        <f ca="1">$E42*CF$8*CF$17*CF$21/Assump!$D$42</f>
        <v>1047.6500365322925</v>
      </c>
      <c r="CG42" s="85">
        <f ca="1">$E42*CG$8*CG$17*CG$21/Assump!$D$42</f>
        <v>1051.0797701347103</v>
      </c>
      <c r="CH42" s="85">
        <f ca="1">$E42*CH$8*CH$17*CH$21/Assump!$D$42</f>
        <v>1054.5207317924646</v>
      </c>
      <c r="CI42" s="85">
        <f ca="1">$E42*CI$8*CI$17*CI$21/Assump!$D$42</f>
        <v>1057.9729582632874</v>
      </c>
      <c r="CJ42" s="85">
        <f ca="1">$E42*CJ$8*CJ$17*CJ$21/Assump!$D$42</f>
        <v>1061.4364864252445</v>
      </c>
      <c r="CK42" s="85">
        <f ca="1">$E42*CK$8*CK$17*CK$21/Assump!$D$42</f>
        <v>1064.9113532771323</v>
      </c>
      <c r="CL42" s="85">
        <f ca="1">$E42*CL$8*CL$17*CL$21/Assump!$D$42</f>
        <v>1068.3975959388708</v>
      </c>
      <c r="CM42" s="85">
        <f ca="1">$E42*CM$8*CM$17*CM$21/Assump!$D$42</f>
        <v>1071.8952516519016</v>
      </c>
      <c r="CN42" s="85">
        <f ca="1">$E42*CN$8*CN$17*CN$21/Assump!$D$42</f>
        <v>1075.4043577795846</v>
      </c>
      <c r="CO42" s="85">
        <f ca="1">$E42*CO$8*CO$17*CO$21/Assump!$D$42</f>
        <v>1078.9249518075978</v>
      </c>
      <c r="CP42" s="85">
        <f ca="1">$E42*CP$8*CP$17*CP$21/Assump!$D$42</f>
        <v>1082.4570713443375</v>
      </c>
      <c r="CQ42" s="85">
        <f ca="1">$E42*CQ$8*CQ$17*CQ$21/Assump!$D$42</f>
        <v>1086.0007541213199</v>
      </c>
      <c r="CR42" s="85">
        <f ca="1">$E42*CR$8*CR$17*CR$21/Assump!$D$42</f>
        <v>1089.5560379935848</v>
      </c>
      <c r="CS42" s="85">
        <f ca="1">$E42*CS$8*CS$17*CS$21/Assump!$D$42</f>
        <v>1093.1229609400996</v>
      </c>
      <c r="CT42" s="85">
        <f ca="1">$E42*CT$8*CT$17*CT$21/Assump!$D$42</f>
        <v>1096.7015610641643</v>
      </c>
      <c r="CU42" s="85">
        <f ca="1">$E42*CU$8*CU$17*CU$21/Assump!$D$42</f>
        <v>1100.2918765938198</v>
      </c>
      <c r="CV42" s="85">
        <f ca="1">$E42*CV$8*CV$17*CV$21/Assump!$D$42</f>
        <v>1103.8939458822551</v>
      </c>
      <c r="CW42" s="85">
        <f ca="1">$E42*CW$8*CW$17*CW$21/Assump!$D$42</f>
        <v>1107.5078074082185</v>
      </c>
      <c r="CX42" s="85">
        <f ca="1">$E42*CX$8*CX$17*CX$21/Assump!$D$42</f>
        <v>1111.1334997764266</v>
      </c>
      <c r="CY42" s="85">
        <f ca="1">$E42*CY$8*CY$17*CY$21/Assump!$D$42</f>
        <v>1114.7710617179787</v>
      </c>
      <c r="CZ42" s="85">
        <f ca="1">$E42*CZ$8*CZ$17*CZ$21/Assump!$D$42</f>
        <v>1118.420532090769</v>
      </c>
      <c r="DA42" s="85">
        <f ca="1">$E42*DA$8*DA$17*DA$21/Assump!$D$42</f>
        <v>1122.0819498799026</v>
      </c>
      <c r="DB42" s="85">
        <f ca="1">$E42*DB$8*DB$17*DB$21/Assump!$D$42</f>
        <v>1125.7553541981119</v>
      </c>
      <c r="DC42" s="85">
        <f ca="1">$E42*DC$8*DC$17*DC$21/Assump!$D$42</f>
        <v>1129.4407842861735</v>
      </c>
      <c r="DD42" s="85">
        <f ca="1">$E42*DD$8*DD$17*DD$21/Assump!$D$42</f>
        <v>1133.1382795133291</v>
      </c>
      <c r="DE42" s="85">
        <f ca="1">$E42*DE$8*DE$17*DE$21/Assump!$D$42</f>
        <v>1136.8478793777044</v>
      </c>
      <c r="DF42" s="85">
        <f ca="1">$E42*DF$8*DF$17*DF$21/Assump!$D$42</f>
        <v>1140.5696235067317</v>
      </c>
      <c r="DG42" s="85">
        <f ca="1">$E42*DG$8*DG$17*DG$21/Assump!$D$42</f>
        <v>1144.3035516575735</v>
      </c>
      <c r="DH42" s="85">
        <f ca="1">$E42*DH$8*DH$17*DH$21/Assump!$D$42</f>
        <v>1148.0497037175462</v>
      </c>
      <c r="DI42" s="85">
        <f ca="1">$E42*DI$8*DI$17*DI$21/Assump!$D$42</f>
        <v>1151.8081197045483</v>
      </c>
      <c r="DJ42" s="85">
        <f ca="1">$E42*DJ$8*DJ$17*DJ$21/Assump!$D$42</f>
        <v>1155.5788397674846</v>
      </c>
      <c r="DK42" s="85">
        <f ca="1">$E42*DK$8*DK$17*DK$21/Assump!$D$42</f>
        <v>1159.3619041866987</v>
      </c>
      <c r="DL42" s="85">
        <f ca="1">$E42*DL$8*DL$17*DL$21/Assump!$D$42</f>
        <v>1163.1573533744006</v>
      </c>
      <c r="DM42" s="85">
        <f ca="1">$E42*DM$8*DM$17*DM$21/Assump!$D$42</f>
        <v>1166.9652278750998</v>
      </c>
      <c r="DN42" s="85">
        <f ca="1">$E42*DN$8*DN$17*DN$21/Assump!$D$42</f>
        <v>1170.7855683660371</v>
      </c>
      <c r="DO42" s="85">
        <f ca="1">$E42*DO$8*DO$17*DO$21/Assump!$D$42</f>
        <v>1174.6184156576214</v>
      </c>
      <c r="DP42" s="85">
        <f ca="1">$E42*DP$8*DP$17*DP$21/Assump!$D$42</f>
        <v>1178.4638106938635</v>
      </c>
      <c r="DQ42" s="85">
        <f ca="1">$E42*DQ$8*DQ$17*DQ$21/Assump!$D$42</f>
        <v>1182.3217945528136</v>
      </c>
      <c r="DR42" s="85">
        <f ca="1">$E42*DR$8*DR$17*DR$21/Assump!$D$42</f>
        <v>1186.1924084470018</v>
      </c>
      <c r="DS42" s="85">
        <f ca="1">$E42*DS$8*DS$17*DS$21/Assump!$D$42</f>
        <v>1190.0756937238771</v>
      </c>
      <c r="DT42" s="85">
        <f ca="1">$E42*DT$8*DT$17*DT$21/Assump!$D$42</f>
        <v>1193.9716918662491</v>
      </c>
      <c r="DU42" s="85">
        <f ca="1">$E42*DU$8*DU$17*DU$21/Assump!$D$42</f>
        <v>1197.8804444927309</v>
      </c>
      <c r="DV42" s="85">
        <f ca="1">$E42*DV$8*DV$17*DV$21/Assump!$D$42</f>
        <v>1201.8019933581847</v>
      </c>
      <c r="DW42" s="85">
        <f ca="1">$E42*DW$8*DW$17*DW$21/Assump!$D$42</f>
        <v>1205.7363803541675</v>
      </c>
      <c r="DX42" s="85">
        <f ca="1">$E42*DX$8*DX$17*DX$21/Assump!$D$42</f>
        <v>1209.6836475093776</v>
      </c>
      <c r="DY42" s="85">
        <f ca="1">$E42*DY$8*DY$17*DY$21/Assump!$D$42</f>
        <v>1213.6438369901043</v>
      </c>
      <c r="DZ42" s="85">
        <f ca="1">$E42*DZ$8*DZ$17*DZ$21/Assump!$D$42</f>
        <v>1217.6169911006791</v>
      </c>
      <c r="EA42" s="85">
        <f ca="1">$E42*EA$8*EA$17*EA$21/Assump!$D$42</f>
        <v>1221.6031522839269</v>
      </c>
      <c r="EB42" s="85">
        <f ca="1">$E42*EB$8*EB$17*EB$21/Assump!$D$42</f>
        <v>1225.6023631216185</v>
      </c>
      <c r="EC42" s="85">
        <f ca="1">$E42*EC$8*EC$17*EC$21/Assump!$D$42</f>
        <v>1229.6146663349268</v>
      </c>
      <c r="ED42" s="85">
        <f ca="1">$E42*ED$8*ED$17*ED$21/Assump!$D$42</f>
        <v>1233.6401047848826</v>
      </c>
      <c r="EE42" s="85">
        <f ca="1">$E42*EE$8*EE$17*EE$21/Assump!$D$42</f>
        <v>1237.6787214728331</v>
      </c>
      <c r="EF42" s="85">
        <f ca="1">$E42*EF$8*EF$17*EF$21/Assump!$D$42</f>
        <v>1241.7305595408998</v>
      </c>
      <c r="EG42" s="85">
        <f ca="1">$E42*EG$8*EG$17*EG$21/Assump!$D$42</f>
        <v>1245.7956622724407</v>
      </c>
      <c r="EH42" s="85">
        <f ca="1">$E42*EH$8*EH$17*EH$21/Assump!$D$42</f>
        <v>1249.8740730925128</v>
      </c>
      <c r="EI42" s="85">
        <f ca="1">$E42*EI$8*EI$17*EI$21/Assump!$D$42</f>
        <v>1253.965835568335</v>
      </c>
      <c r="EJ42" s="85">
        <f ca="1">$E42*EJ$8*EJ$17*EJ$21/Assump!$D$42</f>
        <v>1258.0709934097533</v>
      </c>
      <c r="EK42" s="85">
        <f ca="1">$E42*EK$8*EK$17*EK$21/Assump!$D$42</f>
        <v>1262.1895904697094</v>
      </c>
      <c r="EL42" s="85">
        <f ca="1">$E42*EL$8*EL$17*EL$21/Assump!$D$42</f>
        <v>1266.3216707447075</v>
      </c>
      <c r="EM42" s="85">
        <f ca="1">$E42*EM$8*EM$17*EM$21/Assump!$D$42</f>
        <v>1270.4672783752851</v>
      </c>
      <c r="EN42" s="85">
        <f ca="1">$E42*EN$8*EN$17*EN$21/Assump!$D$42</f>
        <v>1274.6264576464841</v>
      </c>
      <c r="EO42" s="85">
        <f ca="1">$E42*EO$8*EO$17*EO$21/Assump!$D$42</f>
        <v>1278.7992529883247</v>
      </c>
      <c r="EP42" s="85">
        <f ca="1">$E42*EP$8*EP$17*EP$21/Assump!$D$42</f>
        <v>1282.9857089762788</v>
      </c>
      <c r="EQ42" s="85">
        <f ca="1">$E42*EQ$8*EQ$17*EQ$21/Assump!$D$42</f>
        <v>1287.1858703317471</v>
      </c>
      <c r="ER42" s="85">
        <f ca="1">$E42*ER$8*ER$17*ER$21/Assump!$D$42</f>
        <v>1291.3997819225365</v>
      </c>
      <c r="ES42" s="85">
        <f ca="1">$E42*ES$8*ES$17*ES$21/Assump!$D$42</f>
        <v>1295.6274887633392</v>
      </c>
      <c r="ET42" s="85">
        <f ca="1">$E42*ET$8*ET$17*ET$21/Assump!$D$42</f>
        <v>1299.8690360162143</v>
      </c>
      <c r="EU42" s="85">
        <f ca="1">$E42*EU$8*EU$17*EU$21/Assump!$D$42</f>
        <v>1304.1244689910693</v>
      </c>
      <c r="EV42" s="85">
        <f ca="1">$E42*EV$8*EV$17*EV$21/Assump!$D$42</f>
        <v>1308.3938331461443</v>
      </c>
      <c r="EW42" s="85">
        <f ca="1">$E42*EW$8*EW$17*EW$21/Assump!$D$42</f>
        <v>1312.6771740884985</v>
      </c>
      <c r="EX42" s="85">
        <f ca="1">$E42*EX$8*EX$17*EX$21/Assump!$D$42</f>
        <v>1316.9745375744967</v>
      </c>
      <c r="EY42" s="85">
        <f ca="1">$E42*EY$8*EY$17*EY$21/Assump!$D$42</f>
        <v>1321.2859695102973</v>
      </c>
      <c r="EZ42" s="85">
        <f ca="1">$E42*EZ$8*EZ$17*EZ$21/Assump!$D$42</f>
        <v>1325.6115159523447</v>
      </c>
      <c r="FA42" s="85">
        <f ca="1">$E42*FA$8*FA$17*FA$21/Assump!$D$42</f>
        <v>1329.9512231078588</v>
      </c>
      <c r="FB42" s="85">
        <f ca="1">$E42*FB$8*FB$17*FB$21/Assump!$D$42</f>
        <v>1334.305137335331</v>
      </c>
      <c r="FC42" s="85">
        <f ca="1">$E42*FC$8*FC$17*FC$21/Assump!$D$42</f>
        <v>1338.6733051450183</v>
      </c>
      <c r="FD42" s="85">
        <f ca="1">$E42*FD$8*FD$17*FD$21/Assump!$D$42</f>
        <v>1343.055773199439</v>
      </c>
      <c r="FE42" s="85">
        <f ca="1">$E42*FE$8*FE$17*FE$21/Assump!$D$42</f>
        <v>1347.452588313874</v>
      </c>
      <c r="FF42" s="85">
        <f ca="1">$E42*FF$8*FF$17*FF$21/Assump!$D$42</f>
        <v>1351.8637974568639</v>
      </c>
      <c r="FG42" s="85">
        <f ca="1">$E42*FG$8*FG$17*FG$21/Assump!$D$42</f>
        <v>1356.289447750713</v>
      </c>
      <c r="FH42" s="85">
        <f ca="1">$E42*FH$8*FH$17*FH$21/Assump!$D$42</f>
        <v>1360.7295864719913</v>
      </c>
      <c r="FI42" s="85">
        <f ca="1">$E42*FI$8*FI$17*FI$21/Assump!$D$42</f>
        <v>1365.1842610520393</v>
      </c>
      <c r="FJ42" s="85">
        <f ca="1">$E42*FJ$8*FJ$17*FJ$21/Assump!$D$42</f>
        <v>1369.6535190774773</v>
      </c>
      <c r="FK42" s="85">
        <f ca="1">$E42*FK$8*FK$17*FK$21/Assump!$D$42</f>
        <v>1374.13740829071</v>
      </c>
      <c r="FL42" s="85">
        <f ca="1">$E42*FL$8*FL$17*FL$21/Assump!$D$42</f>
        <v>1378.635976590439</v>
      </c>
      <c r="FM42" s="85">
        <f ca="1">$E42*FM$8*FM$17*FM$21/Assump!$D$42</f>
        <v>1383.1492720321737</v>
      </c>
      <c r="FN42" s="85">
        <f ca="1">$E42*FN$8*FN$17*FN$21/Assump!$D$42</f>
        <v>1387.6773428287452</v>
      </c>
      <c r="FO42" s="85">
        <f ca="1">$E42*FO$8*FO$17*FO$21/Assump!$D$42</f>
        <v>1392.2202373508194</v>
      </c>
      <c r="FP42" s="85">
        <f ca="1">$E42*FP$8*FP$17*FP$21/Assump!$D$42</f>
        <v>1396.7780041274173</v>
      </c>
      <c r="FQ42" s="85">
        <f ca="1">$E42*FQ$8*FQ$17*FQ$21/Assump!$D$42</f>
        <v>1401.3506918464298</v>
      </c>
      <c r="FR42" s="85">
        <f ca="1">$E42*FR$8*FR$17*FR$21/Assump!$D$42</f>
        <v>1405.9383493551395</v>
      </c>
      <c r="FS42" s="85">
        <f ca="1">$E42*FS$8*FS$17*FS$21/Assump!$D$42</f>
        <v>1410.5410256607422</v>
      </c>
      <c r="FT42" s="85">
        <f ca="1">$E42*FT$8*FT$17*FT$21/Assump!$D$42</f>
        <v>1415.1587699308716</v>
      </c>
      <c r="FU42" s="85">
        <f ca="1">$E42*FU$8*FU$17*FU$21/Assump!$D$42</f>
        <v>1419.7916314941222</v>
      </c>
      <c r="FV42" s="85">
        <f ca="1">$E42*FV$8*FV$17*FV$21/Assump!$D$42</f>
        <v>1424.4396598405774</v>
      </c>
      <c r="FW42" s="85">
        <f ca="1">$E42*FW$8*FW$17*FW$21/Assump!$D$42</f>
        <v>1429.1029046223393</v>
      </c>
      <c r="FX42" s="85">
        <f ca="1">$E42*FX$8*FX$17*FX$21/Assump!$D$42</f>
        <v>1433.7814156540574</v>
      </c>
      <c r="FY42" s="85">
        <f ca="1">$E42*FY$8*FY$17*FY$21/Assump!$D$42</f>
        <v>1438.4752429134617</v>
      </c>
      <c r="FZ42" s="85">
        <f ca="1">$E42*FZ$8*FZ$17*FZ$21/Assump!$D$42</f>
        <v>1443.1844365418956</v>
      </c>
      <c r="GA42" s="85">
        <f ca="1">$E42*GA$8*GA$17*GA$21/Assump!$D$42</f>
        <v>1447.909046844853</v>
      </c>
      <c r="GB42" s="85">
        <f ca="1">$E42*GB$8*GB$17*GB$21/Assump!$D$42</f>
        <v>1452.6491242925147</v>
      </c>
      <c r="GC42" s="85">
        <f ca="1">$E42*GC$8*GC$17*GC$21/Assump!$D$42</f>
        <v>1457.4047195202877</v>
      </c>
      <c r="GD42" s="85">
        <f ca="1">$E42*GD$8*GD$17*GD$21/Assump!$D$42</f>
        <v>1462.1758833293457</v>
      </c>
      <c r="GE42" s="85">
        <f ca="1">$E42*GE$8*GE$17*GE$21/Assump!$D$42</f>
        <v>1466.9626666871727</v>
      </c>
      <c r="GF42" s="85">
        <f ca="1">$E42*GF$8*GF$17*GF$21/Assump!$D$42</f>
        <v>1471.7651207281071</v>
      </c>
      <c r="GG42" s="85">
        <f ca="1">$E42*GG$8*GG$17*GG$21/Assump!$D$42</f>
        <v>1476.5832967538877</v>
      </c>
      <c r="GH42" s="85">
        <f ca="1">$E42*GH$8*GH$17*GH$21/Assump!$D$42</f>
        <v>1481.417246234201</v>
      </c>
      <c r="GI42" s="85">
        <f ca="1">$E42*GI$8*GI$17*GI$21/Assump!$D$42</f>
        <v>1486.2670208072338</v>
      </c>
      <c r="GJ42" s="85">
        <f ca="1">$E42*GJ$8*GJ$17*GJ$21/Assump!$D$42</f>
        <v>1491.1326722802205</v>
      </c>
      <c r="GK42" s="85">
        <f ca="1">$E42*GK$8*GK$17*GK$21/Assump!$D$42</f>
        <v>1496.0142526300008</v>
      </c>
      <c r="GL42" s="85">
        <f ca="1">$E42*GL$8*GL$17*GL$21/Assump!$D$42</f>
        <v>1500.9118140035725</v>
      </c>
      <c r="GM42" s="85">
        <f ca="1">$E42*GM$8*GM$17*GM$21/Assump!$D$42</f>
        <v>1505.8254087186481</v>
      </c>
      <c r="GN42" s="85">
        <f ca="1">$E42*GN$8*GN$17*GN$21/Assump!$D$42</f>
        <v>1510.7550892642162</v>
      </c>
      <c r="GO42" s="85">
        <f ca="1">$E42*GO$8*GO$17*GO$21/Assump!$D$42</f>
        <v>1515.7009083010998</v>
      </c>
      <c r="GP42" s="85">
        <f ca="1">$E42*GP$8*GP$17*GP$21/Assump!$D$42</f>
        <v>1520.6629186625203</v>
      </c>
      <c r="GQ42" s="85">
        <f ca="1">$E42*GQ$8*GQ$17*GQ$21/Assump!$D$42</f>
        <v>1525.6411733546604</v>
      </c>
      <c r="GR42" s="85">
        <f ca="1">$E42*GR$8*GR$17*GR$21/Assump!$D$42</f>
        <v>1530.6357255572323</v>
      </c>
      <c r="GS42" s="85">
        <f ca="1">$E42*GS$8*GS$17*GS$21/Assump!$D$42</f>
        <v>1535.6466286240441</v>
      </c>
      <c r="GT42" s="85">
        <f ca="1">$E42*GT$8*GT$17*GT$21/Assump!$D$42</f>
        <v>1540.67393608357</v>
      </c>
      <c r="GU42" s="85">
        <f ca="1">$E42*GU$8*GU$17*GU$21/Assump!$D$42</f>
        <v>1545.7177016395242</v>
      </c>
      <c r="GV42" s="85">
        <f ca="1">$E42*GV$8*GV$17*GV$21/Assump!$D$42</f>
        <v>1550.7779791714302</v>
      </c>
      <c r="GW42" s="85">
        <f ca="1">$E42*GW$8*GW$17*GW$21/Assump!$D$42</f>
        <v>1555.8548227352017</v>
      </c>
      <c r="GX42" s="85">
        <f ca="1">$E42*GX$8*GX$17*GX$21/Assump!$D$42</f>
        <v>1560.9482865637162</v>
      </c>
      <c r="GY42" s="85">
        <f ca="1">$E42*GY$8*GY$17*GY$21/Assump!$D$42</f>
        <v>1566.0584250673949</v>
      </c>
      <c r="GZ42" s="85">
        <f ca="1">$E42*GZ$8*GZ$17*GZ$21/Assump!$D$42</f>
        <v>1571.185292834786</v>
      </c>
      <c r="HA42" s="85">
        <f ca="1">$E42*HA$8*HA$17*HA$21/Assump!$D$42</f>
        <v>1576.3289446331453</v>
      </c>
      <c r="HB42" s="85">
        <f ca="1">$E42*HB$8*HB$17*HB$21/Assump!$D$42</f>
        <v>1581.489435409022</v>
      </c>
      <c r="HC42" s="85">
        <f ca="1">$E42*HC$8*HC$17*HC$21/Assump!$D$42</f>
        <v>1586.6668202888479</v>
      </c>
      <c r="HD42" s="85">
        <f ca="1">$E42*HD$8*HD$17*HD$21/Assump!$D$42</f>
        <v>1591.8611545795229</v>
      </c>
      <c r="HE42" s="85">
        <f ca="1">$E42*HE$8*HE$17*HE$21/Assump!$D$42</f>
        <v>1597.072493769007</v>
      </c>
      <c r="HF42" s="85">
        <f ca="1">$E42*HF$8*HF$17*HF$21/Assump!$D$42</f>
        <v>1602.300893526914</v>
      </c>
      <c r="HG42" s="85">
        <f ca="1">$E42*HG$8*HG$17*HG$21/Assump!$D$42</f>
        <v>1607.546409705106</v>
      </c>
      <c r="HH42" s="85">
        <f ca="1">$E42*HH$8*HH$17*HH$21/Assump!$D$42</f>
        <v>1612.8090983382881</v>
      </c>
      <c r="HI42" s="85">
        <f ca="1">$E42*HI$8*HI$17*HI$21/Assump!$D$42</f>
        <v>1618.089015644611</v>
      </c>
      <c r="HJ42" s="85">
        <f ca="1">$E42*HJ$8*HJ$17*HJ$21/Assump!$D$42</f>
        <v>1623.3862180262659</v>
      </c>
      <c r="HK42" s="85">
        <f ca="1">$E42*HK$8*HK$17*HK$21/Assump!$D$42</f>
        <v>1628.700762070092</v>
      </c>
      <c r="HL42" s="85">
        <f ca="1">$E42*HL$8*HL$17*HL$21/Assump!$D$42</f>
        <v>1634.0327045481781</v>
      </c>
      <c r="HM42" s="85">
        <f ca="1">$E42*HM$8*HM$17*HM$21/Assump!$D$42</f>
        <v>1639.3821024184715</v>
      </c>
      <c r="HN42" s="85">
        <f ca="1">$E42*HN$8*HN$17*HN$21/Assump!$D$42</f>
        <v>1644.7490128253839</v>
      </c>
      <c r="HO42" s="85">
        <f ca="1">$E42*HO$8*HO$17*HO$21/Assump!$D$42</f>
        <v>1650.133493100403</v>
      </c>
      <c r="HP42" s="85">
        <f ca="1">$E42*HP$8*HP$17*HP$21/Assump!$D$42</f>
        <v>1655.5356007627047</v>
      </c>
      <c r="HQ42" s="85">
        <f ca="1">$E42*HQ$8*HQ$17*HQ$21/Assump!$D$42</f>
        <v>1660.9553935197682</v>
      </c>
      <c r="HR42" s="85">
        <f ca="1">$E42*HR$8*HR$17*HR$21/Assump!$D$42</f>
        <v>1666.3929292679918</v>
      </c>
      <c r="HS42" s="85">
        <f ca="1">$E42*HS$8*HS$17*HS$21/Assump!$D$42</f>
        <v>1671.8482660933114</v>
      </c>
      <c r="HT42" s="85">
        <f ca="1">$E42*HT$8*HT$17*HT$21/Assump!$D$42</f>
        <v>1677.321462271821</v>
      </c>
      <c r="HU42" s="85">
        <f ca="1">$E42*HU$8*HU$17*HU$21/Assump!$D$42</f>
        <v>1682.8125762703967</v>
      </c>
      <c r="HV42" s="85">
        <f ca="1">$E42*HV$8*HV$17*HV$21/Assump!$D$42</f>
        <v>1688.3216667473177</v>
      </c>
      <c r="HW42" s="85">
        <f ca="1">$E42*HW$8*HW$17*HW$21/Assump!$D$42</f>
        <v>1693.8487925528966</v>
      </c>
      <c r="HX42" s="85">
        <f ca="1">$E42*HX$8*HX$17*HX$21/Assump!$D$42</f>
        <v>1699.3940127301066</v>
      </c>
      <c r="HY42" s="85">
        <f ca="1">$E42*HY$8*HY$17*HY$21/Assump!$D$42</f>
        <v>1704.9573865152117</v>
      </c>
      <c r="HZ42" s="85">
        <f ca="1">$E42*HZ$8*HZ$17*HZ$21/Assump!$D$42</f>
        <v>1710.5389733384006</v>
      </c>
      <c r="IA42" s="85">
        <f ca="1">$E42*IA$8*IA$17*IA$21/Assump!$D$42</f>
        <v>1716.1388328244202</v>
      </c>
      <c r="IB42" s="85">
        <f ca="1">$E42*IB$8*IB$17*IB$21/Assump!$D$42</f>
        <v>1721.7570247932138</v>
      </c>
      <c r="IC42" s="85">
        <f ca="1">$E42*IC$8*IC$17*IC$21/Assump!$D$42</f>
        <v>1727.3936092605597</v>
      </c>
      <c r="ID42" s="85">
        <f ca="1">$E42*ID$8*ID$17*ID$21/Assump!$D$42</f>
        <v>1727.3936092605597</v>
      </c>
      <c r="IE42" s="85">
        <f ca="1">$E42*IE$8*IE$17*IE$21/Assump!$D$42</f>
        <v>1727.3936092605597</v>
      </c>
      <c r="IF42" s="85">
        <f ca="1">$E42*IF$8*IF$17*IF$21/Assump!$D$42</f>
        <v>1727.3936092605597</v>
      </c>
      <c r="IG42" s="85">
        <f ca="1">$E42*IG$8*IG$17*IG$21/Assump!$D$42</f>
        <v>1727.3936092605597</v>
      </c>
      <c r="IH42" s="85">
        <f ca="1">$E42*IH$8*IH$17*IH$21/Assump!$D$42</f>
        <v>1727.3936092605597</v>
      </c>
      <c r="II42" s="85">
        <f ca="1">$E42*II$8*II$17*II$21/Assump!$D$42</f>
        <v>1727.3936092605597</v>
      </c>
      <c r="IJ42" s="85">
        <f ca="1">$E42*IJ$8*IJ$17*IJ$21/Assump!$D$42</f>
        <v>1727.3936092605597</v>
      </c>
      <c r="IK42" s="85">
        <f ca="1">$E42*IK$8*IK$17*IK$21/Assump!$D$42</f>
        <v>1727.3936092605597</v>
      </c>
      <c r="IL42" s="85">
        <f ca="1">$E42*IL$8*IL$17*IL$21/Assump!$D$42</f>
        <v>1727.3936092605597</v>
      </c>
    </row>
    <row r="43" spans="2:246" ht="12" customHeight="1" outlineLevel="2" x14ac:dyDescent="0.3">
      <c r="B43" s="7" t="s">
        <v>169</v>
      </c>
      <c r="C43" s="56" t="s">
        <v>150</v>
      </c>
      <c r="E43" s="85">
        <f>SUM(Assump!$D$78:$D$81)</f>
        <v>13.5</v>
      </c>
      <c r="F43" s="48"/>
      <c r="G43" s="85">
        <f t="shared" ref="G43:BR43" ca="1" si="84">$E43*G$8*G$17</f>
        <v>0</v>
      </c>
      <c r="H43" s="85">
        <f t="shared" ca="1" si="84"/>
        <v>0</v>
      </c>
      <c r="I43" s="85">
        <f t="shared" ca="1" si="84"/>
        <v>0</v>
      </c>
      <c r="J43" s="85">
        <f t="shared" ca="1" si="84"/>
        <v>0</v>
      </c>
      <c r="K43" s="85">
        <f t="shared" ca="1" si="84"/>
        <v>0</v>
      </c>
      <c r="L43" s="85">
        <f t="shared" ca="1" si="84"/>
        <v>0</v>
      </c>
      <c r="M43" s="85">
        <f t="shared" ca="1" si="84"/>
        <v>0</v>
      </c>
      <c r="N43" s="85">
        <f t="shared" ca="1" si="84"/>
        <v>0</v>
      </c>
      <c r="O43" s="85">
        <f t="shared" ca="1" si="84"/>
        <v>0</v>
      </c>
      <c r="P43" s="85">
        <f t="shared" ca="1" si="84"/>
        <v>0</v>
      </c>
      <c r="Q43" s="85">
        <f t="shared" ca="1" si="84"/>
        <v>0</v>
      </c>
      <c r="R43" s="85">
        <f t="shared" ca="1" si="84"/>
        <v>0</v>
      </c>
      <c r="S43" s="85">
        <f t="shared" ca="1" si="84"/>
        <v>13.543109736406409</v>
      </c>
      <c r="T43" s="85">
        <f t="shared" ca="1" si="84"/>
        <v>13.58635713572934</v>
      </c>
      <c r="U43" s="85">
        <f t="shared" ca="1" si="84"/>
        <v>13.629742637569683</v>
      </c>
      <c r="V43" s="85">
        <f t="shared" ca="1" si="84"/>
        <v>13.674362868263428</v>
      </c>
      <c r="W43" s="85">
        <f t="shared" ca="1" si="84"/>
        <v>13.719129173981484</v>
      </c>
      <c r="X43" s="85">
        <f t="shared" ca="1" si="84"/>
        <v>13.764042032935475</v>
      </c>
      <c r="Y43" s="85">
        <f t="shared" ca="1" si="84"/>
        <v>13.809101924902553</v>
      </c>
      <c r="Z43" s="85">
        <f t="shared" ca="1" si="84"/>
        <v>13.854309331230546</v>
      </c>
      <c r="AA43" s="85">
        <f t="shared" ca="1" si="84"/>
        <v>13.899664734843086</v>
      </c>
      <c r="AB43" s="85">
        <f t="shared" ca="1" si="84"/>
        <v>13.945168620244768</v>
      </c>
      <c r="AC43" s="85">
        <f t="shared" ca="1" si="84"/>
        <v>13.990821473526335</v>
      </c>
      <c r="AD43" s="85">
        <f t="shared" ca="1" si="84"/>
        <v>14.03662378236986</v>
      </c>
      <c r="AE43" s="85">
        <f t="shared" ca="1" si="84"/>
        <v>14.082576036053963</v>
      </c>
      <c r="AF43" s="85">
        <f t="shared" ca="1" si="84"/>
        <v>14.128678725459034</v>
      </c>
      <c r="AG43" s="85">
        <f t="shared" ca="1" si="84"/>
        <v>14.174932343072479</v>
      </c>
      <c r="AH43" s="85">
        <f t="shared" ca="1" si="84"/>
        <v>14.221337382993973</v>
      </c>
      <c r="AI43" s="85">
        <f t="shared" ca="1" si="84"/>
        <v>14.267894340940753</v>
      </c>
      <c r="AJ43" s="85">
        <f t="shared" ca="1" si="84"/>
        <v>14.3146037142529</v>
      </c>
      <c r="AK43" s="85">
        <f t="shared" ca="1" si="84"/>
        <v>14.361466001898664</v>
      </c>
      <c r="AL43" s="85">
        <f t="shared" ca="1" si="84"/>
        <v>14.408481704479776</v>
      </c>
      <c r="AM43" s="85">
        <f t="shared" ca="1" si="84"/>
        <v>14.455651324236817</v>
      </c>
      <c r="AN43" s="85">
        <f t="shared" ca="1" si="84"/>
        <v>14.502975365054569</v>
      </c>
      <c r="AO43" s="85">
        <f t="shared" ca="1" si="84"/>
        <v>14.5504543324674</v>
      </c>
      <c r="AP43" s="85">
        <f t="shared" ca="1" si="84"/>
        <v>14.598088733664667</v>
      </c>
      <c r="AQ43" s="85">
        <f t="shared" ca="1" si="84"/>
        <v>14.645879077496136</v>
      </c>
      <c r="AR43" s="85">
        <f t="shared" ca="1" si="84"/>
        <v>14.69382587447741</v>
      </c>
      <c r="AS43" s="85">
        <f t="shared" ca="1" si="84"/>
        <v>14.74192963679539</v>
      </c>
      <c r="AT43" s="85">
        <f t="shared" ca="1" si="84"/>
        <v>14.790190878313744</v>
      </c>
      <c r="AU43" s="85">
        <f t="shared" ca="1" si="84"/>
        <v>14.838610114578396</v>
      </c>
      <c r="AV43" s="85">
        <f t="shared" ca="1" si="84"/>
        <v>14.88718786282303</v>
      </c>
      <c r="AW43" s="85">
        <f t="shared" ca="1" si="84"/>
        <v>14.935924641974623</v>
      </c>
      <c r="AX43" s="85">
        <f t="shared" ca="1" si="84"/>
        <v>14.98482097265898</v>
      </c>
      <c r="AY43" s="85">
        <f t="shared" ca="1" si="84"/>
        <v>15.033877377206304</v>
      </c>
      <c r="AZ43" s="85">
        <f t="shared" ca="1" si="84"/>
        <v>15.083094379656764</v>
      </c>
      <c r="BA43" s="85">
        <f t="shared" ca="1" si="84"/>
        <v>15.132472505766108</v>
      </c>
      <c r="BB43" s="85">
        <f t="shared" ca="1" si="84"/>
        <v>15.182012283011268</v>
      </c>
      <c r="BC43" s="85">
        <f t="shared" ca="1" si="84"/>
        <v>15.231714240595995</v>
      </c>
      <c r="BD43" s="85">
        <f t="shared" ca="1" si="84"/>
        <v>15.281578909456519</v>
      </c>
      <c r="BE43" s="85">
        <f t="shared" ca="1" si="84"/>
        <v>15.331606822267219</v>
      </c>
      <c r="BF43" s="85">
        <f t="shared" ca="1" si="84"/>
        <v>15.381798513446309</v>
      </c>
      <c r="BG43" s="85">
        <f t="shared" ca="1" si="84"/>
        <v>15.432154519161545</v>
      </c>
      <c r="BH43" s="85">
        <f t="shared" ca="1" si="84"/>
        <v>15.482675377335964</v>
      </c>
      <c r="BI43" s="85">
        <f t="shared" ca="1" si="84"/>
        <v>15.533361627653621</v>
      </c>
      <c r="BJ43" s="85">
        <f t="shared" ca="1" si="84"/>
        <v>15.584213811565352</v>
      </c>
      <c r="BK43" s="85">
        <f t="shared" ca="1" si="84"/>
        <v>15.635232472294568</v>
      </c>
      <c r="BL43" s="85">
        <f t="shared" ca="1" si="84"/>
        <v>15.686418154843047</v>
      </c>
      <c r="BM43" s="85">
        <f t="shared" ca="1" si="84"/>
        <v>15.737771405996764</v>
      </c>
      <c r="BN43" s="85">
        <f t="shared" ca="1" si="84"/>
        <v>15.789292774331729</v>
      </c>
      <c r="BO43" s="85">
        <f t="shared" ca="1" si="84"/>
        <v>15.840982810219844</v>
      </c>
      <c r="BP43" s="85">
        <f t="shared" ca="1" si="84"/>
        <v>15.892842065834788</v>
      </c>
      <c r="BQ43" s="85">
        <f t="shared" ca="1" si="84"/>
        <v>15.944871095157914</v>
      </c>
      <c r="BR43" s="85">
        <f t="shared" ca="1" si="84"/>
        <v>15.997070453984167</v>
      </c>
      <c r="BS43" s="85">
        <f t="shared" ref="BS43:ED43" ca="1" si="85">$E43*BS$8*BS$17</f>
        <v>16.049440699928013</v>
      </c>
      <c r="BT43" s="85">
        <f t="shared" ca="1" si="85"/>
        <v>16.101982392429409</v>
      </c>
      <c r="BU43" s="85">
        <f t="shared" ca="1" si="85"/>
        <v>16.154696092759771</v>
      </c>
      <c r="BV43" s="85">
        <f t="shared" ca="1" si="85"/>
        <v>16.207582364027971</v>
      </c>
      <c r="BW43" s="85">
        <f t="shared" ca="1" si="85"/>
        <v>16.260641771186357</v>
      </c>
      <c r="BX43" s="85">
        <f t="shared" ca="1" si="85"/>
        <v>16.313874881036774</v>
      </c>
      <c r="BY43" s="85">
        <f t="shared" ca="1" si="85"/>
        <v>16.367282262236639</v>
      </c>
      <c r="BZ43" s="85">
        <f t="shared" ca="1" si="85"/>
        <v>16.420864485305</v>
      </c>
      <c r="CA43" s="85">
        <f t="shared" ca="1" si="85"/>
        <v>16.474622122628642</v>
      </c>
      <c r="CB43" s="85">
        <f t="shared" ca="1" si="85"/>
        <v>16.528555748468186</v>
      </c>
      <c r="CC43" s="85">
        <f t="shared" ca="1" si="85"/>
        <v>16.58266593896424</v>
      </c>
      <c r="CD43" s="85">
        <f t="shared" ca="1" si="85"/>
        <v>16.63695327214354</v>
      </c>
      <c r="CE43" s="85">
        <f t="shared" ca="1" si="85"/>
        <v>16.691418327925138</v>
      </c>
      <c r="CF43" s="85">
        <f t="shared" ca="1" si="85"/>
        <v>16.746061688126591</v>
      </c>
      <c r="CG43" s="85">
        <f t="shared" ca="1" si="85"/>
        <v>16.800883936470168</v>
      </c>
      <c r="CH43" s="85">
        <f t="shared" ca="1" si="85"/>
        <v>16.855885658589095</v>
      </c>
      <c r="CI43" s="85">
        <f t="shared" ca="1" si="85"/>
        <v>16.911067442033815</v>
      </c>
      <c r="CJ43" s="85">
        <f t="shared" ca="1" si="85"/>
        <v>16.966429876278251</v>
      </c>
      <c r="CK43" s="85">
        <f t="shared" ca="1" si="85"/>
        <v>17.021973552726109</v>
      </c>
      <c r="CL43" s="85">
        <f t="shared" ca="1" si="85"/>
        <v>17.077699064717208</v>
      </c>
      <c r="CM43" s="85">
        <f t="shared" ca="1" si="85"/>
        <v>17.133607007533794</v>
      </c>
      <c r="CN43" s="85">
        <f t="shared" ca="1" si="85"/>
        <v>17.189697978406919</v>
      </c>
      <c r="CO43" s="85">
        <f t="shared" ca="1" si="85"/>
        <v>17.245972576522814</v>
      </c>
      <c r="CP43" s="85">
        <f t="shared" ca="1" si="85"/>
        <v>17.302431403029289</v>
      </c>
      <c r="CQ43" s="85">
        <f t="shared" ca="1" si="85"/>
        <v>17.359075061042155</v>
      </c>
      <c r="CR43" s="85">
        <f t="shared" ca="1" si="85"/>
        <v>17.415904155651667</v>
      </c>
      <c r="CS43" s="85">
        <f t="shared" ca="1" si="85"/>
        <v>17.472919293928989</v>
      </c>
      <c r="CT43" s="85">
        <f t="shared" ca="1" si="85"/>
        <v>17.530121084932674</v>
      </c>
      <c r="CU43" s="85">
        <f t="shared" ca="1" si="85"/>
        <v>17.587510139715182</v>
      </c>
      <c r="CV43" s="85">
        <f t="shared" ca="1" si="85"/>
        <v>17.645087071329392</v>
      </c>
      <c r="CW43" s="85">
        <f t="shared" ca="1" si="85"/>
        <v>17.702852494835167</v>
      </c>
      <c r="CX43" s="85">
        <f t="shared" ca="1" si="85"/>
        <v>17.760807027305912</v>
      </c>
      <c r="CY43" s="85">
        <f t="shared" ca="1" si="85"/>
        <v>17.818951287835162</v>
      </c>
      <c r="CZ43" s="85">
        <f t="shared" ca="1" si="85"/>
        <v>17.87728589754321</v>
      </c>
      <c r="DA43" s="85">
        <f t="shared" ca="1" si="85"/>
        <v>17.935811479583741</v>
      </c>
      <c r="DB43" s="85">
        <f t="shared" ca="1" si="85"/>
        <v>17.994528659150475</v>
      </c>
      <c r="DC43" s="85">
        <f t="shared" ca="1" si="85"/>
        <v>18.053438063483856</v>
      </c>
      <c r="DD43" s="85">
        <f t="shared" ca="1" si="85"/>
        <v>18.112540321877749</v>
      </c>
      <c r="DE43" s="85">
        <f t="shared" ca="1" si="85"/>
        <v>18.171836065686158</v>
      </c>
      <c r="DF43" s="85">
        <f t="shared" ca="1" si="85"/>
        <v>18.231325928329994</v>
      </c>
      <c r="DG43" s="85">
        <f t="shared" ca="1" si="85"/>
        <v>18.291010545303802</v>
      </c>
      <c r="DH43" s="85">
        <f t="shared" ca="1" si="85"/>
        <v>18.350890554182584</v>
      </c>
      <c r="DI43" s="85">
        <f t="shared" ca="1" si="85"/>
        <v>18.41096659462859</v>
      </c>
      <c r="DJ43" s="85">
        <f t="shared" ca="1" si="85"/>
        <v>18.471239308398161</v>
      </c>
      <c r="DK43" s="85">
        <f t="shared" ca="1" si="85"/>
        <v>18.531709339348581</v>
      </c>
      <c r="DL43" s="85">
        <f t="shared" ca="1" si="85"/>
        <v>18.592377333444954</v>
      </c>
      <c r="DM43" s="85">
        <f t="shared" ca="1" si="85"/>
        <v>18.653243938767108</v>
      </c>
      <c r="DN43" s="85">
        <f t="shared" ca="1" si="85"/>
        <v>18.71430980551651</v>
      </c>
      <c r="DO43" s="85">
        <f t="shared" ca="1" si="85"/>
        <v>18.775575586023226</v>
      </c>
      <c r="DP43" s="85">
        <f t="shared" ca="1" si="85"/>
        <v>18.837041934752872</v>
      </c>
      <c r="DQ43" s="85">
        <f t="shared" ca="1" si="85"/>
        <v>18.898709508313623</v>
      </c>
      <c r="DR43" s="85">
        <f t="shared" ca="1" si="85"/>
        <v>18.96057896546321</v>
      </c>
      <c r="DS43" s="85">
        <f t="shared" ca="1" si="85"/>
        <v>19.022650967115968</v>
      </c>
      <c r="DT43" s="85">
        <f t="shared" ca="1" si="85"/>
        <v>19.084926176349903</v>
      </c>
      <c r="DU43" s="85">
        <f t="shared" ca="1" si="85"/>
        <v>19.147405258413748</v>
      </c>
      <c r="DV43" s="85">
        <f t="shared" ca="1" si="85"/>
        <v>19.210088880734101</v>
      </c>
      <c r="DW43" s="85">
        <f t="shared" ca="1" si="85"/>
        <v>19.272977712922536</v>
      </c>
      <c r="DX43" s="85">
        <f t="shared" ca="1" si="85"/>
        <v>19.336072426782767</v>
      </c>
      <c r="DY43" s="85">
        <f t="shared" ca="1" si="85"/>
        <v>19.399373696317802</v>
      </c>
      <c r="DZ43" s="85">
        <f t="shared" ca="1" si="85"/>
        <v>19.46288219773718</v>
      </c>
      <c r="EA43" s="85">
        <f t="shared" ca="1" si="85"/>
        <v>19.526598609464163</v>
      </c>
      <c r="EB43" s="85">
        <f t="shared" ca="1" si="85"/>
        <v>19.590523612142995</v>
      </c>
      <c r="EC43" s="85">
        <f t="shared" ca="1" si="85"/>
        <v>19.654657888646177</v>
      </c>
      <c r="ED43" s="85">
        <f t="shared" ca="1" si="85"/>
        <v>19.719002124081747</v>
      </c>
      <c r="EE43" s="85">
        <f t="shared" ref="EE43:GP43" ca="1" si="86">$E43*EE$8*EE$17</f>
        <v>19.78355700580062</v>
      </c>
      <c r="EF43" s="85">
        <f t="shared" ca="1" si="86"/>
        <v>19.848323223403909</v>
      </c>
      <c r="EG43" s="85">
        <f t="shared" ca="1" si="86"/>
        <v>19.913301468750308</v>
      </c>
      <c r="EH43" s="85">
        <f t="shared" ca="1" si="86"/>
        <v>19.978492435963478</v>
      </c>
      <c r="EI43" s="85">
        <f t="shared" ca="1" si="86"/>
        <v>20.04389682143945</v>
      </c>
      <c r="EJ43" s="85">
        <f t="shared" ca="1" si="86"/>
        <v>20.10951532385409</v>
      </c>
      <c r="EK43" s="85">
        <f t="shared" ca="1" si="86"/>
        <v>20.17534864417053</v>
      </c>
      <c r="EL43" s="85">
        <f t="shared" ca="1" si="86"/>
        <v>20.241397485646683</v>
      </c>
      <c r="EM43" s="85">
        <f t="shared" ca="1" si="86"/>
        <v>20.307662553842746</v>
      </c>
      <c r="EN43" s="85">
        <f t="shared" ca="1" si="86"/>
        <v>20.374144556628732</v>
      </c>
      <c r="EO43" s="85">
        <f t="shared" ca="1" si="86"/>
        <v>20.44084420419204</v>
      </c>
      <c r="EP43" s="85">
        <f t="shared" ca="1" si="86"/>
        <v>20.50776220904503</v>
      </c>
      <c r="EQ43" s="85">
        <f t="shared" ca="1" si="86"/>
        <v>20.574899286032657</v>
      </c>
      <c r="ER43" s="85">
        <f t="shared" ca="1" si="86"/>
        <v>20.642256152340078</v>
      </c>
      <c r="ES43" s="85">
        <f t="shared" ca="1" si="86"/>
        <v>20.709833527500333</v>
      </c>
      <c r="ET43" s="85">
        <f t="shared" ca="1" si="86"/>
        <v>20.77763213340203</v>
      </c>
      <c r="EU43" s="85">
        <f t="shared" ca="1" si="86"/>
        <v>20.845652694297041</v>
      </c>
      <c r="EV43" s="85">
        <f t="shared" ca="1" si="86"/>
        <v>20.913895936808263</v>
      </c>
      <c r="EW43" s="85">
        <f t="shared" ca="1" si="86"/>
        <v>20.982362589937363</v>
      </c>
      <c r="EX43" s="85">
        <f t="shared" ca="1" si="86"/>
        <v>21.051053385072564</v>
      </c>
      <c r="EY43" s="85">
        <f t="shared" ca="1" si="86"/>
        <v>21.119969055996471</v>
      </c>
      <c r="EZ43" s="85">
        <f t="shared" ca="1" si="86"/>
        <v>21.189110338893897</v>
      </c>
      <c r="FA43" s="85">
        <f t="shared" ca="1" si="86"/>
        <v>21.258477972359735</v>
      </c>
      <c r="FB43" s="85">
        <f t="shared" ca="1" si="86"/>
        <v>21.328072697406853</v>
      </c>
      <c r="FC43" s="85">
        <f t="shared" ca="1" si="86"/>
        <v>21.397895257473984</v>
      </c>
      <c r="FD43" s="85">
        <f t="shared" ca="1" si="86"/>
        <v>21.4679463984337</v>
      </c>
      <c r="FE43" s="85">
        <f t="shared" ca="1" si="86"/>
        <v>21.538226868600365</v>
      </c>
      <c r="FF43" s="85">
        <f t="shared" ca="1" si="86"/>
        <v>21.608737418738126</v>
      </c>
      <c r="FG43" s="85">
        <f t="shared" ca="1" si="86"/>
        <v>21.679478802068942</v>
      </c>
      <c r="FH43" s="85">
        <f t="shared" ca="1" si="86"/>
        <v>21.750451774280613</v>
      </c>
      <c r="FI43" s="85">
        <f t="shared" ca="1" si="86"/>
        <v>21.821657093534874</v>
      </c>
      <c r="FJ43" s="85">
        <f t="shared" ca="1" si="86"/>
        <v>21.89309552047548</v>
      </c>
      <c r="FK43" s="85">
        <f t="shared" ca="1" si="86"/>
        <v>21.964767818236339</v>
      </c>
      <c r="FL43" s="85">
        <f t="shared" ca="1" si="86"/>
        <v>22.036674752449663</v>
      </c>
      <c r="FM43" s="85">
        <f t="shared" ca="1" si="86"/>
        <v>22.108817091254139</v>
      </c>
      <c r="FN43" s="85">
        <f t="shared" ca="1" si="86"/>
        <v>22.181195605303138</v>
      </c>
      <c r="FO43" s="85">
        <f t="shared" ca="1" si="86"/>
        <v>22.253811067772951</v>
      </c>
      <c r="FP43" s="85">
        <f t="shared" ca="1" si="86"/>
        <v>22.326664254371057</v>
      </c>
      <c r="FQ43" s="85">
        <f t="shared" ca="1" si="86"/>
        <v>22.399755943344392</v>
      </c>
      <c r="FR43" s="85">
        <f t="shared" ca="1" si="86"/>
        <v>22.473086915487666</v>
      </c>
      <c r="FS43" s="85">
        <f t="shared" ca="1" si="86"/>
        <v>22.546657954151712</v>
      </c>
      <c r="FT43" s="85">
        <f t="shared" ca="1" si="86"/>
        <v>22.620469845251851</v>
      </c>
      <c r="FU43" s="85">
        <f t="shared" ca="1" si="86"/>
        <v>22.694523377276283</v>
      </c>
      <c r="FV43" s="85">
        <f t="shared" ca="1" si="86"/>
        <v>22.768819341294513</v>
      </c>
      <c r="FW43" s="85">
        <f t="shared" ca="1" si="86"/>
        <v>22.843358530965808</v>
      </c>
      <c r="FX43" s="85">
        <f t="shared" ca="1" si="86"/>
        <v>22.918141742547665</v>
      </c>
      <c r="FY43" s="85">
        <f t="shared" ca="1" si="86"/>
        <v>22.993169774904317</v>
      </c>
      <c r="FZ43" s="85">
        <f t="shared" ca="1" si="86"/>
        <v>23.068443429515273</v>
      </c>
      <c r="GA43" s="85">
        <f t="shared" ca="1" si="86"/>
        <v>23.143963510483882</v>
      </c>
      <c r="GB43" s="85">
        <f t="shared" ca="1" si="86"/>
        <v>23.219730824545913</v>
      </c>
      <c r="GC43" s="85">
        <f t="shared" ca="1" si="86"/>
        <v>23.295746181078179</v>
      </c>
      <c r="GD43" s="85">
        <f t="shared" ca="1" si="86"/>
        <v>23.372010392107185</v>
      </c>
      <c r="GE43" s="85">
        <f t="shared" ca="1" si="86"/>
        <v>23.44852427231779</v>
      </c>
      <c r="GF43" s="85">
        <f t="shared" ca="1" si="86"/>
        <v>23.525288639061934</v>
      </c>
      <c r="GG43" s="85">
        <f t="shared" ca="1" si="86"/>
        <v>23.602304312367345</v>
      </c>
      <c r="GH43" s="85">
        <f t="shared" ca="1" si="86"/>
        <v>23.679572114946307</v>
      </c>
      <c r="GI43" s="85">
        <f t="shared" ca="1" si="86"/>
        <v>23.757092872204453</v>
      </c>
      <c r="GJ43" s="85">
        <f t="shared" ca="1" si="86"/>
        <v>23.834867412249583</v>
      </c>
      <c r="GK43" s="85">
        <f t="shared" ca="1" si="86"/>
        <v>23.912896565900503</v>
      </c>
      <c r="GL43" s="85">
        <f t="shared" ca="1" si="86"/>
        <v>23.991181166695899</v>
      </c>
      <c r="GM43" s="85">
        <f t="shared" ca="1" si="86"/>
        <v>24.069722050903252</v>
      </c>
      <c r="GN43" s="85">
        <f t="shared" ca="1" si="86"/>
        <v>24.148520057527762</v>
      </c>
      <c r="GO43" s="85">
        <f t="shared" ca="1" si="86"/>
        <v>24.22757602832132</v>
      </c>
      <c r="GP43" s="85">
        <f t="shared" ca="1" si="86"/>
        <v>24.306890807791486</v>
      </c>
      <c r="GQ43" s="85">
        <f t="shared" ref="GQ43:IL43" ca="1" si="87">$E43*GQ$8*GQ$17</f>
        <v>24.38646524321052</v>
      </c>
      <c r="GR43" s="85">
        <f t="shared" ca="1" si="87"/>
        <v>24.466300184624426</v>
      </c>
      <c r="GS43" s="85">
        <f t="shared" ca="1" si="87"/>
        <v>24.546396484862051</v>
      </c>
      <c r="GT43" s="85">
        <f t="shared" ca="1" si="87"/>
        <v>24.626754999544172</v>
      </c>
      <c r="GU43" s="85">
        <f t="shared" ca="1" si="87"/>
        <v>24.707376587092647</v>
      </c>
      <c r="GV43" s="85">
        <f t="shared" ca="1" si="87"/>
        <v>24.78826210873958</v>
      </c>
      <c r="GW43" s="85">
        <f t="shared" ca="1" si="87"/>
        <v>24.869412428536538</v>
      </c>
      <c r="GX43" s="85">
        <f t="shared" ca="1" si="87"/>
        <v>24.950828413363748</v>
      </c>
      <c r="GY43" s="85">
        <f t="shared" ca="1" si="87"/>
        <v>25.032510932939395</v>
      </c>
      <c r="GZ43" s="85">
        <f t="shared" ca="1" si="87"/>
        <v>25.114460859828892</v>
      </c>
      <c r="HA43" s="85">
        <f t="shared" ca="1" si="87"/>
        <v>25.196679069454191</v>
      </c>
      <c r="HB43" s="85">
        <f t="shared" ca="1" si="87"/>
        <v>25.279166440103161</v>
      </c>
      <c r="HC43" s="85">
        <f t="shared" ca="1" si="87"/>
        <v>25.361923852938954</v>
      </c>
      <c r="HD43" s="85">
        <f t="shared" ca="1" si="87"/>
        <v>25.444952192009421</v>
      </c>
      <c r="HE43" s="85">
        <f t="shared" ca="1" si="87"/>
        <v>25.528252344256554</v>
      </c>
      <c r="HF43" s="85">
        <f t="shared" ca="1" si="87"/>
        <v>25.61182519952596</v>
      </c>
      <c r="HG43" s="85">
        <f t="shared" ca="1" si="87"/>
        <v>25.695671650576369</v>
      </c>
      <c r="HH43" s="85">
        <f t="shared" ca="1" si="87"/>
        <v>25.77979259308918</v>
      </c>
      <c r="HI43" s="85">
        <f t="shared" ca="1" si="87"/>
        <v>25.864188925678011</v>
      </c>
      <c r="HJ43" s="85">
        <f t="shared" ca="1" si="87"/>
        <v>25.948861549898314</v>
      </c>
      <c r="HK43" s="85">
        <f t="shared" ca="1" si="87"/>
        <v>26.033811370256988</v>
      </c>
      <c r="HL43" s="85">
        <f t="shared" ca="1" si="87"/>
        <v>26.119039294222059</v>
      </c>
      <c r="HM43" s="85">
        <f t="shared" ca="1" si="87"/>
        <v>26.204546232232374</v>
      </c>
      <c r="HN43" s="85">
        <f t="shared" ca="1" si="87"/>
        <v>26.290333097707304</v>
      </c>
      <c r="HO43" s="85">
        <f t="shared" ca="1" si="87"/>
        <v>26.37640080705653</v>
      </c>
      <c r="HP43" s="85">
        <f t="shared" ca="1" si="87"/>
        <v>26.462750279689814</v>
      </c>
      <c r="HQ43" s="85">
        <f t="shared" ca="1" si="87"/>
        <v>26.549382438026832</v>
      </c>
      <c r="HR43" s="85">
        <f t="shared" ca="1" si="87"/>
        <v>26.636298207507014</v>
      </c>
      <c r="HS43" s="85">
        <f t="shared" ca="1" si="87"/>
        <v>26.723498516599442</v>
      </c>
      <c r="HT43" s="85">
        <f t="shared" ca="1" si="87"/>
        <v>26.810984296812769</v>
      </c>
      <c r="HU43" s="85">
        <f t="shared" ca="1" si="87"/>
        <v>26.898756482705156</v>
      </c>
      <c r="HV43" s="85">
        <f t="shared" ca="1" si="87"/>
        <v>26.98681601189427</v>
      </c>
      <c r="HW43" s="85">
        <f t="shared" ca="1" si="87"/>
        <v>27.075163825067289</v>
      </c>
      <c r="HX43" s="85">
        <f t="shared" ca="1" si="87"/>
        <v>27.163800865990964</v>
      </c>
      <c r="HY43" s="85">
        <f t="shared" ca="1" si="87"/>
        <v>27.252728081521688</v>
      </c>
      <c r="HZ43" s="85">
        <f t="shared" ca="1" si="87"/>
        <v>27.341946421615614</v>
      </c>
      <c r="IA43" s="85">
        <f t="shared" ca="1" si="87"/>
        <v>27.431456839338807</v>
      </c>
      <c r="IB43" s="85">
        <f t="shared" ca="1" si="87"/>
        <v>27.521260290877422</v>
      </c>
      <c r="IC43" s="85">
        <f t="shared" ca="1" si="87"/>
        <v>27.611357735547919</v>
      </c>
      <c r="ID43" s="85">
        <f t="shared" ca="1" si="87"/>
        <v>27.611357735547919</v>
      </c>
      <c r="IE43" s="85">
        <f t="shared" ca="1" si="87"/>
        <v>27.611357735547919</v>
      </c>
      <c r="IF43" s="85">
        <f t="shared" ca="1" si="87"/>
        <v>27.611357735547919</v>
      </c>
      <c r="IG43" s="85">
        <f t="shared" ca="1" si="87"/>
        <v>27.611357735547919</v>
      </c>
      <c r="IH43" s="85">
        <f t="shared" ca="1" si="87"/>
        <v>27.611357735547919</v>
      </c>
      <c r="II43" s="85">
        <f t="shared" ca="1" si="87"/>
        <v>27.611357735547919</v>
      </c>
      <c r="IJ43" s="85">
        <f t="shared" ca="1" si="87"/>
        <v>27.611357735547919</v>
      </c>
      <c r="IK43" s="85">
        <f t="shared" ca="1" si="87"/>
        <v>27.611357735547919</v>
      </c>
      <c r="IL43" s="85">
        <f t="shared" ca="1" si="87"/>
        <v>27.611357735547919</v>
      </c>
    </row>
    <row r="44" spans="2:246" ht="12" customHeight="1" outlineLevel="2" x14ac:dyDescent="0.3">
      <c r="B44" s="7" t="s">
        <v>176</v>
      </c>
      <c r="C44" s="56" t="s">
        <v>150</v>
      </c>
      <c r="E44" s="102">
        <f>Assump!D82</f>
        <v>1E-3</v>
      </c>
      <c r="F44" s="48" t="s">
        <v>522</v>
      </c>
      <c r="G44" s="85">
        <f>Assump!$D$33*Assump!$D$82/12*G$17</f>
        <v>0</v>
      </c>
      <c r="H44" s="85">
        <f>Assump!$D$33*Assump!$D$82/12*H17</f>
        <v>0</v>
      </c>
      <c r="I44" s="85">
        <f>Assump!$D$33*Assump!$D$82/12*I17</f>
        <v>0</v>
      </c>
      <c r="J44" s="85">
        <f>Assump!$D$33*Assump!$D$82/12*J17</f>
        <v>0</v>
      </c>
      <c r="K44" s="85">
        <f>Assump!$D$33*Assump!$D$82/12*K17</f>
        <v>0</v>
      </c>
      <c r="L44" s="85">
        <f>Assump!$D$33*Assump!$D$82/12*L17</f>
        <v>0</v>
      </c>
      <c r="M44" s="85">
        <f>Assump!$D$33*Assump!$D$82/12*M17</f>
        <v>0</v>
      </c>
      <c r="N44" s="85">
        <f>Assump!$D$33*Assump!$D$82/12*N17</f>
        <v>0</v>
      </c>
      <c r="O44" s="85">
        <f>Assump!$D$33*Assump!$D$82/12*O17</f>
        <v>0</v>
      </c>
      <c r="P44" s="85">
        <f>Assump!$D$33*Assump!$D$82/12*P17</f>
        <v>0</v>
      </c>
      <c r="Q44" s="85">
        <f>Assump!$D$33*Assump!$D$82/12*Q17</f>
        <v>0</v>
      </c>
      <c r="R44" s="85">
        <f>Assump!$D$33*Assump!$D$82/12*R17</f>
        <v>0</v>
      </c>
      <c r="S44" s="85">
        <f>Assump!$D$33*Assump!$D$82/12*S17</f>
        <v>2.0528322566666666</v>
      </c>
      <c r="T44" s="85">
        <f>Assump!$D$33*Assump!$D$82/12*T17</f>
        <v>2.0528322566666666</v>
      </c>
      <c r="U44" s="85">
        <f>Assump!$D$33*Assump!$D$82/12*U17</f>
        <v>2.0528322566666666</v>
      </c>
      <c r="V44" s="85">
        <f>Assump!$D$33*Assump!$D$82/12*V17</f>
        <v>2.0528322566666666</v>
      </c>
      <c r="W44" s="85">
        <f>Assump!$D$33*Assump!$D$82/12*W17</f>
        <v>2.0528322566666666</v>
      </c>
      <c r="X44" s="85">
        <f>Assump!$D$33*Assump!$D$82/12*X17</f>
        <v>2.0528322566666666</v>
      </c>
      <c r="Y44" s="85">
        <f>Assump!$D$33*Assump!$D$82/12*Y17</f>
        <v>2.0528322566666666</v>
      </c>
      <c r="Z44" s="85">
        <f>Assump!$D$33*Assump!$D$82/12*Z17</f>
        <v>2.0528322566666666</v>
      </c>
      <c r="AA44" s="85">
        <f>Assump!$D$33*Assump!$D$82/12*AA17</f>
        <v>2.0528322566666666</v>
      </c>
      <c r="AB44" s="85">
        <f>Assump!$D$33*Assump!$D$82/12*AB17</f>
        <v>2.0528322566666666</v>
      </c>
      <c r="AC44" s="85">
        <f>Assump!$D$33*Assump!$D$82/12*AC17</f>
        <v>2.0528322566666666</v>
      </c>
      <c r="AD44" s="85">
        <f>Assump!$D$33*Assump!$D$82/12*AD17</f>
        <v>2.0528322566666666</v>
      </c>
      <c r="AE44" s="85">
        <f>Assump!$D$33*Assump!$D$82/12*AE17</f>
        <v>2.0528322566666666</v>
      </c>
      <c r="AF44" s="85">
        <f>Assump!$D$33*Assump!$D$82/12*AF17</f>
        <v>2.0528322566666666</v>
      </c>
      <c r="AG44" s="85">
        <f>Assump!$D$33*Assump!$D$82/12*AG17</f>
        <v>2.0528322566666666</v>
      </c>
      <c r="AH44" s="85">
        <f>Assump!$D$33*Assump!$D$82/12*AH17</f>
        <v>2.0528322566666666</v>
      </c>
      <c r="AI44" s="85">
        <f>Assump!$D$33*Assump!$D$82/12*AI17</f>
        <v>2.0528322566666666</v>
      </c>
      <c r="AJ44" s="85">
        <f>Assump!$D$33*Assump!$D$82/12*AJ17</f>
        <v>2.0528322566666666</v>
      </c>
      <c r="AK44" s="85">
        <f>Assump!$D$33*Assump!$D$82/12*AK17</f>
        <v>2.0528322566666666</v>
      </c>
      <c r="AL44" s="85">
        <f>Assump!$D$33*Assump!$D$82/12*AL17</f>
        <v>2.0528322566666666</v>
      </c>
      <c r="AM44" s="85">
        <f>Assump!$D$33*Assump!$D$82/12*AM17</f>
        <v>2.0528322566666666</v>
      </c>
      <c r="AN44" s="85">
        <f>Assump!$D$33*Assump!$D$82/12*AN17</f>
        <v>2.0528322566666666</v>
      </c>
      <c r="AO44" s="85">
        <f>Assump!$D$33*Assump!$D$82/12*AO17</f>
        <v>2.0528322566666666</v>
      </c>
      <c r="AP44" s="85">
        <f>Assump!$D$33*Assump!$D$82/12*AP17</f>
        <v>2.0528322566666666</v>
      </c>
      <c r="AQ44" s="85">
        <f>Assump!$D$33*Assump!$D$82/12*AQ17</f>
        <v>2.0528322566666666</v>
      </c>
      <c r="AR44" s="85">
        <f>Assump!$D$33*Assump!$D$82/12*AR17</f>
        <v>2.0528322566666666</v>
      </c>
      <c r="AS44" s="85">
        <f>Assump!$D$33*Assump!$D$82/12*AS17</f>
        <v>2.0528322566666666</v>
      </c>
      <c r="AT44" s="85">
        <f>Assump!$D$33*Assump!$D$82/12*AT17</f>
        <v>2.0528322566666666</v>
      </c>
      <c r="AU44" s="85">
        <f>Assump!$D$33*Assump!$D$82/12*AU17</f>
        <v>2.0528322566666666</v>
      </c>
      <c r="AV44" s="85">
        <f>Assump!$D$33*Assump!$D$82/12*AV17</f>
        <v>2.0528322566666666</v>
      </c>
      <c r="AW44" s="85">
        <f>Assump!$D$33*Assump!$D$82/12*AW17</f>
        <v>2.0528322566666666</v>
      </c>
      <c r="AX44" s="85">
        <f>Assump!$D$33*Assump!$D$82/12*AX17</f>
        <v>2.0528322566666666</v>
      </c>
      <c r="AY44" s="85">
        <f>Assump!$D$33*Assump!$D$82/12*AY17</f>
        <v>2.0528322566666666</v>
      </c>
      <c r="AZ44" s="85">
        <f>Assump!$D$33*Assump!$D$82/12*AZ17</f>
        <v>2.0528322566666666</v>
      </c>
      <c r="BA44" s="85">
        <f>Assump!$D$33*Assump!$D$82/12*BA17</f>
        <v>2.0528322566666666</v>
      </c>
      <c r="BB44" s="85">
        <f>Assump!$D$33*Assump!$D$82/12*BB17</f>
        <v>2.0528322566666666</v>
      </c>
      <c r="BC44" s="85">
        <f>Assump!$D$33*Assump!$D$82/12*BC17</f>
        <v>2.0528322566666666</v>
      </c>
      <c r="BD44" s="85">
        <f>Assump!$D$33*Assump!$D$82/12*BD17</f>
        <v>2.0528322566666666</v>
      </c>
      <c r="BE44" s="85">
        <f>Assump!$D$33*Assump!$D$82/12*BE17</f>
        <v>2.0528322566666666</v>
      </c>
      <c r="BF44" s="85">
        <f>Assump!$D$33*Assump!$D$82/12*BF17</f>
        <v>2.0528322566666666</v>
      </c>
      <c r="BG44" s="85">
        <f>Assump!$D$33*Assump!$D$82/12*BG17</f>
        <v>2.0528322566666666</v>
      </c>
      <c r="BH44" s="85">
        <f>Assump!$D$33*Assump!$D$82/12*BH17</f>
        <v>2.0528322566666666</v>
      </c>
      <c r="BI44" s="85">
        <f>Assump!$D$33*Assump!$D$82/12*BI17</f>
        <v>2.0528322566666666</v>
      </c>
      <c r="BJ44" s="85">
        <f>Assump!$D$33*Assump!$D$82/12*BJ17</f>
        <v>2.0528322566666666</v>
      </c>
      <c r="BK44" s="85">
        <f>Assump!$D$33*Assump!$D$82/12*BK17</f>
        <v>2.0528322566666666</v>
      </c>
      <c r="BL44" s="85">
        <f>Assump!$D$33*Assump!$D$82/12*BL17</f>
        <v>2.0528322566666666</v>
      </c>
      <c r="BM44" s="85">
        <f>Assump!$D$33*Assump!$D$82/12*BM17</f>
        <v>2.0528322566666666</v>
      </c>
      <c r="BN44" s="85">
        <f>Assump!$D$33*Assump!$D$82/12*BN17</f>
        <v>2.0528322566666666</v>
      </c>
      <c r="BO44" s="85">
        <f>Assump!$D$33*Assump!$D$82/12*BO17</f>
        <v>2.0528322566666666</v>
      </c>
      <c r="BP44" s="85">
        <f>Assump!$D$33*Assump!$D$82/12*BP17</f>
        <v>2.0528322566666666</v>
      </c>
      <c r="BQ44" s="85">
        <f>Assump!$D$33*Assump!$D$82/12*BQ17</f>
        <v>2.0528322566666666</v>
      </c>
      <c r="BR44" s="85">
        <f>Assump!$D$33*Assump!$D$82/12*BR17</f>
        <v>2.0528322566666666</v>
      </c>
      <c r="BS44" s="85">
        <f>Assump!$D$33*Assump!$D$82/12*BS17</f>
        <v>2.0528322566666666</v>
      </c>
      <c r="BT44" s="85">
        <f>Assump!$D$33*Assump!$D$82/12*BT17</f>
        <v>2.0528322566666666</v>
      </c>
      <c r="BU44" s="85">
        <f>Assump!$D$33*Assump!$D$82/12*BU17</f>
        <v>2.0528322566666666</v>
      </c>
      <c r="BV44" s="85">
        <f>Assump!$D$33*Assump!$D$82/12*BV17</f>
        <v>2.0528322566666666</v>
      </c>
      <c r="BW44" s="85">
        <f>Assump!$D$33*Assump!$D$82/12*BW17</f>
        <v>2.0528322566666666</v>
      </c>
      <c r="BX44" s="85">
        <f>Assump!$D$33*Assump!$D$82/12*BX17</f>
        <v>2.0528322566666666</v>
      </c>
      <c r="BY44" s="85">
        <f>Assump!$D$33*Assump!$D$82/12*BY17</f>
        <v>2.0528322566666666</v>
      </c>
      <c r="BZ44" s="85">
        <f>Assump!$D$33*Assump!$D$82/12*BZ17</f>
        <v>2.0528322566666666</v>
      </c>
      <c r="CA44" s="85">
        <f>Assump!$D$33*Assump!$D$82/12*CA17</f>
        <v>2.0528322566666666</v>
      </c>
      <c r="CB44" s="85">
        <f>Assump!$D$33*Assump!$D$82/12*CB17</f>
        <v>2.0528322566666666</v>
      </c>
      <c r="CC44" s="85">
        <f>Assump!$D$33*Assump!$D$82/12*CC17</f>
        <v>2.0528322566666666</v>
      </c>
      <c r="CD44" s="85">
        <f>Assump!$D$33*Assump!$D$82/12*CD17</f>
        <v>2.0528322566666666</v>
      </c>
      <c r="CE44" s="85">
        <f>Assump!$D$33*Assump!$D$82/12*CE17</f>
        <v>2.0528322566666666</v>
      </c>
      <c r="CF44" s="85">
        <f>Assump!$D$33*Assump!$D$82/12*CF17</f>
        <v>2.0528322566666666</v>
      </c>
      <c r="CG44" s="85">
        <f>Assump!$D$33*Assump!$D$82/12*CG17</f>
        <v>2.0528322566666666</v>
      </c>
      <c r="CH44" s="85">
        <f>Assump!$D$33*Assump!$D$82/12*CH17</f>
        <v>2.0528322566666666</v>
      </c>
      <c r="CI44" s="85">
        <f>Assump!$D$33*Assump!$D$82/12*CI17</f>
        <v>2.0528322566666666</v>
      </c>
      <c r="CJ44" s="85">
        <f>Assump!$D$33*Assump!$D$82/12*CJ17</f>
        <v>2.0528322566666666</v>
      </c>
      <c r="CK44" s="85">
        <f>Assump!$D$33*Assump!$D$82/12*CK17</f>
        <v>2.0528322566666666</v>
      </c>
      <c r="CL44" s="85">
        <f>Assump!$D$33*Assump!$D$82/12*CL17</f>
        <v>2.0528322566666666</v>
      </c>
      <c r="CM44" s="85">
        <f>Assump!$D$33*Assump!$D$82/12*CM17</f>
        <v>2.0528322566666666</v>
      </c>
      <c r="CN44" s="85">
        <f>Assump!$D$33*Assump!$D$82/12*CN17</f>
        <v>2.0528322566666666</v>
      </c>
      <c r="CO44" s="85">
        <f>Assump!$D$33*Assump!$D$82/12*CO17</f>
        <v>2.0528322566666666</v>
      </c>
      <c r="CP44" s="85">
        <f>Assump!$D$33*Assump!$D$82/12*CP17</f>
        <v>2.0528322566666666</v>
      </c>
      <c r="CQ44" s="85">
        <f>Assump!$D$33*Assump!$D$82/12*CQ17</f>
        <v>2.0528322566666666</v>
      </c>
      <c r="CR44" s="85">
        <f>Assump!$D$33*Assump!$D$82/12*CR17</f>
        <v>2.0528322566666666</v>
      </c>
      <c r="CS44" s="85">
        <f>Assump!$D$33*Assump!$D$82/12*CS17</f>
        <v>2.0528322566666666</v>
      </c>
      <c r="CT44" s="85">
        <f>Assump!$D$33*Assump!$D$82/12*CT17</f>
        <v>2.0528322566666666</v>
      </c>
      <c r="CU44" s="85">
        <f>Assump!$D$33*Assump!$D$82/12*CU17</f>
        <v>2.0528322566666666</v>
      </c>
      <c r="CV44" s="85">
        <f>Assump!$D$33*Assump!$D$82/12*CV17</f>
        <v>2.0528322566666666</v>
      </c>
      <c r="CW44" s="85">
        <f>Assump!$D$33*Assump!$D$82/12*CW17</f>
        <v>2.0528322566666666</v>
      </c>
      <c r="CX44" s="85">
        <f>Assump!$D$33*Assump!$D$82/12*CX17</f>
        <v>2.0528322566666666</v>
      </c>
      <c r="CY44" s="85">
        <f>Assump!$D$33*Assump!$D$82/12*CY17</f>
        <v>2.0528322566666666</v>
      </c>
      <c r="CZ44" s="85">
        <f>Assump!$D$33*Assump!$D$82/12*CZ17</f>
        <v>2.0528322566666666</v>
      </c>
      <c r="DA44" s="85">
        <f>Assump!$D$33*Assump!$D$82/12*DA17</f>
        <v>2.0528322566666666</v>
      </c>
      <c r="DB44" s="85">
        <f>Assump!$D$33*Assump!$D$82/12*DB17</f>
        <v>2.0528322566666666</v>
      </c>
      <c r="DC44" s="85">
        <f>Assump!$D$33*Assump!$D$82/12*DC17</f>
        <v>2.0528322566666666</v>
      </c>
      <c r="DD44" s="85">
        <f>Assump!$D$33*Assump!$D$82/12*DD17</f>
        <v>2.0528322566666666</v>
      </c>
      <c r="DE44" s="85">
        <f>Assump!$D$33*Assump!$D$82/12*DE17</f>
        <v>2.0528322566666666</v>
      </c>
      <c r="DF44" s="85">
        <f>Assump!$D$33*Assump!$D$82/12*DF17</f>
        <v>2.0528322566666666</v>
      </c>
      <c r="DG44" s="85">
        <f>Assump!$D$33*Assump!$D$82/12*DG17</f>
        <v>2.0528322566666666</v>
      </c>
      <c r="DH44" s="85">
        <f>Assump!$D$33*Assump!$D$82/12*DH17</f>
        <v>2.0528322566666666</v>
      </c>
      <c r="DI44" s="85">
        <f>Assump!$D$33*Assump!$D$82/12*DI17</f>
        <v>2.0528322566666666</v>
      </c>
      <c r="DJ44" s="85">
        <f>Assump!$D$33*Assump!$D$82/12*DJ17</f>
        <v>2.0528322566666666</v>
      </c>
      <c r="DK44" s="85">
        <f>Assump!$D$33*Assump!$D$82/12*DK17</f>
        <v>2.0528322566666666</v>
      </c>
      <c r="DL44" s="85">
        <f>Assump!$D$33*Assump!$D$82/12*DL17</f>
        <v>2.0528322566666666</v>
      </c>
      <c r="DM44" s="85">
        <f>Assump!$D$33*Assump!$D$82/12*DM17</f>
        <v>2.0528322566666666</v>
      </c>
      <c r="DN44" s="85">
        <f>Assump!$D$33*Assump!$D$82/12*DN17</f>
        <v>2.0528322566666666</v>
      </c>
      <c r="DO44" s="85">
        <f>Assump!$D$33*Assump!$D$82/12*DO17</f>
        <v>2.0528322566666666</v>
      </c>
      <c r="DP44" s="85">
        <f>Assump!$D$33*Assump!$D$82/12*DP17</f>
        <v>2.0528322566666666</v>
      </c>
      <c r="DQ44" s="85">
        <f>Assump!$D$33*Assump!$D$82/12*DQ17</f>
        <v>2.0528322566666666</v>
      </c>
      <c r="DR44" s="85">
        <f>Assump!$D$33*Assump!$D$82/12*DR17</f>
        <v>2.0528322566666666</v>
      </c>
      <c r="DS44" s="85">
        <f>Assump!$D$33*Assump!$D$82/12*DS17</f>
        <v>2.0528322566666666</v>
      </c>
      <c r="DT44" s="85">
        <f>Assump!$D$33*Assump!$D$82/12*DT17</f>
        <v>2.0528322566666666</v>
      </c>
      <c r="DU44" s="85">
        <f>Assump!$D$33*Assump!$D$82/12*DU17</f>
        <v>2.0528322566666666</v>
      </c>
      <c r="DV44" s="85">
        <f>Assump!$D$33*Assump!$D$82/12*DV17</f>
        <v>2.0528322566666666</v>
      </c>
      <c r="DW44" s="85">
        <f>Assump!$D$33*Assump!$D$82/12*DW17</f>
        <v>2.0528322566666666</v>
      </c>
      <c r="DX44" s="85">
        <f>Assump!$D$33*Assump!$D$82/12*DX17</f>
        <v>2.0528322566666666</v>
      </c>
      <c r="DY44" s="85">
        <f>Assump!$D$33*Assump!$D$82/12*DY17</f>
        <v>2.0528322566666666</v>
      </c>
      <c r="DZ44" s="85">
        <f>Assump!$D$33*Assump!$D$82/12*DZ17</f>
        <v>2.0528322566666666</v>
      </c>
      <c r="EA44" s="85">
        <f>Assump!$D$33*Assump!$D$82/12*EA17</f>
        <v>2.0528322566666666</v>
      </c>
      <c r="EB44" s="85">
        <f>Assump!$D$33*Assump!$D$82/12*EB17</f>
        <v>2.0528322566666666</v>
      </c>
      <c r="EC44" s="85">
        <f>Assump!$D$33*Assump!$D$82/12*EC17</f>
        <v>2.0528322566666666</v>
      </c>
      <c r="ED44" s="85">
        <f>Assump!$D$33*Assump!$D$82/12*ED17</f>
        <v>2.0528322566666666</v>
      </c>
      <c r="EE44" s="85">
        <f>Assump!$D$33*Assump!$D$82/12*EE17</f>
        <v>2.0528322566666666</v>
      </c>
      <c r="EF44" s="85">
        <f>Assump!$D$33*Assump!$D$82/12*EF17</f>
        <v>2.0528322566666666</v>
      </c>
      <c r="EG44" s="85">
        <f>Assump!$D$33*Assump!$D$82/12*EG17</f>
        <v>2.0528322566666666</v>
      </c>
      <c r="EH44" s="85">
        <f>Assump!$D$33*Assump!$D$82/12*EH17</f>
        <v>2.0528322566666666</v>
      </c>
      <c r="EI44" s="85">
        <f>Assump!$D$33*Assump!$D$82/12*EI17</f>
        <v>2.0528322566666666</v>
      </c>
      <c r="EJ44" s="85">
        <f>Assump!$D$33*Assump!$D$82/12*EJ17</f>
        <v>2.0528322566666666</v>
      </c>
      <c r="EK44" s="85">
        <f>Assump!$D$33*Assump!$D$82/12*EK17</f>
        <v>2.0528322566666666</v>
      </c>
      <c r="EL44" s="85">
        <f>Assump!$D$33*Assump!$D$82/12*EL17</f>
        <v>2.0528322566666666</v>
      </c>
      <c r="EM44" s="85">
        <f>Assump!$D$33*Assump!$D$82/12*EM17</f>
        <v>2.0528322566666666</v>
      </c>
      <c r="EN44" s="85">
        <f>Assump!$D$33*Assump!$D$82/12*EN17</f>
        <v>2.0528322566666666</v>
      </c>
      <c r="EO44" s="85">
        <f>Assump!$D$33*Assump!$D$82/12*EO17</f>
        <v>2.0528322566666666</v>
      </c>
      <c r="EP44" s="85">
        <f>Assump!$D$33*Assump!$D$82/12*EP17</f>
        <v>2.0528322566666666</v>
      </c>
      <c r="EQ44" s="85">
        <f>Assump!$D$33*Assump!$D$82/12*EQ17</f>
        <v>2.0528322566666666</v>
      </c>
      <c r="ER44" s="85">
        <f>Assump!$D$33*Assump!$D$82/12*ER17</f>
        <v>2.0528322566666666</v>
      </c>
      <c r="ES44" s="85">
        <f>Assump!$D$33*Assump!$D$82/12*ES17</f>
        <v>2.0528322566666666</v>
      </c>
      <c r="ET44" s="85">
        <f>Assump!$D$33*Assump!$D$82/12*ET17</f>
        <v>2.0528322566666666</v>
      </c>
      <c r="EU44" s="85">
        <f>Assump!$D$33*Assump!$D$82/12*EU17</f>
        <v>2.0528322566666666</v>
      </c>
      <c r="EV44" s="85">
        <f>Assump!$D$33*Assump!$D$82/12*EV17</f>
        <v>2.0528322566666666</v>
      </c>
      <c r="EW44" s="85">
        <f>Assump!$D$33*Assump!$D$82/12*EW17</f>
        <v>2.0528322566666666</v>
      </c>
      <c r="EX44" s="85">
        <f>Assump!$D$33*Assump!$D$82/12*EX17</f>
        <v>2.0528322566666666</v>
      </c>
      <c r="EY44" s="85">
        <f>Assump!$D$33*Assump!$D$82/12*EY17</f>
        <v>2.0528322566666666</v>
      </c>
      <c r="EZ44" s="85">
        <f>Assump!$D$33*Assump!$D$82/12*EZ17</f>
        <v>2.0528322566666666</v>
      </c>
      <c r="FA44" s="85">
        <f>Assump!$D$33*Assump!$D$82/12*FA17</f>
        <v>2.0528322566666666</v>
      </c>
      <c r="FB44" s="85">
        <f>Assump!$D$33*Assump!$D$82/12*FB17</f>
        <v>2.0528322566666666</v>
      </c>
      <c r="FC44" s="85">
        <f>Assump!$D$33*Assump!$D$82/12*FC17</f>
        <v>2.0528322566666666</v>
      </c>
      <c r="FD44" s="85">
        <f>Assump!$D$33*Assump!$D$82/12*FD17</f>
        <v>2.0528322566666666</v>
      </c>
      <c r="FE44" s="85">
        <f>Assump!$D$33*Assump!$D$82/12*FE17</f>
        <v>2.0528322566666666</v>
      </c>
      <c r="FF44" s="85">
        <f>Assump!$D$33*Assump!$D$82/12*FF17</f>
        <v>2.0528322566666666</v>
      </c>
      <c r="FG44" s="85">
        <f>Assump!$D$33*Assump!$D$82/12*FG17</f>
        <v>2.0528322566666666</v>
      </c>
      <c r="FH44" s="85">
        <f>Assump!$D$33*Assump!$D$82/12*FH17</f>
        <v>2.0528322566666666</v>
      </c>
      <c r="FI44" s="85">
        <f>Assump!$D$33*Assump!$D$82/12*FI17</f>
        <v>2.0528322566666666</v>
      </c>
      <c r="FJ44" s="85">
        <f>Assump!$D$33*Assump!$D$82/12*FJ17</f>
        <v>2.0528322566666666</v>
      </c>
      <c r="FK44" s="85">
        <f>Assump!$D$33*Assump!$D$82/12*FK17</f>
        <v>2.0528322566666666</v>
      </c>
      <c r="FL44" s="85">
        <f>Assump!$D$33*Assump!$D$82/12*FL17</f>
        <v>2.0528322566666666</v>
      </c>
      <c r="FM44" s="85">
        <f>Assump!$D$33*Assump!$D$82/12*FM17</f>
        <v>2.0528322566666666</v>
      </c>
      <c r="FN44" s="85">
        <f>Assump!$D$33*Assump!$D$82/12*FN17</f>
        <v>2.0528322566666666</v>
      </c>
      <c r="FO44" s="85">
        <f>Assump!$D$33*Assump!$D$82/12*FO17</f>
        <v>2.0528322566666666</v>
      </c>
      <c r="FP44" s="85">
        <f>Assump!$D$33*Assump!$D$82/12*FP17</f>
        <v>2.0528322566666666</v>
      </c>
      <c r="FQ44" s="85">
        <f>Assump!$D$33*Assump!$D$82/12*FQ17</f>
        <v>2.0528322566666666</v>
      </c>
      <c r="FR44" s="85">
        <f>Assump!$D$33*Assump!$D$82/12*FR17</f>
        <v>2.0528322566666666</v>
      </c>
      <c r="FS44" s="85">
        <f>Assump!$D$33*Assump!$D$82/12*FS17</f>
        <v>2.0528322566666666</v>
      </c>
      <c r="FT44" s="85">
        <f>Assump!$D$33*Assump!$D$82/12*FT17</f>
        <v>2.0528322566666666</v>
      </c>
      <c r="FU44" s="85">
        <f>Assump!$D$33*Assump!$D$82/12*FU17</f>
        <v>2.0528322566666666</v>
      </c>
      <c r="FV44" s="85">
        <f>Assump!$D$33*Assump!$D$82/12*FV17</f>
        <v>2.0528322566666666</v>
      </c>
      <c r="FW44" s="85">
        <f>Assump!$D$33*Assump!$D$82/12*FW17</f>
        <v>2.0528322566666666</v>
      </c>
      <c r="FX44" s="85">
        <f>Assump!$D$33*Assump!$D$82/12*FX17</f>
        <v>2.0528322566666666</v>
      </c>
      <c r="FY44" s="85">
        <f>Assump!$D$33*Assump!$D$82/12*FY17</f>
        <v>2.0528322566666666</v>
      </c>
      <c r="FZ44" s="85">
        <f>Assump!$D$33*Assump!$D$82/12*FZ17</f>
        <v>2.0528322566666666</v>
      </c>
      <c r="GA44" s="85">
        <f>Assump!$D$33*Assump!$D$82/12*GA17</f>
        <v>2.0528322566666666</v>
      </c>
      <c r="GB44" s="85">
        <f>Assump!$D$33*Assump!$D$82/12*GB17</f>
        <v>2.0528322566666666</v>
      </c>
      <c r="GC44" s="85">
        <f>Assump!$D$33*Assump!$D$82/12*GC17</f>
        <v>2.0528322566666666</v>
      </c>
      <c r="GD44" s="85">
        <f>Assump!$D$33*Assump!$D$82/12*GD17</f>
        <v>2.0528322566666666</v>
      </c>
      <c r="GE44" s="85">
        <f>Assump!$D$33*Assump!$D$82/12*GE17</f>
        <v>2.0528322566666666</v>
      </c>
      <c r="GF44" s="85">
        <f>Assump!$D$33*Assump!$D$82/12*GF17</f>
        <v>2.0528322566666666</v>
      </c>
      <c r="GG44" s="85">
        <f>Assump!$D$33*Assump!$D$82/12*GG17</f>
        <v>2.0528322566666666</v>
      </c>
      <c r="GH44" s="85">
        <f>Assump!$D$33*Assump!$D$82/12*GH17</f>
        <v>2.0528322566666666</v>
      </c>
      <c r="GI44" s="85">
        <f>Assump!$D$33*Assump!$D$82/12*GI17</f>
        <v>2.0528322566666666</v>
      </c>
      <c r="GJ44" s="85">
        <f>Assump!$D$33*Assump!$D$82/12*GJ17</f>
        <v>2.0528322566666666</v>
      </c>
      <c r="GK44" s="85">
        <f>Assump!$D$33*Assump!$D$82/12*GK17</f>
        <v>2.0528322566666666</v>
      </c>
      <c r="GL44" s="85">
        <f>Assump!$D$33*Assump!$D$82/12*GL17</f>
        <v>2.0528322566666666</v>
      </c>
      <c r="GM44" s="85">
        <f>Assump!$D$33*Assump!$D$82/12*GM17</f>
        <v>2.0528322566666666</v>
      </c>
      <c r="GN44" s="85">
        <f>Assump!$D$33*Assump!$D$82/12*GN17</f>
        <v>2.0528322566666666</v>
      </c>
      <c r="GO44" s="85">
        <f>Assump!$D$33*Assump!$D$82/12*GO17</f>
        <v>2.0528322566666666</v>
      </c>
      <c r="GP44" s="85">
        <f>Assump!$D$33*Assump!$D$82/12*GP17</f>
        <v>2.0528322566666666</v>
      </c>
      <c r="GQ44" s="85">
        <f>Assump!$D$33*Assump!$D$82/12*GQ17</f>
        <v>2.0528322566666666</v>
      </c>
      <c r="GR44" s="85">
        <f>Assump!$D$33*Assump!$D$82/12*GR17</f>
        <v>2.0528322566666666</v>
      </c>
      <c r="GS44" s="85">
        <f>Assump!$D$33*Assump!$D$82/12*GS17</f>
        <v>2.0528322566666666</v>
      </c>
      <c r="GT44" s="85">
        <f>Assump!$D$33*Assump!$D$82/12*GT17</f>
        <v>2.0528322566666666</v>
      </c>
      <c r="GU44" s="85">
        <f>Assump!$D$33*Assump!$D$82/12*GU17</f>
        <v>2.0528322566666666</v>
      </c>
      <c r="GV44" s="85">
        <f>Assump!$D$33*Assump!$D$82/12*GV17</f>
        <v>2.0528322566666666</v>
      </c>
      <c r="GW44" s="85">
        <f>Assump!$D$33*Assump!$D$82/12*GW17</f>
        <v>2.0528322566666666</v>
      </c>
      <c r="GX44" s="85">
        <f>Assump!$D$33*Assump!$D$82/12*GX17</f>
        <v>2.0528322566666666</v>
      </c>
      <c r="GY44" s="85">
        <f>Assump!$D$33*Assump!$D$82/12*GY17</f>
        <v>2.0528322566666666</v>
      </c>
      <c r="GZ44" s="85">
        <f>Assump!$D$33*Assump!$D$82/12*GZ17</f>
        <v>2.0528322566666666</v>
      </c>
      <c r="HA44" s="85">
        <f>Assump!$D$33*Assump!$D$82/12*HA17</f>
        <v>2.0528322566666666</v>
      </c>
      <c r="HB44" s="85">
        <f>Assump!$D$33*Assump!$D$82/12*HB17</f>
        <v>2.0528322566666666</v>
      </c>
      <c r="HC44" s="85">
        <f>Assump!$D$33*Assump!$D$82/12*HC17</f>
        <v>2.0528322566666666</v>
      </c>
      <c r="HD44" s="85">
        <f>Assump!$D$33*Assump!$D$82/12*HD17</f>
        <v>2.0528322566666666</v>
      </c>
      <c r="HE44" s="85">
        <f>Assump!$D$33*Assump!$D$82/12*HE17</f>
        <v>2.0528322566666666</v>
      </c>
      <c r="HF44" s="85">
        <f>Assump!$D$33*Assump!$D$82/12*HF17</f>
        <v>2.0528322566666666</v>
      </c>
      <c r="HG44" s="85">
        <f>Assump!$D$33*Assump!$D$82/12*HG17</f>
        <v>2.0528322566666666</v>
      </c>
      <c r="HH44" s="85">
        <f>Assump!$D$33*Assump!$D$82/12*HH17</f>
        <v>2.0528322566666666</v>
      </c>
      <c r="HI44" s="85">
        <f>Assump!$D$33*Assump!$D$82/12*HI17</f>
        <v>2.0528322566666666</v>
      </c>
      <c r="HJ44" s="85">
        <f>Assump!$D$33*Assump!$D$82/12*HJ17</f>
        <v>2.0528322566666666</v>
      </c>
      <c r="HK44" s="85">
        <f>Assump!$D$33*Assump!$D$82/12*HK17</f>
        <v>2.0528322566666666</v>
      </c>
      <c r="HL44" s="85">
        <f>Assump!$D$33*Assump!$D$82/12*HL17</f>
        <v>2.0528322566666666</v>
      </c>
      <c r="HM44" s="85">
        <f>Assump!$D$33*Assump!$D$82/12*HM17</f>
        <v>2.0528322566666666</v>
      </c>
      <c r="HN44" s="85">
        <f>Assump!$D$33*Assump!$D$82/12*HN17</f>
        <v>2.0528322566666666</v>
      </c>
      <c r="HO44" s="85">
        <f>Assump!$D$33*Assump!$D$82/12*HO17</f>
        <v>2.0528322566666666</v>
      </c>
      <c r="HP44" s="85">
        <f>Assump!$D$33*Assump!$D$82/12*HP17</f>
        <v>2.0528322566666666</v>
      </c>
      <c r="HQ44" s="85">
        <f>Assump!$D$33*Assump!$D$82/12*HQ17</f>
        <v>2.0528322566666666</v>
      </c>
      <c r="HR44" s="85">
        <f>Assump!$D$33*Assump!$D$82/12*HR17</f>
        <v>2.0528322566666666</v>
      </c>
      <c r="HS44" s="85">
        <f>Assump!$D$33*Assump!$D$82/12*HS17</f>
        <v>2.0528322566666666</v>
      </c>
      <c r="HT44" s="85">
        <f>Assump!$D$33*Assump!$D$82/12*HT17</f>
        <v>2.0528322566666666</v>
      </c>
      <c r="HU44" s="85">
        <f>Assump!$D$33*Assump!$D$82/12*HU17</f>
        <v>2.0528322566666666</v>
      </c>
      <c r="HV44" s="85">
        <f>Assump!$D$33*Assump!$D$82/12*HV17</f>
        <v>2.0528322566666666</v>
      </c>
      <c r="HW44" s="85">
        <f>Assump!$D$33*Assump!$D$82/12*HW17</f>
        <v>2.0528322566666666</v>
      </c>
      <c r="HX44" s="85">
        <f>Assump!$D$33*Assump!$D$82/12*HX17</f>
        <v>2.0528322566666666</v>
      </c>
      <c r="HY44" s="85">
        <f>Assump!$D$33*Assump!$D$82/12*HY17</f>
        <v>2.0528322566666666</v>
      </c>
      <c r="HZ44" s="85">
        <f>Assump!$D$33*Assump!$D$82/12*HZ17</f>
        <v>2.0528322566666666</v>
      </c>
      <c r="IA44" s="85">
        <f>Assump!$D$33*Assump!$D$82/12*IA17</f>
        <v>2.0528322566666666</v>
      </c>
      <c r="IB44" s="85">
        <f>Assump!$D$33*Assump!$D$82/12*IB17</f>
        <v>2.0528322566666666</v>
      </c>
      <c r="IC44" s="85">
        <f>Assump!$D$33*Assump!$D$82/12*IC17</f>
        <v>2.0528322566666666</v>
      </c>
      <c r="ID44" s="85">
        <f>Assump!$D$33*Assump!$D$82/12*ID17</f>
        <v>2.0528322566666666</v>
      </c>
      <c r="IE44" s="85">
        <f>Assump!$D$33*Assump!$D$82/12*IE17</f>
        <v>2.0528322566666666</v>
      </c>
      <c r="IF44" s="85">
        <f>Assump!$D$33*Assump!$D$82/12*IF17</f>
        <v>2.0528322566666666</v>
      </c>
      <c r="IG44" s="85">
        <f>Assump!$D$33*Assump!$D$82/12*IG17</f>
        <v>2.0528322566666666</v>
      </c>
      <c r="IH44" s="85">
        <f>Assump!$D$33*Assump!$D$82/12*IH17</f>
        <v>2.0528322566666666</v>
      </c>
      <c r="II44" s="85">
        <f>Assump!$D$33*Assump!$D$82/12*II17</f>
        <v>2.0528322566666666</v>
      </c>
      <c r="IJ44" s="85">
        <f>Assump!$D$33*Assump!$D$82/12*IJ17</f>
        <v>2.0528322566666666</v>
      </c>
      <c r="IK44" s="85">
        <f>Assump!$D$33*Assump!$D$82/12*IK17</f>
        <v>2.0528322566666666</v>
      </c>
      <c r="IL44" s="85">
        <f>Assump!$D$33*Assump!$D$82/12*IL17</f>
        <v>2.0528322566666666</v>
      </c>
    </row>
    <row r="45" spans="2:246" ht="12" customHeight="1" outlineLevel="2" x14ac:dyDescent="0.3">
      <c r="B45" s="7" t="s">
        <v>173</v>
      </c>
      <c r="C45" s="56" t="s">
        <v>150</v>
      </c>
      <c r="E45" s="85">
        <f>Assump!D83</f>
        <v>5</v>
      </c>
      <c r="F45" s="48"/>
      <c r="G45" s="85">
        <f t="shared" ref="G45:BR45" ca="1" si="88">$E45*G$8*G$17</f>
        <v>0</v>
      </c>
      <c r="H45" s="85">
        <f t="shared" ca="1" si="88"/>
        <v>0</v>
      </c>
      <c r="I45" s="85">
        <f t="shared" ca="1" si="88"/>
        <v>0</v>
      </c>
      <c r="J45" s="85">
        <f t="shared" ca="1" si="88"/>
        <v>0</v>
      </c>
      <c r="K45" s="85">
        <f t="shared" ca="1" si="88"/>
        <v>0</v>
      </c>
      <c r="L45" s="85">
        <f t="shared" ca="1" si="88"/>
        <v>0</v>
      </c>
      <c r="M45" s="85">
        <f t="shared" ca="1" si="88"/>
        <v>0</v>
      </c>
      <c r="N45" s="85">
        <f t="shared" ca="1" si="88"/>
        <v>0</v>
      </c>
      <c r="O45" s="85">
        <f t="shared" ca="1" si="88"/>
        <v>0</v>
      </c>
      <c r="P45" s="85">
        <f t="shared" ca="1" si="88"/>
        <v>0</v>
      </c>
      <c r="Q45" s="85">
        <f t="shared" ca="1" si="88"/>
        <v>0</v>
      </c>
      <c r="R45" s="85">
        <f t="shared" ca="1" si="88"/>
        <v>0</v>
      </c>
      <c r="S45" s="85">
        <f t="shared" ca="1" si="88"/>
        <v>5.0159665690394108</v>
      </c>
      <c r="T45" s="85">
        <f t="shared" ca="1" si="88"/>
        <v>5.0319841243442003</v>
      </c>
      <c r="U45" s="85">
        <f t="shared" ca="1" si="88"/>
        <v>5.0480528287295119</v>
      </c>
      <c r="V45" s="85">
        <f t="shared" ca="1" si="88"/>
        <v>5.0645788400975658</v>
      </c>
      <c r="W45" s="85">
        <f t="shared" ca="1" si="88"/>
        <v>5.0811589533264758</v>
      </c>
      <c r="X45" s="85">
        <f t="shared" ca="1" si="88"/>
        <v>5.0977933455316569</v>
      </c>
      <c r="Y45" s="85">
        <f t="shared" ca="1" si="88"/>
        <v>5.1144821944083532</v>
      </c>
      <c r="Z45" s="85">
        <f t="shared" ca="1" si="88"/>
        <v>5.1312256782335357</v>
      </c>
      <c r="AA45" s="85">
        <f t="shared" ca="1" si="88"/>
        <v>5.148023975867809</v>
      </c>
      <c r="AB45" s="85">
        <f t="shared" ca="1" si="88"/>
        <v>5.1648772667573217</v>
      </c>
      <c r="AC45" s="85">
        <f t="shared" ca="1" si="88"/>
        <v>5.1817857309356796</v>
      </c>
      <c r="AD45" s="85">
        <f t="shared" ca="1" si="88"/>
        <v>5.1987495490258739</v>
      </c>
      <c r="AE45" s="85">
        <f t="shared" ca="1" si="88"/>
        <v>5.2157689022422087</v>
      </c>
      <c r="AF45" s="85">
        <f t="shared" ca="1" si="88"/>
        <v>5.2328439723922351</v>
      </c>
      <c r="AG45" s="85">
        <f t="shared" ca="1" si="88"/>
        <v>5.2499749418786958</v>
      </c>
      <c r="AH45" s="85">
        <f t="shared" ca="1" si="88"/>
        <v>5.2671619937014711</v>
      </c>
      <c r="AI45" s="85">
        <f t="shared" ca="1" si="88"/>
        <v>5.2844053114595377</v>
      </c>
      <c r="AJ45" s="85">
        <f t="shared" ca="1" si="88"/>
        <v>5.3017050793529261</v>
      </c>
      <c r="AK45" s="85">
        <f t="shared" ca="1" si="88"/>
        <v>5.31906148218469</v>
      </c>
      <c r="AL45" s="85">
        <f t="shared" ca="1" si="88"/>
        <v>5.33647470536288</v>
      </c>
      <c r="AM45" s="85">
        <f t="shared" ca="1" si="88"/>
        <v>5.3539449349025245</v>
      </c>
      <c r="AN45" s="85">
        <f t="shared" ca="1" si="88"/>
        <v>5.371472357427618</v>
      </c>
      <c r="AO45" s="85">
        <f t="shared" ca="1" si="88"/>
        <v>5.3890571601731105</v>
      </c>
      <c r="AP45" s="85">
        <f t="shared" ca="1" si="88"/>
        <v>5.4066995309869137</v>
      </c>
      <c r="AQ45" s="85">
        <f t="shared" ca="1" si="88"/>
        <v>5.4243996583319021</v>
      </c>
      <c r="AR45" s="85">
        <f t="shared" ca="1" si="88"/>
        <v>5.4421577312879297</v>
      </c>
      <c r="AS45" s="85">
        <f t="shared" ca="1" si="88"/>
        <v>5.4599739395538478</v>
      </c>
      <c r="AT45" s="85">
        <f t="shared" ca="1" si="88"/>
        <v>5.4778484734495345</v>
      </c>
      <c r="AU45" s="85">
        <f t="shared" ca="1" si="88"/>
        <v>5.4957815239179242</v>
      </c>
      <c r="AV45" s="85">
        <f t="shared" ca="1" si="88"/>
        <v>5.5137732825270476</v>
      </c>
      <c r="AW45" s="85">
        <f t="shared" ca="1" si="88"/>
        <v>5.5318239414720827</v>
      </c>
      <c r="AX45" s="85">
        <f t="shared" ca="1" si="88"/>
        <v>5.5499336935774002</v>
      </c>
      <c r="AY45" s="85">
        <f t="shared" ca="1" si="88"/>
        <v>5.5681027322986312</v>
      </c>
      <c r="AZ45" s="85">
        <f t="shared" ca="1" si="88"/>
        <v>5.5863312517247277</v>
      </c>
      <c r="BA45" s="85">
        <f t="shared" ca="1" si="88"/>
        <v>5.6046194465800401</v>
      </c>
      <c r="BB45" s="85">
        <f t="shared" ca="1" si="88"/>
        <v>5.6229675122263956</v>
      </c>
      <c r="BC45" s="85">
        <f t="shared" ca="1" si="88"/>
        <v>5.6413756446651835</v>
      </c>
      <c r="BD45" s="85">
        <f t="shared" ca="1" si="88"/>
        <v>5.6598440405394514</v>
      </c>
      <c r="BE45" s="85">
        <f t="shared" ca="1" si="88"/>
        <v>5.6783728971360068</v>
      </c>
      <c r="BF45" s="85">
        <f t="shared" ca="1" si="88"/>
        <v>5.6969624123875215</v>
      </c>
      <c r="BG45" s="85">
        <f t="shared" ca="1" si="88"/>
        <v>5.7156127848746463</v>
      </c>
      <c r="BH45" s="85">
        <f t="shared" ca="1" si="88"/>
        <v>5.7343242138281347</v>
      </c>
      <c r="BI45" s="85">
        <f t="shared" ca="1" si="88"/>
        <v>5.7530968991309708</v>
      </c>
      <c r="BJ45" s="85">
        <f t="shared" ca="1" si="88"/>
        <v>5.7719310413205003</v>
      </c>
      <c r="BK45" s="85">
        <f t="shared" ca="1" si="88"/>
        <v>5.7908268415905804</v>
      </c>
      <c r="BL45" s="85">
        <f t="shared" ca="1" si="88"/>
        <v>5.8097845017937209</v>
      </c>
      <c r="BM45" s="85">
        <f t="shared" ca="1" si="88"/>
        <v>5.8288042244432461</v>
      </c>
      <c r="BN45" s="85">
        <f t="shared" ca="1" si="88"/>
        <v>5.8478862127154549</v>
      </c>
      <c r="BO45" s="85">
        <f t="shared" ca="1" si="88"/>
        <v>5.8670306704517934</v>
      </c>
      <c r="BP45" s="85">
        <f t="shared" ca="1" si="88"/>
        <v>5.8862378021610331</v>
      </c>
      <c r="BQ45" s="85">
        <f t="shared" ca="1" si="88"/>
        <v>5.9055078130214502</v>
      </c>
      <c r="BR45" s="85">
        <f t="shared" ca="1" si="88"/>
        <v>5.9248409088830245</v>
      </c>
      <c r="BS45" s="85">
        <f t="shared" ref="BS45:ED45" ca="1" si="89">$E45*BS$8*BS$17</f>
        <v>5.9442372962696339</v>
      </c>
      <c r="BT45" s="85">
        <f t="shared" ca="1" si="89"/>
        <v>5.9636971823812619</v>
      </c>
      <c r="BU45" s="85">
        <f t="shared" ca="1" si="89"/>
        <v>5.9832207750962123</v>
      </c>
      <c r="BV45" s="85">
        <f t="shared" ca="1" si="89"/>
        <v>6.0028082829733229</v>
      </c>
      <c r="BW45" s="85">
        <f t="shared" ca="1" si="89"/>
        <v>6.0224599152542062</v>
      </c>
      <c r="BX45" s="85">
        <f t="shared" ca="1" si="89"/>
        <v>6.0421758818654716</v>
      </c>
      <c r="BY45" s="85">
        <f t="shared" ca="1" si="89"/>
        <v>6.0619563934209779</v>
      </c>
      <c r="BZ45" s="85">
        <f t="shared" ca="1" si="89"/>
        <v>6.0818016612240742</v>
      </c>
      <c r="CA45" s="85">
        <f t="shared" ca="1" si="89"/>
        <v>6.1017118972698672</v>
      </c>
      <c r="CB45" s="85">
        <f t="shared" ca="1" si="89"/>
        <v>6.1216873142474757</v>
      </c>
      <c r="CC45" s="85">
        <f t="shared" ca="1" si="89"/>
        <v>6.1417281255423104</v>
      </c>
      <c r="CD45" s="85">
        <f t="shared" ca="1" si="89"/>
        <v>6.1618345452383485</v>
      </c>
      <c r="CE45" s="85">
        <f t="shared" ca="1" si="89"/>
        <v>6.1820067881204217</v>
      </c>
      <c r="CF45" s="85">
        <f t="shared" ca="1" si="89"/>
        <v>6.2022450696765148</v>
      </c>
      <c r="CG45" s="85">
        <f t="shared" ca="1" si="89"/>
        <v>6.2225496061000616</v>
      </c>
      <c r="CH45" s="85">
        <f t="shared" ca="1" si="89"/>
        <v>6.2429206142922578</v>
      </c>
      <c r="CI45" s="85">
        <f t="shared" ca="1" si="89"/>
        <v>6.2633583118643763</v>
      </c>
      <c r="CJ45" s="85">
        <f t="shared" ca="1" si="89"/>
        <v>6.2838629171400928</v>
      </c>
      <c r="CK45" s="85">
        <f t="shared" ca="1" si="89"/>
        <v>6.3044346491578187</v>
      </c>
      <c r="CL45" s="85">
        <f t="shared" ca="1" si="89"/>
        <v>6.3250737276730398</v>
      </c>
      <c r="CM45" s="85">
        <f t="shared" ca="1" si="89"/>
        <v>6.3457803731606646</v>
      </c>
      <c r="CN45" s="85">
        <f t="shared" ca="1" si="89"/>
        <v>6.3665548068173772</v>
      </c>
      <c r="CO45" s="85">
        <f t="shared" ca="1" si="89"/>
        <v>6.3873972505640051</v>
      </c>
      <c r="CP45" s="85">
        <f t="shared" ca="1" si="89"/>
        <v>6.4083079270478844</v>
      </c>
      <c r="CQ45" s="85">
        <f t="shared" ca="1" si="89"/>
        <v>6.4292870596452421</v>
      </c>
      <c r="CR45" s="85">
        <f t="shared" ca="1" si="89"/>
        <v>6.4503348724635803</v>
      </c>
      <c r="CS45" s="85">
        <f t="shared" ca="1" si="89"/>
        <v>6.4714515903440697</v>
      </c>
      <c r="CT45" s="85">
        <f t="shared" ca="1" si="89"/>
        <v>6.4926374388639534</v>
      </c>
      <c r="CU45" s="85">
        <f t="shared" ca="1" si="89"/>
        <v>6.5138926443389558</v>
      </c>
      <c r="CV45" s="85">
        <f t="shared" ca="1" si="89"/>
        <v>6.535217433825701</v>
      </c>
      <c r="CW45" s="85">
        <f t="shared" ca="1" si="89"/>
        <v>6.5566120351241359</v>
      </c>
      <c r="CX45" s="85">
        <f t="shared" ca="1" si="89"/>
        <v>6.5780766767799665</v>
      </c>
      <c r="CY45" s="85">
        <f t="shared" ca="1" si="89"/>
        <v>6.5996115880870967</v>
      </c>
      <c r="CZ45" s="85">
        <f t="shared" ca="1" si="89"/>
        <v>6.6212169990900787</v>
      </c>
      <c r="DA45" s="85">
        <f t="shared" ca="1" si="89"/>
        <v>6.6428931405865708</v>
      </c>
      <c r="DB45" s="85">
        <f t="shared" ca="1" si="89"/>
        <v>6.6646402441298056</v>
      </c>
      <c r="DC45" s="85">
        <f t="shared" ca="1" si="89"/>
        <v>6.6864585420310574</v>
      </c>
      <c r="DD45" s="85">
        <f t="shared" ca="1" si="89"/>
        <v>6.7083482673621289</v>
      </c>
      <c r="DE45" s="85">
        <f t="shared" ca="1" si="89"/>
        <v>6.7303096539578364</v>
      </c>
      <c r="DF45" s="85">
        <f t="shared" ca="1" si="89"/>
        <v>6.7523429364185166</v>
      </c>
      <c r="DG45" s="85">
        <f t="shared" ca="1" si="89"/>
        <v>6.7744483501125199</v>
      </c>
      <c r="DH45" s="85">
        <f t="shared" ca="1" si="89"/>
        <v>6.7966261311787344</v>
      </c>
      <c r="DI45" s="85">
        <f t="shared" ca="1" si="89"/>
        <v>6.8188765165291079</v>
      </c>
      <c r="DJ45" s="85">
        <f t="shared" ca="1" si="89"/>
        <v>6.8411997438511705</v>
      </c>
      <c r="DK45" s="85">
        <f t="shared" ca="1" si="89"/>
        <v>6.8635960516105854</v>
      </c>
      <c r="DL45" s="85">
        <f t="shared" ca="1" si="89"/>
        <v>6.8860656790536865</v>
      </c>
      <c r="DM45" s="85">
        <f t="shared" ca="1" si="89"/>
        <v>6.9086088662100398</v>
      </c>
      <c r="DN45" s="85">
        <f t="shared" ca="1" si="89"/>
        <v>6.9312258538950031</v>
      </c>
      <c r="DO45" s="85">
        <f t="shared" ca="1" si="89"/>
        <v>6.9539168837123055</v>
      </c>
      <c r="DP45" s="85">
        <f t="shared" ca="1" si="89"/>
        <v>6.9766821980566194</v>
      </c>
      <c r="DQ45" s="85">
        <f t="shared" ca="1" si="89"/>
        <v>6.9995220401161564</v>
      </c>
      <c r="DR45" s="85">
        <f t="shared" ca="1" si="89"/>
        <v>7.0224366538752623</v>
      </c>
      <c r="DS45" s="85">
        <f t="shared" ca="1" si="89"/>
        <v>7.0454262841170259</v>
      </c>
      <c r="DT45" s="85">
        <f t="shared" ca="1" si="89"/>
        <v>7.0684911764258898</v>
      </c>
      <c r="DU45" s="85">
        <f t="shared" ca="1" si="89"/>
        <v>7.0916315771902774</v>
      </c>
      <c r="DV45" s="85">
        <f t="shared" ca="1" si="89"/>
        <v>7.1148477336052229</v>
      </c>
      <c r="DW45" s="85">
        <f t="shared" ca="1" si="89"/>
        <v>7.1381398936750138</v>
      </c>
      <c r="DX45" s="85">
        <f t="shared" ca="1" si="89"/>
        <v>7.1615083062158389</v>
      </c>
      <c r="DY45" s="85">
        <f t="shared" ca="1" si="89"/>
        <v>7.1849532208584455</v>
      </c>
      <c r="DZ45" s="85">
        <f t="shared" ca="1" si="89"/>
        <v>7.2084748880508078</v>
      </c>
      <c r="EA45" s="85">
        <f t="shared" ca="1" si="89"/>
        <v>7.232073559060801</v>
      </c>
      <c r="EB45" s="85">
        <f t="shared" ca="1" si="89"/>
        <v>7.2557494859788871</v>
      </c>
      <c r="EC45" s="85">
        <f t="shared" ca="1" si="89"/>
        <v>7.2795029217208063</v>
      </c>
      <c r="ED45" s="85">
        <f t="shared" ca="1" si="89"/>
        <v>7.3033341200302768</v>
      </c>
      <c r="EE45" s="85">
        <f t="shared" ref="EE45:GP45" ca="1" si="90">$E45*EE$8*EE$17</f>
        <v>7.327243335481711</v>
      </c>
      <c r="EF45" s="85">
        <f t="shared" ca="1" si="90"/>
        <v>7.3512308234829291</v>
      </c>
      <c r="EG45" s="85">
        <f t="shared" ca="1" si="90"/>
        <v>7.3752968402778922</v>
      </c>
      <c r="EH45" s="85">
        <f t="shared" ca="1" si="90"/>
        <v>7.3994416429494354</v>
      </c>
      <c r="EI45" s="85">
        <f t="shared" ca="1" si="90"/>
        <v>7.4236654894220191</v>
      </c>
      <c r="EJ45" s="85">
        <f t="shared" ca="1" si="90"/>
        <v>7.4479686384644772</v>
      </c>
      <c r="EK45" s="85">
        <f t="shared" ca="1" si="90"/>
        <v>7.4723513496927882</v>
      </c>
      <c r="EL45" s="85">
        <f t="shared" ca="1" si="90"/>
        <v>7.4968138835728464</v>
      </c>
      <c r="EM45" s="85">
        <f t="shared" ca="1" si="90"/>
        <v>7.5213565014232397</v>
      </c>
      <c r="EN45" s="85">
        <f t="shared" ca="1" si="90"/>
        <v>7.545979465418049</v>
      </c>
      <c r="EO45" s="85">
        <f t="shared" ca="1" si="90"/>
        <v>7.5706830385896442</v>
      </c>
      <c r="EP45" s="85">
        <f t="shared" ca="1" si="90"/>
        <v>7.5954674848314934</v>
      </c>
      <c r="EQ45" s="85">
        <f t="shared" ca="1" si="90"/>
        <v>7.6203330689009841</v>
      </c>
      <c r="ER45" s="85">
        <f t="shared" ca="1" si="90"/>
        <v>7.6452800564222514</v>
      </c>
      <c r="ES45" s="85">
        <f t="shared" ca="1" si="90"/>
        <v>7.6703087138890123</v>
      </c>
      <c r="ET45" s="85">
        <f t="shared" ca="1" si="90"/>
        <v>7.6954193086674181</v>
      </c>
      <c r="EU45" s="85">
        <f t="shared" ca="1" si="90"/>
        <v>7.7206121089989042</v>
      </c>
      <c r="EV45" s="85">
        <f t="shared" ca="1" si="90"/>
        <v>7.7458873840030602</v>
      </c>
      <c r="EW45" s="85">
        <f t="shared" ca="1" si="90"/>
        <v>7.7712454036805045</v>
      </c>
      <c r="EX45" s="85">
        <f t="shared" ca="1" si="90"/>
        <v>7.7966864389157644</v>
      </c>
      <c r="EY45" s="85">
        <f t="shared" ca="1" si="90"/>
        <v>7.8222107614801741</v>
      </c>
      <c r="EZ45" s="85">
        <f t="shared" ca="1" si="90"/>
        <v>7.8478186440347759</v>
      </c>
      <c r="FA45" s="85">
        <f t="shared" ca="1" si="90"/>
        <v>7.8735103601332357</v>
      </c>
      <c r="FB45" s="85">
        <f t="shared" ca="1" si="90"/>
        <v>7.8992861842247599</v>
      </c>
      <c r="FC45" s="85">
        <f t="shared" ca="1" si="90"/>
        <v>7.9251463916570311</v>
      </c>
      <c r="FD45" s="85">
        <f t="shared" ca="1" si="90"/>
        <v>7.9510912586791482</v>
      </c>
      <c r="FE45" s="85">
        <f t="shared" ca="1" si="90"/>
        <v>7.9771210624445796</v>
      </c>
      <c r="FF45" s="85">
        <f t="shared" ca="1" si="90"/>
        <v>8.003236081014121</v>
      </c>
      <c r="FG45" s="85">
        <f t="shared" ca="1" si="90"/>
        <v>8.0294365933588665</v>
      </c>
      <c r="FH45" s="85">
        <f t="shared" ca="1" si="90"/>
        <v>8.0557228793631896</v>
      </c>
      <c r="FI45" s="85">
        <f t="shared" ca="1" si="90"/>
        <v>8.08209521982773</v>
      </c>
      <c r="FJ45" s="85">
        <f t="shared" ca="1" si="90"/>
        <v>8.1085538964724009</v>
      </c>
      <c r="FK45" s="85">
        <f t="shared" ca="1" si="90"/>
        <v>8.1350991919393856</v>
      </c>
      <c r="FL45" s="85">
        <f t="shared" ca="1" si="90"/>
        <v>8.1617313897961719</v>
      </c>
      <c r="FM45" s="85">
        <f t="shared" ca="1" si="90"/>
        <v>8.1884507745385697</v>
      </c>
      <c r="FN45" s="85">
        <f t="shared" ca="1" si="90"/>
        <v>8.2152576315937544</v>
      </c>
      <c r="FO45" s="85">
        <f t="shared" ca="1" si="90"/>
        <v>8.2421522473233146</v>
      </c>
      <c r="FP45" s="85">
        <f t="shared" ca="1" si="90"/>
        <v>8.2691349090263184</v>
      </c>
      <c r="FQ45" s="85">
        <f t="shared" ca="1" si="90"/>
        <v>8.2962059049423669</v>
      </c>
      <c r="FR45" s="85">
        <f t="shared" ca="1" si="90"/>
        <v>8.3233655242546902</v>
      </c>
      <c r="FS45" s="85">
        <f t="shared" ca="1" si="90"/>
        <v>8.3506140570932264</v>
      </c>
      <c r="FT45" s="85">
        <f t="shared" ca="1" si="90"/>
        <v>8.3779517945377222</v>
      </c>
      <c r="FU45" s="85">
        <f t="shared" ca="1" si="90"/>
        <v>8.4053790286208461</v>
      </c>
      <c r="FV45" s="85">
        <f t="shared" ca="1" si="90"/>
        <v>8.4328960523313015</v>
      </c>
      <c r="FW45" s="85">
        <f t="shared" ca="1" si="90"/>
        <v>8.460503159616966</v>
      </c>
      <c r="FX45" s="85">
        <f t="shared" ca="1" si="90"/>
        <v>8.4882006453880248</v>
      </c>
      <c r="FY45" s="85">
        <f t="shared" ca="1" si="90"/>
        <v>8.5159888055201165</v>
      </c>
      <c r="FZ45" s="85">
        <f t="shared" ca="1" si="90"/>
        <v>8.5438679368575094</v>
      </c>
      <c r="GA45" s="85">
        <f t="shared" ca="1" si="90"/>
        <v>8.5718383372162528</v>
      </c>
      <c r="GB45" s="85">
        <f t="shared" ca="1" si="90"/>
        <v>8.5999003053873757</v>
      </c>
      <c r="GC45" s="85">
        <f t="shared" ca="1" si="90"/>
        <v>8.6280541411400673</v>
      </c>
      <c r="GD45" s="85">
        <f t="shared" ca="1" si="90"/>
        <v>8.6563001452248827</v>
      </c>
      <c r="GE45" s="85">
        <f t="shared" ca="1" si="90"/>
        <v>8.68463861937696</v>
      </c>
      <c r="GF45" s="85">
        <f t="shared" ca="1" si="90"/>
        <v>8.7130698663192359</v>
      </c>
      <c r="GG45" s="85">
        <f t="shared" ca="1" si="90"/>
        <v>8.7415941897656833</v>
      </c>
      <c r="GH45" s="85">
        <f t="shared" ca="1" si="90"/>
        <v>8.7702118944245573</v>
      </c>
      <c r="GI45" s="85">
        <f t="shared" ca="1" si="90"/>
        <v>8.7989232860016493</v>
      </c>
      <c r="GJ45" s="85">
        <f t="shared" ca="1" si="90"/>
        <v>8.8277286712035501</v>
      </c>
      <c r="GK45" s="85">
        <f t="shared" ca="1" si="90"/>
        <v>8.8566283577409273</v>
      </c>
      <c r="GL45" s="85">
        <f t="shared" ca="1" si="90"/>
        <v>8.8856226543318133</v>
      </c>
      <c r="GM45" s="85">
        <f t="shared" ca="1" si="90"/>
        <v>8.9147118707049078</v>
      </c>
      <c r="GN45" s="85">
        <f t="shared" ca="1" si="90"/>
        <v>8.9438963176028743</v>
      </c>
      <c r="GO45" s="85">
        <f t="shared" ca="1" si="90"/>
        <v>8.9731763067856747</v>
      </c>
      <c r="GP45" s="85">
        <f t="shared" ca="1" si="90"/>
        <v>9.0025521510338837</v>
      </c>
      <c r="GQ45" s="85">
        <f t="shared" ref="GQ45:IL45" ca="1" si="91">$E45*GQ$8*GQ$17</f>
        <v>9.0320241641520447</v>
      </c>
      <c r="GR45" s="85">
        <f t="shared" ca="1" si="91"/>
        <v>9.0615926609720105</v>
      </c>
      <c r="GS45" s="85">
        <f t="shared" ca="1" si="91"/>
        <v>9.0912579573563157</v>
      </c>
      <c r="GT45" s="85">
        <f t="shared" ca="1" si="91"/>
        <v>9.1210203702015455</v>
      </c>
      <c r="GU45" s="85">
        <f t="shared" ca="1" si="91"/>
        <v>9.1508802174417205</v>
      </c>
      <c r="GV45" s="85">
        <f t="shared" ca="1" si="91"/>
        <v>9.1808378180516961</v>
      </c>
      <c r="GW45" s="85">
        <f t="shared" ca="1" si="91"/>
        <v>9.2108934920505696</v>
      </c>
      <c r="GX45" s="85">
        <f t="shared" ca="1" si="91"/>
        <v>9.241047560505093</v>
      </c>
      <c r="GY45" s="85">
        <f t="shared" ca="1" si="91"/>
        <v>9.2713003455331098</v>
      </c>
      <c r="GZ45" s="85">
        <f t="shared" ca="1" si="91"/>
        <v>9.3016521703069959</v>
      </c>
      <c r="HA45" s="85">
        <f t="shared" ca="1" si="91"/>
        <v>9.3321033590571076</v>
      </c>
      <c r="HB45" s="85">
        <f t="shared" ca="1" si="91"/>
        <v>9.3626542370752457</v>
      </c>
      <c r="HC45" s="85">
        <f t="shared" ca="1" si="91"/>
        <v>9.3933051307181312</v>
      </c>
      <c r="HD45" s="85">
        <f t="shared" ca="1" si="91"/>
        <v>9.4240563674108966</v>
      </c>
      <c r="HE45" s="85">
        <f t="shared" ca="1" si="91"/>
        <v>9.4549082756505758</v>
      </c>
      <c r="HF45" s="85">
        <f t="shared" ca="1" si="91"/>
        <v>9.4858611850096146</v>
      </c>
      <c r="HG45" s="85">
        <f t="shared" ca="1" si="91"/>
        <v>9.5169154261393967</v>
      </c>
      <c r="HH45" s="85">
        <f t="shared" ca="1" si="91"/>
        <v>9.5480713307737712</v>
      </c>
      <c r="HI45" s="85">
        <f t="shared" ca="1" si="91"/>
        <v>9.5793292317325971</v>
      </c>
      <c r="HJ45" s="85">
        <f t="shared" ca="1" si="91"/>
        <v>9.6106894629253006</v>
      </c>
      <c r="HK45" s="85">
        <f t="shared" ca="1" si="91"/>
        <v>9.6421523593544407</v>
      </c>
      <c r="HL45" s="85">
        <f t="shared" ca="1" si="91"/>
        <v>9.6737182571192815</v>
      </c>
      <c r="HM45" s="85">
        <f t="shared" ca="1" si="91"/>
        <v>9.7053874934193978</v>
      </c>
      <c r="HN45" s="85">
        <f t="shared" ca="1" si="91"/>
        <v>9.7371604065582602</v>
      </c>
      <c r="HO45" s="85">
        <f t="shared" ca="1" si="91"/>
        <v>9.7690373359468623</v>
      </c>
      <c r="HP45" s="85">
        <f t="shared" ca="1" si="91"/>
        <v>9.801018622107339</v>
      </c>
      <c r="HQ45" s="85">
        <f t="shared" ca="1" si="91"/>
        <v>9.8331046066766046</v>
      </c>
      <c r="HR45" s="85">
        <f t="shared" ca="1" si="91"/>
        <v>9.865295632410005</v>
      </c>
      <c r="HS45" s="85">
        <f t="shared" ca="1" si="91"/>
        <v>9.8975920431849786</v>
      </c>
      <c r="HT45" s="85">
        <f t="shared" ca="1" si="91"/>
        <v>9.9299941840047286</v>
      </c>
      <c r="HU45" s="85">
        <f t="shared" ca="1" si="91"/>
        <v>9.9625024010019096</v>
      </c>
      <c r="HV45" s="85">
        <f t="shared" ca="1" si="91"/>
        <v>9.995117041442322</v>
      </c>
      <c r="HW45" s="85">
        <f t="shared" ca="1" si="91"/>
        <v>10.027838453728625</v>
      </c>
      <c r="HX45" s="85">
        <f t="shared" ca="1" si="91"/>
        <v>10.060666987404062</v>
      </c>
      <c r="HY45" s="85">
        <f t="shared" ca="1" si="91"/>
        <v>10.093602993156182</v>
      </c>
      <c r="HZ45" s="85">
        <f t="shared" ca="1" si="91"/>
        <v>10.126646822820597</v>
      </c>
      <c r="IA45" s="85">
        <f t="shared" ca="1" si="91"/>
        <v>10.159798829384743</v>
      </c>
      <c r="IB45" s="85">
        <f t="shared" ca="1" si="91"/>
        <v>10.193059366991637</v>
      </c>
      <c r="IC45" s="85">
        <f t="shared" ca="1" si="91"/>
        <v>10.226428790943674</v>
      </c>
      <c r="ID45" s="85">
        <f t="shared" ca="1" si="91"/>
        <v>10.226428790943674</v>
      </c>
      <c r="IE45" s="85">
        <f t="shared" ca="1" si="91"/>
        <v>10.226428790943674</v>
      </c>
      <c r="IF45" s="85">
        <f t="shared" ca="1" si="91"/>
        <v>10.226428790943674</v>
      </c>
      <c r="IG45" s="85">
        <f t="shared" ca="1" si="91"/>
        <v>10.226428790943674</v>
      </c>
      <c r="IH45" s="85">
        <f t="shared" ca="1" si="91"/>
        <v>10.226428790943674</v>
      </c>
      <c r="II45" s="85">
        <f t="shared" ca="1" si="91"/>
        <v>10.226428790943674</v>
      </c>
      <c r="IJ45" s="85">
        <f t="shared" ca="1" si="91"/>
        <v>10.226428790943674</v>
      </c>
      <c r="IK45" s="85">
        <f t="shared" ca="1" si="91"/>
        <v>10.226428790943674</v>
      </c>
      <c r="IL45" s="85">
        <f t="shared" ca="1" si="91"/>
        <v>10.226428790943674</v>
      </c>
    </row>
    <row r="46" spans="2:246" s="48" customFormat="1" ht="12" customHeight="1" outlineLevel="1" x14ac:dyDescent="0.2">
      <c r="B46" s="51" t="s">
        <v>344</v>
      </c>
      <c r="C46" s="57" t="s">
        <v>150</v>
      </c>
      <c r="D46" s="52"/>
      <c r="E46" s="53"/>
      <c r="F46" s="53"/>
      <c r="G46" s="77">
        <f ca="1">SUM(G31:G33,G37:G40,G43:G45)</f>
        <v>0</v>
      </c>
      <c r="H46" s="77">
        <f t="shared" ref="H46:BS46" ca="1" si="92">SUM(H31:H33,H37:H40,H43:H45)</f>
        <v>0</v>
      </c>
      <c r="I46" s="77">
        <f t="shared" ca="1" si="92"/>
        <v>0</v>
      </c>
      <c r="J46" s="77">
        <f t="shared" ca="1" si="92"/>
        <v>0</v>
      </c>
      <c r="K46" s="77">
        <f t="shared" ca="1" si="92"/>
        <v>0</v>
      </c>
      <c r="L46" s="77">
        <f t="shared" ca="1" si="92"/>
        <v>0</v>
      </c>
      <c r="M46" s="77">
        <f t="shared" ca="1" si="92"/>
        <v>0</v>
      </c>
      <c r="N46" s="77">
        <f t="shared" ca="1" si="92"/>
        <v>0</v>
      </c>
      <c r="O46" s="77">
        <f t="shared" ca="1" si="92"/>
        <v>0</v>
      </c>
      <c r="P46" s="77">
        <f t="shared" ca="1" si="92"/>
        <v>0</v>
      </c>
      <c r="Q46" s="77">
        <f t="shared" ca="1" si="92"/>
        <v>0</v>
      </c>
      <c r="R46" s="77">
        <f t="shared" ca="1" si="92"/>
        <v>0</v>
      </c>
      <c r="S46" s="77">
        <f t="shared" ca="1" si="92"/>
        <v>10887.126716300947</v>
      </c>
      <c r="T46" s="77">
        <f t="shared" ca="1" si="92"/>
        <v>10921.751698953845</v>
      </c>
      <c r="U46" s="77">
        <f t="shared" ca="1" si="92"/>
        <v>10956.487250041951</v>
      </c>
      <c r="V46" s="77">
        <f t="shared" ca="1" si="92"/>
        <v>10992.211356876744</v>
      </c>
      <c r="W46" s="77">
        <f t="shared" ca="1" si="92"/>
        <v>11028.052415141265</v>
      </c>
      <c r="X46" s="77">
        <f t="shared" ca="1" si="92"/>
        <v>11064.010807704066</v>
      </c>
      <c r="Y46" s="77">
        <f t="shared" ca="1" si="92"/>
        <v>11100.0869186871</v>
      </c>
      <c r="Z46" s="77">
        <f t="shared" ca="1" si="92"/>
        <v>11136.281133469847</v>
      </c>
      <c r="AA46" s="77">
        <f t="shared" ca="1" si="92"/>
        <v>11172.593838693412</v>
      </c>
      <c r="AB46" s="77">
        <f t="shared" ca="1" si="92"/>
        <v>11209.025422264669</v>
      </c>
      <c r="AC46" s="77">
        <f t="shared" ca="1" si="92"/>
        <v>11245.576273360391</v>
      </c>
      <c r="AD46" s="77">
        <f t="shared" ca="1" si="92"/>
        <v>11282.246782431419</v>
      </c>
      <c r="AE46" s="77">
        <f t="shared" ca="1" si="92"/>
        <v>11319.037341206824</v>
      </c>
      <c r="AF46" s="77">
        <f t="shared" ca="1" si="92"/>
        <v>11355.948342698102</v>
      </c>
      <c r="AG46" s="77">
        <f t="shared" ca="1" si="92"/>
        <v>11392.980181203367</v>
      </c>
      <c r="AH46" s="77">
        <f t="shared" ca="1" si="92"/>
        <v>11430.133252311552</v>
      </c>
      <c r="AI46" s="77">
        <f t="shared" ca="1" si="92"/>
        <v>11467.407952906657</v>
      </c>
      <c r="AJ46" s="77">
        <f t="shared" ca="1" si="92"/>
        <v>11504.804681171967</v>
      </c>
      <c r="AK46" s="77">
        <f t="shared" ca="1" si="92"/>
        <v>11542.323836594325</v>
      </c>
      <c r="AL46" s="77">
        <f t="shared" ca="1" si="92"/>
        <v>11579.965819968382</v>
      </c>
      <c r="AM46" s="77">
        <f t="shared" ca="1" si="92"/>
        <v>11617.731033400889</v>
      </c>
      <c r="AN46" s="77">
        <f t="shared" ca="1" si="92"/>
        <v>11655.619880314998</v>
      </c>
      <c r="AO46" s="77">
        <f t="shared" ca="1" si="92"/>
        <v>11693.632765454551</v>
      </c>
      <c r="AP46" s="77">
        <f t="shared" ca="1" si="92"/>
        <v>11731.770094888418</v>
      </c>
      <c r="AQ46" s="77">
        <f t="shared" ca="1" si="92"/>
        <v>11770.032276014843</v>
      </c>
      <c r="AR46" s="77">
        <f t="shared" ca="1" si="92"/>
        <v>11808.419717565774</v>
      </c>
      <c r="AS46" s="77">
        <f t="shared" ca="1" si="92"/>
        <v>11846.932829611247</v>
      </c>
      <c r="AT46" s="77">
        <f t="shared" ca="1" si="92"/>
        <v>11885.572023563755</v>
      </c>
      <c r="AU46" s="77">
        <f t="shared" ca="1" si="92"/>
        <v>11924.337712182667</v>
      </c>
      <c r="AV46" s="77">
        <f t="shared" ca="1" si="92"/>
        <v>11963.23030957859</v>
      </c>
      <c r="AW46" s="77">
        <f t="shared" ca="1" si="92"/>
        <v>12002.25023121784</v>
      </c>
      <c r="AX46" s="77">
        <f t="shared" ca="1" si="92"/>
        <v>12041.397893926856</v>
      </c>
      <c r="AY46" s="77">
        <f t="shared" ca="1" si="92"/>
        <v>12080.673715896672</v>
      </c>
      <c r="AZ46" s="77">
        <f t="shared" ca="1" si="92"/>
        <v>12120.07811668734</v>
      </c>
      <c r="BA46" s="77">
        <f t="shared" ca="1" si="92"/>
        <v>12159.611517232475</v>
      </c>
      <c r="BB46" s="77">
        <f t="shared" ca="1" si="92"/>
        <v>12199.2743398437</v>
      </c>
      <c r="BC46" s="77">
        <f t="shared" ca="1" si="92"/>
        <v>12239.067008215181</v>
      </c>
      <c r="BD46" s="77">
        <f t="shared" ca="1" si="92"/>
        <v>12278.989947428146</v>
      </c>
      <c r="BE46" s="77">
        <f t="shared" ca="1" si="92"/>
        <v>12319.043583955441</v>
      </c>
      <c r="BF46" s="77">
        <f t="shared" ca="1" si="92"/>
        <v>12359.228345666053</v>
      </c>
      <c r="BG46" s="77">
        <f t="shared" ca="1" si="92"/>
        <v>12399.544661829717</v>
      </c>
      <c r="BH46" s="77">
        <f t="shared" ca="1" si="92"/>
        <v>12439.992963121476</v>
      </c>
      <c r="BI46" s="77">
        <f t="shared" ca="1" si="92"/>
        <v>12480.573681626294</v>
      </c>
      <c r="BJ46" s="77">
        <f t="shared" ca="1" si="92"/>
        <v>12521.287250843678</v>
      </c>
      <c r="BK46" s="77">
        <f t="shared" ca="1" si="92"/>
        <v>12562.134105692279</v>
      </c>
      <c r="BL46" s="77">
        <f t="shared" ca="1" si="92"/>
        <v>12603.114682514575</v>
      </c>
      <c r="BM46" s="77">
        <f t="shared" ca="1" si="92"/>
        <v>12644.229419081519</v>
      </c>
      <c r="BN46" s="77">
        <f t="shared" ca="1" si="92"/>
        <v>12685.478754597192</v>
      </c>
      <c r="BO46" s="77">
        <f t="shared" ca="1" si="92"/>
        <v>12726.86312970353</v>
      </c>
      <c r="BP46" s="77">
        <f t="shared" ca="1" si="92"/>
        <v>12768.382986485012</v>
      </c>
      <c r="BQ46" s="77">
        <f t="shared" ca="1" si="92"/>
        <v>12810.038768473398</v>
      </c>
      <c r="BR46" s="77">
        <f t="shared" ca="1" si="92"/>
        <v>12851.830920652434</v>
      </c>
      <c r="BS46" s="77">
        <f t="shared" ca="1" si="92"/>
        <v>12893.759889462644</v>
      </c>
      <c r="BT46" s="77">
        <f t="shared" ref="BT46:EE46" ca="1" si="93">SUM(BT31:BT33,BT37:BT40,BT43:BT45)</f>
        <v>12935.826122806073</v>
      </c>
      <c r="BU46" s="77">
        <f t="shared" ca="1" si="93"/>
        <v>12978.030070051089</v>
      </c>
      <c r="BV46" s="77">
        <f t="shared" ca="1" si="93"/>
        <v>13020.372182037165</v>
      </c>
      <c r="BW46" s="77">
        <f t="shared" ca="1" si="93"/>
        <v>13062.852911079708</v>
      </c>
      <c r="BX46" s="77">
        <f t="shared" ca="1" si="93"/>
        <v>13105.472710974896</v>
      </c>
      <c r="BY46" s="77">
        <f t="shared" ca="1" si="93"/>
        <v>13148.232037004514</v>
      </c>
      <c r="BZ46" s="77">
        <f t="shared" ca="1" si="93"/>
        <v>13191.131345940814</v>
      </c>
      <c r="CA46" s="77">
        <f t="shared" ca="1" si="93"/>
        <v>13234.171096051408</v>
      </c>
      <c r="CB46" s="77">
        <f t="shared" ca="1" si="93"/>
        <v>13277.351747104154</v>
      </c>
      <c r="CC46" s="77">
        <f t="shared" ca="1" si="93"/>
        <v>13320.67376037207</v>
      </c>
      <c r="CD46" s="77">
        <f t="shared" ca="1" si="93"/>
        <v>13364.137598638272</v>
      </c>
      <c r="CE46" s="77">
        <f t="shared" ca="1" si="93"/>
        <v>13407.74372620089</v>
      </c>
      <c r="CF46" s="77">
        <f t="shared" ca="1" si="93"/>
        <v>13451.492608878054</v>
      </c>
      <c r="CG46" s="77">
        <f t="shared" ca="1" si="93"/>
        <v>13495.384714012867</v>
      </c>
      <c r="CH46" s="77">
        <f t="shared" ca="1" si="93"/>
        <v>13539.420510478383</v>
      </c>
      <c r="CI46" s="77">
        <f t="shared" ca="1" si="93"/>
        <v>13583.600468682635</v>
      </c>
      <c r="CJ46" s="77">
        <f t="shared" ca="1" si="93"/>
        <v>13627.925060573631</v>
      </c>
      <c r="CK46" s="77">
        <f t="shared" ca="1" si="93"/>
        <v>13672.394759644432</v>
      </c>
      <c r="CL46" s="77">
        <f t="shared" ca="1" si="93"/>
        <v>13717.010040938183</v>
      </c>
      <c r="CM46" s="77">
        <f t="shared" ca="1" si="93"/>
        <v>13761.771381053202</v>
      </c>
      <c r="CN46" s="77">
        <f t="shared" ca="1" si="93"/>
        <v>13806.679258148057</v>
      </c>
      <c r="CO46" s="77">
        <f t="shared" ca="1" si="93"/>
        <v>13851.734151946692</v>
      </c>
      <c r="CP46" s="77">
        <f t="shared" ca="1" si="93"/>
        <v>13896.936543743544</v>
      </c>
      <c r="CQ46" s="77">
        <f t="shared" ca="1" si="93"/>
        <v>13942.286916408664</v>
      </c>
      <c r="CR46" s="77">
        <f t="shared" ca="1" si="93"/>
        <v>13987.785754392919</v>
      </c>
      <c r="CS46" s="77">
        <f t="shared" ca="1" si="93"/>
        <v>14033.433543733125</v>
      </c>
      <c r="CT46" s="77">
        <f t="shared" ca="1" si="93"/>
        <v>14079.230772057264</v>
      </c>
      <c r="CU46" s="77">
        <f t="shared" ca="1" si="93"/>
        <v>14125.177928589686</v>
      </c>
      <c r="CV46" s="77">
        <f t="shared" ca="1" si="93"/>
        <v>14171.275504156321</v>
      </c>
      <c r="CW46" s="77">
        <f t="shared" ca="1" si="93"/>
        <v>14217.523991189953</v>
      </c>
      <c r="CX46" s="77">
        <f t="shared" ca="1" si="93"/>
        <v>14263.923883735455</v>
      </c>
      <c r="CY46" s="77">
        <f t="shared" ca="1" si="93"/>
        <v>14310.475677455075</v>
      </c>
      <c r="CZ46" s="77">
        <f t="shared" ca="1" si="93"/>
        <v>14357.179869633726</v>
      </c>
      <c r="DA46" s="77">
        <f t="shared" ca="1" si="93"/>
        <v>14404.036959184306</v>
      </c>
      <c r="DB46" s="77">
        <f t="shared" ca="1" si="93"/>
        <v>14451.047446653025</v>
      </c>
      <c r="DC46" s="77">
        <f t="shared" ca="1" si="93"/>
        <v>14498.211834224756</v>
      </c>
      <c r="DD46" s="77">
        <f t="shared" ca="1" si="93"/>
        <v>14545.530625728381</v>
      </c>
      <c r="DE46" s="77">
        <f t="shared" ca="1" si="93"/>
        <v>14593.004326642194</v>
      </c>
      <c r="DF46" s="77">
        <f t="shared" ca="1" si="93"/>
        <v>14640.6334440993</v>
      </c>
      <c r="DG46" s="77">
        <f t="shared" ca="1" si="93"/>
        <v>14688.418486893013</v>
      </c>
      <c r="DH46" s="77">
        <f t="shared" ca="1" si="93"/>
        <v>14736.359965482321</v>
      </c>
      <c r="DI46" s="77">
        <f t="shared" ca="1" si="93"/>
        <v>14784.458391997299</v>
      </c>
      <c r="DJ46" s="77">
        <f t="shared" ca="1" si="93"/>
        <v>14832.714280244618</v>
      </c>
      <c r="DK46" s="77">
        <f t="shared" ca="1" si="93"/>
        <v>14881.128145713024</v>
      </c>
      <c r="DL46" s="77">
        <f t="shared" ca="1" si="93"/>
        <v>14929.70050557882</v>
      </c>
      <c r="DM46" s="77">
        <f t="shared" ca="1" si="93"/>
        <v>14978.431878711424</v>
      </c>
      <c r="DN46" s="77">
        <f t="shared" ca="1" si="93"/>
        <v>15027.322785678894</v>
      </c>
      <c r="DO46" s="77">
        <f t="shared" ca="1" si="93"/>
        <v>15076.373748753493</v>
      </c>
      <c r="DP46" s="77">
        <f t="shared" ca="1" si="93"/>
        <v>15125.585291917261</v>
      </c>
      <c r="DQ46" s="77">
        <f t="shared" ca="1" si="93"/>
        <v>15174.957940867629</v>
      </c>
      <c r="DR46" s="77">
        <f t="shared" ca="1" si="93"/>
        <v>15224.49222302302</v>
      </c>
      <c r="DS46" s="77">
        <f t="shared" ca="1" si="93"/>
        <v>15274.18866752848</v>
      </c>
      <c r="DT46" s="77">
        <f t="shared" ca="1" si="93"/>
        <v>15324.04780526136</v>
      </c>
      <c r="DU46" s="77">
        <f t="shared" ca="1" si="93"/>
        <v>15374.070168836935</v>
      </c>
      <c r="DV46" s="77">
        <f t="shared" ca="1" si="93"/>
        <v>15424.256292614151</v>
      </c>
      <c r="DW46" s="77">
        <f t="shared" ca="1" si="93"/>
        <v>15474.606712701288</v>
      </c>
      <c r="DX46" s="77">
        <f t="shared" ca="1" si="93"/>
        <v>15525.121966961715</v>
      </c>
      <c r="DY46" s="77">
        <f t="shared" ca="1" si="93"/>
        <v>15575.802595019624</v>
      </c>
      <c r="DZ46" s="77">
        <f t="shared" ca="1" si="93"/>
        <v>15626.64913826579</v>
      </c>
      <c r="EA46" s="77">
        <f t="shared" ca="1" si="93"/>
        <v>15677.662139863371</v>
      </c>
      <c r="EB46" s="77">
        <f t="shared" ca="1" si="93"/>
        <v>15728.842144753695</v>
      </c>
      <c r="EC46" s="77">
        <f t="shared" ca="1" si="93"/>
        <v>15780.189699662076</v>
      </c>
      <c r="ED46" s="77">
        <f t="shared" ca="1" si="93"/>
        <v>15831.70535310368</v>
      </c>
      <c r="EE46" s="77">
        <f t="shared" ca="1" si="93"/>
        <v>15883.389655389365</v>
      </c>
      <c r="EF46" s="77">
        <f t="shared" ref="EF46:GQ46" ca="1" si="94">SUM(EF31:EF33,EF37:EF40,EF43:EF45)</f>
        <v>15935.243158631552</v>
      </c>
      <c r="EG46" s="77">
        <f t="shared" ca="1" si="94"/>
        <v>15987.266416750152</v>
      </c>
      <c r="EH46" s="77">
        <f t="shared" ca="1" si="94"/>
        <v>16039.459985478456</v>
      </c>
      <c r="EI46" s="77">
        <f t="shared" ca="1" si="94"/>
        <v>16091.824422369084</v>
      </c>
      <c r="EJ46" s="77">
        <f t="shared" ca="1" si="94"/>
        <v>16144.360286799929</v>
      </c>
      <c r="EK46" s="77">
        <f t="shared" ca="1" si="94"/>
        <v>16197.068139980154</v>
      </c>
      <c r="EL46" s="77">
        <f t="shared" ca="1" si="94"/>
        <v>16249.948544956167</v>
      </c>
      <c r="EM46" s="77">
        <f t="shared" ca="1" si="94"/>
        <v>16303.002066617653</v>
      </c>
      <c r="EN46" s="77">
        <f t="shared" ca="1" si="94"/>
        <v>16356.229271703585</v>
      </c>
      <c r="EO46" s="77">
        <f t="shared" ca="1" si="94"/>
        <v>16409.630728808308</v>
      </c>
      <c r="EP46" s="77">
        <f t="shared" ca="1" si="94"/>
        <v>16463.207008387573</v>
      </c>
      <c r="EQ46" s="77">
        <f t="shared" ca="1" si="94"/>
        <v>16516.958682764685</v>
      </c>
      <c r="ER46" s="77">
        <f t="shared" ca="1" si="94"/>
        <v>16570.886326136562</v>
      </c>
      <c r="ES46" s="77">
        <f t="shared" ca="1" si="94"/>
        <v>16624.990514579906</v>
      </c>
      <c r="ET46" s="77">
        <f t="shared" ca="1" si="94"/>
        <v>16679.271826057342</v>
      </c>
      <c r="EU46" s="77">
        <f t="shared" ca="1" si="94"/>
        <v>16733.730840423588</v>
      </c>
      <c r="EV46" s="77">
        <f t="shared" ca="1" si="94"/>
        <v>16788.36813943167</v>
      </c>
      <c r="EW46" s="77">
        <f t="shared" ca="1" si="94"/>
        <v>16843.184306739106</v>
      </c>
      <c r="EX46" s="77">
        <f t="shared" ca="1" si="94"/>
        <v>16898.179927914163</v>
      </c>
      <c r="EY46" s="77">
        <f t="shared" ca="1" si="94"/>
        <v>16953.355590442105</v>
      </c>
      <c r="EZ46" s="77">
        <f t="shared" ca="1" si="94"/>
        <v>17008.711883731477</v>
      </c>
      <c r="FA46" s="77">
        <f t="shared" ca="1" si="94"/>
        <v>17064.249399120381</v>
      </c>
      <c r="FB46" s="77">
        <f t="shared" ca="1" si="94"/>
        <v>17119.968729882825</v>
      </c>
      <c r="FC46" s="77">
        <f t="shared" ca="1" si="94"/>
        <v>17175.870471235019</v>
      </c>
      <c r="FD46" s="77">
        <f t="shared" ca="1" si="94"/>
        <v>17231.95522034177</v>
      </c>
      <c r="FE46" s="77">
        <f t="shared" ca="1" si="94"/>
        <v>17288.223576322853</v>
      </c>
      <c r="FF46" s="77">
        <f t="shared" ca="1" si="94"/>
        <v>17344.67614025938</v>
      </c>
      <c r="FG46" s="77">
        <f t="shared" ca="1" si="94"/>
        <v>17401.313515200283</v>
      </c>
      <c r="FH46" s="77">
        <f t="shared" ca="1" si="94"/>
        <v>17458.136306168682</v>
      </c>
      <c r="FI46" s="77">
        <f t="shared" ca="1" si="94"/>
        <v>17515.145120168414</v>
      </c>
      <c r="FJ46" s="77">
        <f t="shared" ca="1" si="94"/>
        <v>17572.340566190469</v>
      </c>
      <c r="FK46" s="77">
        <f t="shared" ca="1" si="94"/>
        <v>17629.723255219535</v>
      </c>
      <c r="FL46" s="77">
        <f t="shared" ca="1" si="94"/>
        <v>17687.293800240477</v>
      </c>
      <c r="FM46" s="77">
        <f t="shared" ca="1" si="94"/>
        <v>17745.052816244945</v>
      </c>
      <c r="FN46" s="77">
        <f t="shared" ca="1" si="94"/>
        <v>17803.000920237879</v>
      </c>
      <c r="FO46" s="77">
        <f t="shared" ca="1" si="94"/>
        <v>17861.138731244162</v>
      </c>
      <c r="FP46" s="77">
        <f t="shared" ca="1" si="94"/>
        <v>17919.466870315184</v>
      </c>
      <c r="FQ46" s="77">
        <f t="shared" ca="1" si="94"/>
        <v>17977.985960535509</v>
      </c>
      <c r="FR46" s="77">
        <f t="shared" ca="1" si="94"/>
        <v>18036.696627029505</v>
      </c>
      <c r="FS46" s="77">
        <f t="shared" ca="1" si="94"/>
        <v>18095.599496968043</v>
      </c>
      <c r="FT46" s="77">
        <f t="shared" ca="1" si="94"/>
        <v>18154.695199575177</v>
      </c>
      <c r="FU46" s="77">
        <f t="shared" ca="1" si="94"/>
        <v>18213.984366134897</v>
      </c>
      <c r="FV46" s="77">
        <f t="shared" ca="1" si="94"/>
        <v>18273.467629997842</v>
      </c>
      <c r="FW46" s="77">
        <f t="shared" ca="1" si="94"/>
        <v>18333.145626588062</v>
      </c>
      <c r="FX46" s="77">
        <f t="shared" ca="1" si="94"/>
        <v>18393.018993409845</v>
      </c>
      <c r="FY46" s="77">
        <f t="shared" ca="1" si="94"/>
        <v>18453.088370054487</v>
      </c>
      <c r="FZ46" s="77">
        <f t="shared" ca="1" si="94"/>
        <v>18513.354398207139</v>
      </c>
      <c r="GA46" s="77">
        <f t="shared" ca="1" si="94"/>
        <v>18573.817721653671</v>
      </c>
      <c r="GB46" s="77">
        <f t="shared" ca="1" si="94"/>
        <v>18634.47898628754</v>
      </c>
      <c r="GC46" s="77">
        <f t="shared" ca="1" si="94"/>
        <v>18695.338840116674</v>
      </c>
      <c r="GD46" s="77">
        <f t="shared" ca="1" si="94"/>
        <v>18756.397933270426</v>
      </c>
      <c r="GE46" s="77">
        <f t="shared" ca="1" si="94"/>
        <v>18817.656918006502</v>
      </c>
      <c r="GF46" s="77">
        <f t="shared" ca="1" si="94"/>
        <v>18879.11644871793</v>
      </c>
      <c r="GG46" s="77">
        <f t="shared" ca="1" si="94"/>
        <v>18940.77718194004</v>
      </c>
      <c r="GH46" s="77">
        <f t="shared" ca="1" si="94"/>
        <v>19002.639776357497</v>
      </c>
      <c r="GI46" s="77">
        <f t="shared" ca="1" si="94"/>
        <v>19064.704892811329</v>
      </c>
      <c r="GJ46" s="77">
        <f t="shared" ca="1" si="94"/>
        <v>19126.973194305981</v>
      </c>
      <c r="GK46" s="77">
        <f t="shared" ca="1" si="94"/>
        <v>19189.445346016408</v>
      </c>
      <c r="GL46" s="77">
        <f t="shared" ca="1" si="94"/>
        <v>19252.122015295172</v>
      </c>
      <c r="GM46" s="77">
        <f t="shared" ca="1" si="94"/>
        <v>19315.003871679561</v>
      </c>
      <c r="GN46" s="77">
        <f t="shared" ca="1" si="94"/>
        <v>19378.091586898779</v>
      </c>
      <c r="GO46" s="77">
        <f t="shared" ca="1" si="94"/>
        <v>19441.385834881083</v>
      </c>
      <c r="GP46" s="77">
        <f t="shared" ca="1" si="94"/>
        <v>19504.887291760984</v>
      </c>
      <c r="GQ46" s="77">
        <f t="shared" ca="1" si="94"/>
        <v>19568.596635886508</v>
      </c>
      <c r="GR46" s="77">
        <f t="shared" ref="GR46:IL46" ca="1" si="95">SUM(GR31:GR33,GR37:GR40,GR43:GR45)</f>
        <v>19632.514547826388</v>
      </c>
      <c r="GS46" s="77">
        <f t="shared" ca="1" si="95"/>
        <v>19696.641710377382</v>
      </c>
      <c r="GT46" s="77">
        <f t="shared" ca="1" si="95"/>
        <v>19760.978808571541</v>
      </c>
      <c r="GU46" s="77">
        <f t="shared" ca="1" si="95"/>
        <v>19825.526529683528</v>
      </c>
      <c r="GV46" s="77">
        <f t="shared" ca="1" si="95"/>
        <v>19890.285563237965</v>
      </c>
      <c r="GW46" s="77">
        <f t="shared" ca="1" si="95"/>
        <v>19955.256601016808</v>
      </c>
      <c r="GX46" s="77">
        <f t="shared" ca="1" si="95"/>
        <v>20020.440337066724</v>
      </c>
      <c r="GY46" s="77">
        <f t="shared" ca="1" si="95"/>
        <v>20085.837467706489</v>
      </c>
      <c r="GZ46" s="77">
        <f t="shared" ca="1" si="95"/>
        <v>20151.448691534482</v>
      </c>
      <c r="HA46" s="77">
        <f t="shared" ca="1" si="95"/>
        <v>20217.274709436075</v>
      </c>
      <c r="HB46" s="77">
        <f t="shared" ca="1" si="95"/>
        <v>20283.316224591181</v>
      </c>
      <c r="HC46" s="77">
        <f t="shared" ca="1" si="95"/>
        <v>20349.573942481711</v>
      </c>
      <c r="HD46" s="77">
        <f t="shared" ca="1" si="95"/>
        <v>20416.048570899187</v>
      </c>
      <c r="HE46" s="77">
        <f t="shared" ca="1" si="95"/>
        <v>20482.740819952225</v>
      </c>
      <c r="HF46" s="77">
        <f t="shared" ca="1" si="95"/>
        <v>20549.651402074152</v>
      </c>
      <c r="HG46" s="77">
        <f t="shared" ca="1" si="95"/>
        <v>20616.781032030609</v>
      </c>
      <c r="HH46" s="77">
        <f t="shared" ca="1" si="95"/>
        <v>20684.130426927233</v>
      </c>
      <c r="HI46" s="77">
        <f t="shared" ca="1" si="95"/>
        <v>20751.700306217226</v>
      </c>
      <c r="HJ46" s="77">
        <f t="shared" ca="1" si="95"/>
        <v>20819.49139170914</v>
      </c>
      <c r="HK46" s="77">
        <f t="shared" ca="1" si="95"/>
        <v>20887.504407574495</v>
      </c>
      <c r="HL46" s="77">
        <f t="shared" ca="1" si="95"/>
        <v>20955.740080355605</v>
      </c>
      <c r="HM46" s="77">
        <f t="shared" ca="1" si="95"/>
        <v>21024.199138973261</v>
      </c>
      <c r="HN46" s="77">
        <f t="shared" ca="1" si="95"/>
        <v>21092.882314734565</v>
      </c>
      <c r="HO46" s="77">
        <f t="shared" ca="1" si="95"/>
        <v>21161.790341340733</v>
      </c>
      <c r="HP46" s="77">
        <f t="shared" ca="1" si="95"/>
        <v>21230.923954894904</v>
      </c>
      <c r="HQ46" s="77">
        <f t="shared" ca="1" si="95"/>
        <v>21300.283893910066</v>
      </c>
      <c r="HR46" s="77">
        <f t="shared" ca="1" si="95"/>
        <v>21369.870899316862</v>
      </c>
      <c r="HS46" s="77">
        <f t="shared" ca="1" si="95"/>
        <v>21439.685714471583</v>
      </c>
      <c r="HT46" s="77">
        <f t="shared" ca="1" si="95"/>
        <v>21509.729085164068</v>
      </c>
      <c r="HU46" s="77">
        <f t="shared" ca="1" si="95"/>
        <v>21580.001759625666</v>
      </c>
      <c r="HV46" s="77">
        <f t="shared" ca="1" si="95"/>
        <v>21650.504488537252</v>
      </c>
      <c r="HW46" s="77">
        <f t="shared" ca="1" si="95"/>
        <v>21721.23802503723</v>
      </c>
      <c r="HX46" s="77">
        <f t="shared" ca="1" si="95"/>
        <v>21792.203124729578</v>
      </c>
      <c r="HY46" s="77">
        <f t="shared" ca="1" si="95"/>
        <v>21863.40054569194</v>
      </c>
      <c r="HZ46" s="77">
        <f t="shared" ca="1" si="95"/>
        <v>21934.831048483698</v>
      </c>
      <c r="IA46" s="77">
        <f t="shared" ca="1" si="95"/>
        <v>22006.4953961541</v>
      </c>
      <c r="IB46" s="77">
        <f t="shared" ca="1" si="95"/>
        <v>22078.394354250446</v>
      </c>
      <c r="IC46" s="77">
        <f t="shared" ca="1" si="95"/>
        <v>22150.528690826206</v>
      </c>
      <c r="ID46" s="77">
        <f t="shared" ca="1" si="95"/>
        <v>22150.528690826206</v>
      </c>
      <c r="IE46" s="77">
        <f t="shared" ca="1" si="95"/>
        <v>22150.528690826206</v>
      </c>
      <c r="IF46" s="77">
        <f t="shared" ca="1" si="95"/>
        <v>22150.528690826206</v>
      </c>
      <c r="IG46" s="77">
        <f t="shared" ca="1" si="95"/>
        <v>22150.528690826206</v>
      </c>
      <c r="IH46" s="77">
        <f t="shared" ca="1" si="95"/>
        <v>22150.528690826206</v>
      </c>
      <c r="II46" s="77">
        <f t="shared" ca="1" si="95"/>
        <v>22150.528690826206</v>
      </c>
      <c r="IJ46" s="77">
        <f t="shared" ca="1" si="95"/>
        <v>22150.528690826206</v>
      </c>
      <c r="IK46" s="77">
        <f t="shared" ca="1" si="95"/>
        <v>22150.528690826206</v>
      </c>
      <c r="IL46" s="77">
        <f t="shared" ca="1" si="95"/>
        <v>22150.528690826206</v>
      </c>
    </row>
    <row r="47" spans="2:246" ht="12" customHeight="1" outlineLevel="1" x14ac:dyDescent="0.3"/>
    <row r="48" spans="2:246" ht="12" customHeight="1" outlineLevel="1" x14ac:dyDescent="0.3">
      <c r="B48" s="115" t="s">
        <v>317</v>
      </c>
      <c r="C48" s="3"/>
      <c r="E48" s="2"/>
      <c r="F48" s="3"/>
      <c r="G48" s="3"/>
    </row>
    <row r="49" spans="2:246" ht="12" customHeight="1" outlineLevel="2" x14ac:dyDescent="0.3">
      <c r="B49" s="7" t="s">
        <v>469</v>
      </c>
      <c r="C49" s="56" t="s">
        <v>150</v>
      </c>
      <c r="E49" s="85">
        <f>Assump!$D$49*(Assump!$H$49=1)/(1+Assump!$D$179)+Assump!$D$49*(Assump!$H$49=0)</f>
        <v>10.833333333333334</v>
      </c>
      <c r="F49" s="48" t="s">
        <v>532</v>
      </c>
      <c r="G49" s="85">
        <f ca="1">G$21/Assump!$D$42*$E$49*G$17*G8</f>
        <v>0</v>
      </c>
      <c r="H49" s="85">
        <f ca="1">H$21/Assump!$D$42*$E$49*H$17*H8</f>
        <v>0</v>
      </c>
      <c r="I49" s="85">
        <f ca="1">I$21/Assump!$D$42*$E$49*I$17*I8</f>
        <v>0</v>
      </c>
      <c r="J49" s="85">
        <f ca="1">J$21/Assump!$D$42*$E$49*J$17*J8</f>
        <v>0</v>
      </c>
      <c r="K49" s="85">
        <f ca="1">K$21/Assump!$D$42*$E$49*K$17*K8</f>
        <v>0</v>
      </c>
      <c r="L49" s="85">
        <f ca="1">L$21/Assump!$D$42*$E$49*L$17*L8</f>
        <v>0</v>
      </c>
      <c r="M49" s="85">
        <f ca="1">M$21/Assump!$D$42*$E$49*M$17*M8</f>
        <v>0</v>
      </c>
      <c r="N49" s="85">
        <f ca="1">N$21/Assump!$D$42*$E$49*N$17*N8</f>
        <v>0</v>
      </c>
      <c r="O49" s="85">
        <f ca="1">O$21/Assump!$D$42*$E$49*O$17*O8</f>
        <v>0</v>
      </c>
      <c r="P49" s="85">
        <f ca="1">P$21/Assump!$D$42*$E$49*P$17*P8</f>
        <v>0</v>
      </c>
      <c r="Q49" s="85">
        <f ca="1">Q$21/Assump!$D$42*$E$49*Q$17*Q8</f>
        <v>0</v>
      </c>
      <c r="R49" s="85">
        <f ca="1">R$21/Assump!$D$42*$E$49*R$17*R8</f>
        <v>0</v>
      </c>
      <c r="S49" s="85">
        <f ca="1">S$21/Assump!$D$42*$E$49*S$17*S8</f>
        <v>7867.5092076029132</v>
      </c>
      <c r="T49" s="85">
        <f ca="1">T$21/Assump!$D$42*$E$49*T$17*T8</f>
        <v>7892.6326333891921</v>
      </c>
      <c r="U49" s="85">
        <f ca="1">U$21/Assump!$D$42*$E$49*U$17*U8</f>
        <v>7917.8362861579362</v>
      </c>
      <c r="V49" s="85">
        <f ca="1">V$21/Assump!$D$42*$E$49*V$17*V8</f>
        <v>7943.7572217968691</v>
      </c>
      <c r="W49" s="85">
        <f ca="1">W$21/Assump!$D$42*$E$49*W$17*W8</f>
        <v>7969.7630158339953</v>
      </c>
      <c r="X49" s="85">
        <f ca="1">X$21/Assump!$D$42*$E$49*X$17*X8</f>
        <v>7995.8539460736292</v>
      </c>
      <c r="Y49" s="85">
        <f ca="1">Y$21/Assump!$D$42*$E$49*Y$17*Y8</f>
        <v>8022.0302912295419</v>
      </c>
      <c r="Z49" s="85">
        <f ca="1">Z$21/Assump!$D$42*$E$49*Z$17*Z8</f>
        <v>8048.2923309279449</v>
      </c>
      <c r="AA49" s="85">
        <f ca="1">AA$21/Assump!$D$42*$E$49*AA$17*AA8</f>
        <v>8074.6403457104707</v>
      </c>
      <c r="AB49" s="85">
        <f ca="1">AB$21/Assump!$D$42*$E$49*AB$17*AB8</f>
        <v>8101.0746170371713</v>
      </c>
      <c r="AC49" s="85">
        <f ca="1">AC$21/Assump!$D$42*$E$49*AC$17*AC8</f>
        <v>8127.5954272895269</v>
      </c>
      <c r="AD49" s="85">
        <f ca="1">AD$21/Assump!$D$42*$E$49*AD$17*AD8</f>
        <v>8154.203059773462</v>
      </c>
      <c r="AE49" s="85">
        <f ca="1">AE$21/Assump!$D$42*$E$49*AE$17*AE8</f>
        <v>8180.8977987223698</v>
      </c>
      <c r="AF49" s="85">
        <f ca="1">AF$21/Assump!$D$42*$E$49*AF$17*AF8</f>
        <v>8207.6799293001513</v>
      </c>
      <c r="AG49" s="85">
        <f ca="1">AG$21/Assump!$D$42*$E$49*AG$17*AG8</f>
        <v>8234.5497376042586</v>
      </c>
      <c r="AH49" s="85">
        <f ca="1">AH$21/Assump!$D$42*$E$49*AH$17*AH8</f>
        <v>8261.5075106687491</v>
      </c>
      <c r="AI49" s="85">
        <f ca="1">AI$21/Assump!$D$42*$E$49*AI$17*AI8</f>
        <v>8288.5535364673597</v>
      </c>
      <c r="AJ49" s="85">
        <f ca="1">AJ$21/Assump!$D$42*$E$49*AJ$17*AJ8</f>
        <v>8315.6881039165783</v>
      </c>
      <c r="AK49" s="85">
        <f ca="1">AK$21/Assump!$D$42*$E$49*AK$17*AK8</f>
        <v>8342.9115028787292</v>
      </c>
      <c r="AL49" s="85">
        <f ca="1">AL$21/Assump!$D$42*$E$49*AL$17*AL8</f>
        <v>8370.2240241650688</v>
      </c>
      <c r="AM49" s="85">
        <f ca="1">AM$21/Assump!$D$42*$E$49*AM$17*AM8</f>
        <v>8397.6259595388947</v>
      </c>
      <c r="AN49" s="85">
        <f ca="1">AN$21/Assump!$D$42*$E$49*AN$17*AN8</f>
        <v>8425.1176017186644</v>
      </c>
      <c r="AO49" s="85">
        <f ca="1">AO$21/Assump!$D$42*$E$49*AO$17*AO8</f>
        <v>8452.6992443811141</v>
      </c>
      <c r="AP49" s="85">
        <f ca="1">AP$21/Assump!$D$42*$E$49*AP$17*AP8</f>
        <v>8480.3711821644083</v>
      </c>
      <c r="AQ49" s="85">
        <f ca="1">AQ$21/Assump!$D$42*$E$49*AQ$17*AQ8</f>
        <v>8508.1337106712745</v>
      </c>
      <c r="AR49" s="85">
        <f ca="1">AR$21/Assump!$D$42*$E$49*AR$17*AR8</f>
        <v>8535.987126472166</v>
      </c>
      <c r="AS49" s="85">
        <f ca="1">AS$21/Assump!$D$42*$E$49*AS$17*AS8</f>
        <v>8563.9317271084365</v>
      </c>
      <c r="AT49" s="85">
        <f ca="1">AT$21/Assump!$D$42*$E$49*AT$17*AT8</f>
        <v>8591.9678110955065</v>
      </c>
      <c r="AU49" s="85">
        <f ca="1">AU$21/Assump!$D$42*$E$49*AU$17*AU8</f>
        <v>8620.0956779260614</v>
      </c>
      <c r="AV49" s="85">
        <f ca="1">AV$21/Assump!$D$42*$E$49*AV$17*AV8</f>
        <v>8648.3156280732492</v>
      </c>
      <c r="AW49" s="85">
        <f ca="1">AW$21/Assump!$D$42*$E$49*AW$17*AW8</f>
        <v>8676.6279629938854</v>
      </c>
      <c r="AX49" s="85">
        <f ca="1">AX$21/Assump!$D$42*$E$49*AX$17*AX8</f>
        <v>8705.0329851316783</v>
      </c>
      <c r="AY49" s="85">
        <f ca="1">AY$21/Assump!$D$42*$E$49*AY$17*AY8</f>
        <v>8733.5309979204576</v>
      </c>
      <c r="AZ49" s="85">
        <f ca="1">AZ$21/Assump!$D$42*$E$49*AZ$17*AZ8</f>
        <v>8762.1223057874176</v>
      </c>
      <c r="BA49" s="85">
        <f ca="1">BA$21/Assump!$D$42*$E$49*BA$17*BA8</f>
        <v>8790.807214156368</v>
      </c>
      <c r="BB49" s="85">
        <f ca="1">BB$21/Assump!$D$42*$E$49*BB$17*BB8</f>
        <v>8819.586029450993</v>
      </c>
      <c r="BC49" s="85">
        <f ca="1">BC$21/Assump!$D$42*$E$49*BC$17*BC8</f>
        <v>8848.4590590981315</v>
      </c>
      <c r="BD49" s="85">
        <f ca="1">BD$21/Assump!$D$42*$E$49*BD$17*BD8</f>
        <v>8877.4266115310602</v>
      </c>
      <c r="BE49" s="85">
        <f ca="1">BE$21/Assump!$D$42*$E$49*BE$17*BE8</f>
        <v>8906.4889961927802</v>
      </c>
      <c r="BF49" s="85">
        <f ca="1">BF$21/Assump!$D$42*$E$49*BF$17*BF8</f>
        <v>8935.6465235393352</v>
      </c>
      <c r="BG49" s="85">
        <f ca="1">BG$21/Assump!$D$42*$E$49*BG$17*BG8</f>
        <v>8964.8995050431131</v>
      </c>
      <c r="BH49" s="85">
        <f ca="1">BH$21/Assump!$D$42*$E$49*BH$17*BH8</f>
        <v>8994.2482531961869</v>
      </c>
      <c r="BI49" s="85">
        <f ca="1">BI$21/Assump!$D$42*$E$49*BI$17*BI8</f>
        <v>9023.6930815136475</v>
      </c>
      <c r="BJ49" s="85">
        <f ca="1">BJ$21/Assump!$D$42*$E$49*BJ$17*BJ8</f>
        <v>9053.2343045369525</v>
      </c>
      <c r="BK49" s="85">
        <f ca="1">BK$21/Assump!$D$42*$E$49*BK$17*BK8</f>
        <v>9082.872237837284</v>
      </c>
      <c r="BL49" s="85">
        <f ca="1">BL$21/Assump!$D$42*$E$49*BL$17*BL8</f>
        <v>9112.6071980189208</v>
      </c>
      <c r="BM49" s="85">
        <f ca="1">BM$21/Assump!$D$42*$E$49*BM$17*BM8</f>
        <v>9142.4395027226274</v>
      </c>
      <c r="BN49" s="85">
        <f ca="1">BN$21/Assump!$D$42*$E$49*BN$17*BN8</f>
        <v>9172.3694706290389</v>
      </c>
      <c r="BO49" s="85">
        <f ca="1">BO$21/Assump!$D$42*$E$49*BO$17*BO8</f>
        <v>9202.397421462063</v>
      </c>
      <c r="BP49" s="85">
        <f ca="1">BP$21/Assump!$D$42*$E$49*BP$17*BP8</f>
        <v>9232.5236759923082</v>
      </c>
      <c r="BQ49" s="85">
        <f ca="1">BQ$21/Assump!$D$42*$E$49*BQ$17*BQ8</f>
        <v>9262.7485560404966</v>
      </c>
      <c r="BR49" s="85">
        <f ca="1">BR$21/Assump!$D$42*$E$49*BR$17*BR8</f>
        <v>9293.0723844809108</v>
      </c>
      <c r="BS49" s="85">
        <f ca="1">BS$21/Assump!$D$42*$E$49*BS$17*BS8</f>
        <v>9323.4954852448409</v>
      </c>
      <c r="BT49" s="85">
        <f ca="1">BT$21/Assump!$D$42*$E$49*BT$17*BT8</f>
        <v>9354.0181833240367</v>
      </c>
      <c r="BU49" s="85">
        <f ca="1">BU$21/Assump!$D$42*$E$49*BU$17*BU8</f>
        <v>9384.6408047741988</v>
      </c>
      <c r="BV49" s="85">
        <f ca="1">BV$21/Assump!$D$42*$E$49*BV$17*BV8</f>
        <v>9415.3636767184344</v>
      </c>
      <c r="BW49" s="85">
        <f ca="1">BW$21/Assump!$D$42*$E$49*BW$17*BW8</f>
        <v>9446.1871273507768</v>
      </c>
      <c r="BX49" s="85">
        <f ca="1">BX$21/Assump!$D$42*$E$49*BX$17*BX8</f>
        <v>9477.1114859396803</v>
      </c>
      <c r="BY49" s="85">
        <f ca="1">BY$21/Assump!$D$42*$E$49*BY$17*BY8</f>
        <v>9508.1370828315357</v>
      </c>
      <c r="BZ49" s="85">
        <f ca="1">BZ$21/Assump!$D$42*$E$49*BZ$17*BZ8</f>
        <v>9539.2642494542015</v>
      </c>
      <c r="CA49" s="85">
        <f ca="1">CA$21/Assump!$D$42*$E$49*CA$17*CA8</f>
        <v>9570.4933183205467</v>
      </c>
      <c r="CB49" s="85">
        <f ca="1">CB$21/Assump!$D$42*$E$49*CB$17*CB8</f>
        <v>9601.8246230320019</v>
      </c>
      <c r="CC49" s="85">
        <f ca="1">CC$21/Assump!$D$42*$E$49*CC$17*CC8</f>
        <v>9633.2584982821209</v>
      </c>
      <c r="CD49" s="85">
        <f ca="1">CD$21/Assump!$D$42*$E$49*CD$17*CD8</f>
        <v>9664.7952798601527</v>
      </c>
      <c r="CE49" s="85">
        <f ca="1">CE$21/Assump!$D$42*$E$49*CE$17*CE8</f>
        <v>9696.4353046546385</v>
      </c>
      <c r="CF49" s="85">
        <f ca="1">CF$21/Assump!$D$42*$E$49*CF$17*CF8</f>
        <v>9728.1789106570031</v>
      </c>
      <c r="CG49" s="85">
        <f ca="1">CG$21/Assump!$D$42*$E$49*CG$17*CG8</f>
        <v>9760.0264369651686</v>
      </c>
      <c r="CH49" s="85">
        <f ca="1">CH$21/Assump!$D$42*$E$49*CH$17*CH8</f>
        <v>9791.978223787175</v>
      </c>
      <c r="CI49" s="85">
        <f ca="1">CI$21/Assump!$D$42*$E$49*CI$17*CI8</f>
        <v>9824.0346124448133</v>
      </c>
      <c r="CJ49" s="85">
        <f ca="1">CJ$21/Assump!$D$42*$E$49*CJ$17*CJ8</f>
        <v>9856.1959453772724</v>
      </c>
      <c r="CK49" s="85">
        <f ca="1">CK$21/Assump!$D$42*$E$49*CK$17*CK8</f>
        <v>9888.4625661448008</v>
      </c>
      <c r="CL49" s="85">
        <f ca="1">CL$21/Assump!$D$42*$E$49*CL$17*CL8</f>
        <v>9920.8348194323735</v>
      </c>
      <c r="CM49" s="85">
        <f ca="1">CM$21/Assump!$D$42*$E$49*CM$17*CM8</f>
        <v>9953.3130510533738</v>
      </c>
      <c r="CN49" s="85">
        <f ca="1">CN$21/Assump!$D$42*$E$49*CN$17*CN8</f>
        <v>9985.8976079532858</v>
      </c>
      <c r="CO49" s="85">
        <f ca="1">CO$21/Assump!$D$42*$E$49*CO$17*CO8</f>
        <v>10018.588838213409</v>
      </c>
      <c r="CP49" s="85">
        <f ca="1">CP$21/Assump!$D$42*$E$49*CP$17*CP8</f>
        <v>10051.387091054563</v>
      </c>
      <c r="CQ49" s="85">
        <f ca="1">CQ$21/Assump!$D$42*$E$49*CQ$17*CQ8</f>
        <v>10084.292716840828</v>
      </c>
      <c r="CR49" s="85">
        <f ca="1">CR$21/Assump!$D$42*$E$49*CR$17*CR8</f>
        <v>10117.306067083289</v>
      </c>
      <c r="CS49" s="85">
        <f ca="1">CS$21/Assump!$D$42*$E$49*CS$17*CS8</f>
        <v>10150.427494443784</v>
      </c>
      <c r="CT49" s="85">
        <f ca="1">CT$21/Assump!$D$42*$E$49*CT$17*CT8</f>
        <v>10183.657352738668</v>
      </c>
      <c r="CU49" s="85">
        <f ca="1">CU$21/Assump!$D$42*$E$49*CU$17*CU8</f>
        <v>10216.995996942611</v>
      </c>
      <c r="CV49" s="85">
        <f ca="1">CV$21/Assump!$D$42*$E$49*CV$17*CV8</f>
        <v>10250.44378319237</v>
      </c>
      <c r="CW49" s="85">
        <f ca="1">CW$21/Assump!$D$42*$E$49*CW$17*CW8</f>
        <v>10284.0010687906</v>
      </c>
      <c r="CX49" s="85">
        <f ca="1">CX$21/Assump!$D$42*$E$49*CX$17*CX8</f>
        <v>10317.668212209677</v>
      </c>
      <c r="CY49" s="85">
        <f ca="1">CY$21/Assump!$D$42*$E$49*CY$17*CY8</f>
        <v>10351.445573095518</v>
      </c>
      <c r="CZ49" s="85">
        <f ca="1">CZ$21/Assump!$D$42*$E$49*CZ$17*CZ8</f>
        <v>10385.333512271427</v>
      </c>
      <c r="DA49" s="85">
        <f ca="1">DA$21/Assump!$D$42*$E$49*DA$17*DA8</f>
        <v>10419.332391741953</v>
      </c>
      <c r="DB49" s="85">
        <f ca="1">DB$21/Assump!$D$42*$E$49*DB$17*DB8</f>
        <v>10453.442574696754</v>
      </c>
      <c r="DC49" s="85">
        <f ca="1">DC$21/Assump!$D$42*$E$49*DC$17*DC8</f>
        <v>10487.664425514469</v>
      </c>
      <c r="DD49" s="85">
        <f ca="1">DD$21/Assump!$D$42*$E$49*DD$17*DD8</f>
        <v>10521.99830976663</v>
      </c>
      <c r="DE49" s="85">
        <f ca="1">DE$21/Assump!$D$42*$E$49*DE$17*DE8</f>
        <v>10556.444594221541</v>
      </c>
      <c r="DF49" s="85">
        <f ca="1">DF$21/Assump!$D$42*$E$49*DF$17*DF8</f>
        <v>10591.003646848223</v>
      </c>
      <c r="DG49" s="85">
        <f ca="1">DG$21/Assump!$D$42*$E$49*DG$17*DG8</f>
        <v>10625.675836820325</v>
      </c>
      <c r="DH49" s="85">
        <f ca="1">DH$21/Assump!$D$42*$E$49*DH$17*DH8</f>
        <v>10660.461534520073</v>
      </c>
      <c r="DI49" s="85">
        <f ca="1">DI$21/Assump!$D$42*$E$49*DI$17*DI8</f>
        <v>10695.361111542234</v>
      </c>
      <c r="DJ49" s="85">
        <f ca="1">DJ$21/Assump!$D$42*$E$49*DJ$17*DJ8</f>
        <v>10730.374940698071</v>
      </c>
      <c r="DK49" s="85">
        <f ca="1">DK$21/Assump!$D$42*$E$49*DK$17*DK8</f>
        <v>10765.503396019347</v>
      </c>
      <c r="DL49" s="85">
        <f ca="1">DL$21/Assump!$D$42*$E$49*DL$17*DL8</f>
        <v>10800.746852762293</v>
      </c>
      <c r="DM49" s="85">
        <f ca="1">DM$21/Assump!$D$42*$E$49*DM$17*DM8</f>
        <v>10836.10568741164</v>
      </c>
      <c r="DN49" s="85">
        <f ca="1">DN$21/Assump!$D$42*$E$49*DN$17*DN8</f>
        <v>10871.580277684632</v>
      </c>
      <c r="DO49" s="85">
        <f ca="1">DO$21/Assump!$D$42*$E$49*DO$17*DO8</f>
        <v>10907.171002535059</v>
      </c>
      <c r="DP49" s="85">
        <f ca="1">DP$21/Assump!$D$42*$E$49*DP$17*DP8</f>
        <v>10942.878242157303</v>
      </c>
      <c r="DQ49" s="85">
        <f ca="1">DQ$21/Assump!$D$42*$E$49*DQ$17*DQ8</f>
        <v>10978.702377990412</v>
      </c>
      <c r="DR49" s="85">
        <f ca="1">DR$21/Assump!$D$42*$E$49*DR$17*DR8</f>
        <v>11014.643792722161</v>
      </c>
      <c r="DS49" s="85">
        <f ca="1">DS$21/Assump!$D$42*$E$49*DS$17*DS8</f>
        <v>11050.702870293146</v>
      </c>
      <c r="DT49" s="85">
        <f ca="1">DT$21/Assump!$D$42*$E$49*DT$17*DT8</f>
        <v>11086.879995900885</v>
      </c>
      <c r="DU49" s="85">
        <f ca="1">DU$21/Assump!$D$42*$E$49*DU$17*DU8</f>
        <v>11123.175556003931</v>
      </c>
      <c r="DV49" s="85">
        <f ca="1">DV$21/Assump!$D$42*$E$49*DV$17*DV8</f>
        <v>11159.589938326004</v>
      </c>
      <c r="DW49" s="85">
        <f ca="1">DW$21/Assump!$D$42*$E$49*DW$17*DW8</f>
        <v>11196.123531860128</v>
      </c>
      <c r="DX49" s="85">
        <f ca="1">DX$21/Assump!$D$42*$E$49*DX$17*DX8</f>
        <v>11232.776726872791</v>
      </c>
      <c r="DY49" s="85">
        <f ca="1">DY$21/Assump!$D$42*$E$49*DY$17*DY8</f>
        <v>11269.549914908113</v>
      </c>
      <c r="DZ49" s="85">
        <f ca="1">DZ$21/Assump!$D$42*$E$49*DZ$17*DZ8</f>
        <v>11306.443488792023</v>
      </c>
      <c r="EA49" s="85">
        <f ca="1">EA$21/Assump!$D$42*$E$49*EA$17*EA8</f>
        <v>11343.457842636466</v>
      </c>
      <c r="EB49" s="85">
        <f ca="1">EB$21/Assump!$D$42*$E$49*EB$17*EB8</f>
        <v>11380.593371843601</v>
      </c>
      <c r="EC49" s="85">
        <f ca="1">EC$21/Assump!$D$42*$E$49*EC$17*EC8</f>
        <v>11417.850473110035</v>
      </c>
      <c r="ED49" s="85">
        <f ca="1">ED$21/Assump!$D$42*$E$49*ED$17*ED8</f>
        <v>11455.229544431055</v>
      </c>
      <c r="EE49" s="85">
        <f ca="1">EE$21/Assump!$D$42*$E$49*EE$17*EE8</f>
        <v>11492.730985104879</v>
      </c>
      <c r="EF49" s="85">
        <f ca="1">EF$21/Assump!$D$42*$E$49*EF$17*EF8</f>
        <v>11530.355195736927</v>
      </c>
      <c r="EG49" s="85">
        <f ca="1">EG$21/Assump!$D$42*$E$49*EG$17*EG8</f>
        <v>11568.102578244094</v>
      </c>
      <c r="EH49" s="85">
        <f ca="1">EH$21/Assump!$D$42*$E$49*EH$17*EH8</f>
        <v>11605.97353585905</v>
      </c>
      <c r="EI49" s="85">
        <f ca="1">EI$21/Assump!$D$42*$E$49*EI$17*EI8</f>
        <v>11643.968473134541</v>
      </c>
      <c r="EJ49" s="85">
        <f ca="1">EJ$21/Assump!$D$42*$E$49*EJ$17*EJ8</f>
        <v>11682.087795947711</v>
      </c>
      <c r="EK49" s="85">
        <f ca="1">EK$21/Assump!$D$42*$E$49*EK$17*EK8</f>
        <v>11720.331911504445</v>
      </c>
      <c r="EL49" s="85">
        <f ca="1">EL$21/Assump!$D$42*$E$49*EL$17*EL8</f>
        <v>11758.701228343714</v>
      </c>
      <c r="EM49" s="85">
        <f ca="1">EM$21/Assump!$D$42*$E$49*EM$17*EM8</f>
        <v>11797.196156341934</v>
      </c>
      <c r="EN49" s="85">
        <f ca="1">EN$21/Assump!$D$42*$E$49*EN$17*EN8</f>
        <v>11835.817106717353</v>
      </c>
      <c r="EO49" s="85">
        <f ca="1">EO$21/Assump!$D$42*$E$49*EO$17*EO8</f>
        <v>11874.564492034446</v>
      </c>
      <c r="EP49" s="85">
        <f ca="1">EP$21/Assump!$D$42*$E$49*EP$17*EP8</f>
        <v>11913.438726208304</v>
      </c>
      <c r="EQ49" s="85">
        <f ca="1">EQ$21/Assump!$D$42*$E$49*EQ$17*EQ8</f>
        <v>11952.440224509081</v>
      </c>
      <c r="ER49" s="85">
        <f ca="1">ER$21/Assump!$D$42*$E$49*ER$17*ER8</f>
        <v>11991.569403566411</v>
      </c>
      <c r="ES49" s="85">
        <f ca="1">ES$21/Assump!$D$42*$E$49*ES$17*ES8</f>
        <v>12030.826681373866</v>
      </c>
      <c r="ET49" s="85">
        <f ca="1">ET$21/Assump!$D$42*$E$49*ET$17*ET8</f>
        <v>12070.21247729342</v>
      </c>
      <c r="EU49" s="85">
        <f ca="1">EU$21/Assump!$D$42*$E$49*EU$17*EU8</f>
        <v>12109.727212059928</v>
      </c>
      <c r="EV49" s="85">
        <f ca="1">EV$21/Assump!$D$42*$E$49*EV$17*EV8</f>
        <v>12149.371307785626</v>
      </c>
      <c r="EW49" s="85">
        <f ca="1">EW$21/Assump!$D$42*$E$49*EW$17*EW8</f>
        <v>12189.14518796463</v>
      </c>
      <c r="EX49" s="85">
        <f ca="1">EX$21/Assump!$D$42*$E$49*EX$17*EX8</f>
        <v>12229.04927747747</v>
      </c>
      <c r="EY49" s="85">
        <f ca="1">EY$21/Assump!$D$42*$E$49*EY$17*EY8</f>
        <v>12269.084002595619</v>
      </c>
      <c r="EZ49" s="85">
        <f ca="1">EZ$21/Assump!$D$42*$E$49*EZ$17*EZ8</f>
        <v>12309.249790986058</v>
      </c>
      <c r="FA49" s="85">
        <f ca="1">FA$21/Assump!$D$42*$E$49*FA$17*FA8</f>
        <v>12349.547071715831</v>
      </c>
      <c r="FB49" s="85">
        <f ca="1">FB$21/Assump!$D$42*$E$49*FB$17*FB8</f>
        <v>12389.976275256648</v>
      </c>
      <c r="FC49" s="85">
        <f ca="1">FC$21/Assump!$D$42*$E$49*FC$17*FC8</f>
        <v>12430.537833489456</v>
      </c>
      <c r="FD49" s="85">
        <f ca="1">FD$21/Assump!$D$42*$E$49*FD$17*FD8</f>
        <v>12471.232179709079</v>
      </c>
      <c r="FE49" s="85">
        <f ca="1">FE$21/Assump!$D$42*$E$49*FE$17*FE8</f>
        <v>12512.059748628832</v>
      </c>
      <c r="FF49" s="85">
        <f ca="1">FF$21/Assump!$D$42*$E$49*FF$17*FF8</f>
        <v>12553.020976385167</v>
      </c>
      <c r="FG49" s="85">
        <f ca="1">FG$21/Assump!$D$42*$E$49*FG$17*FG8</f>
        <v>12594.116300542337</v>
      </c>
      <c r="FH49" s="85">
        <f ca="1">FH$21/Assump!$D$42*$E$49*FH$17*FH8</f>
        <v>12635.346160097062</v>
      </c>
      <c r="FI49" s="85">
        <f ca="1">FI$21/Assump!$D$42*$E$49*FI$17*FI8</f>
        <v>12676.710995483225</v>
      </c>
      <c r="FJ49" s="85">
        <f ca="1">FJ$21/Assump!$D$42*$E$49*FJ$17*FJ8</f>
        <v>12718.211248576577</v>
      </c>
      <c r="FK49" s="85">
        <f ca="1">FK$21/Assump!$D$42*$E$49*FK$17*FK8</f>
        <v>12759.847362699451</v>
      </c>
      <c r="FL49" s="85">
        <f ca="1">FL$21/Assump!$D$42*$E$49*FL$17*FL8</f>
        <v>12801.619782625507</v>
      </c>
      <c r="FM49" s="85">
        <f ca="1">FM$21/Assump!$D$42*$E$49*FM$17*FM8</f>
        <v>12843.528954584472</v>
      </c>
      <c r="FN49" s="85">
        <f ca="1">FN$21/Assump!$D$42*$E$49*FN$17*FN8</f>
        <v>12885.57532626692</v>
      </c>
      <c r="FO49" s="85">
        <f ca="1">FO$21/Assump!$D$42*$E$49*FO$17*FO8</f>
        <v>12927.75934682904</v>
      </c>
      <c r="FP49" s="85">
        <f ca="1">FP$21/Assump!$D$42*$E$49*FP$17*FP8</f>
        <v>12970.081466897447</v>
      </c>
      <c r="FQ49" s="85">
        <f ca="1">FQ$21/Assump!$D$42*$E$49*FQ$17*FQ8</f>
        <v>13012.542138573992</v>
      </c>
      <c r="FR49" s="85">
        <f ca="1">FR$21/Assump!$D$42*$E$49*FR$17*FR8</f>
        <v>13055.141815440582</v>
      </c>
      <c r="FS49" s="85">
        <f ca="1">FS$21/Assump!$D$42*$E$49*FS$17*FS8</f>
        <v>13097.880952564037</v>
      </c>
      <c r="FT49" s="85">
        <f ca="1">FT$21/Assump!$D$42*$E$49*FT$17*FT8</f>
        <v>13140.760006500952</v>
      </c>
      <c r="FU49" s="85">
        <f ca="1">FU$21/Assump!$D$42*$E$49*FU$17*FU8</f>
        <v>13183.779435302562</v>
      </c>
      <c r="FV49" s="85">
        <f ca="1">FV$21/Assump!$D$42*$E$49*FV$17*FV8</f>
        <v>13226.939698519647</v>
      </c>
      <c r="FW49" s="85">
        <f ca="1">FW$21/Assump!$D$42*$E$49*FW$17*FW8</f>
        <v>13270.241257207437</v>
      </c>
      <c r="FX49" s="85">
        <f ca="1">FX$21/Assump!$D$42*$E$49*FX$17*FX8</f>
        <v>13313.684573930535</v>
      </c>
      <c r="FY49" s="85">
        <f ca="1">FY$21/Assump!$D$42*$E$49*FY$17*FY8</f>
        <v>13357.270112767859</v>
      </c>
      <c r="FZ49" s="85">
        <f ca="1">FZ$21/Assump!$D$42*$E$49*FZ$17*FZ8</f>
        <v>13400.998339317603</v>
      </c>
      <c r="GA49" s="85">
        <f ca="1">GA$21/Assump!$D$42*$E$49*GA$17*GA8</f>
        <v>13444.869720702209</v>
      </c>
      <c r="GB49" s="85">
        <f ca="1">GB$21/Assump!$D$42*$E$49*GB$17*GB8</f>
        <v>13488.884725573354</v>
      </c>
      <c r="GC49" s="85">
        <f ca="1">GC$21/Assump!$D$42*$E$49*GC$17*GC8</f>
        <v>13533.043824116958</v>
      </c>
      <c r="GD49" s="85">
        <f ca="1">GD$21/Assump!$D$42*$E$49*GD$17*GD8</f>
        <v>13577.347488058211</v>
      </c>
      <c r="GE49" s="85">
        <f ca="1">GE$21/Assump!$D$42*$E$49*GE$17*GE8</f>
        <v>13621.796190666606</v>
      </c>
      <c r="GF49" s="85">
        <f ca="1">GF$21/Assump!$D$42*$E$49*GF$17*GF8</f>
        <v>13666.390406760996</v>
      </c>
      <c r="GG49" s="85">
        <f ca="1">GG$21/Assump!$D$42*$E$49*GG$17*GG8</f>
        <v>13711.130612714673</v>
      </c>
      <c r="GH49" s="85">
        <f ca="1">GH$21/Assump!$D$42*$E$49*GH$17*GH8</f>
        <v>13756.017286460441</v>
      </c>
      <c r="GI49" s="85">
        <f ca="1">GI$21/Assump!$D$42*$E$49*GI$17*GI8</f>
        <v>13801.050907495743</v>
      </c>
      <c r="GJ49" s="85">
        <f ca="1">GJ$21/Assump!$D$42*$E$49*GJ$17*GJ8</f>
        <v>13846.231956887763</v>
      </c>
      <c r="GK49" s="85">
        <f ca="1">GK$21/Assump!$D$42*$E$49*GK$17*GK8</f>
        <v>13891.560917278581</v>
      </c>
      <c r="GL49" s="85">
        <f ca="1">GL$21/Assump!$D$42*$E$49*GL$17*GL8</f>
        <v>13937.038272890315</v>
      </c>
      <c r="GM49" s="85">
        <f ca="1">GM$21/Assump!$D$42*$E$49*GM$17*GM8</f>
        <v>13982.664509530305</v>
      </c>
      <c r="GN49" s="85">
        <f ca="1">GN$21/Assump!$D$42*$E$49*GN$17*GN8</f>
        <v>14028.440114596295</v>
      </c>
      <c r="GO49" s="85">
        <f ca="1">GO$21/Assump!$D$42*$E$49*GO$17*GO8</f>
        <v>14074.365577081644</v>
      </c>
      <c r="GP49" s="85">
        <f ca="1">GP$21/Assump!$D$42*$E$49*GP$17*GP8</f>
        <v>14120.441387580548</v>
      </c>
      <c r="GQ49" s="85">
        <f ca="1">GQ$21/Assump!$D$42*$E$49*GQ$17*GQ8</f>
        <v>14166.668038293279</v>
      </c>
      <c r="GR49" s="85">
        <f ca="1">GR$21/Assump!$D$42*$E$49*GR$17*GR8</f>
        <v>14213.046023031444</v>
      </c>
      <c r="GS49" s="85">
        <f ca="1">GS$21/Assump!$D$42*$E$49*GS$17*GS8</f>
        <v>14259.575837223267</v>
      </c>
      <c r="GT49" s="85">
        <f ca="1">GT$21/Assump!$D$42*$E$49*GT$17*GT8</f>
        <v>14306.257977918867</v>
      </c>
      <c r="GU49" s="85">
        <f ca="1">GU$21/Assump!$D$42*$E$49*GU$17*GU8</f>
        <v>14353.09294379558</v>
      </c>
      <c r="GV49" s="85">
        <f ca="1">GV$21/Assump!$D$42*$E$49*GV$17*GV8</f>
        <v>14400.081235163283</v>
      </c>
      <c r="GW49" s="85">
        <f ca="1">GW$21/Assump!$D$42*$E$49*GW$17*GW8</f>
        <v>14447.223353969732</v>
      </c>
      <c r="GX49" s="85">
        <f ca="1">GX$21/Assump!$D$42*$E$49*GX$17*GX8</f>
        <v>14494.519803805937</v>
      </c>
      <c r="GY49" s="85">
        <f ca="1">GY$21/Assump!$D$42*$E$49*GY$17*GY8</f>
        <v>14541.971089911525</v>
      </c>
      <c r="GZ49" s="85">
        <f ca="1">GZ$21/Assump!$D$42*$E$49*GZ$17*GZ8</f>
        <v>14589.577719180157</v>
      </c>
      <c r="HA49" s="85">
        <f ca="1">HA$21/Assump!$D$42*$E$49*HA$17*HA8</f>
        <v>14637.340200164919</v>
      </c>
      <c r="HB49" s="85">
        <f ca="1">HB$21/Assump!$D$42*$E$49*HB$17*HB8</f>
        <v>14685.259043083779</v>
      </c>
      <c r="HC49" s="85">
        <f ca="1">HC$21/Assump!$D$42*$E$49*HC$17*HC8</f>
        <v>14733.334759825018</v>
      </c>
      <c r="HD49" s="85">
        <f ca="1">HD$21/Assump!$D$42*$E$49*HD$17*HD8</f>
        <v>14781.567863952712</v>
      </c>
      <c r="HE49" s="85">
        <f ca="1">HE$21/Assump!$D$42*$E$49*HE$17*HE8</f>
        <v>14829.958870712207</v>
      </c>
      <c r="HF49" s="85">
        <f ca="1">HF$21/Assump!$D$42*$E$49*HF$17*HF8</f>
        <v>14878.508297035632</v>
      </c>
      <c r="HG49" s="85">
        <f ca="1">HG$21/Assump!$D$42*$E$49*HG$17*HG8</f>
        <v>14927.216661547414</v>
      </c>
      <c r="HH49" s="85">
        <f ca="1">HH$21/Assump!$D$42*$E$49*HH$17*HH8</f>
        <v>14976.084484569823</v>
      </c>
      <c r="HI49" s="85">
        <f ca="1">HI$21/Assump!$D$42*$E$49*HI$17*HI8</f>
        <v>15025.11228812853</v>
      </c>
      <c r="HJ49" s="85">
        <f ca="1">HJ$21/Assump!$D$42*$E$49*HJ$17*HJ8</f>
        <v>15074.300595958182</v>
      </c>
      <c r="HK49" s="85">
        <f ca="1">HK$21/Assump!$D$42*$E$49*HK$17*HK8</f>
        <v>15123.649933507995</v>
      </c>
      <c r="HL49" s="85">
        <f ca="1">HL$21/Assump!$D$42*$E$49*HL$17*HL8</f>
        <v>15173.160827947371</v>
      </c>
      <c r="HM49" s="85">
        <f ca="1">HM$21/Assump!$D$42*$E$49*HM$17*HM8</f>
        <v>15222.833808171525</v>
      </c>
      <c r="HN49" s="85">
        <f ca="1">HN$21/Assump!$D$42*$E$49*HN$17*HN8</f>
        <v>15272.669404807139</v>
      </c>
      <c r="HO49" s="85">
        <f ca="1">HO$21/Assump!$D$42*$E$49*HO$17*HO8</f>
        <v>15322.668150218029</v>
      </c>
      <c r="HP49" s="85">
        <f ca="1">HP$21/Assump!$D$42*$E$49*HP$17*HP8</f>
        <v>15372.830578510831</v>
      </c>
      <c r="HQ49" s="85">
        <f ca="1">HQ$21/Assump!$D$42*$E$49*HQ$17*HQ8</f>
        <v>15423.157225540706</v>
      </c>
      <c r="HR49" s="85">
        <f ca="1">HR$21/Assump!$D$42*$E$49*HR$17*HR8</f>
        <v>15473.648628917068</v>
      </c>
      <c r="HS49" s="85">
        <f ca="1">HS$21/Assump!$D$42*$E$49*HS$17*HS8</f>
        <v>15524.305328009321</v>
      </c>
      <c r="HT49" s="85">
        <f ca="1">HT$21/Assump!$D$42*$E$49*HT$17*HT8</f>
        <v>15575.127863952628</v>
      </c>
      <c r="HU49" s="85">
        <f ca="1">HU$21/Assump!$D$42*$E$49*HU$17*HU8</f>
        <v>15626.116779653685</v>
      </c>
      <c r="HV49" s="85">
        <f ca="1">HV$21/Assump!$D$42*$E$49*HV$17*HV8</f>
        <v>15677.272619796524</v>
      </c>
      <c r="HW49" s="85">
        <f ca="1">HW$21/Assump!$D$42*$E$49*HW$17*HW8</f>
        <v>15728.595930848329</v>
      </c>
      <c r="HX49" s="85">
        <f ca="1">HX$21/Assump!$D$42*$E$49*HX$17*HX8</f>
        <v>15780.087261065279</v>
      </c>
      <c r="HY49" s="85">
        <f ca="1">HY$21/Assump!$D$42*$E$49*HY$17*HY8</f>
        <v>15831.747160498398</v>
      </c>
      <c r="HZ49" s="85">
        <f ca="1">HZ$21/Assump!$D$42*$E$49*HZ$17*HZ8</f>
        <v>15883.576180999435</v>
      </c>
      <c r="IA49" s="85">
        <f ca="1">IA$21/Assump!$D$42*$E$49*IA$17*IA8</f>
        <v>15935.574876226759</v>
      </c>
      <c r="IB49" s="85">
        <f ca="1">IB$21/Assump!$D$42*$E$49*IB$17*IB8</f>
        <v>15987.743801651271</v>
      </c>
      <c r="IC49" s="85">
        <f ca="1">IC$21/Assump!$D$42*$E$49*IC$17*IC8</f>
        <v>16040.083514562342</v>
      </c>
      <c r="ID49" s="85">
        <f ca="1">ID$21/Assump!$D$42*$E$49*ID$17*ID8</f>
        <v>16040.083514562342</v>
      </c>
      <c r="IE49" s="85">
        <f ca="1">IE$21/Assump!$D$42*$E$49*IE$17*IE8</f>
        <v>16040.083514562342</v>
      </c>
      <c r="IF49" s="85">
        <f ca="1">IF$21/Assump!$D$42*$E$49*IF$17*IF8</f>
        <v>16040.083514562342</v>
      </c>
      <c r="IG49" s="85">
        <f ca="1">IG$21/Assump!$D$42*$E$49*IG$17*IG8</f>
        <v>16040.083514562342</v>
      </c>
      <c r="IH49" s="85">
        <f ca="1">IH$21/Assump!$D$42*$E$49*IH$17*IH8</f>
        <v>16040.083514562342</v>
      </c>
      <c r="II49" s="85">
        <f ca="1">II$21/Assump!$D$42*$E$49*II$17*II8</f>
        <v>16040.083514562342</v>
      </c>
      <c r="IJ49" s="85">
        <f ca="1">IJ$21/Assump!$D$42*$E$49*IJ$17*IJ8</f>
        <v>16040.083514562342</v>
      </c>
      <c r="IK49" s="85">
        <f ca="1">IK$21/Assump!$D$42*$E$49*IK$17*IK8</f>
        <v>16040.083514562342</v>
      </c>
      <c r="IL49" s="85">
        <f ca="1">IL$21/Assump!$D$42*$E$49*IL$17*IL8</f>
        <v>16040.083514562342</v>
      </c>
    </row>
    <row r="50" spans="2:246" ht="12" customHeight="1" outlineLevel="2" x14ac:dyDescent="0.3">
      <c r="B50" s="7" t="s">
        <v>530</v>
      </c>
      <c r="C50" s="56" t="s">
        <v>150</v>
      </c>
      <c r="E50" s="85">
        <f>Assump!$D$50*(Assump!$H$50=1)/(1+Assump!$D$179)+Assump!$D$50*(Assump!$H$50=0)</f>
        <v>1.6666666666666666E-2</v>
      </c>
      <c r="F50" s="48" t="s">
        <v>532</v>
      </c>
      <c r="G50" s="85">
        <f ca="1">G$21/Assump!$D$42*$E$50*G$17*G8</f>
        <v>0</v>
      </c>
      <c r="H50" s="85">
        <f ca="1">H$21/Assump!$D$42*$E$50*H$17*H8</f>
        <v>0</v>
      </c>
      <c r="I50" s="85">
        <f ca="1">I$21/Assump!$D$42*$E$50*I$17*I8</f>
        <v>0</v>
      </c>
      <c r="J50" s="85">
        <f ca="1">J$21/Assump!$D$42*$E$50*J$17*J8</f>
        <v>0</v>
      </c>
      <c r="K50" s="85">
        <f ca="1">K$21/Assump!$D$42*$E$50*K$17*K8</f>
        <v>0</v>
      </c>
      <c r="L50" s="85">
        <f ca="1">L$21/Assump!$D$42*$E$50*L$17*L8</f>
        <v>0</v>
      </c>
      <c r="M50" s="85">
        <f ca="1">M$21/Assump!$D$42*$E$50*M$17*M8</f>
        <v>0</v>
      </c>
      <c r="N50" s="85">
        <f ca="1">N$21/Assump!$D$42*$E$50*N$17*N8</f>
        <v>0</v>
      </c>
      <c r="O50" s="85">
        <f ca="1">O$21/Assump!$D$42*$E$50*O$17*O8</f>
        <v>0</v>
      </c>
      <c r="P50" s="85">
        <f ca="1">P$21/Assump!$D$42*$E$50*P$17*P8</f>
        <v>0</v>
      </c>
      <c r="Q50" s="85">
        <f ca="1">Q$21/Assump!$D$42*$E$50*Q$17*Q8</f>
        <v>0</v>
      </c>
      <c r="R50" s="85">
        <f ca="1">R$21/Assump!$D$42*$E$50*R$17*R8</f>
        <v>0</v>
      </c>
      <c r="S50" s="85">
        <f ca="1">S$21/Assump!$D$42*$E$50*S$17*S8</f>
        <v>12.103860319389096</v>
      </c>
      <c r="T50" s="85">
        <f ca="1">T$21/Assump!$D$42*$E$50*T$17*T8</f>
        <v>12.142511743675678</v>
      </c>
      <c r="U50" s="85">
        <f ca="1">U$21/Assump!$D$42*$E$50*U$17*U8</f>
        <v>12.18128659408913</v>
      </c>
      <c r="V50" s="85">
        <f ca="1">V$21/Assump!$D$42*$E$50*V$17*V8</f>
        <v>12.221164956610565</v>
      </c>
      <c r="W50" s="85">
        <f ca="1">W$21/Assump!$D$42*$E$50*W$17*W8</f>
        <v>12.261173870513836</v>
      </c>
      <c r="X50" s="85">
        <f ca="1">X$21/Assump!$D$42*$E$50*X$17*X8</f>
        <v>12.301313763190196</v>
      </c>
      <c r="Y50" s="85">
        <f ca="1">Y$21/Assump!$D$42*$E$50*Y$17*Y8</f>
        <v>12.341585063430063</v>
      </c>
      <c r="Z50" s="85">
        <f ca="1">Z$21/Assump!$D$42*$E$50*Z$17*Z8</f>
        <v>12.381988201427605</v>
      </c>
      <c r="AA50" s="85">
        <f ca="1">AA$21/Assump!$D$42*$E$50*AA$17*AA8</f>
        <v>12.422523608785337</v>
      </c>
      <c r="AB50" s="85">
        <f ca="1">AB$21/Assump!$D$42*$E$50*AB$17*AB8</f>
        <v>12.463191718518724</v>
      </c>
      <c r="AC50" s="85">
        <f ca="1">AC$21/Assump!$D$42*$E$50*AC$17*AC8</f>
        <v>12.503992965060808</v>
      </c>
      <c r="AD50" s="85">
        <f ca="1">AD$21/Assump!$D$42*$E$50*AD$17*AD8</f>
        <v>12.544927784266863</v>
      </c>
      <c r="AE50" s="85">
        <f ca="1">AE$21/Assump!$D$42*$E$50*AE$17*AE8</f>
        <v>12.585996613419029</v>
      </c>
      <c r="AF50" s="85">
        <f ca="1">AF$21/Assump!$D$42*$E$50*AF$17*AF8</f>
        <v>12.627199891231001</v>
      </c>
      <c r="AG50" s="85">
        <f ca="1">AG$21/Assump!$D$42*$E$50*AG$17*AG8</f>
        <v>12.668538057852702</v>
      </c>
      <c r="AH50" s="85">
        <f ca="1">AH$21/Assump!$D$42*$E$50*AH$17*AH8</f>
        <v>12.710011554874995</v>
      </c>
      <c r="AI50" s="85">
        <f ca="1">AI$21/Assump!$D$42*$E$50*AI$17*AI8</f>
        <v>12.751620825334397</v>
      </c>
      <c r="AJ50" s="85">
        <f ca="1">AJ$21/Assump!$D$42*$E$50*AJ$17*AJ8</f>
        <v>12.793366313717812</v>
      </c>
      <c r="AK50" s="85">
        <f ca="1">AK$21/Assump!$D$42*$E$50*AK$17*AK8</f>
        <v>12.835248465967274</v>
      </c>
      <c r="AL50" s="85">
        <f ca="1">AL$21/Assump!$D$42*$E$50*AL$17*AL8</f>
        <v>12.877267729484718</v>
      </c>
      <c r="AM50" s="85">
        <f ca="1">AM$21/Assump!$D$42*$E$50*AM$17*AM8</f>
        <v>12.919424553136757</v>
      </c>
      <c r="AN50" s="85">
        <f ca="1">AN$21/Assump!$D$42*$E$50*AN$17*AN8</f>
        <v>12.96171938725948</v>
      </c>
      <c r="AO50" s="85">
        <f ca="1">AO$21/Assump!$D$42*$E$50*AO$17*AO8</f>
        <v>13.004152683663252</v>
      </c>
      <c r="AP50" s="85">
        <f ca="1">AP$21/Assump!$D$42*$E$50*AP$17*AP8</f>
        <v>13.046724895637549</v>
      </c>
      <c r="AQ50" s="85">
        <f ca="1">AQ$21/Assump!$D$42*$E$50*AQ$17*AQ8</f>
        <v>13.089436477955804</v>
      </c>
      <c r="AR50" s="85">
        <f ca="1">AR$21/Assump!$D$42*$E$50*AR$17*AR8</f>
        <v>13.132287886880254</v>
      </c>
      <c r="AS50" s="85">
        <f ca="1">AS$21/Assump!$D$42*$E$50*AS$17*AS8</f>
        <v>13.175279580166821</v>
      </c>
      <c r="AT50" s="85">
        <f ca="1">AT$21/Assump!$D$42*$E$50*AT$17*AT8</f>
        <v>13.218412017070007</v>
      </c>
      <c r="AU50" s="85">
        <f ca="1">AU$21/Assump!$D$42*$E$50*AU$17*AU8</f>
        <v>13.261685658347785</v>
      </c>
      <c r="AV50" s="85">
        <f ca="1">AV$21/Assump!$D$42*$E$50*AV$17*AV8</f>
        <v>13.305100966266535</v>
      </c>
      <c r="AW50" s="85">
        <f ca="1">AW$21/Assump!$D$42*$E$50*AW$17*AW8</f>
        <v>13.348658404605976</v>
      </c>
      <c r="AX50" s="85">
        <f ca="1">AX$21/Assump!$D$42*$E$50*AX$17*AX8</f>
        <v>13.392358438664118</v>
      </c>
      <c r="AY50" s="85">
        <f ca="1">AY$21/Assump!$D$42*$E$50*AY$17*AY8</f>
        <v>13.43620153526224</v>
      </c>
      <c r="AZ50" s="85">
        <f ca="1">AZ$21/Assump!$D$42*$E$50*AZ$17*AZ8</f>
        <v>13.480188162749871</v>
      </c>
      <c r="BA50" s="85">
        <f ca="1">BA$21/Assump!$D$42*$E$50*BA$17*BA8</f>
        <v>13.524318791009794</v>
      </c>
      <c r="BB50" s="85">
        <f ca="1">BB$21/Assump!$D$42*$E$50*BB$17*BB8</f>
        <v>13.568593891463063</v>
      </c>
      <c r="BC50" s="85">
        <f ca="1">BC$21/Assump!$D$42*$E$50*BC$17*BC8</f>
        <v>13.613013937074047</v>
      </c>
      <c r="BD50" s="85">
        <f ca="1">BD$21/Assump!$D$42*$E$50*BD$17*BD8</f>
        <v>13.657579402355474</v>
      </c>
      <c r="BE50" s="85">
        <f ca="1">BE$21/Assump!$D$42*$E$50*BE$17*BE8</f>
        <v>13.702290763373506</v>
      </c>
      <c r="BF50" s="85">
        <f ca="1">BF$21/Assump!$D$42*$E$50*BF$17*BF8</f>
        <v>13.74714849775282</v>
      </c>
      <c r="BG50" s="85">
        <f ca="1">BG$21/Assump!$D$42*$E$50*BG$17*BG8</f>
        <v>13.79215308468171</v>
      </c>
      <c r="BH50" s="85">
        <f ca="1">BH$21/Assump!$D$42*$E$50*BH$17*BH8</f>
        <v>13.837305004917207</v>
      </c>
      <c r="BI50" s="85">
        <f ca="1">BI$21/Assump!$D$42*$E$50*BI$17*BI8</f>
        <v>13.882604740790226</v>
      </c>
      <c r="BJ50" s="85">
        <f ca="1">BJ$21/Assump!$D$42*$E$50*BJ$17*BJ8</f>
        <v>13.928052776210693</v>
      </c>
      <c r="BK50" s="85">
        <f ca="1">BK$21/Assump!$D$42*$E$50*BK$17*BK8</f>
        <v>13.973649596672741</v>
      </c>
      <c r="BL50" s="85">
        <f ca="1">BL$21/Assump!$D$42*$E$50*BL$17*BL8</f>
        <v>14.019395689259877</v>
      </c>
      <c r="BM50" s="85">
        <f ca="1">BM$21/Assump!$D$42*$E$50*BM$17*BM8</f>
        <v>14.065291542650195</v>
      </c>
      <c r="BN50" s="85">
        <f ca="1">BN$21/Assump!$D$42*$E$50*BN$17*BN8</f>
        <v>14.111337647121596</v>
      </c>
      <c r="BO50" s="85">
        <f ca="1">BO$21/Assump!$D$42*$E$50*BO$17*BO8</f>
        <v>14.157534494557018</v>
      </c>
      <c r="BP50" s="85">
        <f ca="1">BP$21/Assump!$D$42*$E$50*BP$17*BP8</f>
        <v>14.203882578449702</v>
      </c>
      <c r="BQ50" s="85">
        <f ca="1">BQ$21/Assump!$D$42*$E$50*BQ$17*BQ8</f>
        <v>14.250382393908453</v>
      </c>
      <c r="BR50" s="85">
        <f ca="1">BR$21/Assump!$D$42*$E$50*BR$17*BR8</f>
        <v>14.297034437662937</v>
      </c>
      <c r="BS50" s="85">
        <f ca="1">BS$21/Assump!$D$42*$E$50*BS$17*BS8</f>
        <v>14.343839208068982</v>
      </c>
      <c r="BT50" s="85">
        <f ca="1">BT$21/Assump!$D$42*$E$50*BT$17*BT8</f>
        <v>14.390797205113902</v>
      </c>
      <c r="BU50" s="85">
        <f ca="1">BU$21/Assump!$D$42*$E$50*BU$17*BU8</f>
        <v>14.437908930421841</v>
      </c>
      <c r="BV50" s="85">
        <f ca="1">BV$21/Assump!$D$42*$E$50*BV$17*BV8</f>
        <v>14.485174887259127</v>
      </c>
      <c r="BW50" s="85">
        <f ca="1">BW$21/Assump!$D$42*$E$50*BW$17*BW8</f>
        <v>14.532595580539656</v>
      </c>
      <c r="BX50" s="85">
        <f ca="1">BX$21/Assump!$D$42*$E$50*BX$17*BX8</f>
        <v>14.580171516830275</v>
      </c>
      <c r="BY50" s="85">
        <f ca="1">BY$21/Assump!$D$42*$E$50*BY$17*BY8</f>
        <v>14.627903204356207</v>
      </c>
      <c r="BZ50" s="85">
        <f ca="1">BZ$21/Assump!$D$42*$E$50*BZ$17*BZ8</f>
        <v>14.675791153006461</v>
      </c>
      <c r="CA50" s="85">
        <f ca="1">CA$21/Assump!$D$42*$E$50*CA$17*CA8</f>
        <v>14.723835874339301</v>
      </c>
      <c r="CB50" s="85">
        <f ca="1">CB$21/Assump!$D$42*$E$50*CB$17*CB8</f>
        <v>14.772037881587694</v>
      </c>
      <c r="CC50" s="85">
        <f ca="1">CC$21/Assump!$D$42*$E$50*CC$17*CC8</f>
        <v>14.820397689664798</v>
      </c>
      <c r="CD50" s="85">
        <f ca="1">CD$21/Assump!$D$42*$E$50*CD$17*CD8</f>
        <v>14.868915815169462</v>
      </c>
      <c r="CE50" s="85">
        <f ca="1">CE$21/Assump!$D$42*$E$50*CE$17*CE8</f>
        <v>14.917592776391748</v>
      </c>
      <c r="CF50" s="85">
        <f ca="1">CF$21/Assump!$D$42*$E$50*CF$17*CF8</f>
        <v>14.966429093318464</v>
      </c>
      <c r="CG50" s="85">
        <f ca="1">CG$21/Assump!$D$42*$E$50*CG$17*CG8</f>
        <v>15.015425287638719</v>
      </c>
      <c r="CH50" s="85">
        <f ca="1">CH$21/Assump!$D$42*$E$50*CH$17*CH8</f>
        <v>15.064581882749497</v>
      </c>
      <c r="CI50" s="85">
        <f ca="1">CI$21/Assump!$D$42*$E$50*CI$17*CI8</f>
        <v>15.113899403761248</v>
      </c>
      <c r="CJ50" s="85">
        <f ca="1">CJ$21/Assump!$D$42*$E$50*CJ$17*CJ8</f>
        <v>15.163378377503493</v>
      </c>
      <c r="CK50" s="85">
        <f ca="1">CK$21/Assump!$D$42*$E$50*CK$17*CK8</f>
        <v>15.213019332530459</v>
      </c>
      <c r="CL50" s="85">
        <f ca="1">CL$21/Assump!$D$42*$E$50*CL$17*CL8</f>
        <v>15.262822799126726</v>
      </c>
      <c r="CM50" s="85">
        <f ca="1">CM$21/Assump!$D$42*$E$50*CM$17*CM8</f>
        <v>15.31278930931288</v>
      </c>
      <c r="CN50" s="85">
        <f ca="1">CN$21/Assump!$D$42*$E$50*CN$17*CN8</f>
        <v>15.362919396851208</v>
      </c>
      <c r="CO50" s="85">
        <f ca="1">CO$21/Assump!$D$42*$E$50*CO$17*CO8</f>
        <v>15.413213597251396</v>
      </c>
      <c r="CP50" s="85">
        <f ca="1">CP$21/Assump!$D$42*$E$50*CP$17*CP8</f>
        <v>15.463672447776247</v>
      </c>
      <c r="CQ50" s="85">
        <f ca="1">CQ$21/Assump!$D$42*$E$50*CQ$17*CQ8</f>
        <v>15.514296487447425</v>
      </c>
      <c r="CR50" s="85">
        <f ca="1">CR$21/Assump!$D$42*$E$50*CR$17*CR8</f>
        <v>15.565086257051211</v>
      </c>
      <c r="CS50" s="85">
        <f ca="1">CS$21/Assump!$D$42*$E$50*CS$17*CS8</f>
        <v>15.616042299144279</v>
      </c>
      <c r="CT50" s="85">
        <f ca="1">CT$21/Assump!$D$42*$E$50*CT$17*CT8</f>
        <v>15.667165158059488</v>
      </c>
      <c r="CU50" s="85">
        <f ca="1">CU$21/Assump!$D$42*$E$50*CU$17*CU8</f>
        <v>15.718455379911706</v>
      </c>
      <c r="CV50" s="85">
        <f ca="1">CV$21/Assump!$D$42*$E$50*CV$17*CV8</f>
        <v>15.769913512603642</v>
      </c>
      <c r="CW50" s="85">
        <f ca="1">CW$21/Assump!$D$42*$E$50*CW$17*CW8</f>
        <v>15.821540105831691</v>
      </c>
      <c r="CX50" s="85">
        <f ca="1">CX$21/Assump!$D$42*$E$50*CX$17*CX8</f>
        <v>15.873335711091809</v>
      </c>
      <c r="CY50" s="85">
        <f ca="1">CY$21/Assump!$D$42*$E$50*CY$17*CY8</f>
        <v>15.925300881685409</v>
      </c>
      <c r="CZ50" s="85">
        <f ca="1">CZ$21/Assump!$D$42*$E$50*CZ$17*CZ8</f>
        <v>15.97743617272527</v>
      </c>
      <c r="DA50" s="85">
        <f ca="1">DA$21/Assump!$D$42*$E$50*DA$17*DA8</f>
        <v>16.029742141141465</v>
      </c>
      <c r="DB50" s="85">
        <f ca="1">DB$21/Assump!$D$42*$E$50*DB$17*DB8</f>
        <v>16.08221934568731</v>
      </c>
      <c r="DC50" s="85">
        <f ca="1">DC$21/Assump!$D$42*$E$50*DC$17*DC8</f>
        <v>16.134868346945336</v>
      </c>
      <c r="DD50" s="85">
        <f ca="1">DD$21/Assump!$D$42*$E$50*DD$17*DD8</f>
        <v>16.187689707333274</v>
      </c>
      <c r="DE50" s="85">
        <f ca="1">DE$21/Assump!$D$42*$E$50*DE$17*DE8</f>
        <v>16.24068399111006</v>
      </c>
      <c r="DF50" s="85">
        <f ca="1">DF$21/Assump!$D$42*$E$50*DF$17*DF8</f>
        <v>16.293851764381881</v>
      </c>
      <c r="DG50" s="85">
        <f ca="1">DG$21/Assump!$D$42*$E$50*DG$17*DG8</f>
        <v>16.347193595108191</v>
      </c>
      <c r="DH50" s="85">
        <f ca="1">DH$21/Assump!$D$42*$E$50*DH$17*DH8</f>
        <v>16.400710053107801</v>
      </c>
      <c r="DI50" s="85">
        <f ca="1">DI$21/Assump!$D$42*$E$50*DI$17*DI8</f>
        <v>16.454401710064971</v>
      </c>
      <c r="DJ50" s="85">
        <f ca="1">DJ$21/Assump!$D$42*$E$50*DJ$17*DJ8</f>
        <v>16.508269139535493</v>
      </c>
      <c r="DK50" s="85">
        <f ca="1">DK$21/Assump!$D$42*$E$50*DK$17*DK8</f>
        <v>16.562312916952838</v>
      </c>
      <c r="DL50" s="85">
        <f ca="1">DL$21/Assump!$D$42*$E$50*DL$17*DL8</f>
        <v>16.616533619634293</v>
      </c>
      <c r="DM50" s="85">
        <f ca="1">DM$21/Assump!$D$42*$E$50*DM$17*DM8</f>
        <v>16.670931826787136</v>
      </c>
      <c r="DN50" s="85">
        <f ca="1">DN$21/Assump!$D$42*$E$50*DN$17*DN8</f>
        <v>16.725508119514814</v>
      </c>
      <c r="DO50" s="85">
        <f ca="1">DO$21/Assump!$D$42*$E$50*DO$17*DO8</f>
        <v>16.780263080823161</v>
      </c>
      <c r="DP50" s="85">
        <f ca="1">DP$21/Assump!$D$42*$E$50*DP$17*DP8</f>
        <v>16.835197295626617</v>
      </c>
      <c r="DQ50" s="85">
        <f ca="1">DQ$21/Assump!$D$42*$E$50*DQ$17*DQ8</f>
        <v>16.890311350754477</v>
      </c>
      <c r="DR50" s="85">
        <f ca="1">DR$21/Assump!$D$42*$E$50*DR$17*DR8</f>
        <v>16.945605834957167</v>
      </c>
      <c r="DS50" s="85">
        <f ca="1">DS$21/Assump!$D$42*$E$50*DS$17*DS8</f>
        <v>17.001081338912531</v>
      </c>
      <c r="DT50" s="85">
        <f ca="1">DT$21/Assump!$D$42*$E$50*DT$17*DT8</f>
        <v>17.056738455232129</v>
      </c>
      <c r="DU50" s="85">
        <f ca="1">DU$21/Assump!$D$42*$E$50*DU$17*DU8</f>
        <v>17.112577778467582</v>
      </c>
      <c r="DV50" s="85">
        <f ca="1">DV$21/Assump!$D$42*$E$50*DV$17*DV8</f>
        <v>17.168599905116924</v>
      </c>
      <c r="DW50" s="85">
        <f ca="1">DW$21/Assump!$D$42*$E$50*DW$17*DW8</f>
        <v>17.224805433630962</v>
      </c>
      <c r="DX50" s="85">
        <f ca="1">DX$21/Assump!$D$42*$E$50*DX$17*DX8</f>
        <v>17.281194964419676</v>
      </c>
      <c r="DY50" s="85">
        <f ca="1">DY$21/Assump!$D$42*$E$50*DY$17*DY8</f>
        <v>17.337769099858633</v>
      </c>
      <c r="DZ50" s="85">
        <f ca="1">DZ$21/Assump!$D$42*$E$50*DZ$17*DZ8</f>
        <v>17.394528444295418</v>
      </c>
      <c r="EA50" s="85">
        <f ca="1">EA$21/Assump!$D$42*$E$50*EA$17*EA8</f>
        <v>17.451473604056098</v>
      </c>
      <c r="EB50" s="85">
        <f ca="1">EB$21/Assump!$D$42*$E$50*EB$17*EB8</f>
        <v>17.508605187451689</v>
      </c>
      <c r="EC50" s="85">
        <f ca="1">EC$21/Assump!$D$42*$E$50*EC$17*EC8</f>
        <v>17.565923804784667</v>
      </c>
      <c r="ED50" s="85">
        <f ca="1">ED$21/Assump!$D$42*$E$50*ED$17*ED8</f>
        <v>17.623430068355464</v>
      </c>
      <c r="EE50" s="85">
        <f ca="1">EE$21/Assump!$D$42*$E$50*EE$17*EE8</f>
        <v>17.681124592469043</v>
      </c>
      <c r="EF50" s="85">
        <f ca="1">EF$21/Assump!$D$42*$E$50*EF$17*EF8</f>
        <v>17.739007993441422</v>
      </c>
      <c r="EG50" s="85">
        <f ca="1">EG$21/Assump!$D$42*$E$50*EG$17*EG8</f>
        <v>17.797080889606296</v>
      </c>
      <c r="EH50" s="85">
        <f ca="1">EH$21/Assump!$D$42*$E$50*EH$17*EH8</f>
        <v>17.855343901321611</v>
      </c>
      <c r="EI50" s="85">
        <f ca="1">EI$21/Assump!$D$42*$E$50*EI$17*EI8</f>
        <v>17.91379765097621</v>
      </c>
      <c r="EJ50" s="85">
        <f ca="1">EJ$21/Assump!$D$42*$E$50*EJ$17*EJ8</f>
        <v>17.972442762996476</v>
      </c>
      <c r="EK50" s="85">
        <f ca="1">EK$21/Assump!$D$42*$E$50*EK$17*EK8</f>
        <v>18.031279863852991</v>
      </c>
      <c r="EL50" s="85">
        <f ca="1">EL$21/Assump!$D$42*$E$50*EL$17*EL8</f>
        <v>18.090309582067249</v>
      </c>
      <c r="EM50" s="85">
        <f ca="1">EM$21/Assump!$D$42*$E$50*EM$17*EM8</f>
        <v>18.149532548218357</v>
      </c>
      <c r="EN50" s="85">
        <f ca="1">EN$21/Assump!$D$42*$E$50*EN$17*EN8</f>
        <v>18.208949394949773</v>
      </c>
      <c r="EO50" s="85">
        <f ca="1">EO$21/Assump!$D$42*$E$50*EO$17*EO8</f>
        <v>18.268560756976065</v>
      </c>
      <c r="EP50" s="85">
        <f ca="1">EP$21/Assump!$D$42*$E$50*EP$17*EP8</f>
        <v>18.328367271089697</v>
      </c>
      <c r="EQ50" s="85">
        <f ca="1">EQ$21/Assump!$D$42*$E$50*EQ$17*EQ8</f>
        <v>18.388369576167815</v>
      </c>
      <c r="ER50" s="85">
        <f ca="1">ER$21/Assump!$D$42*$E$50*ER$17*ER8</f>
        <v>18.448568313179091</v>
      </c>
      <c r="ES50" s="85">
        <f ca="1">ES$21/Assump!$D$42*$E$50*ES$17*ES8</f>
        <v>18.508964125190559</v>
      </c>
      <c r="ET50" s="85">
        <f ca="1">ET$21/Assump!$D$42*$E$50*ET$17*ET8</f>
        <v>18.569557657374489</v>
      </c>
      <c r="EU50" s="85">
        <f ca="1">EU$21/Assump!$D$42*$E$50*EU$17*EU8</f>
        <v>18.630349557015272</v>
      </c>
      <c r="EV50" s="85">
        <f ca="1">EV$21/Assump!$D$42*$E$50*EV$17*EV8</f>
        <v>18.691340473516345</v>
      </c>
      <c r="EW50" s="85">
        <f ca="1">EW$21/Assump!$D$42*$E$50*EW$17*EW8</f>
        <v>18.752531058407122</v>
      </c>
      <c r="EX50" s="85">
        <f ca="1">EX$21/Assump!$D$42*$E$50*EX$17*EX8</f>
        <v>18.813921965349948</v>
      </c>
      <c r="EY50" s="85">
        <f ca="1">EY$21/Assump!$D$42*$E$50*EY$17*EY8</f>
        <v>18.875513850147101</v>
      </c>
      <c r="EZ50" s="85">
        <f ca="1">EZ$21/Assump!$D$42*$E$50*EZ$17*EZ8</f>
        <v>18.937307370747778</v>
      </c>
      <c r="FA50" s="85">
        <f ca="1">FA$21/Assump!$D$42*$E$50*FA$17*FA8</f>
        <v>18.999303187255123</v>
      </c>
      <c r="FB50" s="85">
        <f ca="1">FB$21/Assump!$D$42*$E$50*FB$17*FB8</f>
        <v>19.061501961933299</v>
      </c>
      <c r="FC50" s="85">
        <f ca="1">FC$21/Assump!$D$42*$E$50*FC$17*FC8</f>
        <v>19.123904359214546</v>
      </c>
      <c r="FD50" s="85">
        <f ca="1">FD$21/Assump!$D$42*$E$50*FD$17*FD8</f>
        <v>19.186511045706272</v>
      </c>
      <c r="FE50" s="85">
        <f ca="1">FE$21/Assump!$D$42*$E$50*FE$17*FE8</f>
        <v>19.249322690198198</v>
      </c>
      <c r="FF50" s="85">
        <f ca="1">FF$21/Assump!$D$42*$E$50*FF$17*FF8</f>
        <v>19.312339963669483</v>
      </c>
      <c r="FG50" s="85">
        <f ca="1">FG$21/Assump!$D$42*$E$50*FG$17*FG8</f>
        <v>19.3755635392959</v>
      </c>
      <c r="FH50" s="85">
        <f ca="1">FH$21/Assump!$D$42*$E$50*FH$17*FH8</f>
        <v>19.438994092457015</v>
      </c>
      <c r="FI50" s="85">
        <f ca="1">FI$21/Assump!$D$42*$E$50*FI$17*FI8</f>
        <v>19.502632300743421</v>
      </c>
      <c r="FJ50" s="85">
        <f ca="1">FJ$21/Assump!$D$42*$E$50*FJ$17*FJ8</f>
        <v>19.56647884396396</v>
      </c>
      <c r="FK50" s="85">
        <f ca="1">FK$21/Assump!$D$42*$E$50*FK$17*FK8</f>
        <v>19.630534404152996</v>
      </c>
      <c r="FL50" s="85">
        <f ca="1">FL$21/Assump!$D$42*$E$50*FL$17*FL8</f>
        <v>19.694799665577698</v>
      </c>
      <c r="FM50" s="85">
        <f ca="1">FM$21/Assump!$D$42*$E$50*FM$17*FM8</f>
        <v>19.759275314745338</v>
      </c>
      <c r="FN50" s="85">
        <f ca="1">FN$21/Assump!$D$42*$E$50*FN$17*FN8</f>
        <v>19.823962040410642</v>
      </c>
      <c r="FO50" s="85">
        <f ca="1">FO$21/Assump!$D$42*$E$50*FO$17*FO8</f>
        <v>19.888860533583134</v>
      </c>
      <c r="FP50" s="85">
        <f ca="1">FP$21/Assump!$D$42*$E$50*FP$17*FP8</f>
        <v>19.953971487534531</v>
      </c>
      <c r="FQ50" s="85">
        <f ca="1">FQ$21/Assump!$D$42*$E$50*FQ$17*FQ8</f>
        <v>20.019295597806138</v>
      </c>
      <c r="FR50" s="85">
        <f ca="1">FR$21/Assump!$D$42*$E$50*FR$17*FR8</f>
        <v>20.084833562216275</v>
      </c>
      <c r="FS50" s="85">
        <f ca="1">FS$21/Assump!$D$42*$E$50*FS$17*FS8</f>
        <v>20.150586080867747</v>
      </c>
      <c r="FT50" s="85">
        <f ca="1">FT$21/Assump!$D$42*$E$50*FT$17*FT8</f>
        <v>20.216553856155308</v>
      </c>
      <c r="FU50" s="85">
        <f ca="1">FU$21/Assump!$D$42*$E$50*FU$17*FU8</f>
        <v>20.28273759277317</v>
      </c>
      <c r="FV50" s="85">
        <f ca="1">FV$21/Assump!$D$42*$E$50*FV$17*FV8</f>
        <v>20.349137997722533</v>
      </c>
      <c r="FW50" s="85">
        <f ca="1">FW$21/Assump!$D$42*$E$50*FW$17*FW8</f>
        <v>20.415755780319131</v>
      </c>
      <c r="FX50" s="85">
        <f ca="1">FX$21/Assump!$D$42*$E$50*FX$17*FX8</f>
        <v>20.482591652200821</v>
      </c>
      <c r="FY50" s="85">
        <f ca="1">FY$21/Assump!$D$42*$E$50*FY$17*FY8</f>
        <v>20.549646327335164</v>
      </c>
      <c r="FZ50" s="85">
        <f ca="1">FZ$21/Assump!$D$42*$E$50*FZ$17*FZ8</f>
        <v>20.61692052202708</v>
      </c>
      <c r="GA50" s="85">
        <f ca="1">GA$21/Assump!$D$42*$E$50*GA$17*GA8</f>
        <v>20.684414954926471</v>
      </c>
      <c r="GB50" s="85">
        <f ca="1">GB$21/Assump!$D$42*$E$50*GB$17*GB8</f>
        <v>20.752130347035926</v>
      </c>
      <c r="GC50" s="85">
        <f ca="1">GC$21/Assump!$D$42*$E$50*GC$17*GC8</f>
        <v>20.820067421718395</v>
      </c>
      <c r="GD50" s="85">
        <f ca="1">GD$21/Assump!$D$42*$E$50*GD$17*GD8</f>
        <v>20.888226904704936</v>
      </c>
      <c r="GE50" s="85">
        <f ca="1">GE$21/Assump!$D$42*$E$50*GE$17*GE8</f>
        <v>20.956609524102465</v>
      </c>
      <c r="GF50" s="85">
        <f ca="1">GF$21/Assump!$D$42*$E$50*GF$17*GF8</f>
        <v>21.025216010401529</v>
      </c>
      <c r="GG50" s="85">
        <f ca="1">GG$21/Assump!$D$42*$E$50*GG$17*GG8</f>
        <v>21.094047096484108</v>
      </c>
      <c r="GH50" s="85">
        <f ca="1">GH$21/Assump!$D$42*$E$50*GH$17*GH8</f>
        <v>21.163103517631445</v>
      </c>
      <c r="GI50" s="85">
        <f ca="1">GI$21/Assump!$D$42*$E$50*GI$17*GI8</f>
        <v>21.232386011531908</v>
      </c>
      <c r="GJ50" s="85">
        <f ca="1">GJ$21/Assump!$D$42*$E$50*GJ$17*GJ8</f>
        <v>21.301895318288864</v>
      </c>
      <c r="GK50" s="85">
        <f ca="1">GK$21/Assump!$D$42*$E$50*GK$17*GK8</f>
        <v>21.37163218042858</v>
      </c>
      <c r="GL50" s="85">
        <f ca="1">GL$21/Assump!$D$42*$E$50*GL$17*GL8</f>
        <v>21.441597342908175</v>
      </c>
      <c r="GM50" s="85">
        <f ca="1">GM$21/Assump!$D$42*$E$50*GM$17*GM8</f>
        <v>21.51179155312354</v>
      </c>
      <c r="GN50" s="85">
        <f ca="1">GN$21/Assump!$D$42*$E$50*GN$17*GN8</f>
        <v>21.582215560917373</v>
      </c>
      <c r="GO50" s="85">
        <f ca="1">GO$21/Assump!$D$42*$E$50*GO$17*GO8</f>
        <v>21.652870118587138</v>
      </c>
      <c r="GP50" s="85">
        <f ca="1">GP$21/Assump!$D$42*$E$50*GP$17*GP8</f>
        <v>21.723755980893145</v>
      </c>
      <c r="GQ50" s="85">
        <f ca="1">GQ$21/Assump!$D$42*$E$50*GQ$17*GQ8</f>
        <v>21.794873905066577</v>
      </c>
      <c r="GR50" s="85">
        <f ca="1">GR$21/Assump!$D$42*$E$50*GR$17*GR8</f>
        <v>21.866224650817603</v>
      </c>
      <c r="GS50" s="85">
        <f ca="1">GS$21/Assump!$D$42*$E$50*GS$17*GS8</f>
        <v>21.937808980343483</v>
      </c>
      <c r="GT50" s="85">
        <f ca="1">GT$21/Assump!$D$42*$E$50*GT$17*GT8</f>
        <v>22.009627658336715</v>
      </c>
      <c r="GU50" s="85">
        <f ca="1">GU$21/Assump!$D$42*$E$50*GU$17*GU8</f>
        <v>22.081681451993198</v>
      </c>
      <c r="GV50" s="85">
        <f ca="1">GV$21/Assump!$D$42*$E$50*GV$17*GV8</f>
        <v>22.15397113102043</v>
      </c>
      <c r="GW50" s="85">
        <f ca="1">GW$21/Assump!$D$42*$E$50*GW$17*GW8</f>
        <v>22.226497467645739</v>
      </c>
      <c r="GX50" s="85">
        <f ca="1">GX$21/Assump!$D$42*$E$50*GX$17*GX8</f>
        <v>22.299261236624513</v>
      </c>
      <c r="GY50" s="85">
        <f ca="1">GY$21/Assump!$D$42*$E$50*GY$17*GY8</f>
        <v>22.372263215248498</v>
      </c>
      <c r="GZ50" s="85">
        <f ca="1">GZ$21/Assump!$D$42*$E$50*GZ$17*GZ8</f>
        <v>22.445504183354082</v>
      </c>
      <c r="HA50" s="85">
        <f ca="1">HA$21/Assump!$D$42*$E$50*HA$17*HA8</f>
        <v>22.518984923330642</v>
      </c>
      <c r="HB50" s="85">
        <f ca="1">HB$21/Assump!$D$42*$E$50*HB$17*HB8</f>
        <v>22.592706220128889</v>
      </c>
      <c r="HC50" s="85">
        <f ca="1">HC$21/Assump!$D$42*$E$50*HC$17*HC8</f>
        <v>22.666668861269255</v>
      </c>
      <c r="HD50" s="85">
        <f ca="1">HD$21/Assump!$D$42*$E$50*HD$17*HD8</f>
        <v>22.740873636850324</v>
      </c>
      <c r="HE50" s="85">
        <f ca="1">HE$21/Assump!$D$42*$E$50*HE$17*HE8</f>
        <v>22.81532133955724</v>
      </c>
      <c r="HF50" s="85">
        <f ca="1">HF$21/Assump!$D$42*$E$50*HF$17*HF8</f>
        <v>22.8900127646702</v>
      </c>
      <c r="HG50" s="85">
        <f ca="1">HG$21/Assump!$D$42*$E$50*HG$17*HG8</f>
        <v>22.964948710072939</v>
      </c>
      <c r="HH50" s="85">
        <f ca="1">HH$21/Assump!$D$42*$E$50*HH$17*HH8</f>
        <v>23.040129976261262</v>
      </c>
      <c r="HI50" s="85">
        <f ca="1">HI$21/Assump!$D$42*$E$50*HI$17*HI8</f>
        <v>23.115557366351581</v>
      </c>
      <c r="HJ50" s="85">
        <f ca="1">HJ$21/Assump!$D$42*$E$50*HJ$17*HJ8</f>
        <v>23.191231686089509</v>
      </c>
      <c r="HK50" s="85">
        <f ca="1">HK$21/Assump!$D$42*$E$50*HK$17*HK8</f>
        <v>23.267153743858451</v>
      </c>
      <c r="HL50" s="85">
        <f ca="1">HL$21/Assump!$D$42*$E$50*HL$17*HL8</f>
        <v>23.34332435068826</v>
      </c>
      <c r="HM50" s="85">
        <f ca="1">HM$21/Assump!$D$42*$E$50*HM$17*HM8</f>
        <v>23.419744320263881</v>
      </c>
      <c r="HN50" s="85">
        <f ca="1">HN$21/Assump!$D$42*$E$50*HN$17*HN8</f>
        <v>23.496414468934056</v>
      </c>
      <c r="HO50" s="85">
        <f ca="1">HO$21/Assump!$D$42*$E$50*HO$17*HO8</f>
        <v>23.57333561572004</v>
      </c>
      <c r="HP50" s="85">
        <f ca="1">HP$21/Assump!$D$42*$E$50*HP$17*HP8</f>
        <v>23.650508582324353</v>
      </c>
      <c r="HQ50" s="85">
        <f ca="1">HQ$21/Assump!$D$42*$E$50*HQ$17*HQ8</f>
        <v>23.727934193139543</v>
      </c>
      <c r="HR50" s="85">
        <f ca="1">HR$21/Assump!$D$42*$E$50*HR$17*HR8</f>
        <v>23.805613275257024</v>
      </c>
      <c r="HS50" s="85">
        <f ca="1">HS$21/Assump!$D$42*$E$50*HS$17*HS8</f>
        <v>23.883546658475872</v>
      </c>
      <c r="HT50" s="85">
        <f ca="1">HT$21/Assump!$D$42*$E$50*HT$17*HT8</f>
        <v>23.96173517531173</v>
      </c>
      <c r="HU50" s="85">
        <f ca="1">HU$21/Assump!$D$42*$E$50*HU$17*HU8</f>
        <v>24.040179661005663</v>
      </c>
      <c r="HV50" s="85">
        <f ca="1">HV$21/Assump!$D$42*$E$50*HV$17*HV8</f>
        <v>24.118880953533107</v>
      </c>
      <c r="HW50" s="85">
        <f ca="1">HW$21/Assump!$D$42*$E$50*HW$17*HW8</f>
        <v>24.197839893612809</v>
      </c>
      <c r="HX50" s="85">
        <f ca="1">HX$21/Assump!$D$42*$E$50*HX$17*HX8</f>
        <v>24.277057324715809</v>
      </c>
      <c r="HY50" s="85">
        <f ca="1">HY$21/Assump!$D$42*$E$50*HY$17*HY8</f>
        <v>24.356534093074455</v>
      </c>
      <c r="HZ50" s="85">
        <f ca="1">HZ$21/Assump!$D$42*$E$50*HZ$17*HZ8</f>
        <v>24.436271047691434</v>
      </c>
      <c r="IA50" s="85">
        <f ca="1">IA$21/Assump!$D$42*$E$50*IA$17*IA8</f>
        <v>24.516269040348856</v>
      </c>
      <c r="IB50" s="85">
        <f ca="1">IB$21/Assump!$D$42*$E$50*IB$17*IB8</f>
        <v>24.596528925617335</v>
      </c>
      <c r="IC50" s="85">
        <f ca="1">IC$21/Assump!$D$42*$E$50*IC$17*IC8</f>
        <v>24.677051560865138</v>
      </c>
      <c r="ID50" s="85">
        <f ca="1">ID$21/Assump!$D$42*$E$50*ID$17*ID8</f>
        <v>24.677051560865138</v>
      </c>
      <c r="IE50" s="85">
        <f ca="1">IE$21/Assump!$D$42*$E$50*IE$17*IE8</f>
        <v>24.677051560865138</v>
      </c>
      <c r="IF50" s="85">
        <f ca="1">IF$21/Assump!$D$42*$E$50*IF$17*IF8</f>
        <v>24.677051560865138</v>
      </c>
      <c r="IG50" s="85">
        <f ca="1">IG$21/Assump!$D$42*$E$50*IG$17*IG8</f>
        <v>24.677051560865138</v>
      </c>
      <c r="IH50" s="85">
        <f ca="1">IH$21/Assump!$D$42*$E$50*IH$17*IH8</f>
        <v>24.677051560865138</v>
      </c>
      <c r="II50" s="85">
        <f ca="1">II$21/Assump!$D$42*$E$50*II$17*II8</f>
        <v>24.677051560865138</v>
      </c>
      <c r="IJ50" s="85">
        <f ca="1">IJ$21/Assump!$D$42*$E$50*IJ$17*IJ8</f>
        <v>24.677051560865138</v>
      </c>
      <c r="IK50" s="85">
        <f ca="1">IK$21/Assump!$D$42*$E$50*IK$17*IK8</f>
        <v>24.677051560865138</v>
      </c>
      <c r="IL50" s="85">
        <f ca="1">IL$21/Assump!$D$42*$E$50*IL$17*IL8</f>
        <v>24.677051560865138</v>
      </c>
    </row>
    <row r="51" spans="2:246" ht="12" customHeight="1" outlineLevel="2" x14ac:dyDescent="0.3">
      <c r="B51" s="7" t="s">
        <v>152</v>
      </c>
      <c r="C51" s="56" t="s">
        <v>150</v>
      </c>
      <c r="E51" s="85"/>
      <c r="F51" s="48"/>
      <c r="G51" s="85">
        <f ca="1">SUM(G52:G54)</f>
        <v>0</v>
      </c>
      <c r="H51" s="85">
        <f t="shared" ref="H51:BS51" ca="1" si="96">SUM(H52:H54)</f>
        <v>0</v>
      </c>
      <c r="I51" s="85">
        <f t="shared" ca="1" si="96"/>
        <v>0</v>
      </c>
      <c r="J51" s="85">
        <f t="shared" ca="1" si="96"/>
        <v>0</v>
      </c>
      <c r="K51" s="85">
        <f t="shared" ca="1" si="96"/>
        <v>0</v>
      </c>
      <c r="L51" s="85">
        <f t="shared" ca="1" si="96"/>
        <v>0</v>
      </c>
      <c r="M51" s="85">
        <f t="shared" ca="1" si="96"/>
        <v>0</v>
      </c>
      <c r="N51" s="85">
        <f t="shared" ca="1" si="96"/>
        <v>0</v>
      </c>
      <c r="O51" s="85">
        <f t="shared" ca="1" si="96"/>
        <v>0</v>
      </c>
      <c r="P51" s="85">
        <f t="shared" ca="1" si="96"/>
        <v>0</v>
      </c>
      <c r="Q51" s="85">
        <f t="shared" ca="1" si="96"/>
        <v>0</v>
      </c>
      <c r="R51" s="85">
        <f t="shared" ca="1" si="96"/>
        <v>0</v>
      </c>
      <c r="S51" s="85">
        <f t="shared" ca="1" si="96"/>
        <v>384.53750103569593</v>
      </c>
      <c r="T51" s="85">
        <f t="shared" ca="1" si="96"/>
        <v>385.73481329472889</v>
      </c>
      <c r="U51" s="85">
        <f t="shared" ca="1" si="96"/>
        <v>386.93594894753107</v>
      </c>
      <c r="V51" s="85">
        <f t="shared" ca="1" si="96"/>
        <v>388.17126829729307</v>
      </c>
      <c r="W51" s="85">
        <f t="shared" ca="1" si="96"/>
        <v>389.41063176115404</v>
      </c>
      <c r="X51" s="85">
        <f t="shared" ca="1" si="96"/>
        <v>390.65405257849136</v>
      </c>
      <c r="Y51" s="85">
        <f t="shared" ca="1" si="96"/>
        <v>391.90154403202433</v>
      </c>
      <c r="Z51" s="85">
        <f t="shared" ca="1" si="96"/>
        <v>393.15311944795673</v>
      </c>
      <c r="AA51" s="85">
        <f t="shared" ca="1" si="96"/>
        <v>394.40879219611867</v>
      </c>
      <c r="AB51" s="85">
        <f t="shared" ca="1" si="96"/>
        <v>395.66857569010978</v>
      </c>
      <c r="AC51" s="85">
        <f t="shared" ca="1" si="96"/>
        <v>396.93248338744201</v>
      </c>
      <c r="AD51" s="85">
        <f t="shared" ca="1" si="96"/>
        <v>398.20052878968409</v>
      </c>
      <c r="AE51" s="85">
        <f t="shared" ca="1" si="96"/>
        <v>399.47272544260511</v>
      </c>
      <c r="AF51" s="85">
        <f t="shared" ca="1" si="96"/>
        <v>400.7490869363196</v>
      </c>
      <c r="AG51" s="85">
        <f t="shared" ca="1" si="96"/>
        <v>402.02962690543251</v>
      </c>
      <c r="AH51" s="85">
        <f t="shared" ca="1" si="96"/>
        <v>403.31435902918497</v>
      </c>
      <c r="AI51" s="85">
        <f t="shared" ca="1" si="96"/>
        <v>404.6032970316005</v>
      </c>
      <c r="AJ51" s="85">
        <f t="shared" ca="1" si="96"/>
        <v>405.89645468163133</v>
      </c>
      <c r="AK51" s="85">
        <f t="shared" ca="1" si="96"/>
        <v>407.19384579330563</v>
      </c>
      <c r="AL51" s="85">
        <f t="shared" ca="1" si="96"/>
        <v>408.49548422587537</v>
      </c>
      <c r="AM51" s="85">
        <f t="shared" ca="1" si="96"/>
        <v>409.80138388396369</v>
      </c>
      <c r="AN51" s="85">
        <f t="shared" ca="1" si="96"/>
        <v>411.1115587177145</v>
      </c>
      <c r="AO51" s="85">
        <f t="shared" ca="1" si="96"/>
        <v>412.42602272294005</v>
      </c>
      <c r="AP51" s="85">
        <f t="shared" ca="1" si="96"/>
        <v>413.74478994127173</v>
      </c>
      <c r="AQ51" s="85">
        <f t="shared" ca="1" si="96"/>
        <v>415.06787446030972</v>
      </c>
      <c r="AR51" s="85">
        <f t="shared" ca="1" si="96"/>
        <v>416.39529041377278</v>
      </c>
      <c r="AS51" s="85">
        <f t="shared" ca="1" si="96"/>
        <v>417.72705198165011</v>
      </c>
      <c r="AT51" s="85">
        <f t="shared" ca="1" si="96"/>
        <v>419.06317339035274</v>
      </c>
      <c r="AU51" s="85">
        <f t="shared" ca="1" si="96"/>
        <v>420.40366891286482</v>
      </c>
      <c r="AV51" s="85">
        <f t="shared" ca="1" si="96"/>
        <v>421.74855286889687</v>
      </c>
      <c r="AW51" s="85">
        <f t="shared" ca="1" si="96"/>
        <v>423.09783962503815</v>
      </c>
      <c r="AX51" s="85">
        <f t="shared" ca="1" si="96"/>
        <v>424.45154359491073</v>
      </c>
      <c r="AY51" s="85">
        <f t="shared" ca="1" si="96"/>
        <v>425.80967923932263</v>
      </c>
      <c r="AZ51" s="85">
        <f t="shared" ca="1" si="96"/>
        <v>427.17226106642335</v>
      </c>
      <c r="BA51" s="85">
        <f t="shared" ca="1" si="96"/>
        <v>428.53930363185799</v>
      </c>
      <c r="BB51" s="85">
        <f t="shared" ca="1" si="96"/>
        <v>429.91082153892307</v>
      </c>
      <c r="BC51" s="85">
        <f t="shared" ca="1" si="96"/>
        <v>431.28682943872241</v>
      </c>
      <c r="BD51" s="85">
        <f t="shared" ca="1" si="96"/>
        <v>432.66734203032399</v>
      </c>
      <c r="BE51" s="85">
        <f t="shared" ca="1" si="96"/>
        <v>434.05237406091658</v>
      </c>
      <c r="BF51" s="85">
        <f t="shared" ca="1" si="96"/>
        <v>435.44194032596727</v>
      </c>
      <c r="BG51" s="85">
        <f t="shared" ca="1" si="96"/>
        <v>436.83605566937979</v>
      </c>
      <c r="BH51" s="85">
        <f t="shared" ca="1" si="96"/>
        <v>438.23473498365308</v>
      </c>
      <c r="BI51" s="85">
        <f t="shared" ca="1" si="96"/>
        <v>439.63799321004007</v>
      </c>
      <c r="BJ51" s="85">
        <f t="shared" ca="1" si="96"/>
        <v>441.04584533870747</v>
      </c>
      <c r="BK51" s="85">
        <f t="shared" ca="1" si="96"/>
        <v>442.45830640889591</v>
      </c>
      <c r="BL51" s="85">
        <f t="shared" ca="1" si="96"/>
        <v>443.87539150908066</v>
      </c>
      <c r="BM51" s="85">
        <f t="shared" ca="1" si="96"/>
        <v>445.29711577713266</v>
      </c>
      <c r="BN51" s="85">
        <f t="shared" ca="1" si="96"/>
        <v>446.72349440048026</v>
      </c>
      <c r="BO51" s="85">
        <f t="shared" ca="1" si="96"/>
        <v>448.15454261627156</v>
      </c>
      <c r="BP51" s="85">
        <f t="shared" ca="1" si="96"/>
        <v>449.59027571153717</v>
      </c>
      <c r="BQ51" s="85">
        <f t="shared" ca="1" si="96"/>
        <v>451.03070902335338</v>
      </c>
      <c r="BR51" s="85">
        <f t="shared" ca="1" si="96"/>
        <v>452.47585793900612</v>
      </c>
      <c r="BS51" s="85">
        <f t="shared" ca="1" si="96"/>
        <v>453.92573789615517</v>
      </c>
      <c r="BT51" s="85">
        <f t="shared" ref="BT51:EE51" ca="1" si="97">SUM(BT52:BT54)</f>
        <v>455.38036438299935</v>
      </c>
      <c r="BU51" s="85">
        <f t="shared" ca="1" si="97"/>
        <v>456.83975293844185</v>
      </c>
      <c r="BV51" s="85">
        <f t="shared" ca="1" si="97"/>
        <v>458.3039191522559</v>
      </c>
      <c r="BW51" s="85">
        <f t="shared" ca="1" si="97"/>
        <v>459.77287866525188</v>
      </c>
      <c r="BX51" s="85">
        <f t="shared" ca="1" si="97"/>
        <v>461.24664716944403</v>
      </c>
      <c r="BY51" s="85">
        <f t="shared" ca="1" si="97"/>
        <v>462.72524040821804</v>
      </c>
      <c r="BZ51" s="85">
        <f t="shared" ca="1" si="97"/>
        <v>464.20867417649953</v>
      </c>
      <c r="CA51" s="85">
        <f t="shared" ca="1" si="97"/>
        <v>465.69696432092252</v>
      </c>
      <c r="CB51" s="85">
        <f t="shared" ca="1" si="97"/>
        <v>467.19012673999885</v>
      </c>
      <c r="CC51" s="85">
        <f t="shared" ca="1" si="97"/>
        <v>468.68817738428771</v>
      </c>
      <c r="CD51" s="85">
        <f t="shared" ca="1" si="97"/>
        <v>470.1911322565665</v>
      </c>
      <c r="CE51" s="85">
        <f t="shared" ca="1" si="97"/>
        <v>471.69900741200149</v>
      </c>
      <c r="CF51" s="85">
        <f t="shared" ca="1" si="97"/>
        <v>473.21181895831955</v>
      </c>
      <c r="CG51" s="85">
        <f t="shared" ca="1" si="97"/>
        <v>474.72958305597962</v>
      </c>
      <c r="CH51" s="85">
        <f t="shared" ca="1" si="97"/>
        <v>476.25231591834626</v>
      </c>
      <c r="CI51" s="85">
        <f t="shared" ca="1" si="97"/>
        <v>477.7800338118621</v>
      </c>
      <c r="CJ51" s="85">
        <f t="shared" ca="1" si="97"/>
        <v>479.31275305622194</v>
      </c>
      <c r="CK51" s="85">
        <f t="shared" ca="1" si="97"/>
        <v>480.85049002454696</v>
      </c>
      <c r="CL51" s="85">
        <f t="shared" ca="1" si="97"/>
        <v>482.3932611435597</v>
      </c>
      <c r="CM51" s="85">
        <f t="shared" ca="1" si="97"/>
        <v>483.9410828937597</v>
      </c>
      <c r="CN51" s="85">
        <f t="shared" ca="1" si="97"/>
        <v>485.49397180959892</v>
      </c>
      <c r="CO51" s="85">
        <f t="shared" ca="1" si="97"/>
        <v>487.05194447965943</v>
      </c>
      <c r="CP51" s="85">
        <f t="shared" ca="1" si="97"/>
        <v>488.61501754682934</v>
      </c>
      <c r="CQ51" s="85">
        <f t="shared" ca="1" si="97"/>
        <v>490.1832077084818</v>
      </c>
      <c r="CR51" s="85">
        <f t="shared" ca="1" si="97"/>
        <v>491.75653171665266</v>
      </c>
      <c r="CS51" s="85">
        <f t="shared" ca="1" si="97"/>
        <v>493.33500637821919</v>
      </c>
      <c r="CT51" s="85">
        <f t="shared" ca="1" si="97"/>
        <v>494.91864855508049</v>
      </c>
      <c r="CU51" s="85">
        <f t="shared" ca="1" si="97"/>
        <v>496.50747516433688</v>
      </c>
      <c r="CV51" s="85">
        <f t="shared" ca="1" si="97"/>
        <v>498.10150317847115</v>
      </c>
      <c r="CW51" s="85">
        <f t="shared" ca="1" si="97"/>
        <v>499.70074962552917</v>
      </c>
      <c r="CX51" s="85">
        <f t="shared" ca="1" si="97"/>
        <v>501.30523158930248</v>
      </c>
      <c r="CY51" s="85">
        <f t="shared" ca="1" si="97"/>
        <v>502.91496620951045</v>
      </c>
      <c r="CZ51" s="85">
        <f t="shared" ca="1" si="97"/>
        <v>504.52997068198334</v>
      </c>
      <c r="DA51" s="85">
        <f t="shared" ca="1" si="97"/>
        <v>506.15026225884617</v>
      </c>
      <c r="DB51" s="85">
        <f t="shared" ca="1" si="97"/>
        <v>507.775858248703</v>
      </c>
      <c r="DC51" s="85">
        <f t="shared" ca="1" si="97"/>
        <v>509.40677601682154</v>
      </c>
      <c r="DD51" s="85">
        <f t="shared" ca="1" si="97"/>
        <v>511.04303298531909</v>
      </c>
      <c r="DE51" s="85">
        <f t="shared" ca="1" si="97"/>
        <v>512.68464663334828</v>
      </c>
      <c r="DF51" s="85">
        <f t="shared" ca="1" si="97"/>
        <v>514.33163449728409</v>
      </c>
      <c r="DG51" s="85">
        <f t="shared" ca="1" si="97"/>
        <v>515.98401417091088</v>
      </c>
      <c r="DH51" s="85">
        <f t="shared" ca="1" si="97"/>
        <v>517.64180330561044</v>
      </c>
      <c r="DI51" s="85">
        <f t="shared" ca="1" si="97"/>
        <v>519.30501961055086</v>
      </c>
      <c r="DJ51" s="85">
        <f t="shared" ca="1" si="97"/>
        <v>520.97368085287508</v>
      </c>
      <c r="DK51" s="85">
        <f t="shared" ca="1" si="97"/>
        <v>522.64780485789129</v>
      </c>
      <c r="DL51" s="85">
        <f t="shared" ca="1" si="97"/>
        <v>524.32740950926302</v>
      </c>
      <c r="DM51" s="85">
        <f t="shared" ca="1" si="97"/>
        <v>526.01251274920048</v>
      </c>
      <c r="DN51" s="85">
        <f t="shared" ca="1" si="97"/>
        <v>527.70313257865155</v>
      </c>
      <c r="DO51" s="85">
        <f t="shared" ca="1" si="97"/>
        <v>529.3992870574948</v>
      </c>
      <c r="DP51" s="85">
        <f t="shared" ca="1" si="97"/>
        <v>531.10099430473224</v>
      </c>
      <c r="DQ51" s="85">
        <f t="shared" ca="1" si="97"/>
        <v>532.80827249868264</v>
      </c>
      <c r="DR51" s="85">
        <f t="shared" ca="1" si="97"/>
        <v>534.52113987717587</v>
      </c>
      <c r="DS51" s="85">
        <f t="shared" ca="1" si="97"/>
        <v>536.23961473774762</v>
      </c>
      <c r="DT51" s="85">
        <f t="shared" ca="1" si="97"/>
        <v>537.96371543783528</v>
      </c>
      <c r="DU51" s="85">
        <f t="shared" ca="1" si="97"/>
        <v>539.69346039497316</v>
      </c>
      <c r="DV51" s="85">
        <f t="shared" ca="1" si="97"/>
        <v>541.42886808699041</v>
      </c>
      <c r="DW51" s="85">
        <f t="shared" ca="1" si="97"/>
        <v>543.16995705220734</v>
      </c>
      <c r="DX51" s="85">
        <f t="shared" ca="1" si="97"/>
        <v>544.91674588963394</v>
      </c>
      <c r="DY51" s="85">
        <f t="shared" ca="1" si="97"/>
        <v>546.66925325916873</v>
      </c>
      <c r="DZ51" s="85">
        <f t="shared" ca="1" si="97"/>
        <v>548.42749788179788</v>
      </c>
      <c r="EA51" s="85">
        <f t="shared" ca="1" si="97"/>
        <v>550.19149853979491</v>
      </c>
      <c r="EB51" s="85">
        <f t="shared" ca="1" si="97"/>
        <v>551.96127407692177</v>
      </c>
      <c r="EC51" s="85">
        <f t="shared" ca="1" si="97"/>
        <v>553.7368433986303</v>
      </c>
      <c r="ED51" s="85">
        <f t="shared" ca="1" si="97"/>
        <v>555.51822547226323</v>
      </c>
      <c r="EE51" s="85">
        <f t="shared" ca="1" si="97"/>
        <v>557.30543932725789</v>
      </c>
      <c r="EF51" s="85">
        <f t="shared" ref="EF51:GQ51" ca="1" si="98">SUM(EF52:EF54)</f>
        <v>559.09850405534905</v>
      </c>
      <c r="EG51" s="85">
        <f t="shared" ca="1" si="98"/>
        <v>560.89743881077243</v>
      </c>
      <c r="EH51" s="85">
        <f t="shared" ca="1" si="98"/>
        <v>562.7022628104703</v>
      </c>
      <c r="EI51" s="85">
        <f t="shared" ca="1" si="98"/>
        <v>564.51299533429597</v>
      </c>
      <c r="EJ51" s="85">
        <f t="shared" ca="1" si="98"/>
        <v>566.32965572521971</v>
      </c>
      <c r="EK51" s="85">
        <f t="shared" ca="1" si="98"/>
        <v>568.15226338953596</v>
      </c>
      <c r="EL51" s="85">
        <f t="shared" ca="1" si="98"/>
        <v>569.98083779707031</v>
      </c>
      <c r="EM51" s="85">
        <f t="shared" ca="1" si="98"/>
        <v>571.81539848138721</v>
      </c>
      <c r="EN51" s="85">
        <f t="shared" ca="1" si="98"/>
        <v>573.65596503999927</v>
      </c>
      <c r="EO51" s="85">
        <f t="shared" ca="1" si="98"/>
        <v>575.50255713457591</v>
      </c>
      <c r="EP51" s="85">
        <f t="shared" ca="1" si="98"/>
        <v>577.35519449115407</v>
      </c>
      <c r="EQ51" s="85">
        <f t="shared" ca="1" si="98"/>
        <v>579.21389690034857</v>
      </c>
      <c r="ER51" s="85">
        <f t="shared" ca="1" si="98"/>
        <v>581.07868421756336</v>
      </c>
      <c r="ES51" s="85">
        <f t="shared" ca="1" si="98"/>
        <v>582.94957636320373</v>
      </c>
      <c r="ET51" s="85">
        <f t="shared" ca="1" si="98"/>
        <v>584.82659332288949</v>
      </c>
      <c r="EU51" s="85">
        <f t="shared" ca="1" si="98"/>
        <v>586.70975514766803</v>
      </c>
      <c r="EV51" s="85">
        <f t="shared" ca="1" si="98"/>
        <v>588.59908195422872</v>
      </c>
      <c r="EW51" s="85">
        <f t="shared" ca="1" si="98"/>
        <v>590.49459392511767</v>
      </c>
      <c r="EX51" s="85">
        <f t="shared" ca="1" si="98"/>
        <v>592.39631130895339</v>
      </c>
      <c r="EY51" s="85">
        <f t="shared" ca="1" si="98"/>
        <v>594.30425442064302</v>
      </c>
      <c r="EZ51" s="85">
        <f t="shared" ca="1" si="98"/>
        <v>596.21844364159961</v>
      </c>
      <c r="FA51" s="85">
        <f t="shared" ca="1" si="98"/>
        <v>598.13889941995944</v>
      </c>
      <c r="FB51" s="85">
        <f t="shared" ca="1" si="98"/>
        <v>600.06564227080071</v>
      </c>
      <c r="FC51" s="85">
        <f t="shared" ca="1" si="98"/>
        <v>601.9986927763631</v>
      </c>
      <c r="FD51" s="85">
        <f t="shared" ca="1" si="98"/>
        <v>603.93807158626635</v>
      </c>
      <c r="FE51" s="85">
        <f t="shared" ca="1" si="98"/>
        <v>605.88379941773235</v>
      </c>
      <c r="FF51" s="85">
        <f t="shared" ca="1" si="98"/>
        <v>607.83589705580562</v>
      </c>
      <c r="FG51" s="85">
        <f t="shared" ca="1" si="98"/>
        <v>609.79438535357531</v>
      </c>
      <c r="FH51" s="85">
        <f t="shared" ca="1" si="98"/>
        <v>611.7592852323985</v>
      </c>
      <c r="FI51" s="85">
        <f t="shared" ca="1" si="98"/>
        <v>613.73061768212278</v>
      </c>
      <c r="FJ51" s="85">
        <f t="shared" ca="1" si="98"/>
        <v>615.70840376131196</v>
      </c>
      <c r="FK51" s="85">
        <f t="shared" ca="1" si="98"/>
        <v>617.69266459746905</v>
      </c>
      <c r="FL51" s="85">
        <f t="shared" ca="1" si="98"/>
        <v>619.68342138726382</v>
      </c>
      <c r="FM51" s="85">
        <f t="shared" ca="1" si="98"/>
        <v>621.68069539675798</v>
      </c>
      <c r="FN51" s="85">
        <f t="shared" ca="1" si="98"/>
        <v>623.68450796163313</v>
      </c>
      <c r="FO51" s="85">
        <f t="shared" ca="1" si="98"/>
        <v>625.69488048741778</v>
      </c>
      <c r="FP51" s="85">
        <f t="shared" ca="1" si="98"/>
        <v>627.71183444971734</v>
      </c>
      <c r="FQ51" s="85">
        <f t="shared" ca="1" si="98"/>
        <v>629.73539139444199</v>
      </c>
      <c r="FR51" s="85">
        <f t="shared" ca="1" si="98"/>
        <v>631.76557293803819</v>
      </c>
      <c r="FS51" s="85">
        <f t="shared" ca="1" si="98"/>
        <v>633.80240076771872</v>
      </c>
      <c r="FT51" s="85">
        <f t="shared" ca="1" si="98"/>
        <v>635.84589664169471</v>
      </c>
      <c r="FU51" s="85">
        <f t="shared" ca="1" si="98"/>
        <v>637.89608238940821</v>
      </c>
      <c r="FV51" s="85">
        <f t="shared" ca="1" si="98"/>
        <v>639.95297991176483</v>
      </c>
      <c r="FW51" s="85">
        <f t="shared" ca="1" si="98"/>
        <v>642.01661118136826</v>
      </c>
      <c r="FX51" s="85">
        <f t="shared" ca="1" si="98"/>
        <v>644.08699824275482</v>
      </c>
      <c r="FY51" s="85">
        <f t="shared" ca="1" si="98"/>
        <v>646.16416321262875</v>
      </c>
      <c r="FZ51" s="85">
        <f t="shared" ca="1" si="98"/>
        <v>648.24812828009885</v>
      </c>
      <c r="GA51" s="85">
        <f t="shared" ca="1" si="98"/>
        <v>650.33891570691492</v>
      </c>
      <c r="GB51" s="85">
        <f t="shared" ca="1" si="98"/>
        <v>652.43654782770625</v>
      </c>
      <c r="GC51" s="85">
        <f t="shared" ca="1" si="98"/>
        <v>654.54104705022007</v>
      </c>
      <c r="GD51" s="85">
        <f t="shared" ca="1" si="98"/>
        <v>656.65243585556004</v>
      </c>
      <c r="GE51" s="85">
        <f t="shared" ca="1" si="98"/>
        <v>658.77073679842783</v>
      </c>
      <c r="GF51" s="85">
        <f t="shared" ca="1" si="98"/>
        <v>660.89597250736279</v>
      </c>
      <c r="GG51" s="85">
        <f t="shared" ca="1" si="98"/>
        <v>663.02816568498486</v>
      </c>
      <c r="GH51" s="85">
        <f t="shared" ca="1" si="98"/>
        <v>665.16733910823575</v>
      </c>
      <c r="GI51" s="85">
        <f t="shared" ca="1" si="98"/>
        <v>667.31351562862335</v>
      </c>
      <c r="GJ51" s="85">
        <f t="shared" ca="1" si="98"/>
        <v>669.46671817246533</v>
      </c>
      <c r="GK51" s="85">
        <f t="shared" ca="1" si="98"/>
        <v>671.6269697411343</v>
      </c>
      <c r="GL51" s="85">
        <f t="shared" ca="1" si="98"/>
        <v>673.7942934113031</v>
      </c>
      <c r="GM51" s="85">
        <f t="shared" ca="1" si="98"/>
        <v>675.96871233519187</v>
      </c>
      <c r="GN51" s="85">
        <f t="shared" ca="1" si="98"/>
        <v>678.15024974081496</v>
      </c>
      <c r="GO51" s="85">
        <f t="shared" ca="1" si="98"/>
        <v>680.33892893222912</v>
      </c>
      <c r="GP51" s="85">
        <f t="shared" ca="1" si="98"/>
        <v>682.53477328978283</v>
      </c>
      <c r="GQ51" s="85">
        <f t="shared" ca="1" si="98"/>
        <v>684.73780627036535</v>
      </c>
      <c r="GR51" s="85">
        <f t="shared" ref="GR51:IL51" ca="1" si="99">SUM(GR52:GR54)</f>
        <v>686.94805140765777</v>
      </c>
      <c r="GS51" s="85">
        <f t="shared" ca="1" si="99"/>
        <v>689.16553231238447</v>
      </c>
      <c r="GT51" s="85">
        <f t="shared" ca="1" si="99"/>
        <v>691.39027267256552</v>
      </c>
      <c r="GU51" s="85">
        <f t="shared" ca="1" si="99"/>
        <v>693.6222962537687</v>
      </c>
      <c r="GV51" s="85">
        <f t="shared" ca="1" si="99"/>
        <v>695.8616268993643</v>
      </c>
      <c r="GW51" s="85">
        <f t="shared" ca="1" si="99"/>
        <v>698.1082885307801</v>
      </c>
      <c r="GX51" s="85">
        <f t="shared" ca="1" si="99"/>
        <v>700.36230514775571</v>
      </c>
      <c r="GY51" s="85">
        <f t="shared" ca="1" si="99"/>
        <v>702.62370082860002</v>
      </c>
      <c r="GZ51" s="85">
        <f t="shared" ca="1" si="99"/>
        <v>704.89249973044798</v>
      </c>
      <c r="HA51" s="85">
        <f t="shared" ca="1" si="99"/>
        <v>707.16872608951883</v>
      </c>
      <c r="HB51" s="85">
        <f t="shared" ca="1" si="99"/>
        <v>709.45240422137465</v>
      </c>
      <c r="HC51" s="85">
        <f t="shared" ca="1" si="99"/>
        <v>711.74355852118026</v>
      </c>
      <c r="HD51" s="85">
        <f t="shared" ca="1" si="99"/>
        <v>714.04221346396457</v>
      </c>
      <c r="HE51" s="85">
        <f t="shared" ca="1" si="99"/>
        <v>716.34839360488058</v>
      </c>
      <c r="HF51" s="85">
        <f t="shared" ca="1" si="99"/>
        <v>718.6621235794687</v>
      </c>
      <c r="HG51" s="85">
        <f t="shared" ca="1" si="99"/>
        <v>720.98342810391978</v>
      </c>
      <c r="HH51" s="85">
        <f t="shared" ca="1" si="99"/>
        <v>723.31233197533936</v>
      </c>
      <c r="HI51" s="85">
        <f t="shared" ca="1" si="99"/>
        <v>725.64886007201164</v>
      </c>
      <c r="HJ51" s="85">
        <f t="shared" ca="1" si="99"/>
        <v>727.9930373536663</v>
      </c>
      <c r="HK51" s="85">
        <f t="shared" ca="1" si="99"/>
        <v>730.34488886174449</v>
      </c>
      <c r="HL51" s="85">
        <f t="shared" ca="1" si="99"/>
        <v>732.70443971966631</v>
      </c>
      <c r="HM51" s="85">
        <f t="shared" ca="1" si="99"/>
        <v>735.07171513309993</v>
      </c>
      <c r="HN51" s="85">
        <f t="shared" ca="1" si="99"/>
        <v>737.44674039022993</v>
      </c>
      <c r="HO51" s="85">
        <f t="shared" ca="1" si="99"/>
        <v>739.82954086202801</v>
      </c>
      <c r="HP51" s="85">
        <f t="shared" ca="1" si="99"/>
        <v>742.22014200252352</v>
      </c>
      <c r="HQ51" s="85">
        <f t="shared" ca="1" si="99"/>
        <v>744.61856934907632</v>
      </c>
      <c r="HR51" s="85">
        <f t="shared" ca="1" si="99"/>
        <v>747.02484852264786</v>
      </c>
      <c r="HS51" s="85">
        <f t="shared" ca="1" si="99"/>
        <v>749.43900522807712</v>
      </c>
      <c r="HT51" s="85">
        <f t="shared" ca="1" si="99"/>
        <v>751.86106525435355</v>
      </c>
      <c r="HU51" s="85">
        <f t="shared" ca="1" si="99"/>
        <v>754.29105447489269</v>
      </c>
      <c r="HV51" s="85">
        <f t="shared" ca="1" si="99"/>
        <v>756.7289988478135</v>
      </c>
      <c r="HW51" s="85">
        <f t="shared" ca="1" si="99"/>
        <v>759.17492441621482</v>
      </c>
      <c r="HX51" s="85">
        <f t="shared" ca="1" si="99"/>
        <v>761.62885730845346</v>
      </c>
      <c r="HY51" s="85">
        <f t="shared" ca="1" si="99"/>
        <v>764.09082373842443</v>
      </c>
      <c r="HZ51" s="85">
        <f t="shared" ca="1" si="99"/>
        <v>766.5608500058396</v>
      </c>
      <c r="IA51" s="85">
        <f t="shared" ca="1" si="99"/>
        <v>769.03896249650961</v>
      </c>
      <c r="IB51" s="85">
        <f t="shared" ca="1" si="99"/>
        <v>771.52518768262496</v>
      </c>
      <c r="IC51" s="85">
        <f t="shared" ca="1" si="99"/>
        <v>774.0195521230396</v>
      </c>
      <c r="ID51" s="85">
        <f t="shared" ca="1" si="99"/>
        <v>774.0195521230396</v>
      </c>
      <c r="IE51" s="85">
        <f t="shared" ca="1" si="99"/>
        <v>774.0195521230396</v>
      </c>
      <c r="IF51" s="85">
        <f t="shared" ca="1" si="99"/>
        <v>774.0195521230396</v>
      </c>
      <c r="IG51" s="85">
        <f t="shared" ca="1" si="99"/>
        <v>774.0195521230396</v>
      </c>
      <c r="IH51" s="85">
        <f t="shared" ca="1" si="99"/>
        <v>774.0195521230396</v>
      </c>
      <c r="II51" s="85">
        <f t="shared" ca="1" si="99"/>
        <v>774.0195521230396</v>
      </c>
      <c r="IJ51" s="85">
        <f t="shared" ca="1" si="99"/>
        <v>774.0195521230396</v>
      </c>
      <c r="IK51" s="85">
        <f t="shared" ca="1" si="99"/>
        <v>774.0195521230396</v>
      </c>
      <c r="IL51" s="85">
        <f t="shared" ca="1" si="99"/>
        <v>774.0195521230396</v>
      </c>
    </row>
    <row r="52" spans="2:246" ht="12" customHeight="1" outlineLevel="3" x14ac:dyDescent="0.3">
      <c r="B52" s="26" t="s">
        <v>267</v>
      </c>
      <c r="C52" s="56" t="s">
        <v>150</v>
      </c>
      <c r="E52" s="85">
        <f>SUMPRODUCT(Assump!$D$53:$D$54,Assump!$D$56:$D$57)*(1-Assump!$D$187)</f>
        <v>282.75</v>
      </c>
      <c r="F52" s="48"/>
      <c r="G52" s="85">
        <f t="shared" ref="G52:BR52" ca="1" si="100">$E52*G$8*G$17</f>
        <v>0</v>
      </c>
      <c r="H52" s="85">
        <f t="shared" ca="1" si="100"/>
        <v>0</v>
      </c>
      <c r="I52" s="85">
        <f t="shared" ca="1" si="100"/>
        <v>0</v>
      </c>
      <c r="J52" s="85">
        <f t="shared" ca="1" si="100"/>
        <v>0</v>
      </c>
      <c r="K52" s="85">
        <f t="shared" ca="1" si="100"/>
        <v>0</v>
      </c>
      <c r="L52" s="85">
        <f t="shared" ca="1" si="100"/>
        <v>0</v>
      </c>
      <c r="M52" s="85">
        <f t="shared" ca="1" si="100"/>
        <v>0</v>
      </c>
      <c r="N52" s="85">
        <f t="shared" ca="1" si="100"/>
        <v>0</v>
      </c>
      <c r="O52" s="85">
        <f t="shared" ca="1" si="100"/>
        <v>0</v>
      </c>
      <c r="P52" s="85">
        <f t="shared" ca="1" si="100"/>
        <v>0</v>
      </c>
      <c r="Q52" s="85">
        <f t="shared" ca="1" si="100"/>
        <v>0</v>
      </c>
      <c r="R52" s="85">
        <f t="shared" ca="1" si="100"/>
        <v>0</v>
      </c>
      <c r="S52" s="85">
        <f t="shared" ca="1" si="100"/>
        <v>283.65290947917867</v>
      </c>
      <c r="T52" s="85">
        <f t="shared" ca="1" si="100"/>
        <v>284.55870223166448</v>
      </c>
      <c r="U52" s="85">
        <f t="shared" ca="1" si="100"/>
        <v>285.46738746465394</v>
      </c>
      <c r="V52" s="85">
        <f t="shared" ca="1" si="100"/>
        <v>286.40193340751733</v>
      </c>
      <c r="W52" s="85">
        <f t="shared" ca="1" si="100"/>
        <v>287.33953881061217</v>
      </c>
      <c r="X52" s="85">
        <f t="shared" ca="1" si="100"/>
        <v>288.28021368981518</v>
      </c>
      <c r="Y52" s="85">
        <f t="shared" ca="1" si="100"/>
        <v>289.22396809379234</v>
      </c>
      <c r="Z52" s="85">
        <f t="shared" ca="1" si="100"/>
        <v>290.1708121041064</v>
      </c>
      <c r="AA52" s="85">
        <f t="shared" ca="1" si="100"/>
        <v>291.12075583532459</v>
      </c>
      <c r="AB52" s="85">
        <f t="shared" ca="1" si="100"/>
        <v>292.07380943512652</v>
      </c>
      <c r="AC52" s="85">
        <f t="shared" ca="1" si="100"/>
        <v>293.02998308441266</v>
      </c>
      <c r="AD52" s="85">
        <f t="shared" ca="1" si="100"/>
        <v>293.98928699741316</v>
      </c>
      <c r="AE52" s="85">
        <f t="shared" ca="1" si="100"/>
        <v>294.95173142179686</v>
      </c>
      <c r="AF52" s="85">
        <f t="shared" ca="1" si="100"/>
        <v>295.91732663878088</v>
      </c>
      <c r="AG52" s="85">
        <f t="shared" ca="1" si="100"/>
        <v>296.88608296324026</v>
      </c>
      <c r="AH52" s="85">
        <f t="shared" ca="1" si="100"/>
        <v>297.85801074381823</v>
      </c>
      <c r="AI52" s="85">
        <f t="shared" ca="1" si="100"/>
        <v>298.83312036303687</v>
      </c>
      <c r="AJ52" s="85">
        <f t="shared" ca="1" si="100"/>
        <v>299.81142223740801</v>
      </c>
      <c r="AK52" s="85">
        <f t="shared" ca="1" si="100"/>
        <v>300.79292681754424</v>
      </c>
      <c r="AL52" s="85">
        <f t="shared" ca="1" si="100"/>
        <v>301.7776445882709</v>
      </c>
      <c r="AM52" s="85">
        <f t="shared" ca="1" si="100"/>
        <v>302.76558606873778</v>
      </c>
      <c r="AN52" s="85">
        <f t="shared" ca="1" si="100"/>
        <v>303.75676181253181</v>
      </c>
      <c r="AO52" s="85">
        <f t="shared" ca="1" si="100"/>
        <v>304.75118240778943</v>
      </c>
      <c r="AP52" s="85">
        <f t="shared" ca="1" si="100"/>
        <v>305.74885847730997</v>
      </c>
      <c r="AQ52" s="85">
        <f t="shared" ca="1" si="100"/>
        <v>306.74980067866909</v>
      </c>
      <c r="AR52" s="85">
        <f t="shared" ca="1" si="100"/>
        <v>307.75401970433245</v>
      </c>
      <c r="AS52" s="85">
        <f t="shared" ca="1" si="100"/>
        <v>308.7615262817701</v>
      </c>
      <c r="AT52" s="85">
        <f t="shared" ca="1" si="100"/>
        <v>309.77233117357122</v>
      </c>
      <c r="AU52" s="85">
        <f t="shared" ca="1" si="100"/>
        <v>310.78644517755862</v>
      </c>
      <c r="AV52" s="85">
        <f t="shared" ca="1" si="100"/>
        <v>311.80387912690458</v>
      </c>
      <c r="AW52" s="85">
        <f t="shared" ca="1" si="100"/>
        <v>312.82464389024625</v>
      </c>
      <c r="AX52" s="85">
        <f t="shared" ca="1" si="100"/>
        <v>313.848750371802</v>
      </c>
      <c r="AY52" s="85">
        <f t="shared" ca="1" si="100"/>
        <v>314.87620951148756</v>
      </c>
      <c r="AZ52" s="85">
        <f t="shared" ca="1" si="100"/>
        <v>315.90703228503332</v>
      </c>
      <c r="BA52" s="85">
        <f t="shared" ca="1" si="100"/>
        <v>316.94122970410126</v>
      </c>
      <c r="BB52" s="85">
        <f t="shared" ca="1" si="100"/>
        <v>317.97881281640269</v>
      </c>
      <c r="BC52" s="85">
        <f t="shared" ca="1" si="100"/>
        <v>319.01979270581609</v>
      </c>
      <c r="BD52" s="85">
        <f t="shared" ca="1" si="100"/>
        <v>320.06418049250595</v>
      </c>
      <c r="BE52" s="85">
        <f t="shared" ca="1" si="100"/>
        <v>321.11198733304121</v>
      </c>
      <c r="BF52" s="85">
        <f t="shared" ca="1" si="100"/>
        <v>322.16322442051438</v>
      </c>
      <c r="BG52" s="85">
        <f t="shared" ca="1" si="100"/>
        <v>323.21790298466124</v>
      </c>
      <c r="BH52" s="85">
        <f t="shared" ca="1" si="100"/>
        <v>324.27603429198103</v>
      </c>
      <c r="BI52" s="85">
        <f t="shared" ca="1" si="100"/>
        <v>325.3376296458564</v>
      </c>
      <c r="BJ52" s="85">
        <f t="shared" ca="1" si="100"/>
        <v>326.40270038667433</v>
      </c>
      <c r="BK52" s="85">
        <f t="shared" ca="1" si="100"/>
        <v>327.47125789194735</v>
      </c>
      <c r="BL52" s="85">
        <f t="shared" ca="1" si="100"/>
        <v>328.54331357643491</v>
      </c>
      <c r="BM52" s="85">
        <f t="shared" ca="1" si="100"/>
        <v>329.61887889226557</v>
      </c>
      <c r="BN52" s="85">
        <f t="shared" ca="1" si="100"/>
        <v>330.697965329059</v>
      </c>
      <c r="BO52" s="85">
        <f t="shared" ca="1" si="100"/>
        <v>331.78058441404892</v>
      </c>
      <c r="BP52" s="85">
        <f t="shared" ca="1" si="100"/>
        <v>332.8667477122064</v>
      </c>
      <c r="BQ52" s="85">
        <f t="shared" ca="1" si="100"/>
        <v>333.956466826363</v>
      </c>
      <c r="BR52" s="85">
        <f t="shared" ca="1" si="100"/>
        <v>335.04975339733505</v>
      </c>
      <c r="BS52" s="85">
        <f t="shared" ref="BS52:ED52" ca="1" si="101">$E52*BS$8*BS$17</f>
        <v>336.14661910404783</v>
      </c>
      <c r="BT52" s="85">
        <f t="shared" ca="1" si="101"/>
        <v>337.24707566366038</v>
      </c>
      <c r="BU52" s="85">
        <f t="shared" ca="1" si="101"/>
        <v>338.35113483169079</v>
      </c>
      <c r="BV52" s="85">
        <f t="shared" ca="1" si="101"/>
        <v>339.45880840214141</v>
      </c>
      <c r="BW52" s="85">
        <f t="shared" ca="1" si="101"/>
        <v>340.57010820762531</v>
      </c>
      <c r="BX52" s="85">
        <f t="shared" ca="1" si="101"/>
        <v>341.68504611949243</v>
      </c>
      <c r="BY52" s="85">
        <f t="shared" ca="1" si="101"/>
        <v>342.80363404795628</v>
      </c>
      <c r="BZ52" s="85">
        <f t="shared" ca="1" si="101"/>
        <v>343.92588394222139</v>
      </c>
      <c r="CA52" s="85">
        <f t="shared" ca="1" si="101"/>
        <v>345.05180779061095</v>
      </c>
      <c r="CB52" s="85">
        <f t="shared" ca="1" si="101"/>
        <v>346.18141762069479</v>
      </c>
      <c r="CC52" s="85">
        <f t="shared" ca="1" si="101"/>
        <v>347.31472549941765</v>
      </c>
      <c r="CD52" s="85">
        <f t="shared" ca="1" si="101"/>
        <v>348.45174353322858</v>
      </c>
      <c r="CE52" s="85">
        <f t="shared" ca="1" si="101"/>
        <v>349.59248386820985</v>
      </c>
      <c r="CF52" s="85">
        <f t="shared" ca="1" si="101"/>
        <v>350.73695869020696</v>
      </c>
      <c r="CG52" s="85">
        <f t="shared" ca="1" si="101"/>
        <v>351.8851802249585</v>
      </c>
      <c r="CH52" s="85">
        <f t="shared" ca="1" si="101"/>
        <v>353.03716073822716</v>
      </c>
      <c r="CI52" s="85">
        <f t="shared" ca="1" si="101"/>
        <v>354.19291253593047</v>
      </c>
      <c r="CJ52" s="85">
        <f t="shared" ca="1" si="101"/>
        <v>355.35244796427224</v>
      </c>
      <c r="CK52" s="85">
        <f t="shared" ca="1" si="101"/>
        <v>356.51577940987465</v>
      </c>
      <c r="CL52" s="85">
        <f t="shared" ca="1" si="101"/>
        <v>357.6829192999104</v>
      </c>
      <c r="CM52" s="85">
        <f t="shared" ca="1" si="101"/>
        <v>358.85388010223556</v>
      </c>
      <c r="CN52" s="85">
        <f t="shared" ca="1" si="101"/>
        <v>360.02867432552267</v>
      </c>
      <c r="CO52" s="85">
        <f t="shared" ca="1" si="101"/>
        <v>361.20731451939452</v>
      </c>
      <c r="CP52" s="85">
        <f t="shared" ca="1" si="101"/>
        <v>362.38981327455787</v>
      </c>
      <c r="CQ52" s="85">
        <f t="shared" ca="1" si="101"/>
        <v>363.57618322293843</v>
      </c>
      <c r="CR52" s="85">
        <f t="shared" ca="1" si="101"/>
        <v>364.76643703781548</v>
      </c>
      <c r="CS52" s="85">
        <f t="shared" ca="1" si="101"/>
        <v>365.96058743395713</v>
      </c>
      <c r="CT52" s="85">
        <f t="shared" ca="1" si="101"/>
        <v>367.15864716775656</v>
      </c>
      <c r="CU52" s="85">
        <f t="shared" ca="1" si="101"/>
        <v>368.36062903736791</v>
      </c>
      <c r="CV52" s="85">
        <f t="shared" ca="1" si="101"/>
        <v>369.5665458828434</v>
      </c>
      <c r="CW52" s="85">
        <f t="shared" ca="1" si="101"/>
        <v>370.77641058626989</v>
      </c>
      <c r="CX52" s="85">
        <f t="shared" ca="1" si="101"/>
        <v>371.99023607190713</v>
      </c>
      <c r="CY52" s="85">
        <f t="shared" ca="1" si="101"/>
        <v>373.20803530632531</v>
      </c>
      <c r="CZ52" s="85">
        <f t="shared" ca="1" si="101"/>
        <v>374.42982129854391</v>
      </c>
      <c r="DA52" s="85">
        <f t="shared" ca="1" si="101"/>
        <v>375.65560710017058</v>
      </c>
      <c r="DB52" s="85">
        <f t="shared" ca="1" si="101"/>
        <v>376.88540580554053</v>
      </c>
      <c r="DC52" s="85">
        <f t="shared" ca="1" si="101"/>
        <v>378.11923055185628</v>
      </c>
      <c r="DD52" s="85">
        <f t="shared" ca="1" si="101"/>
        <v>379.35709451932837</v>
      </c>
      <c r="DE52" s="85">
        <f t="shared" ca="1" si="101"/>
        <v>380.59901093131566</v>
      </c>
      <c r="DF52" s="85">
        <f t="shared" ca="1" si="101"/>
        <v>381.84499305446707</v>
      </c>
      <c r="DG52" s="85">
        <f t="shared" ca="1" si="101"/>
        <v>383.09505419886301</v>
      </c>
      <c r="DH52" s="85">
        <f t="shared" ca="1" si="101"/>
        <v>384.34920771815746</v>
      </c>
      <c r="DI52" s="85">
        <f t="shared" ca="1" si="101"/>
        <v>385.60746700972106</v>
      </c>
      <c r="DJ52" s="85">
        <f t="shared" ca="1" si="101"/>
        <v>386.86984551478372</v>
      </c>
      <c r="DK52" s="85">
        <f t="shared" ca="1" si="101"/>
        <v>388.13635671857861</v>
      </c>
      <c r="DL52" s="85">
        <f t="shared" ca="1" si="101"/>
        <v>389.40701415048596</v>
      </c>
      <c r="DM52" s="85">
        <f t="shared" ca="1" si="101"/>
        <v>390.68183138417777</v>
      </c>
      <c r="DN52" s="85">
        <f t="shared" ca="1" si="101"/>
        <v>391.96082203776245</v>
      </c>
      <c r="DO52" s="85">
        <f t="shared" ca="1" si="101"/>
        <v>393.24399977393085</v>
      </c>
      <c r="DP52" s="85">
        <f t="shared" ca="1" si="101"/>
        <v>394.53137830010184</v>
      </c>
      <c r="DQ52" s="85">
        <f t="shared" ca="1" si="101"/>
        <v>395.82297136856863</v>
      </c>
      <c r="DR52" s="85">
        <f t="shared" ca="1" si="101"/>
        <v>397.1187927766461</v>
      </c>
      <c r="DS52" s="85">
        <f t="shared" ca="1" si="101"/>
        <v>398.41885636681781</v>
      </c>
      <c r="DT52" s="85">
        <f t="shared" ca="1" si="101"/>
        <v>399.72317602688406</v>
      </c>
      <c r="DU52" s="85">
        <f t="shared" ca="1" si="101"/>
        <v>401.03176569011015</v>
      </c>
      <c r="DV52" s="85">
        <f t="shared" ca="1" si="101"/>
        <v>402.34463933537535</v>
      </c>
      <c r="DW52" s="85">
        <f t="shared" ca="1" si="101"/>
        <v>403.66181098732204</v>
      </c>
      <c r="DX52" s="85">
        <f t="shared" ca="1" si="101"/>
        <v>404.98329471650572</v>
      </c>
      <c r="DY52" s="85">
        <f t="shared" ca="1" si="101"/>
        <v>406.30910463954507</v>
      </c>
      <c r="DZ52" s="85">
        <f t="shared" ca="1" si="101"/>
        <v>407.63925491927318</v>
      </c>
      <c r="EA52" s="85">
        <f t="shared" ca="1" si="101"/>
        <v>408.97375976488831</v>
      </c>
      <c r="EB52" s="85">
        <f t="shared" ca="1" si="101"/>
        <v>410.31263343210605</v>
      </c>
      <c r="EC52" s="85">
        <f t="shared" ca="1" si="101"/>
        <v>411.65589022331159</v>
      </c>
      <c r="ED52" s="85">
        <f t="shared" ca="1" si="101"/>
        <v>413.00354448771219</v>
      </c>
      <c r="EE52" s="85">
        <f t="shared" ref="EE52:GP52" ca="1" si="102">$E52*EE$8*EE$17</f>
        <v>414.35561062149077</v>
      </c>
      <c r="EF52" s="85">
        <f t="shared" ca="1" si="102"/>
        <v>415.71210306795967</v>
      </c>
      <c r="EG52" s="85">
        <f t="shared" ca="1" si="102"/>
        <v>417.07303631771475</v>
      </c>
      <c r="EH52" s="85">
        <f t="shared" ca="1" si="102"/>
        <v>418.43842490879058</v>
      </c>
      <c r="EI52" s="85">
        <f t="shared" ca="1" si="102"/>
        <v>419.80828342681519</v>
      </c>
      <c r="EJ52" s="85">
        <f t="shared" ca="1" si="102"/>
        <v>421.18262650516618</v>
      </c>
      <c r="EK52" s="85">
        <f t="shared" ca="1" si="102"/>
        <v>422.56146882512718</v>
      </c>
      <c r="EL52" s="85">
        <f t="shared" ca="1" si="102"/>
        <v>423.94482511604446</v>
      </c>
      <c r="EM52" s="85">
        <f t="shared" ca="1" si="102"/>
        <v>425.33271015548422</v>
      </c>
      <c r="EN52" s="85">
        <f t="shared" ca="1" si="102"/>
        <v>426.7251387693907</v>
      </c>
      <c r="EO52" s="85">
        <f t="shared" ca="1" si="102"/>
        <v>428.12212583224436</v>
      </c>
      <c r="EP52" s="85">
        <f t="shared" ca="1" si="102"/>
        <v>429.52368626722091</v>
      </c>
      <c r="EQ52" s="85">
        <f t="shared" ca="1" si="102"/>
        <v>430.92983504635066</v>
      </c>
      <c r="ER52" s="85">
        <f t="shared" ca="1" si="102"/>
        <v>432.34058719067832</v>
      </c>
      <c r="ES52" s="85">
        <f t="shared" ca="1" si="102"/>
        <v>433.75595777042366</v>
      </c>
      <c r="ET52" s="85">
        <f t="shared" ca="1" si="102"/>
        <v>435.17596190514251</v>
      </c>
      <c r="EU52" s="85">
        <f t="shared" ca="1" si="102"/>
        <v>436.60061476388802</v>
      </c>
      <c r="EV52" s="85">
        <f t="shared" ca="1" si="102"/>
        <v>438.02993156537309</v>
      </c>
      <c r="EW52" s="85">
        <f t="shared" ca="1" si="102"/>
        <v>439.46392757813254</v>
      </c>
      <c r="EX52" s="85">
        <f t="shared" ca="1" si="102"/>
        <v>440.90261812068644</v>
      </c>
      <c r="EY52" s="85">
        <f t="shared" ca="1" si="102"/>
        <v>442.34601856170383</v>
      </c>
      <c r="EZ52" s="85">
        <f t="shared" ca="1" si="102"/>
        <v>443.79414432016659</v>
      </c>
      <c r="FA52" s="85">
        <f t="shared" ca="1" si="102"/>
        <v>445.24701086553449</v>
      </c>
      <c r="FB52" s="85">
        <f t="shared" ca="1" si="102"/>
        <v>446.70463371791016</v>
      </c>
      <c r="FC52" s="85">
        <f t="shared" ca="1" si="102"/>
        <v>448.16702844820509</v>
      </c>
      <c r="FD52" s="85">
        <f t="shared" ca="1" si="102"/>
        <v>449.63421067830581</v>
      </c>
      <c r="FE52" s="85">
        <f t="shared" ca="1" si="102"/>
        <v>451.10619608124097</v>
      </c>
      <c r="FF52" s="85">
        <f t="shared" ca="1" si="102"/>
        <v>452.58300038134854</v>
      </c>
      <c r="FG52" s="85">
        <f t="shared" ca="1" si="102"/>
        <v>454.06463935444395</v>
      </c>
      <c r="FH52" s="85">
        <f t="shared" ca="1" si="102"/>
        <v>455.55112882798835</v>
      </c>
      <c r="FI52" s="85">
        <f t="shared" ca="1" si="102"/>
        <v>457.04248468125814</v>
      </c>
      <c r="FJ52" s="85">
        <f t="shared" ca="1" si="102"/>
        <v>458.53872284551426</v>
      </c>
      <c r="FK52" s="85">
        <f t="shared" ca="1" si="102"/>
        <v>460.03985930417224</v>
      </c>
      <c r="FL52" s="85">
        <f t="shared" ca="1" si="102"/>
        <v>461.54591009297354</v>
      </c>
      <c r="FM52" s="85">
        <f t="shared" ca="1" si="102"/>
        <v>463.05689130015611</v>
      </c>
      <c r="FN52" s="85">
        <f t="shared" ca="1" si="102"/>
        <v>464.57281906662678</v>
      </c>
      <c r="FO52" s="85">
        <f t="shared" ca="1" si="102"/>
        <v>466.09370958613351</v>
      </c>
      <c r="FP52" s="85">
        <f t="shared" ca="1" si="102"/>
        <v>467.61957910543828</v>
      </c>
      <c r="FQ52" s="85">
        <f t="shared" ca="1" si="102"/>
        <v>469.1504439244909</v>
      </c>
      <c r="FR52" s="85">
        <f t="shared" ca="1" si="102"/>
        <v>470.68632039660281</v>
      </c>
      <c r="FS52" s="85">
        <f t="shared" ca="1" si="102"/>
        <v>472.22722492862192</v>
      </c>
      <c r="FT52" s="85">
        <f t="shared" ca="1" si="102"/>
        <v>473.77317398110819</v>
      </c>
      <c r="FU52" s="85">
        <f t="shared" ca="1" si="102"/>
        <v>475.32418406850877</v>
      </c>
      <c r="FV52" s="85">
        <f t="shared" ca="1" si="102"/>
        <v>476.88027175933507</v>
      </c>
      <c r="FW52" s="85">
        <f t="shared" ca="1" si="102"/>
        <v>478.44145367633945</v>
      </c>
      <c r="FX52" s="85">
        <f t="shared" ca="1" si="102"/>
        <v>480.00774649669279</v>
      </c>
      <c r="FY52" s="85">
        <f t="shared" ca="1" si="102"/>
        <v>481.57916695216261</v>
      </c>
      <c r="FZ52" s="85">
        <f t="shared" ca="1" si="102"/>
        <v>483.15573182929211</v>
      </c>
      <c r="GA52" s="85">
        <f t="shared" ca="1" si="102"/>
        <v>484.73745796957911</v>
      </c>
      <c r="GB52" s="85">
        <f t="shared" ca="1" si="102"/>
        <v>486.32436226965609</v>
      </c>
      <c r="GC52" s="85">
        <f t="shared" ca="1" si="102"/>
        <v>487.91646168147076</v>
      </c>
      <c r="GD52" s="85">
        <f t="shared" ca="1" si="102"/>
        <v>489.51377321246713</v>
      </c>
      <c r="GE52" s="85">
        <f t="shared" ca="1" si="102"/>
        <v>491.11631392576709</v>
      </c>
      <c r="GF52" s="85">
        <f t="shared" ca="1" si="102"/>
        <v>492.72410094035274</v>
      </c>
      <c r="GG52" s="85">
        <f t="shared" ca="1" si="102"/>
        <v>494.33715143124942</v>
      </c>
      <c r="GH52" s="85">
        <f t="shared" ca="1" si="102"/>
        <v>495.95548262970874</v>
      </c>
      <c r="GI52" s="85">
        <f t="shared" ca="1" si="102"/>
        <v>497.5791118233933</v>
      </c>
      <c r="GJ52" s="85">
        <f t="shared" ca="1" si="102"/>
        <v>499.20805635656075</v>
      </c>
      <c r="GK52" s="85">
        <f t="shared" ca="1" si="102"/>
        <v>500.84233363024941</v>
      </c>
      <c r="GL52" s="85">
        <f t="shared" ca="1" si="102"/>
        <v>502.48196110246408</v>
      </c>
      <c r="GM52" s="85">
        <f t="shared" ca="1" si="102"/>
        <v>504.12695628836252</v>
      </c>
      <c r="GN52" s="85">
        <f t="shared" ca="1" si="102"/>
        <v>505.77733676044261</v>
      </c>
      <c r="GO52" s="85">
        <f t="shared" ca="1" si="102"/>
        <v>507.43312014872987</v>
      </c>
      <c r="GP52" s="85">
        <f t="shared" ca="1" si="102"/>
        <v>509.09432414096614</v>
      </c>
      <c r="GQ52" s="85">
        <f t="shared" ref="GQ52:IL52" ca="1" si="103">$E52*GQ$8*GQ$17</f>
        <v>510.7609664827981</v>
      </c>
      <c r="GR52" s="85">
        <f t="shared" ca="1" si="103"/>
        <v>512.43306497796721</v>
      </c>
      <c r="GS52" s="85">
        <f t="shared" ca="1" si="103"/>
        <v>514.11063748849961</v>
      </c>
      <c r="GT52" s="85">
        <f t="shared" ca="1" si="103"/>
        <v>515.7937019348974</v>
      </c>
      <c r="GU52" s="85">
        <f t="shared" ca="1" si="103"/>
        <v>517.48227629632936</v>
      </c>
      <c r="GV52" s="85">
        <f t="shared" ca="1" si="103"/>
        <v>519.17637861082346</v>
      </c>
      <c r="GW52" s="85">
        <f t="shared" ca="1" si="103"/>
        <v>520.87602697545969</v>
      </c>
      <c r="GX52" s="85">
        <f t="shared" ca="1" si="103"/>
        <v>522.58123954656298</v>
      </c>
      <c r="GY52" s="85">
        <f t="shared" ca="1" si="103"/>
        <v>524.29203453989737</v>
      </c>
      <c r="GZ52" s="85">
        <f t="shared" ca="1" si="103"/>
        <v>526.00843023086065</v>
      </c>
      <c r="HA52" s="85">
        <f t="shared" ca="1" si="103"/>
        <v>527.73044495467946</v>
      </c>
      <c r="HB52" s="85">
        <f t="shared" ca="1" si="103"/>
        <v>529.45809710660512</v>
      </c>
      <c r="HC52" s="85">
        <f t="shared" ca="1" si="103"/>
        <v>531.19140514211028</v>
      </c>
      <c r="HD52" s="85">
        <f t="shared" ca="1" si="103"/>
        <v>532.93038757708621</v>
      </c>
      <c r="HE52" s="85">
        <f t="shared" ca="1" si="103"/>
        <v>534.67506298804005</v>
      </c>
      <c r="HF52" s="85">
        <f t="shared" ca="1" si="103"/>
        <v>536.42545001229371</v>
      </c>
      <c r="HG52" s="85">
        <f t="shared" ca="1" si="103"/>
        <v>538.18156734818285</v>
      </c>
      <c r="HH52" s="85">
        <f t="shared" ca="1" si="103"/>
        <v>539.94343375525671</v>
      </c>
      <c r="HI52" s="85">
        <f t="shared" ca="1" si="103"/>
        <v>541.71106805447835</v>
      </c>
      <c r="HJ52" s="85">
        <f t="shared" ca="1" si="103"/>
        <v>543.48448912842582</v>
      </c>
      <c r="HK52" s="85">
        <f t="shared" ca="1" si="103"/>
        <v>545.2637159214936</v>
      </c>
      <c r="HL52" s="85">
        <f t="shared" ca="1" si="103"/>
        <v>547.04876744009539</v>
      </c>
      <c r="HM52" s="85">
        <f t="shared" ca="1" si="103"/>
        <v>548.83966275286696</v>
      </c>
      <c r="HN52" s="85">
        <f t="shared" ca="1" si="103"/>
        <v>550.63642099086962</v>
      </c>
      <c r="HO52" s="85">
        <f t="shared" ca="1" si="103"/>
        <v>552.43906134779513</v>
      </c>
      <c r="HP52" s="85">
        <f t="shared" ca="1" si="103"/>
        <v>554.24760308017005</v>
      </c>
      <c r="HQ52" s="85">
        <f t="shared" ca="1" si="103"/>
        <v>556.06206550756201</v>
      </c>
      <c r="HR52" s="85">
        <f t="shared" ca="1" si="103"/>
        <v>557.88246801278581</v>
      </c>
      <c r="HS52" s="85">
        <f t="shared" ca="1" si="103"/>
        <v>559.70883004211055</v>
      </c>
      <c r="HT52" s="85">
        <f t="shared" ca="1" si="103"/>
        <v>561.54117110546747</v>
      </c>
      <c r="HU52" s="85">
        <f t="shared" ca="1" si="103"/>
        <v>563.37951077665798</v>
      </c>
      <c r="HV52" s="85">
        <f t="shared" ca="1" si="103"/>
        <v>565.2238686935633</v>
      </c>
      <c r="HW52" s="85">
        <f t="shared" ca="1" si="103"/>
        <v>567.07426455835378</v>
      </c>
      <c r="HX52" s="85">
        <f t="shared" ca="1" si="103"/>
        <v>568.93071813769961</v>
      </c>
      <c r="HY52" s="85">
        <f t="shared" ca="1" si="103"/>
        <v>570.79324926298204</v>
      </c>
      <c r="HZ52" s="85">
        <f t="shared" ca="1" si="103"/>
        <v>572.66187783050475</v>
      </c>
      <c r="IA52" s="85">
        <f t="shared" ca="1" si="103"/>
        <v>574.53662380170726</v>
      </c>
      <c r="IB52" s="85">
        <f t="shared" ca="1" si="103"/>
        <v>576.41750720337711</v>
      </c>
      <c r="IC52" s="85">
        <f t="shared" ca="1" si="103"/>
        <v>578.30454812786479</v>
      </c>
      <c r="ID52" s="85">
        <f t="shared" ca="1" si="103"/>
        <v>578.30454812786479</v>
      </c>
      <c r="IE52" s="85">
        <f t="shared" ca="1" si="103"/>
        <v>578.30454812786479</v>
      </c>
      <c r="IF52" s="85">
        <f t="shared" ca="1" si="103"/>
        <v>578.30454812786479</v>
      </c>
      <c r="IG52" s="85">
        <f t="shared" ca="1" si="103"/>
        <v>578.30454812786479</v>
      </c>
      <c r="IH52" s="85">
        <f t="shared" ca="1" si="103"/>
        <v>578.30454812786479</v>
      </c>
      <c r="II52" s="85">
        <f t="shared" ca="1" si="103"/>
        <v>578.30454812786479</v>
      </c>
      <c r="IJ52" s="85">
        <f t="shared" ca="1" si="103"/>
        <v>578.30454812786479</v>
      </c>
      <c r="IK52" s="85">
        <f t="shared" ca="1" si="103"/>
        <v>578.30454812786479</v>
      </c>
      <c r="IL52" s="85">
        <f t="shared" ca="1" si="103"/>
        <v>578.30454812786479</v>
      </c>
    </row>
    <row r="53" spans="2:246" ht="12" customHeight="1" outlineLevel="3" x14ac:dyDescent="0.3">
      <c r="B53" s="26" t="s">
        <v>71</v>
      </c>
      <c r="C53" s="56" t="s">
        <v>150</v>
      </c>
      <c r="E53" s="85"/>
      <c r="F53" s="48"/>
      <c r="G53" s="85">
        <f ca="1">G52/(1-Assump!$D$187)*Assump!$D$187</f>
        <v>0</v>
      </c>
      <c r="H53" s="85">
        <f ca="1">H52/(1-Assump!$D$187)*Assump!$D$187</f>
        <v>0</v>
      </c>
      <c r="I53" s="85">
        <f ca="1">I52/(1-Assump!$D$187)*Assump!$D$187</f>
        <v>0</v>
      </c>
      <c r="J53" s="85">
        <f ca="1">J52/(1-Assump!$D$187)*Assump!$D$187</f>
        <v>0</v>
      </c>
      <c r="K53" s="85">
        <f ca="1">K52/(1-Assump!$D$187)*Assump!$D$187</f>
        <v>0</v>
      </c>
      <c r="L53" s="85">
        <f ca="1">L52/(1-Assump!$D$187)*Assump!$D$187</f>
        <v>0</v>
      </c>
      <c r="M53" s="85">
        <f ca="1">M52/(1-Assump!$D$187)*Assump!$D$187</f>
        <v>0</v>
      </c>
      <c r="N53" s="85">
        <f ca="1">N52/(1-Assump!$D$187)*Assump!$D$187</f>
        <v>0</v>
      </c>
      <c r="O53" s="85">
        <f ca="1">O52/(1-Assump!$D$187)*Assump!$D$187</f>
        <v>0</v>
      </c>
      <c r="P53" s="85">
        <f ca="1">P52/(1-Assump!$D$187)*Assump!$D$187</f>
        <v>0</v>
      </c>
      <c r="Q53" s="85">
        <f ca="1">Q52/(1-Assump!$D$187)*Assump!$D$187</f>
        <v>0</v>
      </c>
      <c r="R53" s="85">
        <f ca="1">R52/(1-Assump!$D$187)*Assump!$D$187</f>
        <v>0</v>
      </c>
      <c r="S53" s="85">
        <f ca="1">S52/(1-Assump!$D$187)*Assump!$D$187</f>
        <v>42.384917508383019</v>
      </c>
      <c r="T53" s="85">
        <f ca="1">T52/(1-Assump!$D$187)*Assump!$D$187</f>
        <v>42.520265850708491</v>
      </c>
      <c r="U53" s="85">
        <f ca="1">U52/(1-Assump!$D$187)*Assump!$D$187</f>
        <v>42.656046402764382</v>
      </c>
      <c r="V53" s="85">
        <f ca="1">V52/(1-Assump!$D$187)*Assump!$D$187</f>
        <v>42.795691198824436</v>
      </c>
      <c r="W53" s="85">
        <f ca="1">W52/(1-Assump!$D$187)*Assump!$D$187</f>
        <v>42.935793155608721</v>
      </c>
      <c r="X53" s="85">
        <f ca="1">X52/(1-Assump!$D$187)*Assump!$D$187</f>
        <v>43.076353769742504</v>
      </c>
      <c r="Y53" s="85">
        <f ca="1">Y52/(1-Assump!$D$187)*Assump!$D$187</f>
        <v>43.217374542750584</v>
      </c>
      <c r="Z53" s="85">
        <f ca="1">Z52/(1-Assump!$D$187)*Assump!$D$187</f>
        <v>43.358856981073373</v>
      </c>
      <c r="AA53" s="85">
        <f ca="1">AA52/(1-Assump!$D$187)*Assump!$D$187</f>
        <v>43.500802596082984</v>
      </c>
      <c r="AB53" s="85">
        <f ca="1">AB52/(1-Assump!$D$187)*Assump!$D$187</f>
        <v>43.643212904099364</v>
      </c>
      <c r="AC53" s="85">
        <f ca="1">AC52/(1-Assump!$D$187)*Assump!$D$187</f>
        <v>43.786089426406491</v>
      </c>
      <c r="AD53" s="85">
        <f ca="1">AD52/(1-Assump!$D$187)*Assump!$D$187</f>
        <v>43.929433689268635</v>
      </c>
      <c r="AE53" s="85">
        <f ca="1">AE52/(1-Assump!$D$187)*Assump!$D$187</f>
        <v>44.073247223946659</v>
      </c>
      <c r="AF53" s="85">
        <f ca="1">AF52/(1-Assump!$D$187)*Assump!$D$187</f>
        <v>44.217531566714385</v>
      </c>
      <c r="AG53" s="85">
        <f ca="1">AG52/(1-Assump!$D$187)*Assump!$D$187</f>
        <v>44.362288258874983</v>
      </c>
      <c r="AH53" s="85">
        <f ca="1">AH52/(1-Assump!$D$187)*Assump!$D$187</f>
        <v>44.507518846777437</v>
      </c>
      <c r="AI53" s="85">
        <f ca="1">AI52/(1-Assump!$D$187)*Assump!$D$187</f>
        <v>44.653224881833104</v>
      </c>
      <c r="AJ53" s="85">
        <f ca="1">AJ52/(1-Assump!$D$187)*Assump!$D$187</f>
        <v>44.799407920532232</v>
      </c>
      <c r="AK53" s="85">
        <f ca="1">AK52/(1-Assump!$D$187)*Assump!$D$187</f>
        <v>44.94606952446064</v>
      </c>
      <c r="AL53" s="85">
        <f ca="1">AL52/(1-Assump!$D$187)*Assump!$D$187</f>
        <v>45.093211260316345</v>
      </c>
      <c r="AM53" s="85">
        <f ca="1">AM52/(1-Assump!$D$187)*Assump!$D$187</f>
        <v>45.240834699926332</v>
      </c>
      <c r="AN53" s="85">
        <f ca="1">AN52/(1-Assump!$D$187)*Assump!$D$187</f>
        <v>45.388941420263379</v>
      </c>
      <c r="AO53" s="85">
        <f ca="1">AO52/(1-Assump!$D$187)*Assump!$D$187</f>
        <v>45.537533003462791</v>
      </c>
      <c r="AP53" s="85">
        <f ca="1">AP52/(1-Assump!$D$187)*Assump!$D$187</f>
        <v>45.686611036839416</v>
      </c>
      <c r="AQ53" s="85">
        <f ca="1">AQ52/(1-Assump!$D$187)*Assump!$D$187</f>
        <v>45.836177112904579</v>
      </c>
      <c r="AR53" s="85">
        <f ca="1">AR52/(1-Assump!$D$187)*Assump!$D$187</f>
        <v>45.986232829383013</v>
      </c>
      <c r="AS53" s="85">
        <f ca="1">AS52/(1-Assump!$D$187)*Assump!$D$187</f>
        <v>46.136779789230012</v>
      </c>
      <c r="AT53" s="85">
        <f ca="1">AT52/(1-Assump!$D$187)*Assump!$D$187</f>
        <v>46.287819600648575</v>
      </c>
      <c r="AU53" s="85">
        <f ca="1">AU52/(1-Assump!$D$187)*Assump!$D$187</f>
        <v>46.439353877106463</v>
      </c>
      <c r="AV53" s="85">
        <f ca="1">AV52/(1-Assump!$D$187)*Assump!$D$187</f>
        <v>46.591384237353559</v>
      </c>
      <c r="AW53" s="85">
        <f ca="1">AW52/(1-Assump!$D$187)*Assump!$D$187</f>
        <v>46.743912305439096</v>
      </c>
      <c r="AX53" s="85">
        <f ca="1">AX52/(1-Assump!$D$187)*Assump!$D$187</f>
        <v>46.896939710729036</v>
      </c>
      <c r="AY53" s="85">
        <f ca="1">AY52/(1-Assump!$D$187)*Assump!$D$187</f>
        <v>47.050468087923434</v>
      </c>
      <c r="AZ53" s="85">
        <f ca="1">AZ52/(1-Assump!$D$187)*Assump!$D$187</f>
        <v>47.204499077073947</v>
      </c>
      <c r="BA53" s="85">
        <f ca="1">BA52/(1-Assump!$D$187)*Assump!$D$187</f>
        <v>47.359034323601342</v>
      </c>
      <c r="BB53" s="85">
        <f ca="1">BB52/(1-Assump!$D$187)*Assump!$D$187</f>
        <v>47.514075478313046</v>
      </c>
      <c r="BC53" s="85">
        <f ca="1">BC52/(1-Assump!$D$187)*Assump!$D$187</f>
        <v>47.669624197420795</v>
      </c>
      <c r="BD53" s="85">
        <f ca="1">BD52/(1-Assump!$D$187)*Assump!$D$187</f>
        <v>47.825682142558364</v>
      </c>
      <c r="BE53" s="85">
        <f ca="1">BE52/(1-Assump!$D$187)*Assump!$D$187</f>
        <v>47.982250980799265</v>
      </c>
      <c r="BF53" s="85">
        <f ca="1">BF52/(1-Assump!$D$187)*Assump!$D$187</f>
        <v>48.139332384674567</v>
      </c>
      <c r="BG53" s="85">
        <f ca="1">BG52/(1-Assump!$D$187)*Assump!$D$187</f>
        <v>48.296928032190763</v>
      </c>
      <c r="BH53" s="85">
        <f ca="1">BH52/(1-Assump!$D$187)*Assump!$D$187</f>
        <v>48.455039606847741</v>
      </c>
      <c r="BI53" s="85">
        <f ca="1">BI52/(1-Assump!$D$187)*Assump!$D$187</f>
        <v>48.613668797656707</v>
      </c>
      <c r="BJ53" s="85">
        <f ca="1">BJ52/(1-Assump!$D$187)*Assump!$D$187</f>
        <v>48.772817299158234</v>
      </c>
      <c r="BK53" s="85">
        <f ca="1">BK52/(1-Assump!$D$187)*Assump!$D$187</f>
        <v>48.932486811440413</v>
      </c>
      <c r="BL53" s="85">
        <f ca="1">BL52/(1-Assump!$D$187)*Assump!$D$187</f>
        <v>49.092679040156945</v>
      </c>
      <c r="BM53" s="85">
        <f ca="1">BM52/(1-Assump!$D$187)*Assump!$D$187</f>
        <v>49.253395696545432</v>
      </c>
      <c r="BN53" s="85">
        <f ca="1">BN52/(1-Assump!$D$187)*Assump!$D$187</f>
        <v>49.414638497445601</v>
      </c>
      <c r="BO53" s="85">
        <f ca="1">BO52/(1-Assump!$D$187)*Assump!$D$187</f>
        <v>49.576409165317656</v>
      </c>
      <c r="BP53" s="85">
        <f ca="1">BP52/(1-Assump!$D$187)*Assump!$D$187</f>
        <v>49.738709428260726</v>
      </c>
      <c r="BQ53" s="85">
        <f ca="1">BQ52/(1-Assump!$D$187)*Assump!$D$187</f>
        <v>49.901541020031253</v>
      </c>
      <c r="BR53" s="85">
        <f ca="1">BR52/(1-Assump!$D$187)*Assump!$D$187</f>
        <v>50.064905680061557</v>
      </c>
      <c r="BS53" s="85">
        <f ca="1">BS52/(1-Assump!$D$187)*Assump!$D$187</f>
        <v>50.228805153478412</v>
      </c>
      <c r="BT53" s="85">
        <f ca="1">BT52/(1-Assump!$D$187)*Assump!$D$187</f>
        <v>50.393241191121668</v>
      </c>
      <c r="BU53" s="85">
        <f ca="1">BU52/(1-Assump!$D$187)*Assump!$D$187</f>
        <v>50.558215549562995</v>
      </c>
      <c r="BV53" s="85">
        <f ca="1">BV52/(1-Assump!$D$187)*Assump!$D$187</f>
        <v>50.723729991124578</v>
      </c>
      <c r="BW53" s="85">
        <f ca="1">BW52/(1-Assump!$D$187)*Assump!$D$187</f>
        <v>50.88978628389804</v>
      </c>
      <c r="BX53" s="85">
        <f ca="1">BX52/(1-Assump!$D$187)*Assump!$D$187</f>
        <v>51.056386201763239</v>
      </c>
      <c r="BY53" s="85">
        <f ca="1">BY52/(1-Assump!$D$187)*Assump!$D$187</f>
        <v>51.223531524407257</v>
      </c>
      <c r="BZ53" s="85">
        <f ca="1">BZ52/(1-Assump!$D$187)*Assump!$D$187</f>
        <v>51.391224037343427</v>
      </c>
      <c r="CA53" s="85">
        <f ca="1">CA52/(1-Assump!$D$187)*Assump!$D$187</f>
        <v>51.559465531930371</v>
      </c>
      <c r="CB53" s="85">
        <f ca="1">CB52/(1-Assump!$D$187)*Assump!$D$187</f>
        <v>51.728257805391181</v>
      </c>
      <c r="CC53" s="85">
        <f ca="1">CC52/(1-Assump!$D$187)*Assump!$D$187</f>
        <v>51.897602660832526</v>
      </c>
      <c r="CD53" s="85">
        <f ca="1">CD52/(1-Assump!$D$187)*Assump!$D$187</f>
        <v>52.067501907264045</v>
      </c>
      <c r="CE53" s="85">
        <f ca="1">CE52/(1-Assump!$D$187)*Assump!$D$187</f>
        <v>52.237957359617567</v>
      </c>
      <c r="CF53" s="85">
        <f ca="1">CF52/(1-Assump!$D$187)*Assump!$D$187</f>
        <v>52.408970838766557</v>
      </c>
      <c r="CG53" s="85">
        <f ca="1">CG52/(1-Assump!$D$187)*Assump!$D$187</f>
        <v>52.580544171545526</v>
      </c>
      <c r="CH53" s="85">
        <f ca="1">CH52/(1-Assump!$D$187)*Assump!$D$187</f>
        <v>52.752679190769577</v>
      </c>
      <c r="CI53" s="85">
        <f ca="1">CI52/(1-Assump!$D$187)*Assump!$D$187</f>
        <v>52.925377735253981</v>
      </c>
      <c r="CJ53" s="85">
        <f ca="1">CJ52/(1-Assump!$D$187)*Assump!$D$187</f>
        <v>53.098641649833787</v>
      </c>
      <c r="CK53" s="85">
        <f ca="1">CK52/(1-Assump!$D$187)*Assump!$D$187</f>
        <v>53.27247278538357</v>
      </c>
      <c r="CL53" s="85">
        <f ca="1">CL52/(1-Assump!$D$187)*Assump!$D$187</f>
        <v>53.446872998837186</v>
      </c>
      <c r="CM53" s="85">
        <f ca="1">CM52/(1-Assump!$D$187)*Assump!$D$187</f>
        <v>53.621844153207618</v>
      </c>
      <c r="CN53" s="85">
        <f ca="1">CN52/(1-Assump!$D$187)*Assump!$D$187</f>
        <v>53.797388117606836</v>
      </c>
      <c r="CO53" s="85">
        <f ca="1">CO52/(1-Assump!$D$187)*Assump!$D$187</f>
        <v>53.973506767265853</v>
      </c>
      <c r="CP53" s="85">
        <f ca="1">CP52/(1-Assump!$D$187)*Assump!$D$187</f>
        <v>54.150201983554624</v>
      </c>
      <c r="CQ53" s="85">
        <f ca="1">CQ52/(1-Assump!$D$187)*Assump!$D$187</f>
        <v>54.327475654002292</v>
      </c>
      <c r="CR53" s="85">
        <f ca="1">CR52/(1-Assump!$D$187)*Assump!$D$187</f>
        <v>54.505329672317259</v>
      </c>
      <c r="CS53" s="85">
        <f ca="1">CS52/(1-Assump!$D$187)*Assump!$D$187</f>
        <v>54.683765938407383</v>
      </c>
      <c r="CT53" s="85">
        <f ca="1">CT52/(1-Assump!$D$187)*Assump!$D$187</f>
        <v>54.862786358400406</v>
      </c>
      <c r="CU53" s="85">
        <f ca="1">CU52/(1-Assump!$D$187)*Assump!$D$187</f>
        <v>55.042392844664171</v>
      </c>
      <c r="CV53" s="85">
        <f ca="1">CV52/(1-Assump!$D$187)*Assump!$D$187</f>
        <v>55.222587315827177</v>
      </c>
      <c r="CW53" s="85">
        <f ca="1">CW52/(1-Assump!$D$187)*Assump!$D$187</f>
        <v>55.403371696798949</v>
      </c>
      <c r="CX53" s="85">
        <f ca="1">CX52/(1-Assump!$D$187)*Assump!$D$187</f>
        <v>55.584747918790718</v>
      </c>
      <c r="CY53" s="85">
        <f ca="1">CY52/(1-Assump!$D$187)*Assump!$D$187</f>
        <v>55.766717919335967</v>
      </c>
      <c r="CZ53" s="85">
        <f ca="1">CZ52/(1-Assump!$D$187)*Assump!$D$187</f>
        <v>55.949283642311165</v>
      </c>
      <c r="DA53" s="85">
        <f ca="1">DA52/(1-Assump!$D$187)*Assump!$D$187</f>
        <v>56.132447037956524</v>
      </c>
      <c r="DB53" s="85">
        <f ca="1">DB52/(1-Assump!$D$187)*Assump!$D$187</f>
        <v>56.316210062896864</v>
      </c>
      <c r="DC53" s="85">
        <f ca="1">DC52/(1-Assump!$D$187)*Assump!$D$187</f>
        <v>56.500574680162437</v>
      </c>
      <c r="DD53" s="85">
        <f ca="1">DD52/(1-Assump!$D$187)*Assump!$D$187</f>
        <v>56.685542859209988</v>
      </c>
      <c r="DE53" s="85">
        <f ca="1">DE52/(1-Assump!$D$187)*Assump!$D$187</f>
        <v>56.871116575943724</v>
      </c>
      <c r="DF53" s="85">
        <f ca="1">DF52/(1-Assump!$D$187)*Assump!$D$187</f>
        <v>57.057297812736458</v>
      </c>
      <c r="DG53" s="85">
        <f ca="1">DG52/(1-Assump!$D$187)*Assump!$D$187</f>
        <v>57.244088558450798</v>
      </c>
      <c r="DH53" s="85">
        <f ca="1">DH52/(1-Assump!$D$187)*Assump!$D$187</f>
        <v>57.43149080846031</v>
      </c>
      <c r="DI53" s="85">
        <f ca="1">DI52/(1-Assump!$D$187)*Assump!$D$187</f>
        <v>57.619506564670971</v>
      </c>
      <c r="DJ53" s="85">
        <f ca="1">DJ52/(1-Assump!$D$187)*Assump!$D$187</f>
        <v>57.808137835542404</v>
      </c>
      <c r="DK53" s="85">
        <f ca="1">DK52/(1-Assump!$D$187)*Assump!$D$187</f>
        <v>57.997386636109454</v>
      </c>
      <c r="DL53" s="85">
        <f ca="1">DL52/(1-Assump!$D$187)*Assump!$D$187</f>
        <v>58.187254988003652</v>
      </c>
      <c r="DM53" s="85">
        <f ca="1">DM52/(1-Assump!$D$187)*Assump!$D$187</f>
        <v>58.377744919474836</v>
      </c>
      <c r="DN53" s="85">
        <f ca="1">DN52/(1-Assump!$D$187)*Assump!$D$187</f>
        <v>58.568858465412788</v>
      </c>
      <c r="DO53" s="85">
        <f ca="1">DO52/(1-Assump!$D$187)*Assump!$D$187</f>
        <v>58.760597667368984</v>
      </c>
      <c r="DP53" s="85">
        <f ca="1">DP52/(1-Assump!$D$187)*Assump!$D$187</f>
        <v>58.952964573578434</v>
      </c>
      <c r="DQ53" s="85">
        <f ca="1">DQ52/(1-Assump!$D$187)*Assump!$D$187</f>
        <v>59.145961238981521</v>
      </c>
      <c r="DR53" s="85">
        <f ca="1">DR52/(1-Assump!$D$187)*Assump!$D$187</f>
        <v>59.339589725245972</v>
      </c>
      <c r="DS53" s="85">
        <f ca="1">DS52/(1-Assump!$D$187)*Assump!$D$187</f>
        <v>59.53385210078887</v>
      </c>
      <c r="DT53" s="85">
        <f ca="1">DT52/(1-Assump!$D$187)*Assump!$D$187</f>
        <v>59.72875044079877</v>
      </c>
      <c r="DU53" s="85">
        <f ca="1">DU52/(1-Assump!$D$187)*Assump!$D$187</f>
        <v>59.924286827257838</v>
      </c>
      <c r="DV53" s="85">
        <f ca="1">DV52/(1-Assump!$D$187)*Assump!$D$187</f>
        <v>60.12046334896413</v>
      </c>
      <c r="DW53" s="85">
        <f ca="1">DW52/(1-Assump!$D$187)*Assump!$D$187</f>
        <v>60.317282101553872</v>
      </c>
      <c r="DX53" s="85">
        <f ca="1">DX52/(1-Assump!$D$187)*Assump!$D$187</f>
        <v>60.514745187523843</v>
      </c>
      <c r="DY53" s="85">
        <f ca="1">DY52/(1-Assump!$D$187)*Assump!$D$187</f>
        <v>60.712854716253858</v>
      </c>
      <c r="DZ53" s="85">
        <f ca="1">DZ52/(1-Assump!$D$187)*Assump!$D$187</f>
        <v>60.911612804029332</v>
      </c>
      <c r="EA53" s="85">
        <f ca="1">EA52/(1-Assump!$D$187)*Assump!$D$187</f>
        <v>61.111021574063777</v>
      </c>
      <c r="EB53" s="85">
        <f ca="1">EB52/(1-Assump!$D$187)*Assump!$D$187</f>
        <v>61.311083156521597</v>
      </c>
      <c r="EC53" s="85">
        <f ca="1">EC52/(1-Assump!$D$187)*Assump!$D$187</f>
        <v>61.511799688540812</v>
      </c>
      <c r="ED53" s="85">
        <f ca="1">ED52/(1-Assump!$D$187)*Assump!$D$187</f>
        <v>61.713173314255847</v>
      </c>
      <c r="EE53" s="85">
        <f ca="1">EE52/(1-Assump!$D$187)*Assump!$D$187</f>
        <v>61.915206184820462</v>
      </c>
      <c r="EF53" s="85">
        <f ca="1">EF52/(1-Assump!$D$187)*Assump!$D$187</f>
        <v>62.117900458430761</v>
      </c>
      <c r="EG53" s="85">
        <f ca="1">EG52/(1-Assump!$D$187)*Assump!$D$187</f>
        <v>62.321258300348184</v>
      </c>
      <c r="EH53" s="85">
        <f ca="1">EH52/(1-Assump!$D$187)*Assump!$D$187</f>
        <v>62.525281882922734</v>
      </c>
      <c r="EI53" s="85">
        <f ca="1">EI52/(1-Assump!$D$187)*Assump!$D$187</f>
        <v>62.729973385616063</v>
      </c>
      <c r="EJ53" s="85">
        <f ca="1">EJ52/(1-Assump!$D$187)*Assump!$D$187</f>
        <v>62.935334995024839</v>
      </c>
      <c r="EK53" s="85">
        <f ca="1">EK52/(1-Assump!$D$187)*Assump!$D$187</f>
        <v>63.14136890490407</v>
      </c>
      <c r="EL53" s="85">
        <f ca="1">EL52/(1-Assump!$D$187)*Assump!$D$187</f>
        <v>63.348077316190555</v>
      </c>
      <c r="EM53" s="85">
        <f ca="1">EM52/(1-Assump!$D$187)*Assump!$D$187</f>
        <v>63.555462437026385</v>
      </c>
      <c r="EN53" s="85">
        <f ca="1">EN52/(1-Assump!$D$187)*Assump!$D$187</f>
        <v>63.763526482782524</v>
      </c>
      <c r="EO53" s="85">
        <f ca="1">EO52/(1-Assump!$D$187)*Assump!$D$187</f>
        <v>63.972271676082492</v>
      </c>
      <c r="EP53" s="85">
        <f ca="1">EP52/(1-Assump!$D$187)*Assump!$D$187</f>
        <v>64.181700246826111</v>
      </c>
      <c r="EQ53" s="85">
        <f ca="1">EQ52/(1-Assump!$D$187)*Assump!$D$187</f>
        <v>64.391814432213323</v>
      </c>
      <c r="ER53" s="85">
        <f ca="1">ER52/(1-Assump!$D$187)*Assump!$D$187</f>
        <v>64.602616476768034</v>
      </c>
      <c r="ES53" s="85">
        <f ca="1">ES52/(1-Assump!$D$187)*Assump!$D$187</f>
        <v>64.814108632362164</v>
      </c>
      <c r="ET53" s="85">
        <f ca="1">ET52/(1-Assump!$D$187)*Assump!$D$187</f>
        <v>65.026293158239696</v>
      </c>
      <c r="EU53" s="85">
        <f ca="1">EU52/(1-Assump!$D$187)*Assump!$D$187</f>
        <v>65.239172321040741</v>
      </c>
      <c r="EV53" s="85">
        <f ca="1">EV52/(1-Assump!$D$187)*Assump!$D$187</f>
        <v>65.452748394825861</v>
      </c>
      <c r="EW53" s="85">
        <f ca="1">EW52/(1-Assump!$D$187)*Assump!$D$187</f>
        <v>65.667023661100259</v>
      </c>
      <c r="EX53" s="85">
        <f ca="1">EX52/(1-Assump!$D$187)*Assump!$D$187</f>
        <v>65.882000408838209</v>
      </c>
      <c r="EY53" s="85">
        <f ca="1">EY52/(1-Assump!$D$187)*Assump!$D$187</f>
        <v>66.097680934507466</v>
      </c>
      <c r="EZ53" s="85">
        <f ca="1">EZ52/(1-Assump!$D$187)*Assump!$D$187</f>
        <v>66.314067542093866</v>
      </c>
      <c r="FA53" s="85">
        <f ca="1">FA52/(1-Assump!$D$187)*Assump!$D$187</f>
        <v>66.531162543125845</v>
      </c>
      <c r="FB53" s="85">
        <f ca="1">FB52/(1-Assump!$D$187)*Assump!$D$187</f>
        <v>66.748968256699214</v>
      </c>
      <c r="FC53" s="85">
        <f ca="1">FC52/(1-Assump!$D$187)*Assump!$D$187</f>
        <v>66.967487009501923</v>
      </c>
      <c r="FD53" s="85">
        <f ca="1">FD52/(1-Assump!$D$187)*Assump!$D$187</f>
        <v>67.186721135838809</v>
      </c>
      <c r="FE53" s="85">
        <f ca="1">FE52/(1-Assump!$D$187)*Assump!$D$187</f>
        <v>67.406672977656697</v>
      </c>
      <c r="FF53" s="85">
        <f ca="1">FF52/(1-Assump!$D$187)*Assump!$D$187</f>
        <v>67.627344884569325</v>
      </c>
      <c r="FG53" s="85">
        <f ca="1">FG52/(1-Assump!$D$187)*Assump!$D$187</f>
        <v>67.848739213882425</v>
      </c>
      <c r="FH53" s="85">
        <f ca="1">FH52/(1-Assump!$D$187)*Assump!$D$187</f>
        <v>68.070858330618961</v>
      </c>
      <c r="FI53" s="85">
        <f ca="1">FI52/(1-Assump!$D$187)*Assump!$D$187</f>
        <v>68.293704607544313</v>
      </c>
      <c r="FJ53" s="85">
        <f ca="1">FJ52/(1-Assump!$D$187)*Assump!$D$187</f>
        <v>68.517280425191785</v>
      </c>
      <c r="FK53" s="85">
        <f ca="1">FK52/(1-Assump!$D$187)*Assump!$D$187</f>
        <v>68.741588171887813</v>
      </c>
      <c r="FL53" s="85">
        <f ca="1">FL52/(1-Assump!$D$187)*Assump!$D$187</f>
        <v>68.966630243777658</v>
      </c>
      <c r="FM53" s="85">
        <f ca="1">FM52/(1-Assump!$D$187)*Assump!$D$187</f>
        <v>69.192409044850905</v>
      </c>
      <c r="FN53" s="85">
        <f ca="1">FN52/(1-Assump!$D$187)*Assump!$D$187</f>
        <v>69.418926986967236</v>
      </c>
      <c r="FO53" s="85">
        <f ca="1">FO52/(1-Assump!$D$187)*Assump!$D$187</f>
        <v>69.646186489882012</v>
      </c>
      <c r="FP53" s="85">
        <f ca="1">FP52/(1-Assump!$D$187)*Assump!$D$187</f>
        <v>69.874189981272394</v>
      </c>
      <c r="FQ53" s="85">
        <f ca="1">FQ52/(1-Assump!$D$187)*Assump!$D$187</f>
        <v>70.102939896763019</v>
      </c>
      <c r="FR53" s="85">
        <f ca="1">FR52/(1-Assump!$D$187)*Assump!$D$187</f>
        <v>70.332438679952148</v>
      </c>
      <c r="FS53" s="85">
        <f ca="1">FS52/(1-Assump!$D$187)*Assump!$D$187</f>
        <v>70.562688782437775</v>
      </c>
      <c r="FT53" s="85">
        <f ca="1">FT52/(1-Assump!$D$187)*Assump!$D$187</f>
        <v>70.793692663843757</v>
      </c>
      <c r="FU53" s="85">
        <f ca="1">FU52/(1-Assump!$D$187)*Assump!$D$187</f>
        <v>71.025452791846149</v>
      </c>
      <c r="FV53" s="85">
        <f ca="1">FV52/(1-Assump!$D$187)*Assump!$D$187</f>
        <v>71.257971642199507</v>
      </c>
      <c r="FW53" s="85">
        <f ca="1">FW52/(1-Assump!$D$187)*Assump!$D$187</f>
        <v>71.491251698763378</v>
      </c>
      <c r="FX53" s="85">
        <f ca="1">FX52/(1-Assump!$D$187)*Assump!$D$187</f>
        <v>71.725295453528815</v>
      </c>
      <c r="FY53" s="85">
        <f ca="1">FY52/(1-Assump!$D$187)*Assump!$D$187</f>
        <v>71.960105406644985</v>
      </c>
      <c r="FZ53" s="85">
        <f ca="1">FZ52/(1-Assump!$D$187)*Assump!$D$187</f>
        <v>72.195684066445963</v>
      </c>
      <c r="GA53" s="85">
        <f ca="1">GA52/(1-Assump!$D$187)*Assump!$D$187</f>
        <v>72.432033949477344</v>
      </c>
      <c r="GB53" s="85">
        <f ca="1">GB52/(1-Assump!$D$187)*Assump!$D$187</f>
        <v>72.669157580523319</v>
      </c>
      <c r="GC53" s="85">
        <f ca="1">GC52/(1-Assump!$D$187)*Assump!$D$187</f>
        <v>72.907057492633569</v>
      </c>
      <c r="GD53" s="85">
        <f ca="1">GD52/(1-Assump!$D$187)*Assump!$D$187</f>
        <v>73.145736227150266</v>
      </c>
      <c r="GE53" s="85">
        <f ca="1">GE52/(1-Assump!$D$187)*Assump!$D$187</f>
        <v>73.385196333735323</v>
      </c>
      <c r="GF53" s="85">
        <f ca="1">GF52/(1-Assump!$D$187)*Assump!$D$187</f>
        <v>73.625440370397541</v>
      </c>
      <c r="GG53" s="85">
        <f ca="1">GG52/(1-Assump!$D$187)*Assump!$D$187</f>
        <v>73.866470903520025</v>
      </c>
      <c r="GH53" s="85">
        <f ca="1">GH52/(1-Assump!$D$187)*Assump!$D$187</f>
        <v>74.108290507887517</v>
      </c>
      <c r="GI53" s="85">
        <f ca="1">GI52/(1-Assump!$D$187)*Assump!$D$187</f>
        <v>74.350901766713946</v>
      </c>
      <c r="GJ53" s="85">
        <f ca="1">GJ52/(1-Assump!$D$187)*Assump!$D$187</f>
        <v>74.594307271670004</v>
      </c>
      <c r="GK53" s="85">
        <f ca="1">GK52/(1-Assump!$D$187)*Assump!$D$187</f>
        <v>74.838509622910834</v>
      </c>
      <c r="GL53" s="85">
        <f ca="1">GL52/(1-Assump!$D$187)*Assump!$D$187</f>
        <v>75.083511429103837</v>
      </c>
      <c r="GM53" s="85">
        <f ca="1">GM52/(1-Assump!$D$187)*Assump!$D$187</f>
        <v>75.329315307456469</v>
      </c>
      <c r="GN53" s="85">
        <f ca="1">GN52/(1-Assump!$D$187)*Assump!$D$187</f>
        <v>75.575923883744295</v>
      </c>
      <c r="GO53" s="85">
        <f ca="1">GO52/(1-Assump!$D$187)*Assump!$D$187</f>
        <v>75.823339792338942</v>
      </c>
      <c r="GP53" s="85">
        <f ca="1">GP52/(1-Assump!$D$187)*Assump!$D$187</f>
        <v>76.071565676236318</v>
      </c>
      <c r="GQ53" s="85">
        <f ca="1">GQ52/(1-Assump!$D$187)*Assump!$D$187</f>
        <v>76.320604187084783</v>
      </c>
      <c r="GR53" s="85">
        <f ca="1">GR52/(1-Assump!$D$187)*Assump!$D$187</f>
        <v>76.570457985213494</v>
      </c>
      <c r="GS53" s="85">
        <f ca="1">GS52/(1-Assump!$D$187)*Assump!$D$187</f>
        <v>76.821129739660861</v>
      </c>
      <c r="GT53" s="85">
        <f ca="1">GT52/(1-Assump!$D$187)*Assump!$D$187</f>
        <v>77.072622128203065</v>
      </c>
      <c r="GU53" s="85">
        <f ca="1">GU52/(1-Assump!$D$187)*Assump!$D$187</f>
        <v>77.324937837382549</v>
      </c>
      <c r="GV53" s="85">
        <f ca="1">GV52/(1-Assump!$D$187)*Assump!$D$187</f>
        <v>77.578079562536843</v>
      </c>
      <c r="GW53" s="85">
        <f ca="1">GW52/(1-Assump!$D$187)*Assump!$D$187</f>
        <v>77.83205000782732</v>
      </c>
      <c r="GX53" s="85">
        <f ca="1">GX52/(1-Assump!$D$187)*Assump!$D$187</f>
        <v>78.086851886268036</v>
      </c>
      <c r="GY53" s="85">
        <f ca="1">GY52/(1-Assump!$D$187)*Assump!$D$187</f>
        <v>78.342487919754788</v>
      </c>
      <c r="GZ53" s="85">
        <f ca="1">GZ52/(1-Assump!$D$187)*Assump!$D$187</f>
        <v>78.598960839094133</v>
      </c>
      <c r="HA53" s="85">
        <f ca="1">HA52/(1-Assump!$D$187)*Assump!$D$187</f>
        <v>78.856273384032562</v>
      </c>
      <c r="HB53" s="85">
        <f ca="1">HB52/(1-Assump!$D$187)*Assump!$D$187</f>
        <v>79.114428303285834</v>
      </c>
      <c r="HC53" s="85">
        <f ca="1">HC52/(1-Assump!$D$187)*Assump!$D$187</f>
        <v>79.373428354568205</v>
      </c>
      <c r="HD53" s="85">
        <f ca="1">HD52/(1-Assump!$D$187)*Assump!$D$187</f>
        <v>79.633276304622086</v>
      </c>
      <c r="HE53" s="85">
        <f ca="1">HE52/(1-Assump!$D$187)*Assump!$D$187</f>
        <v>79.893974929247378</v>
      </c>
      <c r="HF53" s="85">
        <f ca="1">HF52/(1-Assump!$D$187)*Assump!$D$187</f>
        <v>80.155527013331252</v>
      </c>
      <c r="HG53" s="85">
        <f ca="1">HG52/(1-Assump!$D$187)*Assump!$D$187</f>
        <v>80.417935350877897</v>
      </c>
      <c r="HH53" s="85">
        <f ca="1">HH52/(1-Assump!$D$187)*Assump!$D$187</f>
        <v>80.681202745038362</v>
      </c>
      <c r="HI53" s="85">
        <f ca="1">HI52/(1-Assump!$D$187)*Assump!$D$187</f>
        <v>80.94533200814044</v>
      </c>
      <c r="HJ53" s="85">
        <f ca="1">HJ52/(1-Assump!$D$187)*Assump!$D$187</f>
        <v>81.210325961718809</v>
      </c>
      <c r="HK53" s="85">
        <f ca="1">HK52/(1-Assump!$D$187)*Assump!$D$187</f>
        <v>81.476187436545032</v>
      </c>
      <c r="HL53" s="85">
        <f ca="1">HL52/(1-Assump!$D$187)*Assump!$D$187</f>
        <v>81.742919272657929</v>
      </c>
      <c r="HM53" s="85">
        <f ca="1">HM52/(1-Assump!$D$187)*Assump!$D$187</f>
        <v>82.010524319393909</v>
      </c>
      <c r="HN53" s="85">
        <f ca="1">HN52/(1-Assump!$D$187)*Assump!$D$187</f>
        <v>82.279005435417304</v>
      </c>
      <c r="HO53" s="85">
        <f ca="1">HO52/(1-Assump!$D$187)*Assump!$D$187</f>
        <v>82.548365488750989</v>
      </c>
      <c r="HP53" s="85">
        <f ca="1">HP52/(1-Assump!$D$187)*Assump!$D$187</f>
        <v>82.818607356807021</v>
      </c>
      <c r="HQ53" s="85">
        <f ca="1">HQ52/(1-Assump!$D$187)*Assump!$D$187</f>
        <v>83.089733926417324</v>
      </c>
      <c r="HR53" s="85">
        <f ca="1">HR52/(1-Assump!$D$187)*Assump!$D$187</f>
        <v>83.361748093864549</v>
      </c>
      <c r="HS53" s="85">
        <f ca="1">HS52/(1-Assump!$D$187)*Assump!$D$187</f>
        <v>83.634652764913071</v>
      </c>
      <c r="HT53" s="85">
        <f ca="1">HT52/(1-Assump!$D$187)*Assump!$D$187</f>
        <v>83.90845085483997</v>
      </c>
      <c r="HU53" s="85">
        <f ca="1">HU52/(1-Assump!$D$187)*Assump!$D$187</f>
        <v>84.183145288466136</v>
      </c>
      <c r="HV53" s="85">
        <f ca="1">HV52/(1-Assump!$D$187)*Assump!$D$187</f>
        <v>84.45873900018762</v>
      </c>
      <c r="HW53" s="85">
        <f ca="1">HW52/(1-Assump!$D$187)*Assump!$D$187</f>
        <v>84.735234934006897</v>
      </c>
      <c r="HX53" s="85">
        <f ca="1">HX52/(1-Assump!$D$187)*Assump!$D$187</f>
        <v>85.012636043564314</v>
      </c>
      <c r="HY53" s="85">
        <f ca="1">HY52/(1-Assump!$D$187)*Assump!$D$187</f>
        <v>85.290945292169724</v>
      </c>
      <c r="HZ53" s="85">
        <f ca="1">HZ52/(1-Assump!$D$187)*Assump!$D$187</f>
        <v>85.570165652834049</v>
      </c>
      <c r="IA53" s="85">
        <f ca="1">IA52/(1-Assump!$D$187)*Assump!$D$187</f>
        <v>85.850300108301084</v>
      </c>
      <c r="IB53" s="85">
        <f ca="1">IB52/(1-Assump!$D$187)*Assump!$D$187</f>
        <v>86.131351651079356</v>
      </c>
      <c r="IC53" s="85">
        <f ca="1">IC52/(1-Assump!$D$187)*Assump!$D$187</f>
        <v>86.413323283474043</v>
      </c>
      <c r="ID53" s="85">
        <f ca="1">ID52/(1-Assump!$D$187)*Assump!$D$187</f>
        <v>86.413323283474043</v>
      </c>
      <c r="IE53" s="85">
        <f ca="1">IE52/(1-Assump!$D$187)*Assump!$D$187</f>
        <v>86.413323283474043</v>
      </c>
      <c r="IF53" s="85">
        <f ca="1">IF52/(1-Assump!$D$187)*Assump!$D$187</f>
        <v>86.413323283474043</v>
      </c>
      <c r="IG53" s="85">
        <f ca="1">IG52/(1-Assump!$D$187)*Assump!$D$187</f>
        <v>86.413323283474043</v>
      </c>
      <c r="IH53" s="85">
        <f ca="1">IH52/(1-Assump!$D$187)*Assump!$D$187</f>
        <v>86.413323283474043</v>
      </c>
      <c r="II53" s="85">
        <f ca="1">II52/(1-Assump!$D$187)*Assump!$D$187</f>
        <v>86.413323283474043</v>
      </c>
      <c r="IJ53" s="85">
        <f ca="1">IJ52/(1-Assump!$D$187)*Assump!$D$187</f>
        <v>86.413323283474043</v>
      </c>
      <c r="IK53" s="85">
        <f ca="1">IK52/(1-Assump!$D$187)*Assump!$D$187</f>
        <v>86.413323283474043</v>
      </c>
      <c r="IL53" s="85">
        <f ca="1">IL52/(1-Assump!$D$187)*Assump!$D$187</f>
        <v>86.413323283474043</v>
      </c>
    </row>
    <row r="54" spans="2:246" ht="12" customHeight="1" outlineLevel="3" x14ac:dyDescent="0.3">
      <c r="B54" s="26" t="s">
        <v>138</v>
      </c>
      <c r="C54" s="56" t="s">
        <v>150</v>
      </c>
      <c r="E54" s="85"/>
      <c r="F54" s="48" t="s">
        <v>287</v>
      </c>
      <c r="G54" s="85">
        <f ca="1">(Assump!$D$191*SUM(Assump!$D$53:$D$54)*Assump!$D$189+(SUM(G52:G53)-Assump!$D$191*SUM(Assump!$D$53:$D$54))*Assump!$D$190)*G$17</f>
        <v>0</v>
      </c>
      <c r="H54" s="85">
        <f ca="1">(Assump!$D$191*SUM(Assump!$D$53:$D$54)*Assump!$D$189+(SUM(H52:H53)-Assump!$D$191*SUM(Assump!$D$53:$D$54))*Assump!$D$190)*H$17</f>
        <v>0</v>
      </c>
      <c r="I54" s="85">
        <f ca="1">(Assump!$D$191*SUM(Assump!$D$53:$D$54)*Assump!$D$189+(SUM(I52:I53)-Assump!$D$191*SUM(Assump!$D$53:$D$54))*Assump!$D$190)*I$17</f>
        <v>0</v>
      </c>
      <c r="J54" s="85">
        <f ca="1">(Assump!$D$191*SUM(Assump!$D$53:$D$54)*Assump!$D$189+(SUM(J52:J53)-Assump!$D$191*SUM(Assump!$D$53:$D$54))*Assump!$D$190)*J$17</f>
        <v>0</v>
      </c>
      <c r="K54" s="85">
        <f ca="1">(Assump!$D$191*SUM(Assump!$D$53:$D$54)*Assump!$D$189+(SUM(K52:K53)-Assump!$D$191*SUM(Assump!$D$53:$D$54))*Assump!$D$190)*K$17</f>
        <v>0</v>
      </c>
      <c r="L54" s="85">
        <f ca="1">(Assump!$D$191*SUM(Assump!$D$53:$D$54)*Assump!$D$189+(SUM(L52:L53)-Assump!$D$191*SUM(Assump!$D$53:$D$54))*Assump!$D$190)*L$17</f>
        <v>0</v>
      </c>
      <c r="M54" s="85">
        <f ca="1">(Assump!$D$191*SUM(Assump!$D$53:$D$54)*Assump!$D$189+(SUM(M52:M53)-Assump!$D$191*SUM(Assump!$D$53:$D$54))*Assump!$D$190)*M$17</f>
        <v>0</v>
      </c>
      <c r="N54" s="85">
        <f ca="1">(Assump!$D$191*SUM(Assump!$D$53:$D$54)*Assump!$D$189+(SUM(N52:N53)-Assump!$D$191*SUM(Assump!$D$53:$D$54))*Assump!$D$190)*N$17</f>
        <v>0</v>
      </c>
      <c r="O54" s="85">
        <f ca="1">(Assump!$D$191*SUM(Assump!$D$53:$D$54)*Assump!$D$189+(SUM(O52:O53)-Assump!$D$191*SUM(Assump!$D$53:$D$54))*Assump!$D$190)*O$17</f>
        <v>0</v>
      </c>
      <c r="P54" s="85">
        <f ca="1">(Assump!$D$191*SUM(Assump!$D$53:$D$54)*Assump!$D$189+(SUM(P52:P53)-Assump!$D$191*SUM(Assump!$D$53:$D$54))*Assump!$D$190)*P$17</f>
        <v>0</v>
      </c>
      <c r="Q54" s="85">
        <f ca="1">(Assump!$D$191*SUM(Assump!$D$53:$D$54)*Assump!$D$189+(SUM(Q52:Q53)-Assump!$D$191*SUM(Assump!$D$53:$D$54))*Assump!$D$190)*Q$17</f>
        <v>0</v>
      </c>
      <c r="R54" s="85">
        <f ca="1">(Assump!$D$191*SUM(Assump!$D$53:$D$54)*Assump!$D$189+(SUM(R52:R53)-Assump!$D$191*SUM(Assump!$D$53:$D$54))*Assump!$D$190)*R$17</f>
        <v>0</v>
      </c>
      <c r="S54" s="85">
        <f ca="1">(Assump!$D$191*SUM(Assump!$D$53:$D$54)*Assump!$D$189+(SUM(S52:S53)-Assump!$D$191*SUM(Assump!$D$53:$D$54))*Assump!$D$190)*S$17</f>
        <v>58.499674048134253</v>
      </c>
      <c r="T54" s="85">
        <f ca="1">(Assump!$D$191*SUM(Assump!$D$53:$D$54)*Assump!$D$189+(SUM(T52:T53)-Assump!$D$191*SUM(Assump!$D$53:$D$54))*Assump!$D$190)*T$17</f>
        <v>58.655845212355942</v>
      </c>
      <c r="U54" s="85">
        <f ca="1">(Assump!$D$191*SUM(Assump!$D$53:$D$54)*Assump!$D$189+(SUM(U52:U53)-Assump!$D$191*SUM(Assump!$D$53:$D$54))*Assump!$D$190)*U$17</f>
        <v>58.812515080112746</v>
      </c>
      <c r="V54" s="85">
        <f ca="1">(Assump!$D$191*SUM(Assump!$D$53:$D$54)*Assump!$D$189+(SUM(V52:V53)-Assump!$D$191*SUM(Assump!$D$53:$D$54))*Assump!$D$190)*V$17</f>
        <v>58.973643690951263</v>
      </c>
      <c r="W54" s="85">
        <f ca="1">(Assump!$D$191*SUM(Assump!$D$53:$D$54)*Assump!$D$189+(SUM(W52:W53)-Assump!$D$191*SUM(Assump!$D$53:$D$54))*Assump!$D$190)*W$17</f>
        <v>59.135299794933132</v>
      </c>
      <c r="X54" s="85">
        <f ca="1">(Assump!$D$191*SUM(Assump!$D$53:$D$54)*Assump!$D$189+(SUM(X52:X53)-Assump!$D$191*SUM(Assump!$D$53:$D$54))*Assump!$D$190)*X$17</f>
        <v>59.29748511893365</v>
      </c>
      <c r="Y54" s="85">
        <f ca="1">(Assump!$D$191*SUM(Assump!$D$53:$D$54)*Assump!$D$189+(SUM(Y52:Y53)-Assump!$D$191*SUM(Assump!$D$53:$D$54))*Assump!$D$190)*Y$17</f>
        <v>59.460201395481434</v>
      </c>
      <c r="Z54" s="85">
        <f ca="1">(Assump!$D$191*SUM(Assump!$D$53:$D$54)*Assump!$D$189+(SUM(Z52:Z53)-Assump!$D$191*SUM(Assump!$D$53:$D$54))*Assump!$D$190)*Z$17</f>
        <v>59.623450362776964</v>
      </c>
      <c r="AA54" s="85">
        <f ca="1">(Assump!$D$191*SUM(Assump!$D$53:$D$54)*Assump!$D$189+(SUM(AA52:AA53)-Assump!$D$191*SUM(Assump!$D$53:$D$54))*Assump!$D$190)*AA$17</f>
        <v>59.787233764711132</v>
      </c>
      <c r="AB54" s="85">
        <f ca="1">(Assump!$D$191*SUM(Assump!$D$53:$D$54)*Assump!$D$189+(SUM(AB52:AB53)-Assump!$D$191*SUM(Assump!$D$53:$D$54))*Assump!$D$190)*AB$17</f>
        <v>59.951553350883884</v>
      </c>
      <c r="AC54" s="85">
        <f ca="1">(Assump!$D$191*SUM(Assump!$D$53:$D$54)*Assump!$D$189+(SUM(AC52:AC53)-Assump!$D$191*SUM(Assump!$D$53:$D$54))*Assump!$D$190)*AC$17</f>
        <v>60.116410876622865</v>
      </c>
      <c r="AD54" s="85">
        <f ca="1">(Assump!$D$191*SUM(Assump!$D$53:$D$54)*Assump!$D$189+(SUM(AD52:AD53)-Assump!$D$191*SUM(Assump!$D$53:$D$54))*Assump!$D$190)*AD$17</f>
        <v>60.281808103002277</v>
      </c>
      <c r="AE54" s="85">
        <f ca="1">(Assump!$D$191*SUM(Assump!$D$53:$D$54)*Assump!$D$189+(SUM(AE52:AE53)-Assump!$D$191*SUM(Assump!$D$53:$D$54))*Assump!$D$190)*AE$17</f>
        <v>60.447746796861537</v>
      </c>
      <c r="AF54" s="85">
        <f ca="1">(Assump!$D$191*SUM(Assump!$D$53:$D$54)*Assump!$D$189+(SUM(AF52:AF53)-Assump!$D$191*SUM(Assump!$D$53:$D$54))*Assump!$D$190)*AF$17</f>
        <v>60.614228730824294</v>
      </c>
      <c r="AG54" s="85">
        <f ca="1">(Assump!$D$191*SUM(Assump!$D$53:$D$54)*Assump!$D$189+(SUM(AG52:AG53)-Assump!$D$191*SUM(Assump!$D$53:$D$54))*Assump!$D$190)*AG$17</f>
        <v>60.781255683317283</v>
      </c>
      <c r="AH54" s="85">
        <f ca="1">(Assump!$D$191*SUM(Assump!$D$53:$D$54)*Assump!$D$189+(SUM(AH52:AH53)-Assump!$D$191*SUM(Assump!$D$53:$D$54))*Assump!$D$190)*AH$17</f>
        <v>60.948829438589343</v>
      </c>
      <c r="AI54" s="85">
        <f ca="1">(Assump!$D$191*SUM(Assump!$D$53:$D$54)*Assump!$D$189+(SUM(AI52:AI53)-Assump!$D$191*SUM(Assump!$D$53:$D$54))*Assump!$D$190)*AI$17</f>
        <v>61.116951786730496</v>
      </c>
      <c r="AJ54" s="85">
        <f ca="1">(Assump!$D$191*SUM(Assump!$D$53:$D$54)*Assump!$D$189+(SUM(AJ52:AJ53)-Assump!$D$191*SUM(Assump!$D$53:$D$54))*Assump!$D$190)*AJ$17</f>
        <v>61.285624523691041</v>
      </c>
      <c r="AK54" s="85">
        <f ca="1">(Assump!$D$191*SUM(Assump!$D$53:$D$54)*Assump!$D$189+(SUM(AK52:AK53)-Assump!$D$191*SUM(Assump!$D$53:$D$54))*Assump!$D$190)*AK$17</f>
        <v>61.454849451300731</v>
      </c>
      <c r="AL54" s="85">
        <f ca="1">(Assump!$D$191*SUM(Assump!$D$53:$D$54)*Assump!$D$189+(SUM(AL52:AL53)-Assump!$D$191*SUM(Assump!$D$53:$D$54))*Assump!$D$190)*AL$17</f>
        <v>61.62462837728809</v>
      </c>
      <c r="AM54" s="85">
        <f ca="1">(Assump!$D$191*SUM(Assump!$D$53:$D$54)*Assump!$D$189+(SUM(AM52:AM53)-Assump!$D$191*SUM(Assump!$D$53:$D$54))*Assump!$D$190)*AM$17</f>
        <v>61.794963115299609</v>
      </c>
      <c r="AN54" s="85">
        <f ca="1">(Assump!$D$191*SUM(Assump!$D$53:$D$54)*Assump!$D$189+(SUM(AN52:AN53)-Assump!$D$191*SUM(Assump!$D$53:$D$54))*Assump!$D$190)*AN$17</f>
        <v>61.965855484919274</v>
      </c>
      <c r="AO54" s="85">
        <f ca="1">(Assump!$D$191*SUM(Assump!$D$53:$D$54)*Assump!$D$189+(SUM(AO52:AO53)-Assump!$D$191*SUM(Assump!$D$53:$D$54))*Assump!$D$190)*AO$17</f>
        <v>62.137307311687834</v>
      </c>
      <c r="AP54" s="85">
        <f ca="1">(Assump!$D$191*SUM(Assump!$D$53:$D$54)*Assump!$D$189+(SUM(AP52:AP53)-Assump!$D$191*SUM(Assump!$D$53:$D$54))*Assump!$D$190)*AP$17</f>
        <v>62.309320427122401</v>
      </c>
      <c r="AQ54" s="85">
        <f ca="1">(Assump!$D$191*SUM(Assump!$D$53:$D$54)*Assump!$D$189+(SUM(AQ52:AQ53)-Assump!$D$191*SUM(Assump!$D$53:$D$54))*Assump!$D$190)*AQ$17</f>
        <v>62.481896668736056</v>
      </c>
      <c r="AR54" s="85">
        <f ca="1">(Assump!$D$191*SUM(Assump!$D$53:$D$54)*Assump!$D$189+(SUM(AR52:AR53)-Assump!$D$191*SUM(Assump!$D$53:$D$54))*Assump!$D$190)*AR$17</f>
        <v>62.655037880057321</v>
      </c>
      <c r="AS54" s="85">
        <f ca="1">(Assump!$D$191*SUM(Assump!$D$53:$D$54)*Assump!$D$189+(SUM(AS52:AS53)-Assump!$D$191*SUM(Assump!$D$53:$D$54))*Assump!$D$190)*AS$17</f>
        <v>62.828745910650014</v>
      </c>
      <c r="AT54" s="85">
        <f ca="1">(Assump!$D$191*SUM(Assump!$D$53:$D$54)*Assump!$D$189+(SUM(AT52:AT53)-Assump!$D$191*SUM(Assump!$D$53:$D$54))*Assump!$D$190)*AT$17</f>
        <v>63.003022616132967</v>
      </c>
      <c r="AU54" s="85">
        <f ca="1">(Assump!$D$191*SUM(Assump!$D$53:$D$54)*Assump!$D$189+(SUM(AU52:AU53)-Assump!$D$191*SUM(Assump!$D$53:$D$54))*Assump!$D$190)*AU$17</f>
        <v>63.177869858199756</v>
      </c>
      <c r="AV54" s="85">
        <f ca="1">(Assump!$D$191*SUM(Assump!$D$53:$D$54)*Assump!$D$189+(SUM(AV52:AV53)-Assump!$D$191*SUM(Assump!$D$53:$D$54))*Assump!$D$190)*AV$17</f>
        <v>63.353289504638724</v>
      </c>
      <c r="AW54" s="85">
        <f ca="1">(Assump!$D$191*SUM(Assump!$D$53:$D$54)*Assump!$D$189+(SUM(AW52:AW53)-Assump!$D$191*SUM(Assump!$D$53:$D$54))*Assump!$D$190)*AW$17</f>
        <v>63.529283429352802</v>
      </c>
      <c r="AX54" s="85">
        <f ca="1">(Assump!$D$191*SUM(Assump!$D$53:$D$54)*Assump!$D$189+(SUM(AX52:AX53)-Assump!$D$191*SUM(Assump!$D$53:$D$54))*Assump!$D$190)*AX$17</f>
        <v>63.705853512379662</v>
      </c>
      <c r="AY54" s="85">
        <f ca="1">(Assump!$D$191*SUM(Assump!$D$53:$D$54)*Assump!$D$189+(SUM(AY52:AY53)-Assump!$D$191*SUM(Assump!$D$53:$D$54))*Assump!$D$190)*AY$17</f>
        <v>63.883001639911654</v>
      </c>
      <c r="AZ54" s="85">
        <f ca="1">(Assump!$D$191*SUM(Assump!$D$53:$D$54)*Assump!$D$189+(SUM(AZ52:AZ53)-Assump!$D$191*SUM(Assump!$D$53:$D$54))*Assump!$D$190)*AZ$17</f>
        <v>64.060729704316088</v>
      </c>
      <c r="BA54" s="85">
        <f ca="1">(Assump!$D$191*SUM(Assump!$D$53:$D$54)*Assump!$D$189+(SUM(BA52:BA53)-Assump!$D$191*SUM(Assump!$D$53:$D$54))*Assump!$D$190)*BA$17</f>
        <v>64.239039604155394</v>
      </c>
      <c r="BB54" s="85">
        <f ca="1">(Assump!$D$191*SUM(Assump!$D$53:$D$54)*Assump!$D$189+(SUM(BB52:BB53)-Assump!$D$191*SUM(Assump!$D$53:$D$54))*Assump!$D$190)*BB$17</f>
        <v>64.417933244207362</v>
      </c>
      <c r="BC54" s="85">
        <f ca="1">(Assump!$D$191*SUM(Assump!$D$53:$D$54)*Assump!$D$189+(SUM(BC52:BC53)-Assump!$D$191*SUM(Assump!$D$53:$D$54))*Assump!$D$190)*BC$17</f>
        <v>64.597412535485532</v>
      </c>
      <c r="BD54" s="85">
        <f ca="1">(Assump!$D$191*SUM(Assump!$D$53:$D$54)*Assump!$D$189+(SUM(BD52:BD53)-Assump!$D$191*SUM(Assump!$D$53:$D$54))*Assump!$D$190)*BD$17</f>
        <v>64.777479395259647</v>
      </c>
      <c r="BE54" s="85">
        <f ca="1">(Assump!$D$191*SUM(Assump!$D$53:$D$54)*Assump!$D$189+(SUM(BE52:BE53)-Assump!$D$191*SUM(Assump!$D$53:$D$54))*Assump!$D$190)*BE$17</f>
        <v>64.958135747076071</v>
      </c>
      <c r="BF54" s="85">
        <f ca="1">(Assump!$D$191*SUM(Assump!$D$53:$D$54)*Assump!$D$189+(SUM(BF52:BF53)-Assump!$D$191*SUM(Assump!$D$53:$D$54))*Assump!$D$190)*BF$17</f>
        <v>65.139383520778338</v>
      </c>
      <c r="BG54" s="85">
        <f ca="1">(Assump!$D$191*SUM(Assump!$D$53:$D$54)*Assump!$D$189+(SUM(BG52:BG53)-Assump!$D$191*SUM(Assump!$D$53:$D$54))*Assump!$D$190)*BG$17</f>
        <v>65.321224652527803</v>
      </c>
      <c r="BH54" s="85">
        <f ca="1">(Assump!$D$191*SUM(Assump!$D$53:$D$54)*Assump!$D$189+(SUM(BH52:BH53)-Assump!$D$191*SUM(Assump!$D$53:$D$54))*Assump!$D$190)*BH$17</f>
        <v>65.503661084824316</v>
      </c>
      <c r="BI54" s="85">
        <f ca="1">(Assump!$D$191*SUM(Assump!$D$53:$D$54)*Assump!$D$189+(SUM(BI52:BI53)-Assump!$D$191*SUM(Assump!$D$53:$D$54))*Assump!$D$190)*BI$17</f>
        <v>65.686694766526969</v>
      </c>
      <c r="BJ54" s="85">
        <f ca="1">(Assump!$D$191*SUM(Assump!$D$53:$D$54)*Assump!$D$189+(SUM(BJ52:BJ53)-Assump!$D$191*SUM(Assump!$D$53:$D$54))*Assump!$D$190)*BJ$17</f>
        <v>65.870327652874892</v>
      </c>
      <c r="BK54" s="85">
        <f ca="1">(Assump!$D$191*SUM(Assump!$D$53:$D$54)*Assump!$D$189+(SUM(BK52:BK53)-Assump!$D$191*SUM(Assump!$D$53:$D$54))*Assump!$D$190)*BK$17</f>
        <v>66.054561705508164</v>
      </c>
      <c r="BL54" s="85">
        <f ca="1">(Assump!$D$191*SUM(Assump!$D$53:$D$54)*Assump!$D$189+(SUM(BL52:BL53)-Assump!$D$191*SUM(Assump!$D$53:$D$54))*Assump!$D$190)*BL$17</f>
        <v>66.239398892488779</v>
      </c>
      <c r="BM54" s="85">
        <f ca="1">(Assump!$D$191*SUM(Assump!$D$53:$D$54)*Assump!$D$189+(SUM(BM52:BM53)-Assump!$D$191*SUM(Assump!$D$53:$D$54))*Assump!$D$190)*BM$17</f>
        <v>66.424841188321651</v>
      </c>
      <c r="BN54" s="85">
        <f ca="1">(Assump!$D$191*SUM(Assump!$D$53:$D$54)*Assump!$D$189+(SUM(BN52:BN53)-Assump!$D$191*SUM(Assump!$D$53:$D$54))*Assump!$D$190)*BN$17</f>
        <v>66.610890573975695</v>
      </c>
      <c r="BO54" s="85">
        <f ca="1">(Assump!$D$191*SUM(Assump!$D$53:$D$54)*Assump!$D$189+(SUM(BO52:BO53)-Assump!$D$191*SUM(Assump!$D$53:$D$54))*Assump!$D$190)*BO$17</f>
        <v>66.797549036904982</v>
      </c>
      <c r="BP54" s="85">
        <f ca="1">(Assump!$D$191*SUM(Assump!$D$53:$D$54)*Assump!$D$189+(SUM(BP52:BP53)-Assump!$D$191*SUM(Assump!$D$53:$D$54))*Assump!$D$190)*BP$17</f>
        <v>66.984818571070065</v>
      </c>
      <c r="BQ54" s="85">
        <f ca="1">(Assump!$D$191*SUM(Assump!$D$53:$D$54)*Assump!$D$189+(SUM(BQ52:BQ53)-Assump!$D$191*SUM(Assump!$D$53:$D$54))*Assump!$D$190)*BQ$17</f>
        <v>67.172701176959137</v>
      </c>
      <c r="BR54" s="85">
        <f ca="1">(Assump!$D$191*SUM(Assump!$D$53:$D$54)*Assump!$D$189+(SUM(BR52:BR53)-Assump!$D$191*SUM(Assump!$D$53:$D$54))*Assump!$D$190)*BR$17</f>
        <v>67.361198861609495</v>
      </c>
      <c r="BS54" s="85">
        <f ca="1">(Assump!$D$191*SUM(Assump!$D$53:$D$54)*Assump!$D$189+(SUM(BS52:BS53)-Assump!$D$191*SUM(Assump!$D$53:$D$54))*Assump!$D$190)*BS$17</f>
        <v>67.550313638628936</v>
      </c>
      <c r="BT54" s="85">
        <f ca="1">(Assump!$D$191*SUM(Assump!$D$53:$D$54)*Assump!$D$189+(SUM(BT52:BT53)-Assump!$D$191*SUM(Assump!$D$53:$D$54))*Assump!$D$190)*BT$17</f>
        <v>67.740047528217303</v>
      </c>
      <c r="BU54" s="85">
        <f ca="1">(Assump!$D$191*SUM(Assump!$D$53:$D$54)*Assump!$D$189+(SUM(BU52:BU53)-Assump!$D$191*SUM(Assump!$D$53:$D$54))*Assump!$D$190)*BU$17</f>
        <v>67.93040255718806</v>
      </c>
      <c r="BV54" s="85">
        <f ca="1">(Assump!$D$191*SUM(Assump!$D$53:$D$54)*Assump!$D$189+(SUM(BV52:BV53)-Assump!$D$191*SUM(Assump!$D$53:$D$54))*Assump!$D$190)*BV$17</f>
        <v>68.121380758989901</v>
      </c>
      <c r="BW54" s="85">
        <f ca="1">(Assump!$D$191*SUM(Assump!$D$53:$D$54)*Assump!$D$189+(SUM(BW52:BW53)-Assump!$D$191*SUM(Assump!$D$53:$D$54))*Assump!$D$190)*BW$17</f>
        <v>68.312984173728509</v>
      </c>
      <c r="BX54" s="85">
        <f ca="1">(Assump!$D$191*SUM(Assump!$D$53:$D$54)*Assump!$D$189+(SUM(BX52:BX53)-Assump!$D$191*SUM(Assump!$D$53:$D$54))*Assump!$D$190)*BX$17</f>
        <v>68.505214848188345</v>
      </c>
      <c r="BY54" s="85">
        <f ca="1">(Assump!$D$191*SUM(Assump!$D$53:$D$54)*Assump!$D$189+(SUM(BY52:BY53)-Assump!$D$191*SUM(Assump!$D$53:$D$54))*Assump!$D$190)*BY$17</f>
        <v>68.698074835854527</v>
      </c>
      <c r="BZ54" s="85">
        <f ca="1">(Assump!$D$191*SUM(Assump!$D$53:$D$54)*Assump!$D$189+(SUM(BZ52:BZ53)-Assump!$D$191*SUM(Assump!$D$53:$D$54))*Assump!$D$190)*BZ$17</f>
        <v>68.891566196934718</v>
      </c>
      <c r="CA54" s="85">
        <f ca="1">(Assump!$D$191*SUM(Assump!$D$53:$D$54)*Assump!$D$189+(SUM(CA52:CA53)-Assump!$D$191*SUM(Assump!$D$53:$D$54))*Assump!$D$190)*CA$17</f>
        <v>69.085690998381196</v>
      </c>
      <c r="CB54" s="85">
        <f ca="1">(Assump!$D$191*SUM(Assump!$D$53:$D$54)*Assump!$D$189+(SUM(CB52:CB53)-Assump!$D$191*SUM(Assump!$D$53:$D$54))*Assump!$D$190)*CB$17</f>
        <v>69.280451313912891</v>
      </c>
      <c r="CC54" s="85">
        <f ca="1">(Assump!$D$191*SUM(Assump!$D$53:$D$54)*Assump!$D$189+(SUM(CC52:CC53)-Assump!$D$191*SUM(Assump!$D$53:$D$54))*Assump!$D$190)*CC$17</f>
        <v>69.475849224037532</v>
      </c>
      <c r="CD54" s="85">
        <f ca="1">(Assump!$D$191*SUM(Assump!$D$53:$D$54)*Assump!$D$189+(SUM(CD52:CD53)-Assump!$D$191*SUM(Assump!$D$53:$D$54))*Assump!$D$190)*CD$17</f>
        <v>69.671886816073894</v>
      </c>
      <c r="CE54" s="85">
        <f ca="1">(Assump!$D$191*SUM(Assump!$D$53:$D$54)*Assump!$D$189+(SUM(CE52:CE53)-Assump!$D$191*SUM(Assump!$D$53:$D$54))*Assump!$D$190)*CE$17</f>
        <v>69.868566184174114</v>
      </c>
      <c r="CF54" s="85">
        <f ca="1">(Assump!$D$191*SUM(Assump!$D$53:$D$54)*Assump!$D$189+(SUM(CF52:CF53)-Assump!$D$191*SUM(Assump!$D$53:$D$54))*Assump!$D$190)*CF$17</f>
        <v>70.065889429346029</v>
      </c>
      <c r="CG54" s="85">
        <f ca="1">(Assump!$D$191*SUM(Assump!$D$53:$D$54)*Assump!$D$189+(SUM(CG52:CG53)-Assump!$D$191*SUM(Assump!$D$53:$D$54))*Assump!$D$190)*CG$17</f>
        <v>70.263858659475602</v>
      </c>
      <c r="CH54" s="85">
        <f ca="1">(Assump!$D$191*SUM(Assump!$D$53:$D$54)*Assump!$D$189+(SUM(CH52:CH53)-Assump!$D$191*SUM(Assump!$D$53:$D$54))*Assump!$D$190)*CH$17</f>
        <v>70.462475989349514</v>
      </c>
      <c r="CI54" s="85">
        <f ca="1">(Assump!$D$191*SUM(Assump!$D$53:$D$54)*Assump!$D$189+(SUM(CI52:CI53)-Assump!$D$191*SUM(Assump!$D$53:$D$54))*Assump!$D$190)*CI$17</f>
        <v>70.661743540677662</v>
      </c>
      <c r="CJ54" s="85">
        <f ca="1">(Assump!$D$191*SUM(Assump!$D$53:$D$54)*Assump!$D$189+(SUM(CJ52:CJ53)-Assump!$D$191*SUM(Assump!$D$53:$D$54))*Assump!$D$190)*CJ$17</f>
        <v>70.861663442115898</v>
      </c>
      <c r="CK54" s="85">
        <f ca="1">(Assump!$D$191*SUM(Assump!$D$53:$D$54)*Assump!$D$189+(SUM(CK52:CK53)-Assump!$D$191*SUM(Assump!$D$53:$D$54))*Assump!$D$190)*CK$17</f>
        <v>71.062237829288733</v>
      </c>
      <c r="CL54" s="85">
        <f ca="1">(Assump!$D$191*SUM(Assump!$D$53:$D$54)*Assump!$D$189+(SUM(CL52:CL53)-Assump!$D$191*SUM(Assump!$D$53:$D$54))*Assump!$D$190)*CL$17</f>
        <v>71.263468844812138</v>
      </c>
      <c r="CM54" s="85">
        <f ca="1">(Assump!$D$191*SUM(Assump!$D$53:$D$54)*Assump!$D$189+(SUM(CM52:CM53)-Assump!$D$191*SUM(Assump!$D$53:$D$54))*Assump!$D$190)*CM$17</f>
        <v>71.465358638316474</v>
      </c>
      <c r="CN54" s="85">
        <f ca="1">(Assump!$D$191*SUM(Assump!$D$53:$D$54)*Assump!$D$189+(SUM(CN52:CN53)-Assump!$D$191*SUM(Assump!$D$53:$D$54))*Assump!$D$190)*CN$17</f>
        <v>71.667909366469431</v>
      </c>
      <c r="CO54" s="85">
        <f ca="1">(Assump!$D$191*SUM(Assump!$D$53:$D$54)*Assump!$D$189+(SUM(CO52:CO53)-Assump!$D$191*SUM(Assump!$D$53:$D$54))*Assump!$D$190)*CO$17</f>
        <v>71.87112319299905</v>
      </c>
      <c r="CP54" s="85">
        <f ca="1">(Assump!$D$191*SUM(Assump!$D$53:$D$54)*Assump!$D$189+(SUM(CP52:CP53)-Assump!$D$191*SUM(Assump!$D$53:$D$54))*Assump!$D$190)*CP$17</f>
        <v>72.075002288716874</v>
      </c>
      <c r="CQ54" s="85">
        <f ca="1">(Assump!$D$191*SUM(Assump!$D$53:$D$54)*Assump!$D$189+(SUM(CQ52:CQ53)-Assump!$D$191*SUM(Assump!$D$53:$D$54))*Assump!$D$190)*CQ$17</f>
        <v>72.279548831541106</v>
      </c>
      <c r="CR54" s="85">
        <f ca="1">(Assump!$D$191*SUM(Assump!$D$53:$D$54)*Assump!$D$189+(SUM(CR52:CR53)-Assump!$D$191*SUM(Assump!$D$53:$D$54))*Assump!$D$190)*CR$17</f>
        <v>72.484765006519908</v>
      </c>
      <c r="CS54" s="85">
        <f ca="1">(Assump!$D$191*SUM(Assump!$D$53:$D$54)*Assump!$D$189+(SUM(CS52:CS53)-Assump!$D$191*SUM(Assump!$D$53:$D$54))*Assump!$D$190)*CS$17</f>
        <v>72.690653005854671</v>
      </c>
      <c r="CT54" s="85">
        <f ca="1">(Assump!$D$191*SUM(Assump!$D$53:$D$54)*Assump!$D$189+(SUM(CT52:CT53)-Assump!$D$191*SUM(Assump!$D$53:$D$54))*Assump!$D$190)*CT$17</f>
        <v>72.89721502892354</v>
      </c>
      <c r="CU54" s="85">
        <f ca="1">(Assump!$D$191*SUM(Assump!$D$53:$D$54)*Assump!$D$189+(SUM(CU52:CU53)-Assump!$D$191*SUM(Assump!$D$53:$D$54))*Assump!$D$190)*CU$17</f>
        <v>73.104453282304817</v>
      </c>
      <c r="CV54" s="85">
        <f ca="1">(Assump!$D$191*SUM(Assump!$D$53:$D$54)*Assump!$D$189+(SUM(CV52:CV53)-Assump!$D$191*SUM(Assump!$D$53:$D$54))*Assump!$D$190)*CV$17</f>
        <v>73.312369979800593</v>
      </c>
      <c r="CW54" s="85">
        <f ca="1">(Assump!$D$191*SUM(Assump!$D$53:$D$54)*Assump!$D$189+(SUM(CW52:CW53)-Assump!$D$191*SUM(Assump!$D$53:$D$54))*Assump!$D$190)*CW$17</f>
        <v>73.520967342460324</v>
      </c>
      <c r="CX54" s="85">
        <f ca="1">(Assump!$D$191*SUM(Assump!$D$53:$D$54)*Assump!$D$189+(SUM(CX52:CX53)-Assump!$D$191*SUM(Assump!$D$53:$D$54))*Assump!$D$190)*CX$17</f>
        <v>73.730247598604677</v>
      </c>
      <c r="CY54" s="85">
        <f ca="1">(Assump!$D$191*SUM(Assump!$D$53:$D$54)*Assump!$D$189+(SUM(CY52:CY53)-Assump!$D$191*SUM(Assump!$D$53:$D$54))*Assump!$D$190)*CY$17</f>
        <v>73.940212983849193</v>
      </c>
      <c r="CZ54" s="85">
        <f ca="1">(Assump!$D$191*SUM(Assump!$D$53:$D$54)*Assump!$D$189+(SUM(CZ52:CZ53)-Assump!$D$191*SUM(Assump!$D$53:$D$54))*Assump!$D$190)*CZ$17</f>
        <v>74.150865741128257</v>
      </c>
      <c r="DA54" s="85">
        <f ca="1">(Assump!$D$191*SUM(Assump!$D$53:$D$54)*Assump!$D$189+(SUM(DA52:DA53)-Assump!$D$191*SUM(Assump!$D$53:$D$54))*Assump!$D$190)*DA$17</f>
        <v>74.36220812071906</v>
      </c>
      <c r="DB54" s="85">
        <f ca="1">(Assump!$D$191*SUM(Assump!$D$53:$D$54)*Assump!$D$189+(SUM(DB52:DB53)-Assump!$D$191*SUM(Assump!$D$53:$D$54))*Assump!$D$190)*DB$17</f>
        <v>74.574242380265602</v>
      </c>
      <c r="DC54" s="85">
        <f ca="1">(Assump!$D$191*SUM(Assump!$D$53:$D$54)*Assump!$D$189+(SUM(DC52:DC53)-Assump!$D$191*SUM(Assump!$D$53:$D$54))*Assump!$D$190)*DC$17</f>
        <v>74.786970784802804</v>
      </c>
      <c r="DD54" s="85">
        <f ca="1">(Assump!$D$191*SUM(Assump!$D$53:$D$54)*Assump!$D$189+(SUM(DD52:DD53)-Assump!$D$191*SUM(Assump!$D$53:$D$54))*Assump!$D$190)*DD$17</f>
        <v>75.000395606780756</v>
      </c>
      <c r="DE54" s="85">
        <f ca="1">(Assump!$D$191*SUM(Assump!$D$53:$D$54)*Assump!$D$189+(SUM(DE52:DE53)-Assump!$D$191*SUM(Assump!$D$53:$D$54))*Assump!$D$190)*DE$17</f>
        <v>75.214519126088916</v>
      </c>
      <c r="DF54" s="85">
        <f ca="1">(Assump!$D$191*SUM(Assump!$D$53:$D$54)*Assump!$D$189+(SUM(DF52:DF53)-Assump!$D$191*SUM(Assump!$D$53:$D$54))*Assump!$D$190)*DF$17</f>
        <v>75.429343630080524</v>
      </c>
      <c r="DG54" s="85">
        <f ca="1">(Assump!$D$191*SUM(Assump!$D$53:$D$54)*Assump!$D$189+(SUM(DG52:DG53)-Assump!$D$191*SUM(Assump!$D$53:$D$54))*Assump!$D$190)*DG$17</f>
        <v>75.644871413597073</v>
      </c>
      <c r="DH54" s="85">
        <f ca="1">(Assump!$D$191*SUM(Assump!$D$53:$D$54)*Assump!$D$189+(SUM(DH52:DH53)-Assump!$D$191*SUM(Assump!$D$53:$D$54))*Assump!$D$190)*DH$17</f>
        <v>75.861104778992669</v>
      </c>
      <c r="DI54" s="85">
        <f ca="1">(Assump!$D$191*SUM(Assump!$D$53:$D$54)*Assump!$D$189+(SUM(DI52:DI53)-Assump!$D$191*SUM(Assump!$D$53:$D$54))*Assump!$D$190)*DI$17</f>
        <v>76.07804603615881</v>
      </c>
      <c r="DJ54" s="85">
        <f ca="1">(Assump!$D$191*SUM(Assump!$D$53:$D$54)*Assump!$D$189+(SUM(DJ52:DJ53)-Assump!$D$191*SUM(Assump!$D$53:$D$54))*Assump!$D$190)*DJ$17</f>
        <v>76.295697502548919</v>
      </c>
      <c r="DK54" s="85">
        <f ca="1">(Assump!$D$191*SUM(Assump!$D$53:$D$54)*Assump!$D$189+(SUM(DK52:DK53)-Assump!$D$191*SUM(Assump!$D$53:$D$54))*Assump!$D$190)*DK$17</f>
        <v>76.514061503203209</v>
      </c>
      <c r="DL54" s="85">
        <f ca="1">(Assump!$D$191*SUM(Assump!$D$53:$D$54)*Assump!$D$189+(SUM(DL52:DL53)-Assump!$D$191*SUM(Assump!$D$53:$D$54))*Assump!$D$190)*DL$17</f>
        <v>76.733140370773441</v>
      </c>
      <c r="DM54" s="85">
        <f ca="1">(Assump!$D$191*SUM(Assump!$D$53:$D$54)*Assump!$D$189+(SUM(DM52:DM53)-Assump!$D$191*SUM(Assump!$D$53:$D$54))*Assump!$D$190)*DM$17</f>
        <v>76.952936445547891</v>
      </c>
      <c r="DN54" s="85">
        <f ca="1">(Assump!$D$191*SUM(Assump!$D$53:$D$54)*Assump!$D$189+(SUM(DN52:DN53)-Assump!$D$191*SUM(Assump!$D$53:$D$54))*Assump!$D$190)*DN$17</f>
        <v>77.173452075476291</v>
      </c>
      <c r="DO54" s="85">
        <f ca="1">(Assump!$D$191*SUM(Assump!$D$53:$D$54)*Assump!$D$189+(SUM(DO52:DO53)-Assump!$D$191*SUM(Assump!$D$53:$D$54))*Assump!$D$190)*DO$17</f>
        <v>77.394689616194981</v>
      </c>
      <c r="DP54" s="85">
        <f ca="1">(Assump!$D$191*SUM(Assump!$D$53:$D$54)*Assump!$D$189+(SUM(DP52:DP53)-Assump!$D$191*SUM(Assump!$D$53:$D$54))*Assump!$D$190)*DP$17</f>
        <v>77.616651431052034</v>
      </c>
      <c r="DQ54" s="85">
        <f ca="1">(Assump!$D$191*SUM(Assump!$D$53:$D$54)*Assump!$D$189+(SUM(DQ52:DQ53)-Assump!$D$191*SUM(Assump!$D$53:$D$54))*Assump!$D$190)*DQ$17</f>
        <v>77.839339891132525</v>
      </c>
      <c r="DR54" s="85">
        <f ca="1">(Assump!$D$191*SUM(Assump!$D$53:$D$54)*Assump!$D$189+(SUM(DR52:DR53)-Assump!$D$191*SUM(Assump!$D$53:$D$54))*Assump!$D$190)*DR$17</f>
        <v>78.062757375283809</v>
      </c>
      <c r="DS54" s="85">
        <f ca="1">(Assump!$D$191*SUM(Assump!$D$53:$D$54)*Assump!$D$189+(SUM(DS52:DS53)-Assump!$D$191*SUM(Assump!$D$53:$D$54))*Assump!$D$190)*DS$17</f>
        <v>78.286906270141003</v>
      </c>
      <c r="DT54" s="85">
        <f ca="1">(Assump!$D$191*SUM(Assump!$D$53:$D$54)*Assump!$D$189+(SUM(DT52:DT53)-Assump!$D$191*SUM(Assump!$D$53:$D$54))*Assump!$D$190)*DT$17</f>
        <v>78.511788970152423</v>
      </c>
      <c r="DU54" s="85">
        <f ca="1">(Assump!$D$191*SUM(Assump!$D$53:$D$54)*Assump!$D$189+(SUM(DU52:DU53)-Assump!$D$191*SUM(Assump!$D$53:$D$54))*Assump!$D$190)*DU$17</f>
        <v>78.737407877605193</v>
      </c>
      <c r="DV54" s="85">
        <f ca="1">(Assump!$D$191*SUM(Assump!$D$53:$D$54)*Assump!$D$189+(SUM(DV52:DV53)-Assump!$D$191*SUM(Assump!$D$53:$D$54))*Assump!$D$190)*DV$17</f>
        <v>78.963765402650921</v>
      </c>
      <c r="DW54" s="85">
        <f ca="1">(Assump!$D$191*SUM(Assump!$D$53:$D$54)*Assump!$D$189+(SUM(DW52:DW53)-Assump!$D$191*SUM(Assump!$D$53:$D$54))*Assump!$D$190)*DW$17</f>
        <v>79.190863963331381</v>
      </c>
      <c r="DX54" s="85">
        <f ca="1">(Assump!$D$191*SUM(Assump!$D$53:$D$54)*Assump!$D$189+(SUM(DX52:DX53)-Assump!$D$191*SUM(Assump!$D$53:$D$54))*Assump!$D$190)*DX$17</f>
        <v>79.418705985604433</v>
      </c>
      <c r="DY54" s="85">
        <f ca="1">(Assump!$D$191*SUM(Assump!$D$53:$D$54)*Assump!$D$189+(SUM(DY52:DY53)-Assump!$D$191*SUM(Assump!$D$53:$D$54))*Assump!$D$190)*DY$17</f>
        <v>79.647293903369842</v>
      </c>
      <c r="DZ54" s="85">
        <f ca="1">(Assump!$D$191*SUM(Assump!$D$53:$D$54)*Assump!$D$189+(SUM(DZ52:DZ53)-Assump!$D$191*SUM(Assump!$D$53:$D$54))*Assump!$D$190)*DZ$17</f>
        <v>79.876630158495374</v>
      </c>
      <c r="EA54" s="85">
        <f ca="1">(Assump!$D$191*SUM(Assump!$D$53:$D$54)*Assump!$D$189+(SUM(EA52:EA53)-Assump!$D$191*SUM(Assump!$D$53:$D$54))*Assump!$D$190)*EA$17</f>
        <v>80.106717200842809</v>
      </c>
      <c r="EB54" s="85">
        <f ca="1">(Assump!$D$191*SUM(Assump!$D$53:$D$54)*Assump!$D$189+(SUM(EB52:EB53)-Assump!$D$191*SUM(Assump!$D$53:$D$54))*Assump!$D$190)*EB$17</f>
        <v>80.337557488294152</v>
      </c>
      <c r="EC54" s="85">
        <f ca="1">(Assump!$D$191*SUM(Assump!$D$53:$D$54)*Assump!$D$189+(SUM(EC52:EC53)-Assump!$D$191*SUM(Assump!$D$53:$D$54))*Assump!$D$190)*EC$17</f>
        <v>80.569153486777864</v>
      </c>
      <c r="ED54" s="85">
        <f ca="1">(Assump!$D$191*SUM(Assump!$D$53:$D$54)*Assump!$D$189+(SUM(ED52:ED53)-Assump!$D$191*SUM(Assump!$D$53:$D$54))*Assump!$D$190)*ED$17</f>
        <v>80.801507670295209</v>
      </c>
      <c r="EE54" s="85">
        <f ca="1">(Assump!$D$191*SUM(Assump!$D$53:$D$54)*Assump!$D$189+(SUM(EE52:EE53)-Assump!$D$191*SUM(Assump!$D$53:$D$54))*Assump!$D$190)*EE$17</f>
        <v>81.034622520946684</v>
      </c>
      <c r="EF54" s="85">
        <f ca="1">(Assump!$D$191*SUM(Assump!$D$53:$D$54)*Assump!$D$189+(SUM(EF52:EF53)-Assump!$D$191*SUM(Assump!$D$53:$D$54))*Assump!$D$190)*EF$17</f>
        <v>81.268500528958569</v>
      </c>
      <c r="EG54" s="85">
        <f ca="1">(Assump!$D$191*SUM(Assump!$D$53:$D$54)*Assump!$D$189+(SUM(EG52:EG53)-Assump!$D$191*SUM(Assump!$D$53:$D$54))*Assump!$D$190)*EG$17</f>
        <v>81.503144192709442</v>
      </c>
      <c r="EH54" s="85">
        <f ca="1">(Assump!$D$191*SUM(Assump!$D$53:$D$54)*Assump!$D$189+(SUM(EH52:EH53)-Assump!$D$191*SUM(Assump!$D$53:$D$54))*Assump!$D$190)*EH$17</f>
        <v>81.738556018756995</v>
      </c>
      <c r="EI54" s="85">
        <f ca="1">(Assump!$D$191*SUM(Assump!$D$53:$D$54)*Assump!$D$189+(SUM(EI52:EI53)-Assump!$D$191*SUM(Assump!$D$53:$D$54))*Assump!$D$190)*EI$17</f>
        <v>81.974738521864694</v>
      </c>
      <c r="EJ54" s="85">
        <f ca="1">(Assump!$D$191*SUM(Assump!$D$53:$D$54)*Assump!$D$189+(SUM(EJ52:EJ53)-Assump!$D$191*SUM(Assump!$D$53:$D$54))*Assump!$D$190)*EJ$17</f>
        <v>82.211694225028651</v>
      </c>
      <c r="EK54" s="85">
        <f ca="1">(Assump!$D$191*SUM(Assump!$D$53:$D$54)*Assump!$D$189+(SUM(EK52:EK53)-Assump!$D$191*SUM(Assump!$D$53:$D$54))*Assump!$D$190)*EK$17</f>
        <v>82.449425659504683</v>
      </c>
      <c r="EL54" s="85">
        <f ca="1">(Assump!$D$191*SUM(Assump!$D$53:$D$54)*Assump!$D$189+(SUM(EL52:EL53)-Assump!$D$191*SUM(Assump!$D$53:$D$54))*Assump!$D$190)*EL$17</f>
        <v>82.687935364835255</v>
      </c>
      <c r="EM54" s="85">
        <f ca="1">(Assump!$D$191*SUM(Assump!$D$53:$D$54)*Assump!$D$189+(SUM(EM52:EM53)-Assump!$D$191*SUM(Assump!$D$53:$D$54))*Assump!$D$190)*EM$17</f>
        <v>82.927225888876592</v>
      </c>
      <c r="EN54" s="85">
        <f ca="1">(Assump!$D$191*SUM(Assump!$D$53:$D$54)*Assump!$D$189+(SUM(EN52:EN53)-Assump!$D$191*SUM(Assump!$D$53:$D$54))*Assump!$D$190)*EN$17</f>
        <v>83.167299787825982</v>
      </c>
      <c r="EO54" s="85">
        <f ca="1">(Assump!$D$191*SUM(Assump!$D$53:$D$54)*Assump!$D$189+(SUM(EO52:EO53)-Assump!$D$191*SUM(Assump!$D$53:$D$54))*Assump!$D$190)*EO$17</f>
        <v>83.408159626249031</v>
      </c>
      <c r="EP54" s="85">
        <f ca="1">(Assump!$D$191*SUM(Assump!$D$53:$D$54)*Assump!$D$189+(SUM(EP52:EP53)-Assump!$D$191*SUM(Assump!$D$53:$D$54))*Assump!$D$190)*EP$17</f>
        <v>83.649807977107059</v>
      </c>
      <c r="EQ54" s="85">
        <f ca="1">(Assump!$D$191*SUM(Assump!$D$53:$D$54)*Assump!$D$189+(SUM(EQ52:EQ53)-Assump!$D$191*SUM(Assump!$D$53:$D$54))*Assump!$D$190)*EQ$17</f>
        <v>83.892247421784603</v>
      </c>
      <c r="ER54" s="85">
        <f ca="1">(Assump!$D$191*SUM(Assump!$D$53:$D$54)*Assump!$D$189+(SUM(ER52:ER53)-Assump!$D$191*SUM(Assump!$D$53:$D$54))*Assump!$D$190)*ER$17</f>
        <v>84.135480550116952</v>
      </c>
      <c r="ES54" s="85">
        <f ca="1">(Assump!$D$191*SUM(Assump!$D$53:$D$54)*Assump!$D$189+(SUM(ES52:ES53)-Assump!$D$191*SUM(Assump!$D$53:$D$54))*Assump!$D$190)*ES$17</f>
        <v>84.379509960417877</v>
      </c>
      <c r="ET54" s="85">
        <f ca="1">(Assump!$D$191*SUM(Assump!$D$53:$D$54)*Assump!$D$189+(SUM(ET52:ET53)-Assump!$D$191*SUM(Assump!$D$53:$D$54))*Assump!$D$190)*ET$17</f>
        <v>84.62433825950734</v>
      </c>
      <c r="EU54" s="85">
        <f ca="1">(Assump!$D$191*SUM(Assump!$D$53:$D$54)*Assump!$D$189+(SUM(EU52:EU53)-Assump!$D$191*SUM(Assump!$D$53:$D$54))*Assump!$D$190)*EU$17</f>
        <v>84.869968062739318</v>
      </c>
      <c r="EV54" s="85">
        <f ca="1">(Assump!$D$191*SUM(Assump!$D$53:$D$54)*Assump!$D$189+(SUM(EV52:EV53)-Assump!$D$191*SUM(Assump!$D$53:$D$54))*Assump!$D$190)*EV$17</f>
        <v>85.116401994029843</v>
      </c>
      <c r="EW54" s="85">
        <f ca="1">(Assump!$D$191*SUM(Assump!$D$53:$D$54)*Assump!$D$189+(SUM(EW52:EW53)-Assump!$D$191*SUM(Assump!$D$53:$D$54))*Assump!$D$190)*EW$17</f>
        <v>85.363642685884926</v>
      </c>
      <c r="EX54" s="85">
        <f ca="1">(Assump!$D$191*SUM(Assump!$D$53:$D$54)*Assump!$D$189+(SUM(EX52:EX53)-Assump!$D$191*SUM(Assump!$D$53:$D$54))*Assump!$D$190)*EX$17</f>
        <v>85.611692779428708</v>
      </c>
      <c r="EY54" s="85">
        <f ca="1">(Assump!$D$191*SUM(Assump!$D$53:$D$54)*Assump!$D$189+(SUM(EY52:EY53)-Assump!$D$191*SUM(Assump!$D$53:$D$54))*Assump!$D$190)*EY$17</f>
        <v>85.860554924431696</v>
      </c>
      <c r="EZ54" s="85">
        <f ca="1">(Assump!$D$191*SUM(Assump!$D$53:$D$54)*Assump!$D$189+(SUM(EZ52:EZ53)-Assump!$D$191*SUM(Assump!$D$53:$D$54))*Assump!$D$190)*EZ$17</f>
        <v>86.110231779339074</v>
      </c>
      <c r="FA54" s="85">
        <f ca="1">(Assump!$D$191*SUM(Assump!$D$53:$D$54)*Assump!$D$189+(SUM(FA52:FA53)-Assump!$D$191*SUM(Assump!$D$53:$D$54))*Assump!$D$190)*FA$17</f>
        <v>86.36072601129905</v>
      </c>
      <c r="FB54" s="85">
        <f ca="1">(Assump!$D$191*SUM(Assump!$D$53:$D$54)*Assump!$D$189+(SUM(FB52:FB53)-Assump!$D$191*SUM(Assump!$D$53:$D$54))*Assump!$D$190)*FB$17</f>
        <v>86.61204029619141</v>
      </c>
      <c r="FC54" s="85">
        <f ca="1">(Assump!$D$191*SUM(Assump!$D$53:$D$54)*Assump!$D$189+(SUM(FC52:FC53)-Assump!$D$191*SUM(Assump!$D$53:$D$54))*Assump!$D$190)*FC$17</f>
        <v>86.864177318656061</v>
      </c>
      <c r="FD54" s="85">
        <f ca="1">(Assump!$D$191*SUM(Assump!$D$53:$D$54)*Assump!$D$189+(SUM(FD52:FD53)-Assump!$D$191*SUM(Assump!$D$53:$D$54))*Assump!$D$190)*FD$17</f>
        <v>87.117139772121689</v>
      </c>
      <c r="FE54" s="85">
        <f ca="1">(Assump!$D$191*SUM(Assump!$D$53:$D$54)*Assump!$D$189+(SUM(FE52:FE53)-Assump!$D$191*SUM(Assump!$D$53:$D$54))*Assump!$D$190)*FE$17</f>
        <v>87.370930358834656</v>
      </c>
      <c r="FF54" s="85">
        <f ca="1">(Assump!$D$191*SUM(Assump!$D$53:$D$54)*Assump!$D$189+(SUM(FF52:FF53)-Assump!$D$191*SUM(Assump!$D$53:$D$54))*Assump!$D$190)*FF$17</f>
        <v>87.625551789887695</v>
      </c>
      <c r="FG54" s="85">
        <f ca="1">(Assump!$D$191*SUM(Assump!$D$53:$D$54)*Assump!$D$189+(SUM(FG52:FG53)-Assump!$D$191*SUM(Assump!$D$53:$D$54))*Assump!$D$190)*FG$17</f>
        <v>87.881006785248957</v>
      </c>
      <c r="FH54" s="85">
        <f ca="1">(Assump!$D$191*SUM(Assump!$D$53:$D$54)*Assump!$D$189+(SUM(FH52:FH53)-Assump!$D$191*SUM(Assump!$D$53:$D$54))*Assump!$D$190)*FH$17</f>
        <v>88.137298073791101</v>
      </c>
      <c r="FI54" s="85">
        <f ca="1">(Assump!$D$191*SUM(Assump!$D$53:$D$54)*Assump!$D$189+(SUM(FI52:FI53)-Assump!$D$191*SUM(Assump!$D$53:$D$54))*Assump!$D$190)*FI$17</f>
        <v>88.394428393320368</v>
      </c>
      <c r="FJ54" s="85">
        <f ca="1">(Assump!$D$191*SUM(Assump!$D$53:$D$54)*Assump!$D$189+(SUM(FJ52:FJ53)-Assump!$D$191*SUM(Assump!$D$53:$D$54))*Assump!$D$190)*FJ$17</f>
        <v>88.652400490605899</v>
      </c>
      <c r="FK54" s="85">
        <f ca="1">(Assump!$D$191*SUM(Assump!$D$53:$D$54)*Assump!$D$189+(SUM(FK52:FK53)-Assump!$D$191*SUM(Assump!$D$53:$D$54))*Assump!$D$190)*FK$17</f>
        <v>88.91121712140901</v>
      </c>
      <c r="FL54" s="85">
        <f ca="1">(Assump!$D$191*SUM(Assump!$D$53:$D$54)*Assump!$D$189+(SUM(FL52:FL53)-Assump!$D$191*SUM(Assump!$D$53:$D$54))*Assump!$D$190)*FL$17</f>
        <v>89.170881050512676</v>
      </c>
      <c r="FM54" s="85">
        <f ca="1">(Assump!$D$191*SUM(Assump!$D$53:$D$54)*Assump!$D$189+(SUM(FM52:FM53)-Assump!$D$191*SUM(Assump!$D$53:$D$54))*Assump!$D$190)*FM$17</f>
        <v>89.431395051751053</v>
      </c>
      <c r="FN54" s="85">
        <f ca="1">(Assump!$D$191*SUM(Assump!$D$53:$D$54)*Assump!$D$189+(SUM(FN52:FN53)-Assump!$D$191*SUM(Assump!$D$53:$D$54))*Assump!$D$190)*FN$17</f>
        <v>89.692761908039117</v>
      </c>
      <c r="FO54" s="85">
        <f ca="1">(Assump!$D$191*SUM(Assump!$D$53:$D$54)*Assump!$D$189+(SUM(FO52:FO53)-Assump!$D$191*SUM(Assump!$D$53:$D$54))*Assump!$D$190)*FO$17</f>
        <v>89.954984411402322</v>
      </c>
      <c r="FP54" s="85">
        <f ca="1">(Assump!$D$191*SUM(Assump!$D$53:$D$54)*Assump!$D$189+(SUM(FP52:FP53)-Assump!$D$191*SUM(Assump!$D$53:$D$54))*Assump!$D$190)*FP$17</f>
        <v>90.218065363006602</v>
      </c>
      <c r="FQ54" s="85">
        <f ca="1">(Assump!$D$191*SUM(Assump!$D$53:$D$54)*Assump!$D$189+(SUM(FQ52:FQ53)-Assump!$D$191*SUM(Assump!$D$53:$D$54))*Assump!$D$190)*FQ$17</f>
        <v>90.482007573188085</v>
      </c>
      <c r="FR54" s="85">
        <f ca="1">(Assump!$D$191*SUM(Assump!$D$53:$D$54)*Assump!$D$189+(SUM(FR52:FR53)-Assump!$D$191*SUM(Assump!$D$53:$D$54))*Assump!$D$190)*FR$17</f>
        <v>90.746813861483247</v>
      </c>
      <c r="FS54" s="85">
        <f ca="1">(Assump!$D$191*SUM(Assump!$D$53:$D$54)*Assump!$D$189+(SUM(FS52:FS53)-Assump!$D$191*SUM(Assump!$D$53:$D$54))*Assump!$D$190)*FS$17</f>
        <v>91.012487056658969</v>
      </c>
      <c r="FT54" s="85">
        <f ca="1">(Assump!$D$191*SUM(Assump!$D$53:$D$54)*Assump!$D$189+(SUM(FT52:FT53)-Assump!$D$191*SUM(Assump!$D$53:$D$54))*Assump!$D$190)*FT$17</f>
        <v>91.279029996742793</v>
      </c>
      <c r="FU54" s="85">
        <f ca="1">(Assump!$D$191*SUM(Assump!$D$53:$D$54)*Assump!$D$189+(SUM(FU52:FU53)-Assump!$D$191*SUM(Assump!$D$53:$D$54))*Assump!$D$190)*FU$17</f>
        <v>91.546445529053244</v>
      </c>
      <c r="FV54" s="85">
        <f ca="1">(Assump!$D$191*SUM(Assump!$D$53:$D$54)*Assump!$D$189+(SUM(FV52:FV53)-Assump!$D$191*SUM(Assump!$D$53:$D$54))*Assump!$D$190)*FV$17</f>
        <v>91.81473651023019</v>
      </c>
      <c r="FW54" s="85">
        <f ca="1">(Assump!$D$191*SUM(Assump!$D$53:$D$54)*Assump!$D$189+(SUM(FW52:FW53)-Assump!$D$191*SUM(Assump!$D$53:$D$54))*Assump!$D$190)*FW$17</f>
        <v>92.083905806265435</v>
      </c>
      <c r="FX54" s="85">
        <f ca="1">(Assump!$D$191*SUM(Assump!$D$53:$D$54)*Assump!$D$189+(SUM(FX52:FX53)-Assump!$D$191*SUM(Assump!$D$53:$D$54))*Assump!$D$190)*FX$17</f>
        <v>92.35395629253324</v>
      </c>
      <c r="FY54" s="85">
        <f ca="1">(Assump!$D$191*SUM(Assump!$D$53:$D$54)*Assump!$D$189+(SUM(FY52:FY53)-Assump!$D$191*SUM(Assump!$D$53:$D$54))*Assump!$D$190)*FY$17</f>
        <v>92.624890853821142</v>
      </c>
      <c r="FZ54" s="85">
        <f ca="1">(Assump!$D$191*SUM(Assump!$D$53:$D$54)*Assump!$D$189+(SUM(FZ52:FZ53)-Assump!$D$191*SUM(Assump!$D$53:$D$54))*Assump!$D$190)*FZ$17</f>
        <v>92.896712384360725</v>
      </c>
      <c r="GA54" s="85">
        <f ca="1">(Assump!$D$191*SUM(Assump!$D$53:$D$54)*Assump!$D$189+(SUM(GA52:GA53)-Assump!$D$191*SUM(Assump!$D$53:$D$54))*Assump!$D$190)*GA$17</f>
        <v>93.169423787858463</v>
      </c>
      <c r="GB54" s="85">
        <f ca="1">(Assump!$D$191*SUM(Assump!$D$53:$D$54)*Assump!$D$189+(SUM(GB52:GB53)-Assump!$D$191*SUM(Assump!$D$53:$D$54))*Assump!$D$190)*GB$17</f>
        <v>93.44302797752691</v>
      </c>
      <c r="GC54" s="85">
        <f ca="1">(Assump!$D$191*SUM(Assump!$D$53:$D$54)*Assump!$D$189+(SUM(GC52:GC53)-Assump!$D$191*SUM(Assump!$D$53:$D$54))*Assump!$D$190)*GC$17</f>
        <v>93.717527876115653</v>
      </c>
      <c r="GD54" s="85">
        <f ca="1">(Assump!$D$191*SUM(Assump!$D$53:$D$54)*Assump!$D$189+(SUM(GD52:GD53)-Assump!$D$191*SUM(Assump!$D$53:$D$54))*Assump!$D$190)*GD$17</f>
        <v>93.99292641594262</v>
      </c>
      <c r="GE54" s="85">
        <f ca="1">(Assump!$D$191*SUM(Assump!$D$53:$D$54)*Assump!$D$189+(SUM(GE52:GE53)-Assump!$D$191*SUM(Assump!$D$53:$D$54))*Assump!$D$190)*GE$17</f>
        <v>94.269226538925366</v>
      </c>
      <c r="GF54" s="85">
        <f ca="1">(Assump!$D$191*SUM(Assump!$D$53:$D$54)*Assump!$D$189+(SUM(GF52:GF53)-Assump!$D$191*SUM(Assump!$D$53:$D$54))*Assump!$D$190)*GF$17</f>
        <v>94.546431196612545</v>
      </c>
      <c r="GG54" s="85">
        <f ca="1">(Assump!$D$191*SUM(Assump!$D$53:$D$54)*Assump!$D$189+(SUM(GG52:GG53)-Assump!$D$191*SUM(Assump!$D$53:$D$54))*Assump!$D$190)*GG$17</f>
        <v>94.824543350215421</v>
      </c>
      <c r="GH54" s="85">
        <f ca="1">(Assump!$D$191*SUM(Assump!$D$53:$D$54)*Assump!$D$189+(SUM(GH52:GH53)-Assump!$D$191*SUM(Assump!$D$53:$D$54))*Assump!$D$190)*GH$17</f>
        <v>95.103565970639451</v>
      </c>
      <c r="GI54" s="85">
        <f ca="1">(Assump!$D$191*SUM(Assump!$D$53:$D$54)*Assump!$D$189+(SUM(GI52:GI53)-Assump!$D$191*SUM(Assump!$D$53:$D$54))*Assump!$D$190)*GI$17</f>
        <v>95.383502038516085</v>
      </c>
      <c r="GJ54" s="85">
        <f ca="1">(Assump!$D$191*SUM(Assump!$D$53:$D$54)*Assump!$D$189+(SUM(GJ52:GJ53)-Assump!$D$191*SUM(Assump!$D$53:$D$54))*Assump!$D$190)*GJ$17</f>
        <v>95.664354544234612</v>
      </c>
      <c r="GK54" s="85">
        <f ca="1">(Assump!$D$191*SUM(Assump!$D$53:$D$54)*Assump!$D$189+(SUM(GK52:GK53)-Assump!$D$191*SUM(Assump!$D$53:$D$54))*Assump!$D$190)*GK$17</f>
        <v>95.946126487974041</v>
      </c>
      <c r="GL54" s="85">
        <f ca="1">(Assump!$D$191*SUM(Assump!$D$53:$D$54)*Assump!$D$189+(SUM(GL52:GL53)-Assump!$D$191*SUM(Assump!$D$53:$D$54))*Assump!$D$190)*GL$17</f>
        <v>96.228820879735181</v>
      </c>
      <c r="GM54" s="85">
        <f ca="1">(Assump!$D$191*SUM(Assump!$D$53:$D$54)*Assump!$D$189+(SUM(GM52:GM53)-Assump!$D$191*SUM(Assump!$D$53:$D$54))*Assump!$D$190)*GM$17</f>
        <v>96.512440739372835</v>
      </c>
      <c r="GN54" s="85">
        <f ca="1">(Assump!$D$191*SUM(Assump!$D$53:$D$54)*Assump!$D$189+(SUM(GN52:GN53)-Assump!$D$191*SUM(Assump!$D$53:$D$54))*Assump!$D$190)*GN$17</f>
        <v>96.796989096628025</v>
      </c>
      <c r="GO54" s="85">
        <f ca="1">(Assump!$D$191*SUM(Assump!$D$53:$D$54)*Assump!$D$189+(SUM(GO52:GO53)-Assump!$D$191*SUM(Assump!$D$53:$D$54))*Assump!$D$190)*GO$17</f>
        <v>97.082468991160312</v>
      </c>
      <c r="GP54" s="85">
        <f ca="1">(Assump!$D$191*SUM(Assump!$D$53:$D$54)*Assump!$D$189+(SUM(GP52:GP53)-Assump!$D$191*SUM(Assump!$D$53:$D$54))*Assump!$D$190)*GP$17</f>
        <v>97.368883472580364</v>
      </c>
      <c r="GQ54" s="85">
        <f ca="1">(Assump!$D$191*SUM(Assump!$D$53:$D$54)*Assump!$D$189+(SUM(GQ52:GQ53)-Assump!$D$191*SUM(Assump!$D$53:$D$54))*Assump!$D$190)*GQ$17</f>
        <v>97.656235600482432</v>
      </c>
      <c r="GR54" s="85">
        <f ca="1">(Assump!$D$191*SUM(Assump!$D$53:$D$54)*Assump!$D$189+(SUM(GR52:GR53)-Assump!$D$191*SUM(Assump!$D$53:$D$54))*Assump!$D$190)*GR$17</f>
        <v>97.9445284444771</v>
      </c>
      <c r="GS54" s="85">
        <f ca="1">(Assump!$D$191*SUM(Assump!$D$53:$D$54)*Assump!$D$189+(SUM(GS52:GS53)-Assump!$D$191*SUM(Assump!$D$53:$D$54))*Assump!$D$190)*GS$17</f>
        <v>98.233765084224061</v>
      </c>
      <c r="GT54" s="85">
        <f ca="1">(Assump!$D$191*SUM(Assump!$D$53:$D$54)*Assump!$D$189+(SUM(GT52:GT53)-Assump!$D$191*SUM(Assump!$D$53:$D$54))*Assump!$D$190)*GT$17</f>
        <v>98.523948609465066</v>
      </c>
      <c r="GU54" s="85">
        <f ca="1">(Assump!$D$191*SUM(Assump!$D$53:$D$54)*Assump!$D$189+(SUM(GU52:GU53)-Assump!$D$191*SUM(Assump!$D$53:$D$54))*Assump!$D$190)*GU$17</f>
        <v>98.815082120056786</v>
      </c>
      <c r="GV54" s="85">
        <f ca="1">(Assump!$D$191*SUM(Assump!$D$53:$D$54)*Assump!$D$189+(SUM(GV52:GV53)-Assump!$D$191*SUM(Assump!$D$53:$D$54))*Assump!$D$190)*GV$17</f>
        <v>99.107168726004033</v>
      </c>
      <c r="GW54" s="85">
        <f ca="1">(Assump!$D$191*SUM(Assump!$D$53:$D$54)*Assump!$D$189+(SUM(GW52:GW53)-Assump!$D$191*SUM(Assump!$D$53:$D$54))*Assump!$D$190)*GW$17</f>
        <v>99.400211547493043</v>
      </c>
      <c r="GX54" s="85">
        <f ca="1">(Assump!$D$191*SUM(Assump!$D$53:$D$54)*Assump!$D$189+(SUM(GX52:GX53)-Assump!$D$191*SUM(Assump!$D$53:$D$54))*Assump!$D$190)*GX$17</f>
        <v>99.694213714924643</v>
      </c>
      <c r="GY54" s="85">
        <f ca="1">(Assump!$D$191*SUM(Assump!$D$53:$D$54)*Assump!$D$189+(SUM(GY52:GY53)-Assump!$D$191*SUM(Assump!$D$53:$D$54))*Assump!$D$190)*GY$17</f>
        <v>99.989178368947819</v>
      </c>
      <c r="GZ54" s="85">
        <f ca="1">(Assump!$D$191*SUM(Assump!$D$53:$D$54)*Assump!$D$189+(SUM(GZ52:GZ53)-Assump!$D$191*SUM(Assump!$D$53:$D$54))*Assump!$D$190)*GZ$17</f>
        <v>100.28510866049322</v>
      </c>
      <c r="HA54" s="85">
        <f ca="1">(Assump!$D$191*SUM(Assump!$D$53:$D$54)*Assump!$D$189+(SUM(HA52:HA53)-Assump!$D$191*SUM(Assump!$D$53:$D$54))*Assump!$D$190)*HA$17</f>
        <v>100.5820077508068</v>
      </c>
      <c r="HB54" s="85">
        <f ca="1">(Assump!$D$191*SUM(Assump!$D$53:$D$54)*Assump!$D$189+(SUM(HB52:HB53)-Assump!$D$191*SUM(Assump!$D$53:$D$54))*Assump!$D$190)*HB$17</f>
        <v>100.87987881148365</v>
      </c>
      <c r="HC54" s="85">
        <f ca="1">(Assump!$D$191*SUM(Assump!$D$53:$D$54)*Assump!$D$189+(SUM(HC52:HC53)-Assump!$D$191*SUM(Assump!$D$53:$D$54))*Assump!$D$190)*HC$17</f>
        <v>101.17872502450177</v>
      </c>
      <c r="HD54" s="85">
        <f ca="1">(Assump!$D$191*SUM(Assump!$D$53:$D$54)*Assump!$D$189+(SUM(HD52:HD53)-Assump!$D$191*SUM(Assump!$D$53:$D$54))*Assump!$D$190)*HD$17</f>
        <v>101.47854958225624</v>
      </c>
      <c r="HE54" s="85">
        <f ca="1">(Assump!$D$191*SUM(Assump!$D$53:$D$54)*Assump!$D$189+(SUM(HE52:HE53)-Assump!$D$191*SUM(Assump!$D$53:$D$54))*Assump!$D$190)*HE$17</f>
        <v>101.77935568759311</v>
      </c>
      <c r="HF54" s="85">
        <f ca="1">(Assump!$D$191*SUM(Assump!$D$53:$D$54)*Assump!$D$189+(SUM(HF52:HF53)-Assump!$D$191*SUM(Assump!$D$53:$D$54))*Assump!$D$190)*HF$17</f>
        <v>102.08114655384374</v>
      </c>
      <c r="HG54" s="85">
        <f ca="1">(Assump!$D$191*SUM(Assump!$D$53:$D$54)*Assump!$D$189+(SUM(HG52:HG53)-Assump!$D$191*SUM(Assump!$D$53:$D$54))*Assump!$D$190)*HG$17</f>
        <v>102.3839254048591</v>
      </c>
      <c r="HH54" s="85">
        <f ca="1">(Assump!$D$191*SUM(Assump!$D$53:$D$54)*Assump!$D$189+(SUM(HH52:HH53)-Assump!$D$191*SUM(Assump!$D$53:$D$54))*Assump!$D$190)*HH$17</f>
        <v>102.68769547504425</v>
      </c>
      <c r="HI54" s="85">
        <f ca="1">(Assump!$D$191*SUM(Assump!$D$53:$D$54)*Assump!$D$189+(SUM(HI52:HI53)-Assump!$D$191*SUM(Assump!$D$53:$D$54))*Assump!$D$190)*HI$17</f>
        <v>102.99246000939281</v>
      </c>
      <c r="HJ54" s="85">
        <f ca="1">(Assump!$D$191*SUM(Assump!$D$53:$D$54)*Assump!$D$189+(SUM(HJ52:HJ53)-Assump!$D$191*SUM(Assump!$D$53:$D$54))*Assump!$D$190)*HJ$17</f>
        <v>103.29822226352169</v>
      </c>
      <c r="HK54" s="85">
        <f ca="1">(Assump!$D$191*SUM(Assump!$D$53:$D$54)*Assump!$D$189+(SUM(HK52:HK53)-Assump!$D$191*SUM(Assump!$D$53:$D$54))*Assump!$D$190)*HK$17</f>
        <v>103.60498550370579</v>
      </c>
      <c r="HL54" s="85">
        <f ca="1">(Assump!$D$191*SUM(Assump!$D$53:$D$54)*Assump!$D$189+(SUM(HL52:HL53)-Assump!$D$191*SUM(Assump!$D$53:$D$54))*Assump!$D$190)*HL$17</f>
        <v>103.91275300691299</v>
      </c>
      <c r="HM54" s="85">
        <f ca="1">(Assump!$D$191*SUM(Assump!$D$53:$D$54)*Assump!$D$189+(SUM(HM52:HM53)-Assump!$D$191*SUM(Assump!$D$53:$D$54))*Assump!$D$190)*HM$17</f>
        <v>104.22152806083912</v>
      </c>
      <c r="HN54" s="85">
        <f ca="1">(Assump!$D$191*SUM(Assump!$D$53:$D$54)*Assump!$D$189+(SUM(HN52:HN53)-Assump!$D$191*SUM(Assump!$D$53:$D$54))*Assump!$D$190)*HN$17</f>
        <v>104.53131396394303</v>
      </c>
      <c r="HO54" s="85">
        <f ca="1">(Assump!$D$191*SUM(Assump!$D$53:$D$54)*Assump!$D$189+(SUM(HO52:HO53)-Assump!$D$191*SUM(Assump!$D$53:$D$54))*Assump!$D$190)*HO$17</f>
        <v>104.84211402548191</v>
      </c>
      <c r="HP54" s="85">
        <f ca="1">(Assump!$D$191*SUM(Assump!$D$53:$D$54)*Assump!$D$189+(SUM(HP52:HP53)-Assump!$D$191*SUM(Assump!$D$53:$D$54))*Assump!$D$190)*HP$17</f>
        <v>105.15393156554654</v>
      </c>
      <c r="HQ54" s="85">
        <f ca="1">(Assump!$D$191*SUM(Assump!$D$53:$D$54)*Assump!$D$189+(SUM(HQ52:HQ53)-Assump!$D$191*SUM(Assump!$D$53:$D$54))*Assump!$D$190)*HQ$17</f>
        <v>105.4667699150969</v>
      </c>
      <c r="HR54" s="85">
        <f ca="1">(Assump!$D$191*SUM(Assump!$D$53:$D$54)*Assump!$D$189+(SUM(HR52:HR53)-Assump!$D$191*SUM(Assump!$D$53:$D$54))*Assump!$D$190)*HR$17</f>
        <v>105.78063241599754</v>
      </c>
      <c r="HS54" s="85">
        <f ca="1">(Assump!$D$191*SUM(Assump!$D$53:$D$54)*Assump!$D$189+(SUM(HS52:HS53)-Assump!$D$191*SUM(Assump!$D$53:$D$54))*Assump!$D$190)*HS$17</f>
        <v>106.09552242105354</v>
      </c>
      <c r="HT54" s="85">
        <f ca="1">(Assump!$D$191*SUM(Assump!$D$53:$D$54)*Assump!$D$189+(SUM(HT52:HT53)-Assump!$D$191*SUM(Assump!$D$53:$D$54))*Assump!$D$190)*HT$17</f>
        <v>106.41144329404611</v>
      </c>
      <c r="HU54" s="85">
        <f ca="1">(Assump!$D$191*SUM(Assump!$D$53:$D$54)*Assump!$D$189+(SUM(HU52:HU53)-Assump!$D$191*SUM(Assump!$D$53:$D$54))*Assump!$D$190)*HU$17</f>
        <v>106.7283984097686</v>
      </c>
      <c r="HV54" s="85">
        <f ca="1">(Assump!$D$191*SUM(Assump!$D$53:$D$54)*Assump!$D$189+(SUM(HV52:HV53)-Assump!$D$191*SUM(Assump!$D$53:$D$54))*Assump!$D$190)*HV$17</f>
        <v>107.04639115406263</v>
      </c>
      <c r="HW54" s="85">
        <f ca="1">(Assump!$D$191*SUM(Assump!$D$53:$D$54)*Assump!$D$189+(SUM(HW52:HW53)-Assump!$D$191*SUM(Assump!$D$53:$D$54))*Assump!$D$190)*HW$17</f>
        <v>107.36542492385411</v>
      </c>
      <c r="HX54" s="85">
        <f ca="1">(Assump!$D$191*SUM(Assump!$D$53:$D$54)*Assump!$D$189+(SUM(HX52:HX53)-Assump!$D$191*SUM(Assump!$D$53:$D$54))*Assump!$D$190)*HX$17</f>
        <v>107.68550312718958</v>
      </c>
      <c r="HY54" s="85">
        <f ca="1">(Assump!$D$191*SUM(Assump!$D$53:$D$54)*Assump!$D$189+(SUM(HY52:HY53)-Assump!$D$191*SUM(Assump!$D$53:$D$54))*Assump!$D$190)*HY$17</f>
        <v>108.00662918327275</v>
      </c>
      <c r="HZ54" s="85">
        <f ca="1">(Assump!$D$191*SUM(Assump!$D$53:$D$54)*Assump!$D$189+(SUM(HZ52:HZ53)-Assump!$D$191*SUM(Assump!$D$53:$D$54))*Assump!$D$190)*HZ$17</f>
        <v>108.32880652250081</v>
      </c>
      <c r="IA54" s="85">
        <f ca="1">(Assump!$D$191*SUM(Assump!$D$53:$D$54)*Assump!$D$189+(SUM(IA52:IA53)-Assump!$D$191*SUM(Assump!$D$53:$D$54))*Assump!$D$190)*IA$17</f>
        <v>108.65203858650125</v>
      </c>
      <c r="IB54" s="85">
        <f ca="1">(Assump!$D$191*SUM(Assump!$D$53:$D$54)*Assump!$D$189+(SUM(IB52:IB53)-Assump!$D$191*SUM(Assump!$D$53:$D$54))*Assump!$D$190)*IB$17</f>
        <v>108.97632882816848</v>
      </c>
      <c r="IC54" s="85">
        <f ca="1">(Assump!$D$191*SUM(Assump!$D$53:$D$54)*Assump!$D$189+(SUM(IC52:IC53)-Assump!$D$191*SUM(Assump!$D$53:$D$54))*Assump!$D$190)*IC$17</f>
        <v>109.30168071170081</v>
      </c>
      <c r="ID54" s="85">
        <f ca="1">(Assump!$D$191*SUM(Assump!$D$53:$D$54)*Assump!$D$189+(SUM(ID52:ID53)-Assump!$D$191*SUM(Assump!$D$53:$D$54))*Assump!$D$190)*ID$17</f>
        <v>109.30168071170081</v>
      </c>
      <c r="IE54" s="85">
        <f ca="1">(Assump!$D$191*SUM(Assump!$D$53:$D$54)*Assump!$D$189+(SUM(IE52:IE53)-Assump!$D$191*SUM(Assump!$D$53:$D$54))*Assump!$D$190)*IE$17</f>
        <v>109.30168071170081</v>
      </c>
      <c r="IF54" s="85">
        <f ca="1">(Assump!$D$191*SUM(Assump!$D$53:$D$54)*Assump!$D$189+(SUM(IF52:IF53)-Assump!$D$191*SUM(Assump!$D$53:$D$54))*Assump!$D$190)*IF$17</f>
        <v>109.30168071170081</v>
      </c>
      <c r="IG54" s="85">
        <f ca="1">(Assump!$D$191*SUM(Assump!$D$53:$D$54)*Assump!$D$189+(SUM(IG52:IG53)-Assump!$D$191*SUM(Assump!$D$53:$D$54))*Assump!$D$190)*IG$17</f>
        <v>109.30168071170081</v>
      </c>
      <c r="IH54" s="85">
        <f ca="1">(Assump!$D$191*SUM(Assump!$D$53:$D$54)*Assump!$D$189+(SUM(IH52:IH53)-Assump!$D$191*SUM(Assump!$D$53:$D$54))*Assump!$D$190)*IH$17</f>
        <v>109.30168071170081</v>
      </c>
      <c r="II54" s="85">
        <f ca="1">(Assump!$D$191*SUM(Assump!$D$53:$D$54)*Assump!$D$189+(SUM(II52:II53)-Assump!$D$191*SUM(Assump!$D$53:$D$54))*Assump!$D$190)*II$17</f>
        <v>109.30168071170081</v>
      </c>
      <c r="IJ54" s="85">
        <f ca="1">(Assump!$D$191*SUM(Assump!$D$53:$D$54)*Assump!$D$189+(SUM(IJ52:IJ53)-Assump!$D$191*SUM(Assump!$D$53:$D$54))*Assump!$D$190)*IJ$17</f>
        <v>109.30168071170081</v>
      </c>
      <c r="IK54" s="85">
        <f ca="1">(Assump!$D$191*SUM(Assump!$D$53:$D$54)*Assump!$D$189+(SUM(IK52:IK53)-Assump!$D$191*SUM(Assump!$D$53:$D$54))*Assump!$D$190)*IK$17</f>
        <v>109.30168071170081</v>
      </c>
      <c r="IL54" s="85">
        <f ca="1">(Assump!$D$191*SUM(Assump!$D$53:$D$54)*Assump!$D$189+(SUM(IL52:IL53)-Assump!$D$191*SUM(Assump!$D$53:$D$54))*Assump!$D$190)*IL$17</f>
        <v>109.30168071170081</v>
      </c>
    </row>
    <row r="55" spans="2:246" ht="12" customHeight="1" outlineLevel="2" x14ac:dyDescent="0.3">
      <c r="B55" s="7" t="s">
        <v>153</v>
      </c>
      <c r="C55" s="56" t="s">
        <v>150</v>
      </c>
      <c r="E55" s="85">
        <f>Assump!$D$60*Assump!$D$62/12</f>
        <v>32.517138749999994</v>
      </c>
      <c r="F55" s="48" t="s">
        <v>286</v>
      </c>
      <c r="G55" s="85">
        <f t="shared" ref="G55:BR55" si="104">$E55*G$17</f>
        <v>0</v>
      </c>
      <c r="H55" s="85">
        <f t="shared" si="104"/>
        <v>0</v>
      </c>
      <c r="I55" s="85">
        <f t="shared" si="104"/>
        <v>0</v>
      </c>
      <c r="J55" s="85">
        <f t="shared" si="104"/>
        <v>0</v>
      </c>
      <c r="K55" s="85">
        <f t="shared" si="104"/>
        <v>0</v>
      </c>
      <c r="L55" s="85">
        <f t="shared" si="104"/>
        <v>0</v>
      </c>
      <c r="M55" s="85">
        <f t="shared" si="104"/>
        <v>0</v>
      </c>
      <c r="N55" s="85">
        <f t="shared" si="104"/>
        <v>0</v>
      </c>
      <c r="O55" s="85">
        <f t="shared" si="104"/>
        <v>0</v>
      </c>
      <c r="P55" s="85">
        <f t="shared" si="104"/>
        <v>0</v>
      </c>
      <c r="Q55" s="85">
        <f t="shared" si="104"/>
        <v>0</v>
      </c>
      <c r="R55" s="85">
        <f t="shared" si="104"/>
        <v>0</v>
      </c>
      <c r="S55" s="85">
        <f t="shared" si="104"/>
        <v>32.517138749999994</v>
      </c>
      <c r="T55" s="85">
        <f t="shared" si="104"/>
        <v>32.517138749999994</v>
      </c>
      <c r="U55" s="85">
        <f t="shared" si="104"/>
        <v>32.517138749999994</v>
      </c>
      <c r="V55" s="85">
        <f t="shared" si="104"/>
        <v>32.517138749999994</v>
      </c>
      <c r="W55" s="85">
        <f t="shared" si="104"/>
        <v>32.517138749999994</v>
      </c>
      <c r="X55" s="85">
        <f t="shared" si="104"/>
        <v>32.517138749999994</v>
      </c>
      <c r="Y55" s="85">
        <f t="shared" si="104"/>
        <v>32.517138749999994</v>
      </c>
      <c r="Z55" s="85">
        <f t="shared" si="104"/>
        <v>32.517138749999994</v>
      </c>
      <c r="AA55" s="85">
        <f t="shared" si="104"/>
        <v>32.517138749999994</v>
      </c>
      <c r="AB55" s="85">
        <f t="shared" si="104"/>
        <v>32.517138749999994</v>
      </c>
      <c r="AC55" s="85">
        <f t="shared" si="104"/>
        <v>32.517138749999994</v>
      </c>
      <c r="AD55" s="85">
        <f t="shared" si="104"/>
        <v>32.517138749999994</v>
      </c>
      <c r="AE55" s="85">
        <f t="shared" si="104"/>
        <v>32.517138749999994</v>
      </c>
      <c r="AF55" s="85">
        <f t="shared" si="104"/>
        <v>32.517138749999994</v>
      </c>
      <c r="AG55" s="85">
        <f t="shared" si="104"/>
        <v>32.517138749999994</v>
      </c>
      <c r="AH55" s="85">
        <f t="shared" si="104"/>
        <v>32.517138749999994</v>
      </c>
      <c r="AI55" s="85">
        <f t="shared" si="104"/>
        <v>32.517138749999994</v>
      </c>
      <c r="AJ55" s="85">
        <f t="shared" si="104"/>
        <v>32.517138749999994</v>
      </c>
      <c r="AK55" s="85">
        <f t="shared" si="104"/>
        <v>32.517138749999994</v>
      </c>
      <c r="AL55" s="85">
        <f t="shared" si="104"/>
        <v>32.517138749999994</v>
      </c>
      <c r="AM55" s="85">
        <f t="shared" si="104"/>
        <v>32.517138749999994</v>
      </c>
      <c r="AN55" s="85">
        <f t="shared" si="104"/>
        <v>32.517138749999994</v>
      </c>
      <c r="AO55" s="85">
        <f t="shared" si="104"/>
        <v>32.517138749999994</v>
      </c>
      <c r="AP55" s="85">
        <f t="shared" si="104"/>
        <v>32.517138749999994</v>
      </c>
      <c r="AQ55" s="85">
        <f t="shared" si="104"/>
        <v>32.517138749999994</v>
      </c>
      <c r="AR55" s="85">
        <f t="shared" si="104"/>
        <v>32.517138749999994</v>
      </c>
      <c r="AS55" s="85">
        <f t="shared" si="104"/>
        <v>32.517138749999994</v>
      </c>
      <c r="AT55" s="85">
        <f t="shared" si="104"/>
        <v>32.517138749999994</v>
      </c>
      <c r="AU55" s="85">
        <f t="shared" si="104"/>
        <v>32.517138749999994</v>
      </c>
      <c r="AV55" s="85">
        <f t="shared" si="104"/>
        <v>32.517138749999994</v>
      </c>
      <c r="AW55" s="85">
        <f t="shared" si="104"/>
        <v>32.517138749999994</v>
      </c>
      <c r="AX55" s="85">
        <f t="shared" si="104"/>
        <v>32.517138749999994</v>
      </c>
      <c r="AY55" s="85">
        <f t="shared" si="104"/>
        <v>32.517138749999994</v>
      </c>
      <c r="AZ55" s="85">
        <f t="shared" si="104"/>
        <v>32.517138749999994</v>
      </c>
      <c r="BA55" s="85">
        <f t="shared" si="104"/>
        <v>32.517138749999994</v>
      </c>
      <c r="BB55" s="85">
        <f t="shared" si="104"/>
        <v>32.517138749999994</v>
      </c>
      <c r="BC55" s="85">
        <f t="shared" si="104"/>
        <v>32.517138749999994</v>
      </c>
      <c r="BD55" s="85">
        <f t="shared" si="104"/>
        <v>32.517138749999994</v>
      </c>
      <c r="BE55" s="85">
        <f t="shared" si="104"/>
        <v>32.517138749999994</v>
      </c>
      <c r="BF55" s="85">
        <f t="shared" si="104"/>
        <v>32.517138749999994</v>
      </c>
      <c r="BG55" s="85">
        <f t="shared" si="104"/>
        <v>32.517138749999994</v>
      </c>
      <c r="BH55" s="85">
        <f t="shared" si="104"/>
        <v>32.517138749999994</v>
      </c>
      <c r="BI55" s="85">
        <f t="shared" si="104"/>
        <v>32.517138749999994</v>
      </c>
      <c r="BJ55" s="85">
        <f t="shared" si="104"/>
        <v>32.517138749999994</v>
      </c>
      <c r="BK55" s="85">
        <f t="shared" si="104"/>
        <v>32.517138749999994</v>
      </c>
      <c r="BL55" s="85">
        <f t="shared" si="104"/>
        <v>32.517138749999994</v>
      </c>
      <c r="BM55" s="85">
        <f t="shared" si="104"/>
        <v>32.517138749999994</v>
      </c>
      <c r="BN55" s="85">
        <f t="shared" si="104"/>
        <v>32.517138749999994</v>
      </c>
      <c r="BO55" s="85">
        <f t="shared" si="104"/>
        <v>32.517138749999994</v>
      </c>
      <c r="BP55" s="85">
        <f t="shared" si="104"/>
        <v>32.517138749999994</v>
      </c>
      <c r="BQ55" s="85">
        <f t="shared" si="104"/>
        <v>32.517138749999994</v>
      </c>
      <c r="BR55" s="85">
        <f t="shared" si="104"/>
        <v>32.517138749999994</v>
      </c>
      <c r="BS55" s="85">
        <f t="shared" ref="BS55:ED55" si="105">$E55*BS$17</f>
        <v>32.517138749999994</v>
      </c>
      <c r="BT55" s="85">
        <f t="shared" si="105"/>
        <v>32.517138749999994</v>
      </c>
      <c r="BU55" s="85">
        <f t="shared" si="105"/>
        <v>32.517138749999994</v>
      </c>
      <c r="BV55" s="85">
        <f t="shared" si="105"/>
        <v>32.517138749999994</v>
      </c>
      <c r="BW55" s="85">
        <f t="shared" si="105"/>
        <v>32.517138749999994</v>
      </c>
      <c r="BX55" s="85">
        <f t="shared" si="105"/>
        <v>32.517138749999994</v>
      </c>
      <c r="BY55" s="85">
        <f t="shared" si="105"/>
        <v>32.517138749999994</v>
      </c>
      <c r="BZ55" s="85">
        <f t="shared" si="105"/>
        <v>32.517138749999994</v>
      </c>
      <c r="CA55" s="85">
        <f t="shared" si="105"/>
        <v>32.517138749999994</v>
      </c>
      <c r="CB55" s="85">
        <f t="shared" si="105"/>
        <v>32.517138749999994</v>
      </c>
      <c r="CC55" s="85">
        <f t="shared" si="105"/>
        <v>32.517138749999994</v>
      </c>
      <c r="CD55" s="85">
        <f t="shared" si="105"/>
        <v>32.517138749999994</v>
      </c>
      <c r="CE55" s="85">
        <f t="shared" si="105"/>
        <v>32.517138749999994</v>
      </c>
      <c r="CF55" s="85">
        <f t="shared" si="105"/>
        <v>32.517138749999994</v>
      </c>
      <c r="CG55" s="85">
        <f t="shared" si="105"/>
        <v>32.517138749999994</v>
      </c>
      <c r="CH55" s="85">
        <f t="shared" si="105"/>
        <v>32.517138749999994</v>
      </c>
      <c r="CI55" s="85">
        <f t="shared" si="105"/>
        <v>32.517138749999994</v>
      </c>
      <c r="CJ55" s="85">
        <f t="shared" si="105"/>
        <v>32.517138749999994</v>
      </c>
      <c r="CK55" s="85">
        <f t="shared" si="105"/>
        <v>32.517138749999994</v>
      </c>
      <c r="CL55" s="85">
        <f t="shared" si="105"/>
        <v>32.517138749999994</v>
      </c>
      <c r="CM55" s="85">
        <f t="shared" si="105"/>
        <v>32.517138749999994</v>
      </c>
      <c r="CN55" s="85">
        <f t="shared" si="105"/>
        <v>32.517138749999994</v>
      </c>
      <c r="CO55" s="85">
        <f t="shared" si="105"/>
        <v>32.517138749999994</v>
      </c>
      <c r="CP55" s="85">
        <f t="shared" si="105"/>
        <v>32.517138749999994</v>
      </c>
      <c r="CQ55" s="85">
        <f t="shared" si="105"/>
        <v>32.517138749999994</v>
      </c>
      <c r="CR55" s="85">
        <f t="shared" si="105"/>
        <v>32.517138749999994</v>
      </c>
      <c r="CS55" s="85">
        <f t="shared" si="105"/>
        <v>32.517138749999994</v>
      </c>
      <c r="CT55" s="85">
        <f t="shared" si="105"/>
        <v>32.517138749999994</v>
      </c>
      <c r="CU55" s="85">
        <f t="shared" si="105"/>
        <v>32.517138749999994</v>
      </c>
      <c r="CV55" s="85">
        <f t="shared" si="105"/>
        <v>32.517138749999994</v>
      </c>
      <c r="CW55" s="85">
        <f t="shared" si="105"/>
        <v>32.517138749999994</v>
      </c>
      <c r="CX55" s="85">
        <f t="shared" si="105"/>
        <v>32.517138749999994</v>
      </c>
      <c r="CY55" s="85">
        <f t="shared" si="105"/>
        <v>32.517138749999994</v>
      </c>
      <c r="CZ55" s="85">
        <f t="shared" si="105"/>
        <v>32.517138749999994</v>
      </c>
      <c r="DA55" s="85">
        <f t="shared" si="105"/>
        <v>32.517138749999994</v>
      </c>
      <c r="DB55" s="85">
        <f t="shared" si="105"/>
        <v>32.517138749999994</v>
      </c>
      <c r="DC55" s="85">
        <f t="shared" si="105"/>
        <v>32.517138749999994</v>
      </c>
      <c r="DD55" s="85">
        <f t="shared" si="105"/>
        <v>32.517138749999994</v>
      </c>
      <c r="DE55" s="85">
        <f t="shared" si="105"/>
        <v>32.517138749999994</v>
      </c>
      <c r="DF55" s="85">
        <f t="shared" si="105"/>
        <v>32.517138749999994</v>
      </c>
      <c r="DG55" s="85">
        <f t="shared" si="105"/>
        <v>32.517138749999994</v>
      </c>
      <c r="DH55" s="85">
        <f t="shared" si="105"/>
        <v>32.517138749999994</v>
      </c>
      <c r="DI55" s="85">
        <f t="shared" si="105"/>
        <v>32.517138749999994</v>
      </c>
      <c r="DJ55" s="85">
        <f t="shared" si="105"/>
        <v>32.517138749999994</v>
      </c>
      <c r="DK55" s="85">
        <f t="shared" si="105"/>
        <v>32.517138749999994</v>
      </c>
      <c r="DL55" s="85">
        <f t="shared" si="105"/>
        <v>32.517138749999994</v>
      </c>
      <c r="DM55" s="85">
        <f t="shared" si="105"/>
        <v>32.517138749999994</v>
      </c>
      <c r="DN55" s="85">
        <f t="shared" si="105"/>
        <v>32.517138749999994</v>
      </c>
      <c r="DO55" s="85">
        <f t="shared" si="105"/>
        <v>32.517138749999994</v>
      </c>
      <c r="DP55" s="85">
        <f t="shared" si="105"/>
        <v>32.517138749999994</v>
      </c>
      <c r="DQ55" s="85">
        <f t="shared" si="105"/>
        <v>32.517138749999994</v>
      </c>
      <c r="DR55" s="85">
        <f t="shared" si="105"/>
        <v>32.517138749999994</v>
      </c>
      <c r="DS55" s="85">
        <f t="shared" si="105"/>
        <v>32.517138749999994</v>
      </c>
      <c r="DT55" s="85">
        <f t="shared" si="105"/>
        <v>32.517138749999994</v>
      </c>
      <c r="DU55" s="85">
        <f t="shared" si="105"/>
        <v>32.517138749999994</v>
      </c>
      <c r="DV55" s="85">
        <f t="shared" si="105"/>
        <v>32.517138749999994</v>
      </c>
      <c r="DW55" s="85">
        <f t="shared" si="105"/>
        <v>32.517138749999994</v>
      </c>
      <c r="DX55" s="85">
        <f t="shared" si="105"/>
        <v>32.517138749999994</v>
      </c>
      <c r="DY55" s="85">
        <f t="shared" si="105"/>
        <v>32.517138749999994</v>
      </c>
      <c r="DZ55" s="85">
        <f t="shared" si="105"/>
        <v>32.517138749999994</v>
      </c>
      <c r="EA55" s="85">
        <f t="shared" si="105"/>
        <v>32.517138749999994</v>
      </c>
      <c r="EB55" s="85">
        <f t="shared" si="105"/>
        <v>32.517138749999994</v>
      </c>
      <c r="EC55" s="85">
        <f t="shared" si="105"/>
        <v>32.517138749999994</v>
      </c>
      <c r="ED55" s="85">
        <f t="shared" si="105"/>
        <v>32.517138749999994</v>
      </c>
      <c r="EE55" s="85">
        <f t="shared" ref="EE55:GP55" si="106">$E55*EE$17</f>
        <v>32.517138749999994</v>
      </c>
      <c r="EF55" s="85">
        <f t="shared" si="106"/>
        <v>32.517138749999994</v>
      </c>
      <c r="EG55" s="85">
        <f t="shared" si="106"/>
        <v>32.517138749999994</v>
      </c>
      <c r="EH55" s="85">
        <f t="shared" si="106"/>
        <v>32.517138749999994</v>
      </c>
      <c r="EI55" s="85">
        <f t="shared" si="106"/>
        <v>32.517138749999994</v>
      </c>
      <c r="EJ55" s="85">
        <f t="shared" si="106"/>
        <v>32.517138749999994</v>
      </c>
      <c r="EK55" s="85">
        <f t="shared" si="106"/>
        <v>32.517138749999994</v>
      </c>
      <c r="EL55" s="85">
        <f t="shared" si="106"/>
        <v>32.517138749999994</v>
      </c>
      <c r="EM55" s="85">
        <f t="shared" si="106"/>
        <v>32.517138749999994</v>
      </c>
      <c r="EN55" s="85">
        <f t="shared" si="106"/>
        <v>32.517138749999994</v>
      </c>
      <c r="EO55" s="85">
        <f t="shared" si="106"/>
        <v>32.517138749999994</v>
      </c>
      <c r="EP55" s="85">
        <f t="shared" si="106"/>
        <v>32.517138749999994</v>
      </c>
      <c r="EQ55" s="85">
        <f t="shared" si="106"/>
        <v>32.517138749999994</v>
      </c>
      <c r="ER55" s="85">
        <f t="shared" si="106"/>
        <v>32.517138749999994</v>
      </c>
      <c r="ES55" s="85">
        <f t="shared" si="106"/>
        <v>32.517138749999994</v>
      </c>
      <c r="ET55" s="85">
        <f t="shared" si="106"/>
        <v>32.517138749999994</v>
      </c>
      <c r="EU55" s="85">
        <f t="shared" si="106"/>
        <v>32.517138749999994</v>
      </c>
      <c r="EV55" s="85">
        <f t="shared" si="106"/>
        <v>32.517138749999994</v>
      </c>
      <c r="EW55" s="85">
        <f t="shared" si="106"/>
        <v>32.517138749999994</v>
      </c>
      <c r="EX55" s="85">
        <f t="shared" si="106"/>
        <v>32.517138749999994</v>
      </c>
      <c r="EY55" s="85">
        <f t="shared" si="106"/>
        <v>32.517138749999994</v>
      </c>
      <c r="EZ55" s="85">
        <f t="shared" si="106"/>
        <v>32.517138749999994</v>
      </c>
      <c r="FA55" s="85">
        <f t="shared" si="106"/>
        <v>32.517138749999994</v>
      </c>
      <c r="FB55" s="85">
        <f t="shared" si="106"/>
        <v>32.517138749999994</v>
      </c>
      <c r="FC55" s="85">
        <f t="shared" si="106"/>
        <v>32.517138749999994</v>
      </c>
      <c r="FD55" s="85">
        <f t="shared" si="106"/>
        <v>32.517138749999994</v>
      </c>
      <c r="FE55" s="85">
        <f t="shared" si="106"/>
        <v>32.517138749999994</v>
      </c>
      <c r="FF55" s="85">
        <f t="shared" si="106"/>
        <v>32.517138749999994</v>
      </c>
      <c r="FG55" s="85">
        <f t="shared" si="106"/>
        <v>32.517138749999994</v>
      </c>
      <c r="FH55" s="85">
        <f t="shared" si="106"/>
        <v>32.517138749999994</v>
      </c>
      <c r="FI55" s="85">
        <f t="shared" si="106"/>
        <v>32.517138749999994</v>
      </c>
      <c r="FJ55" s="85">
        <f t="shared" si="106"/>
        <v>32.517138749999994</v>
      </c>
      <c r="FK55" s="85">
        <f t="shared" si="106"/>
        <v>32.517138749999994</v>
      </c>
      <c r="FL55" s="85">
        <f t="shared" si="106"/>
        <v>32.517138749999994</v>
      </c>
      <c r="FM55" s="85">
        <f t="shared" si="106"/>
        <v>32.517138749999994</v>
      </c>
      <c r="FN55" s="85">
        <f t="shared" si="106"/>
        <v>32.517138749999994</v>
      </c>
      <c r="FO55" s="85">
        <f t="shared" si="106"/>
        <v>32.517138749999994</v>
      </c>
      <c r="FP55" s="85">
        <f t="shared" si="106"/>
        <v>32.517138749999994</v>
      </c>
      <c r="FQ55" s="85">
        <f t="shared" si="106"/>
        <v>32.517138749999994</v>
      </c>
      <c r="FR55" s="85">
        <f t="shared" si="106"/>
        <v>32.517138749999994</v>
      </c>
      <c r="FS55" s="85">
        <f t="shared" si="106"/>
        <v>32.517138749999994</v>
      </c>
      <c r="FT55" s="85">
        <f t="shared" si="106"/>
        <v>32.517138749999994</v>
      </c>
      <c r="FU55" s="85">
        <f t="shared" si="106"/>
        <v>32.517138749999994</v>
      </c>
      <c r="FV55" s="85">
        <f t="shared" si="106"/>
        <v>32.517138749999994</v>
      </c>
      <c r="FW55" s="85">
        <f t="shared" si="106"/>
        <v>32.517138749999994</v>
      </c>
      <c r="FX55" s="85">
        <f t="shared" si="106"/>
        <v>32.517138749999994</v>
      </c>
      <c r="FY55" s="85">
        <f t="shared" si="106"/>
        <v>32.517138749999994</v>
      </c>
      <c r="FZ55" s="85">
        <f t="shared" si="106"/>
        <v>32.517138749999994</v>
      </c>
      <c r="GA55" s="85">
        <f t="shared" si="106"/>
        <v>32.517138749999994</v>
      </c>
      <c r="GB55" s="85">
        <f t="shared" si="106"/>
        <v>32.517138749999994</v>
      </c>
      <c r="GC55" s="85">
        <f t="shared" si="106"/>
        <v>32.517138749999994</v>
      </c>
      <c r="GD55" s="85">
        <f t="shared" si="106"/>
        <v>32.517138749999994</v>
      </c>
      <c r="GE55" s="85">
        <f t="shared" si="106"/>
        <v>32.517138749999994</v>
      </c>
      <c r="GF55" s="85">
        <f t="shared" si="106"/>
        <v>32.517138749999994</v>
      </c>
      <c r="GG55" s="85">
        <f t="shared" si="106"/>
        <v>32.517138749999994</v>
      </c>
      <c r="GH55" s="85">
        <f t="shared" si="106"/>
        <v>32.517138749999994</v>
      </c>
      <c r="GI55" s="85">
        <f t="shared" si="106"/>
        <v>32.517138749999994</v>
      </c>
      <c r="GJ55" s="85">
        <f t="shared" si="106"/>
        <v>32.517138749999994</v>
      </c>
      <c r="GK55" s="85">
        <f t="shared" si="106"/>
        <v>32.517138749999994</v>
      </c>
      <c r="GL55" s="85">
        <f t="shared" si="106"/>
        <v>32.517138749999994</v>
      </c>
      <c r="GM55" s="85">
        <f t="shared" si="106"/>
        <v>32.517138749999994</v>
      </c>
      <c r="GN55" s="85">
        <f t="shared" si="106"/>
        <v>32.517138749999994</v>
      </c>
      <c r="GO55" s="85">
        <f t="shared" si="106"/>
        <v>32.517138749999994</v>
      </c>
      <c r="GP55" s="85">
        <f t="shared" si="106"/>
        <v>32.517138749999994</v>
      </c>
      <c r="GQ55" s="85">
        <f t="shared" ref="GQ55:IL55" si="107">$E55*GQ$17</f>
        <v>32.517138749999994</v>
      </c>
      <c r="GR55" s="85">
        <f t="shared" si="107"/>
        <v>32.517138749999994</v>
      </c>
      <c r="GS55" s="85">
        <f t="shared" si="107"/>
        <v>32.517138749999994</v>
      </c>
      <c r="GT55" s="85">
        <f t="shared" si="107"/>
        <v>32.517138749999994</v>
      </c>
      <c r="GU55" s="85">
        <f t="shared" si="107"/>
        <v>32.517138749999994</v>
      </c>
      <c r="GV55" s="85">
        <f t="shared" si="107"/>
        <v>32.517138749999994</v>
      </c>
      <c r="GW55" s="85">
        <f t="shared" si="107"/>
        <v>32.517138749999994</v>
      </c>
      <c r="GX55" s="85">
        <f t="shared" si="107"/>
        <v>32.517138749999994</v>
      </c>
      <c r="GY55" s="85">
        <f t="shared" si="107"/>
        <v>32.517138749999994</v>
      </c>
      <c r="GZ55" s="85">
        <f t="shared" si="107"/>
        <v>32.517138749999994</v>
      </c>
      <c r="HA55" s="85">
        <f t="shared" si="107"/>
        <v>32.517138749999994</v>
      </c>
      <c r="HB55" s="85">
        <f t="shared" si="107"/>
        <v>32.517138749999994</v>
      </c>
      <c r="HC55" s="85">
        <f t="shared" si="107"/>
        <v>32.517138749999994</v>
      </c>
      <c r="HD55" s="85">
        <f t="shared" si="107"/>
        <v>32.517138749999994</v>
      </c>
      <c r="HE55" s="85">
        <f t="shared" si="107"/>
        <v>32.517138749999994</v>
      </c>
      <c r="HF55" s="85">
        <f t="shared" si="107"/>
        <v>32.517138749999994</v>
      </c>
      <c r="HG55" s="85">
        <f t="shared" si="107"/>
        <v>32.517138749999994</v>
      </c>
      <c r="HH55" s="85">
        <f t="shared" si="107"/>
        <v>32.517138749999994</v>
      </c>
      <c r="HI55" s="85">
        <f t="shared" si="107"/>
        <v>32.517138749999994</v>
      </c>
      <c r="HJ55" s="85">
        <f t="shared" si="107"/>
        <v>32.517138749999994</v>
      </c>
      <c r="HK55" s="85">
        <f t="shared" si="107"/>
        <v>32.517138749999994</v>
      </c>
      <c r="HL55" s="85">
        <f t="shared" si="107"/>
        <v>32.517138749999994</v>
      </c>
      <c r="HM55" s="85">
        <f t="shared" si="107"/>
        <v>32.517138749999994</v>
      </c>
      <c r="HN55" s="85">
        <f t="shared" si="107"/>
        <v>32.517138749999994</v>
      </c>
      <c r="HO55" s="85">
        <f t="shared" si="107"/>
        <v>32.517138749999994</v>
      </c>
      <c r="HP55" s="85">
        <f t="shared" si="107"/>
        <v>32.517138749999994</v>
      </c>
      <c r="HQ55" s="85">
        <f t="shared" si="107"/>
        <v>32.517138749999994</v>
      </c>
      <c r="HR55" s="85">
        <f t="shared" si="107"/>
        <v>32.517138749999994</v>
      </c>
      <c r="HS55" s="85">
        <f t="shared" si="107"/>
        <v>32.517138749999994</v>
      </c>
      <c r="HT55" s="85">
        <f t="shared" si="107"/>
        <v>32.517138749999994</v>
      </c>
      <c r="HU55" s="85">
        <f t="shared" si="107"/>
        <v>32.517138749999994</v>
      </c>
      <c r="HV55" s="85">
        <f t="shared" si="107"/>
        <v>32.517138749999994</v>
      </c>
      <c r="HW55" s="85">
        <f t="shared" si="107"/>
        <v>32.517138749999994</v>
      </c>
      <c r="HX55" s="85">
        <f t="shared" si="107"/>
        <v>32.517138749999994</v>
      </c>
      <c r="HY55" s="85">
        <f t="shared" si="107"/>
        <v>32.517138749999994</v>
      </c>
      <c r="HZ55" s="85">
        <f t="shared" si="107"/>
        <v>32.517138749999994</v>
      </c>
      <c r="IA55" s="85">
        <f t="shared" si="107"/>
        <v>32.517138749999994</v>
      </c>
      <c r="IB55" s="85">
        <f t="shared" si="107"/>
        <v>32.517138749999994</v>
      </c>
      <c r="IC55" s="85">
        <f t="shared" si="107"/>
        <v>32.517138749999994</v>
      </c>
      <c r="ID55" s="85">
        <f t="shared" si="107"/>
        <v>32.517138749999994</v>
      </c>
      <c r="IE55" s="85">
        <f t="shared" si="107"/>
        <v>32.517138749999994</v>
      </c>
      <c r="IF55" s="85">
        <f t="shared" si="107"/>
        <v>32.517138749999994</v>
      </c>
      <c r="IG55" s="85">
        <f t="shared" si="107"/>
        <v>32.517138749999994</v>
      </c>
      <c r="IH55" s="85">
        <f t="shared" si="107"/>
        <v>32.517138749999994</v>
      </c>
      <c r="II55" s="85">
        <f t="shared" si="107"/>
        <v>32.517138749999994</v>
      </c>
      <c r="IJ55" s="85">
        <f t="shared" si="107"/>
        <v>32.517138749999994</v>
      </c>
      <c r="IK55" s="85">
        <f t="shared" si="107"/>
        <v>32.517138749999994</v>
      </c>
      <c r="IL55" s="85">
        <f t="shared" si="107"/>
        <v>32.517138749999994</v>
      </c>
    </row>
    <row r="56" spans="2:246" ht="12" customHeight="1" outlineLevel="2" x14ac:dyDescent="0.3">
      <c r="B56" s="7" t="s">
        <v>159</v>
      </c>
      <c r="C56" s="56" t="s">
        <v>150</v>
      </c>
      <c r="E56" s="85" cm="1">
        <f t="array" ref="E56">(SUMPRODUCT(Assump!$D$67:$D$69*(Assump!$H$67:$H$69=1))/(1+Assump!$D$179)+SUMPRODUCT(Assump!$D$67:$D$69*(Assump!$H$67:$H$69=0)))*Assump!$D$65</f>
        <v>84.322868094148419</v>
      </c>
      <c r="F56" s="48"/>
      <c r="G56" s="85">
        <f t="shared" ref="G56:P57" ca="1" si="108">$E56*G$8*G$17</f>
        <v>0</v>
      </c>
      <c r="H56" s="85">
        <f t="shared" ca="1" si="108"/>
        <v>0</v>
      </c>
      <c r="I56" s="85">
        <f t="shared" ca="1" si="108"/>
        <v>0</v>
      </c>
      <c r="J56" s="85">
        <f t="shared" ca="1" si="108"/>
        <v>0</v>
      </c>
      <c r="K56" s="85">
        <f t="shared" ca="1" si="108"/>
        <v>0</v>
      </c>
      <c r="L56" s="85">
        <f t="shared" ca="1" si="108"/>
        <v>0</v>
      </c>
      <c r="M56" s="85">
        <f t="shared" ca="1" si="108"/>
        <v>0</v>
      </c>
      <c r="N56" s="85">
        <f t="shared" ca="1" si="108"/>
        <v>0</v>
      </c>
      <c r="O56" s="85">
        <f t="shared" ca="1" si="108"/>
        <v>0</v>
      </c>
      <c r="P56" s="85">
        <f t="shared" ca="1" si="108"/>
        <v>0</v>
      </c>
      <c r="Q56" s="85">
        <f t="shared" ref="Q56:Z57" ca="1" si="109">$E56*Q$8*Q$17</f>
        <v>0</v>
      </c>
      <c r="R56" s="85">
        <f t="shared" ca="1" si="109"/>
        <v>0</v>
      </c>
      <c r="S56" s="85">
        <f t="shared" ca="1" si="109"/>
        <v>84.592137473153684</v>
      </c>
      <c r="T56" s="85">
        <f t="shared" ca="1" si="109"/>
        <v>84.862266713784976</v>
      </c>
      <c r="U56" s="85">
        <f t="shared" ca="1" si="109"/>
        <v>85.133258561850297</v>
      </c>
      <c r="V56" s="85">
        <f t="shared" ca="1" si="109"/>
        <v>85.411962697192436</v>
      </c>
      <c r="W56" s="85">
        <f t="shared" ca="1" si="109"/>
        <v>85.691579237349927</v>
      </c>
      <c r="X56" s="85">
        <f t="shared" ca="1" si="109"/>
        <v>85.972111169298699</v>
      </c>
      <c r="Y56" s="85">
        <f t="shared" ca="1" si="109"/>
        <v>86.253561489793256</v>
      </c>
      <c r="Z56" s="85">
        <f t="shared" ca="1" si="109"/>
        <v>86.535933205398734</v>
      </c>
      <c r="AA56" s="85">
        <f t="shared" ref="AA56:AJ57" ca="1" si="110">$E56*AA$8*AA$17</f>
        <v>86.819229332522951</v>
      </c>
      <c r="AB56" s="85">
        <f t="shared" ca="1" si="110"/>
        <v>87.10345289744869</v>
      </c>
      <c r="AC56" s="85">
        <f t="shared" ca="1" si="110"/>
        <v>87.388606936365946</v>
      </c>
      <c r="AD56" s="85">
        <f t="shared" ca="1" si="110"/>
        <v>87.674694495404466</v>
      </c>
      <c r="AE56" s="85">
        <f t="shared" ca="1" si="110"/>
        <v>87.961718630666198</v>
      </c>
      <c r="AF56" s="85">
        <f t="shared" ca="1" si="110"/>
        <v>88.24968240825801</v>
      </c>
      <c r="AG56" s="85">
        <f t="shared" ca="1" si="110"/>
        <v>88.538588904324357</v>
      </c>
      <c r="AH56" s="85">
        <f t="shared" ca="1" si="110"/>
        <v>88.828441205080196</v>
      </c>
      <c r="AI56" s="85">
        <f t="shared" ca="1" si="110"/>
        <v>89.119242406843981</v>
      </c>
      <c r="AJ56" s="85">
        <f t="shared" ca="1" si="110"/>
        <v>89.410995616070693</v>
      </c>
      <c r="AK56" s="85">
        <f t="shared" ref="AK56:AT57" ca="1" si="111">$E56*AK$8*AK$17</f>
        <v>89.703703949385044</v>
      </c>
      <c r="AL56" s="85">
        <f t="shared" ca="1" si="111"/>
        <v>89.997370533614742</v>
      </c>
      <c r="AM56" s="85">
        <f t="shared" ca="1" si="111"/>
        <v>90.291998505823926</v>
      </c>
      <c r="AN56" s="85">
        <f t="shared" ca="1" si="111"/>
        <v>90.587591013346696</v>
      </c>
      <c r="AO56" s="85">
        <f t="shared" ca="1" si="111"/>
        <v>90.884151213820658</v>
      </c>
      <c r="AP56" s="85">
        <f t="shared" ca="1" si="111"/>
        <v>91.181682275220723</v>
      </c>
      <c r="AQ56" s="85">
        <f t="shared" ca="1" si="111"/>
        <v>91.480187375892939</v>
      </c>
      <c r="AR56" s="85">
        <f t="shared" ca="1" si="111"/>
        <v>91.779669704588429</v>
      </c>
      <c r="AS56" s="85">
        <f t="shared" ca="1" si="111"/>
        <v>92.08013246049741</v>
      </c>
      <c r="AT56" s="85">
        <f t="shared" ca="1" si="111"/>
        <v>92.381578853283472</v>
      </c>
      <c r="AU56" s="85">
        <f t="shared" ref="AU56:BD57" ca="1" si="112">$E56*AU$8*AU$17</f>
        <v>92.684012103117823</v>
      </c>
      <c r="AV56" s="85">
        <f t="shared" ca="1" si="112"/>
        <v>92.987435440713597</v>
      </c>
      <c r="AW56" s="85">
        <f t="shared" ca="1" si="112"/>
        <v>93.291852107360526</v>
      </c>
      <c r="AX56" s="85">
        <f t="shared" ca="1" si="112"/>
        <v>93.597265354959404</v>
      </c>
      <c r="AY56" s="85">
        <f t="shared" ca="1" si="112"/>
        <v>93.903678446056972</v>
      </c>
      <c r="AZ56" s="85">
        <f t="shared" ca="1" si="112"/>
        <v>94.21109465388065</v>
      </c>
      <c r="BA56" s="85">
        <f t="shared" ca="1" si="112"/>
        <v>94.519517262373569</v>
      </c>
      <c r="BB56" s="85">
        <f t="shared" ca="1" si="112"/>
        <v>94.828949566229653</v>
      </c>
      <c r="BC56" s="85">
        <f t="shared" ca="1" si="112"/>
        <v>95.13939487092874</v>
      </c>
      <c r="BD56" s="85">
        <f t="shared" ca="1" si="112"/>
        <v>95.450856492772033</v>
      </c>
      <c r="BE56" s="85">
        <f t="shared" ref="BE56:BN57" ca="1" si="113">$E56*BE$8*BE$17</f>
        <v>95.763337758917388</v>
      </c>
      <c r="BF56" s="85">
        <f t="shared" ca="1" si="113"/>
        <v>96.076842007414911</v>
      </c>
      <c r="BG56" s="85">
        <f t="shared" ca="1" si="113"/>
        <v>96.391372587242614</v>
      </c>
      <c r="BH56" s="85">
        <f t="shared" ca="1" si="113"/>
        <v>96.706932858342228</v>
      </c>
      <c r="BI56" s="85">
        <f t="shared" ca="1" si="113"/>
        <v>97.023526191655023</v>
      </c>
      <c r="BJ56" s="85">
        <f t="shared" ca="1" si="113"/>
        <v>97.341155969157853</v>
      </c>
      <c r="BK56" s="85">
        <f t="shared" ca="1" si="113"/>
        <v>97.65982558389932</v>
      </c>
      <c r="BL56" s="85">
        <f t="shared" ca="1" si="113"/>
        <v>97.979538440035952</v>
      </c>
      <c r="BM56" s="85">
        <f t="shared" ca="1" si="113"/>
        <v>98.300297952868576</v>
      </c>
      <c r="BN56" s="85">
        <f t="shared" ca="1" si="113"/>
        <v>98.622107548878901</v>
      </c>
      <c r="BO56" s="85">
        <f t="shared" ref="BO56:BX57" ca="1" si="114">$E56*BO$8*BO$17</f>
        <v>98.94497066576595</v>
      </c>
      <c r="BP56" s="85">
        <f t="shared" ca="1" si="114"/>
        <v>99.268890752482974</v>
      </c>
      <c r="BQ56" s="85">
        <f t="shared" ca="1" si="114"/>
        <v>99.593871269274132</v>
      </c>
      <c r="BR56" s="85">
        <f t="shared" ca="1" si="114"/>
        <v>99.919915687711537</v>
      </c>
      <c r="BS56" s="85">
        <f t="shared" ca="1" si="114"/>
        <v>100.24702749073236</v>
      </c>
      <c r="BT56" s="85">
        <f t="shared" ca="1" si="114"/>
        <v>100.57521017267595</v>
      </c>
      <c r="BU56" s="85">
        <f t="shared" ca="1" si="114"/>
        <v>100.90446723932126</v>
      </c>
      <c r="BV56" s="85">
        <f t="shared" ca="1" si="114"/>
        <v>101.23480220792422</v>
      </c>
      <c r="BW56" s="85">
        <f t="shared" ca="1" si="114"/>
        <v>101.56621860725534</v>
      </c>
      <c r="BX56" s="85">
        <f t="shared" ca="1" si="114"/>
        <v>101.89871997763741</v>
      </c>
      <c r="BY56" s="85">
        <f t="shared" ref="BY56:CH57" ca="1" si="115">$E56*BY$8*BY$17</f>
        <v>102.23230987098336</v>
      </c>
      <c r="BZ56" s="85">
        <f t="shared" ca="1" si="115"/>
        <v>102.56699185083407</v>
      </c>
      <c r="CA56" s="85">
        <f t="shared" ca="1" si="115"/>
        <v>102.90276949239662</v>
      </c>
      <c r="CB56" s="85">
        <f t="shared" ca="1" si="115"/>
        <v>103.23964638258232</v>
      </c>
      <c r="CC56" s="85">
        <f t="shared" ca="1" si="115"/>
        <v>103.57762612004514</v>
      </c>
      <c r="CD56" s="85">
        <f t="shared" ca="1" si="115"/>
        <v>103.91671231522005</v>
      </c>
      <c r="CE56" s="85">
        <f t="shared" ca="1" si="115"/>
        <v>104.2569085903617</v>
      </c>
      <c r="CF56" s="85">
        <f t="shared" ca="1" si="115"/>
        <v>104.59821857958303</v>
      </c>
      <c r="CG56" s="85">
        <f t="shared" ca="1" si="115"/>
        <v>104.94064592889414</v>
      </c>
      <c r="CH56" s="85">
        <f t="shared" ca="1" si="115"/>
        <v>105.28419429624121</v>
      </c>
      <c r="CI56" s="85">
        <f t="shared" ref="CI56:CR57" ca="1" si="116">$E56*CI$8*CI$17</f>
        <v>105.62886735154559</v>
      </c>
      <c r="CJ56" s="85">
        <f t="shared" ca="1" si="116"/>
        <v>105.97466877674294</v>
      </c>
      <c r="CK56" s="85">
        <f t="shared" ca="1" si="116"/>
        <v>106.32160226582272</v>
      </c>
      <c r="CL56" s="85">
        <f t="shared" ca="1" si="116"/>
        <v>106.66967152486747</v>
      </c>
      <c r="CM56" s="85">
        <f t="shared" ca="1" si="116"/>
        <v>107.01888027209253</v>
      </c>
      <c r="CN56" s="85">
        <f t="shared" ca="1" si="116"/>
        <v>107.36923223788565</v>
      </c>
      <c r="CO56" s="85">
        <f t="shared" ca="1" si="116"/>
        <v>107.72073116484698</v>
      </c>
      <c r="CP56" s="85">
        <f t="shared" ca="1" si="116"/>
        <v>108.0733808078289</v>
      </c>
      <c r="CQ56" s="85">
        <f t="shared" ca="1" si="116"/>
        <v>108.42718493397622</v>
      </c>
      <c r="CR56" s="85">
        <f t="shared" ca="1" si="116"/>
        <v>108.78214732276642</v>
      </c>
      <c r="CS56" s="85">
        <f t="shared" ref="CS56:DB57" ca="1" si="117">$E56*CS$8*CS$17</f>
        <v>109.13827176605</v>
      </c>
      <c r="CT56" s="85">
        <f t="shared" ca="1" si="117"/>
        <v>109.49556206809095</v>
      </c>
      <c r="CU56" s="85">
        <f t="shared" ca="1" si="117"/>
        <v>109.85402204560748</v>
      </c>
      <c r="CV56" s="85">
        <f t="shared" ca="1" si="117"/>
        <v>110.21365552781273</v>
      </c>
      <c r="CW56" s="85">
        <f t="shared" ca="1" si="117"/>
        <v>110.57446635645572</v>
      </c>
      <c r="CX56" s="85">
        <f t="shared" ca="1" si="117"/>
        <v>110.93645838586227</v>
      </c>
      <c r="CY56" s="85">
        <f t="shared" ca="1" si="117"/>
        <v>111.29963548297631</v>
      </c>
      <c r="CZ56" s="85">
        <f t="shared" ca="1" si="117"/>
        <v>111.66400152740118</v>
      </c>
      <c r="DA56" s="85">
        <f t="shared" ca="1" si="117"/>
        <v>112.02956041144095</v>
      </c>
      <c r="DB56" s="85">
        <f t="shared" ca="1" si="117"/>
        <v>112.39631604014214</v>
      </c>
      <c r="DC56" s="85">
        <f t="shared" ref="DC56:DL57" ca="1" si="118">$E56*DC$8*DC$17</f>
        <v>112.76427233133536</v>
      </c>
      <c r="DD56" s="85">
        <f t="shared" ca="1" si="118"/>
        <v>113.13343321567717</v>
      </c>
      <c r="DE56" s="85">
        <f t="shared" ca="1" si="118"/>
        <v>113.50380263669207</v>
      </c>
      <c r="DF56" s="85">
        <f t="shared" ca="1" si="118"/>
        <v>113.87538455081467</v>
      </c>
      <c r="DG56" s="85">
        <f t="shared" ca="1" si="118"/>
        <v>114.24818292743187</v>
      </c>
      <c r="DH56" s="85">
        <f t="shared" ca="1" si="118"/>
        <v>114.62220174892535</v>
      </c>
      <c r="DI56" s="85">
        <f t="shared" ca="1" si="118"/>
        <v>114.99744501071405</v>
      </c>
      <c r="DJ56" s="85">
        <f t="shared" ca="1" si="118"/>
        <v>115.37391672129684</v>
      </c>
      <c r="DK56" s="85">
        <f t="shared" ca="1" si="118"/>
        <v>115.75162090229546</v>
      </c>
      <c r="DL56" s="85">
        <f t="shared" ca="1" si="118"/>
        <v>116.13056158849732</v>
      </c>
      <c r="DM56" s="85">
        <f t="shared" ref="DM56:DV57" ca="1" si="119">$E56*DM$8*DM$17</f>
        <v>116.51074282789868</v>
      </c>
      <c r="DN56" s="85">
        <f t="shared" ca="1" si="119"/>
        <v>116.89216868174792</v>
      </c>
      <c r="DO56" s="85">
        <f t="shared" ca="1" si="119"/>
        <v>117.27484322458888</v>
      </c>
      <c r="DP56" s="85">
        <f t="shared" ca="1" si="119"/>
        <v>117.65877054430436</v>
      </c>
      <c r="DQ56" s="85">
        <f t="shared" ca="1" si="119"/>
        <v>118.04395474215985</v>
      </c>
      <c r="DR56" s="85">
        <f t="shared" ca="1" si="119"/>
        <v>118.43039993284735</v>
      </c>
      <c r="DS56" s="85">
        <f t="shared" ca="1" si="119"/>
        <v>118.81811024452924</v>
      </c>
      <c r="DT56" s="85">
        <f t="shared" ca="1" si="119"/>
        <v>119.20708981888245</v>
      </c>
      <c r="DU56" s="85">
        <f t="shared" ca="1" si="119"/>
        <v>119.5973428111427</v>
      </c>
      <c r="DV56" s="85">
        <f t="shared" ca="1" si="119"/>
        <v>119.98887339014881</v>
      </c>
      <c r="DW56" s="85">
        <f t="shared" ref="DW56:EF57" ca="1" si="120">$E56*DW$8*DW$17</f>
        <v>120.38168573838736</v>
      </c>
      <c r="DX56" s="85">
        <f t="shared" ca="1" si="120"/>
        <v>120.7757840520373</v>
      </c>
      <c r="DY56" s="85">
        <f t="shared" ca="1" si="120"/>
        <v>121.1711725410147</v>
      </c>
      <c r="DZ56" s="85">
        <f t="shared" ca="1" si="120"/>
        <v>121.56785542901791</v>
      </c>
      <c r="EA56" s="85">
        <f t="shared" ca="1" si="120"/>
        <v>121.96583695357248</v>
      </c>
      <c r="EB56" s="85">
        <f t="shared" ca="1" si="120"/>
        <v>122.36512136607658</v>
      </c>
      <c r="EC56" s="85">
        <f t="shared" ca="1" si="120"/>
        <v>122.76571293184631</v>
      </c>
      <c r="ED56" s="85">
        <f t="shared" ca="1" si="120"/>
        <v>123.16761593016132</v>
      </c>
      <c r="EE56" s="85">
        <f t="shared" ca="1" si="120"/>
        <v>123.57083465431049</v>
      </c>
      <c r="EF56" s="85">
        <f t="shared" ca="1" si="120"/>
        <v>123.97537341163782</v>
      </c>
      <c r="EG56" s="85">
        <f t="shared" ref="EG56:EP57" ca="1" si="121">$E56*EG$8*EG$17</f>
        <v>124.38123652358846</v>
      </c>
      <c r="EH56" s="85">
        <f t="shared" ca="1" si="121"/>
        <v>124.78842832575482</v>
      </c>
      <c r="EI56" s="85">
        <f t="shared" ca="1" si="121"/>
        <v>125.19695316792293</v>
      </c>
      <c r="EJ56" s="85">
        <f t="shared" ca="1" si="121"/>
        <v>125.60681541411886</v>
      </c>
      <c r="EK56" s="85">
        <f t="shared" ca="1" si="121"/>
        <v>126.01801944265539</v>
      </c>
      <c r="EL56" s="85">
        <f t="shared" ca="1" si="121"/>
        <v>126.43056964617872</v>
      </c>
      <c r="EM56" s="85">
        <f t="shared" ca="1" si="121"/>
        <v>126.84447043171549</v>
      </c>
      <c r="EN56" s="85">
        <f t="shared" ca="1" si="121"/>
        <v>127.25972622071974</v>
      </c>
      <c r="EO56" s="85">
        <f t="shared" ca="1" si="121"/>
        <v>127.67634144912026</v>
      </c>
      <c r="EP56" s="85">
        <f t="shared" ca="1" si="121"/>
        <v>128.09432056736784</v>
      </c>
      <c r="EQ56" s="85">
        <f t="shared" ref="EQ56:EZ57" ca="1" si="122">$E56*EQ$8*EQ$17</f>
        <v>128.51366804048297</v>
      </c>
      <c r="ER56" s="85">
        <f t="shared" ca="1" si="122"/>
        <v>128.93438834810343</v>
      </c>
      <c r="ES56" s="85">
        <f t="shared" ca="1" si="122"/>
        <v>129.35648598453207</v>
      </c>
      <c r="ET56" s="85">
        <f t="shared" ca="1" si="122"/>
        <v>129.77996545878511</v>
      </c>
      <c r="EU56" s="85">
        <f t="shared" ca="1" si="122"/>
        <v>130.20483129463992</v>
      </c>
      <c r="EV56" s="85">
        <f t="shared" ca="1" si="122"/>
        <v>130.63108803068369</v>
      </c>
      <c r="EW56" s="85">
        <f t="shared" ca="1" si="122"/>
        <v>131.05874022036167</v>
      </c>
      <c r="EX56" s="85">
        <f t="shared" ca="1" si="122"/>
        <v>131.48779243202594</v>
      </c>
      <c r="EY56" s="85">
        <f t="shared" ca="1" si="122"/>
        <v>131.91824924898418</v>
      </c>
      <c r="EZ56" s="85">
        <f t="shared" ca="1" si="122"/>
        <v>132.35011526954864</v>
      </c>
      <c r="FA56" s="85">
        <f t="shared" ref="FA56:FJ57" ca="1" si="123">$E56*FA$8*FA$17</f>
        <v>132.78339510708517</v>
      </c>
      <c r="FB56" s="85">
        <f t="shared" ca="1" si="123"/>
        <v>133.21809339006268</v>
      </c>
      <c r="FC56" s="85">
        <f t="shared" ca="1" si="123"/>
        <v>133.65421476210241</v>
      </c>
      <c r="FD56" s="85">
        <f t="shared" ca="1" si="123"/>
        <v>134.09176388202766</v>
      </c>
      <c r="FE56" s="85">
        <f t="shared" ca="1" si="123"/>
        <v>134.53074542391349</v>
      </c>
      <c r="FF56" s="85">
        <f t="shared" ca="1" si="123"/>
        <v>134.97116407713662</v>
      </c>
      <c r="FG56" s="85">
        <f t="shared" ca="1" si="123"/>
        <v>135.41302454642565</v>
      </c>
      <c r="FH56" s="85">
        <f t="shared" ca="1" si="123"/>
        <v>135.85633155191115</v>
      </c>
      <c r="FI56" s="85">
        <f t="shared" ca="1" si="123"/>
        <v>136.30108982917625</v>
      </c>
      <c r="FJ56" s="85">
        <f t="shared" ca="1" si="123"/>
        <v>136.74730412930708</v>
      </c>
      <c r="FK56" s="85">
        <f t="shared" ref="FK56:FT57" ca="1" si="124">$E56*FK$8*FK$17</f>
        <v>137.19497921894364</v>
      </c>
      <c r="FL56" s="85">
        <f t="shared" ca="1" si="124"/>
        <v>137.64411988033066</v>
      </c>
      <c r="FM56" s="85">
        <f t="shared" ca="1" si="124"/>
        <v>138.09473091136866</v>
      </c>
      <c r="FN56" s="85">
        <f t="shared" ca="1" si="124"/>
        <v>138.54681712566526</v>
      </c>
      <c r="FO56" s="85">
        <f t="shared" ca="1" si="124"/>
        <v>139.00038335258657</v>
      </c>
      <c r="FP56" s="85">
        <f t="shared" ca="1" si="124"/>
        <v>139.45543443730884</v>
      </c>
      <c r="FQ56" s="85">
        <f t="shared" ca="1" si="124"/>
        <v>139.91197524087011</v>
      </c>
      <c r="FR56" s="85">
        <f t="shared" ca="1" si="124"/>
        <v>140.37001064022218</v>
      </c>
      <c r="FS56" s="85">
        <f t="shared" ca="1" si="124"/>
        <v>140.82954552828275</v>
      </c>
      <c r="FT56" s="85">
        <f t="shared" ca="1" si="124"/>
        <v>141.29058481398769</v>
      </c>
      <c r="FU56" s="85">
        <f t="shared" ref="FU56:GD57" ca="1" si="125">$E56*FU$8*FU$17</f>
        <v>141.75313342234338</v>
      </c>
      <c r="FV56" s="85">
        <f t="shared" ca="1" si="125"/>
        <v>142.21719629447944</v>
      </c>
      <c r="FW56" s="85">
        <f t="shared" ca="1" si="125"/>
        <v>142.68277838770149</v>
      </c>
      <c r="FX56" s="85">
        <f t="shared" ca="1" si="125"/>
        <v>143.14988467554397</v>
      </c>
      <c r="FY56" s="85">
        <f t="shared" ca="1" si="125"/>
        <v>143.61852014782349</v>
      </c>
      <c r="FZ56" s="85">
        <f t="shared" ca="1" si="125"/>
        <v>144.08868981069193</v>
      </c>
      <c r="GA56" s="85">
        <f t="shared" ca="1" si="125"/>
        <v>144.56039868669012</v>
      </c>
      <c r="GB56" s="85">
        <f t="shared" ca="1" si="125"/>
        <v>145.03365181480129</v>
      </c>
      <c r="GC56" s="85">
        <f t="shared" ca="1" si="125"/>
        <v>145.50845425050497</v>
      </c>
      <c r="GD56" s="85">
        <f t="shared" ca="1" si="125"/>
        <v>145.98481106583114</v>
      </c>
      <c r="GE56" s="85">
        <f t="shared" ref="GE56:GN57" ca="1" si="126">$E56*GE$8*GE$17</f>
        <v>146.46272734941411</v>
      </c>
      <c r="GF56" s="85">
        <f t="shared" ca="1" si="126"/>
        <v>146.94220820654726</v>
      </c>
      <c r="GG56" s="85">
        <f t="shared" ca="1" si="126"/>
        <v>147.4232587592372</v>
      </c>
      <c r="GH56" s="85">
        <f t="shared" ca="1" si="126"/>
        <v>147.9058841462587</v>
      </c>
      <c r="GI56" s="85">
        <f t="shared" ca="1" si="126"/>
        <v>148.39008952320961</v>
      </c>
      <c r="GJ56" s="85">
        <f t="shared" ca="1" si="126"/>
        <v>148.87588006256581</v>
      </c>
      <c r="GK56" s="85">
        <f t="shared" ca="1" si="126"/>
        <v>149.3632609537365</v>
      </c>
      <c r="GL56" s="85">
        <f t="shared" ca="1" si="126"/>
        <v>149.85223740311969</v>
      </c>
      <c r="GM56" s="85">
        <f t="shared" ca="1" si="126"/>
        <v>150.3428146341578</v>
      </c>
      <c r="GN56" s="85">
        <f t="shared" ca="1" si="126"/>
        <v>150.8349978873934</v>
      </c>
      <c r="GO56" s="85">
        <f t="shared" ref="GO56:GX57" ca="1" si="127">$E56*GO$8*GO$17</f>
        <v>151.32879242052525</v>
      </c>
      <c r="GP56" s="85">
        <f t="shared" ca="1" si="127"/>
        <v>151.82420350846445</v>
      </c>
      <c r="GQ56" s="85">
        <f t="shared" ca="1" si="127"/>
        <v>152.32123644339077</v>
      </c>
      <c r="GR56" s="85">
        <f t="shared" ca="1" si="127"/>
        <v>152.81989653480923</v>
      </c>
      <c r="GS56" s="85">
        <f t="shared" ca="1" si="127"/>
        <v>153.32018910960676</v>
      </c>
      <c r="GT56" s="85">
        <f t="shared" ca="1" si="127"/>
        <v>153.82211951210914</v>
      </c>
      <c r="GU56" s="85">
        <f t="shared" ca="1" si="127"/>
        <v>154.32569310413808</v>
      </c>
      <c r="GV56" s="85">
        <f t="shared" ca="1" si="127"/>
        <v>154.83091526506851</v>
      </c>
      <c r="GW56" s="85">
        <f t="shared" ca="1" si="127"/>
        <v>155.33779139188604</v>
      </c>
      <c r="GX56" s="85">
        <f t="shared" ca="1" si="127"/>
        <v>155.84632689924459</v>
      </c>
      <c r="GY56" s="85">
        <f t="shared" ref="GY56:HH57" ca="1" si="128">$E56*GY$8*GY$17</f>
        <v>156.35652721952422</v>
      </c>
      <c r="GZ56" s="85">
        <f t="shared" ca="1" si="128"/>
        <v>156.86839780288923</v>
      </c>
      <c r="HA56" s="85">
        <f t="shared" ca="1" si="128"/>
        <v>157.38194411734636</v>
      </c>
      <c r="HB56" s="85">
        <f t="shared" ca="1" si="128"/>
        <v>157.89717164880315</v>
      </c>
      <c r="HC56" s="85">
        <f t="shared" ca="1" si="128"/>
        <v>158.41408590112653</v>
      </c>
      <c r="HD56" s="85">
        <f t="shared" ca="1" si="128"/>
        <v>158.9326923962017</v>
      </c>
      <c r="HE56" s="85">
        <f t="shared" ca="1" si="128"/>
        <v>159.45299667399115</v>
      </c>
      <c r="HF56" s="85">
        <f t="shared" ca="1" si="128"/>
        <v>159.97500429259361</v>
      </c>
      <c r="HG56" s="85">
        <f t="shared" ca="1" si="128"/>
        <v>160.49872082830373</v>
      </c>
      <c r="HH56" s="85">
        <f t="shared" ca="1" si="128"/>
        <v>161.02415187567138</v>
      </c>
      <c r="HI56" s="85">
        <f t="shared" ref="HI56:HR57" ca="1" si="129">$E56*HI$8*HI$17</f>
        <v>161.55130304756159</v>
      </c>
      <c r="HJ56" s="85">
        <f t="shared" ca="1" si="129"/>
        <v>162.08017997521446</v>
      </c>
      <c r="HK56" s="85">
        <f t="shared" ca="1" si="129"/>
        <v>162.61078830830527</v>
      </c>
      <c r="HL56" s="85">
        <f t="shared" ca="1" si="129"/>
        <v>163.14313371500489</v>
      </c>
      <c r="HM56" s="85">
        <f t="shared" ca="1" si="129"/>
        <v>163.67722188204033</v>
      </c>
      <c r="HN56" s="85">
        <f t="shared" ca="1" si="129"/>
        <v>164.21305851475535</v>
      </c>
      <c r="HO56" s="85">
        <f t="shared" ca="1" si="129"/>
        <v>164.75064933717167</v>
      </c>
      <c r="HP56" s="85">
        <f t="shared" ca="1" si="129"/>
        <v>165.29000009204989</v>
      </c>
      <c r="HQ56" s="85">
        <f t="shared" ca="1" si="129"/>
        <v>165.83111654095092</v>
      </c>
      <c r="HR56" s="85">
        <f t="shared" ca="1" si="129"/>
        <v>166.37400446429746</v>
      </c>
      <c r="HS56" s="85">
        <f t="shared" ref="HS56:IB57" ca="1" si="130">$E56*HS$8*HS$17</f>
        <v>166.91866966143598</v>
      </c>
      <c r="HT56" s="85">
        <f t="shared" ca="1" si="130"/>
        <v>167.46511795069836</v>
      </c>
      <c r="HU56" s="85">
        <f t="shared" ca="1" si="130"/>
        <v>168.01335516946418</v>
      </c>
      <c r="HV56" s="85">
        <f t="shared" ca="1" si="130"/>
        <v>168.56338717422318</v>
      </c>
      <c r="HW56" s="85">
        <f t="shared" ca="1" si="130"/>
        <v>169.11521984063762</v>
      </c>
      <c r="HX56" s="85">
        <f t="shared" ca="1" si="130"/>
        <v>169.66885906360523</v>
      </c>
      <c r="HY56" s="85">
        <f t="shared" ca="1" si="130"/>
        <v>170.22431075732206</v>
      </c>
      <c r="HZ56" s="85">
        <f t="shared" ca="1" si="130"/>
        <v>170.78158085534568</v>
      </c>
      <c r="IA56" s="85">
        <f t="shared" ca="1" si="130"/>
        <v>171.34067531065864</v>
      </c>
      <c r="IB56" s="85">
        <f t="shared" ca="1" si="130"/>
        <v>171.90160009573196</v>
      </c>
      <c r="IC56" s="85">
        <f t="shared" ref="IC56:IL57" ca="1" si="131">$E56*IC$8*IC$17</f>
        <v>172.464361202589</v>
      </c>
      <c r="ID56" s="85">
        <f t="shared" ca="1" si="131"/>
        <v>172.464361202589</v>
      </c>
      <c r="IE56" s="85">
        <f t="shared" ca="1" si="131"/>
        <v>172.464361202589</v>
      </c>
      <c r="IF56" s="85">
        <f t="shared" ca="1" si="131"/>
        <v>172.464361202589</v>
      </c>
      <c r="IG56" s="85">
        <f t="shared" ca="1" si="131"/>
        <v>172.464361202589</v>
      </c>
      <c r="IH56" s="85">
        <f t="shared" ca="1" si="131"/>
        <v>172.464361202589</v>
      </c>
      <c r="II56" s="85">
        <f t="shared" ca="1" si="131"/>
        <v>172.464361202589</v>
      </c>
      <c r="IJ56" s="85">
        <f t="shared" ca="1" si="131"/>
        <v>172.464361202589</v>
      </c>
      <c r="IK56" s="85">
        <f t="shared" ca="1" si="131"/>
        <v>172.464361202589</v>
      </c>
      <c r="IL56" s="85">
        <f t="shared" ca="1" si="131"/>
        <v>172.464361202589</v>
      </c>
    </row>
    <row r="57" spans="2:246" ht="12" customHeight="1" outlineLevel="2" x14ac:dyDescent="0.3">
      <c r="B57" s="7" t="s">
        <v>163</v>
      </c>
      <c r="C57" s="56" t="s">
        <v>150</v>
      </c>
      <c r="E57" s="85" cm="1">
        <f t="array" ref="E57">(SUMPRODUCT(Assump!$D$71:$D$72*(Assump!$H$71:$H$72=1))/(1+Assump!$D$179)+SUMPRODUCT(Assump!$D$71:$D$72*(Assump!$H$71:$H$72=0)))</f>
        <v>25</v>
      </c>
      <c r="F57" s="48"/>
      <c r="G57" s="85">
        <f t="shared" ca="1" si="108"/>
        <v>0</v>
      </c>
      <c r="H57" s="85">
        <f t="shared" ca="1" si="108"/>
        <v>0</v>
      </c>
      <c r="I57" s="85">
        <f t="shared" ca="1" si="108"/>
        <v>0</v>
      </c>
      <c r="J57" s="85">
        <f t="shared" ca="1" si="108"/>
        <v>0</v>
      </c>
      <c r="K57" s="85">
        <f t="shared" ca="1" si="108"/>
        <v>0</v>
      </c>
      <c r="L57" s="85">
        <f t="shared" ca="1" si="108"/>
        <v>0</v>
      </c>
      <c r="M57" s="85">
        <f t="shared" ca="1" si="108"/>
        <v>0</v>
      </c>
      <c r="N57" s="85">
        <f t="shared" ca="1" si="108"/>
        <v>0</v>
      </c>
      <c r="O57" s="85">
        <f t="shared" ca="1" si="108"/>
        <v>0</v>
      </c>
      <c r="P57" s="85">
        <f t="shared" ca="1" si="108"/>
        <v>0</v>
      </c>
      <c r="Q57" s="85">
        <f t="shared" ca="1" si="109"/>
        <v>0</v>
      </c>
      <c r="R57" s="85">
        <f t="shared" ca="1" si="109"/>
        <v>0</v>
      </c>
      <c r="S57" s="85">
        <f t="shared" ca="1" si="109"/>
        <v>25.079832845197053</v>
      </c>
      <c r="T57" s="85">
        <f t="shared" ca="1" si="109"/>
        <v>25.159920621721</v>
      </c>
      <c r="U57" s="85">
        <f t="shared" ca="1" si="109"/>
        <v>25.240264143647561</v>
      </c>
      <c r="V57" s="85">
        <f t="shared" ca="1" si="109"/>
        <v>25.322894200487827</v>
      </c>
      <c r="W57" s="85">
        <f t="shared" ca="1" si="109"/>
        <v>25.405794766632379</v>
      </c>
      <c r="X57" s="85">
        <f t="shared" ca="1" si="109"/>
        <v>25.488966727658287</v>
      </c>
      <c r="Y57" s="85">
        <f t="shared" ca="1" si="109"/>
        <v>25.572410972041766</v>
      </c>
      <c r="Z57" s="85">
        <f t="shared" ca="1" si="109"/>
        <v>25.656128391167677</v>
      </c>
      <c r="AA57" s="85">
        <f t="shared" ca="1" si="110"/>
        <v>25.740119879339048</v>
      </c>
      <c r="AB57" s="85">
        <f t="shared" ca="1" si="110"/>
        <v>25.82438633378661</v>
      </c>
      <c r="AC57" s="85">
        <f t="shared" ca="1" si="110"/>
        <v>25.908928654678398</v>
      </c>
      <c r="AD57" s="85">
        <f t="shared" ca="1" si="110"/>
        <v>25.993747745129369</v>
      </c>
      <c r="AE57" s="85">
        <f t="shared" ca="1" si="110"/>
        <v>26.078844511211042</v>
      </c>
      <c r="AF57" s="85">
        <f t="shared" ca="1" si="110"/>
        <v>26.164219861961175</v>
      </c>
      <c r="AG57" s="85">
        <f t="shared" ca="1" si="110"/>
        <v>26.249874709393477</v>
      </c>
      <c r="AH57" s="85">
        <f t="shared" ca="1" si="110"/>
        <v>26.335809968507355</v>
      </c>
      <c r="AI57" s="85">
        <f t="shared" ca="1" si="110"/>
        <v>26.422026557297691</v>
      </c>
      <c r="AJ57" s="85">
        <f t="shared" ca="1" si="110"/>
        <v>26.508525396764632</v>
      </c>
      <c r="AK57" s="85">
        <f t="shared" ca="1" si="111"/>
        <v>26.595307410923454</v>
      </c>
      <c r="AL57" s="85">
        <f t="shared" ca="1" si="111"/>
        <v>26.682373526814402</v>
      </c>
      <c r="AM57" s="85">
        <f t="shared" ca="1" si="111"/>
        <v>26.769724674512624</v>
      </c>
      <c r="AN57" s="85">
        <f t="shared" ca="1" si="111"/>
        <v>26.857361787138089</v>
      </c>
      <c r="AO57" s="85">
        <f t="shared" ca="1" si="111"/>
        <v>26.945285800865555</v>
      </c>
      <c r="AP57" s="85">
        <f t="shared" ca="1" si="111"/>
        <v>27.033497654934568</v>
      </c>
      <c r="AQ57" s="85">
        <f t="shared" ca="1" si="111"/>
        <v>27.121998291659509</v>
      </c>
      <c r="AR57" s="85">
        <f t="shared" ca="1" si="111"/>
        <v>27.21078865643965</v>
      </c>
      <c r="AS57" s="85">
        <f t="shared" ca="1" si="111"/>
        <v>27.299869697769243</v>
      </c>
      <c r="AT57" s="85">
        <f t="shared" ca="1" si="111"/>
        <v>27.389242367247675</v>
      </c>
      <c r="AU57" s="85">
        <f t="shared" ca="1" si="112"/>
        <v>27.47890761958962</v>
      </c>
      <c r="AV57" s="85">
        <f t="shared" ca="1" si="112"/>
        <v>27.568866412635241</v>
      </c>
      <c r="AW57" s="85">
        <f t="shared" ca="1" si="112"/>
        <v>27.659119707360414</v>
      </c>
      <c r="AX57" s="85">
        <f t="shared" ca="1" si="112"/>
        <v>27.749668467887002</v>
      </c>
      <c r="AY57" s="85">
        <f t="shared" ca="1" si="112"/>
        <v>27.840513661493155</v>
      </c>
      <c r="AZ57" s="85">
        <f t="shared" ca="1" si="112"/>
        <v>27.93165625862364</v>
      </c>
      <c r="BA57" s="85">
        <f t="shared" ca="1" si="112"/>
        <v>28.023097232900202</v>
      </c>
      <c r="BB57" s="85">
        <f t="shared" ca="1" si="112"/>
        <v>28.114837561131978</v>
      </c>
      <c r="BC57" s="85">
        <f t="shared" ca="1" si="112"/>
        <v>28.206878223325916</v>
      </c>
      <c r="BD57" s="85">
        <f t="shared" ca="1" si="112"/>
        <v>28.299220202697256</v>
      </c>
      <c r="BE57" s="85">
        <f t="shared" ca="1" si="113"/>
        <v>28.391864485680035</v>
      </c>
      <c r="BF57" s="85">
        <f t="shared" ca="1" si="113"/>
        <v>28.48481206193761</v>
      </c>
      <c r="BG57" s="85">
        <f t="shared" ca="1" si="113"/>
        <v>28.578063924373232</v>
      </c>
      <c r="BH57" s="85">
        <f t="shared" ca="1" si="113"/>
        <v>28.671621069140674</v>
      </c>
      <c r="BI57" s="85">
        <f t="shared" ca="1" si="113"/>
        <v>28.765484495654853</v>
      </c>
      <c r="BJ57" s="85">
        <f t="shared" ca="1" si="113"/>
        <v>28.859655206602504</v>
      </c>
      <c r="BK57" s="85">
        <f t="shared" ca="1" si="113"/>
        <v>28.954134207952904</v>
      </c>
      <c r="BL57" s="85">
        <f t="shared" ca="1" si="113"/>
        <v>29.048922508968605</v>
      </c>
      <c r="BM57" s="85">
        <f t="shared" ca="1" si="113"/>
        <v>29.14402112221623</v>
      </c>
      <c r="BN57" s="85">
        <f t="shared" ca="1" si="113"/>
        <v>29.239431063577275</v>
      </c>
      <c r="BO57" s="85">
        <f t="shared" ca="1" si="114"/>
        <v>29.33515335225897</v>
      </c>
      <c r="BP57" s="85">
        <f t="shared" ca="1" si="114"/>
        <v>29.431189010805163</v>
      </c>
      <c r="BQ57" s="85">
        <f t="shared" ca="1" si="114"/>
        <v>29.527539065107248</v>
      </c>
      <c r="BR57" s="85">
        <f t="shared" ca="1" si="114"/>
        <v>29.624204544415122</v>
      </c>
      <c r="BS57" s="85">
        <f t="shared" ca="1" si="114"/>
        <v>29.721186481348173</v>
      </c>
      <c r="BT57" s="85">
        <f t="shared" ca="1" si="114"/>
        <v>29.818485911906311</v>
      </c>
      <c r="BU57" s="85">
        <f t="shared" ca="1" si="114"/>
        <v>29.91610387548106</v>
      </c>
      <c r="BV57" s="85">
        <f t="shared" ca="1" si="114"/>
        <v>30.014041414866615</v>
      </c>
      <c r="BW57" s="85">
        <f t="shared" ca="1" si="114"/>
        <v>30.112299576271027</v>
      </c>
      <c r="BX57" s="85">
        <f t="shared" ca="1" si="114"/>
        <v>30.210879409327358</v>
      </c>
      <c r="BY57" s="85">
        <f t="shared" ca="1" si="115"/>
        <v>30.309781967104886</v>
      </c>
      <c r="BZ57" s="85">
        <f t="shared" ca="1" si="115"/>
        <v>30.409008306120374</v>
      </c>
      <c r="CA57" s="85">
        <f t="shared" ca="1" si="115"/>
        <v>30.508559486349334</v>
      </c>
      <c r="CB57" s="85">
        <f t="shared" ca="1" si="115"/>
        <v>30.60843657123738</v>
      </c>
      <c r="CC57" s="85">
        <f t="shared" ca="1" si="115"/>
        <v>30.708640627711553</v>
      </c>
      <c r="CD57" s="85">
        <f t="shared" ca="1" si="115"/>
        <v>30.80917272619174</v>
      </c>
      <c r="CE57" s="85">
        <f t="shared" ca="1" si="115"/>
        <v>30.910033940602112</v>
      </c>
      <c r="CF57" s="85">
        <f t="shared" ca="1" si="115"/>
        <v>31.011225348382577</v>
      </c>
      <c r="CG57" s="85">
        <f t="shared" ca="1" si="115"/>
        <v>31.11274803050031</v>
      </c>
      <c r="CH57" s="85">
        <f t="shared" ca="1" si="115"/>
        <v>31.214603071461291</v>
      </c>
      <c r="CI57" s="85">
        <f t="shared" ca="1" si="116"/>
        <v>31.316791559321882</v>
      </c>
      <c r="CJ57" s="85">
        <f t="shared" ca="1" si="116"/>
        <v>31.419314585700462</v>
      </c>
      <c r="CK57" s="85">
        <f t="shared" ca="1" si="116"/>
        <v>31.522173245789091</v>
      </c>
      <c r="CL57" s="85">
        <f t="shared" ca="1" si="116"/>
        <v>31.625368638365199</v>
      </c>
      <c r="CM57" s="85">
        <f t="shared" ca="1" si="116"/>
        <v>31.728901865803323</v>
      </c>
      <c r="CN57" s="85">
        <f t="shared" ca="1" si="116"/>
        <v>31.832774034086885</v>
      </c>
      <c r="CO57" s="85">
        <f t="shared" ca="1" si="116"/>
        <v>31.936986252820027</v>
      </c>
      <c r="CP57" s="85">
        <f t="shared" ca="1" si="116"/>
        <v>32.041539635239424</v>
      </c>
      <c r="CQ57" s="85">
        <f t="shared" ca="1" si="116"/>
        <v>32.146435298226208</v>
      </c>
      <c r="CR57" s="85">
        <f t="shared" ca="1" si="116"/>
        <v>32.2516743623179</v>
      </c>
      <c r="CS57" s="85">
        <f t="shared" ca="1" si="117"/>
        <v>32.357257951720349</v>
      </c>
      <c r="CT57" s="85">
        <f t="shared" ca="1" si="117"/>
        <v>32.463187194319765</v>
      </c>
      <c r="CU57" s="85">
        <f t="shared" ca="1" si="117"/>
        <v>32.569463221694775</v>
      </c>
      <c r="CV57" s="85">
        <f t="shared" ca="1" si="117"/>
        <v>32.6760871691285</v>
      </c>
      <c r="CW57" s="85">
        <f t="shared" ca="1" si="117"/>
        <v>32.783060175620683</v>
      </c>
      <c r="CX57" s="85">
        <f t="shared" ca="1" si="117"/>
        <v>32.890383383899838</v>
      </c>
      <c r="CY57" s="85">
        <f t="shared" ca="1" si="117"/>
        <v>32.99805794043548</v>
      </c>
      <c r="CZ57" s="85">
        <f t="shared" ca="1" si="117"/>
        <v>33.106084995450388</v>
      </c>
      <c r="DA57" s="85">
        <f t="shared" ca="1" si="117"/>
        <v>33.214465702932856</v>
      </c>
      <c r="DB57" s="85">
        <f t="shared" ca="1" si="117"/>
        <v>33.323201220649032</v>
      </c>
      <c r="DC57" s="85">
        <f t="shared" ca="1" si="118"/>
        <v>33.432292710155288</v>
      </c>
      <c r="DD57" s="85">
        <f t="shared" ca="1" si="118"/>
        <v>33.541741336810645</v>
      </c>
      <c r="DE57" s="85">
        <f t="shared" ca="1" si="118"/>
        <v>33.651548269789181</v>
      </c>
      <c r="DF57" s="85">
        <f t="shared" ca="1" si="118"/>
        <v>33.761714682092581</v>
      </c>
      <c r="DG57" s="85">
        <f t="shared" ca="1" si="118"/>
        <v>33.872241750562601</v>
      </c>
      <c r="DH57" s="85">
        <f t="shared" ca="1" si="118"/>
        <v>33.983130655893675</v>
      </c>
      <c r="DI57" s="85">
        <f t="shared" ca="1" si="118"/>
        <v>34.094382582645537</v>
      </c>
      <c r="DJ57" s="85">
        <f t="shared" ca="1" si="118"/>
        <v>34.205998719255852</v>
      </c>
      <c r="DK57" s="85">
        <f t="shared" ca="1" si="118"/>
        <v>34.317980258052927</v>
      </c>
      <c r="DL57" s="85">
        <f t="shared" ca="1" si="118"/>
        <v>34.430328395268432</v>
      </c>
      <c r="DM57" s="85">
        <f t="shared" ca="1" si="119"/>
        <v>34.543044331050197</v>
      </c>
      <c r="DN57" s="85">
        <f t="shared" ca="1" si="119"/>
        <v>34.656129269475016</v>
      </c>
      <c r="DO57" s="85">
        <f t="shared" ca="1" si="119"/>
        <v>34.769584418561529</v>
      </c>
      <c r="DP57" s="85">
        <f t="shared" ca="1" si="119"/>
        <v>34.883410990283096</v>
      </c>
      <c r="DQ57" s="85">
        <f t="shared" ca="1" si="119"/>
        <v>34.99761020058078</v>
      </c>
      <c r="DR57" s="85">
        <f t="shared" ca="1" si="119"/>
        <v>35.11218326937631</v>
      </c>
      <c r="DS57" s="85">
        <f t="shared" ca="1" si="119"/>
        <v>35.227131420585131</v>
      </c>
      <c r="DT57" s="85">
        <f t="shared" ca="1" si="119"/>
        <v>35.34245588212945</v>
      </c>
      <c r="DU57" s="85">
        <f t="shared" ca="1" si="119"/>
        <v>35.458157885951387</v>
      </c>
      <c r="DV57" s="85">
        <f t="shared" ca="1" si="119"/>
        <v>35.574238668026112</v>
      </c>
      <c r="DW57" s="85">
        <f t="shared" ca="1" si="120"/>
        <v>35.690699468375072</v>
      </c>
      <c r="DX57" s="85">
        <f t="shared" ca="1" si="120"/>
        <v>35.807541531079195</v>
      </c>
      <c r="DY57" s="85">
        <f t="shared" ca="1" si="120"/>
        <v>35.924766104292225</v>
      </c>
      <c r="DZ57" s="85">
        <f t="shared" ca="1" si="120"/>
        <v>36.042374440254036</v>
      </c>
      <c r="EA57" s="85">
        <f t="shared" ca="1" si="120"/>
        <v>36.160367795304005</v>
      </c>
      <c r="EB57" s="85">
        <f t="shared" ca="1" si="120"/>
        <v>36.278747429894437</v>
      </c>
      <c r="EC57" s="85">
        <f t="shared" ca="1" si="120"/>
        <v>36.397514608604034</v>
      </c>
      <c r="ED57" s="85">
        <f t="shared" ca="1" si="120"/>
        <v>36.516670600151386</v>
      </c>
      <c r="EE57" s="85">
        <f t="shared" ca="1" si="120"/>
        <v>36.636216677408555</v>
      </c>
      <c r="EF57" s="85">
        <f t="shared" ca="1" si="120"/>
        <v>36.756154117414646</v>
      </c>
      <c r="EG57" s="85">
        <f t="shared" ca="1" si="121"/>
        <v>36.876484201389459</v>
      </c>
      <c r="EH57" s="85">
        <f t="shared" ca="1" si="121"/>
        <v>36.997208214747182</v>
      </c>
      <c r="EI57" s="85">
        <f t="shared" ca="1" si="121"/>
        <v>37.118327447110097</v>
      </c>
      <c r="EJ57" s="85">
        <f t="shared" ca="1" si="121"/>
        <v>37.239843192322382</v>
      </c>
      <c r="EK57" s="85">
        <f t="shared" ca="1" si="121"/>
        <v>37.361756748463939</v>
      </c>
      <c r="EL57" s="85">
        <f t="shared" ca="1" si="121"/>
        <v>37.484069417864227</v>
      </c>
      <c r="EM57" s="85">
        <f t="shared" ca="1" si="121"/>
        <v>37.606782507116201</v>
      </c>
      <c r="EN57" s="85">
        <f t="shared" ca="1" si="121"/>
        <v>37.729897327090242</v>
      </c>
      <c r="EO57" s="85">
        <f t="shared" ca="1" si="121"/>
        <v>37.853415192948219</v>
      </c>
      <c r="EP57" s="85">
        <f t="shared" ca="1" si="121"/>
        <v>37.977337424157461</v>
      </c>
      <c r="EQ57" s="85">
        <f t="shared" ca="1" si="122"/>
        <v>38.101665344504923</v>
      </c>
      <c r="ER57" s="85">
        <f t="shared" ca="1" si="122"/>
        <v>38.226400282111257</v>
      </c>
      <c r="ES57" s="85">
        <f t="shared" ca="1" si="122"/>
        <v>38.351543569445063</v>
      </c>
      <c r="ET57" s="85">
        <f t="shared" ca="1" si="122"/>
        <v>38.47709654333709</v>
      </c>
      <c r="EU57" s="85">
        <f t="shared" ca="1" si="122"/>
        <v>38.60306054499452</v>
      </c>
      <c r="EV57" s="85">
        <f t="shared" ca="1" si="122"/>
        <v>38.729436920015303</v>
      </c>
      <c r="EW57" s="85">
        <f t="shared" ca="1" si="122"/>
        <v>38.856227018402521</v>
      </c>
      <c r="EX57" s="85">
        <f t="shared" ca="1" si="122"/>
        <v>38.983432194578818</v>
      </c>
      <c r="EY57" s="85">
        <f t="shared" ca="1" si="122"/>
        <v>39.111053807400872</v>
      </c>
      <c r="EZ57" s="85">
        <f t="shared" ca="1" si="122"/>
        <v>39.239093220173885</v>
      </c>
      <c r="FA57" s="85">
        <f t="shared" ca="1" si="123"/>
        <v>39.367551800666178</v>
      </c>
      <c r="FB57" s="85">
        <f t="shared" ca="1" si="123"/>
        <v>39.496430921123796</v>
      </c>
      <c r="FC57" s="85">
        <f t="shared" ca="1" si="123"/>
        <v>39.625731958285151</v>
      </c>
      <c r="FD57" s="85">
        <f t="shared" ca="1" si="123"/>
        <v>39.755456293395738</v>
      </c>
      <c r="FE57" s="85">
        <f t="shared" ca="1" si="123"/>
        <v>39.8856053122229</v>
      </c>
      <c r="FF57" s="85">
        <f t="shared" ca="1" si="123"/>
        <v>40.016180405070607</v>
      </c>
      <c r="FG57" s="85">
        <f t="shared" ca="1" si="123"/>
        <v>40.14718296679434</v>
      </c>
      <c r="FH57" s="85">
        <f t="shared" ca="1" si="123"/>
        <v>40.278614396815946</v>
      </c>
      <c r="FI57" s="85">
        <f t="shared" ca="1" si="123"/>
        <v>40.410476099138656</v>
      </c>
      <c r="FJ57" s="85">
        <f t="shared" ca="1" si="123"/>
        <v>40.542769482362004</v>
      </c>
      <c r="FK57" s="85">
        <f t="shared" ca="1" si="124"/>
        <v>40.675495959696931</v>
      </c>
      <c r="FL57" s="85">
        <f t="shared" ca="1" si="124"/>
        <v>40.808656948980861</v>
      </c>
      <c r="FM57" s="85">
        <f t="shared" ca="1" si="124"/>
        <v>40.942253872692845</v>
      </c>
      <c r="FN57" s="85">
        <f t="shared" ca="1" si="124"/>
        <v>41.076288157968769</v>
      </c>
      <c r="FO57" s="85">
        <f t="shared" ca="1" si="124"/>
        <v>41.210761236616577</v>
      </c>
      <c r="FP57" s="85">
        <f t="shared" ca="1" si="124"/>
        <v>41.345674545131587</v>
      </c>
      <c r="FQ57" s="85">
        <f t="shared" ca="1" si="124"/>
        <v>41.481029524711836</v>
      </c>
      <c r="FR57" s="85">
        <f t="shared" ca="1" si="124"/>
        <v>41.616827621273458</v>
      </c>
      <c r="FS57" s="85">
        <f t="shared" ca="1" si="124"/>
        <v>41.75307028546613</v>
      </c>
      <c r="FT57" s="85">
        <f t="shared" ca="1" si="124"/>
        <v>41.889758972688611</v>
      </c>
      <c r="FU57" s="85">
        <f t="shared" ca="1" si="125"/>
        <v>42.026895143104227</v>
      </c>
      <c r="FV57" s="85">
        <f t="shared" ca="1" si="125"/>
        <v>42.164480261656507</v>
      </c>
      <c r="FW57" s="85">
        <f t="shared" ca="1" si="125"/>
        <v>42.302515798084833</v>
      </c>
      <c r="FX57" s="85">
        <f t="shared" ca="1" si="125"/>
        <v>42.441003226940119</v>
      </c>
      <c r="FY57" s="85">
        <f t="shared" ca="1" si="125"/>
        <v>42.579944027600583</v>
      </c>
      <c r="FZ57" s="85">
        <f t="shared" ca="1" si="125"/>
        <v>42.719339684287547</v>
      </c>
      <c r="GA57" s="85">
        <f t="shared" ca="1" si="125"/>
        <v>42.859191686081267</v>
      </c>
      <c r="GB57" s="85">
        <f t="shared" ca="1" si="125"/>
        <v>42.999501526936882</v>
      </c>
      <c r="GC57" s="85">
        <f t="shared" ca="1" si="125"/>
        <v>43.140270705700331</v>
      </c>
      <c r="GD57" s="85">
        <f t="shared" ca="1" si="125"/>
        <v>43.281500726124413</v>
      </c>
      <c r="GE57" s="85">
        <f t="shared" ca="1" si="126"/>
        <v>43.423193096884802</v>
      </c>
      <c r="GF57" s="85">
        <f t="shared" ca="1" si="126"/>
        <v>43.565349331596174</v>
      </c>
      <c r="GG57" s="85">
        <f t="shared" ca="1" si="126"/>
        <v>43.707970948828418</v>
      </c>
      <c r="GH57" s="85">
        <f t="shared" ca="1" si="126"/>
        <v>43.851059472122792</v>
      </c>
      <c r="GI57" s="85">
        <f t="shared" ca="1" si="126"/>
        <v>43.99461643000825</v>
      </c>
      <c r="GJ57" s="85">
        <f t="shared" ca="1" si="126"/>
        <v>44.138643356017745</v>
      </c>
      <c r="GK57" s="85">
        <f t="shared" ca="1" si="126"/>
        <v>44.283141788704633</v>
      </c>
      <c r="GL57" s="85">
        <f t="shared" ca="1" si="126"/>
        <v>44.428113271659072</v>
      </c>
      <c r="GM57" s="85">
        <f t="shared" ca="1" si="126"/>
        <v>44.573559353524537</v>
      </c>
      <c r="GN57" s="85">
        <f t="shared" ca="1" si="126"/>
        <v>44.719481588014375</v>
      </c>
      <c r="GO57" s="85">
        <f t="shared" ca="1" si="127"/>
        <v>44.865881533928373</v>
      </c>
      <c r="GP57" s="85">
        <f t="shared" ca="1" si="127"/>
        <v>45.012760755169417</v>
      </c>
      <c r="GQ57" s="85">
        <f t="shared" ca="1" si="127"/>
        <v>45.16012082076022</v>
      </c>
      <c r="GR57" s="85">
        <f t="shared" ca="1" si="127"/>
        <v>45.307963304860053</v>
      </c>
      <c r="GS57" s="85">
        <f t="shared" ca="1" si="127"/>
        <v>45.456289786781582</v>
      </c>
      <c r="GT57" s="85">
        <f t="shared" ca="1" si="127"/>
        <v>45.605101851007731</v>
      </c>
      <c r="GU57" s="85">
        <f t="shared" ca="1" si="127"/>
        <v>45.754401087208606</v>
      </c>
      <c r="GV57" s="85">
        <f t="shared" ca="1" si="127"/>
        <v>45.904189090258484</v>
      </c>
      <c r="GW57" s="85">
        <f t="shared" ca="1" si="127"/>
        <v>46.054467460252845</v>
      </c>
      <c r="GX57" s="85">
        <f t="shared" ca="1" si="127"/>
        <v>46.20523780252546</v>
      </c>
      <c r="GY57" s="85">
        <f t="shared" ca="1" si="128"/>
        <v>46.356501727665552</v>
      </c>
      <c r="GZ57" s="85">
        <f t="shared" ca="1" si="128"/>
        <v>46.508260851534985</v>
      </c>
      <c r="HA57" s="85">
        <f t="shared" ca="1" si="128"/>
        <v>46.660516795285538</v>
      </c>
      <c r="HB57" s="85">
        <f t="shared" ca="1" si="128"/>
        <v>46.813271185376223</v>
      </c>
      <c r="HC57" s="85">
        <f t="shared" ca="1" si="128"/>
        <v>46.966525653590658</v>
      </c>
      <c r="HD57" s="85">
        <f t="shared" ca="1" si="128"/>
        <v>47.120281837054485</v>
      </c>
      <c r="HE57" s="85">
        <f t="shared" ca="1" si="128"/>
        <v>47.274541378252877</v>
      </c>
      <c r="HF57" s="85">
        <f t="shared" ca="1" si="128"/>
        <v>47.42930592504807</v>
      </c>
      <c r="HG57" s="85">
        <f t="shared" ca="1" si="128"/>
        <v>47.584577130696978</v>
      </c>
      <c r="HH57" s="85">
        <f t="shared" ca="1" si="128"/>
        <v>47.740356653868851</v>
      </c>
      <c r="HI57" s="85">
        <f t="shared" ca="1" si="129"/>
        <v>47.896646158662989</v>
      </c>
      <c r="HJ57" s="85">
        <f t="shared" ca="1" si="129"/>
        <v>48.05344731462651</v>
      </c>
      <c r="HK57" s="85">
        <f t="shared" ca="1" si="129"/>
        <v>48.210761796772204</v>
      </c>
      <c r="HL57" s="85">
        <f t="shared" ca="1" si="129"/>
        <v>48.368591285596409</v>
      </c>
      <c r="HM57" s="85">
        <f t="shared" ca="1" si="129"/>
        <v>48.526937467096985</v>
      </c>
      <c r="HN57" s="85">
        <f t="shared" ca="1" si="129"/>
        <v>48.685802032791301</v>
      </c>
      <c r="HO57" s="85">
        <f t="shared" ca="1" si="129"/>
        <v>48.845186679734311</v>
      </c>
      <c r="HP57" s="85">
        <f t="shared" ca="1" si="129"/>
        <v>49.005093110536698</v>
      </c>
      <c r="HQ57" s="85">
        <f t="shared" ca="1" si="129"/>
        <v>49.165523033383025</v>
      </c>
      <c r="HR57" s="85">
        <f t="shared" ca="1" si="129"/>
        <v>49.326478162050023</v>
      </c>
      <c r="HS57" s="85">
        <f t="shared" ca="1" si="130"/>
        <v>49.487960215924893</v>
      </c>
      <c r="HT57" s="85">
        <f t="shared" ca="1" si="130"/>
        <v>49.649970920023648</v>
      </c>
      <c r="HU57" s="85">
        <f t="shared" ca="1" si="130"/>
        <v>49.812512005009545</v>
      </c>
      <c r="HV57" s="85">
        <f t="shared" ca="1" si="130"/>
        <v>49.975585207211608</v>
      </c>
      <c r="HW57" s="85">
        <f t="shared" ca="1" si="130"/>
        <v>50.139192268643129</v>
      </c>
      <c r="HX57" s="85">
        <f t="shared" ca="1" si="130"/>
        <v>50.303334937020303</v>
      </c>
      <c r="HY57" s="85">
        <f t="shared" ca="1" si="130"/>
        <v>50.468014965780903</v>
      </c>
      <c r="HZ57" s="85">
        <f t="shared" ca="1" si="130"/>
        <v>50.63323411410299</v>
      </c>
      <c r="IA57" s="85">
        <f t="shared" ca="1" si="130"/>
        <v>50.798994146923718</v>
      </c>
      <c r="IB57" s="85">
        <f t="shared" ca="1" si="130"/>
        <v>50.965296834958181</v>
      </c>
      <c r="IC57" s="85">
        <f t="shared" ca="1" si="131"/>
        <v>51.132143954718366</v>
      </c>
      <c r="ID57" s="85">
        <f t="shared" ca="1" si="131"/>
        <v>51.132143954718366</v>
      </c>
      <c r="IE57" s="85">
        <f t="shared" ca="1" si="131"/>
        <v>51.132143954718366</v>
      </c>
      <c r="IF57" s="85">
        <f t="shared" ca="1" si="131"/>
        <v>51.132143954718366</v>
      </c>
      <c r="IG57" s="85">
        <f t="shared" ca="1" si="131"/>
        <v>51.132143954718366</v>
      </c>
      <c r="IH57" s="85">
        <f t="shared" ca="1" si="131"/>
        <v>51.132143954718366</v>
      </c>
      <c r="II57" s="85">
        <f t="shared" ca="1" si="131"/>
        <v>51.132143954718366</v>
      </c>
      <c r="IJ57" s="85">
        <f t="shared" ca="1" si="131"/>
        <v>51.132143954718366</v>
      </c>
      <c r="IK57" s="85">
        <f t="shared" ca="1" si="131"/>
        <v>51.132143954718366</v>
      </c>
      <c r="IL57" s="85">
        <f t="shared" ca="1" si="131"/>
        <v>51.132143954718366</v>
      </c>
    </row>
    <row r="58" spans="2:246" ht="12" customHeight="1" outlineLevel="2" x14ac:dyDescent="0.3">
      <c r="B58" s="7" t="s">
        <v>166</v>
      </c>
      <c r="C58" s="56" t="s">
        <v>150</v>
      </c>
      <c r="E58" s="85"/>
      <c r="F58" s="48"/>
      <c r="G58" s="85">
        <f ca="1">SUM(G59:G60)</f>
        <v>0</v>
      </c>
      <c r="H58" s="85">
        <f t="shared" ref="H58:BS58" ca="1" si="132">SUM(H59:H60)</f>
        <v>0</v>
      </c>
      <c r="I58" s="85">
        <f t="shared" ca="1" si="132"/>
        <v>0</v>
      </c>
      <c r="J58" s="85">
        <f t="shared" ca="1" si="132"/>
        <v>0</v>
      </c>
      <c r="K58" s="85">
        <f t="shared" ca="1" si="132"/>
        <v>0</v>
      </c>
      <c r="L58" s="85">
        <f t="shared" ca="1" si="132"/>
        <v>0</v>
      </c>
      <c r="M58" s="85">
        <f t="shared" ca="1" si="132"/>
        <v>0</v>
      </c>
      <c r="N58" s="85">
        <f t="shared" ca="1" si="132"/>
        <v>0</v>
      </c>
      <c r="O58" s="85">
        <f t="shared" ca="1" si="132"/>
        <v>0</v>
      </c>
      <c r="P58" s="85">
        <f t="shared" ca="1" si="132"/>
        <v>0</v>
      </c>
      <c r="Q58" s="85">
        <f t="shared" ca="1" si="132"/>
        <v>0</v>
      </c>
      <c r="R58" s="85">
        <f t="shared" ca="1" si="132"/>
        <v>0</v>
      </c>
      <c r="S58" s="85">
        <f t="shared" ca="1" si="132"/>
        <v>718.59843505362903</v>
      </c>
      <c r="T58" s="85">
        <f t="shared" ca="1" si="132"/>
        <v>720.89314535860854</v>
      </c>
      <c r="U58" s="85">
        <f t="shared" ca="1" si="132"/>
        <v>723.19518339368983</v>
      </c>
      <c r="V58" s="85">
        <f t="shared" ca="1" si="132"/>
        <v>725.56273623586026</v>
      </c>
      <c r="W58" s="85">
        <f t="shared" ca="1" si="132"/>
        <v>727.93803982995678</v>
      </c>
      <c r="X58" s="85">
        <f t="shared" ca="1" si="132"/>
        <v>730.32111954992399</v>
      </c>
      <c r="Y58" s="85">
        <f t="shared" ca="1" si="132"/>
        <v>732.71200085277462</v>
      </c>
      <c r="Z58" s="85">
        <f t="shared" ca="1" si="132"/>
        <v>735.1107092788609</v>
      </c>
      <c r="AA58" s="85">
        <f t="shared" ca="1" si="132"/>
        <v>737.51727045214761</v>
      </c>
      <c r="AB58" s="85">
        <f t="shared" ca="1" si="132"/>
        <v>739.93171008048557</v>
      </c>
      <c r="AC58" s="85">
        <f t="shared" ca="1" si="132"/>
        <v>742.35405395588657</v>
      </c>
      <c r="AD58" s="85">
        <f t="shared" ca="1" si="132"/>
        <v>744.78432795479841</v>
      </c>
      <c r="AE58" s="85">
        <f t="shared" ca="1" si="132"/>
        <v>747.2225580383822</v>
      </c>
      <c r="AF58" s="85">
        <f t="shared" ca="1" si="132"/>
        <v>749.66877025278893</v>
      </c>
      <c r="AG58" s="85">
        <f t="shared" ca="1" si="132"/>
        <v>752.12299072943767</v>
      </c>
      <c r="AH58" s="85">
        <f t="shared" ca="1" si="132"/>
        <v>754.58524568529515</v>
      </c>
      <c r="AI58" s="85">
        <f t="shared" ca="1" si="132"/>
        <v>757.05556142315538</v>
      </c>
      <c r="AJ58" s="85">
        <f t="shared" ca="1" si="132"/>
        <v>759.53396433192131</v>
      </c>
      <c r="AK58" s="85">
        <f t="shared" ca="1" si="132"/>
        <v>762.02048088688616</v>
      </c>
      <c r="AL58" s="85">
        <f t="shared" ca="1" si="132"/>
        <v>764.51513765001596</v>
      </c>
      <c r="AM58" s="85">
        <f t="shared" ca="1" si="132"/>
        <v>767.01796127023397</v>
      </c>
      <c r="AN58" s="85">
        <f t="shared" ca="1" si="132"/>
        <v>769.5289784837056</v>
      </c>
      <c r="AO58" s="85">
        <f t="shared" ca="1" si="132"/>
        <v>772.04821611412251</v>
      </c>
      <c r="AP58" s="85">
        <f t="shared" ca="1" si="132"/>
        <v>774.57570107299091</v>
      </c>
      <c r="AQ58" s="85">
        <f t="shared" ca="1" si="132"/>
        <v>777.1114603599184</v>
      </c>
      <c r="AR58" s="85">
        <f t="shared" ca="1" si="132"/>
        <v>779.65552106290147</v>
      </c>
      <c r="AS58" s="85">
        <f t="shared" ca="1" si="132"/>
        <v>782.20791035861589</v>
      </c>
      <c r="AT58" s="85">
        <f t="shared" ca="1" si="132"/>
        <v>784.76865551270748</v>
      </c>
      <c r="AU58" s="85">
        <f t="shared" ca="1" si="132"/>
        <v>787.33778388008238</v>
      </c>
      <c r="AV58" s="85">
        <f t="shared" ca="1" si="132"/>
        <v>789.91532290519888</v>
      </c>
      <c r="AW58" s="85">
        <f t="shared" ca="1" si="132"/>
        <v>792.50130012236207</v>
      </c>
      <c r="AX58" s="85">
        <f t="shared" ca="1" si="132"/>
        <v>795.09574315601708</v>
      </c>
      <c r="AY58" s="85">
        <f t="shared" ca="1" si="132"/>
        <v>797.69867972104396</v>
      </c>
      <c r="AZ58" s="85">
        <f t="shared" ca="1" si="132"/>
        <v>800.3101376230544</v>
      </c>
      <c r="BA58" s="85">
        <f t="shared" ca="1" si="132"/>
        <v>802.93014475868824</v>
      </c>
      <c r="BB58" s="85">
        <f t="shared" ca="1" si="132"/>
        <v>805.55872911591132</v>
      </c>
      <c r="BC58" s="85">
        <f t="shared" ca="1" si="132"/>
        <v>808.19591877431583</v>
      </c>
      <c r="BD58" s="85">
        <f t="shared" ca="1" si="132"/>
        <v>810.84174190541808</v>
      </c>
      <c r="BE58" s="85">
        <f t="shared" ca="1" si="132"/>
        <v>813.49622677296134</v>
      </c>
      <c r="BF58" s="85">
        <f t="shared" ca="1" si="132"/>
        <v>816.1594017332169</v>
      </c>
      <c r="BG58" s="85">
        <f t="shared" ca="1" si="132"/>
        <v>818.83129523528635</v>
      </c>
      <c r="BH58" s="85">
        <f t="shared" ca="1" si="132"/>
        <v>821.51193582140752</v>
      </c>
      <c r="BI58" s="85">
        <f t="shared" ca="1" si="132"/>
        <v>824.20135212725734</v>
      </c>
      <c r="BJ58" s="85">
        <f t="shared" ca="1" si="132"/>
        <v>826.89957288225844</v>
      </c>
      <c r="BK58" s="85">
        <f t="shared" ca="1" si="132"/>
        <v>829.60662690988647</v>
      </c>
      <c r="BL58" s="85">
        <f t="shared" ca="1" si="132"/>
        <v>832.32254312797727</v>
      </c>
      <c r="BM58" s="85">
        <f t="shared" ca="1" si="132"/>
        <v>835.04735054903631</v>
      </c>
      <c r="BN58" s="85">
        <f t="shared" ca="1" si="132"/>
        <v>837.7810782805484</v>
      </c>
      <c r="BO58" s="85">
        <f t="shared" ca="1" si="132"/>
        <v>840.52375552528883</v>
      </c>
      <c r="BP58" s="85">
        <f t="shared" ca="1" si="132"/>
        <v>843.27541158163524</v>
      </c>
      <c r="BQ58" s="85">
        <f t="shared" ca="1" si="132"/>
        <v>846.03607584388021</v>
      </c>
      <c r="BR58" s="85">
        <f t="shared" ca="1" si="132"/>
        <v>848.80577780254566</v>
      </c>
      <c r="BS58" s="85">
        <f t="shared" ca="1" si="132"/>
        <v>851.5845470446983</v>
      </c>
      <c r="BT58" s="85">
        <f t="shared" ref="BT58:EE58" ca="1" si="133">SUM(BT59:BT60)</f>
        <v>854.37241325426407</v>
      </c>
      <c r="BU58" s="85">
        <f t="shared" ca="1" si="133"/>
        <v>857.16940621234801</v>
      </c>
      <c r="BV58" s="85">
        <f t="shared" ca="1" si="133"/>
        <v>859.97555579754919</v>
      </c>
      <c r="BW58" s="85">
        <f t="shared" ca="1" si="133"/>
        <v>862.79089198628208</v>
      </c>
      <c r="BX58" s="85">
        <f t="shared" ca="1" si="133"/>
        <v>865.61544485309662</v>
      </c>
      <c r="BY58" s="85">
        <f t="shared" ca="1" si="133"/>
        <v>868.44924457099785</v>
      </c>
      <c r="BZ58" s="85">
        <f t="shared" ca="1" si="133"/>
        <v>871.29232141177067</v>
      </c>
      <c r="CA58" s="85">
        <f t="shared" ca="1" si="133"/>
        <v>874.1447057463007</v>
      </c>
      <c r="CB58" s="85">
        <f t="shared" ca="1" si="133"/>
        <v>877.00642804490099</v>
      </c>
      <c r="CC58" s="85">
        <f t="shared" ca="1" si="133"/>
        <v>879.87751887763568</v>
      </c>
      <c r="CD58" s="85">
        <f t="shared" ca="1" si="133"/>
        <v>882.75800891464792</v>
      </c>
      <c r="CE58" s="85">
        <f t="shared" ca="1" si="133"/>
        <v>885.64792892648632</v>
      </c>
      <c r="CF58" s="85">
        <f t="shared" ca="1" si="133"/>
        <v>888.54730978443501</v>
      </c>
      <c r="CG58" s="85">
        <f t="shared" ca="1" si="133"/>
        <v>891.45618246084223</v>
      </c>
      <c r="CH58" s="85">
        <f t="shared" ca="1" si="133"/>
        <v>894.3745780294513</v>
      </c>
      <c r="CI58" s="85">
        <f t="shared" ca="1" si="133"/>
        <v>897.30252766573381</v>
      </c>
      <c r="CJ58" s="85">
        <f t="shared" ca="1" si="133"/>
        <v>900.24006264722073</v>
      </c>
      <c r="CK58" s="85">
        <f t="shared" ca="1" si="133"/>
        <v>903.18721435383816</v>
      </c>
      <c r="CL58" s="85">
        <f t="shared" ca="1" si="133"/>
        <v>906.14401426824156</v>
      </c>
      <c r="CM58" s="85">
        <f t="shared" ca="1" si="133"/>
        <v>909.11049397615307</v>
      </c>
      <c r="CN58" s="85">
        <f t="shared" ca="1" si="133"/>
        <v>912.08668516669741</v>
      </c>
      <c r="CO58" s="85">
        <f t="shared" ca="1" si="133"/>
        <v>915.07261963274152</v>
      </c>
      <c r="CP58" s="85">
        <f t="shared" ca="1" si="133"/>
        <v>918.06832927123412</v>
      </c>
      <c r="CQ58" s="85">
        <f t="shared" ca="1" si="133"/>
        <v>921.0738460835463</v>
      </c>
      <c r="CR58" s="85">
        <f t="shared" ca="1" si="133"/>
        <v>924.08920217581306</v>
      </c>
      <c r="CS58" s="85">
        <f t="shared" ca="1" si="133"/>
        <v>927.1144297592765</v>
      </c>
      <c r="CT58" s="85">
        <f t="shared" ca="1" si="133"/>
        <v>930.14956115063012</v>
      </c>
      <c r="CU58" s="85">
        <f t="shared" ca="1" si="133"/>
        <v>933.19462877236367</v>
      </c>
      <c r="CV58" s="85">
        <f t="shared" ca="1" si="133"/>
        <v>936.24966515311019</v>
      </c>
      <c r="CW58" s="85">
        <f t="shared" ca="1" si="133"/>
        <v>939.31470292799236</v>
      </c>
      <c r="CX58" s="85">
        <f t="shared" ca="1" si="133"/>
        <v>942.38977483897224</v>
      </c>
      <c r="CY58" s="85">
        <f t="shared" ca="1" si="133"/>
        <v>945.47491373519995</v>
      </c>
      <c r="CZ58" s="85">
        <f t="shared" ca="1" si="133"/>
        <v>948.57015257336593</v>
      </c>
      <c r="DA58" s="85">
        <f t="shared" ca="1" si="133"/>
        <v>951.67552441805185</v>
      </c>
      <c r="DB58" s="85">
        <f t="shared" ca="1" si="133"/>
        <v>954.79106244208447</v>
      </c>
      <c r="DC58" s="85">
        <f t="shared" ca="1" si="133"/>
        <v>957.9167999268891</v>
      </c>
      <c r="DD58" s="85">
        <f t="shared" ca="1" si="133"/>
        <v>961.05277026284648</v>
      </c>
      <c r="DE58" s="85">
        <f t="shared" ca="1" si="133"/>
        <v>964.19900694964838</v>
      </c>
      <c r="DF58" s="85">
        <f t="shared" ca="1" si="133"/>
        <v>967.35554359665605</v>
      </c>
      <c r="DG58" s="85">
        <f t="shared" ca="1" si="133"/>
        <v>970.52241392325914</v>
      </c>
      <c r="DH58" s="85">
        <f t="shared" ca="1" si="133"/>
        <v>973.69965175923551</v>
      </c>
      <c r="DI58" s="85">
        <f t="shared" ca="1" si="133"/>
        <v>976.88729104511276</v>
      </c>
      <c r="DJ58" s="85">
        <f t="shared" ca="1" si="133"/>
        <v>980.08536583253181</v>
      </c>
      <c r="DK58" s="85">
        <f t="shared" ca="1" si="133"/>
        <v>983.29391028460884</v>
      </c>
      <c r="DL58" s="85">
        <f t="shared" ca="1" si="133"/>
        <v>986.51295867630142</v>
      </c>
      <c r="DM58" s="85">
        <f t="shared" ca="1" si="133"/>
        <v>989.74254539477477</v>
      </c>
      <c r="DN58" s="85">
        <f t="shared" ca="1" si="133"/>
        <v>992.9827049397685</v>
      </c>
      <c r="DO58" s="85">
        <f t="shared" ca="1" si="133"/>
        <v>996.23347192396545</v>
      </c>
      <c r="DP58" s="85">
        <f t="shared" ca="1" si="133"/>
        <v>999.49488107336106</v>
      </c>
      <c r="DQ58" s="85">
        <f t="shared" ca="1" si="133"/>
        <v>1002.766967227635</v>
      </c>
      <c r="DR58" s="85">
        <f t="shared" ca="1" si="133"/>
        <v>1006.049765340523</v>
      </c>
      <c r="DS58" s="85">
        <f t="shared" ca="1" si="133"/>
        <v>1009.3433104801903</v>
      </c>
      <c r="DT58" s="85">
        <f t="shared" ca="1" si="133"/>
        <v>1012.6476378296055</v>
      </c>
      <c r="DU58" s="85">
        <f t="shared" ca="1" si="133"/>
        <v>1015.9627826869181</v>
      </c>
      <c r="DV58" s="85">
        <f t="shared" ca="1" si="133"/>
        <v>1019.2887804658338</v>
      </c>
      <c r="DW58" s="85">
        <f t="shared" ca="1" si="133"/>
        <v>1022.6256666959938</v>
      </c>
      <c r="DX58" s="85">
        <f t="shared" ca="1" si="133"/>
        <v>1025.9734770233542</v>
      </c>
      <c r="DY58" s="85">
        <f t="shared" ca="1" si="133"/>
        <v>1029.3322472105665</v>
      </c>
      <c r="DZ58" s="85">
        <f t="shared" ca="1" si="133"/>
        <v>1032.7020131373599</v>
      </c>
      <c r="EA58" s="85">
        <f t="shared" ca="1" si="133"/>
        <v>1036.0828108009243</v>
      </c>
      <c r="EB58" s="85">
        <f t="shared" ca="1" si="133"/>
        <v>1039.4746763162959</v>
      </c>
      <c r="EC58" s="85">
        <f t="shared" ca="1" si="133"/>
        <v>1042.8776459167411</v>
      </c>
      <c r="ED58" s="85">
        <f t="shared" ca="1" si="133"/>
        <v>1046.2917559541447</v>
      </c>
      <c r="EE58" s="85">
        <f t="shared" ca="1" si="133"/>
        <v>1049.7170428993984</v>
      </c>
      <c r="EF58" s="85">
        <f t="shared" ref="EF58:GQ58" ca="1" si="134">SUM(EF59:EF60)</f>
        <v>1053.1535433427905</v>
      </c>
      <c r="EG58" s="85">
        <f t="shared" ca="1" si="134"/>
        <v>1056.6012939943953</v>
      </c>
      <c r="EH58" s="85">
        <f t="shared" ca="1" si="134"/>
        <v>1060.0603316844679</v>
      </c>
      <c r="EI58" s="85">
        <f t="shared" ca="1" si="134"/>
        <v>1063.5306933638342</v>
      </c>
      <c r="EJ58" s="85">
        <f t="shared" ca="1" si="134"/>
        <v>1067.0124161042891</v>
      </c>
      <c r="EK58" s="85">
        <f t="shared" ca="1" si="134"/>
        <v>1070.5055370989899</v>
      </c>
      <c r="EL58" s="85">
        <f t="shared" ca="1" si="134"/>
        <v>1074.0100936628551</v>
      </c>
      <c r="EM58" s="85">
        <f t="shared" ca="1" si="134"/>
        <v>1077.5261232329624</v>
      </c>
      <c r="EN58" s="85">
        <f t="shared" ca="1" si="134"/>
        <v>1081.0536633689487</v>
      </c>
      <c r="EO58" s="85">
        <f t="shared" ca="1" si="134"/>
        <v>1084.5927517534117</v>
      </c>
      <c r="EP58" s="85">
        <f t="shared" ca="1" si="134"/>
        <v>1088.1434261923112</v>
      </c>
      <c r="EQ58" s="85">
        <f t="shared" ca="1" si="134"/>
        <v>1091.7057246153752</v>
      </c>
      <c r="ER58" s="85">
        <f t="shared" ca="1" si="134"/>
        <v>1095.2796850765028</v>
      </c>
      <c r="ES58" s="85">
        <f t="shared" ca="1" si="134"/>
        <v>1098.8653457541718</v>
      </c>
      <c r="ET58" s="85">
        <f t="shared" ca="1" si="134"/>
        <v>1102.4627449518471</v>
      </c>
      <c r="EU58" s="85">
        <f t="shared" ca="1" si="134"/>
        <v>1106.0719210983884</v>
      </c>
      <c r="EV58" s="85">
        <f t="shared" ca="1" si="134"/>
        <v>1109.6929127484611</v>
      </c>
      <c r="EW58" s="85">
        <f t="shared" ca="1" si="134"/>
        <v>1113.3257585829499</v>
      </c>
      <c r="EX58" s="85">
        <f t="shared" ca="1" si="134"/>
        <v>1116.9704974093697</v>
      </c>
      <c r="EY58" s="85">
        <f t="shared" ca="1" si="134"/>
        <v>1120.6271681622816</v>
      </c>
      <c r="EZ58" s="85">
        <f t="shared" ca="1" si="134"/>
        <v>1124.2958099037073</v>
      </c>
      <c r="FA58" s="85">
        <f t="shared" ca="1" si="134"/>
        <v>1127.9764618235486</v>
      </c>
      <c r="FB58" s="85">
        <f t="shared" ca="1" si="134"/>
        <v>1131.6691632400045</v>
      </c>
      <c r="FC58" s="85">
        <f t="shared" ca="1" si="134"/>
        <v>1135.3739535999912</v>
      </c>
      <c r="FD58" s="85">
        <f t="shared" ca="1" si="134"/>
        <v>1139.0908724795638</v>
      </c>
      <c r="FE58" s="85">
        <f t="shared" ca="1" si="134"/>
        <v>1142.8199595843398</v>
      </c>
      <c r="FF58" s="85">
        <f t="shared" ca="1" si="134"/>
        <v>1146.561254749922</v>
      </c>
      <c r="FG58" s="85">
        <f t="shared" ca="1" si="134"/>
        <v>1150.314797942325</v>
      </c>
      <c r="FH58" s="85">
        <f t="shared" ca="1" si="134"/>
        <v>1154.0806292584007</v>
      </c>
      <c r="FI58" s="85">
        <f t="shared" ca="1" si="134"/>
        <v>1157.858788926269</v>
      </c>
      <c r="FJ58" s="85">
        <f t="shared" ca="1" si="134"/>
        <v>1161.6493173057456</v>
      </c>
      <c r="FK58" s="85">
        <f t="shared" ca="1" si="134"/>
        <v>1165.4522548887735</v>
      </c>
      <c r="FL58" s="85">
        <f t="shared" ca="1" si="134"/>
        <v>1169.2676422998563</v>
      </c>
      <c r="FM58" s="85">
        <f t="shared" ca="1" si="134"/>
        <v>1173.095520296491</v>
      </c>
      <c r="FN58" s="85">
        <f t="shared" ca="1" si="134"/>
        <v>1176.9359297696055</v>
      </c>
      <c r="FO58" s="85">
        <f t="shared" ca="1" si="134"/>
        <v>1180.7889117439913</v>
      </c>
      <c r="FP58" s="85">
        <f t="shared" ca="1" si="134"/>
        <v>1184.654507378747</v>
      </c>
      <c r="FQ58" s="85">
        <f t="shared" ca="1" si="134"/>
        <v>1188.5327579677139</v>
      </c>
      <c r="FR58" s="85">
        <f t="shared" ca="1" si="134"/>
        <v>1192.4237049399194</v>
      </c>
      <c r="FS58" s="85">
        <f t="shared" ca="1" si="134"/>
        <v>1196.3273898600185</v>
      </c>
      <c r="FT58" s="85">
        <f t="shared" ca="1" si="134"/>
        <v>1200.2438544287372</v>
      </c>
      <c r="FU58" s="85">
        <f t="shared" ca="1" si="134"/>
        <v>1204.1731404833206</v>
      </c>
      <c r="FV58" s="85">
        <f t="shared" ca="1" si="134"/>
        <v>1208.1152899979761</v>
      </c>
      <c r="FW58" s="85">
        <f t="shared" ca="1" si="134"/>
        <v>1212.0703450843253</v>
      </c>
      <c r="FX58" s="85">
        <f t="shared" ca="1" si="134"/>
        <v>1216.0383479918514</v>
      </c>
      <c r="FY58" s="85">
        <f t="shared" ca="1" si="134"/>
        <v>1220.0193411083517</v>
      </c>
      <c r="FZ58" s="85">
        <f t="shared" ca="1" si="134"/>
        <v>1224.0133669603902</v>
      </c>
      <c r="GA58" s="85">
        <f t="shared" ca="1" si="134"/>
        <v>1228.0204682137517</v>
      </c>
      <c r="GB58" s="85">
        <f t="shared" ca="1" si="134"/>
        <v>1232.0406876738975</v>
      </c>
      <c r="GC58" s="85">
        <f t="shared" ca="1" si="134"/>
        <v>1236.0740682864234</v>
      </c>
      <c r="GD58" s="85">
        <f t="shared" ca="1" si="134"/>
        <v>1240.1206531375169</v>
      </c>
      <c r="GE58" s="85">
        <f t="shared" ca="1" si="134"/>
        <v>1244.1804854544198</v>
      </c>
      <c r="GF58" s="85">
        <f t="shared" ca="1" si="134"/>
        <v>1248.2536086058874</v>
      </c>
      <c r="GG58" s="85">
        <f t="shared" ca="1" si="134"/>
        <v>1252.340066102654</v>
      </c>
      <c r="GH58" s="85">
        <f t="shared" ca="1" si="134"/>
        <v>1256.4399015978959</v>
      </c>
      <c r="GI58" s="85">
        <f t="shared" ca="1" si="134"/>
        <v>1260.5531588876988</v>
      </c>
      <c r="GJ58" s="85">
        <f t="shared" ca="1" si="134"/>
        <v>1264.6798819115261</v>
      </c>
      <c r="GK58" s="85">
        <f t="shared" ca="1" si="134"/>
        <v>1268.8201147526863</v>
      </c>
      <c r="GL58" s="85">
        <f t="shared" ca="1" si="134"/>
        <v>1272.9739016388064</v>
      </c>
      <c r="GM58" s="85">
        <f t="shared" ca="1" si="134"/>
        <v>1277.1412869423025</v>
      </c>
      <c r="GN58" s="85">
        <f t="shared" ca="1" si="134"/>
        <v>1281.322315180854</v>
      </c>
      <c r="GO58" s="85">
        <f t="shared" ca="1" si="134"/>
        <v>1285.517031017881</v>
      </c>
      <c r="GP58" s="85">
        <f t="shared" ca="1" si="134"/>
        <v>1289.7254792630183</v>
      </c>
      <c r="GQ58" s="85">
        <f t="shared" ca="1" si="134"/>
        <v>1293.9477048725973</v>
      </c>
      <c r="GR58" s="85">
        <f t="shared" ref="GR58:IL58" ca="1" si="135">SUM(GR59:GR60)</f>
        <v>1298.1837529501236</v>
      </c>
      <c r="GS58" s="85">
        <f t="shared" ca="1" si="135"/>
        <v>1302.433668746761</v>
      </c>
      <c r="GT58" s="85">
        <f t="shared" ca="1" si="135"/>
        <v>1306.6974976618126</v>
      </c>
      <c r="GU58" s="85">
        <f t="shared" ca="1" si="135"/>
        <v>1310.9752852432075</v>
      </c>
      <c r="GV58" s="85">
        <f t="shared" ca="1" si="135"/>
        <v>1315.2670771879878</v>
      </c>
      <c r="GW58" s="85">
        <f t="shared" ca="1" si="135"/>
        <v>1319.5729193427946</v>
      </c>
      <c r="GX58" s="85">
        <f t="shared" ca="1" si="135"/>
        <v>1323.8928577043596</v>
      </c>
      <c r="GY58" s="85">
        <f t="shared" ca="1" si="135"/>
        <v>1328.2269384199953</v>
      </c>
      <c r="GZ58" s="85">
        <f t="shared" ca="1" si="135"/>
        <v>1332.5752077880891</v>
      </c>
      <c r="HA58" s="85">
        <f t="shared" ca="1" si="135"/>
        <v>1336.9377122585972</v>
      </c>
      <c r="HB58" s="85">
        <f t="shared" ca="1" si="135"/>
        <v>1341.3144984335402</v>
      </c>
      <c r="HC58" s="85">
        <f t="shared" ca="1" si="135"/>
        <v>1345.7056130675019</v>
      </c>
      <c r="HD58" s="85">
        <f t="shared" ca="1" si="135"/>
        <v>1350.1111030681295</v>
      </c>
      <c r="HE58" s="85">
        <f t="shared" ca="1" si="135"/>
        <v>1354.5310154966321</v>
      </c>
      <c r="HF58" s="85">
        <f t="shared" ca="1" si="135"/>
        <v>1358.9653975682859</v>
      </c>
      <c r="HG58" s="85">
        <f t="shared" ca="1" si="135"/>
        <v>1363.4142966529369</v>
      </c>
      <c r="HH58" s="85">
        <f t="shared" ca="1" si="135"/>
        <v>1367.8777602755081</v>
      </c>
      <c r="HI58" s="85">
        <f t="shared" ca="1" si="135"/>
        <v>1372.3558361165071</v>
      </c>
      <c r="HJ58" s="85">
        <f t="shared" ca="1" si="135"/>
        <v>1376.8485720125345</v>
      </c>
      <c r="HK58" s="85">
        <f t="shared" ca="1" si="135"/>
        <v>1381.356015956796</v>
      </c>
      <c r="HL58" s="85">
        <f t="shared" ca="1" si="135"/>
        <v>1385.8782160996134</v>
      </c>
      <c r="HM58" s="85">
        <f t="shared" ca="1" si="135"/>
        <v>1390.4152207489415</v>
      </c>
      <c r="HN58" s="85">
        <f t="shared" ca="1" si="135"/>
        <v>1394.9670783708823</v>
      </c>
      <c r="HO58" s="85">
        <f t="shared" ca="1" si="135"/>
        <v>1399.5338375902031</v>
      </c>
      <c r="HP58" s="85">
        <f t="shared" ca="1" si="135"/>
        <v>1404.1155471908555</v>
      </c>
      <c r="HQ58" s="85">
        <f t="shared" ca="1" si="135"/>
        <v>1408.7122561164986</v>
      </c>
      <c r="HR58" s="85">
        <f t="shared" ca="1" si="135"/>
        <v>1413.3240134710181</v>
      </c>
      <c r="HS58" s="85">
        <f t="shared" ca="1" si="135"/>
        <v>1417.9508685190553</v>
      </c>
      <c r="HT58" s="85">
        <f t="shared" ca="1" si="135"/>
        <v>1422.5928706865297</v>
      </c>
      <c r="HU58" s="85">
        <f t="shared" ca="1" si="135"/>
        <v>1427.2500695611686</v>
      </c>
      <c r="HV58" s="85">
        <f t="shared" ca="1" si="135"/>
        <v>1431.9225148930375</v>
      </c>
      <c r="HW58" s="85">
        <f t="shared" ca="1" si="135"/>
        <v>1436.6102565950689</v>
      </c>
      <c r="HX58" s="85">
        <f t="shared" ca="1" si="135"/>
        <v>1441.3133447435991</v>
      </c>
      <c r="HY58" s="85">
        <f t="shared" ca="1" si="135"/>
        <v>1446.0318295789007</v>
      </c>
      <c r="HZ58" s="85">
        <f t="shared" ca="1" si="135"/>
        <v>1450.7657615057185</v>
      </c>
      <c r="IA58" s="85">
        <f t="shared" ca="1" si="135"/>
        <v>1455.5151910938118</v>
      </c>
      <c r="IB58" s="85">
        <f t="shared" ca="1" si="135"/>
        <v>1460.2801690784904</v>
      </c>
      <c r="IC58" s="85">
        <f t="shared" ca="1" si="135"/>
        <v>1465.0607463611589</v>
      </c>
      <c r="ID58" s="85">
        <f t="shared" ca="1" si="135"/>
        <v>1465.0607463611589</v>
      </c>
      <c r="IE58" s="85">
        <f t="shared" ca="1" si="135"/>
        <v>1465.0607463611589</v>
      </c>
      <c r="IF58" s="85">
        <f t="shared" ca="1" si="135"/>
        <v>1465.0607463611589</v>
      </c>
      <c r="IG58" s="85">
        <f t="shared" ca="1" si="135"/>
        <v>1465.0607463611589</v>
      </c>
      <c r="IH58" s="85">
        <f t="shared" ca="1" si="135"/>
        <v>1465.0607463611589</v>
      </c>
      <c r="II58" s="85">
        <f t="shared" ca="1" si="135"/>
        <v>1465.0607463611589</v>
      </c>
      <c r="IJ58" s="85">
        <f t="shared" ca="1" si="135"/>
        <v>1465.0607463611589</v>
      </c>
      <c r="IK58" s="85">
        <f t="shared" ca="1" si="135"/>
        <v>1465.0607463611589</v>
      </c>
      <c r="IL58" s="85">
        <f t="shared" ca="1" si="135"/>
        <v>1465.0607463611589</v>
      </c>
    </row>
    <row r="59" spans="2:246" ht="12" customHeight="1" outlineLevel="3" x14ac:dyDescent="0.3">
      <c r="B59" s="26" t="s">
        <v>284</v>
      </c>
      <c r="C59" s="56" t="s">
        <v>150</v>
      </c>
      <c r="E59" s="85">
        <f>Assump!$D$74*(Assump!$H$74=1)/(1+Assump!$D$179)+Assump!$D$74*(Assump!$H$74=0)</f>
        <v>12.5</v>
      </c>
      <c r="F59" s="48"/>
      <c r="G59" s="85">
        <f t="shared" ref="G59:BR59" ca="1" si="136">$E59*G$8*G$17</f>
        <v>0</v>
      </c>
      <c r="H59" s="85">
        <f t="shared" ca="1" si="136"/>
        <v>0</v>
      </c>
      <c r="I59" s="85">
        <f t="shared" ca="1" si="136"/>
        <v>0</v>
      </c>
      <c r="J59" s="85">
        <f t="shared" ca="1" si="136"/>
        <v>0</v>
      </c>
      <c r="K59" s="85">
        <f t="shared" ca="1" si="136"/>
        <v>0</v>
      </c>
      <c r="L59" s="85">
        <f t="shared" ca="1" si="136"/>
        <v>0</v>
      </c>
      <c r="M59" s="85">
        <f t="shared" ca="1" si="136"/>
        <v>0</v>
      </c>
      <c r="N59" s="85">
        <f t="shared" ca="1" si="136"/>
        <v>0</v>
      </c>
      <c r="O59" s="85">
        <f t="shared" ca="1" si="136"/>
        <v>0</v>
      </c>
      <c r="P59" s="85">
        <f t="shared" ca="1" si="136"/>
        <v>0</v>
      </c>
      <c r="Q59" s="85">
        <f t="shared" ca="1" si="136"/>
        <v>0</v>
      </c>
      <c r="R59" s="85">
        <f t="shared" ca="1" si="136"/>
        <v>0</v>
      </c>
      <c r="S59" s="85">
        <f t="shared" ca="1" si="136"/>
        <v>12.539916422598527</v>
      </c>
      <c r="T59" s="85">
        <f t="shared" ca="1" si="136"/>
        <v>12.5799603108605</v>
      </c>
      <c r="U59" s="85">
        <f t="shared" ca="1" si="136"/>
        <v>12.620132071823781</v>
      </c>
      <c r="V59" s="85">
        <f t="shared" ca="1" si="136"/>
        <v>12.661447100243914</v>
      </c>
      <c r="W59" s="85">
        <f t="shared" ca="1" si="136"/>
        <v>12.70289738331619</v>
      </c>
      <c r="X59" s="85">
        <f t="shared" ca="1" si="136"/>
        <v>12.744483363829143</v>
      </c>
      <c r="Y59" s="85">
        <f t="shared" ca="1" si="136"/>
        <v>12.786205486020883</v>
      </c>
      <c r="Z59" s="85">
        <f t="shared" ca="1" si="136"/>
        <v>12.828064195583838</v>
      </c>
      <c r="AA59" s="85">
        <f t="shared" ca="1" si="136"/>
        <v>12.870059939669524</v>
      </c>
      <c r="AB59" s="85">
        <f t="shared" ca="1" si="136"/>
        <v>12.912193166893305</v>
      </c>
      <c r="AC59" s="85">
        <f t="shared" ca="1" si="136"/>
        <v>12.954464327339199</v>
      </c>
      <c r="AD59" s="85">
        <f t="shared" ca="1" si="136"/>
        <v>12.996873872564684</v>
      </c>
      <c r="AE59" s="85">
        <f t="shared" ca="1" si="136"/>
        <v>13.039422255605521</v>
      </c>
      <c r="AF59" s="85">
        <f t="shared" ca="1" si="136"/>
        <v>13.082109930980588</v>
      </c>
      <c r="AG59" s="85">
        <f t="shared" ca="1" si="136"/>
        <v>13.124937354696739</v>
      </c>
      <c r="AH59" s="85">
        <f t="shared" ca="1" si="136"/>
        <v>13.167904984253678</v>
      </c>
      <c r="AI59" s="85">
        <f t="shared" ca="1" si="136"/>
        <v>13.211013278648846</v>
      </c>
      <c r="AJ59" s="85">
        <f t="shared" ca="1" si="136"/>
        <v>13.254262698382316</v>
      </c>
      <c r="AK59" s="85">
        <f t="shared" ca="1" si="136"/>
        <v>13.297653705461727</v>
      </c>
      <c r="AL59" s="85">
        <f t="shared" ca="1" si="136"/>
        <v>13.341186763407201</v>
      </c>
      <c r="AM59" s="85">
        <f t="shared" ca="1" si="136"/>
        <v>13.384862337256312</v>
      </c>
      <c r="AN59" s="85">
        <f t="shared" ca="1" si="136"/>
        <v>13.428680893569044</v>
      </c>
      <c r="AO59" s="85">
        <f t="shared" ca="1" si="136"/>
        <v>13.472642900432778</v>
      </c>
      <c r="AP59" s="85">
        <f t="shared" ca="1" si="136"/>
        <v>13.516748827467284</v>
      </c>
      <c r="AQ59" s="85">
        <f t="shared" ca="1" si="136"/>
        <v>13.560999145829754</v>
      </c>
      <c r="AR59" s="85">
        <f t="shared" ca="1" si="136"/>
        <v>13.605394328219825</v>
      </c>
      <c r="AS59" s="85">
        <f t="shared" ca="1" si="136"/>
        <v>13.649934848884621</v>
      </c>
      <c r="AT59" s="85">
        <f t="shared" ca="1" si="136"/>
        <v>13.694621183623838</v>
      </c>
      <c r="AU59" s="85">
        <f t="shared" ca="1" si="136"/>
        <v>13.73945380979481</v>
      </c>
      <c r="AV59" s="85">
        <f t="shared" ca="1" si="136"/>
        <v>13.784433206317621</v>
      </c>
      <c r="AW59" s="85">
        <f t="shared" ca="1" si="136"/>
        <v>13.829559853680207</v>
      </c>
      <c r="AX59" s="85">
        <f t="shared" ca="1" si="136"/>
        <v>13.874834233943501</v>
      </c>
      <c r="AY59" s="85">
        <f t="shared" ca="1" si="136"/>
        <v>13.920256830746577</v>
      </c>
      <c r="AZ59" s="85">
        <f t="shared" ca="1" si="136"/>
        <v>13.96582812931182</v>
      </c>
      <c r="BA59" s="85">
        <f t="shared" ca="1" si="136"/>
        <v>14.011548616450101</v>
      </c>
      <c r="BB59" s="85">
        <f t="shared" ca="1" si="136"/>
        <v>14.057418780565989</v>
      </c>
      <c r="BC59" s="85">
        <f t="shared" ca="1" si="136"/>
        <v>14.103439111662958</v>
      </c>
      <c r="BD59" s="85">
        <f t="shared" ca="1" si="136"/>
        <v>14.149610101348628</v>
      </c>
      <c r="BE59" s="85">
        <f t="shared" ca="1" si="136"/>
        <v>14.195932242840017</v>
      </c>
      <c r="BF59" s="85">
        <f t="shared" ca="1" si="136"/>
        <v>14.242406030968805</v>
      </c>
      <c r="BG59" s="85">
        <f t="shared" ca="1" si="136"/>
        <v>14.289031962186616</v>
      </c>
      <c r="BH59" s="85">
        <f t="shared" ca="1" si="136"/>
        <v>14.335810534570337</v>
      </c>
      <c r="BI59" s="85">
        <f t="shared" ca="1" si="136"/>
        <v>14.382742247827426</v>
      </c>
      <c r="BJ59" s="85">
        <f t="shared" ca="1" si="136"/>
        <v>14.429827603301252</v>
      </c>
      <c r="BK59" s="85">
        <f t="shared" ca="1" si="136"/>
        <v>14.477067103976452</v>
      </c>
      <c r="BL59" s="85">
        <f t="shared" ca="1" si="136"/>
        <v>14.524461254484303</v>
      </c>
      <c r="BM59" s="85">
        <f t="shared" ca="1" si="136"/>
        <v>14.572010561108115</v>
      </c>
      <c r="BN59" s="85">
        <f t="shared" ca="1" si="136"/>
        <v>14.619715531788637</v>
      </c>
      <c r="BO59" s="85">
        <f t="shared" ca="1" si="136"/>
        <v>14.667576676129485</v>
      </c>
      <c r="BP59" s="85">
        <f t="shared" ca="1" si="136"/>
        <v>14.715594505402581</v>
      </c>
      <c r="BQ59" s="85">
        <f t="shared" ca="1" si="136"/>
        <v>14.763769532553624</v>
      </c>
      <c r="BR59" s="85">
        <f t="shared" ca="1" si="136"/>
        <v>14.812102272207561</v>
      </c>
      <c r="BS59" s="85">
        <f t="shared" ref="BS59:ED59" ca="1" si="137">$E59*BS$8*BS$17</f>
        <v>14.860593240674087</v>
      </c>
      <c r="BT59" s="85">
        <f t="shared" ca="1" si="137"/>
        <v>14.909242955953156</v>
      </c>
      <c r="BU59" s="85">
        <f t="shared" ca="1" si="137"/>
        <v>14.95805193774053</v>
      </c>
      <c r="BV59" s="85">
        <f t="shared" ca="1" si="137"/>
        <v>15.007020707433307</v>
      </c>
      <c r="BW59" s="85">
        <f t="shared" ca="1" si="137"/>
        <v>15.056149788135514</v>
      </c>
      <c r="BX59" s="85">
        <f t="shared" ca="1" si="137"/>
        <v>15.105439704663679</v>
      </c>
      <c r="BY59" s="85">
        <f t="shared" ca="1" si="137"/>
        <v>15.154890983552443</v>
      </c>
      <c r="BZ59" s="85">
        <f t="shared" ca="1" si="137"/>
        <v>15.204504153060187</v>
      </c>
      <c r="CA59" s="85">
        <f t="shared" ca="1" si="137"/>
        <v>15.254279743174667</v>
      </c>
      <c r="CB59" s="85">
        <f t="shared" ca="1" si="137"/>
        <v>15.30421828561869</v>
      </c>
      <c r="CC59" s="85">
        <f t="shared" ca="1" si="137"/>
        <v>15.354320313855776</v>
      </c>
      <c r="CD59" s="85">
        <f t="shared" ca="1" si="137"/>
        <v>15.40458636309587</v>
      </c>
      <c r="CE59" s="85">
        <f t="shared" ca="1" si="137"/>
        <v>15.455016970301056</v>
      </c>
      <c r="CF59" s="85">
        <f t="shared" ca="1" si="137"/>
        <v>15.505612674191289</v>
      </c>
      <c r="CG59" s="85">
        <f t="shared" ca="1" si="137"/>
        <v>15.556374015250155</v>
      </c>
      <c r="CH59" s="85">
        <f t="shared" ca="1" si="137"/>
        <v>15.607301535730645</v>
      </c>
      <c r="CI59" s="85">
        <f t="shared" ca="1" si="137"/>
        <v>15.658395779660941</v>
      </c>
      <c r="CJ59" s="85">
        <f t="shared" ca="1" si="137"/>
        <v>15.709657292850231</v>
      </c>
      <c r="CK59" s="85">
        <f t="shared" ca="1" si="137"/>
        <v>15.761086622894545</v>
      </c>
      <c r="CL59" s="85">
        <f t="shared" ca="1" si="137"/>
        <v>15.812684319182599</v>
      </c>
      <c r="CM59" s="85">
        <f t="shared" ca="1" si="137"/>
        <v>15.864450932901661</v>
      </c>
      <c r="CN59" s="85">
        <f t="shared" ca="1" si="137"/>
        <v>15.916387017043442</v>
      </c>
      <c r="CO59" s="85">
        <f t="shared" ca="1" si="137"/>
        <v>15.968493126410014</v>
      </c>
      <c r="CP59" s="85">
        <f t="shared" ca="1" si="137"/>
        <v>16.020769817619712</v>
      </c>
      <c r="CQ59" s="85">
        <f t="shared" ca="1" si="137"/>
        <v>16.073217649113104</v>
      </c>
      <c r="CR59" s="85">
        <f t="shared" ca="1" si="137"/>
        <v>16.12583718115895</v>
      </c>
      <c r="CS59" s="85">
        <f t="shared" ca="1" si="137"/>
        <v>16.178628975860175</v>
      </c>
      <c r="CT59" s="85">
        <f t="shared" ca="1" si="137"/>
        <v>16.231593597159883</v>
      </c>
      <c r="CU59" s="85">
        <f t="shared" ca="1" si="137"/>
        <v>16.284731610847388</v>
      </c>
      <c r="CV59" s="85">
        <f t="shared" ca="1" si="137"/>
        <v>16.33804358456425</v>
      </c>
      <c r="CW59" s="85">
        <f t="shared" ca="1" si="137"/>
        <v>16.391530087810342</v>
      </c>
      <c r="CX59" s="85">
        <f t="shared" ca="1" si="137"/>
        <v>16.445191691949919</v>
      </c>
      <c r="CY59" s="85">
        <f t="shared" ca="1" si="137"/>
        <v>16.49902897021774</v>
      </c>
      <c r="CZ59" s="85">
        <f t="shared" ca="1" si="137"/>
        <v>16.553042497725194</v>
      </c>
      <c r="DA59" s="85">
        <f t="shared" ca="1" si="137"/>
        <v>16.607232851466428</v>
      </c>
      <c r="DB59" s="85">
        <f t="shared" ca="1" si="137"/>
        <v>16.661600610324516</v>
      </c>
      <c r="DC59" s="85">
        <f t="shared" ca="1" si="137"/>
        <v>16.716146355077644</v>
      </c>
      <c r="DD59" s="85">
        <f t="shared" ca="1" si="137"/>
        <v>16.770870668405323</v>
      </c>
      <c r="DE59" s="85">
        <f t="shared" ca="1" si="137"/>
        <v>16.825774134894591</v>
      </c>
      <c r="DF59" s="85">
        <f t="shared" ca="1" si="137"/>
        <v>16.880857341046291</v>
      </c>
      <c r="DG59" s="85">
        <f t="shared" ca="1" si="137"/>
        <v>16.936120875281301</v>
      </c>
      <c r="DH59" s="85">
        <f t="shared" ca="1" si="137"/>
        <v>16.991565327946837</v>
      </c>
      <c r="DI59" s="85">
        <f t="shared" ca="1" si="137"/>
        <v>17.047191291322768</v>
      </c>
      <c r="DJ59" s="85">
        <f t="shared" ca="1" si="137"/>
        <v>17.102999359627926</v>
      </c>
      <c r="DK59" s="85">
        <f t="shared" ca="1" si="137"/>
        <v>17.158990129026463</v>
      </c>
      <c r="DL59" s="85">
        <f t="shared" ca="1" si="137"/>
        <v>17.215164197634216</v>
      </c>
      <c r="DM59" s="85">
        <f t="shared" ca="1" si="137"/>
        <v>17.271522165525099</v>
      </c>
      <c r="DN59" s="85">
        <f t="shared" ca="1" si="137"/>
        <v>17.328064634737508</v>
      </c>
      <c r="DO59" s="85">
        <f t="shared" ca="1" si="137"/>
        <v>17.384792209280764</v>
      </c>
      <c r="DP59" s="85">
        <f t="shared" ca="1" si="137"/>
        <v>17.441705495141548</v>
      </c>
      <c r="DQ59" s="85">
        <f t="shared" ca="1" si="137"/>
        <v>17.49880510029039</v>
      </c>
      <c r="DR59" s="85">
        <f t="shared" ca="1" si="137"/>
        <v>17.556091634688155</v>
      </c>
      <c r="DS59" s="85">
        <f t="shared" ca="1" si="137"/>
        <v>17.613565710292566</v>
      </c>
      <c r="DT59" s="85">
        <f t="shared" ca="1" si="137"/>
        <v>17.671227941064725</v>
      </c>
      <c r="DU59" s="85">
        <f t="shared" ca="1" si="137"/>
        <v>17.729078942975693</v>
      </c>
      <c r="DV59" s="85">
        <f t="shared" ca="1" si="137"/>
        <v>17.787119334013056</v>
      </c>
      <c r="DW59" s="85">
        <f t="shared" ca="1" si="137"/>
        <v>17.845349734187536</v>
      </c>
      <c r="DX59" s="85">
        <f t="shared" ca="1" si="137"/>
        <v>17.903770765539598</v>
      </c>
      <c r="DY59" s="85">
        <f t="shared" ca="1" si="137"/>
        <v>17.962383052146112</v>
      </c>
      <c r="DZ59" s="85">
        <f t="shared" ca="1" si="137"/>
        <v>18.021187220127018</v>
      </c>
      <c r="EA59" s="85">
        <f t="shared" ca="1" si="137"/>
        <v>18.080183897652002</v>
      </c>
      <c r="EB59" s="85">
        <f t="shared" ca="1" si="137"/>
        <v>18.139373714947219</v>
      </c>
      <c r="EC59" s="85">
        <f t="shared" ca="1" si="137"/>
        <v>18.198757304302017</v>
      </c>
      <c r="ED59" s="85">
        <f t="shared" ca="1" si="137"/>
        <v>18.258335300075693</v>
      </c>
      <c r="EE59" s="85">
        <f t="shared" ref="EE59:GP59" ca="1" si="138">$E59*EE$8*EE$17</f>
        <v>18.318108338704278</v>
      </c>
      <c r="EF59" s="85">
        <f t="shared" ca="1" si="138"/>
        <v>18.378077058707323</v>
      </c>
      <c r="EG59" s="85">
        <f t="shared" ca="1" si="138"/>
        <v>18.43824210069473</v>
      </c>
      <c r="EH59" s="85">
        <f t="shared" ca="1" si="138"/>
        <v>18.498604107373591</v>
      </c>
      <c r="EI59" s="85">
        <f t="shared" ca="1" si="138"/>
        <v>18.559163723555049</v>
      </c>
      <c r="EJ59" s="85">
        <f t="shared" ca="1" si="138"/>
        <v>18.619921596161191</v>
      </c>
      <c r="EK59" s="85">
        <f t="shared" ca="1" si="138"/>
        <v>18.68087837423197</v>
      </c>
      <c r="EL59" s="85">
        <f t="shared" ca="1" si="138"/>
        <v>18.742034708932113</v>
      </c>
      <c r="EM59" s="85">
        <f t="shared" ca="1" si="138"/>
        <v>18.8033912535581</v>
      </c>
      <c r="EN59" s="85">
        <f t="shared" ca="1" si="138"/>
        <v>18.864948663545121</v>
      </c>
      <c r="EO59" s="85">
        <f t="shared" ca="1" si="138"/>
        <v>18.92670759647411</v>
      </c>
      <c r="EP59" s="85">
        <f t="shared" ca="1" si="138"/>
        <v>18.988668712078731</v>
      </c>
      <c r="EQ59" s="85">
        <f t="shared" ca="1" si="138"/>
        <v>19.050832672252461</v>
      </c>
      <c r="ER59" s="85">
        <f t="shared" ca="1" si="138"/>
        <v>19.113200141055628</v>
      </c>
      <c r="ES59" s="85">
        <f t="shared" ca="1" si="138"/>
        <v>19.175771784722532</v>
      </c>
      <c r="ET59" s="85">
        <f t="shared" ca="1" si="138"/>
        <v>19.238548271668545</v>
      </c>
      <c r="EU59" s="85">
        <f t="shared" ca="1" si="138"/>
        <v>19.30153027249726</v>
      </c>
      <c r="EV59" s="85">
        <f t="shared" ca="1" si="138"/>
        <v>19.364718460007651</v>
      </c>
      <c r="EW59" s="85">
        <f t="shared" ca="1" si="138"/>
        <v>19.42811350920126</v>
      </c>
      <c r="EX59" s="85">
        <f t="shared" ca="1" si="138"/>
        <v>19.491716097289409</v>
      </c>
      <c r="EY59" s="85">
        <f t="shared" ca="1" si="138"/>
        <v>19.555526903700436</v>
      </c>
      <c r="EZ59" s="85">
        <f t="shared" ca="1" si="138"/>
        <v>19.619546610086942</v>
      </c>
      <c r="FA59" s="85">
        <f t="shared" ca="1" si="138"/>
        <v>19.683775900333089</v>
      </c>
      <c r="FB59" s="85">
        <f t="shared" ca="1" si="138"/>
        <v>19.748215460561898</v>
      </c>
      <c r="FC59" s="85">
        <f t="shared" ca="1" si="138"/>
        <v>19.812865979142575</v>
      </c>
      <c r="FD59" s="85">
        <f t="shared" ca="1" si="138"/>
        <v>19.877728146697869</v>
      </c>
      <c r="FE59" s="85">
        <f t="shared" ca="1" si="138"/>
        <v>19.94280265611145</v>
      </c>
      <c r="FF59" s="85">
        <f t="shared" ca="1" si="138"/>
        <v>20.008090202535303</v>
      </c>
      <c r="FG59" s="85">
        <f t="shared" ca="1" si="138"/>
        <v>20.07359148339717</v>
      </c>
      <c r="FH59" s="85">
        <f t="shared" ca="1" si="138"/>
        <v>20.139307198407973</v>
      </c>
      <c r="FI59" s="85">
        <f t="shared" ca="1" si="138"/>
        <v>20.205238049569328</v>
      </c>
      <c r="FJ59" s="85">
        <f t="shared" ca="1" si="138"/>
        <v>20.271384741181002</v>
      </c>
      <c r="FK59" s="85">
        <f t="shared" ca="1" si="138"/>
        <v>20.337747979848466</v>
      </c>
      <c r="FL59" s="85">
        <f t="shared" ca="1" si="138"/>
        <v>20.404328474490431</v>
      </c>
      <c r="FM59" s="85">
        <f t="shared" ca="1" si="138"/>
        <v>20.471126936346423</v>
      </c>
      <c r="FN59" s="85">
        <f t="shared" ca="1" si="138"/>
        <v>20.538144078984384</v>
      </c>
      <c r="FO59" s="85">
        <f t="shared" ca="1" si="138"/>
        <v>20.605380618308288</v>
      </c>
      <c r="FP59" s="85">
        <f t="shared" ca="1" si="138"/>
        <v>20.672837272565793</v>
      </c>
      <c r="FQ59" s="85">
        <f t="shared" ca="1" si="138"/>
        <v>20.740514762355918</v>
      </c>
      <c r="FR59" s="85">
        <f t="shared" ca="1" si="138"/>
        <v>20.808413810636729</v>
      </c>
      <c r="FS59" s="85">
        <f t="shared" ca="1" si="138"/>
        <v>20.876535142733065</v>
      </c>
      <c r="FT59" s="85">
        <f t="shared" ca="1" si="138"/>
        <v>20.944879486344306</v>
      </c>
      <c r="FU59" s="85">
        <f t="shared" ca="1" si="138"/>
        <v>21.013447571552113</v>
      </c>
      <c r="FV59" s="85">
        <f t="shared" ca="1" si="138"/>
        <v>21.082240130828254</v>
      </c>
      <c r="FW59" s="85">
        <f t="shared" ca="1" si="138"/>
        <v>21.151257899042417</v>
      </c>
      <c r="FX59" s="85">
        <f t="shared" ca="1" si="138"/>
        <v>21.220501613470059</v>
      </c>
      <c r="FY59" s="85">
        <f t="shared" ca="1" si="138"/>
        <v>21.289972013800291</v>
      </c>
      <c r="FZ59" s="85">
        <f t="shared" ca="1" si="138"/>
        <v>21.359669842143774</v>
      </c>
      <c r="GA59" s="85">
        <f t="shared" ca="1" si="138"/>
        <v>21.429595843040634</v>
      </c>
      <c r="GB59" s="85">
        <f t="shared" ca="1" si="138"/>
        <v>21.499750763468441</v>
      </c>
      <c r="GC59" s="85">
        <f t="shared" ca="1" si="138"/>
        <v>21.570135352850166</v>
      </c>
      <c r="GD59" s="85">
        <f t="shared" ca="1" si="138"/>
        <v>21.640750363062207</v>
      </c>
      <c r="GE59" s="85">
        <f t="shared" ca="1" si="138"/>
        <v>21.711596548442401</v>
      </c>
      <c r="GF59" s="85">
        <f t="shared" ca="1" si="138"/>
        <v>21.782674665798087</v>
      </c>
      <c r="GG59" s="85">
        <f t="shared" ca="1" si="138"/>
        <v>21.853985474414209</v>
      </c>
      <c r="GH59" s="85">
        <f t="shared" ca="1" si="138"/>
        <v>21.925529736061396</v>
      </c>
      <c r="GI59" s="85">
        <f t="shared" ca="1" si="138"/>
        <v>21.997308215004125</v>
      </c>
      <c r="GJ59" s="85">
        <f t="shared" ca="1" si="138"/>
        <v>22.069321678008873</v>
      </c>
      <c r="GK59" s="85">
        <f t="shared" ca="1" si="138"/>
        <v>22.141570894352316</v>
      </c>
      <c r="GL59" s="85">
        <f t="shared" ca="1" si="138"/>
        <v>22.214056635829536</v>
      </c>
      <c r="GM59" s="85">
        <f t="shared" ca="1" si="138"/>
        <v>22.286779676762269</v>
      </c>
      <c r="GN59" s="85">
        <f t="shared" ca="1" si="138"/>
        <v>22.359740794007188</v>
      </c>
      <c r="GO59" s="85">
        <f t="shared" ca="1" si="138"/>
        <v>22.432940766964187</v>
      </c>
      <c r="GP59" s="85">
        <f t="shared" ca="1" si="138"/>
        <v>22.506380377584708</v>
      </c>
      <c r="GQ59" s="85">
        <f t="shared" ref="GQ59:IL59" ca="1" si="139">$E59*GQ$8*GQ$17</f>
        <v>22.58006041038011</v>
      </c>
      <c r="GR59" s="85">
        <f t="shared" ca="1" si="139"/>
        <v>22.653981652430026</v>
      </c>
      <c r="GS59" s="85">
        <f t="shared" ca="1" si="139"/>
        <v>22.728144893390791</v>
      </c>
      <c r="GT59" s="85">
        <f t="shared" ca="1" si="139"/>
        <v>22.802550925503866</v>
      </c>
      <c r="GU59" s="85">
        <f t="shared" ca="1" si="139"/>
        <v>22.877200543604303</v>
      </c>
      <c r="GV59" s="85">
        <f t="shared" ca="1" si="139"/>
        <v>22.952094545129242</v>
      </c>
      <c r="GW59" s="85">
        <f t="shared" ca="1" si="139"/>
        <v>23.027233730126422</v>
      </c>
      <c r="GX59" s="85">
        <f t="shared" ca="1" si="139"/>
        <v>23.10261890126273</v>
      </c>
      <c r="GY59" s="85">
        <f t="shared" ca="1" si="139"/>
        <v>23.178250863832776</v>
      </c>
      <c r="GZ59" s="85">
        <f t="shared" ca="1" si="139"/>
        <v>23.254130425767492</v>
      </c>
      <c r="HA59" s="85">
        <f t="shared" ca="1" si="139"/>
        <v>23.330258397642769</v>
      </c>
      <c r="HB59" s="85">
        <f t="shared" ca="1" si="139"/>
        <v>23.406635592688112</v>
      </c>
      <c r="HC59" s="85">
        <f t="shared" ca="1" si="139"/>
        <v>23.483262826795329</v>
      </c>
      <c r="HD59" s="85">
        <f t="shared" ca="1" si="139"/>
        <v>23.560140918527242</v>
      </c>
      <c r="HE59" s="85">
        <f t="shared" ca="1" si="139"/>
        <v>23.637270689126439</v>
      </c>
      <c r="HF59" s="85">
        <f t="shared" ca="1" si="139"/>
        <v>23.714652962524035</v>
      </c>
      <c r="HG59" s="85">
        <f t="shared" ca="1" si="139"/>
        <v>23.792288565348489</v>
      </c>
      <c r="HH59" s="85">
        <f t="shared" ca="1" si="139"/>
        <v>23.870178326934425</v>
      </c>
      <c r="HI59" s="85">
        <f t="shared" ca="1" si="139"/>
        <v>23.948323079331495</v>
      </c>
      <c r="HJ59" s="85">
        <f t="shared" ca="1" si="139"/>
        <v>24.026723657313255</v>
      </c>
      <c r="HK59" s="85">
        <f t="shared" ca="1" si="139"/>
        <v>24.105380898386102</v>
      </c>
      <c r="HL59" s="85">
        <f t="shared" ca="1" si="139"/>
        <v>24.184295642798205</v>
      </c>
      <c r="HM59" s="85">
        <f t="shared" ca="1" si="139"/>
        <v>24.263468733548493</v>
      </c>
      <c r="HN59" s="85">
        <f t="shared" ca="1" si="139"/>
        <v>24.342901016395651</v>
      </c>
      <c r="HO59" s="85">
        <f t="shared" ca="1" si="139"/>
        <v>24.422593339867156</v>
      </c>
      <c r="HP59" s="85">
        <f t="shared" ca="1" si="139"/>
        <v>24.502546555268349</v>
      </c>
      <c r="HQ59" s="85">
        <f t="shared" ca="1" si="139"/>
        <v>24.582761516691512</v>
      </c>
      <c r="HR59" s="85">
        <f t="shared" ca="1" si="139"/>
        <v>24.663239081025012</v>
      </c>
      <c r="HS59" s="85">
        <f t="shared" ca="1" si="139"/>
        <v>24.743980107962447</v>
      </c>
      <c r="HT59" s="85">
        <f t="shared" ca="1" si="139"/>
        <v>24.824985460011824</v>
      </c>
      <c r="HU59" s="85">
        <f t="shared" ca="1" si="139"/>
        <v>24.906256002504772</v>
      </c>
      <c r="HV59" s="85">
        <f t="shared" ca="1" si="139"/>
        <v>24.987792603605804</v>
      </c>
      <c r="HW59" s="85">
        <f t="shared" ca="1" si="139"/>
        <v>25.069596134321564</v>
      </c>
      <c r="HX59" s="85">
        <f t="shared" ca="1" si="139"/>
        <v>25.151667468510151</v>
      </c>
      <c r="HY59" s="85">
        <f t="shared" ca="1" si="139"/>
        <v>25.234007482890451</v>
      </c>
      <c r="HZ59" s="85">
        <f t="shared" ca="1" si="139"/>
        <v>25.316617057051495</v>
      </c>
      <c r="IA59" s="85">
        <f t="shared" ca="1" si="139"/>
        <v>25.399497073461859</v>
      </c>
      <c r="IB59" s="85">
        <f t="shared" ca="1" si="139"/>
        <v>25.482648417479091</v>
      </c>
      <c r="IC59" s="85">
        <f t="shared" ca="1" si="139"/>
        <v>25.566071977359183</v>
      </c>
      <c r="ID59" s="85">
        <f t="shared" ca="1" si="139"/>
        <v>25.566071977359183</v>
      </c>
      <c r="IE59" s="85">
        <f t="shared" ca="1" si="139"/>
        <v>25.566071977359183</v>
      </c>
      <c r="IF59" s="85">
        <f t="shared" ca="1" si="139"/>
        <v>25.566071977359183</v>
      </c>
      <c r="IG59" s="85">
        <f t="shared" ca="1" si="139"/>
        <v>25.566071977359183</v>
      </c>
      <c r="IH59" s="85">
        <f t="shared" ca="1" si="139"/>
        <v>25.566071977359183</v>
      </c>
      <c r="II59" s="85">
        <f t="shared" ca="1" si="139"/>
        <v>25.566071977359183</v>
      </c>
      <c r="IJ59" s="85">
        <f t="shared" ca="1" si="139"/>
        <v>25.566071977359183</v>
      </c>
      <c r="IK59" s="85">
        <f t="shared" ca="1" si="139"/>
        <v>25.566071977359183</v>
      </c>
      <c r="IL59" s="85">
        <f t="shared" ca="1" si="139"/>
        <v>25.566071977359183</v>
      </c>
    </row>
    <row r="60" spans="2:246" ht="12" customHeight="1" outlineLevel="3" x14ac:dyDescent="0.3">
      <c r="B60" s="26" t="s">
        <v>285</v>
      </c>
      <c r="C60" s="56" t="s">
        <v>150</v>
      </c>
      <c r="E60" s="85" cm="1">
        <f t="array" ref="E60">(SUMPRODUCT(Assump!$D$75:$D$76*(Assump!$H$75:$H$76=1))/(1+Assump!$D$179)+SUMPRODUCT(Assump!$D$75:$D$76*(Assump!$H$75:$H$76=0)))</f>
        <v>0.97222222222222232</v>
      </c>
      <c r="F60" s="48" t="s">
        <v>471</v>
      </c>
      <c r="G60" s="85">
        <f ca="1">$E60*G$8*G$17*G$21/Assump!$D$42</f>
        <v>0</v>
      </c>
      <c r="H60" s="85">
        <f ca="1">$E60*H$8*H$17*H$21/Assump!$D$42</f>
        <v>0</v>
      </c>
      <c r="I60" s="85">
        <f ca="1">$E60*I$8*I$17*I$21/Assump!$D$42</f>
        <v>0</v>
      </c>
      <c r="J60" s="85">
        <f ca="1">$E60*J$8*J$17*J$21/Assump!$D$42</f>
        <v>0</v>
      </c>
      <c r="K60" s="85">
        <f ca="1">$E60*K$8*K$17*K$21/Assump!$D$42</f>
        <v>0</v>
      </c>
      <c r="L60" s="85">
        <f ca="1">$E60*L$8*L$17*L$21/Assump!$D$42</f>
        <v>0</v>
      </c>
      <c r="M60" s="85">
        <f ca="1">$E60*M$8*M$17*M$21/Assump!$D$42</f>
        <v>0</v>
      </c>
      <c r="N60" s="85">
        <f ca="1">$E60*N$8*N$17*N$21/Assump!$D$42</f>
        <v>0</v>
      </c>
      <c r="O60" s="85">
        <f ca="1">$E60*O$8*O$17*O$21/Assump!$D$42</f>
        <v>0</v>
      </c>
      <c r="P60" s="85">
        <f ca="1">$E60*P$8*P$17*P$21/Assump!$D$42</f>
        <v>0</v>
      </c>
      <c r="Q60" s="85">
        <f ca="1">$E60*Q$8*Q$17*Q$21/Assump!$D$42</f>
        <v>0</v>
      </c>
      <c r="R60" s="85">
        <f ca="1">$E60*R$8*R$17*R$21/Assump!$D$42</f>
        <v>0</v>
      </c>
      <c r="S60" s="85">
        <f ca="1">$E60*S$8*S$17*S$21/Assump!$D$42</f>
        <v>706.05851863103055</v>
      </c>
      <c r="T60" s="85">
        <f ca="1">$E60*T$8*T$17*T$21/Assump!$D$42</f>
        <v>708.31318504774799</v>
      </c>
      <c r="U60" s="85">
        <f ca="1">$E60*U$8*U$17*U$21/Assump!$D$42</f>
        <v>710.575051321866</v>
      </c>
      <c r="V60" s="85">
        <f ca="1">$E60*V$8*V$17*V$21/Assump!$D$42</f>
        <v>712.90128913561637</v>
      </c>
      <c r="W60" s="85">
        <f ca="1">$E60*W$8*W$17*W$21/Assump!$D$42</f>
        <v>715.23514244664057</v>
      </c>
      <c r="X60" s="85">
        <f ca="1">$E60*X$8*X$17*X$21/Assump!$D$42</f>
        <v>717.5766361860949</v>
      </c>
      <c r="Y60" s="85">
        <f ca="1">$E60*Y$8*Y$17*Y$21/Assump!$D$42</f>
        <v>719.92579536675373</v>
      </c>
      <c r="Z60" s="85">
        <f ca="1">$E60*Z$8*Z$17*Z$21/Assump!$D$42</f>
        <v>722.28264508327709</v>
      </c>
      <c r="AA60" s="85">
        <f ca="1">$E60*AA$8*AA$17*AA$21/Assump!$D$42</f>
        <v>724.64721051247807</v>
      </c>
      <c r="AB60" s="85">
        <f ca="1">$E60*AB$8*AB$17*AB$21/Assump!$D$42</f>
        <v>727.01951691359227</v>
      </c>
      <c r="AC60" s="85">
        <f ca="1">$E60*AC$8*AC$17*AC$21/Assump!$D$42</f>
        <v>729.39958962854735</v>
      </c>
      <c r="AD60" s="85">
        <f ca="1">$E60*AD$8*AD$17*AD$21/Assump!$D$42</f>
        <v>731.78745408223369</v>
      </c>
      <c r="AE60" s="85">
        <f ca="1">$E60*AE$8*AE$17*AE$21/Assump!$D$42</f>
        <v>734.18313578277673</v>
      </c>
      <c r="AF60" s="85">
        <f ca="1">$E60*AF$8*AF$17*AF$21/Assump!$D$42</f>
        <v>736.58666032180838</v>
      </c>
      <c r="AG60" s="85">
        <f ca="1">$E60*AG$8*AG$17*AG$21/Assump!$D$42</f>
        <v>738.99805337474095</v>
      </c>
      <c r="AH60" s="85">
        <f ca="1">$E60*AH$8*AH$17*AH$21/Assump!$D$42</f>
        <v>741.41734070104144</v>
      </c>
      <c r="AI60" s="85">
        <f ca="1">$E60*AI$8*AI$17*AI$21/Assump!$D$42</f>
        <v>743.84454814450658</v>
      </c>
      <c r="AJ60" s="85">
        <f ca="1">$E60*AJ$8*AJ$17*AJ$21/Assump!$D$42</f>
        <v>746.27970163353905</v>
      </c>
      <c r="AK60" s="85">
        <f ca="1">$E60*AK$8*AK$17*AK$21/Assump!$D$42</f>
        <v>748.72282718142446</v>
      </c>
      <c r="AL60" s="85">
        <f ca="1">$E60*AL$8*AL$17*AL$21/Assump!$D$42</f>
        <v>751.17395088660874</v>
      </c>
      <c r="AM60" s="85">
        <f ca="1">$E60*AM$8*AM$17*AM$21/Assump!$D$42</f>
        <v>753.63309893297765</v>
      </c>
      <c r="AN60" s="85">
        <f ca="1">$E60*AN$8*AN$17*AN$21/Assump!$D$42</f>
        <v>756.10029759013651</v>
      </c>
      <c r="AO60" s="85">
        <f ca="1">$E60*AO$8*AO$17*AO$21/Assump!$D$42</f>
        <v>758.57557321368972</v>
      </c>
      <c r="AP60" s="85">
        <f ca="1">$E60*AP$8*AP$17*AP$21/Assump!$D$42</f>
        <v>761.05895224552364</v>
      </c>
      <c r="AQ60" s="85">
        <f ca="1">$E60*AQ$8*AQ$17*AQ$21/Assump!$D$42</f>
        <v>763.55046121408861</v>
      </c>
      <c r="AR60" s="85">
        <f ca="1">$E60*AR$8*AR$17*AR$21/Assump!$D$42</f>
        <v>766.05012673468161</v>
      </c>
      <c r="AS60" s="85">
        <f ca="1">$E60*AS$8*AS$17*AS$21/Assump!$D$42</f>
        <v>768.55797550973125</v>
      </c>
      <c r="AT60" s="85">
        <f ca="1">$E60*AT$8*AT$17*AT$21/Assump!$D$42</f>
        <v>771.0740343290837</v>
      </c>
      <c r="AU60" s="85">
        <f ca="1">$E60*AU$8*AU$17*AU$21/Assump!$D$42</f>
        <v>773.5983300702876</v>
      </c>
      <c r="AV60" s="85">
        <f ca="1">$E60*AV$8*AV$17*AV$21/Assump!$D$42</f>
        <v>776.13088969888122</v>
      </c>
      <c r="AW60" s="85">
        <f ca="1">$E60*AW$8*AW$17*AW$21/Assump!$D$42</f>
        <v>778.6717402686819</v>
      </c>
      <c r="AX60" s="85">
        <f ca="1">$E60*AX$8*AX$17*AX$21/Assump!$D$42</f>
        <v>781.22090892207359</v>
      </c>
      <c r="AY60" s="85">
        <f ca="1">$E60*AY$8*AY$17*AY$21/Assump!$D$42</f>
        <v>783.77842289029741</v>
      </c>
      <c r="AZ60" s="85">
        <f ca="1">$E60*AZ$8*AZ$17*AZ$21/Assump!$D$42</f>
        <v>786.34430949374257</v>
      </c>
      <c r="BA60" s="85">
        <f ca="1">$E60*BA$8*BA$17*BA$21/Assump!$D$42</f>
        <v>788.91859614223813</v>
      </c>
      <c r="BB60" s="85">
        <f ca="1">$E60*BB$8*BB$17*BB$21/Assump!$D$42</f>
        <v>791.50131033534535</v>
      </c>
      <c r="BC60" s="85">
        <f ca="1">$E60*BC$8*BC$17*BC$21/Assump!$D$42</f>
        <v>794.09247966265286</v>
      </c>
      <c r="BD60" s="85">
        <f ca="1">$E60*BD$8*BD$17*BD$21/Assump!$D$42</f>
        <v>796.69213180406939</v>
      </c>
      <c r="BE60" s="85">
        <f ca="1">$E60*BE$8*BE$17*BE$21/Assump!$D$42</f>
        <v>799.30029453012128</v>
      </c>
      <c r="BF60" s="85">
        <f ca="1">$E60*BF$8*BF$17*BF$21/Assump!$D$42</f>
        <v>801.91699570224807</v>
      </c>
      <c r="BG60" s="85">
        <f ca="1">$E60*BG$8*BG$17*BG$21/Assump!$D$42</f>
        <v>804.54226327309971</v>
      </c>
      <c r="BH60" s="85">
        <f ca="1">$E60*BH$8*BH$17*BH$21/Assump!$D$42</f>
        <v>807.17612528683719</v>
      </c>
      <c r="BI60" s="85">
        <f ca="1">$E60*BI$8*BI$17*BI$21/Assump!$D$42</f>
        <v>809.81860987942991</v>
      </c>
      <c r="BJ60" s="85">
        <f ca="1">$E60*BJ$8*BJ$17*BJ$21/Assump!$D$42</f>
        <v>812.46974527895713</v>
      </c>
      <c r="BK60" s="85">
        <f ca="1">$E60*BK$8*BK$17*BK$21/Assump!$D$42</f>
        <v>815.12955980591005</v>
      </c>
      <c r="BL60" s="85">
        <f ca="1">$E60*BL$8*BL$17*BL$21/Assump!$D$42</f>
        <v>817.79808187349295</v>
      </c>
      <c r="BM60" s="85">
        <f ca="1">$E60*BM$8*BM$17*BM$21/Assump!$D$42</f>
        <v>820.47533998792824</v>
      </c>
      <c r="BN60" s="85">
        <f ca="1">$E60*BN$8*BN$17*BN$21/Assump!$D$42</f>
        <v>823.16136274875976</v>
      </c>
      <c r="BO60" s="85">
        <f ca="1">$E60*BO$8*BO$17*BO$21/Assump!$D$42</f>
        <v>825.85617884915939</v>
      </c>
      <c r="BP60" s="85">
        <f ca="1">$E60*BP$8*BP$17*BP$21/Assump!$D$42</f>
        <v>828.55981707623266</v>
      </c>
      <c r="BQ60" s="85">
        <f ca="1">$E60*BQ$8*BQ$17*BQ$21/Assump!$D$42</f>
        <v>831.27230631132659</v>
      </c>
      <c r="BR60" s="85">
        <f ca="1">$E60*BR$8*BR$17*BR$21/Assump!$D$42</f>
        <v>833.99367553033812</v>
      </c>
      <c r="BS60" s="85">
        <f ca="1">$E60*BS$8*BS$17*BS$21/Assump!$D$42</f>
        <v>836.72395380402418</v>
      </c>
      <c r="BT60" s="85">
        <f ca="1">$E60*BT$8*BT$17*BT$21/Assump!$D$42</f>
        <v>839.46317029831096</v>
      </c>
      <c r="BU60" s="85">
        <f ca="1">$E60*BU$8*BU$17*BU$21/Assump!$D$42</f>
        <v>842.21135427460752</v>
      </c>
      <c r="BV60" s="85">
        <f ca="1">$E60*BV$8*BV$17*BV$21/Assump!$D$42</f>
        <v>844.96853509011589</v>
      </c>
      <c r="BW60" s="85">
        <f ca="1">$E60*BW$8*BW$17*BW$21/Assump!$D$42</f>
        <v>847.73474219814659</v>
      </c>
      <c r="BX60" s="85">
        <f ca="1">$E60*BX$8*BX$17*BX$21/Assump!$D$42</f>
        <v>850.51000514843292</v>
      </c>
      <c r="BY60" s="85">
        <f ca="1">$E60*BY$8*BY$17*BY$21/Assump!$D$42</f>
        <v>853.29435358744536</v>
      </c>
      <c r="BZ60" s="85">
        <f ca="1">$E60*BZ$8*BZ$17*BZ$21/Assump!$D$42</f>
        <v>856.08781725871052</v>
      </c>
      <c r="CA60" s="85">
        <f ca="1">$E60*CA$8*CA$17*CA$21/Assump!$D$42</f>
        <v>858.89042600312598</v>
      </c>
      <c r="CB60" s="85">
        <f ca="1">$E60*CB$8*CB$17*CB$21/Assump!$D$42</f>
        <v>861.70220975928225</v>
      </c>
      <c r="CC60" s="85">
        <f ca="1">$E60*CC$8*CC$17*CC$21/Assump!$D$42</f>
        <v>864.52319856377994</v>
      </c>
      <c r="CD60" s="85">
        <f ca="1">$E60*CD$8*CD$17*CD$21/Assump!$D$42</f>
        <v>867.35342255155206</v>
      </c>
      <c r="CE60" s="85">
        <f ca="1">$E60*CE$8*CE$17*CE$21/Assump!$D$42</f>
        <v>870.1929119561853</v>
      </c>
      <c r="CF60" s="85">
        <f ca="1">$E60*CF$8*CF$17*CF$21/Assump!$D$42</f>
        <v>873.04169711024372</v>
      </c>
      <c r="CG60" s="85">
        <f ca="1">$E60*CG$8*CG$17*CG$21/Assump!$D$42</f>
        <v>875.89980844559204</v>
      </c>
      <c r="CH60" s="85">
        <f ca="1">$E60*CH$8*CH$17*CH$21/Assump!$D$42</f>
        <v>878.7672764937206</v>
      </c>
      <c r="CI60" s="85">
        <f ca="1">$E60*CI$8*CI$17*CI$21/Assump!$D$42</f>
        <v>881.64413188607284</v>
      </c>
      <c r="CJ60" s="85">
        <f ca="1">$E60*CJ$8*CJ$17*CJ$21/Assump!$D$42</f>
        <v>884.53040535437049</v>
      </c>
      <c r="CK60" s="85">
        <f ca="1">$E60*CK$8*CK$17*CK$21/Assump!$D$42</f>
        <v>887.42612773094356</v>
      </c>
      <c r="CL60" s="85">
        <f ca="1">$E60*CL$8*CL$17*CL$21/Assump!$D$42</f>
        <v>890.33132994905895</v>
      </c>
      <c r="CM60" s="85">
        <f ca="1">$E60*CM$8*CM$17*CM$21/Assump!$D$42</f>
        <v>893.24604304325146</v>
      </c>
      <c r="CN60" s="85">
        <f ca="1">$E60*CN$8*CN$17*CN$21/Assump!$D$42</f>
        <v>896.17029814965395</v>
      </c>
      <c r="CO60" s="85">
        <f ca="1">$E60*CO$8*CO$17*CO$21/Assump!$D$42</f>
        <v>899.10412650633145</v>
      </c>
      <c r="CP60" s="85">
        <f ca="1">$E60*CP$8*CP$17*CP$21/Assump!$D$42</f>
        <v>902.04755945361444</v>
      </c>
      <c r="CQ60" s="85">
        <f ca="1">$E60*CQ$8*CQ$17*CQ$21/Assump!$D$42</f>
        <v>905.00062843443322</v>
      </c>
      <c r="CR60" s="85">
        <f ca="1">$E60*CR$8*CR$17*CR$21/Assump!$D$42</f>
        <v>907.96336499465406</v>
      </c>
      <c r="CS60" s="85">
        <f ca="1">$E60*CS$8*CS$17*CS$21/Assump!$D$42</f>
        <v>910.93580078341631</v>
      </c>
      <c r="CT60" s="85">
        <f ca="1">$E60*CT$8*CT$17*CT$21/Assump!$D$42</f>
        <v>913.91796755347025</v>
      </c>
      <c r="CU60" s="85">
        <f ca="1">$E60*CU$8*CU$17*CU$21/Assump!$D$42</f>
        <v>916.90989716151626</v>
      </c>
      <c r="CV60" s="85">
        <f ca="1">$E60*CV$8*CV$17*CV$21/Assump!$D$42</f>
        <v>919.91162156854591</v>
      </c>
      <c r="CW60" s="85">
        <f ca="1">$E60*CW$8*CW$17*CW$21/Assump!$D$42</f>
        <v>922.92317284018202</v>
      </c>
      <c r="CX60" s="85">
        <f ca="1">$E60*CX$8*CX$17*CX$21/Assump!$D$42</f>
        <v>925.94458314702229</v>
      </c>
      <c r="CY60" s="85">
        <f ca="1">$E60*CY$8*CY$17*CY$21/Assump!$D$42</f>
        <v>928.9758847649822</v>
      </c>
      <c r="CZ60" s="85">
        <f ca="1">$E60*CZ$8*CZ$17*CZ$21/Assump!$D$42</f>
        <v>932.01711007564074</v>
      </c>
      <c r="DA60" s="85">
        <f ca="1">$E60*DA$8*DA$17*DA$21/Assump!$D$42</f>
        <v>935.06829156658546</v>
      </c>
      <c r="DB60" s="85">
        <f ca="1">$E60*DB$8*DB$17*DB$21/Assump!$D$42</f>
        <v>938.12946183175995</v>
      </c>
      <c r="DC60" s="85">
        <f ca="1">$E60*DC$8*DC$17*DC$21/Assump!$D$42</f>
        <v>941.20065357181147</v>
      </c>
      <c r="DD60" s="85">
        <f ca="1">$E60*DD$8*DD$17*DD$21/Assump!$D$42</f>
        <v>944.28189959444114</v>
      </c>
      <c r="DE60" s="85">
        <f ca="1">$E60*DE$8*DE$17*DE$21/Assump!$D$42</f>
        <v>947.37323281475381</v>
      </c>
      <c r="DF60" s="85">
        <f ca="1">$E60*DF$8*DF$17*DF$21/Assump!$D$42</f>
        <v>950.47468625560975</v>
      </c>
      <c r="DG60" s="85">
        <f ca="1">$E60*DG$8*DG$17*DG$21/Assump!$D$42</f>
        <v>953.58629304797785</v>
      </c>
      <c r="DH60" s="85">
        <f ca="1">$E60*DH$8*DH$17*DH$21/Assump!$D$42</f>
        <v>956.70808643128862</v>
      </c>
      <c r="DI60" s="85">
        <f ca="1">$E60*DI$8*DI$17*DI$21/Assump!$D$42</f>
        <v>959.84009975379001</v>
      </c>
      <c r="DJ60" s="85">
        <f ca="1">$E60*DJ$8*DJ$17*DJ$21/Assump!$D$42</f>
        <v>962.98236647290389</v>
      </c>
      <c r="DK60" s="85">
        <f ca="1">$E60*DK$8*DK$17*DK$21/Assump!$D$42</f>
        <v>966.13492015558234</v>
      </c>
      <c r="DL60" s="85">
        <f ca="1">$E60*DL$8*DL$17*DL$21/Assump!$D$42</f>
        <v>969.29779447866724</v>
      </c>
      <c r="DM60" s="85">
        <f ca="1">$E60*DM$8*DM$17*DM$21/Assump!$D$42</f>
        <v>972.47102322924968</v>
      </c>
      <c r="DN60" s="85">
        <f ca="1">$E60*DN$8*DN$17*DN$21/Assump!$D$42</f>
        <v>975.65464030503097</v>
      </c>
      <c r="DO60" s="85">
        <f ca="1">$E60*DO$8*DO$17*DO$21/Assump!$D$42</f>
        <v>978.84867971468464</v>
      </c>
      <c r="DP60" s="85">
        <f ca="1">$E60*DP$8*DP$17*DP$21/Assump!$D$42</f>
        <v>982.05317557821957</v>
      </c>
      <c r="DQ60" s="85">
        <f ca="1">$E60*DQ$8*DQ$17*DQ$21/Assump!$D$42</f>
        <v>985.26816212734457</v>
      </c>
      <c r="DR60" s="85">
        <f ca="1">$E60*DR$8*DR$17*DR$21/Assump!$D$42</f>
        <v>988.49367370583479</v>
      </c>
      <c r="DS60" s="85">
        <f ca="1">$E60*DS$8*DS$17*DS$21/Assump!$D$42</f>
        <v>991.72974476989771</v>
      </c>
      <c r="DT60" s="85">
        <f ca="1">$E60*DT$8*DT$17*DT$21/Assump!$D$42</f>
        <v>994.97640988854084</v>
      </c>
      <c r="DU60" s="85">
        <f ca="1">$E60*DU$8*DU$17*DU$21/Assump!$D$42</f>
        <v>998.23370374394244</v>
      </c>
      <c r="DV60" s="85">
        <f ca="1">$E60*DV$8*DV$17*DV$21/Assump!$D$42</f>
        <v>1001.5016611318208</v>
      </c>
      <c r="DW60" s="85">
        <f ca="1">$E60*DW$8*DW$17*DW$21/Assump!$D$42</f>
        <v>1004.7803169618063</v>
      </c>
      <c r="DX60" s="85">
        <f ca="1">$E60*DX$8*DX$17*DX$21/Assump!$D$42</f>
        <v>1008.0697062578146</v>
      </c>
      <c r="DY60" s="85">
        <f ca="1">$E60*DY$8*DY$17*DY$21/Assump!$D$42</f>
        <v>1011.3698641584203</v>
      </c>
      <c r="DZ60" s="85">
        <f ca="1">$E60*DZ$8*DZ$17*DZ$21/Assump!$D$42</f>
        <v>1014.6808259172328</v>
      </c>
      <c r="EA60" s="85">
        <f ca="1">$E60*EA$8*EA$17*EA$21/Assump!$D$42</f>
        <v>1018.0026269032724</v>
      </c>
      <c r="EB60" s="85">
        <f ca="1">$E60*EB$8*EB$17*EB$21/Assump!$D$42</f>
        <v>1021.3353026013488</v>
      </c>
      <c r="EC60" s="85">
        <f ca="1">$E60*EC$8*EC$17*EC$21/Assump!$D$42</f>
        <v>1024.6788886124391</v>
      </c>
      <c r="ED60" s="85">
        <f ca="1">$E60*ED$8*ED$17*ED$21/Assump!$D$42</f>
        <v>1028.033420654069</v>
      </c>
      <c r="EE60" s="85">
        <f ca="1">$E60*EE$8*EE$17*EE$21/Assump!$D$42</f>
        <v>1031.3989345606942</v>
      </c>
      <c r="EF60" s="85">
        <f ca="1">$E60*EF$8*EF$17*EF$21/Assump!$D$42</f>
        <v>1034.7754662840832</v>
      </c>
      <c r="EG60" s="85">
        <f ca="1">$E60*EG$8*EG$17*EG$21/Assump!$D$42</f>
        <v>1038.1630518937006</v>
      </c>
      <c r="EH60" s="85">
        <f ca="1">$E60*EH$8*EH$17*EH$21/Assump!$D$42</f>
        <v>1041.5617275770942</v>
      </c>
      <c r="EI60" s="85">
        <f ca="1">$E60*EI$8*EI$17*EI$21/Assump!$D$42</f>
        <v>1044.9715296402792</v>
      </c>
      <c r="EJ60" s="85">
        <f ca="1">$E60*EJ$8*EJ$17*EJ$21/Assump!$D$42</f>
        <v>1048.3924945081278</v>
      </c>
      <c r="EK60" s="85">
        <f ca="1">$E60*EK$8*EK$17*EK$21/Assump!$D$42</f>
        <v>1051.8246587247579</v>
      </c>
      <c r="EL60" s="85">
        <f ca="1">$E60*EL$8*EL$17*EL$21/Assump!$D$42</f>
        <v>1055.2680589539229</v>
      </c>
      <c r="EM60" s="85">
        <f ca="1">$E60*EM$8*EM$17*EM$21/Assump!$D$42</f>
        <v>1058.7227319794042</v>
      </c>
      <c r="EN60" s="85">
        <f ca="1">$E60*EN$8*EN$17*EN$21/Assump!$D$42</f>
        <v>1062.1887147054035</v>
      </c>
      <c r="EO60" s="85">
        <f ca="1">$E60*EO$8*EO$17*EO$21/Assump!$D$42</f>
        <v>1065.6660441569375</v>
      </c>
      <c r="EP60" s="85">
        <f ca="1">$E60*EP$8*EP$17*EP$21/Assump!$D$42</f>
        <v>1069.1547574802323</v>
      </c>
      <c r="EQ60" s="85">
        <f ca="1">$E60*EQ$8*EQ$17*EQ$21/Assump!$D$42</f>
        <v>1072.6548919431227</v>
      </c>
      <c r="ER60" s="85">
        <f ca="1">$E60*ER$8*ER$17*ER$21/Assump!$D$42</f>
        <v>1076.1664849354472</v>
      </c>
      <c r="ES60" s="85">
        <f ca="1">$E60*ES$8*ES$17*ES$21/Assump!$D$42</f>
        <v>1079.6895739694494</v>
      </c>
      <c r="ET60" s="85">
        <f ca="1">$E60*ET$8*ET$17*ET$21/Assump!$D$42</f>
        <v>1083.2241966801785</v>
      </c>
      <c r="EU60" s="85">
        <f ca="1">$E60*EU$8*EU$17*EU$21/Assump!$D$42</f>
        <v>1086.7703908258911</v>
      </c>
      <c r="EV60" s="85">
        <f ca="1">$E60*EV$8*EV$17*EV$21/Assump!$D$42</f>
        <v>1090.3281942884535</v>
      </c>
      <c r="EW60" s="85">
        <f ca="1">$E60*EW$8*EW$17*EW$21/Assump!$D$42</f>
        <v>1093.8976450737487</v>
      </c>
      <c r="EX60" s="85">
        <f ca="1">$E60*EX$8*EX$17*EX$21/Assump!$D$42</f>
        <v>1097.4787813120804</v>
      </c>
      <c r="EY60" s="85">
        <f ca="1">$E60*EY$8*EY$17*EY$21/Assump!$D$42</f>
        <v>1101.0716412585812</v>
      </c>
      <c r="EZ60" s="85">
        <f ca="1">$E60*EZ$8*EZ$17*EZ$21/Assump!$D$42</f>
        <v>1104.6762632936204</v>
      </c>
      <c r="FA60" s="85">
        <f ca="1">$E60*FA$8*FA$17*FA$21/Assump!$D$42</f>
        <v>1108.2926859232155</v>
      </c>
      <c r="FB60" s="85">
        <f ca="1">$E60*FB$8*FB$17*FB$21/Assump!$D$42</f>
        <v>1111.9209477794427</v>
      </c>
      <c r="FC60" s="85">
        <f ca="1">$E60*FC$8*FC$17*FC$21/Assump!$D$42</f>
        <v>1115.5610876208486</v>
      </c>
      <c r="FD60" s="85">
        <f ca="1">$E60*FD$8*FD$17*FD$21/Assump!$D$42</f>
        <v>1119.213144332866</v>
      </c>
      <c r="FE60" s="85">
        <f ca="1">$E60*FE$8*FE$17*FE$21/Assump!$D$42</f>
        <v>1122.8771569282283</v>
      </c>
      <c r="FF60" s="85">
        <f ca="1">$E60*FF$8*FF$17*FF$21/Assump!$D$42</f>
        <v>1126.5531645473866</v>
      </c>
      <c r="FG60" s="85">
        <f ca="1">$E60*FG$8*FG$17*FG$21/Assump!$D$42</f>
        <v>1130.2412064589278</v>
      </c>
      <c r="FH60" s="85">
        <f ca="1">$E60*FH$8*FH$17*FH$21/Assump!$D$42</f>
        <v>1133.9413220599927</v>
      </c>
      <c r="FI60" s="85">
        <f ca="1">$E60*FI$8*FI$17*FI$21/Assump!$D$42</f>
        <v>1137.6535508766997</v>
      </c>
      <c r="FJ60" s="85">
        <f ca="1">$E60*FJ$8*FJ$17*FJ$21/Assump!$D$42</f>
        <v>1141.3779325645646</v>
      </c>
      <c r="FK60" s="85">
        <f ca="1">$E60*FK$8*FK$17*FK$21/Assump!$D$42</f>
        <v>1145.114506908925</v>
      </c>
      <c r="FL60" s="85">
        <f ca="1">$E60*FL$8*FL$17*FL$21/Assump!$D$42</f>
        <v>1148.8633138253658</v>
      </c>
      <c r="FM60" s="85">
        <f ca="1">$E60*FM$8*FM$17*FM$21/Assump!$D$42</f>
        <v>1152.6243933601447</v>
      </c>
      <c r="FN60" s="85">
        <f ca="1">$E60*FN$8*FN$17*FN$21/Assump!$D$42</f>
        <v>1156.397785690621</v>
      </c>
      <c r="FO60" s="85">
        <f ca="1">$E60*FO$8*FO$17*FO$21/Assump!$D$42</f>
        <v>1160.183531125683</v>
      </c>
      <c r="FP60" s="85">
        <f ca="1">$E60*FP$8*FP$17*FP$21/Assump!$D$42</f>
        <v>1163.9816701061811</v>
      </c>
      <c r="FQ60" s="85">
        <f ca="1">$E60*FQ$8*FQ$17*FQ$21/Assump!$D$42</f>
        <v>1167.7922432053581</v>
      </c>
      <c r="FR60" s="85">
        <f ca="1">$E60*FR$8*FR$17*FR$21/Assump!$D$42</f>
        <v>1171.6152911292827</v>
      </c>
      <c r="FS60" s="85">
        <f ca="1">$E60*FS$8*FS$17*FS$21/Assump!$D$42</f>
        <v>1175.4508547172854</v>
      </c>
      <c r="FT60" s="85">
        <f ca="1">$E60*FT$8*FT$17*FT$21/Assump!$D$42</f>
        <v>1179.298974942393</v>
      </c>
      <c r="FU60" s="85">
        <f ca="1">$E60*FU$8*FU$17*FU$21/Assump!$D$42</f>
        <v>1183.1596929117684</v>
      </c>
      <c r="FV60" s="85">
        <f ca="1">$E60*FV$8*FV$17*FV$21/Assump!$D$42</f>
        <v>1187.0330498671478</v>
      </c>
      <c r="FW60" s="85">
        <f ca="1">$E60*FW$8*FW$17*FW$21/Assump!$D$42</f>
        <v>1190.9190871852829</v>
      </c>
      <c r="FX60" s="85">
        <f ca="1">$E60*FX$8*FX$17*FX$21/Assump!$D$42</f>
        <v>1194.8178463783813</v>
      </c>
      <c r="FY60" s="85">
        <f ca="1">$E60*FY$8*FY$17*FY$21/Assump!$D$42</f>
        <v>1198.7293690945514</v>
      </c>
      <c r="FZ60" s="85">
        <f ca="1">$E60*FZ$8*FZ$17*FZ$21/Assump!$D$42</f>
        <v>1202.6536971182463</v>
      </c>
      <c r="GA60" s="85">
        <f ca="1">$E60*GA$8*GA$17*GA$21/Assump!$D$42</f>
        <v>1206.5908723707109</v>
      </c>
      <c r="GB60" s="85">
        <f ca="1">$E60*GB$8*GB$17*GB$21/Assump!$D$42</f>
        <v>1210.5409369104291</v>
      </c>
      <c r="GC60" s="85">
        <f ca="1">$E60*GC$8*GC$17*GC$21/Assump!$D$42</f>
        <v>1214.5039329335732</v>
      </c>
      <c r="GD60" s="85">
        <f ca="1">$E60*GD$8*GD$17*GD$21/Assump!$D$42</f>
        <v>1218.4799027744548</v>
      </c>
      <c r="GE60" s="85">
        <f ca="1">$E60*GE$8*GE$17*GE$21/Assump!$D$42</f>
        <v>1222.4688889059773</v>
      </c>
      <c r="GF60" s="85">
        <f ca="1">$E60*GF$8*GF$17*GF$21/Assump!$D$42</f>
        <v>1226.4709339400893</v>
      </c>
      <c r="GG60" s="85">
        <f ca="1">$E60*GG$8*GG$17*GG$21/Assump!$D$42</f>
        <v>1230.4860806282397</v>
      </c>
      <c r="GH60" s="85">
        <f ca="1">$E60*GH$8*GH$17*GH$21/Assump!$D$42</f>
        <v>1234.5143718618344</v>
      </c>
      <c r="GI60" s="85">
        <f ca="1">$E60*GI$8*GI$17*GI$21/Assump!$D$42</f>
        <v>1238.5558506726948</v>
      </c>
      <c r="GJ60" s="85">
        <f ca="1">$E60*GJ$8*GJ$17*GJ$21/Assump!$D$42</f>
        <v>1242.6105602335172</v>
      </c>
      <c r="GK60" s="85">
        <f ca="1">$E60*GK$8*GK$17*GK$21/Assump!$D$42</f>
        <v>1246.678543858334</v>
      </c>
      <c r="GL60" s="85">
        <f ca="1">$E60*GL$8*GL$17*GL$21/Assump!$D$42</f>
        <v>1250.7598450029768</v>
      </c>
      <c r="GM60" s="85">
        <f ca="1">$E60*GM$8*GM$17*GM$21/Assump!$D$42</f>
        <v>1254.8545072655402</v>
      </c>
      <c r="GN60" s="85">
        <f ca="1">$E60*GN$8*GN$17*GN$21/Assump!$D$42</f>
        <v>1258.9625743868469</v>
      </c>
      <c r="GO60" s="85">
        <f ca="1">$E60*GO$8*GO$17*GO$21/Assump!$D$42</f>
        <v>1263.0840902509167</v>
      </c>
      <c r="GP60" s="85">
        <f ca="1">$E60*GP$8*GP$17*GP$21/Assump!$D$42</f>
        <v>1267.2190988854336</v>
      </c>
      <c r="GQ60" s="85">
        <f ca="1">$E60*GQ$8*GQ$17*GQ$21/Assump!$D$42</f>
        <v>1271.3676444622172</v>
      </c>
      <c r="GR60" s="85">
        <f ca="1">$E60*GR$8*GR$17*GR$21/Assump!$D$42</f>
        <v>1275.5297712976935</v>
      </c>
      <c r="GS60" s="85">
        <f ca="1">$E60*GS$8*GS$17*GS$21/Assump!$D$42</f>
        <v>1279.7055238533701</v>
      </c>
      <c r="GT60" s="85">
        <f ca="1">$E60*GT$8*GT$17*GT$21/Assump!$D$42</f>
        <v>1283.8949467363086</v>
      </c>
      <c r="GU60" s="85">
        <f ca="1">$E60*GU$8*GU$17*GU$21/Assump!$D$42</f>
        <v>1288.0980846996033</v>
      </c>
      <c r="GV60" s="85">
        <f ca="1">$E60*GV$8*GV$17*GV$21/Assump!$D$42</f>
        <v>1292.3149826428585</v>
      </c>
      <c r="GW60" s="85">
        <f ca="1">$E60*GW$8*GW$17*GW$21/Assump!$D$42</f>
        <v>1296.5456856126682</v>
      </c>
      <c r="GX60" s="85">
        <f ca="1">$E60*GX$8*GX$17*GX$21/Assump!$D$42</f>
        <v>1300.7902388030968</v>
      </c>
      <c r="GY60" s="85">
        <f ca="1">$E60*GY$8*GY$17*GY$21/Assump!$D$42</f>
        <v>1305.0486875561626</v>
      </c>
      <c r="GZ60" s="85">
        <f ca="1">$E60*GZ$8*GZ$17*GZ$21/Assump!$D$42</f>
        <v>1309.3210773623216</v>
      </c>
      <c r="HA60" s="85">
        <f ca="1">$E60*HA$8*HA$17*HA$21/Assump!$D$42</f>
        <v>1313.6074538609544</v>
      </c>
      <c r="HB60" s="85">
        <f ca="1">$E60*HB$8*HB$17*HB$21/Assump!$D$42</f>
        <v>1317.907862840852</v>
      </c>
      <c r="HC60" s="85">
        <f ca="1">$E60*HC$8*HC$17*HC$21/Assump!$D$42</f>
        <v>1322.2223502407066</v>
      </c>
      <c r="HD60" s="85">
        <f ca="1">$E60*HD$8*HD$17*HD$21/Assump!$D$42</f>
        <v>1326.5509621496024</v>
      </c>
      <c r="HE60" s="85">
        <f ca="1">$E60*HE$8*HE$17*HE$21/Assump!$D$42</f>
        <v>1330.8937448075058</v>
      </c>
      <c r="HF60" s="85">
        <f ca="1">$E60*HF$8*HF$17*HF$21/Assump!$D$42</f>
        <v>1335.2507446057618</v>
      </c>
      <c r="HG60" s="85">
        <f ca="1">$E60*HG$8*HG$17*HG$21/Assump!$D$42</f>
        <v>1339.6220080875883</v>
      </c>
      <c r="HH60" s="85">
        <f ca="1">$E60*HH$8*HH$17*HH$21/Assump!$D$42</f>
        <v>1344.0075819485737</v>
      </c>
      <c r="HI60" s="85">
        <f ca="1">$E60*HI$8*HI$17*HI$21/Assump!$D$42</f>
        <v>1348.4075130371757</v>
      </c>
      <c r="HJ60" s="85">
        <f ca="1">$E60*HJ$8*HJ$17*HJ$21/Assump!$D$42</f>
        <v>1352.8218483552214</v>
      </c>
      <c r="HK60" s="85">
        <f ca="1">$E60*HK$8*HK$17*HK$21/Assump!$D$42</f>
        <v>1357.2506350584099</v>
      </c>
      <c r="HL60" s="85">
        <f ca="1">$E60*HL$8*HL$17*HL$21/Assump!$D$42</f>
        <v>1361.6939204568152</v>
      </c>
      <c r="HM60" s="85">
        <f ca="1">$E60*HM$8*HM$17*HM$21/Assump!$D$42</f>
        <v>1366.151752015393</v>
      </c>
      <c r="HN60" s="85">
        <f ca="1">$E60*HN$8*HN$17*HN$21/Assump!$D$42</f>
        <v>1370.6241773544866</v>
      </c>
      <c r="HO60" s="85">
        <f ca="1">$E60*HO$8*HO$17*HO$21/Assump!$D$42</f>
        <v>1375.1112442503359</v>
      </c>
      <c r="HP60" s="85">
        <f ca="1">$E60*HP$8*HP$17*HP$21/Assump!$D$42</f>
        <v>1379.6130006355872</v>
      </c>
      <c r="HQ60" s="85">
        <f ca="1">$E60*HQ$8*HQ$17*HQ$21/Assump!$D$42</f>
        <v>1384.129494599807</v>
      </c>
      <c r="HR60" s="85">
        <f ca="1">$E60*HR$8*HR$17*HR$21/Assump!$D$42</f>
        <v>1388.6607743899931</v>
      </c>
      <c r="HS60" s="85">
        <f ca="1">$E60*HS$8*HS$17*HS$21/Assump!$D$42</f>
        <v>1393.2068884110929</v>
      </c>
      <c r="HT60" s="85">
        <f ca="1">$E60*HT$8*HT$17*HT$21/Assump!$D$42</f>
        <v>1397.7678852265178</v>
      </c>
      <c r="HU60" s="85">
        <f ca="1">$E60*HU$8*HU$17*HU$21/Assump!$D$42</f>
        <v>1402.3438135586639</v>
      </c>
      <c r="HV60" s="85">
        <f ca="1">$E60*HV$8*HV$17*HV$21/Assump!$D$42</f>
        <v>1406.9347222894316</v>
      </c>
      <c r="HW60" s="85">
        <f ca="1">$E60*HW$8*HW$17*HW$21/Assump!$D$42</f>
        <v>1411.5406604607474</v>
      </c>
      <c r="HX60" s="85">
        <f ca="1">$E60*HX$8*HX$17*HX$21/Assump!$D$42</f>
        <v>1416.161677275089</v>
      </c>
      <c r="HY60" s="85">
        <f ca="1">$E60*HY$8*HY$17*HY$21/Assump!$D$42</f>
        <v>1420.7978220960101</v>
      </c>
      <c r="HZ60" s="85">
        <f ca="1">$E60*HZ$8*HZ$17*HZ$21/Assump!$D$42</f>
        <v>1425.4491444486671</v>
      </c>
      <c r="IA60" s="85">
        <f ca="1">$E60*IA$8*IA$17*IA$21/Assump!$D$42</f>
        <v>1430.11569402035</v>
      </c>
      <c r="IB60" s="85">
        <f ca="1">$E60*IB$8*IB$17*IB$21/Assump!$D$42</f>
        <v>1434.7975206610113</v>
      </c>
      <c r="IC60" s="85">
        <f ca="1">$E60*IC$8*IC$17*IC$21/Assump!$D$42</f>
        <v>1439.4946743837997</v>
      </c>
      <c r="ID60" s="85">
        <f ca="1">$E60*ID$8*ID$17*ID$21/Assump!$D$42</f>
        <v>1439.4946743837997</v>
      </c>
      <c r="IE60" s="85">
        <f ca="1">$E60*IE$8*IE$17*IE$21/Assump!$D$42</f>
        <v>1439.4946743837997</v>
      </c>
      <c r="IF60" s="85">
        <f ca="1">$E60*IF$8*IF$17*IF$21/Assump!$D$42</f>
        <v>1439.4946743837997</v>
      </c>
      <c r="IG60" s="85">
        <f ca="1">$E60*IG$8*IG$17*IG$21/Assump!$D$42</f>
        <v>1439.4946743837997</v>
      </c>
      <c r="IH60" s="85">
        <f ca="1">$E60*IH$8*IH$17*IH$21/Assump!$D$42</f>
        <v>1439.4946743837997</v>
      </c>
      <c r="II60" s="85">
        <f ca="1">$E60*II$8*II$17*II$21/Assump!$D$42</f>
        <v>1439.4946743837997</v>
      </c>
      <c r="IJ60" s="85">
        <f ca="1">$E60*IJ$8*IJ$17*IJ$21/Assump!$D$42</f>
        <v>1439.4946743837997</v>
      </c>
      <c r="IK60" s="85">
        <f ca="1">$E60*IK$8*IK$17*IK$21/Assump!$D$42</f>
        <v>1439.4946743837997</v>
      </c>
      <c r="IL60" s="85">
        <f ca="1">$E60*IL$8*IL$17*IL$21/Assump!$D$42</f>
        <v>1439.4946743837997</v>
      </c>
    </row>
    <row r="61" spans="2:246" ht="12" customHeight="1" outlineLevel="2" x14ac:dyDescent="0.3">
      <c r="B61" s="7" t="s">
        <v>169</v>
      </c>
      <c r="C61" s="56" t="s">
        <v>150</v>
      </c>
      <c r="E61" s="85" cm="1">
        <f t="array" ref="E61">(SUMPRODUCT(Assump!$D$78:$D$81*(Assump!$H$78:$H$81=1))/(1+Assump!$D$179)+SUMPRODUCT(Assump!$D$78:$D$81*(Assump!$H$78:$H$81=0)))</f>
        <v>11.25</v>
      </c>
      <c r="F61" s="48"/>
      <c r="G61" s="85">
        <f t="shared" ref="G61:BR61" ca="1" si="140">$E61*G$8*G$17</f>
        <v>0</v>
      </c>
      <c r="H61" s="85">
        <f t="shared" ca="1" si="140"/>
        <v>0</v>
      </c>
      <c r="I61" s="85">
        <f t="shared" ca="1" si="140"/>
        <v>0</v>
      </c>
      <c r="J61" s="85">
        <f t="shared" ca="1" si="140"/>
        <v>0</v>
      </c>
      <c r="K61" s="85">
        <f t="shared" ca="1" si="140"/>
        <v>0</v>
      </c>
      <c r="L61" s="85">
        <f t="shared" ca="1" si="140"/>
        <v>0</v>
      </c>
      <c r="M61" s="85">
        <f t="shared" ca="1" si="140"/>
        <v>0</v>
      </c>
      <c r="N61" s="85">
        <f t="shared" ca="1" si="140"/>
        <v>0</v>
      </c>
      <c r="O61" s="85">
        <f t="shared" ca="1" si="140"/>
        <v>0</v>
      </c>
      <c r="P61" s="85">
        <f t="shared" ca="1" si="140"/>
        <v>0</v>
      </c>
      <c r="Q61" s="85">
        <f t="shared" ca="1" si="140"/>
        <v>0</v>
      </c>
      <c r="R61" s="85">
        <f t="shared" ca="1" si="140"/>
        <v>0</v>
      </c>
      <c r="S61" s="85">
        <f t="shared" ca="1" si="140"/>
        <v>11.285924780338673</v>
      </c>
      <c r="T61" s="85">
        <f t="shared" ca="1" si="140"/>
        <v>11.32196427977445</v>
      </c>
      <c r="U61" s="85">
        <f t="shared" ca="1" si="140"/>
        <v>11.358118864641403</v>
      </c>
      <c r="V61" s="85">
        <f t="shared" ca="1" si="140"/>
        <v>11.395302390219522</v>
      </c>
      <c r="W61" s="85">
        <f t="shared" ca="1" si="140"/>
        <v>11.43260764498457</v>
      </c>
      <c r="X61" s="85">
        <f t="shared" ca="1" si="140"/>
        <v>11.470035027446228</v>
      </c>
      <c r="Y61" s="85">
        <f t="shared" ca="1" si="140"/>
        <v>11.507584937418795</v>
      </c>
      <c r="Z61" s="85">
        <f t="shared" ca="1" si="140"/>
        <v>11.545257776025455</v>
      </c>
      <c r="AA61" s="85">
        <f t="shared" ca="1" si="140"/>
        <v>11.58305394570257</v>
      </c>
      <c r="AB61" s="85">
        <f t="shared" ca="1" si="140"/>
        <v>11.620973850203974</v>
      </c>
      <c r="AC61" s="85">
        <f t="shared" ca="1" si="140"/>
        <v>11.659017894605279</v>
      </c>
      <c r="AD61" s="85">
        <f t="shared" ca="1" si="140"/>
        <v>11.697186485308217</v>
      </c>
      <c r="AE61" s="85">
        <f t="shared" ca="1" si="140"/>
        <v>11.735480030044968</v>
      </c>
      <c r="AF61" s="85">
        <f t="shared" ca="1" si="140"/>
        <v>11.773898937882528</v>
      </c>
      <c r="AG61" s="85">
        <f t="shared" ca="1" si="140"/>
        <v>11.812443619227064</v>
      </c>
      <c r="AH61" s="85">
        <f t="shared" ca="1" si="140"/>
        <v>11.85111448582831</v>
      </c>
      <c r="AI61" s="85">
        <f t="shared" ca="1" si="140"/>
        <v>11.88991195078396</v>
      </c>
      <c r="AJ61" s="85">
        <f t="shared" ca="1" si="140"/>
        <v>11.928836428544084</v>
      </c>
      <c r="AK61" s="85">
        <f t="shared" ca="1" si="140"/>
        <v>11.967888334915553</v>
      </c>
      <c r="AL61" s="85">
        <f t="shared" ca="1" si="140"/>
        <v>12.007068087066481</v>
      </c>
      <c r="AM61" s="85">
        <f t="shared" ca="1" si="140"/>
        <v>12.046376103530681</v>
      </c>
      <c r="AN61" s="85">
        <f t="shared" ca="1" si="140"/>
        <v>12.085812804212141</v>
      </c>
      <c r="AO61" s="85">
        <f t="shared" ca="1" si="140"/>
        <v>12.125378610389498</v>
      </c>
      <c r="AP61" s="85">
        <f t="shared" ca="1" si="140"/>
        <v>12.165073944720556</v>
      </c>
      <c r="AQ61" s="85">
        <f t="shared" ca="1" si="140"/>
        <v>12.204899231246779</v>
      </c>
      <c r="AR61" s="85">
        <f t="shared" ca="1" si="140"/>
        <v>12.244854895397843</v>
      </c>
      <c r="AS61" s="85">
        <f t="shared" ca="1" si="140"/>
        <v>12.284941363996159</v>
      </c>
      <c r="AT61" s="85">
        <f t="shared" ca="1" si="140"/>
        <v>12.325159065261452</v>
      </c>
      <c r="AU61" s="85">
        <f t="shared" ca="1" si="140"/>
        <v>12.36550842881533</v>
      </c>
      <c r="AV61" s="85">
        <f t="shared" ca="1" si="140"/>
        <v>12.405989885685859</v>
      </c>
      <c r="AW61" s="85">
        <f t="shared" ca="1" si="140"/>
        <v>12.446603868312186</v>
      </c>
      <c r="AX61" s="85">
        <f t="shared" ca="1" si="140"/>
        <v>12.487350810549151</v>
      </c>
      <c r="AY61" s="85">
        <f t="shared" ca="1" si="140"/>
        <v>12.528231147671919</v>
      </c>
      <c r="AZ61" s="85">
        <f t="shared" ca="1" si="140"/>
        <v>12.569245316380638</v>
      </c>
      <c r="BA61" s="85">
        <f t="shared" ca="1" si="140"/>
        <v>12.610393754805092</v>
      </c>
      <c r="BB61" s="85">
        <f t="shared" ca="1" si="140"/>
        <v>12.65167690250939</v>
      </c>
      <c r="BC61" s="85">
        <f t="shared" ca="1" si="140"/>
        <v>12.693095200496662</v>
      </c>
      <c r="BD61" s="85">
        <f t="shared" ca="1" si="140"/>
        <v>12.734649091213765</v>
      </c>
      <c r="BE61" s="85">
        <f t="shared" ca="1" si="140"/>
        <v>12.776339018556016</v>
      </c>
      <c r="BF61" s="85">
        <f t="shared" ca="1" si="140"/>
        <v>12.818165427871923</v>
      </c>
      <c r="BG61" s="85">
        <f t="shared" ca="1" si="140"/>
        <v>12.860128765967954</v>
      </c>
      <c r="BH61" s="85">
        <f t="shared" ca="1" si="140"/>
        <v>12.902229481113302</v>
      </c>
      <c r="BI61" s="85">
        <f t="shared" ca="1" si="140"/>
        <v>12.944468023044683</v>
      </c>
      <c r="BJ61" s="85">
        <f t="shared" ca="1" si="140"/>
        <v>12.986844842971125</v>
      </c>
      <c r="BK61" s="85">
        <f t="shared" ca="1" si="140"/>
        <v>13.029360393578806</v>
      </c>
      <c r="BL61" s="85">
        <f t="shared" ca="1" si="140"/>
        <v>13.072015129035872</v>
      </c>
      <c r="BM61" s="85">
        <f t="shared" ca="1" si="140"/>
        <v>13.114809504997304</v>
      </c>
      <c r="BN61" s="85">
        <f t="shared" ca="1" si="140"/>
        <v>13.157743978609775</v>
      </c>
      <c r="BO61" s="85">
        <f t="shared" ca="1" si="140"/>
        <v>13.200819008516536</v>
      </c>
      <c r="BP61" s="85">
        <f t="shared" ca="1" si="140"/>
        <v>13.244035054862325</v>
      </c>
      <c r="BQ61" s="85">
        <f t="shared" ca="1" si="140"/>
        <v>13.287392579298263</v>
      </c>
      <c r="BR61" s="85">
        <f t="shared" ca="1" si="140"/>
        <v>13.330892044986806</v>
      </c>
      <c r="BS61" s="85">
        <f t="shared" ref="BS61:ED61" ca="1" si="141">$E61*BS$8*BS$17</f>
        <v>13.374533916606678</v>
      </c>
      <c r="BT61" s="85">
        <f t="shared" ca="1" si="141"/>
        <v>13.418318660357841</v>
      </c>
      <c r="BU61" s="85">
        <f t="shared" ca="1" si="141"/>
        <v>13.462246743966476</v>
      </c>
      <c r="BV61" s="85">
        <f t="shared" ca="1" si="141"/>
        <v>13.506318636689977</v>
      </c>
      <c r="BW61" s="85">
        <f t="shared" ca="1" si="141"/>
        <v>13.550534809321963</v>
      </c>
      <c r="BX61" s="85">
        <f t="shared" ca="1" si="141"/>
        <v>13.59489573419731</v>
      </c>
      <c r="BY61" s="85">
        <f t="shared" ca="1" si="141"/>
        <v>13.639401885197199</v>
      </c>
      <c r="BZ61" s="85">
        <f t="shared" ca="1" si="141"/>
        <v>13.684053737754168</v>
      </c>
      <c r="CA61" s="85">
        <f t="shared" ca="1" si="141"/>
        <v>13.728851768857201</v>
      </c>
      <c r="CB61" s="85">
        <f t="shared" ca="1" si="141"/>
        <v>13.773796457056822</v>
      </c>
      <c r="CC61" s="85">
        <f t="shared" ca="1" si="141"/>
        <v>13.8188882824702</v>
      </c>
      <c r="CD61" s="85">
        <f t="shared" ca="1" si="141"/>
        <v>13.864127726786284</v>
      </c>
      <c r="CE61" s="85">
        <f t="shared" ca="1" si="141"/>
        <v>13.90951527327095</v>
      </c>
      <c r="CF61" s="85">
        <f t="shared" ca="1" si="141"/>
        <v>13.95505140677216</v>
      </c>
      <c r="CG61" s="85">
        <f t="shared" ca="1" si="141"/>
        <v>14.00073661372514</v>
      </c>
      <c r="CH61" s="85">
        <f t="shared" ca="1" si="141"/>
        <v>14.04657138215758</v>
      </c>
      <c r="CI61" s="85">
        <f t="shared" ca="1" si="141"/>
        <v>14.092556201694848</v>
      </c>
      <c r="CJ61" s="85">
        <f t="shared" ca="1" si="141"/>
        <v>14.138691563565208</v>
      </c>
      <c r="CK61" s="85">
        <f t="shared" ca="1" si="141"/>
        <v>14.184977960605092</v>
      </c>
      <c r="CL61" s="85">
        <f t="shared" ca="1" si="141"/>
        <v>14.231415887264339</v>
      </c>
      <c r="CM61" s="85">
        <f t="shared" ca="1" si="141"/>
        <v>14.278005839611495</v>
      </c>
      <c r="CN61" s="85">
        <f t="shared" ca="1" si="141"/>
        <v>14.324748315339098</v>
      </c>
      <c r="CO61" s="85">
        <f t="shared" ca="1" si="141"/>
        <v>14.371643813769012</v>
      </c>
      <c r="CP61" s="85">
        <f t="shared" ca="1" si="141"/>
        <v>14.41869283585774</v>
      </c>
      <c r="CQ61" s="85">
        <f t="shared" ca="1" si="141"/>
        <v>14.465895884201796</v>
      </c>
      <c r="CR61" s="85">
        <f t="shared" ca="1" si="141"/>
        <v>14.513253463043055</v>
      </c>
      <c r="CS61" s="85">
        <f t="shared" ca="1" si="141"/>
        <v>14.560766078274156</v>
      </c>
      <c r="CT61" s="85">
        <f t="shared" ca="1" si="141"/>
        <v>14.608434237443895</v>
      </c>
      <c r="CU61" s="85">
        <f t="shared" ca="1" si="141"/>
        <v>14.65625844976265</v>
      </c>
      <c r="CV61" s="85">
        <f t="shared" ca="1" si="141"/>
        <v>14.704239226107827</v>
      </c>
      <c r="CW61" s="85">
        <f t="shared" ca="1" si="141"/>
        <v>14.752377079029307</v>
      </c>
      <c r="CX61" s="85">
        <f t="shared" ca="1" si="141"/>
        <v>14.800672522754926</v>
      </c>
      <c r="CY61" s="85">
        <f t="shared" ca="1" si="141"/>
        <v>14.849126073195967</v>
      </c>
      <c r="CZ61" s="85">
        <f t="shared" ca="1" si="141"/>
        <v>14.897738247952676</v>
      </c>
      <c r="DA61" s="85">
        <f t="shared" ca="1" si="141"/>
        <v>14.946509566319785</v>
      </c>
      <c r="DB61" s="85">
        <f t="shared" ca="1" si="141"/>
        <v>14.995440549292063</v>
      </c>
      <c r="DC61" s="85">
        <f t="shared" ca="1" si="141"/>
        <v>15.044531719569878</v>
      </c>
      <c r="DD61" s="85">
        <f t="shared" ca="1" si="141"/>
        <v>15.093783601564789</v>
      </c>
      <c r="DE61" s="85">
        <f t="shared" ca="1" si="141"/>
        <v>15.143196721405133</v>
      </c>
      <c r="DF61" s="85">
        <f t="shared" ca="1" si="141"/>
        <v>15.192771606941662</v>
      </c>
      <c r="DG61" s="85">
        <f t="shared" ca="1" si="141"/>
        <v>15.242508787753168</v>
      </c>
      <c r="DH61" s="85">
        <f t="shared" ca="1" si="141"/>
        <v>15.292408795152152</v>
      </c>
      <c r="DI61" s="85">
        <f t="shared" ca="1" si="141"/>
        <v>15.342472162190493</v>
      </c>
      <c r="DJ61" s="85">
        <f t="shared" ca="1" si="141"/>
        <v>15.392699423665134</v>
      </c>
      <c r="DK61" s="85">
        <f t="shared" ca="1" si="141"/>
        <v>15.443091116123817</v>
      </c>
      <c r="DL61" s="85">
        <f t="shared" ca="1" si="141"/>
        <v>15.493647777870795</v>
      </c>
      <c r="DM61" s="85">
        <f t="shared" ca="1" si="141"/>
        <v>15.544369948972589</v>
      </c>
      <c r="DN61" s="85">
        <f t="shared" ca="1" si="141"/>
        <v>15.595258171263758</v>
      </c>
      <c r="DO61" s="85">
        <f t="shared" ca="1" si="141"/>
        <v>15.646312988352687</v>
      </c>
      <c r="DP61" s="85">
        <f t="shared" ca="1" si="141"/>
        <v>15.697534945627394</v>
      </c>
      <c r="DQ61" s="85">
        <f t="shared" ca="1" si="141"/>
        <v>15.748924590261351</v>
      </c>
      <c r="DR61" s="85">
        <f t="shared" ca="1" si="141"/>
        <v>15.800482471219341</v>
      </c>
      <c r="DS61" s="85">
        <f t="shared" ca="1" si="141"/>
        <v>15.852209139263307</v>
      </c>
      <c r="DT61" s="85">
        <f t="shared" ca="1" si="141"/>
        <v>15.904105146958251</v>
      </c>
      <c r="DU61" s="85">
        <f t="shared" ca="1" si="141"/>
        <v>15.956171048678124</v>
      </c>
      <c r="DV61" s="85">
        <f t="shared" ca="1" si="141"/>
        <v>16.008407400611752</v>
      </c>
      <c r="DW61" s="85">
        <f t="shared" ca="1" si="141"/>
        <v>16.060814760768782</v>
      </c>
      <c r="DX61" s="85">
        <f t="shared" ca="1" si="141"/>
        <v>16.113393688985639</v>
      </c>
      <c r="DY61" s="85">
        <f t="shared" ca="1" si="141"/>
        <v>16.166144746931501</v>
      </c>
      <c r="DZ61" s="85">
        <f t="shared" ca="1" si="141"/>
        <v>16.219068498114318</v>
      </c>
      <c r="EA61" s="85">
        <f t="shared" ca="1" si="141"/>
        <v>16.272165507886804</v>
      </c>
      <c r="EB61" s="85">
        <f t="shared" ca="1" si="141"/>
        <v>16.325436343452498</v>
      </c>
      <c r="EC61" s="85">
        <f t="shared" ca="1" si="141"/>
        <v>16.378881573871816</v>
      </c>
      <c r="ED61" s="85">
        <f t="shared" ca="1" si="141"/>
        <v>16.432501770068125</v>
      </c>
      <c r="EE61" s="85">
        <f t="shared" ref="EE61:GP61" ca="1" si="142">$E61*EE$8*EE$17</f>
        <v>16.48629750483385</v>
      </c>
      <c r="EF61" s="85">
        <f t="shared" ca="1" si="142"/>
        <v>16.540269352836592</v>
      </c>
      <c r="EG61" s="85">
        <f t="shared" ca="1" si="142"/>
        <v>16.594417890625255</v>
      </c>
      <c r="EH61" s="85">
        <f t="shared" ca="1" si="142"/>
        <v>16.648743696636231</v>
      </c>
      <c r="EI61" s="85">
        <f t="shared" ca="1" si="142"/>
        <v>16.703247351199543</v>
      </c>
      <c r="EJ61" s="85">
        <f t="shared" ca="1" si="142"/>
        <v>16.757929436545073</v>
      </c>
      <c r="EK61" s="85">
        <f t="shared" ca="1" si="142"/>
        <v>16.812790536808773</v>
      </c>
      <c r="EL61" s="85">
        <f t="shared" ca="1" si="142"/>
        <v>16.867831238038903</v>
      </c>
      <c r="EM61" s="85">
        <f t="shared" ca="1" si="142"/>
        <v>16.92305212820229</v>
      </c>
      <c r="EN61" s="85">
        <f t="shared" ca="1" si="142"/>
        <v>16.97845379719061</v>
      </c>
      <c r="EO61" s="85">
        <f t="shared" ca="1" si="142"/>
        <v>17.034036836826697</v>
      </c>
      <c r="EP61" s="85">
        <f t="shared" ca="1" si="142"/>
        <v>17.089801840870859</v>
      </c>
      <c r="EQ61" s="85">
        <f t="shared" ca="1" si="142"/>
        <v>17.145749405027214</v>
      </c>
      <c r="ER61" s="85">
        <f t="shared" ca="1" si="142"/>
        <v>17.201880126950066</v>
      </c>
      <c r="ES61" s="85">
        <f t="shared" ca="1" si="142"/>
        <v>17.258194606250278</v>
      </c>
      <c r="ET61" s="85">
        <f t="shared" ca="1" si="142"/>
        <v>17.314693444501692</v>
      </c>
      <c r="EU61" s="85">
        <f t="shared" ca="1" si="142"/>
        <v>17.371377245247533</v>
      </c>
      <c r="EV61" s="85">
        <f t="shared" ca="1" si="142"/>
        <v>17.428246614006888</v>
      </c>
      <c r="EW61" s="85">
        <f t="shared" ca="1" si="142"/>
        <v>17.485302158281137</v>
      </c>
      <c r="EX61" s="85">
        <f t="shared" ca="1" si="142"/>
        <v>17.54254448756047</v>
      </c>
      <c r="EY61" s="85">
        <f t="shared" ca="1" si="142"/>
        <v>17.599974213330391</v>
      </c>
      <c r="EZ61" s="85">
        <f t="shared" ca="1" si="142"/>
        <v>17.657591949078245</v>
      </c>
      <c r="FA61" s="85">
        <f t="shared" ca="1" si="142"/>
        <v>17.715398310299779</v>
      </c>
      <c r="FB61" s="85">
        <f t="shared" ca="1" si="142"/>
        <v>17.773393914505711</v>
      </c>
      <c r="FC61" s="85">
        <f t="shared" ca="1" si="142"/>
        <v>17.83157938122832</v>
      </c>
      <c r="FD61" s="85">
        <f t="shared" ca="1" si="142"/>
        <v>17.889955332028084</v>
      </c>
      <c r="FE61" s="85">
        <f t="shared" ca="1" si="142"/>
        <v>17.948522390500305</v>
      </c>
      <c r="FF61" s="85">
        <f t="shared" ca="1" si="142"/>
        <v>18.007281182281773</v>
      </c>
      <c r="FG61" s="85">
        <f t="shared" ca="1" si="142"/>
        <v>18.066232335057453</v>
      </c>
      <c r="FH61" s="85">
        <f t="shared" ca="1" si="142"/>
        <v>18.125376478567176</v>
      </c>
      <c r="FI61" s="85">
        <f t="shared" ca="1" si="142"/>
        <v>18.184714244612394</v>
      </c>
      <c r="FJ61" s="85">
        <f t="shared" ca="1" si="142"/>
        <v>18.244246267062902</v>
      </c>
      <c r="FK61" s="85">
        <f t="shared" ca="1" si="142"/>
        <v>18.303973181863618</v>
      </c>
      <c r="FL61" s="85">
        <f t="shared" ca="1" si="142"/>
        <v>18.363895627041387</v>
      </c>
      <c r="FM61" s="85">
        <f t="shared" ca="1" si="142"/>
        <v>18.424014242711781</v>
      </c>
      <c r="FN61" s="85">
        <f t="shared" ca="1" si="142"/>
        <v>18.484329671085948</v>
      </c>
      <c r="FO61" s="85">
        <f t="shared" ca="1" si="142"/>
        <v>18.544842556477459</v>
      </c>
      <c r="FP61" s="85">
        <f t="shared" ca="1" si="142"/>
        <v>18.605553545309213</v>
      </c>
      <c r="FQ61" s="85">
        <f t="shared" ca="1" si="142"/>
        <v>18.666463286120326</v>
      </c>
      <c r="FR61" s="85">
        <f t="shared" ca="1" si="142"/>
        <v>18.727572429573055</v>
      </c>
      <c r="FS61" s="85">
        <f t="shared" ca="1" si="142"/>
        <v>18.788881628459759</v>
      </c>
      <c r="FT61" s="85">
        <f t="shared" ca="1" si="142"/>
        <v>18.850391537709875</v>
      </c>
      <c r="FU61" s="85">
        <f t="shared" ca="1" si="142"/>
        <v>18.912102814396903</v>
      </c>
      <c r="FV61" s="85">
        <f t="shared" ca="1" si="142"/>
        <v>18.974016117745428</v>
      </c>
      <c r="FW61" s="85">
        <f t="shared" ca="1" si="142"/>
        <v>19.036132109138176</v>
      </c>
      <c r="FX61" s="85">
        <f t="shared" ca="1" si="142"/>
        <v>19.098451452123054</v>
      </c>
      <c r="FY61" s="85">
        <f t="shared" ca="1" si="142"/>
        <v>19.160974812420264</v>
      </c>
      <c r="FZ61" s="85">
        <f t="shared" ca="1" si="142"/>
        <v>19.223702857929396</v>
      </c>
      <c r="GA61" s="85">
        <f t="shared" ca="1" si="142"/>
        <v>19.286636258736571</v>
      </c>
      <c r="GB61" s="85">
        <f t="shared" ca="1" si="142"/>
        <v>19.349775687121596</v>
      </c>
      <c r="GC61" s="85">
        <f t="shared" ca="1" si="142"/>
        <v>19.413121817565152</v>
      </c>
      <c r="GD61" s="85">
        <f t="shared" ca="1" si="142"/>
        <v>19.476675326755988</v>
      </c>
      <c r="GE61" s="85">
        <f t="shared" ca="1" si="142"/>
        <v>19.540436893598159</v>
      </c>
      <c r="GF61" s="85">
        <f t="shared" ca="1" si="142"/>
        <v>19.604407199218279</v>
      </c>
      <c r="GG61" s="85">
        <f t="shared" ca="1" si="142"/>
        <v>19.66858692697279</v>
      </c>
      <c r="GH61" s="85">
        <f t="shared" ca="1" si="142"/>
        <v>19.732976762455255</v>
      </c>
      <c r="GI61" s="85">
        <f t="shared" ca="1" si="142"/>
        <v>19.797577393503712</v>
      </c>
      <c r="GJ61" s="85">
        <f t="shared" ca="1" si="142"/>
        <v>19.862389510207986</v>
      </c>
      <c r="GK61" s="85">
        <f t="shared" ca="1" si="142"/>
        <v>19.927413804917084</v>
      </c>
      <c r="GL61" s="85">
        <f t="shared" ca="1" si="142"/>
        <v>19.992650972246583</v>
      </c>
      <c r="GM61" s="85">
        <f t="shared" ca="1" si="142"/>
        <v>20.058101709086042</v>
      </c>
      <c r="GN61" s="85">
        <f t="shared" ca="1" si="142"/>
        <v>20.123766714606468</v>
      </c>
      <c r="GO61" s="85">
        <f t="shared" ca="1" si="142"/>
        <v>20.189646690267768</v>
      </c>
      <c r="GP61" s="85">
        <f t="shared" ca="1" si="142"/>
        <v>20.255742339826238</v>
      </c>
      <c r="GQ61" s="85">
        <f t="shared" ref="GQ61:IL61" ca="1" si="143">$E61*GQ$8*GQ$17</f>
        <v>20.322054369342098</v>
      </c>
      <c r="GR61" s="85">
        <f t="shared" ca="1" si="143"/>
        <v>20.388583487187024</v>
      </c>
      <c r="GS61" s="85">
        <f t="shared" ca="1" si="143"/>
        <v>20.455330404051711</v>
      </c>
      <c r="GT61" s="85">
        <f t="shared" ca="1" si="143"/>
        <v>20.522295832953478</v>
      </c>
      <c r="GU61" s="85">
        <f t="shared" ca="1" si="143"/>
        <v>20.589480489243872</v>
      </c>
      <c r="GV61" s="85">
        <f t="shared" ca="1" si="143"/>
        <v>20.656885090616317</v>
      </c>
      <c r="GW61" s="85">
        <f t="shared" ca="1" si="143"/>
        <v>20.724510357113779</v>
      </c>
      <c r="GX61" s="85">
        <f t="shared" ca="1" si="143"/>
        <v>20.792357011136456</v>
      </c>
      <c r="GY61" s="85">
        <f t="shared" ca="1" si="143"/>
        <v>20.860425777449496</v>
      </c>
      <c r="GZ61" s="85">
        <f t="shared" ca="1" si="143"/>
        <v>20.928717383190744</v>
      </c>
      <c r="HA61" s="85">
        <f t="shared" ca="1" si="143"/>
        <v>20.997232557878494</v>
      </c>
      <c r="HB61" s="85">
        <f t="shared" ca="1" si="143"/>
        <v>21.065972033419303</v>
      </c>
      <c r="HC61" s="85">
        <f t="shared" ca="1" si="143"/>
        <v>21.134936544115796</v>
      </c>
      <c r="HD61" s="85">
        <f t="shared" ca="1" si="143"/>
        <v>21.204126826674518</v>
      </c>
      <c r="HE61" s="85">
        <f t="shared" ca="1" si="143"/>
        <v>21.273543620213793</v>
      </c>
      <c r="HF61" s="85">
        <f t="shared" ca="1" si="143"/>
        <v>21.343187666271632</v>
      </c>
      <c r="HG61" s="85">
        <f t="shared" ca="1" si="143"/>
        <v>21.413059708813641</v>
      </c>
      <c r="HH61" s="85">
        <f t="shared" ca="1" si="143"/>
        <v>21.483160494240984</v>
      </c>
      <c r="HI61" s="85">
        <f t="shared" ca="1" si="143"/>
        <v>21.553490771398344</v>
      </c>
      <c r="HJ61" s="85">
        <f t="shared" ca="1" si="143"/>
        <v>21.624051291581928</v>
      </c>
      <c r="HK61" s="85">
        <f t="shared" ca="1" si="143"/>
        <v>21.694842808547492</v>
      </c>
      <c r="HL61" s="85">
        <f t="shared" ca="1" si="143"/>
        <v>21.765866078518382</v>
      </c>
      <c r="HM61" s="85">
        <f t="shared" ca="1" si="143"/>
        <v>21.837121860193644</v>
      </c>
      <c r="HN61" s="85">
        <f t="shared" ca="1" si="143"/>
        <v>21.908610914756085</v>
      </c>
      <c r="HO61" s="85">
        <f t="shared" ca="1" si="143"/>
        <v>21.98033400588044</v>
      </c>
      <c r="HP61" s="85">
        <f t="shared" ca="1" si="143"/>
        <v>22.052291899741512</v>
      </c>
      <c r="HQ61" s="85">
        <f t="shared" ca="1" si="143"/>
        <v>22.124485365022363</v>
      </c>
      <c r="HR61" s="85">
        <f t="shared" ca="1" si="143"/>
        <v>22.196915172922512</v>
      </c>
      <c r="HS61" s="85">
        <f t="shared" ca="1" si="143"/>
        <v>22.2695820971662</v>
      </c>
      <c r="HT61" s="85">
        <f t="shared" ca="1" si="143"/>
        <v>22.342486914010639</v>
      </c>
      <c r="HU61" s="85">
        <f t="shared" ca="1" si="143"/>
        <v>22.415630402254294</v>
      </c>
      <c r="HV61" s="85">
        <f t="shared" ca="1" si="143"/>
        <v>22.489013343245222</v>
      </c>
      <c r="HW61" s="85">
        <f t="shared" ca="1" si="143"/>
        <v>22.562636520889409</v>
      </c>
      <c r="HX61" s="85">
        <f t="shared" ca="1" si="143"/>
        <v>22.636500721659136</v>
      </c>
      <c r="HY61" s="85">
        <f t="shared" ca="1" si="143"/>
        <v>22.710606734601406</v>
      </c>
      <c r="HZ61" s="85">
        <f t="shared" ca="1" si="143"/>
        <v>22.784955351346344</v>
      </c>
      <c r="IA61" s="85">
        <f t="shared" ca="1" si="143"/>
        <v>22.85954736611567</v>
      </c>
      <c r="IB61" s="85">
        <f t="shared" ca="1" si="143"/>
        <v>22.934383575731182</v>
      </c>
      <c r="IC61" s="85">
        <f t="shared" ca="1" si="143"/>
        <v>23.009464779623265</v>
      </c>
      <c r="ID61" s="85">
        <f t="shared" ca="1" si="143"/>
        <v>23.009464779623265</v>
      </c>
      <c r="IE61" s="85">
        <f t="shared" ca="1" si="143"/>
        <v>23.009464779623265</v>
      </c>
      <c r="IF61" s="85">
        <f t="shared" ca="1" si="143"/>
        <v>23.009464779623265</v>
      </c>
      <c r="IG61" s="85">
        <f t="shared" ca="1" si="143"/>
        <v>23.009464779623265</v>
      </c>
      <c r="IH61" s="85">
        <f t="shared" ca="1" si="143"/>
        <v>23.009464779623265</v>
      </c>
      <c r="II61" s="85">
        <f t="shared" ca="1" si="143"/>
        <v>23.009464779623265</v>
      </c>
      <c r="IJ61" s="85">
        <f t="shared" ca="1" si="143"/>
        <v>23.009464779623265</v>
      </c>
      <c r="IK61" s="85">
        <f t="shared" ca="1" si="143"/>
        <v>23.009464779623265</v>
      </c>
      <c r="IL61" s="85">
        <f t="shared" ca="1" si="143"/>
        <v>23.009464779623265</v>
      </c>
    </row>
    <row r="62" spans="2:246" ht="12" customHeight="1" outlineLevel="2" x14ac:dyDescent="0.3">
      <c r="B62" s="7" t="s">
        <v>176</v>
      </c>
      <c r="C62" s="56" t="s">
        <v>150</v>
      </c>
      <c r="E62" s="102">
        <f>Assump!$D$82</f>
        <v>1E-3</v>
      </c>
      <c r="F62" s="48" t="s">
        <v>522</v>
      </c>
      <c r="G62" s="85">
        <f>Assump!$D$33*Assump!$D$82/12*G$17</f>
        <v>0</v>
      </c>
      <c r="H62" s="85">
        <f>Assump!$D$33*Assump!$D$82/12*H$17</f>
        <v>0</v>
      </c>
      <c r="I62" s="85">
        <f>Assump!$D$33*Assump!$D$82/12*I$17</f>
        <v>0</v>
      </c>
      <c r="J62" s="85">
        <f>Assump!$D$33*Assump!$D$82/12*J$17</f>
        <v>0</v>
      </c>
      <c r="K62" s="85">
        <f>Assump!$D$33*Assump!$D$82/12*K$17</f>
        <v>0</v>
      </c>
      <c r="L62" s="85">
        <f>Assump!$D$33*Assump!$D$82/12*L$17</f>
        <v>0</v>
      </c>
      <c r="M62" s="85">
        <f>Assump!$D$33*Assump!$D$82/12*M$17</f>
        <v>0</v>
      </c>
      <c r="N62" s="85">
        <f>Assump!$D$33*Assump!$D$82/12*N$17</f>
        <v>0</v>
      </c>
      <c r="O62" s="85">
        <f>Assump!$D$33*Assump!$D$82/12*O$17</f>
        <v>0</v>
      </c>
      <c r="P62" s="85">
        <f>Assump!$D$33*Assump!$D$82/12*P$17</f>
        <v>0</v>
      </c>
      <c r="Q62" s="85">
        <f>Assump!$D$33*Assump!$D$82/12*Q$17</f>
        <v>0</v>
      </c>
      <c r="R62" s="85">
        <f>Assump!$D$33*Assump!$D$82/12*R$17</f>
        <v>0</v>
      </c>
      <c r="S62" s="85">
        <f>Assump!$D$33*Assump!$D$82/12*S$17</f>
        <v>2.0528322566666666</v>
      </c>
      <c r="T62" s="85">
        <f>Assump!$D$33*Assump!$D$82/12*T$17</f>
        <v>2.0528322566666666</v>
      </c>
      <c r="U62" s="85">
        <f>Assump!$D$33*Assump!$D$82/12*U$17</f>
        <v>2.0528322566666666</v>
      </c>
      <c r="V62" s="85">
        <f>Assump!$D$33*Assump!$D$82/12*V$17</f>
        <v>2.0528322566666666</v>
      </c>
      <c r="W62" s="85">
        <f>Assump!$D$33*Assump!$D$82/12*W$17</f>
        <v>2.0528322566666666</v>
      </c>
      <c r="X62" s="85">
        <f>Assump!$D$33*Assump!$D$82/12*X$17</f>
        <v>2.0528322566666666</v>
      </c>
      <c r="Y62" s="85">
        <f>Assump!$D$33*Assump!$D$82/12*Y$17</f>
        <v>2.0528322566666666</v>
      </c>
      <c r="Z62" s="85">
        <f>Assump!$D$33*Assump!$D$82/12*Z$17</f>
        <v>2.0528322566666666</v>
      </c>
      <c r="AA62" s="85">
        <f>Assump!$D$33*Assump!$D$82/12*AA$17</f>
        <v>2.0528322566666666</v>
      </c>
      <c r="AB62" s="85">
        <f>Assump!$D$33*Assump!$D$82/12*AB$17</f>
        <v>2.0528322566666666</v>
      </c>
      <c r="AC62" s="85">
        <f>Assump!$D$33*Assump!$D$82/12*AC$17</f>
        <v>2.0528322566666666</v>
      </c>
      <c r="AD62" s="85">
        <f>Assump!$D$33*Assump!$D$82/12*AD$17</f>
        <v>2.0528322566666666</v>
      </c>
      <c r="AE62" s="85">
        <f>Assump!$D$33*Assump!$D$82/12*AE$17</f>
        <v>2.0528322566666666</v>
      </c>
      <c r="AF62" s="85">
        <f>Assump!$D$33*Assump!$D$82/12*AF$17</f>
        <v>2.0528322566666666</v>
      </c>
      <c r="AG62" s="85">
        <f>Assump!$D$33*Assump!$D$82/12*AG$17</f>
        <v>2.0528322566666666</v>
      </c>
      <c r="AH62" s="85">
        <f>Assump!$D$33*Assump!$D$82/12*AH$17</f>
        <v>2.0528322566666666</v>
      </c>
      <c r="AI62" s="85">
        <f>Assump!$D$33*Assump!$D$82/12*AI$17</f>
        <v>2.0528322566666666</v>
      </c>
      <c r="AJ62" s="85">
        <f>Assump!$D$33*Assump!$D$82/12*AJ$17</f>
        <v>2.0528322566666666</v>
      </c>
      <c r="AK62" s="85">
        <f>Assump!$D$33*Assump!$D$82/12*AK$17</f>
        <v>2.0528322566666666</v>
      </c>
      <c r="AL62" s="85">
        <f>Assump!$D$33*Assump!$D$82/12*AL$17</f>
        <v>2.0528322566666666</v>
      </c>
      <c r="AM62" s="85">
        <f>Assump!$D$33*Assump!$D$82/12*AM$17</f>
        <v>2.0528322566666666</v>
      </c>
      <c r="AN62" s="85">
        <f>Assump!$D$33*Assump!$D$82/12*AN$17</f>
        <v>2.0528322566666666</v>
      </c>
      <c r="AO62" s="85">
        <f>Assump!$D$33*Assump!$D$82/12*AO$17</f>
        <v>2.0528322566666666</v>
      </c>
      <c r="AP62" s="85">
        <f>Assump!$D$33*Assump!$D$82/12*AP$17</f>
        <v>2.0528322566666666</v>
      </c>
      <c r="AQ62" s="85">
        <f>Assump!$D$33*Assump!$D$82/12*AQ$17</f>
        <v>2.0528322566666666</v>
      </c>
      <c r="AR62" s="85">
        <f>Assump!$D$33*Assump!$D$82/12*AR$17</f>
        <v>2.0528322566666666</v>
      </c>
      <c r="AS62" s="85">
        <f>Assump!$D$33*Assump!$D$82/12*AS$17</f>
        <v>2.0528322566666666</v>
      </c>
      <c r="AT62" s="85">
        <f>Assump!$D$33*Assump!$D$82/12*AT$17</f>
        <v>2.0528322566666666</v>
      </c>
      <c r="AU62" s="85">
        <f>Assump!$D$33*Assump!$D$82/12*AU$17</f>
        <v>2.0528322566666666</v>
      </c>
      <c r="AV62" s="85">
        <f>Assump!$D$33*Assump!$D$82/12*AV$17</f>
        <v>2.0528322566666666</v>
      </c>
      <c r="AW62" s="85">
        <f>Assump!$D$33*Assump!$D$82/12*AW$17</f>
        <v>2.0528322566666666</v>
      </c>
      <c r="AX62" s="85">
        <f>Assump!$D$33*Assump!$D$82/12*AX$17</f>
        <v>2.0528322566666666</v>
      </c>
      <c r="AY62" s="85">
        <f>Assump!$D$33*Assump!$D$82/12*AY$17</f>
        <v>2.0528322566666666</v>
      </c>
      <c r="AZ62" s="85">
        <f>Assump!$D$33*Assump!$D$82/12*AZ$17</f>
        <v>2.0528322566666666</v>
      </c>
      <c r="BA62" s="85">
        <f>Assump!$D$33*Assump!$D$82/12*BA$17</f>
        <v>2.0528322566666666</v>
      </c>
      <c r="BB62" s="85">
        <f>Assump!$D$33*Assump!$D$82/12*BB$17</f>
        <v>2.0528322566666666</v>
      </c>
      <c r="BC62" s="85">
        <f>Assump!$D$33*Assump!$D$82/12*BC$17</f>
        <v>2.0528322566666666</v>
      </c>
      <c r="BD62" s="85">
        <f>Assump!$D$33*Assump!$D$82/12*BD$17</f>
        <v>2.0528322566666666</v>
      </c>
      <c r="BE62" s="85">
        <f>Assump!$D$33*Assump!$D$82/12*BE$17</f>
        <v>2.0528322566666666</v>
      </c>
      <c r="BF62" s="85">
        <f>Assump!$D$33*Assump!$D$82/12*BF$17</f>
        <v>2.0528322566666666</v>
      </c>
      <c r="BG62" s="85">
        <f>Assump!$D$33*Assump!$D$82/12*BG$17</f>
        <v>2.0528322566666666</v>
      </c>
      <c r="BH62" s="85">
        <f>Assump!$D$33*Assump!$D$82/12*BH$17</f>
        <v>2.0528322566666666</v>
      </c>
      <c r="BI62" s="85">
        <f>Assump!$D$33*Assump!$D$82/12*BI$17</f>
        <v>2.0528322566666666</v>
      </c>
      <c r="BJ62" s="85">
        <f>Assump!$D$33*Assump!$D$82/12*BJ$17</f>
        <v>2.0528322566666666</v>
      </c>
      <c r="BK62" s="85">
        <f>Assump!$D$33*Assump!$D$82/12*BK$17</f>
        <v>2.0528322566666666</v>
      </c>
      <c r="BL62" s="85">
        <f>Assump!$D$33*Assump!$D$82/12*BL$17</f>
        <v>2.0528322566666666</v>
      </c>
      <c r="BM62" s="85">
        <f>Assump!$D$33*Assump!$D$82/12*BM$17</f>
        <v>2.0528322566666666</v>
      </c>
      <c r="BN62" s="85">
        <f>Assump!$D$33*Assump!$D$82/12*BN$17</f>
        <v>2.0528322566666666</v>
      </c>
      <c r="BO62" s="85">
        <f>Assump!$D$33*Assump!$D$82/12*BO$17</f>
        <v>2.0528322566666666</v>
      </c>
      <c r="BP62" s="85">
        <f>Assump!$D$33*Assump!$D$82/12*BP$17</f>
        <v>2.0528322566666666</v>
      </c>
      <c r="BQ62" s="85">
        <f>Assump!$D$33*Assump!$D$82/12*BQ$17</f>
        <v>2.0528322566666666</v>
      </c>
      <c r="BR62" s="85">
        <f>Assump!$D$33*Assump!$D$82/12*BR$17</f>
        <v>2.0528322566666666</v>
      </c>
      <c r="BS62" s="85">
        <f>Assump!$D$33*Assump!$D$82/12*BS$17</f>
        <v>2.0528322566666666</v>
      </c>
      <c r="BT62" s="85">
        <f>Assump!$D$33*Assump!$D$82/12*BT$17</f>
        <v>2.0528322566666666</v>
      </c>
      <c r="BU62" s="85">
        <f>Assump!$D$33*Assump!$D$82/12*BU$17</f>
        <v>2.0528322566666666</v>
      </c>
      <c r="BV62" s="85">
        <f>Assump!$D$33*Assump!$D$82/12*BV$17</f>
        <v>2.0528322566666666</v>
      </c>
      <c r="BW62" s="85">
        <f>Assump!$D$33*Assump!$D$82/12*BW$17</f>
        <v>2.0528322566666666</v>
      </c>
      <c r="BX62" s="85">
        <f>Assump!$D$33*Assump!$D$82/12*BX$17</f>
        <v>2.0528322566666666</v>
      </c>
      <c r="BY62" s="85">
        <f>Assump!$D$33*Assump!$D$82/12*BY$17</f>
        <v>2.0528322566666666</v>
      </c>
      <c r="BZ62" s="85">
        <f>Assump!$D$33*Assump!$D$82/12*BZ$17</f>
        <v>2.0528322566666666</v>
      </c>
      <c r="CA62" s="85">
        <f>Assump!$D$33*Assump!$D$82/12*CA$17</f>
        <v>2.0528322566666666</v>
      </c>
      <c r="CB62" s="85">
        <f>Assump!$D$33*Assump!$D$82/12*CB$17</f>
        <v>2.0528322566666666</v>
      </c>
      <c r="CC62" s="85">
        <f>Assump!$D$33*Assump!$D$82/12*CC$17</f>
        <v>2.0528322566666666</v>
      </c>
      <c r="CD62" s="85">
        <f>Assump!$D$33*Assump!$D$82/12*CD$17</f>
        <v>2.0528322566666666</v>
      </c>
      <c r="CE62" s="85">
        <f>Assump!$D$33*Assump!$D$82/12*CE$17</f>
        <v>2.0528322566666666</v>
      </c>
      <c r="CF62" s="85">
        <f>Assump!$D$33*Assump!$D$82/12*CF$17</f>
        <v>2.0528322566666666</v>
      </c>
      <c r="CG62" s="85">
        <f>Assump!$D$33*Assump!$D$82/12*CG$17</f>
        <v>2.0528322566666666</v>
      </c>
      <c r="CH62" s="85">
        <f>Assump!$D$33*Assump!$D$82/12*CH$17</f>
        <v>2.0528322566666666</v>
      </c>
      <c r="CI62" s="85">
        <f>Assump!$D$33*Assump!$D$82/12*CI$17</f>
        <v>2.0528322566666666</v>
      </c>
      <c r="CJ62" s="85">
        <f>Assump!$D$33*Assump!$D$82/12*CJ$17</f>
        <v>2.0528322566666666</v>
      </c>
      <c r="CK62" s="85">
        <f>Assump!$D$33*Assump!$D$82/12*CK$17</f>
        <v>2.0528322566666666</v>
      </c>
      <c r="CL62" s="85">
        <f>Assump!$D$33*Assump!$D$82/12*CL$17</f>
        <v>2.0528322566666666</v>
      </c>
      <c r="CM62" s="85">
        <f>Assump!$D$33*Assump!$D$82/12*CM$17</f>
        <v>2.0528322566666666</v>
      </c>
      <c r="CN62" s="85">
        <f>Assump!$D$33*Assump!$D$82/12*CN$17</f>
        <v>2.0528322566666666</v>
      </c>
      <c r="CO62" s="85">
        <f>Assump!$D$33*Assump!$D$82/12*CO$17</f>
        <v>2.0528322566666666</v>
      </c>
      <c r="CP62" s="85">
        <f>Assump!$D$33*Assump!$D$82/12*CP$17</f>
        <v>2.0528322566666666</v>
      </c>
      <c r="CQ62" s="85">
        <f>Assump!$D$33*Assump!$D$82/12*CQ$17</f>
        <v>2.0528322566666666</v>
      </c>
      <c r="CR62" s="85">
        <f>Assump!$D$33*Assump!$D$82/12*CR$17</f>
        <v>2.0528322566666666</v>
      </c>
      <c r="CS62" s="85">
        <f>Assump!$D$33*Assump!$D$82/12*CS$17</f>
        <v>2.0528322566666666</v>
      </c>
      <c r="CT62" s="85">
        <f>Assump!$D$33*Assump!$D$82/12*CT$17</f>
        <v>2.0528322566666666</v>
      </c>
      <c r="CU62" s="85">
        <f>Assump!$D$33*Assump!$D$82/12*CU$17</f>
        <v>2.0528322566666666</v>
      </c>
      <c r="CV62" s="85">
        <f>Assump!$D$33*Assump!$D$82/12*CV$17</f>
        <v>2.0528322566666666</v>
      </c>
      <c r="CW62" s="85">
        <f>Assump!$D$33*Assump!$D$82/12*CW$17</f>
        <v>2.0528322566666666</v>
      </c>
      <c r="CX62" s="85">
        <f>Assump!$D$33*Assump!$D$82/12*CX$17</f>
        <v>2.0528322566666666</v>
      </c>
      <c r="CY62" s="85">
        <f>Assump!$D$33*Assump!$D$82/12*CY$17</f>
        <v>2.0528322566666666</v>
      </c>
      <c r="CZ62" s="85">
        <f>Assump!$D$33*Assump!$D$82/12*CZ$17</f>
        <v>2.0528322566666666</v>
      </c>
      <c r="DA62" s="85">
        <f>Assump!$D$33*Assump!$D$82/12*DA$17</f>
        <v>2.0528322566666666</v>
      </c>
      <c r="DB62" s="85">
        <f>Assump!$D$33*Assump!$D$82/12*DB$17</f>
        <v>2.0528322566666666</v>
      </c>
      <c r="DC62" s="85">
        <f>Assump!$D$33*Assump!$D$82/12*DC$17</f>
        <v>2.0528322566666666</v>
      </c>
      <c r="DD62" s="85">
        <f>Assump!$D$33*Assump!$D$82/12*DD$17</f>
        <v>2.0528322566666666</v>
      </c>
      <c r="DE62" s="85">
        <f>Assump!$D$33*Assump!$D$82/12*DE$17</f>
        <v>2.0528322566666666</v>
      </c>
      <c r="DF62" s="85">
        <f>Assump!$D$33*Assump!$D$82/12*DF$17</f>
        <v>2.0528322566666666</v>
      </c>
      <c r="DG62" s="85">
        <f>Assump!$D$33*Assump!$D$82/12*DG$17</f>
        <v>2.0528322566666666</v>
      </c>
      <c r="DH62" s="85">
        <f>Assump!$D$33*Assump!$D$82/12*DH$17</f>
        <v>2.0528322566666666</v>
      </c>
      <c r="DI62" s="85">
        <f>Assump!$D$33*Assump!$D$82/12*DI$17</f>
        <v>2.0528322566666666</v>
      </c>
      <c r="DJ62" s="85">
        <f>Assump!$D$33*Assump!$D$82/12*DJ$17</f>
        <v>2.0528322566666666</v>
      </c>
      <c r="DK62" s="85">
        <f>Assump!$D$33*Assump!$D$82/12*DK$17</f>
        <v>2.0528322566666666</v>
      </c>
      <c r="DL62" s="85">
        <f>Assump!$D$33*Assump!$D$82/12*DL$17</f>
        <v>2.0528322566666666</v>
      </c>
      <c r="DM62" s="85">
        <f>Assump!$D$33*Assump!$D$82/12*DM$17</f>
        <v>2.0528322566666666</v>
      </c>
      <c r="DN62" s="85">
        <f>Assump!$D$33*Assump!$D$82/12*DN$17</f>
        <v>2.0528322566666666</v>
      </c>
      <c r="DO62" s="85">
        <f>Assump!$D$33*Assump!$D$82/12*DO$17</f>
        <v>2.0528322566666666</v>
      </c>
      <c r="DP62" s="85">
        <f>Assump!$D$33*Assump!$D$82/12*DP$17</f>
        <v>2.0528322566666666</v>
      </c>
      <c r="DQ62" s="85">
        <f>Assump!$D$33*Assump!$D$82/12*DQ$17</f>
        <v>2.0528322566666666</v>
      </c>
      <c r="DR62" s="85">
        <f>Assump!$D$33*Assump!$D$82/12*DR$17</f>
        <v>2.0528322566666666</v>
      </c>
      <c r="DS62" s="85">
        <f>Assump!$D$33*Assump!$D$82/12*DS$17</f>
        <v>2.0528322566666666</v>
      </c>
      <c r="DT62" s="85">
        <f>Assump!$D$33*Assump!$D$82/12*DT$17</f>
        <v>2.0528322566666666</v>
      </c>
      <c r="DU62" s="85">
        <f>Assump!$D$33*Assump!$D$82/12*DU$17</f>
        <v>2.0528322566666666</v>
      </c>
      <c r="DV62" s="85">
        <f>Assump!$D$33*Assump!$D$82/12*DV$17</f>
        <v>2.0528322566666666</v>
      </c>
      <c r="DW62" s="85">
        <f>Assump!$D$33*Assump!$D$82/12*DW$17</f>
        <v>2.0528322566666666</v>
      </c>
      <c r="DX62" s="85">
        <f>Assump!$D$33*Assump!$D$82/12*DX$17</f>
        <v>2.0528322566666666</v>
      </c>
      <c r="DY62" s="85">
        <f>Assump!$D$33*Assump!$D$82/12*DY$17</f>
        <v>2.0528322566666666</v>
      </c>
      <c r="DZ62" s="85">
        <f>Assump!$D$33*Assump!$D$82/12*DZ$17</f>
        <v>2.0528322566666666</v>
      </c>
      <c r="EA62" s="85">
        <f>Assump!$D$33*Assump!$D$82/12*EA$17</f>
        <v>2.0528322566666666</v>
      </c>
      <c r="EB62" s="85">
        <f>Assump!$D$33*Assump!$D$82/12*EB$17</f>
        <v>2.0528322566666666</v>
      </c>
      <c r="EC62" s="85">
        <f>Assump!$D$33*Assump!$D$82/12*EC$17</f>
        <v>2.0528322566666666</v>
      </c>
      <c r="ED62" s="85">
        <f>Assump!$D$33*Assump!$D$82/12*ED$17</f>
        <v>2.0528322566666666</v>
      </c>
      <c r="EE62" s="85">
        <f>Assump!$D$33*Assump!$D$82/12*EE$17</f>
        <v>2.0528322566666666</v>
      </c>
      <c r="EF62" s="85">
        <f>Assump!$D$33*Assump!$D$82/12*EF$17</f>
        <v>2.0528322566666666</v>
      </c>
      <c r="EG62" s="85">
        <f>Assump!$D$33*Assump!$D$82/12*EG$17</f>
        <v>2.0528322566666666</v>
      </c>
      <c r="EH62" s="85">
        <f>Assump!$D$33*Assump!$D$82/12*EH$17</f>
        <v>2.0528322566666666</v>
      </c>
      <c r="EI62" s="85">
        <f>Assump!$D$33*Assump!$D$82/12*EI$17</f>
        <v>2.0528322566666666</v>
      </c>
      <c r="EJ62" s="85">
        <f>Assump!$D$33*Assump!$D$82/12*EJ$17</f>
        <v>2.0528322566666666</v>
      </c>
      <c r="EK62" s="85">
        <f>Assump!$D$33*Assump!$D$82/12*EK$17</f>
        <v>2.0528322566666666</v>
      </c>
      <c r="EL62" s="85">
        <f>Assump!$D$33*Assump!$D$82/12*EL$17</f>
        <v>2.0528322566666666</v>
      </c>
      <c r="EM62" s="85">
        <f>Assump!$D$33*Assump!$D$82/12*EM$17</f>
        <v>2.0528322566666666</v>
      </c>
      <c r="EN62" s="85">
        <f>Assump!$D$33*Assump!$D$82/12*EN$17</f>
        <v>2.0528322566666666</v>
      </c>
      <c r="EO62" s="85">
        <f>Assump!$D$33*Assump!$D$82/12*EO$17</f>
        <v>2.0528322566666666</v>
      </c>
      <c r="EP62" s="85">
        <f>Assump!$D$33*Assump!$D$82/12*EP$17</f>
        <v>2.0528322566666666</v>
      </c>
      <c r="EQ62" s="85">
        <f>Assump!$D$33*Assump!$D$82/12*EQ$17</f>
        <v>2.0528322566666666</v>
      </c>
      <c r="ER62" s="85">
        <f>Assump!$D$33*Assump!$D$82/12*ER$17</f>
        <v>2.0528322566666666</v>
      </c>
      <c r="ES62" s="85">
        <f>Assump!$D$33*Assump!$D$82/12*ES$17</f>
        <v>2.0528322566666666</v>
      </c>
      <c r="ET62" s="85">
        <f>Assump!$D$33*Assump!$D$82/12*ET$17</f>
        <v>2.0528322566666666</v>
      </c>
      <c r="EU62" s="85">
        <f>Assump!$D$33*Assump!$D$82/12*EU$17</f>
        <v>2.0528322566666666</v>
      </c>
      <c r="EV62" s="85">
        <f>Assump!$D$33*Assump!$D$82/12*EV$17</f>
        <v>2.0528322566666666</v>
      </c>
      <c r="EW62" s="85">
        <f>Assump!$D$33*Assump!$D$82/12*EW$17</f>
        <v>2.0528322566666666</v>
      </c>
      <c r="EX62" s="85">
        <f>Assump!$D$33*Assump!$D$82/12*EX$17</f>
        <v>2.0528322566666666</v>
      </c>
      <c r="EY62" s="85">
        <f>Assump!$D$33*Assump!$D$82/12*EY$17</f>
        <v>2.0528322566666666</v>
      </c>
      <c r="EZ62" s="85">
        <f>Assump!$D$33*Assump!$D$82/12*EZ$17</f>
        <v>2.0528322566666666</v>
      </c>
      <c r="FA62" s="85">
        <f>Assump!$D$33*Assump!$D$82/12*FA$17</f>
        <v>2.0528322566666666</v>
      </c>
      <c r="FB62" s="85">
        <f>Assump!$D$33*Assump!$D$82/12*FB$17</f>
        <v>2.0528322566666666</v>
      </c>
      <c r="FC62" s="85">
        <f>Assump!$D$33*Assump!$D$82/12*FC$17</f>
        <v>2.0528322566666666</v>
      </c>
      <c r="FD62" s="85">
        <f>Assump!$D$33*Assump!$D$82/12*FD$17</f>
        <v>2.0528322566666666</v>
      </c>
      <c r="FE62" s="85">
        <f>Assump!$D$33*Assump!$D$82/12*FE$17</f>
        <v>2.0528322566666666</v>
      </c>
      <c r="FF62" s="85">
        <f>Assump!$D$33*Assump!$D$82/12*FF$17</f>
        <v>2.0528322566666666</v>
      </c>
      <c r="FG62" s="85">
        <f>Assump!$D$33*Assump!$D$82/12*FG$17</f>
        <v>2.0528322566666666</v>
      </c>
      <c r="FH62" s="85">
        <f>Assump!$D$33*Assump!$D$82/12*FH$17</f>
        <v>2.0528322566666666</v>
      </c>
      <c r="FI62" s="85">
        <f>Assump!$D$33*Assump!$D$82/12*FI$17</f>
        <v>2.0528322566666666</v>
      </c>
      <c r="FJ62" s="85">
        <f>Assump!$D$33*Assump!$D$82/12*FJ$17</f>
        <v>2.0528322566666666</v>
      </c>
      <c r="FK62" s="85">
        <f>Assump!$D$33*Assump!$D$82/12*FK$17</f>
        <v>2.0528322566666666</v>
      </c>
      <c r="FL62" s="85">
        <f>Assump!$D$33*Assump!$D$82/12*FL$17</f>
        <v>2.0528322566666666</v>
      </c>
      <c r="FM62" s="85">
        <f>Assump!$D$33*Assump!$D$82/12*FM$17</f>
        <v>2.0528322566666666</v>
      </c>
      <c r="FN62" s="85">
        <f>Assump!$D$33*Assump!$D$82/12*FN$17</f>
        <v>2.0528322566666666</v>
      </c>
      <c r="FO62" s="85">
        <f>Assump!$D$33*Assump!$D$82/12*FO$17</f>
        <v>2.0528322566666666</v>
      </c>
      <c r="FP62" s="85">
        <f>Assump!$D$33*Assump!$D$82/12*FP$17</f>
        <v>2.0528322566666666</v>
      </c>
      <c r="FQ62" s="85">
        <f>Assump!$D$33*Assump!$D$82/12*FQ$17</f>
        <v>2.0528322566666666</v>
      </c>
      <c r="FR62" s="85">
        <f>Assump!$D$33*Assump!$D$82/12*FR$17</f>
        <v>2.0528322566666666</v>
      </c>
      <c r="FS62" s="85">
        <f>Assump!$D$33*Assump!$D$82/12*FS$17</f>
        <v>2.0528322566666666</v>
      </c>
      <c r="FT62" s="85">
        <f>Assump!$D$33*Assump!$D$82/12*FT$17</f>
        <v>2.0528322566666666</v>
      </c>
      <c r="FU62" s="85">
        <f>Assump!$D$33*Assump!$D$82/12*FU$17</f>
        <v>2.0528322566666666</v>
      </c>
      <c r="FV62" s="85">
        <f>Assump!$D$33*Assump!$D$82/12*FV$17</f>
        <v>2.0528322566666666</v>
      </c>
      <c r="FW62" s="85">
        <f>Assump!$D$33*Assump!$D$82/12*FW$17</f>
        <v>2.0528322566666666</v>
      </c>
      <c r="FX62" s="85">
        <f>Assump!$D$33*Assump!$D$82/12*FX$17</f>
        <v>2.0528322566666666</v>
      </c>
      <c r="FY62" s="85">
        <f>Assump!$D$33*Assump!$D$82/12*FY$17</f>
        <v>2.0528322566666666</v>
      </c>
      <c r="FZ62" s="85">
        <f>Assump!$D$33*Assump!$D$82/12*FZ$17</f>
        <v>2.0528322566666666</v>
      </c>
      <c r="GA62" s="85">
        <f>Assump!$D$33*Assump!$D$82/12*GA$17</f>
        <v>2.0528322566666666</v>
      </c>
      <c r="GB62" s="85">
        <f>Assump!$D$33*Assump!$D$82/12*GB$17</f>
        <v>2.0528322566666666</v>
      </c>
      <c r="GC62" s="85">
        <f>Assump!$D$33*Assump!$D$82/12*GC$17</f>
        <v>2.0528322566666666</v>
      </c>
      <c r="GD62" s="85">
        <f>Assump!$D$33*Assump!$D$82/12*GD$17</f>
        <v>2.0528322566666666</v>
      </c>
      <c r="GE62" s="85">
        <f>Assump!$D$33*Assump!$D$82/12*GE$17</f>
        <v>2.0528322566666666</v>
      </c>
      <c r="GF62" s="85">
        <f>Assump!$D$33*Assump!$D$82/12*GF$17</f>
        <v>2.0528322566666666</v>
      </c>
      <c r="GG62" s="85">
        <f>Assump!$D$33*Assump!$D$82/12*GG$17</f>
        <v>2.0528322566666666</v>
      </c>
      <c r="GH62" s="85">
        <f>Assump!$D$33*Assump!$D$82/12*GH$17</f>
        <v>2.0528322566666666</v>
      </c>
      <c r="GI62" s="85">
        <f>Assump!$D$33*Assump!$D$82/12*GI$17</f>
        <v>2.0528322566666666</v>
      </c>
      <c r="GJ62" s="85">
        <f>Assump!$D$33*Assump!$D$82/12*GJ$17</f>
        <v>2.0528322566666666</v>
      </c>
      <c r="GK62" s="85">
        <f>Assump!$D$33*Assump!$D$82/12*GK$17</f>
        <v>2.0528322566666666</v>
      </c>
      <c r="GL62" s="85">
        <f>Assump!$D$33*Assump!$D$82/12*GL$17</f>
        <v>2.0528322566666666</v>
      </c>
      <c r="GM62" s="85">
        <f>Assump!$D$33*Assump!$D$82/12*GM$17</f>
        <v>2.0528322566666666</v>
      </c>
      <c r="GN62" s="85">
        <f>Assump!$D$33*Assump!$D$82/12*GN$17</f>
        <v>2.0528322566666666</v>
      </c>
      <c r="GO62" s="85">
        <f>Assump!$D$33*Assump!$D$82/12*GO$17</f>
        <v>2.0528322566666666</v>
      </c>
      <c r="GP62" s="85">
        <f>Assump!$D$33*Assump!$D$82/12*GP$17</f>
        <v>2.0528322566666666</v>
      </c>
      <c r="GQ62" s="85">
        <f>Assump!$D$33*Assump!$D$82/12*GQ$17</f>
        <v>2.0528322566666666</v>
      </c>
      <c r="GR62" s="85">
        <f>Assump!$D$33*Assump!$D$82/12*GR$17</f>
        <v>2.0528322566666666</v>
      </c>
      <c r="GS62" s="85">
        <f>Assump!$D$33*Assump!$D$82/12*GS$17</f>
        <v>2.0528322566666666</v>
      </c>
      <c r="GT62" s="85">
        <f>Assump!$D$33*Assump!$D$82/12*GT$17</f>
        <v>2.0528322566666666</v>
      </c>
      <c r="GU62" s="85">
        <f>Assump!$D$33*Assump!$D$82/12*GU$17</f>
        <v>2.0528322566666666</v>
      </c>
      <c r="GV62" s="85">
        <f>Assump!$D$33*Assump!$D$82/12*GV$17</f>
        <v>2.0528322566666666</v>
      </c>
      <c r="GW62" s="85">
        <f>Assump!$D$33*Assump!$D$82/12*GW$17</f>
        <v>2.0528322566666666</v>
      </c>
      <c r="GX62" s="85">
        <f>Assump!$D$33*Assump!$D$82/12*GX$17</f>
        <v>2.0528322566666666</v>
      </c>
      <c r="GY62" s="85">
        <f>Assump!$D$33*Assump!$D$82/12*GY$17</f>
        <v>2.0528322566666666</v>
      </c>
      <c r="GZ62" s="85">
        <f>Assump!$D$33*Assump!$D$82/12*GZ$17</f>
        <v>2.0528322566666666</v>
      </c>
      <c r="HA62" s="85">
        <f>Assump!$D$33*Assump!$D$82/12*HA$17</f>
        <v>2.0528322566666666</v>
      </c>
      <c r="HB62" s="85">
        <f>Assump!$D$33*Assump!$D$82/12*HB$17</f>
        <v>2.0528322566666666</v>
      </c>
      <c r="HC62" s="85">
        <f>Assump!$D$33*Assump!$D$82/12*HC$17</f>
        <v>2.0528322566666666</v>
      </c>
      <c r="HD62" s="85">
        <f>Assump!$D$33*Assump!$D$82/12*HD$17</f>
        <v>2.0528322566666666</v>
      </c>
      <c r="HE62" s="85">
        <f>Assump!$D$33*Assump!$D$82/12*HE$17</f>
        <v>2.0528322566666666</v>
      </c>
      <c r="HF62" s="85">
        <f>Assump!$D$33*Assump!$D$82/12*HF$17</f>
        <v>2.0528322566666666</v>
      </c>
      <c r="HG62" s="85">
        <f>Assump!$D$33*Assump!$D$82/12*HG$17</f>
        <v>2.0528322566666666</v>
      </c>
      <c r="HH62" s="85">
        <f>Assump!$D$33*Assump!$D$82/12*HH$17</f>
        <v>2.0528322566666666</v>
      </c>
      <c r="HI62" s="85">
        <f>Assump!$D$33*Assump!$D$82/12*HI$17</f>
        <v>2.0528322566666666</v>
      </c>
      <c r="HJ62" s="85">
        <f>Assump!$D$33*Assump!$D$82/12*HJ$17</f>
        <v>2.0528322566666666</v>
      </c>
      <c r="HK62" s="85">
        <f>Assump!$D$33*Assump!$D$82/12*HK$17</f>
        <v>2.0528322566666666</v>
      </c>
      <c r="HL62" s="85">
        <f>Assump!$D$33*Assump!$D$82/12*HL$17</f>
        <v>2.0528322566666666</v>
      </c>
      <c r="HM62" s="85">
        <f>Assump!$D$33*Assump!$D$82/12*HM$17</f>
        <v>2.0528322566666666</v>
      </c>
      <c r="HN62" s="85">
        <f>Assump!$D$33*Assump!$D$82/12*HN$17</f>
        <v>2.0528322566666666</v>
      </c>
      <c r="HO62" s="85">
        <f>Assump!$D$33*Assump!$D$82/12*HO$17</f>
        <v>2.0528322566666666</v>
      </c>
      <c r="HP62" s="85">
        <f>Assump!$D$33*Assump!$D$82/12*HP$17</f>
        <v>2.0528322566666666</v>
      </c>
      <c r="HQ62" s="85">
        <f>Assump!$D$33*Assump!$D$82/12*HQ$17</f>
        <v>2.0528322566666666</v>
      </c>
      <c r="HR62" s="85">
        <f>Assump!$D$33*Assump!$D$82/12*HR$17</f>
        <v>2.0528322566666666</v>
      </c>
      <c r="HS62" s="85">
        <f>Assump!$D$33*Assump!$D$82/12*HS$17</f>
        <v>2.0528322566666666</v>
      </c>
      <c r="HT62" s="85">
        <f>Assump!$D$33*Assump!$D$82/12*HT$17</f>
        <v>2.0528322566666666</v>
      </c>
      <c r="HU62" s="85">
        <f>Assump!$D$33*Assump!$D$82/12*HU$17</f>
        <v>2.0528322566666666</v>
      </c>
      <c r="HV62" s="85">
        <f>Assump!$D$33*Assump!$D$82/12*HV$17</f>
        <v>2.0528322566666666</v>
      </c>
      <c r="HW62" s="85">
        <f>Assump!$D$33*Assump!$D$82/12*HW$17</f>
        <v>2.0528322566666666</v>
      </c>
      <c r="HX62" s="85">
        <f>Assump!$D$33*Assump!$D$82/12*HX$17</f>
        <v>2.0528322566666666</v>
      </c>
      <c r="HY62" s="85">
        <f>Assump!$D$33*Assump!$D$82/12*HY$17</f>
        <v>2.0528322566666666</v>
      </c>
      <c r="HZ62" s="85">
        <f>Assump!$D$33*Assump!$D$82/12*HZ$17</f>
        <v>2.0528322566666666</v>
      </c>
      <c r="IA62" s="85">
        <f>Assump!$D$33*Assump!$D$82/12*IA$17</f>
        <v>2.0528322566666666</v>
      </c>
      <c r="IB62" s="85">
        <f>Assump!$D$33*Assump!$D$82/12*IB$17</f>
        <v>2.0528322566666666</v>
      </c>
      <c r="IC62" s="85">
        <f>Assump!$D$33*Assump!$D$82/12*IC$17</f>
        <v>2.0528322566666666</v>
      </c>
      <c r="ID62" s="85">
        <f>Assump!$D$33*Assump!$D$82/12*ID$17</f>
        <v>2.0528322566666666</v>
      </c>
      <c r="IE62" s="85">
        <f>Assump!$D$33*Assump!$D$82/12*IE$17</f>
        <v>2.0528322566666666</v>
      </c>
      <c r="IF62" s="85">
        <f>Assump!$D$33*Assump!$D$82/12*IF$17</f>
        <v>2.0528322566666666</v>
      </c>
      <c r="IG62" s="85">
        <f>Assump!$D$33*Assump!$D$82/12*IG$17</f>
        <v>2.0528322566666666</v>
      </c>
      <c r="IH62" s="85">
        <f>Assump!$D$33*Assump!$D$82/12*IH$17</f>
        <v>2.0528322566666666</v>
      </c>
      <c r="II62" s="85">
        <f>Assump!$D$33*Assump!$D$82/12*II$17</f>
        <v>2.0528322566666666</v>
      </c>
      <c r="IJ62" s="85">
        <f>Assump!$D$33*Assump!$D$82/12*IJ$17</f>
        <v>2.0528322566666666</v>
      </c>
      <c r="IK62" s="85">
        <f>Assump!$D$33*Assump!$D$82/12*IK$17</f>
        <v>2.0528322566666666</v>
      </c>
      <c r="IL62" s="85">
        <f>Assump!$D$33*Assump!$D$82/12*IL$17</f>
        <v>2.0528322566666666</v>
      </c>
    </row>
    <row r="63" spans="2:246" ht="12" customHeight="1" outlineLevel="2" x14ac:dyDescent="0.3">
      <c r="B63" s="7" t="s">
        <v>173</v>
      </c>
      <c r="C63" s="56" t="s">
        <v>150</v>
      </c>
      <c r="E63" s="85">
        <f>Assump!$D$83*(Assump!$H$83=1)/(1+Assump!$D$179)+Assump!$D$83*(Assump!$H$83=0)</f>
        <v>4.166666666666667</v>
      </c>
      <c r="F63" s="48"/>
      <c r="G63" s="85">
        <f t="shared" ref="G63:BR63" ca="1" si="144">$E63*G$8*G$17</f>
        <v>0</v>
      </c>
      <c r="H63" s="85">
        <f t="shared" ca="1" si="144"/>
        <v>0</v>
      </c>
      <c r="I63" s="85">
        <f t="shared" ca="1" si="144"/>
        <v>0</v>
      </c>
      <c r="J63" s="85">
        <f t="shared" ca="1" si="144"/>
        <v>0</v>
      </c>
      <c r="K63" s="85">
        <f t="shared" ca="1" si="144"/>
        <v>0</v>
      </c>
      <c r="L63" s="85">
        <f t="shared" ca="1" si="144"/>
        <v>0</v>
      </c>
      <c r="M63" s="85">
        <f t="shared" ca="1" si="144"/>
        <v>0</v>
      </c>
      <c r="N63" s="85">
        <f t="shared" ca="1" si="144"/>
        <v>0</v>
      </c>
      <c r="O63" s="85">
        <f t="shared" ca="1" si="144"/>
        <v>0</v>
      </c>
      <c r="P63" s="85">
        <f t="shared" ca="1" si="144"/>
        <v>0</v>
      </c>
      <c r="Q63" s="85">
        <f t="shared" ca="1" si="144"/>
        <v>0</v>
      </c>
      <c r="R63" s="85">
        <f t="shared" ca="1" si="144"/>
        <v>0</v>
      </c>
      <c r="S63" s="85">
        <f t="shared" ca="1" si="144"/>
        <v>4.1799721408661759</v>
      </c>
      <c r="T63" s="85">
        <f t="shared" ca="1" si="144"/>
        <v>4.1933201036201666</v>
      </c>
      <c r="U63" s="85">
        <f t="shared" ca="1" si="144"/>
        <v>4.2067106906079275</v>
      </c>
      <c r="V63" s="85">
        <f t="shared" ca="1" si="144"/>
        <v>4.2204823667479712</v>
      </c>
      <c r="W63" s="85">
        <f t="shared" ca="1" si="144"/>
        <v>4.2342991277720632</v>
      </c>
      <c r="X63" s="85">
        <f t="shared" ca="1" si="144"/>
        <v>4.2481611212763815</v>
      </c>
      <c r="Y63" s="85">
        <f t="shared" ca="1" si="144"/>
        <v>4.2620684953402943</v>
      </c>
      <c r="Z63" s="85">
        <f t="shared" ca="1" si="144"/>
        <v>4.2760213985279467</v>
      </c>
      <c r="AA63" s="85">
        <f t="shared" ca="1" si="144"/>
        <v>4.2900199798898413</v>
      </c>
      <c r="AB63" s="85">
        <f t="shared" ca="1" si="144"/>
        <v>4.3040643889644352</v>
      </c>
      <c r="AC63" s="85">
        <f t="shared" ca="1" si="144"/>
        <v>4.3181547757797336</v>
      </c>
      <c r="AD63" s="85">
        <f t="shared" ca="1" si="144"/>
        <v>4.3322912908548954</v>
      </c>
      <c r="AE63" s="85">
        <f t="shared" ca="1" si="144"/>
        <v>4.3464740852018409</v>
      </c>
      <c r="AF63" s="85">
        <f t="shared" ca="1" si="144"/>
        <v>4.3607033103268629</v>
      </c>
      <c r="AG63" s="85">
        <f t="shared" ca="1" si="144"/>
        <v>4.3749791182322468</v>
      </c>
      <c r="AH63" s="85">
        <f t="shared" ca="1" si="144"/>
        <v>4.3893016614178935</v>
      </c>
      <c r="AI63" s="85">
        <f t="shared" ca="1" si="144"/>
        <v>4.4036710928829486</v>
      </c>
      <c r="AJ63" s="85">
        <f t="shared" ca="1" si="144"/>
        <v>4.418087566127439</v>
      </c>
      <c r="AK63" s="85">
        <f t="shared" ca="1" si="144"/>
        <v>4.4325512351539089</v>
      </c>
      <c r="AL63" s="85">
        <f t="shared" ca="1" si="144"/>
        <v>4.447062254469067</v>
      </c>
      <c r="AM63" s="85">
        <f t="shared" ca="1" si="144"/>
        <v>4.4616207790854379</v>
      </c>
      <c r="AN63" s="85">
        <f t="shared" ca="1" si="144"/>
        <v>4.4762269645230157</v>
      </c>
      <c r="AO63" s="85">
        <f t="shared" ca="1" si="144"/>
        <v>4.4908809668109262</v>
      </c>
      <c r="AP63" s="85">
        <f t="shared" ca="1" si="144"/>
        <v>4.5055829424890952</v>
      </c>
      <c r="AQ63" s="85">
        <f t="shared" ca="1" si="144"/>
        <v>4.5203330486099187</v>
      </c>
      <c r="AR63" s="85">
        <f t="shared" ca="1" si="144"/>
        <v>4.5351314427399423</v>
      </c>
      <c r="AS63" s="85">
        <f t="shared" ca="1" si="144"/>
        <v>4.5499782829615407</v>
      </c>
      <c r="AT63" s="85">
        <f t="shared" ca="1" si="144"/>
        <v>4.5648737278746125</v>
      </c>
      <c r="AU63" s="85">
        <f t="shared" ca="1" si="144"/>
        <v>4.5798179365982703</v>
      </c>
      <c r="AV63" s="85">
        <f t="shared" ca="1" si="144"/>
        <v>4.5948110687725405</v>
      </c>
      <c r="AW63" s="85">
        <f t="shared" ca="1" si="144"/>
        <v>4.609853284560069</v>
      </c>
      <c r="AX63" s="85">
        <f t="shared" ca="1" si="144"/>
        <v>4.6249447446478342</v>
      </c>
      <c r="AY63" s="85">
        <f t="shared" ca="1" si="144"/>
        <v>4.6400856102488595</v>
      </c>
      <c r="AZ63" s="85">
        <f t="shared" ca="1" si="144"/>
        <v>4.6552760431039397</v>
      </c>
      <c r="BA63" s="85">
        <f t="shared" ca="1" si="144"/>
        <v>4.6705162054833673</v>
      </c>
      <c r="BB63" s="85">
        <f t="shared" ca="1" si="144"/>
        <v>4.685806260188663</v>
      </c>
      <c r="BC63" s="85">
        <f t="shared" ca="1" si="144"/>
        <v>4.7011463705543193</v>
      </c>
      <c r="BD63" s="85">
        <f t="shared" ca="1" si="144"/>
        <v>4.7165367004495433</v>
      </c>
      <c r="BE63" s="85">
        <f t="shared" ca="1" si="144"/>
        <v>4.7319774142800064</v>
      </c>
      <c r="BF63" s="85">
        <f t="shared" ca="1" si="144"/>
        <v>4.7474686769896017</v>
      </c>
      <c r="BG63" s="85">
        <f t="shared" ca="1" si="144"/>
        <v>4.7630106540622057</v>
      </c>
      <c r="BH63" s="85">
        <f t="shared" ca="1" si="144"/>
        <v>4.7786035115234462</v>
      </c>
      <c r="BI63" s="85">
        <f t="shared" ca="1" si="144"/>
        <v>4.7942474159424755</v>
      </c>
      <c r="BJ63" s="85">
        <f t="shared" ca="1" si="144"/>
        <v>4.809942534433751</v>
      </c>
      <c r="BK63" s="85">
        <f t="shared" ca="1" si="144"/>
        <v>4.8256890346588177</v>
      </c>
      <c r="BL63" s="85">
        <f t="shared" ca="1" si="144"/>
        <v>4.8414870848281009</v>
      </c>
      <c r="BM63" s="85">
        <f t="shared" ca="1" si="144"/>
        <v>4.8573368537027051</v>
      </c>
      <c r="BN63" s="85">
        <f t="shared" ca="1" si="144"/>
        <v>4.873238510596213</v>
      </c>
      <c r="BO63" s="85">
        <f t="shared" ca="1" si="144"/>
        <v>4.8891922253764948</v>
      </c>
      <c r="BP63" s="85">
        <f t="shared" ca="1" si="144"/>
        <v>4.9051981684675274</v>
      </c>
      <c r="BQ63" s="85">
        <f t="shared" ca="1" si="144"/>
        <v>4.921256510851209</v>
      </c>
      <c r="BR63" s="85">
        <f t="shared" ca="1" si="144"/>
        <v>4.9373674240691878</v>
      </c>
      <c r="BS63" s="85">
        <f t="shared" ref="BS63:ED63" ca="1" si="145">$E63*BS$8*BS$17</f>
        <v>4.9535310802246952</v>
      </c>
      <c r="BT63" s="85">
        <f t="shared" ca="1" si="145"/>
        <v>4.9697476519843855</v>
      </c>
      <c r="BU63" s="85">
        <f t="shared" ca="1" si="145"/>
        <v>4.9860173125801772</v>
      </c>
      <c r="BV63" s="85">
        <f t="shared" ca="1" si="145"/>
        <v>5.0023402358111033</v>
      </c>
      <c r="BW63" s="85">
        <f t="shared" ca="1" si="145"/>
        <v>5.0187165960451718</v>
      </c>
      <c r="BX63" s="85">
        <f t="shared" ca="1" si="145"/>
        <v>5.0351465682212266</v>
      </c>
      <c r="BY63" s="85">
        <f t="shared" ca="1" si="145"/>
        <v>5.0516303278508152</v>
      </c>
      <c r="BZ63" s="85">
        <f t="shared" ca="1" si="145"/>
        <v>5.068168051020062</v>
      </c>
      <c r="CA63" s="85">
        <f t="shared" ca="1" si="145"/>
        <v>5.0847599143915563</v>
      </c>
      <c r="CB63" s="85">
        <f t="shared" ca="1" si="145"/>
        <v>5.1014060952062303</v>
      </c>
      <c r="CC63" s="85">
        <f t="shared" ca="1" si="145"/>
        <v>5.1181067712852588</v>
      </c>
      <c r="CD63" s="85">
        <f t="shared" ca="1" si="145"/>
        <v>5.1348621210319569</v>
      </c>
      <c r="CE63" s="85">
        <f t="shared" ca="1" si="145"/>
        <v>5.1516723234336856</v>
      </c>
      <c r="CF63" s="85">
        <f t="shared" ca="1" si="145"/>
        <v>5.1685375580637629</v>
      </c>
      <c r="CG63" s="85">
        <f t="shared" ca="1" si="145"/>
        <v>5.1854580050833849</v>
      </c>
      <c r="CH63" s="85">
        <f t="shared" ca="1" si="145"/>
        <v>5.2024338452435481</v>
      </c>
      <c r="CI63" s="85">
        <f t="shared" ca="1" si="145"/>
        <v>5.2194652598869808</v>
      </c>
      <c r="CJ63" s="85">
        <f t="shared" ca="1" si="145"/>
        <v>5.2365524309500779</v>
      </c>
      <c r="CK63" s="85">
        <f t="shared" ca="1" si="145"/>
        <v>5.2536955409648494</v>
      </c>
      <c r="CL63" s="85">
        <f t="shared" ca="1" si="145"/>
        <v>5.2708947730608671</v>
      </c>
      <c r="CM63" s="85">
        <f t="shared" ca="1" si="145"/>
        <v>5.2881503109672208</v>
      </c>
      <c r="CN63" s="85">
        <f t="shared" ca="1" si="145"/>
        <v>5.3054623390144817</v>
      </c>
      <c r="CO63" s="85">
        <f t="shared" ca="1" si="145"/>
        <v>5.3228310421366718</v>
      </c>
      <c r="CP63" s="85">
        <f t="shared" ca="1" si="145"/>
        <v>5.3402566058732379</v>
      </c>
      <c r="CQ63" s="85">
        <f t="shared" ca="1" si="145"/>
        <v>5.3577392163710353</v>
      </c>
      <c r="CR63" s="85">
        <f t="shared" ca="1" si="145"/>
        <v>5.3752790603863172</v>
      </c>
      <c r="CS63" s="85">
        <f t="shared" ca="1" si="145"/>
        <v>5.3928763252867249</v>
      </c>
      <c r="CT63" s="85">
        <f t="shared" ca="1" si="145"/>
        <v>5.4105311990532945</v>
      </c>
      <c r="CU63" s="85">
        <f t="shared" ca="1" si="145"/>
        <v>5.4282438702824631</v>
      </c>
      <c r="CV63" s="85">
        <f t="shared" ca="1" si="145"/>
        <v>5.4460145281880843</v>
      </c>
      <c r="CW63" s="85">
        <f t="shared" ca="1" si="145"/>
        <v>5.4638433626034475</v>
      </c>
      <c r="CX63" s="85">
        <f t="shared" ca="1" si="145"/>
        <v>5.481730563983306</v>
      </c>
      <c r="CY63" s="85">
        <f t="shared" ca="1" si="145"/>
        <v>5.4996763234059145</v>
      </c>
      <c r="CZ63" s="85">
        <f t="shared" ca="1" si="145"/>
        <v>5.5176808325750653</v>
      </c>
      <c r="DA63" s="85">
        <f t="shared" ca="1" si="145"/>
        <v>5.5357442838221429</v>
      </c>
      <c r="DB63" s="85">
        <f t="shared" ca="1" si="145"/>
        <v>5.5538668701081715</v>
      </c>
      <c r="DC63" s="85">
        <f t="shared" ca="1" si="145"/>
        <v>5.5720487850258813</v>
      </c>
      <c r="DD63" s="85">
        <f t="shared" ca="1" si="145"/>
        <v>5.5902902228017739</v>
      </c>
      <c r="DE63" s="85">
        <f t="shared" ca="1" si="145"/>
        <v>5.6085913782981978</v>
      </c>
      <c r="DF63" s="85">
        <f t="shared" ca="1" si="145"/>
        <v>5.6269524470154302</v>
      </c>
      <c r="DG63" s="85">
        <f t="shared" ca="1" si="145"/>
        <v>5.6453736250937672</v>
      </c>
      <c r="DH63" s="85">
        <f t="shared" ca="1" si="145"/>
        <v>5.6638551093156124</v>
      </c>
      <c r="DI63" s="85">
        <f t="shared" ca="1" si="145"/>
        <v>5.6823970971075903</v>
      </c>
      <c r="DJ63" s="85">
        <f t="shared" ca="1" si="145"/>
        <v>5.7009997865426429</v>
      </c>
      <c r="DK63" s="85">
        <f t="shared" ca="1" si="145"/>
        <v>5.7196633763421545</v>
      </c>
      <c r="DL63" s="85">
        <f t="shared" ca="1" si="145"/>
        <v>5.7383880658780724</v>
      </c>
      <c r="DM63" s="85">
        <f t="shared" ca="1" si="145"/>
        <v>5.7571740551750334</v>
      </c>
      <c r="DN63" s="85">
        <f t="shared" ca="1" si="145"/>
        <v>5.7760215449125036</v>
      </c>
      <c r="DO63" s="85">
        <f t="shared" ca="1" si="145"/>
        <v>5.794930736426922</v>
      </c>
      <c r="DP63" s="85">
        <f t="shared" ca="1" si="145"/>
        <v>5.8139018317138502</v>
      </c>
      <c r="DQ63" s="85">
        <f t="shared" ca="1" si="145"/>
        <v>5.8329350334301306</v>
      </c>
      <c r="DR63" s="85">
        <f t="shared" ca="1" si="145"/>
        <v>5.8520305448960528</v>
      </c>
      <c r="DS63" s="85">
        <f t="shared" ca="1" si="145"/>
        <v>5.8711885700975222</v>
      </c>
      <c r="DT63" s="85">
        <f t="shared" ca="1" si="145"/>
        <v>5.8904093136882416</v>
      </c>
      <c r="DU63" s="85">
        <f t="shared" ca="1" si="145"/>
        <v>5.9096929809918981</v>
      </c>
      <c r="DV63" s="85">
        <f t="shared" ca="1" si="145"/>
        <v>5.9290397780043529</v>
      </c>
      <c r="DW63" s="85">
        <f t="shared" ca="1" si="145"/>
        <v>5.9484499113958451</v>
      </c>
      <c r="DX63" s="85">
        <f t="shared" ca="1" si="145"/>
        <v>5.9679235885131998</v>
      </c>
      <c r="DY63" s="85">
        <f t="shared" ca="1" si="145"/>
        <v>5.9874610173820386</v>
      </c>
      <c r="DZ63" s="85">
        <f t="shared" ca="1" si="145"/>
        <v>6.0070624067090064</v>
      </c>
      <c r="EA63" s="85">
        <f t="shared" ca="1" si="145"/>
        <v>6.0267279658840014</v>
      </c>
      <c r="EB63" s="85">
        <f t="shared" ca="1" si="145"/>
        <v>6.0464579049824065</v>
      </c>
      <c r="EC63" s="85">
        <f t="shared" ca="1" si="145"/>
        <v>6.066252434767339</v>
      </c>
      <c r="ED63" s="85">
        <f t="shared" ca="1" si="145"/>
        <v>6.0861117666918982</v>
      </c>
      <c r="EE63" s="85">
        <f t="shared" ref="EE63:GP63" ca="1" si="146">$E63*EE$8*EE$17</f>
        <v>6.1060361129014264</v>
      </c>
      <c r="EF63" s="85">
        <f t="shared" ca="1" si="146"/>
        <v>6.1260256862357751</v>
      </c>
      <c r="EG63" s="85">
        <f t="shared" ca="1" si="146"/>
        <v>6.1460807002315772</v>
      </c>
      <c r="EH63" s="85">
        <f t="shared" ca="1" si="146"/>
        <v>6.1662013691245301</v>
      </c>
      <c r="EI63" s="85">
        <f t="shared" ca="1" si="146"/>
        <v>6.1863879078516826</v>
      </c>
      <c r="EJ63" s="85">
        <f t="shared" ca="1" si="146"/>
        <v>6.206640532053731</v>
      </c>
      <c r="EK63" s="85">
        <f t="shared" ca="1" si="146"/>
        <v>6.2269594580773244</v>
      </c>
      <c r="EL63" s="85">
        <f t="shared" ca="1" si="146"/>
        <v>6.247344902977372</v>
      </c>
      <c r="EM63" s="85">
        <f t="shared" ca="1" si="146"/>
        <v>6.2677970845193673</v>
      </c>
      <c r="EN63" s="85">
        <f t="shared" ca="1" si="146"/>
        <v>6.2883162211817076</v>
      </c>
      <c r="EO63" s="85">
        <f t="shared" ca="1" si="146"/>
        <v>6.3089025321580374</v>
      </c>
      <c r="EP63" s="85">
        <f t="shared" ca="1" si="146"/>
        <v>6.3295562373595775</v>
      </c>
      <c r="EQ63" s="85">
        <f t="shared" ca="1" si="146"/>
        <v>6.3502775574174875</v>
      </c>
      <c r="ER63" s="85">
        <f t="shared" ca="1" si="146"/>
        <v>6.3710667136852095</v>
      </c>
      <c r="ES63" s="85">
        <f t="shared" ca="1" si="146"/>
        <v>6.3919239282408444</v>
      </c>
      <c r="ET63" s="85">
        <f t="shared" ca="1" si="146"/>
        <v>6.412849423889516</v>
      </c>
      <c r="EU63" s="85">
        <f t="shared" ca="1" si="146"/>
        <v>6.4338434241657545</v>
      </c>
      <c r="EV63" s="85">
        <f t="shared" ca="1" si="146"/>
        <v>6.4549061533358847</v>
      </c>
      <c r="EW63" s="85">
        <f t="shared" ca="1" si="146"/>
        <v>6.4760378364004207</v>
      </c>
      <c r="EX63" s="85">
        <f t="shared" ca="1" si="146"/>
        <v>6.4972386990964708</v>
      </c>
      <c r="EY63" s="85">
        <f t="shared" ca="1" si="146"/>
        <v>6.5185089679001456</v>
      </c>
      <c r="EZ63" s="85">
        <f t="shared" ca="1" si="146"/>
        <v>6.5398488700289805</v>
      </c>
      <c r="FA63" s="85">
        <f t="shared" ca="1" si="146"/>
        <v>6.5612586334443632</v>
      </c>
      <c r="FB63" s="85">
        <f t="shared" ca="1" si="146"/>
        <v>6.5827384868539669</v>
      </c>
      <c r="FC63" s="85">
        <f t="shared" ca="1" si="146"/>
        <v>6.604288659714193</v>
      </c>
      <c r="FD63" s="85">
        <f t="shared" ca="1" si="146"/>
        <v>6.6259093822326243</v>
      </c>
      <c r="FE63" s="85">
        <f t="shared" ca="1" si="146"/>
        <v>6.6476008853704833</v>
      </c>
      <c r="FF63" s="85">
        <f t="shared" ca="1" si="146"/>
        <v>6.6693634008451017</v>
      </c>
      <c r="FG63" s="85">
        <f t="shared" ca="1" si="146"/>
        <v>6.6911971611323899</v>
      </c>
      <c r="FH63" s="85">
        <f t="shared" ca="1" si="146"/>
        <v>6.7131023994693253</v>
      </c>
      <c r="FI63" s="85">
        <f t="shared" ca="1" si="146"/>
        <v>6.7350793498564423</v>
      </c>
      <c r="FJ63" s="85">
        <f t="shared" ca="1" si="146"/>
        <v>6.7571282470603338</v>
      </c>
      <c r="FK63" s="85">
        <f t="shared" ca="1" si="146"/>
        <v>6.7792493266161555</v>
      </c>
      <c r="FL63" s="85">
        <f t="shared" ca="1" si="146"/>
        <v>6.8014428248301435</v>
      </c>
      <c r="FM63" s="85">
        <f t="shared" ca="1" si="146"/>
        <v>6.8237089787821414</v>
      </c>
      <c r="FN63" s="85">
        <f t="shared" ca="1" si="146"/>
        <v>6.8460480263281287</v>
      </c>
      <c r="FO63" s="85">
        <f t="shared" ca="1" si="146"/>
        <v>6.8684602061027631</v>
      </c>
      <c r="FP63" s="85">
        <f t="shared" ca="1" si="146"/>
        <v>6.8909457575219317</v>
      </c>
      <c r="FQ63" s="85">
        <f t="shared" ca="1" si="146"/>
        <v>6.9135049207853072</v>
      </c>
      <c r="FR63" s="85">
        <f t="shared" ca="1" si="146"/>
        <v>6.93613793687891</v>
      </c>
      <c r="FS63" s="85">
        <f t="shared" ca="1" si="146"/>
        <v>6.9588450475776895</v>
      </c>
      <c r="FT63" s="85">
        <f t="shared" ca="1" si="146"/>
        <v>6.9816264954481024</v>
      </c>
      <c r="FU63" s="85">
        <f t="shared" ca="1" si="146"/>
        <v>7.0044825238507045</v>
      </c>
      <c r="FV63" s="85">
        <f t="shared" ca="1" si="146"/>
        <v>7.0274133769427518</v>
      </c>
      <c r="FW63" s="85">
        <f t="shared" ca="1" si="146"/>
        <v>7.0504192996808062</v>
      </c>
      <c r="FX63" s="85">
        <f t="shared" ca="1" si="146"/>
        <v>7.073500537823354</v>
      </c>
      <c r="FY63" s="85">
        <f t="shared" ca="1" si="146"/>
        <v>7.0966573379334319</v>
      </c>
      <c r="FZ63" s="85">
        <f t="shared" ca="1" si="146"/>
        <v>7.1198899473812576</v>
      </c>
      <c r="GA63" s="85">
        <f t="shared" ca="1" si="146"/>
        <v>7.1431986143468782</v>
      </c>
      <c r="GB63" s="85">
        <f t="shared" ca="1" si="146"/>
        <v>7.1665835878228137</v>
      </c>
      <c r="GC63" s="85">
        <f t="shared" ca="1" si="146"/>
        <v>7.190045117616723</v>
      </c>
      <c r="GD63" s="85">
        <f t="shared" ca="1" si="146"/>
        <v>7.2135834543540698</v>
      </c>
      <c r="GE63" s="85">
        <f t="shared" ca="1" si="146"/>
        <v>7.2371988494808006</v>
      </c>
      <c r="GF63" s="85">
        <f t="shared" ca="1" si="146"/>
        <v>7.2608915552660296</v>
      </c>
      <c r="GG63" s="85">
        <f t="shared" ca="1" si="146"/>
        <v>7.2846618248047363</v>
      </c>
      <c r="GH63" s="85">
        <f t="shared" ca="1" si="146"/>
        <v>7.3085099120204653</v>
      </c>
      <c r="GI63" s="85">
        <f t="shared" ca="1" si="146"/>
        <v>7.3324360716680417</v>
      </c>
      <c r="GJ63" s="85">
        <f t="shared" ca="1" si="146"/>
        <v>7.356440559336292</v>
      </c>
      <c r="GK63" s="85">
        <f t="shared" ca="1" si="146"/>
        <v>7.3805236314507727</v>
      </c>
      <c r="GL63" s="85">
        <f t="shared" ca="1" si="146"/>
        <v>7.4046855452765126</v>
      </c>
      <c r="GM63" s="85">
        <f t="shared" ca="1" si="146"/>
        <v>7.4289265589207574</v>
      </c>
      <c r="GN63" s="85">
        <f t="shared" ca="1" si="146"/>
        <v>7.4532469313357295</v>
      </c>
      <c r="GO63" s="85">
        <f t="shared" ca="1" si="146"/>
        <v>7.4776469223213953</v>
      </c>
      <c r="GP63" s="85">
        <f t="shared" ca="1" si="146"/>
        <v>7.5021267925282364</v>
      </c>
      <c r="GQ63" s="85">
        <f t="shared" ref="GQ63:IL63" ca="1" si="147">$E63*GQ$8*GQ$17</f>
        <v>7.5266868034600369</v>
      </c>
      <c r="GR63" s="85">
        <f t="shared" ca="1" si="147"/>
        <v>7.5513272174766755</v>
      </c>
      <c r="GS63" s="85">
        <f t="shared" ca="1" si="147"/>
        <v>7.5760482977969303</v>
      </c>
      <c r="GT63" s="85">
        <f t="shared" ca="1" si="147"/>
        <v>7.6008503085012888</v>
      </c>
      <c r="GU63" s="85">
        <f t="shared" ca="1" si="147"/>
        <v>7.625733514534768</v>
      </c>
      <c r="GV63" s="85">
        <f t="shared" ca="1" si="147"/>
        <v>7.6506981817097479</v>
      </c>
      <c r="GW63" s="85">
        <f t="shared" ca="1" si="147"/>
        <v>7.6757445767088086</v>
      </c>
      <c r="GX63" s="85">
        <f t="shared" ca="1" si="147"/>
        <v>7.7008729670875775</v>
      </c>
      <c r="GY63" s="85">
        <f t="shared" ca="1" si="147"/>
        <v>7.7260836212775921</v>
      </c>
      <c r="GZ63" s="85">
        <f t="shared" ca="1" si="147"/>
        <v>7.7513768085891641</v>
      </c>
      <c r="HA63" s="85">
        <f t="shared" ca="1" si="147"/>
        <v>7.7767527992142567</v>
      </c>
      <c r="HB63" s="85">
        <f t="shared" ca="1" si="147"/>
        <v>7.8022118642293714</v>
      </c>
      <c r="HC63" s="85">
        <f t="shared" ca="1" si="147"/>
        <v>7.8277542755984433</v>
      </c>
      <c r="HD63" s="85">
        <f t="shared" ca="1" si="147"/>
        <v>7.8533803061757483</v>
      </c>
      <c r="HE63" s="85">
        <f t="shared" ca="1" si="147"/>
        <v>7.8790902297088135</v>
      </c>
      <c r="HF63" s="85">
        <f t="shared" ca="1" si="147"/>
        <v>7.9048843208413455</v>
      </c>
      <c r="HG63" s="85">
        <f t="shared" ca="1" si="147"/>
        <v>7.9307628551161642</v>
      </c>
      <c r="HH63" s="85">
        <f t="shared" ca="1" si="147"/>
        <v>7.9567261089781427</v>
      </c>
      <c r="HI63" s="85">
        <f t="shared" ca="1" si="147"/>
        <v>7.9827743597771654</v>
      </c>
      <c r="HJ63" s="85">
        <f t="shared" ca="1" si="147"/>
        <v>8.0089078857710856</v>
      </c>
      <c r="HK63" s="85">
        <f t="shared" ca="1" si="147"/>
        <v>8.0351269661287006</v>
      </c>
      <c r="HL63" s="85">
        <f t="shared" ca="1" si="147"/>
        <v>8.0614318809327354</v>
      </c>
      <c r="HM63" s="85">
        <f t="shared" ca="1" si="147"/>
        <v>8.0878229111828315</v>
      </c>
      <c r="HN63" s="85">
        <f t="shared" ca="1" si="147"/>
        <v>8.1143003387985519</v>
      </c>
      <c r="HO63" s="85">
        <f t="shared" ca="1" si="147"/>
        <v>8.1408644466223858</v>
      </c>
      <c r="HP63" s="85">
        <f t="shared" ca="1" si="147"/>
        <v>8.1675155184227837</v>
      </c>
      <c r="HQ63" s="85">
        <f t="shared" ca="1" si="147"/>
        <v>8.194253838897172</v>
      </c>
      <c r="HR63" s="85">
        <f t="shared" ca="1" si="147"/>
        <v>8.221079693675005</v>
      </c>
      <c r="HS63" s="85">
        <f t="shared" ca="1" si="147"/>
        <v>8.2479933693208167</v>
      </c>
      <c r="HT63" s="85">
        <f t="shared" ca="1" si="147"/>
        <v>8.2749951533372741</v>
      </c>
      <c r="HU63" s="85">
        <f t="shared" ca="1" si="147"/>
        <v>8.3020853341682574</v>
      </c>
      <c r="HV63" s="85">
        <f t="shared" ca="1" si="147"/>
        <v>8.3292642012019353</v>
      </c>
      <c r="HW63" s="85">
        <f t="shared" ca="1" si="147"/>
        <v>8.3565320447738554</v>
      </c>
      <c r="HX63" s="85">
        <f t="shared" ca="1" si="147"/>
        <v>8.383889156170051</v>
      </c>
      <c r="HY63" s="85">
        <f t="shared" ca="1" si="147"/>
        <v>8.4113358276301522</v>
      </c>
      <c r="HZ63" s="85">
        <f t="shared" ca="1" si="147"/>
        <v>8.4388723523504989</v>
      </c>
      <c r="IA63" s="85">
        <f t="shared" ca="1" si="147"/>
        <v>8.4664990244872858</v>
      </c>
      <c r="IB63" s="85">
        <f t="shared" ca="1" si="147"/>
        <v>8.4942161391596986</v>
      </c>
      <c r="IC63" s="85">
        <f t="shared" ca="1" si="147"/>
        <v>8.5220239924530627</v>
      </c>
      <c r="ID63" s="85">
        <f t="shared" ca="1" si="147"/>
        <v>8.5220239924530627</v>
      </c>
      <c r="IE63" s="85">
        <f t="shared" ca="1" si="147"/>
        <v>8.5220239924530627</v>
      </c>
      <c r="IF63" s="85">
        <f t="shared" ca="1" si="147"/>
        <v>8.5220239924530627</v>
      </c>
      <c r="IG63" s="85">
        <f t="shared" ca="1" si="147"/>
        <v>8.5220239924530627</v>
      </c>
      <c r="IH63" s="85">
        <f t="shared" ca="1" si="147"/>
        <v>8.5220239924530627</v>
      </c>
      <c r="II63" s="85">
        <f t="shared" ca="1" si="147"/>
        <v>8.5220239924530627</v>
      </c>
      <c r="IJ63" s="85">
        <f t="shared" ca="1" si="147"/>
        <v>8.5220239924530627</v>
      </c>
      <c r="IK63" s="85">
        <f t="shared" ca="1" si="147"/>
        <v>8.5220239924530627</v>
      </c>
      <c r="IL63" s="85">
        <f t="shared" ca="1" si="147"/>
        <v>8.5220239924530627</v>
      </c>
    </row>
    <row r="64" spans="2:246" s="48" customFormat="1" ht="12" customHeight="1" outlineLevel="1" x14ac:dyDescent="0.2">
      <c r="B64" s="51" t="s">
        <v>345</v>
      </c>
      <c r="C64" s="57" t="s">
        <v>150</v>
      </c>
      <c r="D64" s="169"/>
      <c r="E64" s="53"/>
      <c r="F64" s="53"/>
      <c r="G64" s="77">
        <f ca="1">SUM(G49:G51,G55:G58,G61:G63)</f>
        <v>0</v>
      </c>
      <c r="H64" s="77">
        <f t="shared" ref="H64:R64" ca="1" si="148">SUM(H49:H51,H55:H58,H61:H63)</f>
        <v>0</v>
      </c>
      <c r="I64" s="77">
        <f t="shared" ca="1" si="148"/>
        <v>0</v>
      </c>
      <c r="J64" s="77">
        <f t="shared" ca="1" si="148"/>
        <v>0</v>
      </c>
      <c r="K64" s="77">
        <f t="shared" ca="1" si="148"/>
        <v>0</v>
      </c>
      <c r="L64" s="77">
        <f t="shared" ca="1" si="148"/>
        <v>0</v>
      </c>
      <c r="M64" s="77">
        <f t="shared" ca="1" si="148"/>
        <v>0</v>
      </c>
      <c r="N64" s="77">
        <f t="shared" ca="1" si="148"/>
        <v>0</v>
      </c>
      <c r="O64" s="77">
        <f t="shared" ca="1" si="148"/>
        <v>0</v>
      </c>
      <c r="P64" s="77">
        <f t="shared" ca="1" si="148"/>
        <v>0</v>
      </c>
      <c r="Q64" s="77">
        <f t="shared" ca="1" si="148"/>
        <v>0</v>
      </c>
      <c r="R64" s="77">
        <f t="shared" ca="1" si="148"/>
        <v>0</v>
      </c>
      <c r="S64" s="77">
        <f ca="1">SUM(S49:S51,S55:S58,S61:S63)</f>
        <v>9142.4568422578486</v>
      </c>
      <c r="T64" s="77">
        <f t="shared" ref="T64:CE64" ca="1" si="149">SUM(T49:T51,T55:T58,T61:T63)</f>
        <v>9171.5105465117704</v>
      </c>
      <c r="U64" s="77">
        <f t="shared" ca="1" si="149"/>
        <v>9200.6570283606616</v>
      </c>
      <c r="V64" s="77">
        <f t="shared" ca="1" si="149"/>
        <v>9230.6330039479471</v>
      </c>
      <c r="W64" s="77">
        <f t="shared" ca="1" si="149"/>
        <v>9260.7071130790246</v>
      </c>
      <c r="X64" s="77">
        <f t="shared" ca="1" si="149"/>
        <v>9290.8796770175813</v>
      </c>
      <c r="Y64" s="77">
        <f t="shared" ca="1" si="149"/>
        <v>9321.1510180790301</v>
      </c>
      <c r="Z64" s="77">
        <f t="shared" ca="1" si="149"/>
        <v>9351.5214596339756</v>
      </c>
      <c r="AA64" s="77">
        <f t="shared" ca="1" si="149"/>
        <v>9381.9913261116417</v>
      </c>
      <c r="AB64" s="77">
        <f t="shared" ca="1" si="149"/>
        <v>9412.5609430033564</v>
      </c>
      <c r="AC64" s="77">
        <f t="shared" ca="1" si="149"/>
        <v>9443.2306368660102</v>
      </c>
      <c r="AD64" s="77">
        <f t="shared" ca="1" si="149"/>
        <v>9474.0007353255733</v>
      </c>
      <c r="AE64" s="77">
        <f t="shared" ca="1" si="149"/>
        <v>9504.871567080565</v>
      </c>
      <c r="AF64" s="77">
        <f t="shared" ca="1" si="149"/>
        <v>9535.8434619055843</v>
      </c>
      <c r="AG64" s="77">
        <f t="shared" ca="1" si="149"/>
        <v>9566.9167506548256</v>
      </c>
      <c r="AH64" s="77">
        <f t="shared" ca="1" si="149"/>
        <v>9598.0917652656026</v>
      </c>
      <c r="AI64" s="77">
        <f t="shared" ca="1" si="149"/>
        <v>9629.3688387619259</v>
      </c>
      <c r="AJ64" s="77">
        <f t="shared" ca="1" si="149"/>
        <v>9660.748305258021</v>
      </c>
      <c r="AK64" s="77">
        <f t="shared" ca="1" si="149"/>
        <v>9692.2304999619319</v>
      </c>
      <c r="AL64" s="77">
        <f t="shared" ca="1" si="149"/>
        <v>9723.815759179075</v>
      </c>
      <c r="AM64" s="77">
        <f t="shared" ca="1" si="149"/>
        <v>9755.504420315845</v>
      </c>
      <c r="AN64" s="77">
        <f t="shared" ca="1" si="149"/>
        <v>9787.296821883232</v>
      </c>
      <c r="AO64" s="77">
        <f t="shared" ca="1" si="149"/>
        <v>9819.1933035003931</v>
      </c>
      <c r="AP64" s="77">
        <f t="shared" ca="1" si="149"/>
        <v>9851.1942058983386</v>
      </c>
      <c r="AQ64" s="77">
        <f t="shared" ca="1" si="149"/>
        <v>9883.2998709235326</v>
      </c>
      <c r="AR64" s="77">
        <f t="shared" ca="1" si="149"/>
        <v>9915.5106415415521</v>
      </c>
      <c r="AS64" s="77">
        <f t="shared" ca="1" si="149"/>
        <v>9947.8268618407601</v>
      </c>
      <c r="AT64" s="77">
        <f t="shared" ca="1" si="149"/>
        <v>9980.2488770359687</v>
      </c>
      <c r="AU64" s="77">
        <f t="shared" ca="1" si="149"/>
        <v>10012.777033472143</v>
      </c>
      <c r="AV64" s="77">
        <f t="shared" ca="1" si="149"/>
        <v>10045.411678628087</v>
      </c>
      <c r="AW64" s="77">
        <f t="shared" ca="1" si="149"/>
        <v>10078.15316112015</v>
      </c>
      <c r="AX64" s="77">
        <f t="shared" ca="1" si="149"/>
        <v>10111.001830705978</v>
      </c>
      <c r="AY64" s="77">
        <f t="shared" ca="1" si="149"/>
        <v>10143.958038288221</v>
      </c>
      <c r="AZ64" s="77">
        <f t="shared" ca="1" si="149"/>
        <v>10177.022135918302</v>
      </c>
      <c r="BA64" s="77">
        <f t="shared" ca="1" si="149"/>
        <v>10210.194476800152</v>
      </c>
      <c r="BB64" s="77">
        <f t="shared" ca="1" si="149"/>
        <v>10243.475415294017</v>
      </c>
      <c r="BC64" s="77">
        <f t="shared" ca="1" si="149"/>
        <v>10276.865306920216</v>
      </c>
      <c r="BD64" s="77">
        <f t="shared" ca="1" si="149"/>
        <v>10310.364508362956</v>
      </c>
      <c r="BE64" s="77">
        <f t="shared" ca="1" si="149"/>
        <v>10343.973377474129</v>
      </c>
      <c r="BF64" s="77">
        <f t="shared" ca="1" si="149"/>
        <v>10377.692273277151</v>
      </c>
      <c r="BG64" s="77">
        <f t="shared" ca="1" si="149"/>
        <v>10411.521555970772</v>
      </c>
      <c r="BH64" s="77">
        <f t="shared" ca="1" si="149"/>
        <v>10445.46158693295</v>
      </c>
      <c r="BI64" s="77">
        <f t="shared" ca="1" si="149"/>
        <v>10479.512728724698</v>
      </c>
      <c r="BJ64" s="77">
        <f t="shared" ca="1" si="149"/>
        <v>10513.675345093961</v>
      </c>
      <c r="BK64" s="77">
        <f t="shared" ca="1" si="149"/>
        <v>10547.949800979497</v>
      </c>
      <c r="BL64" s="77">
        <f t="shared" ca="1" si="149"/>
        <v>10582.336462514771</v>
      </c>
      <c r="BM64" s="77">
        <f t="shared" ca="1" si="149"/>
        <v>10616.835697031898</v>
      </c>
      <c r="BN64" s="77">
        <f t="shared" ca="1" si="149"/>
        <v>10651.447873065517</v>
      </c>
      <c r="BO64" s="77">
        <f t="shared" ca="1" si="149"/>
        <v>10686.173360356765</v>
      </c>
      <c r="BP64" s="77">
        <f t="shared" ca="1" si="149"/>
        <v>10721.012529857213</v>
      </c>
      <c r="BQ64" s="77">
        <f t="shared" ca="1" si="149"/>
        <v>10755.965753732833</v>
      </c>
      <c r="BR64" s="77">
        <f t="shared" ca="1" si="149"/>
        <v>10791.033405367973</v>
      </c>
      <c r="BS64" s="77">
        <f t="shared" ca="1" si="149"/>
        <v>10826.215859369342</v>
      </c>
      <c r="BT64" s="77">
        <f t="shared" ca="1" si="149"/>
        <v>10861.513491570007</v>
      </c>
      <c r="BU64" s="77">
        <f t="shared" ca="1" si="149"/>
        <v>10896.926679033424</v>
      </c>
      <c r="BV64" s="77">
        <f t="shared" ca="1" si="149"/>
        <v>10932.455800057456</v>
      </c>
      <c r="BW64" s="77">
        <f t="shared" ca="1" si="149"/>
        <v>10968.101234178408</v>
      </c>
      <c r="BX64" s="77">
        <f t="shared" ca="1" si="149"/>
        <v>11003.8633621751</v>
      </c>
      <c r="BY64" s="77">
        <f t="shared" ca="1" si="149"/>
        <v>11039.742566072911</v>
      </c>
      <c r="BZ64" s="77">
        <f t="shared" ca="1" si="149"/>
        <v>11075.739229147872</v>
      </c>
      <c r="CA64" s="77">
        <f t="shared" ca="1" si="149"/>
        <v>11111.85373593077</v>
      </c>
      <c r="CB64" s="77">
        <f t="shared" ca="1" si="149"/>
        <v>11148.086472211238</v>
      </c>
      <c r="CC64" s="77">
        <f t="shared" ca="1" si="149"/>
        <v>11184.437825041889</v>
      </c>
      <c r="CD64" s="77">
        <f t="shared" ca="1" si="149"/>
        <v>11220.908182742436</v>
      </c>
      <c r="CE64" s="77">
        <f t="shared" ca="1" si="149"/>
        <v>11257.497934903853</v>
      </c>
      <c r="CF64" s="77">
        <f t="shared" ref="CF64:EQ64" ca="1" si="150">SUM(CF49:CF51,CF55:CF58,CF61:CF63)</f>
        <v>11294.207472392543</v>
      </c>
      <c r="CG64" s="77">
        <f t="shared" ca="1" si="150"/>
        <v>11331.037187354499</v>
      </c>
      <c r="CH64" s="77">
        <f t="shared" ca="1" si="150"/>
        <v>11367.987473219489</v>
      </c>
      <c r="CI64" s="77">
        <f t="shared" ca="1" si="150"/>
        <v>11405.058724705284</v>
      </c>
      <c r="CJ64" s="77">
        <f t="shared" ca="1" si="150"/>
        <v>11442.251337821843</v>
      </c>
      <c r="CK64" s="77">
        <f t="shared" ca="1" si="150"/>
        <v>11479.565709875564</v>
      </c>
      <c r="CL64" s="77">
        <f t="shared" ca="1" si="150"/>
        <v>11517.002239473524</v>
      </c>
      <c r="CM64" s="77">
        <f t="shared" ca="1" si="150"/>
        <v>11554.561326527741</v>
      </c>
      <c r="CN64" s="77">
        <f t="shared" ca="1" si="150"/>
        <v>11592.243372259427</v>
      </c>
      <c r="CO64" s="77">
        <f t="shared" ca="1" si="150"/>
        <v>11630.0487792033</v>
      </c>
      <c r="CP64" s="77">
        <f t="shared" ca="1" si="150"/>
        <v>11667.977951211871</v>
      </c>
      <c r="CQ64" s="77">
        <f t="shared" ca="1" si="150"/>
        <v>11706.031293459742</v>
      </c>
      <c r="CR64" s="77">
        <f t="shared" ca="1" si="150"/>
        <v>11744.209212447986</v>
      </c>
      <c r="CS64" s="77">
        <f t="shared" ca="1" si="150"/>
        <v>11782.51211600842</v>
      </c>
      <c r="CT64" s="77">
        <f t="shared" ca="1" si="150"/>
        <v>11820.940413308012</v>
      </c>
      <c r="CU64" s="77">
        <f t="shared" ca="1" si="150"/>
        <v>11859.494514853237</v>
      </c>
      <c r="CV64" s="77">
        <f t="shared" ca="1" si="150"/>
        <v>11898.174832494458</v>
      </c>
      <c r="CW64" s="77">
        <f t="shared" ca="1" si="150"/>
        <v>11936.981779430329</v>
      </c>
      <c r="CX64" s="77">
        <f t="shared" ca="1" si="150"/>
        <v>11975.915770212208</v>
      </c>
      <c r="CY64" s="77">
        <f t="shared" ca="1" si="150"/>
        <v>12014.977220748589</v>
      </c>
      <c r="CZ64" s="77">
        <f t="shared" ca="1" si="150"/>
        <v>12054.166548309548</v>
      </c>
      <c r="DA64" s="77">
        <f t="shared" ca="1" si="150"/>
        <v>12093.484171531174</v>
      </c>
      <c r="DB64" s="77">
        <f t="shared" ca="1" si="150"/>
        <v>12132.930510420085</v>
      </c>
      <c r="DC64" s="77">
        <f t="shared" ca="1" si="150"/>
        <v>12172.505986357877</v>
      </c>
      <c r="DD64" s="77">
        <f t="shared" ca="1" si="150"/>
        <v>12212.211022105648</v>
      </c>
      <c r="DE64" s="77">
        <f t="shared" ca="1" si="150"/>
        <v>12252.046041808499</v>
      </c>
      <c r="DF64" s="77">
        <f t="shared" ca="1" si="150"/>
        <v>12292.011471000074</v>
      </c>
      <c r="DG64" s="77">
        <f t="shared" ca="1" si="150"/>
        <v>12332.107736607108</v>
      </c>
      <c r="DH64" s="77">
        <f t="shared" ca="1" si="150"/>
        <v>12372.33526695398</v>
      </c>
      <c r="DI64" s="77">
        <f t="shared" ca="1" si="150"/>
        <v>12412.694491767286</v>
      </c>
      <c r="DJ64" s="77">
        <f t="shared" ca="1" si="150"/>
        <v>12453.185842180437</v>
      </c>
      <c r="DK64" s="77">
        <f t="shared" ca="1" si="150"/>
        <v>12493.809750738279</v>
      </c>
      <c r="DL64" s="77">
        <f t="shared" ca="1" si="150"/>
        <v>12534.566651401672</v>
      </c>
      <c r="DM64" s="77">
        <f t="shared" ca="1" si="150"/>
        <v>12575.456979552167</v>
      </c>
      <c r="DN64" s="77">
        <f t="shared" ca="1" si="150"/>
        <v>12616.481171996633</v>
      </c>
      <c r="DO64" s="77">
        <f t="shared" ca="1" si="150"/>
        <v>12657.639666971938</v>
      </c>
      <c r="DP64" s="77">
        <f t="shared" ca="1" si="150"/>
        <v>12698.932904149617</v>
      </c>
      <c r="DQ64" s="77">
        <f t="shared" ca="1" si="150"/>
        <v>12740.361324640582</v>
      </c>
      <c r="DR64" s="77">
        <f t="shared" ca="1" si="150"/>
        <v>12781.925370999823</v>
      </c>
      <c r="DS64" s="77">
        <f t="shared" ca="1" si="150"/>
        <v>12823.625487231135</v>
      </c>
      <c r="DT64" s="77">
        <f t="shared" ca="1" si="150"/>
        <v>12865.462118791882</v>
      </c>
      <c r="DU64" s="77">
        <f t="shared" ca="1" si="150"/>
        <v>12907.435712597719</v>
      </c>
      <c r="DV64" s="77">
        <f t="shared" ca="1" si="150"/>
        <v>12949.546717027401</v>
      </c>
      <c r="DW64" s="77">
        <f t="shared" ca="1" si="150"/>
        <v>12991.795581927554</v>
      </c>
      <c r="DX64" s="77">
        <f t="shared" ca="1" si="150"/>
        <v>13034.182758617479</v>
      </c>
      <c r="DY64" s="77">
        <f t="shared" ca="1" si="150"/>
        <v>13076.708699893996</v>
      </c>
      <c r="DZ64" s="77">
        <f t="shared" ca="1" si="150"/>
        <v>13119.373860036236</v>
      </c>
      <c r="EA64" s="77">
        <f t="shared" ca="1" si="150"/>
        <v>13162.178694810555</v>
      </c>
      <c r="EB64" s="77">
        <f t="shared" ca="1" si="150"/>
        <v>13205.123661475342</v>
      </c>
      <c r="EC64" s="77">
        <f t="shared" ca="1" si="150"/>
        <v>13248.209218785945</v>
      </c>
      <c r="ED64" s="77">
        <f t="shared" ca="1" si="150"/>
        <v>13291.435826999557</v>
      </c>
      <c r="EE64" s="77">
        <f t="shared" ca="1" si="150"/>
        <v>13334.803947880126</v>
      </c>
      <c r="EF64" s="77">
        <f t="shared" ca="1" si="150"/>
        <v>13378.314044703298</v>
      </c>
      <c r="EG64" s="77">
        <f t="shared" ca="1" si="150"/>
        <v>13421.966582261368</v>
      </c>
      <c r="EH64" s="77">
        <f t="shared" ca="1" si="150"/>
        <v>13465.762026868237</v>
      </c>
      <c r="EI64" s="77">
        <f t="shared" ca="1" si="150"/>
        <v>13509.700846364396</v>
      </c>
      <c r="EJ64" s="77">
        <f t="shared" ca="1" si="150"/>
        <v>13553.783510121924</v>
      </c>
      <c r="EK64" s="77">
        <f t="shared" ca="1" si="150"/>
        <v>13598.010489049497</v>
      </c>
      <c r="EL64" s="77">
        <f t="shared" ca="1" si="150"/>
        <v>13642.382255597431</v>
      </c>
      <c r="EM64" s="77">
        <f t="shared" ca="1" si="150"/>
        <v>13686.899283762723</v>
      </c>
      <c r="EN64" s="77">
        <f t="shared" ca="1" si="150"/>
        <v>13731.562049094098</v>
      </c>
      <c r="EO64" s="77">
        <f t="shared" ca="1" si="150"/>
        <v>13776.371028697129</v>
      </c>
      <c r="EP64" s="77">
        <f t="shared" ca="1" si="150"/>
        <v>13821.326701239281</v>
      </c>
      <c r="EQ64" s="77">
        <f t="shared" ca="1" si="150"/>
        <v>13866.429546955069</v>
      </c>
      <c r="ER64" s="77">
        <f t="shared" ref="ER64:HC64" ca="1" si="151">SUM(ER49:ER51,ER55:ER58,ER61:ER63)</f>
        <v>13911.680047651173</v>
      </c>
      <c r="ES64" s="77">
        <f t="shared" ca="1" si="151"/>
        <v>13957.078686711566</v>
      </c>
      <c r="ET64" s="77">
        <f t="shared" ca="1" si="151"/>
        <v>14002.625949102709</v>
      </c>
      <c r="EU64" s="77">
        <f t="shared" ca="1" si="151"/>
        <v>14048.322321378711</v>
      </c>
      <c r="EV64" s="77">
        <f t="shared" ca="1" si="151"/>
        <v>14094.168291686541</v>
      </c>
      <c r="EW64" s="77">
        <f t="shared" ca="1" si="151"/>
        <v>14140.164349771218</v>
      </c>
      <c r="EX64" s="77">
        <f t="shared" ca="1" si="151"/>
        <v>14186.310986981069</v>
      </c>
      <c r="EY64" s="77">
        <f t="shared" ca="1" si="151"/>
        <v>14232.608696272971</v>
      </c>
      <c r="EZ64" s="77">
        <f t="shared" ca="1" si="151"/>
        <v>14279.057972217608</v>
      </c>
      <c r="FA64" s="77">
        <f t="shared" ca="1" si="151"/>
        <v>14325.659311004752</v>
      </c>
      <c r="FB64" s="77">
        <f t="shared" ca="1" si="151"/>
        <v>14372.413210448596</v>
      </c>
      <c r="FC64" s="77">
        <f t="shared" ca="1" si="151"/>
        <v>14419.32016999302</v>
      </c>
      <c r="FD64" s="77">
        <f t="shared" ca="1" si="151"/>
        <v>14466.380690716966</v>
      </c>
      <c r="FE64" s="77">
        <f t="shared" ca="1" si="151"/>
        <v>14513.595275339774</v>
      </c>
      <c r="FF64" s="77">
        <f t="shared" ca="1" si="151"/>
        <v>14560.964428226564</v>
      </c>
      <c r="FG64" s="77">
        <f t="shared" ca="1" si="151"/>
        <v>14608.488655393607</v>
      </c>
      <c r="FH64" s="77">
        <f t="shared" ca="1" si="151"/>
        <v>14656.168464513747</v>
      </c>
      <c r="FI64" s="77">
        <f t="shared" ca="1" si="151"/>
        <v>14704.004364921811</v>
      </c>
      <c r="FJ64" s="77">
        <f t="shared" ca="1" si="151"/>
        <v>14751.996867620055</v>
      </c>
      <c r="FK64" s="77">
        <f t="shared" ca="1" si="151"/>
        <v>14800.146485283634</v>
      </c>
      <c r="FL64" s="77">
        <f t="shared" ca="1" si="151"/>
        <v>14848.453732266053</v>
      </c>
      <c r="FM64" s="77">
        <f t="shared" ca="1" si="151"/>
        <v>14896.919124604687</v>
      </c>
      <c r="FN64" s="77">
        <f t="shared" ca="1" si="151"/>
        <v>14945.543180026283</v>
      </c>
      <c r="FO64" s="77">
        <f t="shared" ca="1" si="151"/>
        <v>14994.326417952479</v>
      </c>
      <c r="FP64" s="77">
        <f t="shared" ca="1" si="151"/>
        <v>15043.269359505382</v>
      </c>
      <c r="FQ64" s="77">
        <f t="shared" ca="1" si="151"/>
        <v>15092.372527513107</v>
      </c>
      <c r="FR64" s="77">
        <f t="shared" ca="1" si="151"/>
        <v>15141.636446515369</v>
      </c>
      <c r="FS64" s="77">
        <f t="shared" ca="1" si="151"/>
        <v>15191.061642769095</v>
      </c>
      <c r="FT64" s="77">
        <f t="shared" ca="1" si="151"/>
        <v>15240.648644254039</v>
      </c>
      <c r="FU64" s="77">
        <f t="shared" ca="1" si="151"/>
        <v>15290.397980678426</v>
      </c>
      <c r="FV64" s="77">
        <f t="shared" ca="1" si="151"/>
        <v>15340.3101834846</v>
      </c>
      <c r="FW64" s="77">
        <f t="shared" ca="1" si="151"/>
        <v>15390.385785854722</v>
      </c>
      <c r="FX64" s="77">
        <f t="shared" ca="1" si="151"/>
        <v>15440.625322716438</v>
      </c>
      <c r="FY64" s="77">
        <f t="shared" ca="1" si="151"/>
        <v>15491.029330748619</v>
      </c>
      <c r="FZ64" s="77">
        <f t="shared" ca="1" si="151"/>
        <v>15541.598348387075</v>
      </c>
      <c r="GA64" s="77">
        <f t="shared" ca="1" si="151"/>
        <v>15592.332915830322</v>
      </c>
      <c r="GB64" s="77">
        <f t="shared" ca="1" si="151"/>
        <v>15643.233575045344</v>
      </c>
      <c r="GC64" s="77">
        <f t="shared" ca="1" si="151"/>
        <v>15694.300869773371</v>
      </c>
      <c r="GD64" s="77">
        <f t="shared" ca="1" si="151"/>
        <v>15745.535345535724</v>
      </c>
      <c r="GE64" s="77">
        <f t="shared" ca="1" si="151"/>
        <v>15796.937549639599</v>
      </c>
      <c r="GF64" s="77">
        <f t="shared" ca="1" si="151"/>
        <v>15848.508031183941</v>
      </c>
      <c r="GG64" s="77">
        <f t="shared" ca="1" si="151"/>
        <v>15900.247341065304</v>
      </c>
      <c r="GH64" s="77">
        <f t="shared" ca="1" si="151"/>
        <v>15952.156031983726</v>
      </c>
      <c r="GI64" s="77">
        <f t="shared" ca="1" si="151"/>
        <v>16004.234658448651</v>
      </c>
      <c r="GJ64" s="77">
        <f t="shared" ca="1" si="151"/>
        <v>16056.483776784838</v>
      </c>
      <c r="GK64" s="77">
        <f t="shared" ca="1" si="151"/>
        <v>16108.903945138303</v>
      </c>
      <c r="GL64" s="77">
        <f t="shared" ca="1" si="151"/>
        <v>16161.4957234823</v>
      </c>
      <c r="GM64" s="77">
        <f t="shared" ca="1" si="151"/>
        <v>16214.259673623277</v>
      </c>
      <c r="GN64" s="77">
        <f t="shared" ca="1" si="151"/>
        <v>16267.196359206897</v>
      </c>
      <c r="GO64" s="77">
        <f t="shared" ca="1" si="151"/>
        <v>16320.30634572405</v>
      </c>
      <c r="GP64" s="77">
        <f t="shared" ca="1" si="151"/>
        <v>16373.590200516895</v>
      </c>
      <c r="GQ64" s="77">
        <f t="shared" ca="1" si="151"/>
        <v>16427.048492784928</v>
      </c>
      <c r="GR64" s="77">
        <f t="shared" ca="1" si="151"/>
        <v>16480.681793591044</v>
      </c>
      <c r="GS64" s="77">
        <f t="shared" ca="1" si="151"/>
        <v>16534.490675867663</v>
      </c>
      <c r="GT64" s="77">
        <f t="shared" ca="1" si="151"/>
        <v>16588.475714422821</v>
      </c>
      <c r="GU64" s="77">
        <f t="shared" ca="1" si="151"/>
        <v>16642.637485946343</v>
      </c>
      <c r="GV64" s="77">
        <f t="shared" ca="1" si="151"/>
        <v>16696.976569015977</v>
      </c>
      <c r="GW64" s="77">
        <f t="shared" ca="1" si="151"/>
        <v>16751.493544103581</v>
      </c>
      <c r="GX64" s="77">
        <f t="shared" ca="1" si="151"/>
        <v>16806.188993581341</v>
      </c>
      <c r="GY64" s="77">
        <f t="shared" ca="1" si="151"/>
        <v>16861.063501727953</v>
      </c>
      <c r="GZ64" s="77">
        <f t="shared" ca="1" si="151"/>
        <v>16916.117654734917</v>
      </c>
      <c r="HA64" s="77">
        <f t="shared" ca="1" si="151"/>
        <v>16971.352040712758</v>
      </c>
      <c r="HB64" s="77">
        <f t="shared" ca="1" si="151"/>
        <v>17026.767249697317</v>
      </c>
      <c r="HC64" s="77">
        <f t="shared" ca="1" si="151"/>
        <v>17082.363873656068</v>
      </c>
      <c r="HD64" s="77">
        <f t="shared" ref="HD64:IL64" ca="1" si="152">SUM(HD49:HD51,HD55:HD58,HD61:HD63)</f>
        <v>17138.142506494431</v>
      </c>
      <c r="HE64" s="77">
        <f t="shared" ca="1" si="152"/>
        <v>17194.103744062111</v>
      </c>
      <c r="HF64" s="77">
        <f t="shared" ca="1" si="152"/>
        <v>17250.248184159478</v>
      </c>
      <c r="HG64" s="77">
        <f t="shared" ca="1" si="152"/>
        <v>17306.576426543947</v>
      </c>
      <c r="HH64" s="77">
        <f t="shared" ca="1" si="152"/>
        <v>17363.08907293636</v>
      </c>
      <c r="HI64" s="77">
        <f t="shared" ca="1" si="152"/>
        <v>17419.786727027469</v>
      </c>
      <c r="HJ64" s="77">
        <f t="shared" ca="1" si="152"/>
        <v>17476.669994484335</v>
      </c>
      <c r="HK64" s="77">
        <f t="shared" ca="1" si="152"/>
        <v>17533.739482956818</v>
      </c>
      <c r="HL64" s="77">
        <f t="shared" ca="1" si="152"/>
        <v>17590.995802084057</v>
      </c>
      <c r="HM64" s="77">
        <f t="shared" ca="1" si="152"/>
        <v>17648.439563501011</v>
      </c>
      <c r="HN64" s="77">
        <f t="shared" ca="1" si="152"/>
        <v>17706.071380844955</v>
      </c>
      <c r="HO64" s="77">
        <f t="shared" ca="1" si="152"/>
        <v>17763.891869762054</v>
      </c>
      <c r="HP64" s="77">
        <f t="shared" ca="1" si="152"/>
        <v>17821.901647913954</v>
      </c>
      <c r="HQ64" s="77">
        <f t="shared" ca="1" si="152"/>
        <v>17880.101334984342</v>
      </c>
      <c r="HR64" s="77">
        <f t="shared" ca="1" si="152"/>
        <v>17938.491552685598</v>
      </c>
      <c r="HS64" s="77">
        <f t="shared" ca="1" si="152"/>
        <v>17997.072924765445</v>
      </c>
      <c r="HT64" s="77">
        <f t="shared" ca="1" si="152"/>
        <v>18055.846077013564</v>
      </c>
      <c r="HU64" s="77">
        <f t="shared" ca="1" si="152"/>
        <v>18114.811637268318</v>
      </c>
      <c r="HV64" s="77">
        <f t="shared" ca="1" si="152"/>
        <v>18173.970235423461</v>
      </c>
      <c r="HW64" s="77">
        <f t="shared" ca="1" si="152"/>
        <v>18233.322503434836</v>
      </c>
      <c r="HX64" s="77">
        <f t="shared" ca="1" si="152"/>
        <v>18292.869075327169</v>
      </c>
      <c r="HY64" s="77">
        <f t="shared" ca="1" si="152"/>
        <v>18352.610587200801</v>
      </c>
      <c r="HZ64" s="77">
        <f t="shared" ca="1" si="152"/>
        <v>18412.547677238501</v>
      </c>
      <c r="IA64" s="77">
        <f t="shared" ca="1" si="152"/>
        <v>18472.680985712279</v>
      </c>
      <c r="IB64" s="77">
        <f t="shared" ca="1" si="152"/>
        <v>18533.011154990254</v>
      </c>
      <c r="IC64" s="77">
        <f t="shared" ca="1" si="152"/>
        <v>18593.53882954346</v>
      </c>
      <c r="ID64" s="77">
        <f t="shared" ca="1" si="152"/>
        <v>18593.53882954346</v>
      </c>
      <c r="IE64" s="77">
        <f t="shared" ca="1" si="152"/>
        <v>18593.53882954346</v>
      </c>
      <c r="IF64" s="77">
        <f t="shared" ca="1" si="152"/>
        <v>18593.53882954346</v>
      </c>
      <c r="IG64" s="77">
        <f t="shared" ca="1" si="152"/>
        <v>18593.53882954346</v>
      </c>
      <c r="IH64" s="77">
        <f t="shared" ca="1" si="152"/>
        <v>18593.53882954346</v>
      </c>
      <c r="II64" s="77">
        <f t="shared" ca="1" si="152"/>
        <v>18593.53882954346</v>
      </c>
      <c r="IJ64" s="77">
        <f t="shared" ca="1" si="152"/>
        <v>18593.53882954346</v>
      </c>
      <c r="IK64" s="77">
        <f t="shared" ca="1" si="152"/>
        <v>18593.53882954346</v>
      </c>
      <c r="IL64" s="77">
        <f t="shared" ca="1" si="152"/>
        <v>18593.53882954346</v>
      </c>
    </row>
    <row r="65" spans="2:246" s="48" customFormat="1" ht="12" customHeight="1" outlineLevel="1" x14ac:dyDescent="0.2">
      <c r="B65" s="63"/>
      <c r="C65" s="64"/>
      <c r="D65" s="65"/>
      <c r="E65" s="66"/>
      <c r="F65" s="66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  <c r="BG65" s="98"/>
      <c r="BH65" s="98"/>
      <c r="BI65" s="98"/>
      <c r="BJ65" s="98"/>
      <c r="BK65" s="98"/>
      <c r="BL65" s="98"/>
      <c r="BM65" s="98"/>
      <c r="BN65" s="98"/>
      <c r="BO65" s="98"/>
      <c r="BP65" s="98"/>
      <c r="BQ65" s="98"/>
      <c r="BR65" s="98"/>
      <c r="BS65" s="98"/>
      <c r="BT65" s="98"/>
      <c r="BU65" s="98"/>
      <c r="BV65" s="98"/>
      <c r="BW65" s="98"/>
      <c r="BX65" s="98"/>
      <c r="BY65" s="98"/>
      <c r="BZ65" s="98"/>
      <c r="CA65" s="98"/>
      <c r="CB65" s="98"/>
      <c r="CC65" s="98"/>
      <c r="CD65" s="98"/>
      <c r="CE65" s="98"/>
      <c r="CF65" s="98"/>
      <c r="CG65" s="98"/>
      <c r="CH65" s="98"/>
      <c r="CI65" s="98"/>
      <c r="CJ65" s="98"/>
      <c r="CK65" s="98"/>
      <c r="CL65" s="98"/>
      <c r="CM65" s="98"/>
      <c r="CN65" s="98"/>
      <c r="CO65" s="98"/>
      <c r="CP65" s="98"/>
      <c r="CQ65" s="98"/>
      <c r="CR65" s="98"/>
      <c r="CS65" s="98"/>
      <c r="CT65" s="98"/>
      <c r="CU65" s="98"/>
      <c r="CV65" s="98"/>
      <c r="CW65" s="98"/>
      <c r="CX65" s="98"/>
      <c r="CY65" s="98"/>
      <c r="CZ65" s="98"/>
      <c r="DA65" s="98"/>
      <c r="DB65" s="98"/>
      <c r="DC65" s="98"/>
      <c r="DD65" s="98"/>
      <c r="DE65" s="98"/>
      <c r="DF65" s="98"/>
      <c r="DG65" s="98"/>
      <c r="DH65" s="98"/>
      <c r="DI65" s="98"/>
      <c r="DJ65" s="98"/>
      <c r="DK65" s="98"/>
      <c r="DL65" s="98"/>
      <c r="DM65" s="98"/>
      <c r="DN65" s="98"/>
      <c r="DO65" s="98"/>
      <c r="DP65" s="98"/>
      <c r="DQ65" s="98"/>
      <c r="DR65" s="98"/>
      <c r="DS65" s="98"/>
      <c r="DT65" s="98"/>
      <c r="DU65" s="98"/>
      <c r="DV65" s="98"/>
      <c r="DW65" s="98"/>
      <c r="DX65" s="98"/>
      <c r="DY65" s="98"/>
      <c r="DZ65" s="98"/>
      <c r="EA65" s="98"/>
      <c r="EB65" s="98"/>
      <c r="EC65" s="98"/>
      <c r="ED65" s="98"/>
      <c r="EE65" s="98"/>
      <c r="EF65" s="98"/>
      <c r="EG65" s="98"/>
      <c r="EH65" s="98"/>
      <c r="EI65" s="98"/>
      <c r="EJ65" s="98"/>
      <c r="EK65" s="98"/>
      <c r="EL65" s="98"/>
      <c r="EM65" s="98"/>
      <c r="EN65" s="98"/>
      <c r="EO65" s="98"/>
      <c r="EP65" s="98"/>
      <c r="EQ65" s="98"/>
      <c r="ER65" s="98"/>
      <c r="ES65" s="98"/>
      <c r="ET65" s="98"/>
      <c r="EU65" s="98"/>
      <c r="EV65" s="98"/>
      <c r="EW65" s="98"/>
      <c r="EX65" s="98"/>
      <c r="EY65" s="98"/>
      <c r="EZ65" s="98"/>
      <c r="FA65" s="98"/>
      <c r="FB65" s="98"/>
      <c r="FC65" s="98"/>
      <c r="FD65" s="98"/>
      <c r="FE65" s="98"/>
      <c r="FF65" s="98"/>
      <c r="FG65" s="98"/>
      <c r="FH65" s="98"/>
      <c r="FI65" s="98"/>
      <c r="FJ65" s="98"/>
      <c r="FK65" s="98"/>
      <c r="FL65" s="98"/>
      <c r="FM65" s="98"/>
      <c r="FN65" s="98"/>
      <c r="FO65" s="98"/>
      <c r="FP65" s="98"/>
      <c r="FQ65" s="98"/>
      <c r="FR65" s="98"/>
      <c r="FS65" s="98"/>
      <c r="FT65" s="98"/>
      <c r="FU65" s="98"/>
      <c r="FV65" s="98"/>
      <c r="FW65" s="98"/>
      <c r="FX65" s="98"/>
      <c r="FY65" s="98"/>
      <c r="FZ65" s="98"/>
      <c r="GA65" s="98"/>
      <c r="GB65" s="98"/>
      <c r="GC65" s="98"/>
      <c r="GD65" s="98"/>
      <c r="GE65" s="98"/>
      <c r="GF65" s="98"/>
      <c r="GG65" s="98"/>
      <c r="GH65" s="98"/>
      <c r="GI65" s="98"/>
      <c r="GJ65" s="98"/>
      <c r="GK65" s="98"/>
      <c r="GL65" s="98"/>
      <c r="GM65" s="98"/>
      <c r="GN65" s="98"/>
      <c r="GO65" s="98"/>
      <c r="GP65" s="98"/>
      <c r="GQ65" s="98"/>
      <c r="GR65" s="98"/>
      <c r="GS65" s="98"/>
      <c r="GT65" s="98"/>
      <c r="GU65" s="98"/>
      <c r="GV65" s="98"/>
      <c r="GW65" s="98"/>
      <c r="GX65" s="98"/>
      <c r="GY65" s="98"/>
      <c r="GZ65" s="98"/>
      <c r="HA65" s="98"/>
      <c r="HB65" s="98"/>
      <c r="HC65" s="98"/>
      <c r="HD65" s="98"/>
      <c r="HE65" s="98"/>
      <c r="HF65" s="98"/>
      <c r="HG65" s="98"/>
      <c r="HH65" s="98"/>
      <c r="HI65" s="98"/>
      <c r="HJ65" s="98"/>
      <c r="HK65" s="98"/>
      <c r="HL65" s="98"/>
      <c r="HM65" s="98"/>
      <c r="HN65" s="98"/>
      <c r="HO65" s="98"/>
      <c r="HP65" s="98"/>
      <c r="HQ65" s="98"/>
      <c r="HR65" s="98"/>
      <c r="HS65" s="98"/>
      <c r="HT65" s="98"/>
      <c r="HU65" s="98"/>
      <c r="HV65" s="98"/>
      <c r="HW65" s="98"/>
      <c r="HX65" s="98"/>
      <c r="HY65" s="98"/>
      <c r="HZ65" s="98"/>
      <c r="IA65" s="98"/>
      <c r="IB65" s="98"/>
      <c r="IC65" s="98"/>
      <c r="ID65" s="98"/>
      <c r="IE65" s="98"/>
      <c r="IF65" s="98"/>
      <c r="IG65" s="98"/>
      <c r="IH65" s="98"/>
      <c r="II65" s="98"/>
      <c r="IJ65" s="98"/>
      <c r="IK65" s="98"/>
      <c r="IL65" s="98"/>
    </row>
    <row r="66" spans="2:246" ht="12" customHeight="1" outlineLevel="1" x14ac:dyDescent="0.3">
      <c r="B66" s="42" t="s">
        <v>312</v>
      </c>
      <c r="C66" s="3"/>
      <c r="D66" s="3"/>
      <c r="E66" s="3"/>
      <c r="F66" s="3"/>
      <c r="G66" s="3"/>
    </row>
    <row r="67" spans="2:246" ht="12" customHeight="1" outlineLevel="2" x14ac:dyDescent="0.3">
      <c r="B67" s="7" t="s">
        <v>292</v>
      </c>
      <c r="C67" s="56" t="s">
        <v>150</v>
      </c>
      <c r="D67" s="85">
        <f t="shared" ref="D67:D74" ca="1" si="153">SUM(G67:IL67)</f>
        <v>18800</v>
      </c>
      <c r="E67" s="48"/>
      <c r="F67" s="48"/>
      <c r="G67" s="85">
        <f ca="1">SUMPRODUCT(Assump!$D$88:$D$97,Assump!J88:J97)*G11</f>
        <v>500</v>
      </c>
      <c r="H67" s="85">
        <f>SUMPRODUCT(Assump!$D$88:$D$97,Assump!K88:K97)</f>
        <v>2050</v>
      </c>
      <c r="I67" s="85">
        <f>SUMPRODUCT(Assump!$D$88:$D$97,Assump!L88:L97)</f>
        <v>1250</v>
      </c>
      <c r="J67" s="85">
        <f>SUMPRODUCT(Assump!$D$88:$D$97,Assump!M88:M97)</f>
        <v>1000</v>
      </c>
      <c r="K67" s="85">
        <f>SUMPRODUCT(Assump!$D$88:$D$97,Assump!N88:N97)</f>
        <v>1000</v>
      </c>
      <c r="L67" s="85">
        <f>SUMPRODUCT(Assump!$D$88:$D$97,Assump!O88:O97)</f>
        <v>2500</v>
      </c>
      <c r="M67" s="85">
        <f>SUMPRODUCT(Assump!$D$88:$D$97,Assump!P88:P97)</f>
        <v>500</v>
      </c>
      <c r="N67" s="85">
        <f>SUMPRODUCT(Assump!$D$88:$D$97,Assump!Q88:Q97)</f>
        <v>2600</v>
      </c>
      <c r="O67" s="85">
        <f>SUMPRODUCT(Assump!$D$88:$D$97,Assump!R88:R97)</f>
        <v>2600</v>
      </c>
      <c r="P67" s="85">
        <f>SUMPRODUCT(Assump!$D$88:$D$97,Assump!S88:S97)</f>
        <v>2600</v>
      </c>
      <c r="Q67" s="85">
        <f>SUMPRODUCT(Assump!$D$88:$D$97,Assump!T88:T97)</f>
        <v>1200</v>
      </c>
      <c r="R67" s="85">
        <f>SUMPRODUCT(Assump!$D$88:$D$97,Assump!U88:U97)</f>
        <v>1000</v>
      </c>
      <c r="S67" s="85"/>
      <c r="T67" s="85"/>
      <c r="U67" s="85"/>
      <c r="V67" s="85"/>
      <c r="W67" s="85"/>
    </row>
    <row r="68" spans="2:246" ht="12" customHeight="1" outlineLevel="2" x14ac:dyDescent="0.3">
      <c r="B68" s="7" t="s">
        <v>116</v>
      </c>
      <c r="C68" s="56" t="s">
        <v>150</v>
      </c>
      <c r="D68" s="85">
        <f t="shared" ca="1" si="153"/>
        <v>4600</v>
      </c>
      <c r="E68" s="48"/>
      <c r="F68" s="48"/>
      <c r="G68" s="85">
        <f ca="1">SUMPRODUCT(Assump!$D$99:$D$104,Assump!J99:J104)*G11</f>
        <v>0</v>
      </c>
      <c r="H68" s="85">
        <f>SUMPRODUCT(Assump!$D$99:$D$104,Assump!K99:K104)</f>
        <v>0</v>
      </c>
      <c r="I68" s="85">
        <f>SUMPRODUCT(Assump!$D$99:$D$104,Assump!L99:L104)</f>
        <v>0</v>
      </c>
      <c r="J68" s="85">
        <f>SUMPRODUCT(Assump!$D$99:$D$104,Assump!M99:M104)</f>
        <v>0</v>
      </c>
      <c r="K68" s="85">
        <f>SUMPRODUCT(Assump!$D$99:$D$104,Assump!N99:N104)</f>
        <v>0</v>
      </c>
      <c r="L68" s="85">
        <f>SUMPRODUCT(Assump!$D$99:$D$104,Assump!O99:O104)</f>
        <v>0</v>
      </c>
      <c r="M68" s="85">
        <f>SUMPRODUCT(Assump!$D$99:$D$104,Assump!P99:P104)</f>
        <v>0</v>
      </c>
      <c r="N68" s="85">
        <f>SUMPRODUCT(Assump!$D$99:$D$104,Assump!Q99:Q104)</f>
        <v>0</v>
      </c>
      <c r="O68" s="85">
        <f>SUMPRODUCT(Assump!$D$99:$D$104,Assump!R99:R104)</f>
        <v>0</v>
      </c>
      <c r="P68" s="85">
        <f>SUMPRODUCT(Assump!$D$99:$D$104,Assump!S99:S104)</f>
        <v>0</v>
      </c>
      <c r="Q68" s="85">
        <f>SUMPRODUCT(Assump!$D$99:$D$104,Assump!T99:T104)</f>
        <v>1900</v>
      </c>
      <c r="R68" s="85">
        <f>SUMPRODUCT(Assump!$D$99:$D$104,Assump!U99:U104)</f>
        <v>2700</v>
      </c>
      <c r="S68" s="85"/>
      <c r="T68" s="85"/>
      <c r="U68" s="85"/>
      <c r="V68" s="85"/>
      <c r="W68" s="85"/>
    </row>
    <row r="69" spans="2:246" ht="12" customHeight="1" outlineLevel="2" x14ac:dyDescent="0.3">
      <c r="B69" s="7" t="s">
        <v>117</v>
      </c>
      <c r="C69" s="56" t="s">
        <v>150</v>
      </c>
      <c r="D69" s="85">
        <f t="shared" si="153"/>
        <v>0</v>
      </c>
      <c r="E69" s="48"/>
      <c r="F69" s="48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</row>
    <row r="70" spans="2:246" ht="12" customHeight="1" outlineLevel="2" x14ac:dyDescent="0.3">
      <c r="B70" s="7" t="s">
        <v>173</v>
      </c>
      <c r="C70" s="56" t="s">
        <v>150</v>
      </c>
      <c r="D70" s="85">
        <f t="shared" ca="1" si="153"/>
        <v>230</v>
      </c>
      <c r="E70" s="48"/>
      <c r="F70" s="48"/>
      <c r="G70" s="85">
        <f ca="1">Assump!$D$105*Assump!J105*G11</f>
        <v>0</v>
      </c>
      <c r="H70" s="85">
        <f ca="1">Assump!$D$105*Assump!K105*H11</f>
        <v>0</v>
      </c>
      <c r="I70" s="85">
        <f ca="1">Assump!$D$105*Assump!L105*I11</f>
        <v>0</v>
      </c>
      <c r="J70" s="85">
        <f ca="1">Assump!$D$105*Assump!M105*J11</f>
        <v>0</v>
      </c>
      <c r="K70" s="85">
        <f ca="1">Assump!$D$105*Assump!N105*K11</f>
        <v>0</v>
      </c>
      <c r="L70" s="85">
        <f ca="1">Assump!$D$105*Assump!O105*L11</f>
        <v>0</v>
      </c>
      <c r="M70" s="85">
        <f ca="1">Assump!$D$105*Assump!P105*M11</f>
        <v>0</v>
      </c>
      <c r="N70" s="85">
        <f ca="1">Assump!$D$105*Assump!Q105*N11</f>
        <v>46</v>
      </c>
      <c r="O70" s="85">
        <f ca="1">Assump!$D$105*Assump!R105*O11</f>
        <v>46</v>
      </c>
      <c r="P70" s="85">
        <f ca="1">Assump!$D$105*Assump!S105*P11</f>
        <v>46</v>
      </c>
      <c r="Q70" s="85">
        <f ca="1">Assump!$D$105*Assump!T105*Q11</f>
        <v>46</v>
      </c>
      <c r="R70" s="85">
        <f ca="1">Assump!$D$105*Assump!U105*R11</f>
        <v>46</v>
      </c>
      <c r="S70" s="85"/>
      <c r="T70" s="85"/>
      <c r="U70" s="85"/>
      <c r="V70" s="85"/>
      <c r="W70" s="85"/>
    </row>
    <row r="71" spans="2:246" ht="12" customHeight="1" outlineLevel="2" x14ac:dyDescent="0.3">
      <c r="B71" s="7" t="s">
        <v>293</v>
      </c>
      <c r="C71" s="56" t="s">
        <v>150</v>
      </c>
      <c r="D71" s="85">
        <f t="shared" ca="1" si="153"/>
        <v>1604.4549655557373</v>
      </c>
      <c r="E71" s="48"/>
      <c r="F71" s="48"/>
      <c r="G71" s="85">
        <f t="shared" ref="G71:BR71" ca="1" si="154">SUM(G72:G73)</f>
        <v>133.70458046297807</v>
      </c>
      <c r="H71" s="85">
        <f t="shared" ca="1" si="154"/>
        <v>133.70458046297807</v>
      </c>
      <c r="I71" s="85">
        <f t="shared" ca="1" si="154"/>
        <v>133.70458046297807</v>
      </c>
      <c r="J71" s="85">
        <f t="shared" ca="1" si="154"/>
        <v>133.70458046297807</v>
      </c>
      <c r="K71" s="85">
        <f t="shared" ca="1" si="154"/>
        <v>133.70458046297807</v>
      </c>
      <c r="L71" s="85">
        <f t="shared" ca="1" si="154"/>
        <v>133.70458046297807</v>
      </c>
      <c r="M71" s="85">
        <f t="shared" ca="1" si="154"/>
        <v>133.70458046297807</v>
      </c>
      <c r="N71" s="85">
        <f t="shared" ca="1" si="154"/>
        <v>133.70458046297807</v>
      </c>
      <c r="O71" s="85">
        <f t="shared" ca="1" si="154"/>
        <v>133.70458046297807</v>
      </c>
      <c r="P71" s="85">
        <f t="shared" ca="1" si="154"/>
        <v>133.70458046297807</v>
      </c>
      <c r="Q71" s="85">
        <f t="shared" ca="1" si="154"/>
        <v>133.70458046297807</v>
      </c>
      <c r="R71" s="85">
        <f t="shared" ca="1" si="154"/>
        <v>133.70458046297807</v>
      </c>
      <c r="S71" s="85">
        <f t="shared" ca="1" si="154"/>
        <v>0</v>
      </c>
      <c r="T71" s="85">
        <f t="shared" ca="1" si="154"/>
        <v>0</v>
      </c>
      <c r="U71" s="85">
        <f t="shared" ca="1" si="154"/>
        <v>0</v>
      </c>
      <c r="V71" s="85">
        <f t="shared" ca="1" si="154"/>
        <v>0</v>
      </c>
      <c r="W71" s="85">
        <f t="shared" ca="1" si="154"/>
        <v>0</v>
      </c>
      <c r="X71" s="85">
        <f t="shared" ca="1" si="154"/>
        <v>0</v>
      </c>
      <c r="Y71" s="85">
        <f t="shared" ca="1" si="154"/>
        <v>0</v>
      </c>
      <c r="Z71" s="85">
        <f t="shared" ca="1" si="154"/>
        <v>0</v>
      </c>
      <c r="AA71" s="85">
        <f t="shared" ca="1" si="154"/>
        <v>0</v>
      </c>
      <c r="AB71" s="85">
        <f t="shared" ca="1" si="154"/>
        <v>0</v>
      </c>
      <c r="AC71" s="85">
        <f t="shared" ca="1" si="154"/>
        <v>0</v>
      </c>
      <c r="AD71" s="85">
        <f t="shared" ca="1" si="154"/>
        <v>0</v>
      </c>
      <c r="AE71" s="85">
        <f t="shared" ca="1" si="154"/>
        <v>0</v>
      </c>
      <c r="AF71" s="85">
        <f t="shared" ca="1" si="154"/>
        <v>0</v>
      </c>
      <c r="AG71" s="85">
        <f t="shared" ca="1" si="154"/>
        <v>0</v>
      </c>
      <c r="AH71" s="85">
        <f t="shared" ca="1" si="154"/>
        <v>0</v>
      </c>
      <c r="AI71" s="85">
        <f t="shared" ca="1" si="154"/>
        <v>0</v>
      </c>
      <c r="AJ71" s="85">
        <f t="shared" ca="1" si="154"/>
        <v>0</v>
      </c>
      <c r="AK71" s="85">
        <f t="shared" ca="1" si="154"/>
        <v>0</v>
      </c>
      <c r="AL71" s="85">
        <f t="shared" ca="1" si="154"/>
        <v>0</v>
      </c>
      <c r="AM71" s="85">
        <f t="shared" ca="1" si="154"/>
        <v>0</v>
      </c>
      <c r="AN71" s="85">
        <f t="shared" ca="1" si="154"/>
        <v>0</v>
      </c>
      <c r="AO71" s="85">
        <f t="shared" ca="1" si="154"/>
        <v>0</v>
      </c>
      <c r="AP71" s="85">
        <f t="shared" ca="1" si="154"/>
        <v>0</v>
      </c>
      <c r="AQ71" s="85">
        <f t="shared" ca="1" si="154"/>
        <v>0</v>
      </c>
      <c r="AR71" s="85">
        <f t="shared" ca="1" si="154"/>
        <v>0</v>
      </c>
      <c r="AS71" s="85">
        <f t="shared" ca="1" si="154"/>
        <v>0</v>
      </c>
      <c r="AT71" s="85">
        <f t="shared" ca="1" si="154"/>
        <v>0</v>
      </c>
      <c r="AU71" s="85">
        <f t="shared" ca="1" si="154"/>
        <v>0</v>
      </c>
      <c r="AV71" s="85">
        <f t="shared" ca="1" si="154"/>
        <v>0</v>
      </c>
      <c r="AW71" s="85">
        <f t="shared" ca="1" si="154"/>
        <v>0</v>
      </c>
      <c r="AX71" s="85">
        <f t="shared" ca="1" si="154"/>
        <v>0</v>
      </c>
      <c r="AY71" s="85">
        <f t="shared" ca="1" si="154"/>
        <v>0</v>
      </c>
      <c r="AZ71" s="85">
        <f t="shared" ca="1" si="154"/>
        <v>0</v>
      </c>
      <c r="BA71" s="85">
        <f t="shared" ca="1" si="154"/>
        <v>0</v>
      </c>
      <c r="BB71" s="85">
        <f t="shared" ca="1" si="154"/>
        <v>0</v>
      </c>
      <c r="BC71" s="85">
        <f t="shared" ca="1" si="154"/>
        <v>0</v>
      </c>
      <c r="BD71" s="85">
        <f t="shared" ca="1" si="154"/>
        <v>0</v>
      </c>
      <c r="BE71" s="85">
        <f t="shared" ca="1" si="154"/>
        <v>0</v>
      </c>
      <c r="BF71" s="85">
        <f t="shared" ca="1" si="154"/>
        <v>0</v>
      </c>
      <c r="BG71" s="85">
        <f t="shared" ca="1" si="154"/>
        <v>0</v>
      </c>
      <c r="BH71" s="85">
        <f t="shared" ca="1" si="154"/>
        <v>0</v>
      </c>
      <c r="BI71" s="85">
        <f t="shared" ca="1" si="154"/>
        <v>0</v>
      </c>
      <c r="BJ71" s="85">
        <f t="shared" ca="1" si="154"/>
        <v>0</v>
      </c>
      <c r="BK71" s="85">
        <f t="shared" ca="1" si="154"/>
        <v>0</v>
      </c>
      <c r="BL71" s="85">
        <f t="shared" ca="1" si="154"/>
        <v>0</v>
      </c>
      <c r="BM71" s="85">
        <f t="shared" ca="1" si="154"/>
        <v>0</v>
      </c>
      <c r="BN71" s="85">
        <f t="shared" ca="1" si="154"/>
        <v>0</v>
      </c>
      <c r="BO71" s="85">
        <f t="shared" ca="1" si="154"/>
        <v>0</v>
      </c>
      <c r="BP71" s="85">
        <f t="shared" ca="1" si="154"/>
        <v>0</v>
      </c>
      <c r="BQ71" s="85">
        <f t="shared" ca="1" si="154"/>
        <v>0</v>
      </c>
      <c r="BR71" s="85">
        <f t="shared" ca="1" si="154"/>
        <v>0</v>
      </c>
      <c r="BS71" s="85">
        <f t="shared" ref="BS71:ED71" ca="1" si="155">SUM(BS72:BS73)</f>
        <v>0</v>
      </c>
      <c r="BT71" s="85">
        <f t="shared" ca="1" si="155"/>
        <v>0</v>
      </c>
      <c r="BU71" s="85">
        <f t="shared" ca="1" si="155"/>
        <v>0</v>
      </c>
      <c r="BV71" s="85">
        <f t="shared" ca="1" si="155"/>
        <v>0</v>
      </c>
      <c r="BW71" s="85">
        <f t="shared" ca="1" si="155"/>
        <v>0</v>
      </c>
      <c r="BX71" s="85">
        <f t="shared" ca="1" si="155"/>
        <v>0</v>
      </c>
      <c r="BY71" s="85">
        <f t="shared" ca="1" si="155"/>
        <v>0</v>
      </c>
      <c r="BZ71" s="85">
        <f t="shared" ca="1" si="155"/>
        <v>0</v>
      </c>
      <c r="CA71" s="85">
        <f t="shared" ca="1" si="155"/>
        <v>0</v>
      </c>
      <c r="CB71" s="85">
        <f t="shared" ca="1" si="155"/>
        <v>0</v>
      </c>
      <c r="CC71" s="85">
        <f t="shared" ca="1" si="155"/>
        <v>0</v>
      </c>
      <c r="CD71" s="85">
        <f t="shared" ca="1" si="155"/>
        <v>0</v>
      </c>
      <c r="CE71" s="85">
        <f t="shared" ca="1" si="155"/>
        <v>0</v>
      </c>
      <c r="CF71" s="85">
        <f t="shared" ca="1" si="155"/>
        <v>0</v>
      </c>
      <c r="CG71" s="85">
        <f t="shared" ca="1" si="155"/>
        <v>0</v>
      </c>
      <c r="CH71" s="85">
        <f t="shared" ca="1" si="155"/>
        <v>0</v>
      </c>
      <c r="CI71" s="85">
        <f t="shared" ca="1" si="155"/>
        <v>0</v>
      </c>
      <c r="CJ71" s="85">
        <f t="shared" ca="1" si="155"/>
        <v>0</v>
      </c>
      <c r="CK71" s="85">
        <f t="shared" ca="1" si="155"/>
        <v>0</v>
      </c>
      <c r="CL71" s="85">
        <f t="shared" ca="1" si="155"/>
        <v>0</v>
      </c>
      <c r="CM71" s="85">
        <f t="shared" ca="1" si="155"/>
        <v>0</v>
      </c>
      <c r="CN71" s="85">
        <f t="shared" ca="1" si="155"/>
        <v>0</v>
      </c>
      <c r="CO71" s="85">
        <f t="shared" ca="1" si="155"/>
        <v>0</v>
      </c>
      <c r="CP71" s="85">
        <f t="shared" ca="1" si="155"/>
        <v>0</v>
      </c>
      <c r="CQ71" s="85">
        <f t="shared" ca="1" si="155"/>
        <v>0</v>
      </c>
      <c r="CR71" s="85">
        <f t="shared" ca="1" si="155"/>
        <v>0</v>
      </c>
      <c r="CS71" s="85">
        <f t="shared" ca="1" si="155"/>
        <v>0</v>
      </c>
      <c r="CT71" s="85">
        <f t="shared" ca="1" si="155"/>
        <v>0</v>
      </c>
      <c r="CU71" s="85">
        <f t="shared" ca="1" si="155"/>
        <v>0</v>
      </c>
      <c r="CV71" s="85">
        <f t="shared" ca="1" si="155"/>
        <v>0</v>
      </c>
      <c r="CW71" s="85">
        <f t="shared" ca="1" si="155"/>
        <v>0</v>
      </c>
      <c r="CX71" s="85">
        <f t="shared" ca="1" si="155"/>
        <v>0</v>
      </c>
      <c r="CY71" s="85">
        <f t="shared" ca="1" si="155"/>
        <v>0</v>
      </c>
      <c r="CZ71" s="85">
        <f t="shared" ca="1" si="155"/>
        <v>0</v>
      </c>
      <c r="DA71" s="85">
        <f t="shared" ca="1" si="155"/>
        <v>0</v>
      </c>
      <c r="DB71" s="85">
        <f t="shared" ca="1" si="155"/>
        <v>0</v>
      </c>
      <c r="DC71" s="85">
        <f t="shared" ca="1" si="155"/>
        <v>0</v>
      </c>
      <c r="DD71" s="85">
        <f t="shared" ca="1" si="155"/>
        <v>0</v>
      </c>
      <c r="DE71" s="85">
        <f t="shared" ca="1" si="155"/>
        <v>0</v>
      </c>
      <c r="DF71" s="85">
        <f t="shared" ca="1" si="155"/>
        <v>0</v>
      </c>
      <c r="DG71" s="85">
        <f t="shared" ca="1" si="155"/>
        <v>0</v>
      </c>
      <c r="DH71" s="85">
        <f t="shared" ca="1" si="155"/>
        <v>0</v>
      </c>
      <c r="DI71" s="85">
        <f t="shared" ca="1" si="155"/>
        <v>0</v>
      </c>
      <c r="DJ71" s="85">
        <f t="shared" ca="1" si="155"/>
        <v>0</v>
      </c>
      <c r="DK71" s="85">
        <f t="shared" ca="1" si="155"/>
        <v>0</v>
      </c>
      <c r="DL71" s="85">
        <f t="shared" ca="1" si="155"/>
        <v>0</v>
      </c>
      <c r="DM71" s="85">
        <f t="shared" ca="1" si="155"/>
        <v>0</v>
      </c>
      <c r="DN71" s="85">
        <f t="shared" ca="1" si="155"/>
        <v>0</v>
      </c>
      <c r="DO71" s="85">
        <f t="shared" ca="1" si="155"/>
        <v>0</v>
      </c>
      <c r="DP71" s="85">
        <f t="shared" ca="1" si="155"/>
        <v>0</v>
      </c>
      <c r="DQ71" s="85">
        <f t="shared" ca="1" si="155"/>
        <v>0</v>
      </c>
      <c r="DR71" s="85">
        <f t="shared" ca="1" si="155"/>
        <v>0</v>
      </c>
      <c r="DS71" s="85">
        <f t="shared" ca="1" si="155"/>
        <v>0</v>
      </c>
      <c r="DT71" s="85">
        <f t="shared" ca="1" si="155"/>
        <v>0</v>
      </c>
      <c r="DU71" s="85">
        <f t="shared" ca="1" si="155"/>
        <v>0</v>
      </c>
      <c r="DV71" s="85">
        <f t="shared" ca="1" si="155"/>
        <v>0</v>
      </c>
      <c r="DW71" s="85">
        <f t="shared" ca="1" si="155"/>
        <v>0</v>
      </c>
      <c r="DX71" s="85">
        <f t="shared" ca="1" si="155"/>
        <v>0</v>
      </c>
      <c r="DY71" s="85">
        <f t="shared" ca="1" si="155"/>
        <v>0</v>
      </c>
      <c r="DZ71" s="85">
        <f t="shared" ca="1" si="155"/>
        <v>0</v>
      </c>
      <c r="EA71" s="85">
        <f t="shared" ca="1" si="155"/>
        <v>0</v>
      </c>
      <c r="EB71" s="85">
        <f t="shared" ca="1" si="155"/>
        <v>0</v>
      </c>
      <c r="EC71" s="85">
        <f t="shared" ca="1" si="155"/>
        <v>0</v>
      </c>
      <c r="ED71" s="85">
        <f t="shared" ca="1" si="155"/>
        <v>0</v>
      </c>
      <c r="EE71" s="85">
        <f t="shared" ref="EE71:GP71" ca="1" si="156">SUM(EE72:EE73)</f>
        <v>0</v>
      </c>
      <c r="EF71" s="85">
        <f t="shared" ca="1" si="156"/>
        <v>0</v>
      </c>
      <c r="EG71" s="85">
        <f t="shared" ca="1" si="156"/>
        <v>0</v>
      </c>
      <c r="EH71" s="85">
        <f t="shared" ca="1" si="156"/>
        <v>0</v>
      </c>
      <c r="EI71" s="85">
        <f t="shared" ca="1" si="156"/>
        <v>0</v>
      </c>
      <c r="EJ71" s="85">
        <f t="shared" ca="1" si="156"/>
        <v>0</v>
      </c>
      <c r="EK71" s="85">
        <f t="shared" ca="1" si="156"/>
        <v>0</v>
      </c>
      <c r="EL71" s="85">
        <f t="shared" ca="1" si="156"/>
        <v>0</v>
      </c>
      <c r="EM71" s="85">
        <f t="shared" ca="1" si="156"/>
        <v>0</v>
      </c>
      <c r="EN71" s="85">
        <f t="shared" ca="1" si="156"/>
        <v>0</v>
      </c>
      <c r="EO71" s="85">
        <f t="shared" ca="1" si="156"/>
        <v>0</v>
      </c>
      <c r="EP71" s="85">
        <f t="shared" ca="1" si="156"/>
        <v>0</v>
      </c>
      <c r="EQ71" s="85">
        <f t="shared" ca="1" si="156"/>
        <v>0</v>
      </c>
      <c r="ER71" s="85">
        <f t="shared" ca="1" si="156"/>
        <v>0</v>
      </c>
      <c r="ES71" s="85">
        <f t="shared" ca="1" si="156"/>
        <v>0</v>
      </c>
      <c r="ET71" s="85">
        <f t="shared" ca="1" si="156"/>
        <v>0</v>
      </c>
      <c r="EU71" s="85">
        <f t="shared" ca="1" si="156"/>
        <v>0</v>
      </c>
      <c r="EV71" s="85">
        <f t="shared" ca="1" si="156"/>
        <v>0</v>
      </c>
      <c r="EW71" s="85">
        <f t="shared" ca="1" si="156"/>
        <v>0</v>
      </c>
      <c r="EX71" s="85">
        <f t="shared" ca="1" si="156"/>
        <v>0</v>
      </c>
      <c r="EY71" s="85">
        <f t="shared" ca="1" si="156"/>
        <v>0</v>
      </c>
      <c r="EZ71" s="85">
        <f t="shared" ca="1" si="156"/>
        <v>0</v>
      </c>
      <c r="FA71" s="85">
        <f t="shared" ca="1" si="156"/>
        <v>0</v>
      </c>
      <c r="FB71" s="85">
        <f t="shared" ca="1" si="156"/>
        <v>0</v>
      </c>
      <c r="FC71" s="85">
        <f t="shared" ca="1" si="156"/>
        <v>0</v>
      </c>
      <c r="FD71" s="85">
        <f t="shared" ca="1" si="156"/>
        <v>0</v>
      </c>
      <c r="FE71" s="85">
        <f t="shared" ca="1" si="156"/>
        <v>0</v>
      </c>
      <c r="FF71" s="85">
        <f t="shared" ca="1" si="156"/>
        <v>0</v>
      </c>
      <c r="FG71" s="85">
        <f t="shared" ca="1" si="156"/>
        <v>0</v>
      </c>
      <c r="FH71" s="85">
        <f t="shared" ca="1" si="156"/>
        <v>0</v>
      </c>
      <c r="FI71" s="85">
        <f t="shared" ca="1" si="156"/>
        <v>0</v>
      </c>
      <c r="FJ71" s="85">
        <f t="shared" ca="1" si="156"/>
        <v>0</v>
      </c>
      <c r="FK71" s="85">
        <f t="shared" ca="1" si="156"/>
        <v>0</v>
      </c>
      <c r="FL71" s="85">
        <f t="shared" ca="1" si="156"/>
        <v>0</v>
      </c>
      <c r="FM71" s="85">
        <f t="shared" ca="1" si="156"/>
        <v>0</v>
      </c>
      <c r="FN71" s="85">
        <f t="shared" ca="1" si="156"/>
        <v>0</v>
      </c>
      <c r="FO71" s="85">
        <f t="shared" ca="1" si="156"/>
        <v>0</v>
      </c>
      <c r="FP71" s="85">
        <f t="shared" ca="1" si="156"/>
        <v>0</v>
      </c>
      <c r="FQ71" s="85">
        <f t="shared" ca="1" si="156"/>
        <v>0</v>
      </c>
      <c r="FR71" s="85">
        <f t="shared" ca="1" si="156"/>
        <v>0</v>
      </c>
      <c r="FS71" s="85">
        <f t="shared" ca="1" si="156"/>
        <v>0</v>
      </c>
      <c r="FT71" s="85">
        <f t="shared" ca="1" si="156"/>
        <v>0</v>
      </c>
      <c r="FU71" s="85">
        <f t="shared" ca="1" si="156"/>
        <v>0</v>
      </c>
      <c r="FV71" s="85">
        <f t="shared" ca="1" si="156"/>
        <v>0</v>
      </c>
      <c r="FW71" s="85">
        <f t="shared" ca="1" si="156"/>
        <v>0</v>
      </c>
      <c r="FX71" s="85">
        <f t="shared" ca="1" si="156"/>
        <v>0</v>
      </c>
      <c r="FY71" s="85">
        <f t="shared" ca="1" si="156"/>
        <v>0</v>
      </c>
      <c r="FZ71" s="85">
        <f t="shared" ca="1" si="156"/>
        <v>0</v>
      </c>
      <c r="GA71" s="85">
        <f t="shared" ca="1" si="156"/>
        <v>0</v>
      </c>
      <c r="GB71" s="85">
        <f t="shared" ca="1" si="156"/>
        <v>0</v>
      </c>
      <c r="GC71" s="85">
        <f t="shared" ca="1" si="156"/>
        <v>0</v>
      </c>
      <c r="GD71" s="85">
        <f t="shared" ca="1" si="156"/>
        <v>0</v>
      </c>
      <c r="GE71" s="85">
        <f t="shared" ca="1" si="156"/>
        <v>0</v>
      </c>
      <c r="GF71" s="85">
        <f t="shared" ca="1" si="156"/>
        <v>0</v>
      </c>
      <c r="GG71" s="85">
        <f t="shared" ca="1" si="156"/>
        <v>0</v>
      </c>
      <c r="GH71" s="85">
        <f t="shared" ca="1" si="156"/>
        <v>0</v>
      </c>
      <c r="GI71" s="85">
        <f t="shared" ca="1" si="156"/>
        <v>0</v>
      </c>
      <c r="GJ71" s="85">
        <f t="shared" ca="1" si="156"/>
        <v>0</v>
      </c>
      <c r="GK71" s="85">
        <f t="shared" ca="1" si="156"/>
        <v>0</v>
      </c>
      <c r="GL71" s="85">
        <f t="shared" ca="1" si="156"/>
        <v>0</v>
      </c>
      <c r="GM71" s="85">
        <f t="shared" ca="1" si="156"/>
        <v>0</v>
      </c>
      <c r="GN71" s="85">
        <f t="shared" ca="1" si="156"/>
        <v>0</v>
      </c>
      <c r="GO71" s="85">
        <f t="shared" ca="1" si="156"/>
        <v>0</v>
      </c>
      <c r="GP71" s="85">
        <f t="shared" ca="1" si="156"/>
        <v>0</v>
      </c>
      <c r="GQ71" s="85">
        <f t="shared" ref="GQ71:IL71" ca="1" si="157">SUM(GQ72:GQ73)</f>
        <v>0</v>
      </c>
      <c r="GR71" s="85">
        <f t="shared" ca="1" si="157"/>
        <v>0</v>
      </c>
      <c r="GS71" s="85">
        <f t="shared" ca="1" si="157"/>
        <v>0</v>
      </c>
      <c r="GT71" s="85">
        <f t="shared" ca="1" si="157"/>
        <v>0</v>
      </c>
      <c r="GU71" s="85">
        <f t="shared" ca="1" si="157"/>
        <v>0</v>
      </c>
      <c r="GV71" s="85">
        <f t="shared" ca="1" si="157"/>
        <v>0</v>
      </c>
      <c r="GW71" s="85">
        <f t="shared" ca="1" si="157"/>
        <v>0</v>
      </c>
      <c r="GX71" s="85">
        <f t="shared" ca="1" si="157"/>
        <v>0</v>
      </c>
      <c r="GY71" s="85">
        <f t="shared" ca="1" si="157"/>
        <v>0</v>
      </c>
      <c r="GZ71" s="85">
        <f t="shared" ca="1" si="157"/>
        <v>0</v>
      </c>
      <c r="HA71" s="85">
        <f t="shared" ca="1" si="157"/>
        <v>0</v>
      </c>
      <c r="HB71" s="85">
        <f t="shared" ca="1" si="157"/>
        <v>0</v>
      </c>
      <c r="HC71" s="85">
        <f t="shared" ca="1" si="157"/>
        <v>0</v>
      </c>
      <c r="HD71" s="85">
        <f t="shared" ca="1" si="157"/>
        <v>0</v>
      </c>
      <c r="HE71" s="85">
        <f t="shared" ca="1" si="157"/>
        <v>0</v>
      </c>
      <c r="HF71" s="85">
        <f t="shared" ca="1" si="157"/>
        <v>0</v>
      </c>
      <c r="HG71" s="85">
        <f t="shared" ca="1" si="157"/>
        <v>0</v>
      </c>
      <c r="HH71" s="85">
        <f t="shared" ca="1" si="157"/>
        <v>0</v>
      </c>
      <c r="HI71" s="85">
        <f t="shared" ca="1" si="157"/>
        <v>0</v>
      </c>
      <c r="HJ71" s="85">
        <f t="shared" ca="1" si="157"/>
        <v>0</v>
      </c>
      <c r="HK71" s="85">
        <f t="shared" ca="1" si="157"/>
        <v>0</v>
      </c>
      <c r="HL71" s="85">
        <f t="shared" ca="1" si="157"/>
        <v>0</v>
      </c>
      <c r="HM71" s="85">
        <f t="shared" ca="1" si="157"/>
        <v>0</v>
      </c>
      <c r="HN71" s="85">
        <f t="shared" ca="1" si="157"/>
        <v>0</v>
      </c>
      <c r="HO71" s="85">
        <f t="shared" ca="1" si="157"/>
        <v>0</v>
      </c>
      <c r="HP71" s="85">
        <f t="shared" ca="1" si="157"/>
        <v>0</v>
      </c>
      <c r="HQ71" s="85">
        <f t="shared" ca="1" si="157"/>
        <v>0</v>
      </c>
      <c r="HR71" s="85">
        <f t="shared" ca="1" si="157"/>
        <v>0</v>
      </c>
      <c r="HS71" s="85">
        <f t="shared" ca="1" si="157"/>
        <v>0</v>
      </c>
      <c r="HT71" s="85">
        <f t="shared" ca="1" si="157"/>
        <v>0</v>
      </c>
      <c r="HU71" s="85">
        <f t="shared" ca="1" si="157"/>
        <v>0</v>
      </c>
      <c r="HV71" s="85">
        <f t="shared" ca="1" si="157"/>
        <v>0</v>
      </c>
      <c r="HW71" s="85">
        <f t="shared" ca="1" si="157"/>
        <v>0</v>
      </c>
      <c r="HX71" s="85">
        <f t="shared" ca="1" si="157"/>
        <v>0</v>
      </c>
      <c r="HY71" s="85">
        <f t="shared" ca="1" si="157"/>
        <v>0</v>
      </c>
      <c r="HZ71" s="85">
        <f t="shared" ca="1" si="157"/>
        <v>0</v>
      </c>
      <c r="IA71" s="85">
        <f t="shared" ca="1" si="157"/>
        <v>0</v>
      </c>
      <c r="IB71" s="85">
        <f t="shared" ca="1" si="157"/>
        <v>0</v>
      </c>
      <c r="IC71" s="85">
        <f t="shared" ca="1" si="157"/>
        <v>0</v>
      </c>
      <c r="ID71" s="85">
        <f t="shared" ca="1" si="157"/>
        <v>0</v>
      </c>
      <c r="IE71" s="85">
        <f t="shared" ca="1" si="157"/>
        <v>0</v>
      </c>
      <c r="IF71" s="85">
        <f t="shared" ca="1" si="157"/>
        <v>0</v>
      </c>
      <c r="IG71" s="85">
        <f t="shared" ca="1" si="157"/>
        <v>0</v>
      </c>
      <c r="IH71" s="85">
        <f t="shared" ca="1" si="157"/>
        <v>0</v>
      </c>
      <c r="II71" s="85">
        <f t="shared" ca="1" si="157"/>
        <v>0</v>
      </c>
      <c r="IJ71" s="85">
        <f t="shared" ca="1" si="157"/>
        <v>0</v>
      </c>
      <c r="IK71" s="85">
        <f t="shared" ca="1" si="157"/>
        <v>0</v>
      </c>
      <c r="IL71" s="85">
        <f t="shared" ca="1" si="157"/>
        <v>0</v>
      </c>
    </row>
    <row r="72" spans="2:246" ht="12" customHeight="1" outlineLevel="3" x14ac:dyDescent="0.3">
      <c r="B72" s="26" t="s">
        <v>108</v>
      </c>
      <c r="C72" s="56" t="s">
        <v>150</v>
      </c>
      <c r="D72" s="85">
        <f t="shared" si="153"/>
        <v>390.20566500000001</v>
      </c>
      <c r="E72" s="171">
        <f>E37</f>
        <v>32.517138749999994</v>
      </c>
      <c r="F72" s="48"/>
      <c r="G72" s="85">
        <f t="shared" ref="G72:BR72" si="158">$E72*G$15</f>
        <v>32.517138749999994</v>
      </c>
      <c r="H72" s="85">
        <f t="shared" si="158"/>
        <v>32.517138749999994</v>
      </c>
      <c r="I72" s="85">
        <f t="shared" si="158"/>
        <v>32.517138749999994</v>
      </c>
      <c r="J72" s="85">
        <f t="shared" si="158"/>
        <v>32.517138749999994</v>
      </c>
      <c r="K72" s="85">
        <f t="shared" si="158"/>
        <v>32.517138749999994</v>
      </c>
      <c r="L72" s="85">
        <f t="shared" si="158"/>
        <v>32.517138749999994</v>
      </c>
      <c r="M72" s="85">
        <f t="shared" si="158"/>
        <v>32.517138749999994</v>
      </c>
      <c r="N72" s="85">
        <f t="shared" si="158"/>
        <v>32.517138749999994</v>
      </c>
      <c r="O72" s="85">
        <f t="shared" si="158"/>
        <v>32.517138749999994</v>
      </c>
      <c r="P72" s="85">
        <f t="shared" si="158"/>
        <v>32.517138749999994</v>
      </c>
      <c r="Q72" s="85">
        <f t="shared" si="158"/>
        <v>32.517138749999994</v>
      </c>
      <c r="R72" s="85">
        <f t="shared" si="158"/>
        <v>32.517138749999994</v>
      </c>
      <c r="S72" s="85">
        <f t="shared" si="158"/>
        <v>0</v>
      </c>
      <c r="T72" s="85">
        <f t="shared" si="158"/>
        <v>0</v>
      </c>
      <c r="U72" s="85">
        <f t="shared" si="158"/>
        <v>0</v>
      </c>
      <c r="V72" s="85">
        <f t="shared" si="158"/>
        <v>0</v>
      </c>
      <c r="W72" s="85">
        <f t="shared" si="158"/>
        <v>0</v>
      </c>
      <c r="X72" s="85">
        <f t="shared" si="158"/>
        <v>0</v>
      </c>
      <c r="Y72" s="85">
        <f t="shared" si="158"/>
        <v>0</v>
      </c>
      <c r="Z72" s="85">
        <f t="shared" si="158"/>
        <v>0</v>
      </c>
      <c r="AA72" s="85">
        <f t="shared" si="158"/>
        <v>0</v>
      </c>
      <c r="AB72" s="85">
        <f t="shared" si="158"/>
        <v>0</v>
      </c>
      <c r="AC72" s="85">
        <f t="shared" si="158"/>
        <v>0</v>
      </c>
      <c r="AD72" s="85">
        <f t="shared" si="158"/>
        <v>0</v>
      </c>
      <c r="AE72" s="85">
        <f t="shared" si="158"/>
        <v>0</v>
      </c>
      <c r="AF72" s="85">
        <f t="shared" si="158"/>
        <v>0</v>
      </c>
      <c r="AG72" s="85">
        <f t="shared" si="158"/>
        <v>0</v>
      </c>
      <c r="AH72" s="85">
        <f t="shared" si="158"/>
        <v>0</v>
      </c>
      <c r="AI72" s="85">
        <f t="shared" si="158"/>
        <v>0</v>
      </c>
      <c r="AJ72" s="85">
        <f t="shared" si="158"/>
        <v>0</v>
      </c>
      <c r="AK72" s="85">
        <f t="shared" si="158"/>
        <v>0</v>
      </c>
      <c r="AL72" s="85">
        <f t="shared" si="158"/>
        <v>0</v>
      </c>
      <c r="AM72" s="85">
        <f t="shared" si="158"/>
        <v>0</v>
      </c>
      <c r="AN72" s="85">
        <f t="shared" si="158"/>
        <v>0</v>
      </c>
      <c r="AO72" s="85">
        <f t="shared" si="158"/>
        <v>0</v>
      </c>
      <c r="AP72" s="85">
        <f t="shared" si="158"/>
        <v>0</v>
      </c>
      <c r="AQ72" s="85">
        <f t="shared" si="158"/>
        <v>0</v>
      </c>
      <c r="AR72" s="85">
        <f t="shared" si="158"/>
        <v>0</v>
      </c>
      <c r="AS72" s="85">
        <f t="shared" si="158"/>
        <v>0</v>
      </c>
      <c r="AT72" s="85">
        <f t="shared" si="158"/>
        <v>0</v>
      </c>
      <c r="AU72" s="85">
        <f t="shared" si="158"/>
        <v>0</v>
      </c>
      <c r="AV72" s="85">
        <f t="shared" si="158"/>
        <v>0</v>
      </c>
      <c r="AW72" s="85">
        <f t="shared" si="158"/>
        <v>0</v>
      </c>
      <c r="AX72" s="85">
        <f t="shared" si="158"/>
        <v>0</v>
      </c>
      <c r="AY72" s="85">
        <f t="shared" si="158"/>
        <v>0</v>
      </c>
      <c r="AZ72" s="85">
        <f t="shared" si="158"/>
        <v>0</v>
      </c>
      <c r="BA72" s="85">
        <f t="shared" si="158"/>
        <v>0</v>
      </c>
      <c r="BB72" s="85">
        <f t="shared" si="158"/>
        <v>0</v>
      </c>
      <c r="BC72" s="85">
        <f t="shared" si="158"/>
        <v>0</v>
      </c>
      <c r="BD72" s="85">
        <f t="shared" si="158"/>
        <v>0</v>
      </c>
      <c r="BE72" s="85">
        <f t="shared" si="158"/>
        <v>0</v>
      </c>
      <c r="BF72" s="85">
        <f t="shared" si="158"/>
        <v>0</v>
      </c>
      <c r="BG72" s="85">
        <f t="shared" si="158"/>
        <v>0</v>
      </c>
      <c r="BH72" s="85">
        <f t="shared" si="158"/>
        <v>0</v>
      </c>
      <c r="BI72" s="85">
        <f t="shared" si="158"/>
        <v>0</v>
      </c>
      <c r="BJ72" s="85">
        <f t="shared" si="158"/>
        <v>0</v>
      </c>
      <c r="BK72" s="85">
        <f t="shared" si="158"/>
        <v>0</v>
      </c>
      <c r="BL72" s="85">
        <f t="shared" si="158"/>
        <v>0</v>
      </c>
      <c r="BM72" s="85">
        <f t="shared" si="158"/>
        <v>0</v>
      </c>
      <c r="BN72" s="85">
        <f t="shared" si="158"/>
        <v>0</v>
      </c>
      <c r="BO72" s="85">
        <f t="shared" si="158"/>
        <v>0</v>
      </c>
      <c r="BP72" s="85">
        <f t="shared" si="158"/>
        <v>0</v>
      </c>
      <c r="BQ72" s="85">
        <f t="shared" si="158"/>
        <v>0</v>
      </c>
      <c r="BR72" s="85">
        <f t="shared" si="158"/>
        <v>0</v>
      </c>
      <c r="BS72" s="85">
        <f t="shared" ref="BS72:ED72" si="159">$E72*BS$15</f>
        <v>0</v>
      </c>
      <c r="BT72" s="85">
        <f t="shared" si="159"/>
        <v>0</v>
      </c>
      <c r="BU72" s="85">
        <f t="shared" si="159"/>
        <v>0</v>
      </c>
      <c r="BV72" s="85">
        <f t="shared" si="159"/>
        <v>0</v>
      </c>
      <c r="BW72" s="85">
        <f t="shared" si="159"/>
        <v>0</v>
      </c>
      <c r="BX72" s="85">
        <f t="shared" si="159"/>
        <v>0</v>
      </c>
      <c r="BY72" s="85">
        <f t="shared" si="159"/>
        <v>0</v>
      </c>
      <c r="BZ72" s="85">
        <f t="shared" si="159"/>
        <v>0</v>
      </c>
      <c r="CA72" s="85">
        <f t="shared" si="159"/>
        <v>0</v>
      </c>
      <c r="CB72" s="85">
        <f t="shared" si="159"/>
        <v>0</v>
      </c>
      <c r="CC72" s="85">
        <f t="shared" si="159"/>
        <v>0</v>
      </c>
      <c r="CD72" s="85">
        <f t="shared" si="159"/>
        <v>0</v>
      </c>
      <c r="CE72" s="85">
        <f t="shared" si="159"/>
        <v>0</v>
      </c>
      <c r="CF72" s="85">
        <f t="shared" si="159"/>
        <v>0</v>
      </c>
      <c r="CG72" s="85">
        <f t="shared" si="159"/>
        <v>0</v>
      </c>
      <c r="CH72" s="85">
        <f t="shared" si="159"/>
        <v>0</v>
      </c>
      <c r="CI72" s="85">
        <f t="shared" si="159"/>
        <v>0</v>
      </c>
      <c r="CJ72" s="85">
        <f t="shared" si="159"/>
        <v>0</v>
      </c>
      <c r="CK72" s="85">
        <f t="shared" si="159"/>
        <v>0</v>
      </c>
      <c r="CL72" s="85">
        <f t="shared" si="159"/>
        <v>0</v>
      </c>
      <c r="CM72" s="85">
        <f t="shared" si="159"/>
        <v>0</v>
      </c>
      <c r="CN72" s="85">
        <f t="shared" si="159"/>
        <v>0</v>
      </c>
      <c r="CO72" s="85">
        <f t="shared" si="159"/>
        <v>0</v>
      </c>
      <c r="CP72" s="85">
        <f t="shared" si="159"/>
        <v>0</v>
      </c>
      <c r="CQ72" s="85">
        <f t="shared" si="159"/>
        <v>0</v>
      </c>
      <c r="CR72" s="85">
        <f t="shared" si="159"/>
        <v>0</v>
      </c>
      <c r="CS72" s="85">
        <f t="shared" si="159"/>
        <v>0</v>
      </c>
      <c r="CT72" s="85">
        <f t="shared" si="159"/>
        <v>0</v>
      </c>
      <c r="CU72" s="85">
        <f t="shared" si="159"/>
        <v>0</v>
      </c>
      <c r="CV72" s="85">
        <f t="shared" si="159"/>
        <v>0</v>
      </c>
      <c r="CW72" s="85">
        <f t="shared" si="159"/>
        <v>0</v>
      </c>
      <c r="CX72" s="85">
        <f t="shared" si="159"/>
        <v>0</v>
      </c>
      <c r="CY72" s="85">
        <f t="shared" si="159"/>
        <v>0</v>
      </c>
      <c r="CZ72" s="85">
        <f t="shared" si="159"/>
        <v>0</v>
      </c>
      <c r="DA72" s="85">
        <f t="shared" si="159"/>
        <v>0</v>
      </c>
      <c r="DB72" s="85">
        <f t="shared" si="159"/>
        <v>0</v>
      </c>
      <c r="DC72" s="85">
        <f t="shared" si="159"/>
        <v>0</v>
      </c>
      <c r="DD72" s="85">
        <f t="shared" si="159"/>
        <v>0</v>
      </c>
      <c r="DE72" s="85">
        <f t="shared" si="159"/>
        <v>0</v>
      </c>
      <c r="DF72" s="85">
        <f t="shared" si="159"/>
        <v>0</v>
      </c>
      <c r="DG72" s="85">
        <f t="shared" si="159"/>
        <v>0</v>
      </c>
      <c r="DH72" s="85">
        <f t="shared" si="159"/>
        <v>0</v>
      </c>
      <c r="DI72" s="85">
        <f t="shared" si="159"/>
        <v>0</v>
      </c>
      <c r="DJ72" s="85">
        <f t="shared" si="159"/>
        <v>0</v>
      </c>
      <c r="DK72" s="85">
        <f t="shared" si="159"/>
        <v>0</v>
      </c>
      <c r="DL72" s="85">
        <f t="shared" si="159"/>
        <v>0</v>
      </c>
      <c r="DM72" s="85">
        <f t="shared" si="159"/>
        <v>0</v>
      </c>
      <c r="DN72" s="85">
        <f t="shared" si="159"/>
        <v>0</v>
      </c>
      <c r="DO72" s="85">
        <f t="shared" si="159"/>
        <v>0</v>
      </c>
      <c r="DP72" s="85">
        <f t="shared" si="159"/>
        <v>0</v>
      </c>
      <c r="DQ72" s="85">
        <f t="shared" si="159"/>
        <v>0</v>
      </c>
      <c r="DR72" s="85">
        <f t="shared" si="159"/>
        <v>0</v>
      </c>
      <c r="DS72" s="85">
        <f t="shared" si="159"/>
        <v>0</v>
      </c>
      <c r="DT72" s="85">
        <f t="shared" si="159"/>
        <v>0</v>
      </c>
      <c r="DU72" s="85">
        <f t="shared" si="159"/>
        <v>0</v>
      </c>
      <c r="DV72" s="85">
        <f t="shared" si="159"/>
        <v>0</v>
      </c>
      <c r="DW72" s="85">
        <f t="shared" si="159"/>
        <v>0</v>
      </c>
      <c r="DX72" s="85">
        <f t="shared" si="159"/>
        <v>0</v>
      </c>
      <c r="DY72" s="85">
        <f t="shared" si="159"/>
        <v>0</v>
      </c>
      <c r="DZ72" s="85">
        <f t="shared" si="159"/>
        <v>0</v>
      </c>
      <c r="EA72" s="85">
        <f t="shared" si="159"/>
        <v>0</v>
      </c>
      <c r="EB72" s="85">
        <f t="shared" si="159"/>
        <v>0</v>
      </c>
      <c r="EC72" s="85">
        <f t="shared" si="159"/>
        <v>0</v>
      </c>
      <c r="ED72" s="85">
        <f t="shared" si="159"/>
        <v>0</v>
      </c>
      <c r="EE72" s="85">
        <f t="shared" ref="EE72:GP72" si="160">$E72*EE$15</f>
        <v>0</v>
      </c>
      <c r="EF72" s="85">
        <f t="shared" si="160"/>
        <v>0</v>
      </c>
      <c r="EG72" s="85">
        <f t="shared" si="160"/>
        <v>0</v>
      </c>
      <c r="EH72" s="85">
        <f t="shared" si="160"/>
        <v>0</v>
      </c>
      <c r="EI72" s="85">
        <f t="shared" si="160"/>
        <v>0</v>
      </c>
      <c r="EJ72" s="85">
        <f t="shared" si="160"/>
        <v>0</v>
      </c>
      <c r="EK72" s="85">
        <f t="shared" si="160"/>
        <v>0</v>
      </c>
      <c r="EL72" s="85">
        <f t="shared" si="160"/>
        <v>0</v>
      </c>
      <c r="EM72" s="85">
        <f t="shared" si="160"/>
        <v>0</v>
      </c>
      <c r="EN72" s="85">
        <f t="shared" si="160"/>
        <v>0</v>
      </c>
      <c r="EO72" s="85">
        <f t="shared" si="160"/>
        <v>0</v>
      </c>
      <c r="EP72" s="85">
        <f t="shared" si="160"/>
        <v>0</v>
      </c>
      <c r="EQ72" s="85">
        <f t="shared" si="160"/>
        <v>0</v>
      </c>
      <c r="ER72" s="85">
        <f t="shared" si="160"/>
        <v>0</v>
      </c>
      <c r="ES72" s="85">
        <f t="shared" si="160"/>
        <v>0</v>
      </c>
      <c r="ET72" s="85">
        <f t="shared" si="160"/>
        <v>0</v>
      </c>
      <c r="EU72" s="85">
        <f t="shared" si="160"/>
        <v>0</v>
      </c>
      <c r="EV72" s="85">
        <f t="shared" si="160"/>
        <v>0</v>
      </c>
      <c r="EW72" s="85">
        <f t="shared" si="160"/>
        <v>0</v>
      </c>
      <c r="EX72" s="85">
        <f t="shared" si="160"/>
        <v>0</v>
      </c>
      <c r="EY72" s="85">
        <f t="shared" si="160"/>
        <v>0</v>
      </c>
      <c r="EZ72" s="85">
        <f t="shared" si="160"/>
        <v>0</v>
      </c>
      <c r="FA72" s="85">
        <f t="shared" si="160"/>
        <v>0</v>
      </c>
      <c r="FB72" s="85">
        <f t="shared" si="160"/>
        <v>0</v>
      </c>
      <c r="FC72" s="85">
        <f t="shared" si="160"/>
        <v>0</v>
      </c>
      <c r="FD72" s="85">
        <f t="shared" si="160"/>
        <v>0</v>
      </c>
      <c r="FE72" s="85">
        <f t="shared" si="160"/>
        <v>0</v>
      </c>
      <c r="FF72" s="85">
        <f t="shared" si="160"/>
        <v>0</v>
      </c>
      <c r="FG72" s="85">
        <f t="shared" si="160"/>
        <v>0</v>
      </c>
      <c r="FH72" s="85">
        <f t="shared" si="160"/>
        <v>0</v>
      </c>
      <c r="FI72" s="85">
        <f t="shared" si="160"/>
        <v>0</v>
      </c>
      <c r="FJ72" s="85">
        <f t="shared" si="160"/>
        <v>0</v>
      </c>
      <c r="FK72" s="85">
        <f t="shared" si="160"/>
        <v>0</v>
      </c>
      <c r="FL72" s="85">
        <f t="shared" si="160"/>
        <v>0</v>
      </c>
      <c r="FM72" s="85">
        <f t="shared" si="160"/>
        <v>0</v>
      </c>
      <c r="FN72" s="85">
        <f t="shared" si="160"/>
        <v>0</v>
      </c>
      <c r="FO72" s="85">
        <f t="shared" si="160"/>
        <v>0</v>
      </c>
      <c r="FP72" s="85">
        <f t="shared" si="160"/>
        <v>0</v>
      </c>
      <c r="FQ72" s="85">
        <f t="shared" si="160"/>
        <v>0</v>
      </c>
      <c r="FR72" s="85">
        <f t="shared" si="160"/>
        <v>0</v>
      </c>
      <c r="FS72" s="85">
        <f t="shared" si="160"/>
        <v>0</v>
      </c>
      <c r="FT72" s="85">
        <f t="shared" si="160"/>
        <v>0</v>
      </c>
      <c r="FU72" s="85">
        <f t="shared" si="160"/>
        <v>0</v>
      </c>
      <c r="FV72" s="85">
        <f t="shared" si="160"/>
        <v>0</v>
      </c>
      <c r="FW72" s="85">
        <f t="shared" si="160"/>
        <v>0</v>
      </c>
      <c r="FX72" s="85">
        <f t="shared" si="160"/>
        <v>0</v>
      </c>
      <c r="FY72" s="85">
        <f t="shared" si="160"/>
        <v>0</v>
      </c>
      <c r="FZ72" s="85">
        <f t="shared" si="160"/>
        <v>0</v>
      </c>
      <c r="GA72" s="85">
        <f t="shared" si="160"/>
        <v>0</v>
      </c>
      <c r="GB72" s="85">
        <f t="shared" si="160"/>
        <v>0</v>
      </c>
      <c r="GC72" s="85">
        <f t="shared" si="160"/>
        <v>0</v>
      </c>
      <c r="GD72" s="85">
        <f t="shared" si="160"/>
        <v>0</v>
      </c>
      <c r="GE72" s="85">
        <f t="shared" si="160"/>
        <v>0</v>
      </c>
      <c r="GF72" s="85">
        <f t="shared" si="160"/>
        <v>0</v>
      </c>
      <c r="GG72" s="85">
        <f t="shared" si="160"/>
        <v>0</v>
      </c>
      <c r="GH72" s="85">
        <f t="shared" si="160"/>
        <v>0</v>
      </c>
      <c r="GI72" s="85">
        <f t="shared" si="160"/>
        <v>0</v>
      </c>
      <c r="GJ72" s="85">
        <f t="shared" si="160"/>
        <v>0</v>
      </c>
      <c r="GK72" s="85">
        <f t="shared" si="160"/>
        <v>0</v>
      </c>
      <c r="GL72" s="85">
        <f t="shared" si="160"/>
        <v>0</v>
      </c>
      <c r="GM72" s="85">
        <f t="shared" si="160"/>
        <v>0</v>
      </c>
      <c r="GN72" s="85">
        <f t="shared" si="160"/>
        <v>0</v>
      </c>
      <c r="GO72" s="85">
        <f t="shared" si="160"/>
        <v>0</v>
      </c>
      <c r="GP72" s="85">
        <f t="shared" si="160"/>
        <v>0</v>
      </c>
      <c r="GQ72" s="85">
        <f t="shared" ref="GQ72:IL72" si="161">$E72*GQ$15</f>
        <v>0</v>
      </c>
      <c r="GR72" s="85">
        <f t="shared" si="161"/>
        <v>0</v>
      </c>
      <c r="GS72" s="85">
        <f t="shared" si="161"/>
        <v>0</v>
      </c>
      <c r="GT72" s="85">
        <f t="shared" si="161"/>
        <v>0</v>
      </c>
      <c r="GU72" s="85">
        <f t="shared" si="161"/>
        <v>0</v>
      </c>
      <c r="GV72" s="85">
        <f t="shared" si="161"/>
        <v>0</v>
      </c>
      <c r="GW72" s="85">
        <f t="shared" si="161"/>
        <v>0</v>
      </c>
      <c r="GX72" s="85">
        <f t="shared" si="161"/>
        <v>0</v>
      </c>
      <c r="GY72" s="85">
        <f t="shared" si="161"/>
        <v>0</v>
      </c>
      <c r="GZ72" s="85">
        <f t="shared" si="161"/>
        <v>0</v>
      </c>
      <c r="HA72" s="85">
        <f t="shared" si="161"/>
        <v>0</v>
      </c>
      <c r="HB72" s="85">
        <f t="shared" si="161"/>
        <v>0</v>
      </c>
      <c r="HC72" s="85">
        <f t="shared" si="161"/>
        <v>0</v>
      </c>
      <c r="HD72" s="85">
        <f t="shared" si="161"/>
        <v>0</v>
      </c>
      <c r="HE72" s="85">
        <f t="shared" si="161"/>
        <v>0</v>
      </c>
      <c r="HF72" s="85">
        <f t="shared" si="161"/>
        <v>0</v>
      </c>
      <c r="HG72" s="85">
        <f t="shared" si="161"/>
        <v>0</v>
      </c>
      <c r="HH72" s="85">
        <f t="shared" si="161"/>
        <v>0</v>
      </c>
      <c r="HI72" s="85">
        <f t="shared" si="161"/>
        <v>0</v>
      </c>
      <c r="HJ72" s="85">
        <f t="shared" si="161"/>
        <v>0</v>
      </c>
      <c r="HK72" s="85">
        <f t="shared" si="161"/>
        <v>0</v>
      </c>
      <c r="HL72" s="85">
        <f t="shared" si="161"/>
        <v>0</v>
      </c>
      <c r="HM72" s="85">
        <f t="shared" si="161"/>
        <v>0</v>
      </c>
      <c r="HN72" s="85">
        <f t="shared" si="161"/>
        <v>0</v>
      </c>
      <c r="HO72" s="85">
        <f t="shared" si="161"/>
        <v>0</v>
      </c>
      <c r="HP72" s="85">
        <f t="shared" si="161"/>
        <v>0</v>
      </c>
      <c r="HQ72" s="85">
        <f t="shared" si="161"/>
        <v>0</v>
      </c>
      <c r="HR72" s="85">
        <f t="shared" si="161"/>
        <v>0</v>
      </c>
      <c r="HS72" s="85">
        <f t="shared" si="161"/>
        <v>0</v>
      </c>
      <c r="HT72" s="85">
        <f t="shared" si="161"/>
        <v>0</v>
      </c>
      <c r="HU72" s="85">
        <f t="shared" si="161"/>
        <v>0</v>
      </c>
      <c r="HV72" s="85">
        <f t="shared" si="161"/>
        <v>0</v>
      </c>
      <c r="HW72" s="85">
        <f t="shared" si="161"/>
        <v>0</v>
      </c>
      <c r="HX72" s="85">
        <f t="shared" si="161"/>
        <v>0</v>
      </c>
      <c r="HY72" s="85">
        <f t="shared" si="161"/>
        <v>0</v>
      </c>
      <c r="HZ72" s="85">
        <f t="shared" si="161"/>
        <v>0</v>
      </c>
      <c r="IA72" s="85">
        <f t="shared" si="161"/>
        <v>0</v>
      </c>
      <c r="IB72" s="85">
        <f t="shared" si="161"/>
        <v>0</v>
      </c>
      <c r="IC72" s="85">
        <f t="shared" si="161"/>
        <v>0</v>
      </c>
      <c r="ID72" s="85">
        <f t="shared" si="161"/>
        <v>0</v>
      </c>
      <c r="IE72" s="85">
        <f t="shared" si="161"/>
        <v>0</v>
      </c>
      <c r="IF72" s="85">
        <f t="shared" si="161"/>
        <v>0</v>
      </c>
      <c r="IG72" s="85">
        <f t="shared" si="161"/>
        <v>0</v>
      </c>
      <c r="IH72" s="85">
        <f t="shared" si="161"/>
        <v>0</v>
      </c>
      <c r="II72" s="85">
        <f t="shared" si="161"/>
        <v>0</v>
      </c>
      <c r="IJ72" s="85">
        <f t="shared" si="161"/>
        <v>0</v>
      </c>
      <c r="IK72" s="85">
        <f t="shared" si="161"/>
        <v>0</v>
      </c>
      <c r="IL72" s="85">
        <f t="shared" si="161"/>
        <v>0</v>
      </c>
    </row>
    <row r="73" spans="2:246" ht="12" customHeight="1" outlineLevel="3" x14ac:dyDescent="0.3">
      <c r="B73" s="26" t="s">
        <v>109</v>
      </c>
      <c r="C73" s="56" t="s">
        <v>150</v>
      </c>
      <c r="D73" s="85">
        <f t="shared" ca="1" si="153"/>
        <v>1214.2493005557369</v>
      </c>
      <c r="E73" s="171">
        <f>E38</f>
        <v>101.18744171297809</v>
      </c>
      <c r="F73" s="48"/>
      <c r="G73" s="85">
        <f t="shared" ref="G73:BR73" ca="1" si="162">$E73*G$8*G$15</f>
        <v>101.18744171297809</v>
      </c>
      <c r="H73" s="85">
        <f t="shared" ca="1" si="162"/>
        <v>101.18744171297809</v>
      </c>
      <c r="I73" s="85">
        <f t="shared" ca="1" si="162"/>
        <v>101.18744171297809</v>
      </c>
      <c r="J73" s="85">
        <f t="shared" ca="1" si="162"/>
        <v>101.18744171297809</v>
      </c>
      <c r="K73" s="85">
        <f t="shared" ca="1" si="162"/>
        <v>101.18744171297809</v>
      </c>
      <c r="L73" s="85">
        <f t="shared" ca="1" si="162"/>
        <v>101.18744171297809</v>
      </c>
      <c r="M73" s="85">
        <f t="shared" ca="1" si="162"/>
        <v>101.18744171297809</v>
      </c>
      <c r="N73" s="85">
        <f t="shared" ca="1" si="162"/>
        <v>101.18744171297809</v>
      </c>
      <c r="O73" s="85">
        <f t="shared" ca="1" si="162"/>
        <v>101.18744171297809</v>
      </c>
      <c r="P73" s="85">
        <f t="shared" ca="1" si="162"/>
        <v>101.18744171297809</v>
      </c>
      <c r="Q73" s="85">
        <f t="shared" ca="1" si="162"/>
        <v>101.18744171297809</v>
      </c>
      <c r="R73" s="85">
        <f t="shared" ca="1" si="162"/>
        <v>101.18744171297809</v>
      </c>
      <c r="S73" s="85">
        <f t="shared" ca="1" si="162"/>
        <v>0</v>
      </c>
      <c r="T73" s="85">
        <f t="shared" ca="1" si="162"/>
        <v>0</v>
      </c>
      <c r="U73" s="85">
        <f t="shared" ca="1" si="162"/>
        <v>0</v>
      </c>
      <c r="V73" s="85">
        <f t="shared" ca="1" si="162"/>
        <v>0</v>
      </c>
      <c r="W73" s="85">
        <f t="shared" ca="1" si="162"/>
        <v>0</v>
      </c>
      <c r="X73" s="85">
        <f t="shared" ca="1" si="162"/>
        <v>0</v>
      </c>
      <c r="Y73" s="85">
        <f t="shared" ca="1" si="162"/>
        <v>0</v>
      </c>
      <c r="Z73" s="85">
        <f t="shared" ca="1" si="162"/>
        <v>0</v>
      </c>
      <c r="AA73" s="85">
        <f t="shared" ca="1" si="162"/>
        <v>0</v>
      </c>
      <c r="AB73" s="85">
        <f t="shared" ca="1" si="162"/>
        <v>0</v>
      </c>
      <c r="AC73" s="85">
        <f t="shared" ca="1" si="162"/>
        <v>0</v>
      </c>
      <c r="AD73" s="85">
        <f t="shared" ca="1" si="162"/>
        <v>0</v>
      </c>
      <c r="AE73" s="85">
        <f t="shared" ca="1" si="162"/>
        <v>0</v>
      </c>
      <c r="AF73" s="85">
        <f t="shared" ca="1" si="162"/>
        <v>0</v>
      </c>
      <c r="AG73" s="85">
        <f t="shared" ca="1" si="162"/>
        <v>0</v>
      </c>
      <c r="AH73" s="85">
        <f t="shared" ca="1" si="162"/>
        <v>0</v>
      </c>
      <c r="AI73" s="85">
        <f t="shared" ca="1" si="162"/>
        <v>0</v>
      </c>
      <c r="AJ73" s="85">
        <f t="shared" ca="1" si="162"/>
        <v>0</v>
      </c>
      <c r="AK73" s="85">
        <f t="shared" ca="1" si="162"/>
        <v>0</v>
      </c>
      <c r="AL73" s="85">
        <f t="shared" ca="1" si="162"/>
        <v>0</v>
      </c>
      <c r="AM73" s="85">
        <f t="shared" ca="1" si="162"/>
        <v>0</v>
      </c>
      <c r="AN73" s="85">
        <f t="shared" ca="1" si="162"/>
        <v>0</v>
      </c>
      <c r="AO73" s="85">
        <f t="shared" ca="1" si="162"/>
        <v>0</v>
      </c>
      <c r="AP73" s="85">
        <f t="shared" ca="1" si="162"/>
        <v>0</v>
      </c>
      <c r="AQ73" s="85">
        <f t="shared" ca="1" si="162"/>
        <v>0</v>
      </c>
      <c r="AR73" s="85">
        <f t="shared" ca="1" si="162"/>
        <v>0</v>
      </c>
      <c r="AS73" s="85">
        <f t="shared" ca="1" si="162"/>
        <v>0</v>
      </c>
      <c r="AT73" s="85">
        <f t="shared" ca="1" si="162"/>
        <v>0</v>
      </c>
      <c r="AU73" s="85">
        <f t="shared" ca="1" si="162"/>
        <v>0</v>
      </c>
      <c r="AV73" s="85">
        <f t="shared" ca="1" si="162"/>
        <v>0</v>
      </c>
      <c r="AW73" s="85">
        <f t="shared" ca="1" si="162"/>
        <v>0</v>
      </c>
      <c r="AX73" s="85">
        <f t="shared" ca="1" si="162"/>
        <v>0</v>
      </c>
      <c r="AY73" s="85">
        <f t="shared" ca="1" si="162"/>
        <v>0</v>
      </c>
      <c r="AZ73" s="85">
        <f t="shared" ca="1" si="162"/>
        <v>0</v>
      </c>
      <c r="BA73" s="85">
        <f t="shared" ca="1" si="162"/>
        <v>0</v>
      </c>
      <c r="BB73" s="85">
        <f t="shared" ca="1" si="162"/>
        <v>0</v>
      </c>
      <c r="BC73" s="85">
        <f t="shared" ca="1" si="162"/>
        <v>0</v>
      </c>
      <c r="BD73" s="85">
        <f t="shared" ca="1" si="162"/>
        <v>0</v>
      </c>
      <c r="BE73" s="85">
        <f t="shared" ca="1" si="162"/>
        <v>0</v>
      </c>
      <c r="BF73" s="85">
        <f t="shared" ca="1" si="162"/>
        <v>0</v>
      </c>
      <c r="BG73" s="85">
        <f t="shared" ca="1" si="162"/>
        <v>0</v>
      </c>
      <c r="BH73" s="85">
        <f t="shared" ca="1" si="162"/>
        <v>0</v>
      </c>
      <c r="BI73" s="85">
        <f t="shared" ca="1" si="162"/>
        <v>0</v>
      </c>
      <c r="BJ73" s="85">
        <f t="shared" ca="1" si="162"/>
        <v>0</v>
      </c>
      <c r="BK73" s="85">
        <f t="shared" ca="1" si="162"/>
        <v>0</v>
      </c>
      <c r="BL73" s="85">
        <f t="shared" ca="1" si="162"/>
        <v>0</v>
      </c>
      <c r="BM73" s="85">
        <f t="shared" ca="1" si="162"/>
        <v>0</v>
      </c>
      <c r="BN73" s="85">
        <f t="shared" ca="1" si="162"/>
        <v>0</v>
      </c>
      <c r="BO73" s="85">
        <f t="shared" ca="1" si="162"/>
        <v>0</v>
      </c>
      <c r="BP73" s="85">
        <f t="shared" ca="1" si="162"/>
        <v>0</v>
      </c>
      <c r="BQ73" s="85">
        <f t="shared" ca="1" si="162"/>
        <v>0</v>
      </c>
      <c r="BR73" s="85">
        <f t="shared" ca="1" si="162"/>
        <v>0</v>
      </c>
      <c r="BS73" s="85">
        <f t="shared" ref="BS73:ED73" ca="1" si="163">$E73*BS$8*BS$15</f>
        <v>0</v>
      </c>
      <c r="BT73" s="85">
        <f t="shared" ca="1" si="163"/>
        <v>0</v>
      </c>
      <c r="BU73" s="85">
        <f t="shared" ca="1" si="163"/>
        <v>0</v>
      </c>
      <c r="BV73" s="85">
        <f t="shared" ca="1" si="163"/>
        <v>0</v>
      </c>
      <c r="BW73" s="85">
        <f t="shared" ca="1" si="163"/>
        <v>0</v>
      </c>
      <c r="BX73" s="85">
        <f t="shared" ca="1" si="163"/>
        <v>0</v>
      </c>
      <c r="BY73" s="85">
        <f t="shared" ca="1" si="163"/>
        <v>0</v>
      </c>
      <c r="BZ73" s="85">
        <f t="shared" ca="1" si="163"/>
        <v>0</v>
      </c>
      <c r="CA73" s="85">
        <f t="shared" ca="1" si="163"/>
        <v>0</v>
      </c>
      <c r="CB73" s="85">
        <f t="shared" ca="1" si="163"/>
        <v>0</v>
      </c>
      <c r="CC73" s="85">
        <f t="shared" ca="1" si="163"/>
        <v>0</v>
      </c>
      <c r="CD73" s="85">
        <f t="shared" ca="1" si="163"/>
        <v>0</v>
      </c>
      <c r="CE73" s="85">
        <f t="shared" ca="1" si="163"/>
        <v>0</v>
      </c>
      <c r="CF73" s="85">
        <f t="shared" ca="1" si="163"/>
        <v>0</v>
      </c>
      <c r="CG73" s="85">
        <f t="shared" ca="1" si="163"/>
        <v>0</v>
      </c>
      <c r="CH73" s="85">
        <f t="shared" ca="1" si="163"/>
        <v>0</v>
      </c>
      <c r="CI73" s="85">
        <f t="shared" ca="1" si="163"/>
        <v>0</v>
      </c>
      <c r="CJ73" s="85">
        <f t="shared" ca="1" si="163"/>
        <v>0</v>
      </c>
      <c r="CK73" s="85">
        <f t="shared" ca="1" si="163"/>
        <v>0</v>
      </c>
      <c r="CL73" s="85">
        <f t="shared" ca="1" si="163"/>
        <v>0</v>
      </c>
      <c r="CM73" s="85">
        <f t="shared" ca="1" si="163"/>
        <v>0</v>
      </c>
      <c r="CN73" s="85">
        <f t="shared" ca="1" si="163"/>
        <v>0</v>
      </c>
      <c r="CO73" s="85">
        <f t="shared" ca="1" si="163"/>
        <v>0</v>
      </c>
      <c r="CP73" s="85">
        <f t="shared" ca="1" si="163"/>
        <v>0</v>
      </c>
      <c r="CQ73" s="85">
        <f t="shared" ca="1" si="163"/>
        <v>0</v>
      </c>
      <c r="CR73" s="85">
        <f t="shared" ca="1" si="163"/>
        <v>0</v>
      </c>
      <c r="CS73" s="85">
        <f t="shared" ca="1" si="163"/>
        <v>0</v>
      </c>
      <c r="CT73" s="85">
        <f t="shared" ca="1" si="163"/>
        <v>0</v>
      </c>
      <c r="CU73" s="85">
        <f t="shared" ca="1" si="163"/>
        <v>0</v>
      </c>
      <c r="CV73" s="85">
        <f t="shared" ca="1" si="163"/>
        <v>0</v>
      </c>
      <c r="CW73" s="85">
        <f t="shared" ca="1" si="163"/>
        <v>0</v>
      </c>
      <c r="CX73" s="85">
        <f t="shared" ca="1" si="163"/>
        <v>0</v>
      </c>
      <c r="CY73" s="85">
        <f t="shared" ca="1" si="163"/>
        <v>0</v>
      </c>
      <c r="CZ73" s="85">
        <f t="shared" ca="1" si="163"/>
        <v>0</v>
      </c>
      <c r="DA73" s="85">
        <f t="shared" ca="1" si="163"/>
        <v>0</v>
      </c>
      <c r="DB73" s="85">
        <f t="shared" ca="1" si="163"/>
        <v>0</v>
      </c>
      <c r="DC73" s="85">
        <f t="shared" ca="1" si="163"/>
        <v>0</v>
      </c>
      <c r="DD73" s="85">
        <f t="shared" ca="1" si="163"/>
        <v>0</v>
      </c>
      <c r="DE73" s="85">
        <f t="shared" ca="1" si="163"/>
        <v>0</v>
      </c>
      <c r="DF73" s="85">
        <f t="shared" ca="1" si="163"/>
        <v>0</v>
      </c>
      <c r="DG73" s="85">
        <f t="shared" ca="1" si="163"/>
        <v>0</v>
      </c>
      <c r="DH73" s="85">
        <f t="shared" ca="1" si="163"/>
        <v>0</v>
      </c>
      <c r="DI73" s="85">
        <f t="shared" ca="1" si="163"/>
        <v>0</v>
      </c>
      <c r="DJ73" s="85">
        <f t="shared" ca="1" si="163"/>
        <v>0</v>
      </c>
      <c r="DK73" s="85">
        <f t="shared" ca="1" si="163"/>
        <v>0</v>
      </c>
      <c r="DL73" s="85">
        <f t="shared" ca="1" si="163"/>
        <v>0</v>
      </c>
      <c r="DM73" s="85">
        <f t="shared" ca="1" si="163"/>
        <v>0</v>
      </c>
      <c r="DN73" s="85">
        <f t="shared" ca="1" si="163"/>
        <v>0</v>
      </c>
      <c r="DO73" s="85">
        <f t="shared" ca="1" si="163"/>
        <v>0</v>
      </c>
      <c r="DP73" s="85">
        <f t="shared" ca="1" si="163"/>
        <v>0</v>
      </c>
      <c r="DQ73" s="85">
        <f t="shared" ca="1" si="163"/>
        <v>0</v>
      </c>
      <c r="DR73" s="85">
        <f t="shared" ca="1" si="163"/>
        <v>0</v>
      </c>
      <c r="DS73" s="85">
        <f t="shared" ca="1" si="163"/>
        <v>0</v>
      </c>
      <c r="DT73" s="85">
        <f t="shared" ca="1" si="163"/>
        <v>0</v>
      </c>
      <c r="DU73" s="85">
        <f t="shared" ca="1" si="163"/>
        <v>0</v>
      </c>
      <c r="DV73" s="85">
        <f t="shared" ca="1" si="163"/>
        <v>0</v>
      </c>
      <c r="DW73" s="85">
        <f t="shared" ca="1" si="163"/>
        <v>0</v>
      </c>
      <c r="DX73" s="85">
        <f t="shared" ca="1" si="163"/>
        <v>0</v>
      </c>
      <c r="DY73" s="85">
        <f t="shared" ca="1" si="163"/>
        <v>0</v>
      </c>
      <c r="DZ73" s="85">
        <f t="shared" ca="1" si="163"/>
        <v>0</v>
      </c>
      <c r="EA73" s="85">
        <f t="shared" ca="1" si="163"/>
        <v>0</v>
      </c>
      <c r="EB73" s="85">
        <f t="shared" ca="1" si="163"/>
        <v>0</v>
      </c>
      <c r="EC73" s="85">
        <f t="shared" ca="1" si="163"/>
        <v>0</v>
      </c>
      <c r="ED73" s="85">
        <f t="shared" ca="1" si="163"/>
        <v>0</v>
      </c>
      <c r="EE73" s="85">
        <f t="shared" ref="EE73:GP73" ca="1" si="164">$E73*EE$8*EE$15</f>
        <v>0</v>
      </c>
      <c r="EF73" s="85">
        <f t="shared" ca="1" si="164"/>
        <v>0</v>
      </c>
      <c r="EG73" s="85">
        <f t="shared" ca="1" si="164"/>
        <v>0</v>
      </c>
      <c r="EH73" s="85">
        <f t="shared" ca="1" si="164"/>
        <v>0</v>
      </c>
      <c r="EI73" s="85">
        <f t="shared" ca="1" si="164"/>
        <v>0</v>
      </c>
      <c r="EJ73" s="85">
        <f t="shared" ca="1" si="164"/>
        <v>0</v>
      </c>
      <c r="EK73" s="85">
        <f t="shared" ca="1" si="164"/>
        <v>0</v>
      </c>
      <c r="EL73" s="85">
        <f t="shared" ca="1" si="164"/>
        <v>0</v>
      </c>
      <c r="EM73" s="85">
        <f t="shared" ca="1" si="164"/>
        <v>0</v>
      </c>
      <c r="EN73" s="85">
        <f t="shared" ca="1" si="164"/>
        <v>0</v>
      </c>
      <c r="EO73" s="85">
        <f t="shared" ca="1" si="164"/>
        <v>0</v>
      </c>
      <c r="EP73" s="85">
        <f t="shared" ca="1" si="164"/>
        <v>0</v>
      </c>
      <c r="EQ73" s="85">
        <f t="shared" ca="1" si="164"/>
        <v>0</v>
      </c>
      <c r="ER73" s="85">
        <f t="shared" ca="1" si="164"/>
        <v>0</v>
      </c>
      <c r="ES73" s="85">
        <f t="shared" ca="1" si="164"/>
        <v>0</v>
      </c>
      <c r="ET73" s="85">
        <f t="shared" ca="1" si="164"/>
        <v>0</v>
      </c>
      <c r="EU73" s="85">
        <f t="shared" ca="1" si="164"/>
        <v>0</v>
      </c>
      <c r="EV73" s="85">
        <f t="shared" ca="1" si="164"/>
        <v>0</v>
      </c>
      <c r="EW73" s="85">
        <f t="shared" ca="1" si="164"/>
        <v>0</v>
      </c>
      <c r="EX73" s="85">
        <f t="shared" ca="1" si="164"/>
        <v>0</v>
      </c>
      <c r="EY73" s="85">
        <f t="shared" ca="1" si="164"/>
        <v>0</v>
      </c>
      <c r="EZ73" s="85">
        <f t="shared" ca="1" si="164"/>
        <v>0</v>
      </c>
      <c r="FA73" s="85">
        <f t="shared" ca="1" si="164"/>
        <v>0</v>
      </c>
      <c r="FB73" s="85">
        <f t="shared" ca="1" si="164"/>
        <v>0</v>
      </c>
      <c r="FC73" s="85">
        <f t="shared" ca="1" si="164"/>
        <v>0</v>
      </c>
      <c r="FD73" s="85">
        <f t="shared" ca="1" si="164"/>
        <v>0</v>
      </c>
      <c r="FE73" s="85">
        <f t="shared" ca="1" si="164"/>
        <v>0</v>
      </c>
      <c r="FF73" s="85">
        <f t="shared" ca="1" si="164"/>
        <v>0</v>
      </c>
      <c r="FG73" s="85">
        <f t="shared" ca="1" si="164"/>
        <v>0</v>
      </c>
      <c r="FH73" s="85">
        <f t="shared" ca="1" si="164"/>
        <v>0</v>
      </c>
      <c r="FI73" s="85">
        <f t="shared" ca="1" si="164"/>
        <v>0</v>
      </c>
      <c r="FJ73" s="85">
        <f t="shared" ca="1" si="164"/>
        <v>0</v>
      </c>
      <c r="FK73" s="85">
        <f t="shared" ca="1" si="164"/>
        <v>0</v>
      </c>
      <c r="FL73" s="85">
        <f t="shared" ca="1" si="164"/>
        <v>0</v>
      </c>
      <c r="FM73" s="85">
        <f t="shared" ca="1" si="164"/>
        <v>0</v>
      </c>
      <c r="FN73" s="85">
        <f t="shared" ca="1" si="164"/>
        <v>0</v>
      </c>
      <c r="FO73" s="85">
        <f t="shared" ca="1" si="164"/>
        <v>0</v>
      </c>
      <c r="FP73" s="85">
        <f t="shared" ca="1" si="164"/>
        <v>0</v>
      </c>
      <c r="FQ73" s="85">
        <f t="shared" ca="1" si="164"/>
        <v>0</v>
      </c>
      <c r="FR73" s="85">
        <f t="shared" ca="1" si="164"/>
        <v>0</v>
      </c>
      <c r="FS73" s="85">
        <f t="shared" ca="1" si="164"/>
        <v>0</v>
      </c>
      <c r="FT73" s="85">
        <f t="shared" ca="1" si="164"/>
        <v>0</v>
      </c>
      <c r="FU73" s="85">
        <f t="shared" ca="1" si="164"/>
        <v>0</v>
      </c>
      <c r="FV73" s="85">
        <f t="shared" ca="1" si="164"/>
        <v>0</v>
      </c>
      <c r="FW73" s="85">
        <f t="shared" ca="1" si="164"/>
        <v>0</v>
      </c>
      <c r="FX73" s="85">
        <f t="shared" ca="1" si="164"/>
        <v>0</v>
      </c>
      <c r="FY73" s="85">
        <f t="shared" ca="1" si="164"/>
        <v>0</v>
      </c>
      <c r="FZ73" s="85">
        <f t="shared" ca="1" si="164"/>
        <v>0</v>
      </c>
      <c r="GA73" s="85">
        <f t="shared" ca="1" si="164"/>
        <v>0</v>
      </c>
      <c r="GB73" s="85">
        <f t="shared" ca="1" si="164"/>
        <v>0</v>
      </c>
      <c r="GC73" s="85">
        <f t="shared" ca="1" si="164"/>
        <v>0</v>
      </c>
      <c r="GD73" s="85">
        <f t="shared" ca="1" si="164"/>
        <v>0</v>
      </c>
      <c r="GE73" s="85">
        <f t="shared" ca="1" si="164"/>
        <v>0</v>
      </c>
      <c r="GF73" s="85">
        <f t="shared" ca="1" si="164"/>
        <v>0</v>
      </c>
      <c r="GG73" s="85">
        <f t="shared" ca="1" si="164"/>
        <v>0</v>
      </c>
      <c r="GH73" s="85">
        <f t="shared" ca="1" si="164"/>
        <v>0</v>
      </c>
      <c r="GI73" s="85">
        <f t="shared" ca="1" si="164"/>
        <v>0</v>
      </c>
      <c r="GJ73" s="85">
        <f t="shared" ca="1" si="164"/>
        <v>0</v>
      </c>
      <c r="GK73" s="85">
        <f t="shared" ca="1" si="164"/>
        <v>0</v>
      </c>
      <c r="GL73" s="85">
        <f t="shared" ca="1" si="164"/>
        <v>0</v>
      </c>
      <c r="GM73" s="85">
        <f t="shared" ca="1" si="164"/>
        <v>0</v>
      </c>
      <c r="GN73" s="85">
        <f t="shared" ca="1" si="164"/>
        <v>0</v>
      </c>
      <c r="GO73" s="85">
        <f t="shared" ca="1" si="164"/>
        <v>0</v>
      </c>
      <c r="GP73" s="85">
        <f t="shared" ca="1" si="164"/>
        <v>0</v>
      </c>
      <c r="GQ73" s="85">
        <f t="shared" ref="GQ73:IL73" ca="1" si="165">$E73*GQ$8*GQ$15</f>
        <v>0</v>
      </c>
      <c r="GR73" s="85">
        <f t="shared" ca="1" si="165"/>
        <v>0</v>
      </c>
      <c r="GS73" s="85">
        <f t="shared" ca="1" si="165"/>
        <v>0</v>
      </c>
      <c r="GT73" s="85">
        <f t="shared" ca="1" si="165"/>
        <v>0</v>
      </c>
      <c r="GU73" s="85">
        <f t="shared" ca="1" si="165"/>
        <v>0</v>
      </c>
      <c r="GV73" s="85">
        <f t="shared" ca="1" si="165"/>
        <v>0</v>
      </c>
      <c r="GW73" s="85">
        <f t="shared" ca="1" si="165"/>
        <v>0</v>
      </c>
      <c r="GX73" s="85">
        <f t="shared" ca="1" si="165"/>
        <v>0</v>
      </c>
      <c r="GY73" s="85">
        <f t="shared" ca="1" si="165"/>
        <v>0</v>
      </c>
      <c r="GZ73" s="85">
        <f t="shared" ca="1" si="165"/>
        <v>0</v>
      </c>
      <c r="HA73" s="85">
        <f t="shared" ca="1" si="165"/>
        <v>0</v>
      </c>
      <c r="HB73" s="85">
        <f t="shared" ca="1" si="165"/>
        <v>0</v>
      </c>
      <c r="HC73" s="85">
        <f t="shared" ca="1" si="165"/>
        <v>0</v>
      </c>
      <c r="HD73" s="85">
        <f t="shared" ca="1" si="165"/>
        <v>0</v>
      </c>
      <c r="HE73" s="85">
        <f t="shared" ca="1" si="165"/>
        <v>0</v>
      </c>
      <c r="HF73" s="85">
        <f t="shared" ca="1" si="165"/>
        <v>0</v>
      </c>
      <c r="HG73" s="85">
        <f t="shared" ca="1" si="165"/>
        <v>0</v>
      </c>
      <c r="HH73" s="85">
        <f t="shared" ca="1" si="165"/>
        <v>0</v>
      </c>
      <c r="HI73" s="85">
        <f t="shared" ca="1" si="165"/>
        <v>0</v>
      </c>
      <c r="HJ73" s="85">
        <f t="shared" ca="1" si="165"/>
        <v>0</v>
      </c>
      <c r="HK73" s="85">
        <f t="shared" ca="1" si="165"/>
        <v>0</v>
      </c>
      <c r="HL73" s="85">
        <f t="shared" ca="1" si="165"/>
        <v>0</v>
      </c>
      <c r="HM73" s="85">
        <f t="shared" ca="1" si="165"/>
        <v>0</v>
      </c>
      <c r="HN73" s="85">
        <f t="shared" ca="1" si="165"/>
        <v>0</v>
      </c>
      <c r="HO73" s="85">
        <f t="shared" ca="1" si="165"/>
        <v>0</v>
      </c>
      <c r="HP73" s="85">
        <f t="shared" ca="1" si="165"/>
        <v>0</v>
      </c>
      <c r="HQ73" s="85">
        <f t="shared" ca="1" si="165"/>
        <v>0</v>
      </c>
      <c r="HR73" s="85">
        <f t="shared" ca="1" si="165"/>
        <v>0</v>
      </c>
      <c r="HS73" s="85">
        <f t="shared" ca="1" si="165"/>
        <v>0</v>
      </c>
      <c r="HT73" s="85">
        <f t="shared" ca="1" si="165"/>
        <v>0</v>
      </c>
      <c r="HU73" s="85">
        <f t="shared" ca="1" si="165"/>
        <v>0</v>
      </c>
      <c r="HV73" s="85">
        <f t="shared" ca="1" si="165"/>
        <v>0</v>
      </c>
      <c r="HW73" s="85">
        <f t="shared" ca="1" si="165"/>
        <v>0</v>
      </c>
      <c r="HX73" s="85">
        <f t="shared" ca="1" si="165"/>
        <v>0</v>
      </c>
      <c r="HY73" s="85">
        <f t="shared" ca="1" si="165"/>
        <v>0</v>
      </c>
      <c r="HZ73" s="85">
        <f t="shared" ca="1" si="165"/>
        <v>0</v>
      </c>
      <c r="IA73" s="85">
        <f t="shared" ca="1" si="165"/>
        <v>0</v>
      </c>
      <c r="IB73" s="85">
        <f t="shared" ca="1" si="165"/>
        <v>0</v>
      </c>
      <c r="IC73" s="85">
        <f t="shared" ca="1" si="165"/>
        <v>0</v>
      </c>
      <c r="ID73" s="85">
        <f t="shared" ca="1" si="165"/>
        <v>0</v>
      </c>
      <c r="IE73" s="85">
        <f t="shared" ca="1" si="165"/>
        <v>0</v>
      </c>
      <c r="IF73" s="85">
        <f t="shared" ca="1" si="165"/>
        <v>0</v>
      </c>
      <c r="IG73" s="85">
        <f t="shared" ca="1" si="165"/>
        <v>0</v>
      </c>
      <c r="IH73" s="85">
        <f t="shared" ca="1" si="165"/>
        <v>0</v>
      </c>
      <c r="II73" s="85">
        <f t="shared" ca="1" si="165"/>
        <v>0</v>
      </c>
      <c r="IJ73" s="85">
        <f t="shared" ca="1" si="165"/>
        <v>0</v>
      </c>
      <c r="IK73" s="85">
        <f t="shared" ca="1" si="165"/>
        <v>0</v>
      </c>
      <c r="IL73" s="85">
        <f t="shared" ca="1" si="165"/>
        <v>0</v>
      </c>
    </row>
    <row r="74" spans="2:246" s="48" customFormat="1" ht="12" customHeight="1" outlineLevel="1" x14ac:dyDescent="0.2">
      <c r="B74" s="51" t="s">
        <v>346</v>
      </c>
      <c r="C74" s="57" t="s">
        <v>150</v>
      </c>
      <c r="D74" s="77">
        <f t="shared" ca="1" si="153"/>
        <v>25234.454965555735</v>
      </c>
      <c r="E74" s="53"/>
      <c r="F74" s="53"/>
      <c r="G74" s="77">
        <f t="shared" ref="G74:BR74" ca="1" si="166">SUM(G67:G71)</f>
        <v>633.70458046297813</v>
      </c>
      <c r="H74" s="77">
        <f t="shared" ca="1" si="166"/>
        <v>2183.7045804629779</v>
      </c>
      <c r="I74" s="77">
        <f t="shared" ca="1" si="166"/>
        <v>1383.7045804629781</v>
      </c>
      <c r="J74" s="77">
        <f t="shared" ca="1" si="166"/>
        <v>1133.7045804629781</v>
      </c>
      <c r="K74" s="77">
        <f t="shared" ca="1" si="166"/>
        <v>1133.7045804629781</v>
      </c>
      <c r="L74" s="77">
        <f t="shared" ca="1" si="166"/>
        <v>2633.7045804629779</v>
      </c>
      <c r="M74" s="77">
        <f t="shared" ca="1" si="166"/>
        <v>633.70458046297813</v>
      </c>
      <c r="N74" s="77">
        <f t="shared" ca="1" si="166"/>
        <v>2779.7045804629779</v>
      </c>
      <c r="O74" s="77">
        <f t="shared" ca="1" si="166"/>
        <v>2779.7045804629779</v>
      </c>
      <c r="P74" s="77">
        <f t="shared" ca="1" si="166"/>
        <v>2779.7045804629779</v>
      </c>
      <c r="Q74" s="77">
        <f t="shared" ca="1" si="166"/>
        <v>3279.7045804629779</v>
      </c>
      <c r="R74" s="77">
        <f t="shared" ca="1" si="166"/>
        <v>3879.7045804629779</v>
      </c>
      <c r="S74" s="77">
        <f t="shared" ca="1" si="166"/>
        <v>0</v>
      </c>
      <c r="T74" s="77">
        <f t="shared" ca="1" si="166"/>
        <v>0</v>
      </c>
      <c r="U74" s="77">
        <f t="shared" ca="1" si="166"/>
        <v>0</v>
      </c>
      <c r="V74" s="77">
        <f t="shared" ca="1" si="166"/>
        <v>0</v>
      </c>
      <c r="W74" s="77">
        <f t="shared" ca="1" si="166"/>
        <v>0</v>
      </c>
      <c r="X74" s="77">
        <f t="shared" ca="1" si="166"/>
        <v>0</v>
      </c>
      <c r="Y74" s="77">
        <f t="shared" ca="1" si="166"/>
        <v>0</v>
      </c>
      <c r="Z74" s="77">
        <f t="shared" ca="1" si="166"/>
        <v>0</v>
      </c>
      <c r="AA74" s="77">
        <f t="shared" ca="1" si="166"/>
        <v>0</v>
      </c>
      <c r="AB74" s="77">
        <f t="shared" ca="1" si="166"/>
        <v>0</v>
      </c>
      <c r="AC74" s="77">
        <f t="shared" ca="1" si="166"/>
        <v>0</v>
      </c>
      <c r="AD74" s="77">
        <f t="shared" ca="1" si="166"/>
        <v>0</v>
      </c>
      <c r="AE74" s="77">
        <f t="shared" ca="1" si="166"/>
        <v>0</v>
      </c>
      <c r="AF74" s="77">
        <f t="shared" ca="1" si="166"/>
        <v>0</v>
      </c>
      <c r="AG74" s="77">
        <f t="shared" ca="1" si="166"/>
        <v>0</v>
      </c>
      <c r="AH74" s="77">
        <f t="shared" ca="1" si="166"/>
        <v>0</v>
      </c>
      <c r="AI74" s="77">
        <f t="shared" ca="1" si="166"/>
        <v>0</v>
      </c>
      <c r="AJ74" s="77">
        <f t="shared" ca="1" si="166"/>
        <v>0</v>
      </c>
      <c r="AK74" s="77">
        <f t="shared" ca="1" si="166"/>
        <v>0</v>
      </c>
      <c r="AL74" s="77">
        <f t="shared" ca="1" si="166"/>
        <v>0</v>
      </c>
      <c r="AM74" s="77">
        <f t="shared" ca="1" si="166"/>
        <v>0</v>
      </c>
      <c r="AN74" s="77">
        <f t="shared" ca="1" si="166"/>
        <v>0</v>
      </c>
      <c r="AO74" s="77">
        <f t="shared" ca="1" si="166"/>
        <v>0</v>
      </c>
      <c r="AP74" s="77">
        <f t="shared" ca="1" si="166"/>
        <v>0</v>
      </c>
      <c r="AQ74" s="77">
        <f t="shared" ca="1" si="166"/>
        <v>0</v>
      </c>
      <c r="AR74" s="77">
        <f t="shared" ca="1" si="166"/>
        <v>0</v>
      </c>
      <c r="AS74" s="77">
        <f t="shared" ca="1" si="166"/>
        <v>0</v>
      </c>
      <c r="AT74" s="77">
        <f t="shared" ca="1" si="166"/>
        <v>0</v>
      </c>
      <c r="AU74" s="77">
        <f t="shared" ca="1" si="166"/>
        <v>0</v>
      </c>
      <c r="AV74" s="77">
        <f t="shared" ca="1" si="166"/>
        <v>0</v>
      </c>
      <c r="AW74" s="77">
        <f t="shared" ca="1" si="166"/>
        <v>0</v>
      </c>
      <c r="AX74" s="77">
        <f t="shared" ca="1" si="166"/>
        <v>0</v>
      </c>
      <c r="AY74" s="77">
        <f t="shared" ca="1" si="166"/>
        <v>0</v>
      </c>
      <c r="AZ74" s="77">
        <f t="shared" ca="1" si="166"/>
        <v>0</v>
      </c>
      <c r="BA74" s="77">
        <f t="shared" ca="1" si="166"/>
        <v>0</v>
      </c>
      <c r="BB74" s="77">
        <f t="shared" ca="1" si="166"/>
        <v>0</v>
      </c>
      <c r="BC74" s="77">
        <f t="shared" ca="1" si="166"/>
        <v>0</v>
      </c>
      <c r="BD74" s="77">
        <f t="shared" ca="1" si="166"/>
        <v>0</v>
      </c>
      <c r="BE74" s="77">
        <f t="shared" ca="1" si="166"/>
        <v>0</v>
      </c>
      <c r="BF74" s="77">
        <f t="shared" ca="1" si="166"/>
        <v>0</v>
      </c>
      <c r="BG74" s="77">
        <f t="shared" ca="1" si="166"/>
        <v>0</v>
      </c>
      <c r="BH74" s="77">
        <f t="shared" ca="1" si="166"/>
        <v>0</v>
      </c>
      <c r="BI74" s="77">
        <f t="shared" ca="1" si="166"/>
        <v>0</v>
      </c>
      <c r="BJ74" s="77">
        <f t="shared" ca="1" si="166"/>
        <v>0</v>
      </c>
      <c r="BK74" s="77">
        <f t="shared" ca="1" si="166"/>
        <v>0</v>
      </c>
      <c r="BL74" s="77">
        <f t="shared" ca="1" si="166"/>
        <v>0</v>
      </c>
      <c r="BM74" s="77">
        <f t="shared" ca="1" si="166"/>
        <v>0</v>
      </c>
      <c r="BN74" s="77">
        <f t="shared" ca="1" si="166"/>
        <v>0</v>
      </c>
      <c r="BO74" s="77">
        <f t="shared" ca="1" si="166"/>
        <v>0</v>
      </c>
      <c r="BP74" s="77">
        <f t="shared" ca="1" si="166"/>
        <v>0</v>
      </c>
      <c r="BQ74" s="77">
        <f t="shared" ca="1" si="166"/>
        <v>0</v>
      </c>
      <c r="BR74" s="77">
        <f t="shared" ca="1" si="166"/>
        <v>0</v>
      </c>
      <c r="BS74" s="77">
        <f t="shared" ref="BS74:ED74" ca="1" si="167">SUM(BS67:BS71)</f>
        <v>0</v>
      </c>
      <c r="BT74" s="77">
        <f t="shared" ca="1" si="167"/>
        <v>0</v>
      </c>
      <c r="BU74" s="77">
        <f t="shared" ca="1" si="167"/>
        <v>0</v>
      </c>
      <c r="BV74" s="77">
        <f t="shared" ca="1" si="167"/>
        <v>0</v>
      </c>
      <c r="BW74" s="77">
        <f t="shared" ca="1" si="167"/>
        <v>0</v>
      </c>
      <c r="BX74" s="77">
        <f t="shared" ca="1" si="167"/>
        <v>0</v>
      </c>
      <c r="BY74" s="77">
        <f t="shared" ca="1" si="167"/>
        <v>0</v>
      </c>
      <c r="BZ74" s="77">
        <f t="shared" ca="1" si="167"/>
        <v>0</v>
      </c>
      <c r="CA74" s="77">
        <f t="shared" ca="1" si="167"/>
        <v>0</v>
      </c>
      <c r="CB74" s="77">
        <f t="shared" ca="1" si="167"/>
        <v>0</v>
      </c>
      <c r="CC74" s="77">
        <f t="shared" ca="1" si="167"/>
        <v>0</v>
      </c>
      <c r="CD74" s="77">
        <f t="shared" ca="1" si="167"/>
        <v>0</v>
      </c>
      <c r="CE74" s="77">
        <f t="shared" ca="1" si="167"/>
        <v>0</v>
      </c>
      <c r="CF74" s="77">
        <f t="shared" ca="1" si="167"/>
        <v>0</v>
      </c>
      <c r="CG74" s="77">
        <f t="shared" ca="1" si="167"/>
        <v>0</v>
      </c>
      <c r="CH74" s="77">
        <f t="shared" ca="1" si="167"/>
        <v>0</v>
      </c>
      <c r="CI74" s="77">
        <f t="shared" ca="1" si="167"/>
        <v>0</v>
      </c>
      <c r="CJ74" s="77">
        <f t="shared" ca="1" si="167"/>
        <v>0</v>
      </c>
      <c r="CK74" s="77">
        <f t="shared" ca="1" si="167"/>
        <v>0</v>
      </c>
      <c r="CL74" s="77">
        <f t="shared" ca="1" si="167"/>
        <v>0</v>
      </c>
      <c r="CM74" s="77">
        <f t="shared" ca="1" si="167"/>
        <v>0</v>
      </c>
      <c r="CN74" s="77">
        <f t="shared" ca="1" si="167"/>
        <v>0</v>
      </c>
      <c r="CO74" s="77">
        <f t="shared" ca="1" si="167"/>
        <v>0</v>
      </c>
      <c r="CP74" s="77">
        <f t="shared" ca="1" si="167"/>
        <v>0</v>
      </c>
      <c r="CQ74" s="77">
        <f t="shared" ca="1" si="167"/>
        <v>0</v>
      </c>
      <c r="CR74" s="77">
        <f t="shared" ca="1" si="167"/>
        <v>0</v>
      </c>
      <c r="CS74" s="77">
        <f t="shared" ca="1" si="167"/>
        <v>0</v>
      </c>
      <c r="CT74" s="77">
        <f t="shared" ca="1" si="167"/>
        <v>0</v>
      </c>
      <c r="CU74" s="77">
        <f t="shared" ca="1" si="167"/>
        <v>0</v>
      </c>
      <c r="CV74" s="77">
        <f t="shared" ca="1" si="167"/>
        <v>0</v>
      </c>
      <c r="CW74" s="77">
        <f t="shared" ca="1" si="167"/>
        <v>0</v>
      </c>
      <c r="CX74" s="77">
        <f t="shared" ca="1" si="167"/>
        <v>0</v>
      </c>
      <c r="CY74" s="77">
        <f t="shared" ca="1" si="167"/>
        <v>0</v>
      </c>
      <c r="CZ74" s="77">
        <f t="shared" ca="1" si="167"/>
        <v>0</v>
      </c>
      <c r="DA74" s="77">
        <f t="shared" ca="1" si="167"/>
        <v>0</v>
      </c>
      <c r="DB74" s="77">
        <f t="shared" ca="1" si="167"/>
        <v>0</v>
      </c>
      <c r="DC74" s="77">
        <f t="shared" ca="1" si="167"/>
        <v>0</v>
      </c>
      <c r="DD74" s="77">
        <f t="shared" ca="1" si="167"/>
        <v>0</v>
      </c>
      <c r="DE74" s="77">
        <f t="shared" ca="1" si="167"/>
        <v>0</v>
      </c>
      <c r="DF74" s="77">
        <f t="shared" ca="1" si="167"/>
        <v>0</v>
      </c>
      <c r="DG74" s="77">
        <f t="shared" ca="1" si="167"/>
        <v>0</v>
      </c>
      <c r="DH74" s="77">
        <f t="shared" ca="1" si="167"/>
        <v>0</v>
      </c>
      <c r="DI74" s="77">
        <f t="shared" ca="1" si="167"/>
        <v>0</v>
      </c>
      <c r="DJ74" s="77">
        <f t="shared" ca="1" si="167"/>
        <v>0</v>
      </c>
      <c r="DK74" s="77">
        <f t="shared" ca="1" si="167"/>
        <v>0</v>
      </c>
      <c r="DL74" s="77">
        <f t="shared" ca="1" si="167"/>
        <v>0</v>
      </c>
      <c r="DM74" s="77">
        <f t="shared" ca="1" si="167"/>
        <v>0</v>
      </c>
      <c r="DN74" s="77">
        <f t="shared" ca="1" si="167"/>
        <v>0</v>
      </c>
      <c r="DO74" s="77">
        <f t="shared" ca="1" si="167"/>
        <v>0</v>
      </c>
      <c r="DP74" s="77">
        <f t="shared" ca="1" si="167"/>
        <v>0</v>
      </c>
      <c r="DQ74" s="77">
        <f t="shared" ca="1" si="167"/>
        <v>0</v>
      </c>
      <c r="DR74" s="77">
        <f t="shared" ca="1" si="167"/>
        <v>0</v>
      </c>
      <c r="DS74" s="77">
        <f t="shared" ca="1" si="167"/>
        <v>0</v>
      </c>
      <c r="DT74" s="77">
        <f t="shared" ca="1" si="167"/>
        <v>0</v>
      </c>
      <c r="DU74" s="77">
        <f t="shared" ca="1" si="167"/>
        <v>0</v>
      </c>
      <c r="DV74" s="77">
        <f t="shared" ca="1" si="167"/>
        <v>0</v>
      </c>
      <c r="DW74" s="77">
        <f t="shared" ca="1" si="167"/>
        <v>0</v>
      </c>
      <c r="DX74" s="77">
        <f t="shared" ca="1" si="167"/>
        <v>0</v>
      </c>
      <c r="DY74" s="77">
        <f t="shared" ca="1" si="167"/>
        <v>0</v>
      </c>
      <c r="DZ74" s="77">
        <f t="shared" ca="1" si="167"/>
        <v>0</v>
      </c>
      <c r="EA74" s="77">
        <f t="shared" ca="1" si="167"/>
        <v>0</v>
      </c>
      <c r="EB74" s="77">
        <f t="shared" ca="1" si="167"/>
        <v>0</v>
      </c>
      <c r="EC74" s="77">
        <f t="shared" ca="1" si="167"/>
        <v>0</v>
      </c>
      <c r="ED74" s="77">
        <f t="shared" ca="1" si="167"/>
        <v>0</v>
      </c>
      <c r="EE74" s="77">
        <f t="shared" ref="EE74:GP74" ca="1" si="168">SUM(EE67:EE71)</f>
        <v>0</v>
      </c>
      <c r="EF74" s="77">
        <f t="shared" ca="1" si="168"/>
        <v>0</v>
      </c>
      <c r="EG74" s="77">
        <f t="shared" ca="1" si="168"/>
        <v>0</v>
      </c>
      <c r="EH74" s="77">
        <f t="shared" ca="1" si="168"/>
        <v>0</v>
      </c>
      <c r="EI74" s="77">
        <f t="shared" ca="1" si="168"/>
        <v>0</v>
      </c>
      <c r="EJ74" s="77">
        <f t="shared" ca="1" si="168"/>
        <v>0</v>
      </c>
      <c r="EK74" s="77">
        <f t="shared" ca="1" si="168"/>
        <v>0</v>
      </c>
      <c r="EL74" s="77">
        <f t="shared" ca="1" si="168"/>
        <v>0</v>
      </c>
      <c r="EM74" s="77">
        <f t="shared" ca="1" si="168"/>
        <v>0</v>
      </c>
      <c r="EN74" s="77">
        <f t="shared" ca="1" si="168"/>
        <v>0</v>
      </c>
      <c r="EO74" s="77">
        <f t="shared" ca="1" si="168"/>
        <v>0</v>
      </c>
      <c r="EP74" s="77">
        <f t="shared" ca="1" si="168"/>
        <v>0</v>
      </c>
      <c r="EQ74" s="77">
        <f t="shared" ca="1" si="168"/>
        <v>0</v>
      </c>
      <c r="ER74" s="77">
        <f t="shared" ca="1" si="168"/>
        <v>0</v>
      </c>
      <c r="ES74" s="77">
        <f t="shared" ca="1" si="168"/>
        <v>0</v>
      </c>
      <c r="ET74" s="77">
        <f t="shared" ca="1" si="168"/>
        <v>0</v>
      </c>
      <c r="EU74" s="77">
        <f t="shared" ca="1" si="168"/>
        <v>0</v>
      </c>
      <c r="EV74" s="77">
        <f t="shared" ca="1" si="168"/>
        <v>0</v>
      </c>
      <c r="EW74" s="77">
        <f t="shared" ca="1" si="168"/>
        <v>0</v>
      </c>
      <c r="EX74" s="77">
        <f t="shared" ca="1" si="168"/>
        <v>0</v>
      </c>
      <c r="EY74" s="77">
        <f t="shared" ca="1" si="168"/>
        <v>0</v>
      </c>
      <c r="EZ74" s="77">
        <f t="shared" ca="1" si="168"/>
        <v>0</v>
      </c>
      <c r="FA74" s="77">
        <f t="shared" ca="1" si="168"/>
        <v>0</v>
      </c>
      <c r="FB74" s="77">
        <f t="shared" ca="1" si="168"/>
        <v>0</v>
      </c>
      <c r="FC74" s="77">
        <f t="shared" ca="1" si="168"/>
        <v>0</v>
      </c>
      <c r="FD74" s="77">
        <f t="shared" ca="1" si="168"/>
        <v>0</v>
      </c>
      <c r="FE74" s="77">
        <f t="shared" ca="1" si="168"/>
        <v>0</v>
      </c>
      <c r="FF74" s="77">
        <f t="shared" ca="1" si="168"/>
        <v>0</v>
      </c>
      <c r="FG74" s="77">
        <f t="shared" ca="1" si="168"/>
        <v>0</v>
      </c>
      <c r="FH74" s="77">
        <f t="shared" ca="1" si="168"/>
        <v>0</v>
      </c>
      <c r="FI74" s="77">
        <f t="shared" ca="1" si="168"/>
        <v>0</v>
      </c>
      <c r="FJ74" s="77">
        <f t="shared" ca="1" si="168"/>
        <v>0</v>
      </c>
      <c r="FK74" s="77">
        <f t="shared" ca="1" si="168"/>
        <v>0</v>
      </c>
      <c r="FL74" s="77">
        <f t="shared" ca="1" si="168"/>
        <v>0</v>
      </c>
      <c r="FM74" s="77">
        <f t="shared" ca="1" si="168"/>
        <v>0</v>
      </c>
      <c r="FN74" s="77">
        <f t="shared" ca="1" si="168"/>
        <v>0</v>
      </c>
      <c r="FO74" s="77">
        <f t="shared" ca="1" si="168"/>
        <v>0</v>
      </c>
      <c r="FP74" s="77">
        <f t="shared" ca="1" si="168"/>
        <v>0</v>
      </c>
      <c r="FQ74" s="77">
        <f t="shared" ca="1" si="168"/>
        <v>0</v>
      </c>
      <c r="FR74" s="77">
        <f t="shared" ca="1" si="168"/>
        <v>0</v>
      </c>
      <c r="FS74" s="77">
        <f t="shared" ca="1" si="168"/>
        <v>0</v>
      </c>
      <c r="FT74" s="77">
        <f t="shared" ca="1" si="168"/>
        <v>0</v>
      </c>
      <c r="FU74" s="77">
        <f t="shared" ca="1" si="168"/>
        <v>0</v>
      </c>
      <c r="FV74" s="77">
        <f t="shared" ca="1" si="168"/>
        <v>0</v>
      </c>
      <c r="FW74" s="77">
        <f t="shared" ca="1" si="168"/>
        <v>0</v>
      </c>
      <c r="FX74" s="77">
        <f t="shared" ca="1" si="168"/>
        <v>0</v>
      </c>
      <c r="FY74" s="77">
        <f t="shared" ca="1" si="168"/>
        <v>0</v>
      </c>
      <c r="FZ74" s="77">
        <f t="shared" ca="1" si="168"/>
        <v>0</v>
      </c>
      <c r="GA74" s="77">
        <f t="shared" ca="1" si="168"/>
        <v>0</v>
      </c>
      <c r="GB74" s="77">
        <f t="shared" ca="1" si="168"/>
        <v>0</v>
      </c>
      <c r="GC74" s="77">
        <f t="shared" ca="1" si="168"/>
        <v>0</v>
      </c>
      <c r="GD74" s="77">
        <f t="shared" ca="1" si="168"/>
        <v>0</v>
      </c>
      <c r="GE74" s="77">
        <f t="shared" ca="1" si="168"/>
        <v>0</v>
      </c>
      <c r="GF74" s="77">
        <f t="shared" ca="1" si="168"/>
        <v>0</v>
      </c>
      <c r="GG74" s="77">
        <f t="shared" ca="1" si="168"/>
        <v>0</v>
      </c>
      <c r="GH74" s="77">
        <f t="shared" ca="1" si="168"/>
        <v>0</v>
      </c>
      <c r="GI74" s="77">
        <f t="shared" ca="1" si="168"/>
        <v>0</v>
      </c>
      <c r="GJ74" s="77">
        <f t="shared" ca="1" si="168"/>
        <v>0</v>
      </c>
      <c r="GK74" s="77">
        <f t="shared" ca="1" si="168"/>
        <v>0</v>
      </c>
      <c r="GL74" s="77">
        <f t="shared" ca="1" si="168"/>
        <v>0</v>
      </c>
      <c r="GM74" s="77">
        <f t="shared" ca="1" si="168"/>
        <v>0</v>
      </c>
      <c r="GN74" s="77">
        <f t="shared" ca="1" si="168"/>
        <v>0</v>
      </c>
      <c r="GO74" s="77">
        <f t="shared" ca="1" si="168"/>
        <v>0</v>
      </c>
      <c r="GP74" s="77">
        <f t="shared" ca="1" si="168"/>
        <v>0</v>
      </c>
      <c r="GQ74" s="77">
        <f t="shared" ref="GQ74:IL74" ca="1" si="169">SUM(GQ67:GQ71)</f>
        <v>0</v>
      </c>
      <c r="GR74" s="77">
        <f t="shared" ca="1" si="169"/>
        <v>0</v>
      </c>
      <c r="GS74" s="77">
        <f t="shared" ca="1" si="169"/>
        <v>0</v>
      </c>
      <c r="GT74" s="77">
        <f t="shared" ca="1" si="169"/>
        <v>0</v>
      </c>
      <c r="GU74" s="77">
        <f t="shared" ca="1" si="169"/>
        <v>0</v>
      </c>
      <c r="GV74" s="77">
        <f t="shared" ca="1" si="169"/>
        <v>0</v>
      </c>
      <c r="GW74" s="77">
        <f t="shared" ca="1" si="169"/>
        <v>0</v>
      </c>
      <c r="GX74" s="77">
        <f t="shared" ca="1" si="169"/>
        <v>0</v>
      </c>
      <c r="GY74" s="77">
        <f t="shared" ca="1" si="169"/>
        <v>0</v>
      </c>
      <c r="GZ74" s="77">
        <f t="shared" ca="1" si="169"/>
        <v>0</v>
      </c>
      <c r="HA74" s="77">
        <f t="shared" ca="1" si="169"/>
        <v>0</v>
      </c>
      <c r="HB74" s="77">
        <f t="shared" ca="1" si="169"/>
        <v>0</v>
      </c>
      <c r="HC74" s="77">
        <f t="shared" ca="1" si="169"/>
        <v>0</v>
      </c>
      <c r="HD74" s="77">
        <f t="shared" ca="1" si="169"/>
        <v>0</v>
      </c>
      <c r="HE74" s="77">
        <f t="shared" ca="1" si="169"/>
        <v>0</v>
      </c>
      <c r="HF74" s="77">
        <f t="shared" ca="1" si="169"/>
        <v>0</v>
      </c>
      <c r="HG74" s="77">
        <f t="shared" ca="1" si="169"/>
        <v>0</v>
      </c>
      <c r="HH74" s="77">
        <f t="shared" ca="1" si="169"/>
        <v>0</v>
      </c>
      <c r="HI74" s="77">
        <f t="shared" ca="1" si="169"/>
        <v>0</v>
      </c>
      <c r="HJ74" s="77">
        <f t="shared" ca="1" si="169"/>
        <v>0</v>
      </c>
      <c r="HK74" s="77">
        <f t="shared" ca="1" si="169"/>
        <v>0</v>
      </c>
      <c r="HL74" s="77">
        <f t="shared" ca="1" si="169"/>
        <v>0</v>
      </c>
      <c r="HM74" s="77">
        <f t="shared" ca="1" si="169"/>
        <v>0</v>
      </c>
      <c r="HN74" s="77">
        <f t="shared" ca="1" si="169"/>
        <v>0</v>
      </c>
      <c r="HO74" s="77">
        <f t="shared" ca="1" si="169"/>
        <v>0</v>
      </c>
      <c r="HP74" s="77">
        <f t="shared" ca="1" si="169"/>
        <v>0</v>
      </c>
      <c r="HQ74" s="77">
        <f t="shared" ca="1" si="169"/>
        <v>0</v>
      </c>
      <c r="HR74" s="77">
        <f t="shared" ca="1" si="169"/>
        <v>0</v>
      </c>
      <c r="HS74" s="77">
        <f t="shared" ca="1" si="169"/>
        <v>0</v>
      </c>
      <c r="HT74" s="77">
        <f t="shared" ca="1" si="169"/>
        <v>0</v>
      </c>
      <c r="HU74" s="77">
        <f t="shared" ca="1" si="169"/>
        <v>0</v>
      </c>
      <c r="HV74" s="77">
        <f t="shared" ca="1" si="169"/>
        <v>0</v>
      </c>
      <c r="HW74" s="77">
        <f t="shared" ca="1" si="169"/>
        <v>0</v>
      </c>
      <c r="HX74" s="77">
        <f t="shared" ca="1" si="169"/>
        <v>0</v>
      </c>
      <c r="HY74" s="77">
        <f t="shared" ca="1" si="169"/>
        <v>0</v>
      </c>
      <c r="HZ74" s="77">
        <f t="shared" ca="1" si="169"/>
        <v>0</v>
      </c>
      <c r="IA74" s="77">
        <f t="shared" ca="1" si="169"/>
        <v>0</v>
      </c>
      <c r="IB74" s="77">
        <f t="shared" ca="1" si="169"/>
        <v>0</v>
      </c>
      <c r="IC74" s="77">
        <f t="shared" ca="1" si="169"/>
        <v>0</v>
      </c>
      <c r="ID74" s="77">
        <f t="shared" ca="1" si="169"/>
        <v>0</v>
      </c>
      <c r="IE74" s="77">
        <f t="shared" ca="1" si="169"/>
        <v>0</v>
      </c>
      <c r="IF74" s="77">
        <f t="shared" ca="1" si="169"/>
        <v>0</v>
      </c>
      <c r="IG74" s="77">
        <f t="shared" ca="1" si="169"/>
        <v>0</v>
      </c>
      <c r="IH74" s="77">
        <f t="shared" ca="1" si="169"/>
        <v>0</v>
      </c>
      <c r="II74" s="77">
        <f t="shared" ca="1" si="169"/>
        <v>0</v>
      </c>
      <c r="IJ74" s="77">
        <f t="shared" ca="1" si="169"/>
        <v>0</v>
      </c>
      <c r="IK74" s="77">
        <f t="shared" ca="1" si="169"/>
        <v>0</v>
      </c>
      <c r="IL74" s="77">
        <f t="shared" ca="1" si="169"/>
        <v>0</v>
      </c>
    </row>
    <row r="75" spans="2:246" ht="12" customHeight="1" outlineLevel="1" x14ac:dyDescent="0.3"/>
    <row r="76" spans="2:246" ht="12" customHeight="1" outlineLevel="1" x14ac:dyDescent="0.3">
      <c r="B76" s="42" t="s">
        <v>313</v>
      </c>
      <c r="C76" s="3"/>
      <c r="D76" s="3"/>
      <c r="E76" s="3"/>
      <c r="F76" s="3"/>
      <c r="G76" s="3"/>
    </row>
    <row r="77" spans="2:246" ht="12" customHeight="1" outlineLevel="2" x14ac:dyDescent="0.3">
      <c r="B77" s="7" t="s">
        <v>292</v>
      </c>
      <c r="C77" s="56" t="s">
        <v>150</v>
      </c>
      <c r="D77" s="85">
        <f t="shared" ref="D77:D83" ca="1" si="170">SUM(G77:IL77)</f>
        <v>15666.66666666667</v>
      </c>
      <c r="E77" s="48"/>
      <c r="F77" s="48"/>
      <c r="G77" s="85" cm="1">
        <f t="array" aca="1" ref="G77" ca="1">SUMPRODUCT(Assump!$D$88:$D$97*(Assump!$H$88:$H$97=1)*Assump!J88:J97)/(1+Assump!$D$179)+SUMPRODUCT(Assump!$D$88:$D$97*(Assump!$H$88:$H$97=0)*Assump!J88:J97)*G11</f>
        <v>416.66666666666669</v>
      </c>
      <c r="H77" s="85" cm="1">
        <f t="array" aca="1" ref="H77" ca="1">SUMPRODUCT(Assump!$D$88:$D$97*(Assump!$H$88:$H$97=1)*Assump!K88:K97)/(1+Assump!$D$179)+SUMPRODUCT(Assump!$D$88:$D$97*(Assump!$H$88:$H$97=0)*Assump!K88:K97)*H11</f>
        <v>1708.3333333333335</v>
      </c>
      <c r="I77" s="85" cm="1">
        <f t="array" aca="1" ref="I77" ca="1">SUMPRODUCT(Assump!$D$88:$D$97*(Assump!$H$88:$H$97=1)*Assump!L88:L97)/(1+Assump!$D$179)+SUMPRODUCT(Assump!$D$88:$D$97*(Assump!$H$88:$H$97=0)*Assump!L88:L97)*I11</f>
        <v>1041.6666666666667</v>
      </c>
      <c r="J77" s="85" cm="1">
        <f t="array" aca="1" ref="J77" ca="1">SUMPRODUCT(Assump!$D$88:$D$97*(Assump!$H$88:$H$97=1)*Assump!M88:M97)/(1+Assump!$D$179)+SUMPRODUCT(Assump!$D$88:$D$97*(Assump!$H$88:$H$97=0)*Assump!M88:M97)*J11</f>
        <v>833.33333333333337</v>
      </c>
      <c r="K77" s="85" cm="1">
        <f t="array" aca="1" ref="K77" ca="1">SUMPRODUCT(Assump!$D$88:$D$97*(Assump!$H$88:$H$97=1)*Assump!N88:N97)/(1+Assump!$D$179)+SUMPRODUCT(Assump!$D$88:$D$97*(Assump!$H$88:$H$97=0)*Assump!N88:N97)*K11</f>
        <v>833.33333333333337</v>
      </c>
      <c r="L77" s="85" cm="1">
        <f t="array" aca="1" ref="L77" ca="1">SUMPRODUCT(Assump!$D$88:$D$97*(Assump!$H$88:$H$97=1)*Assump!O88:O97)/(1+Assump!$D$179)+SUMPRODUCT(Assump!$D$88:$D$97*(Assump!$H$88:$H$97=0)*Assump!O88:O97)*L11</f>
        <v>2083.3333333333335</v>
      </c>
      <c r="M77" s="85" cm="1">
        <f t="array" aca="1" ref="M77" ca="1">SUMPRODUCT(Assump!$D$88:$D$97*(Assump!$H$88:$H$97=1)*Assump!P88:P97)/(1+Assump!$D$179)+SUMPRODUCT(Assump!$D$88:$D$97*(Assump!$H$88:$H$97=0)*Assump!P88:P97)*M11</f>
        <v>416.66666666666669</v>
      </c>
      <c r="N77" s="85" cm="1">
        <f t="array" aca="1" ref="N77" ca="1">SUMPRODUCT(Assump!$D$88:$D$97*(Assump!$H$88:$H$97=1)*Assump!Q88:Q97)/(1+Assump!$D$179)+SUMPRODUCT(Assump!$D$88:$D$97*(Assump!$H$88:$H$97=0)*Assump!Q88:Q97)*N11</f>
        <v>2166.666666666667</v>
      </c>
      <c r="O77" s="85" cm="1">
        <f t="array" aca="1" ref="O77" ca="1">SUMPRODUCT(Assump!$D$88:$D$97*(Assump!$H$88:$H$97=1)*Assump!R88:R97)/(1+Assump!$D$179)+SUMPRODUCT(Assump!$D$88:$D$97*(Assump!$H$88:$H$97=0)*Assump!R88:R97)*O11</f>
        <v>2166.666666666667</v>
      </c>
      <c r="P77" s="85" cm="1">
        <f t="array" aca="1" ref="P77" ca="1">SUMPRODUCT(Assump!$D$88:$D$97*(Assump!$H$88:$H$97=1)*Assump!S88:S97)/(1+Assump!$D$179)+SUMPRODUCT(Assump!$D$88:$D$97*(Assump!$H$88:$H$97=0)*Assump!S88:S97)*P11</f>
        <v>2166.666666666667</v>
      </c>
      <c r="Q77" s="85" cm="1">
        <f t="array" aca="1" ref="Q77" ca="1">SUMPRODUCT(Assump!$D$88:$D$97*(Assump!$H$88:$H$97=1)*Assump!T88:T97)/(1+Assump!$D$179)+SUMPRODUCT(Assump!$D$88:$D$97*(Assump!$H$88:$H$97=0)*Assump!T88:T97)*Q11</f>
        <v>1000</v>
      </c>
      <c r="R77" s="85" cm="1">
        <f t="array" aca="1" ref="R77" ca="1">SUMPRODUCT(Assump!$D$88:$D$97*(Assump!$H$88:$H$97=1)*Assump!U88:U97)/(1+Assump!$D$179)+SUMPRODUCT(Assump!$D$88:$D$97*(Assump!$H$88:$H$97=0)*Assump!U88:U97)*R11</f>
        <v>833.33333333333337</v>
      </c>
      <c r="S77" s="85"/>
      <c r="T77" s="85"/>
      <c r="U77" s="85"/>
      <c r="V77" s="85"/>
      <c r="W77" s="85"/>
    </row>
    <row r="78" spans="2:246" ht="12" customHeight="1" outlineLevel="2" x14ac:dyDescent="0.3">
      <c r="B78" s="7" t="s">
        <v>116</v>
      </c>
      <c r="C78" s="56" t="s">
        <v>150</v>
      </c>
      <c r="D78" s="85">
        <f t="shared" ca="1" si="170"/>
        <v>3833.3333333333335</v>
      </c>
      <c r="E78" s="48"/>
      <c r="F78" s="48"/>
      <c r="G78" s="85" cm="1">
        <f t="array" aca="1" ref="G78" ca="1">SUMPRODUCT(Assump!$D$99:$D$104*(Assump!$H$99:$H$104=1)*Assump!J99:J104)/(1+Assump!$D$179)+SUMPRODUCT(Assump!$D$99:$D$104*(Assump!$H$99:$H$104=0)*Assump!J99:J104)*G11</f>
        <v>0</v>
      </c>
      <c r="H78" s="85" cm="1">
        <f t="array" aca="1" ref="H78" ca="1">SUMPRODUCT(Assump!$D$99:$D$104*(Assump!$H$99:$H$104=1)*Assump!K99:K104)/(1+Assump!$D$179)+SUMPRODUCT(Assump!$D$99:$D$104*(Assump!$H$99:$H$104=0)*Assump!K99:K104)*H11</f>
        <v>0</v>
      </c>
      <c r="I78" s="85" cm="1">
        <f t="array" aca="1" ref="I78" ca="1">SUMPRODUCT(Assump!$D$99:$D$104*(Assump!$H$99:$H$104=1)*Assump!L99:L104)/(1+Assump!$D$179)+SUMPRODUCT(Assump!$D$99:$D$104*(Assump!$H$99:$H$104=0)*Assump!L99:L104)*I11</f>
        <v>0</v>
      </c>
      <c r="J78" s="85" cm="1">
        <f t="array" aca="1" ref="J78" ca="1">SUMPRODUCT(Assump!$D$99:$D$104*(Assump!$H$99:$H$104=1)*Assump!M99:M104)/(1+Assump!$D$179)+SUMPRODUCT(Assump!$D$99:$D$104*(Assump!$H$99:$H$104=0)*Assump!M99:M104)*J11</f>
        <v>0</v>
      </c>
      <c r="K78" s="85" cm="1">
        <f t="array" aca="1" ref="K78" ca="1">SUMPRODUCT(Assump!$D$99:$D$104*(Assump!$H$99:$H$104=1)*Assump!N99:N104)/(1+Assump!$D$179)+SUMPRODUCT(Assump!$D$99:$D$104*(Assump!$H$99:$H$104=0)*Assump!N99:N104)*K11</f>
        <v>0</v>
      </c>
      <c r="L78" s="85" cm="1">
        <f t="array" aca="1" ref="L78" ca="1">SUMPRODUCT(Assump!$D$99:$D$104*(Assump!$H$99:$H$104=1)*Assump!O99:O104)/(1+Assump!$D$179)+SUMPRODUCT(Assump!$D$99:$D$104*(Assump!$H$99:$H$104=0)*Assump!O99:O104)*L11</f>
        <v>0</v>
      </c>
      <c r="M78" s="85" cm="1">
        <f t="array" aca="1" ref="M78" ca="1">SUMPRODUCT(Assump!$D$99:$D$104*(Assump!$H$99:$H$104=1)*Assump!P99:P104)/(1+Assump!$D$179)+SUMPRODUCT(Assump!$D$99:$D$104*(Assump!$H$99:$H$104=0)*Assump!P99:P104)*M11</f>
        <v>0</v>
      </c>
      <c r="N78" s="85" cm="1">
        <f t="array" aca="1" ref="N78" ca="1">SUMPRODUCT(Assump!$D$99:$D$104*(Assump!$H$99:$H$104=1)*Assump!Q99:Q104)/(1+Assump!$D$179)+SUMPRODUCT(Assump!$D$99:$D$104*(Assump!$H$99:$H$104=0)*Assump!Q99:Q104)*N11</f>
        <v>0</v>
      </c>
      <c r="O78" s="85" cm="1">
        <f t="array" aca="1" ref="O78" ca="1">SUMPRODUCT(Assump!$D$99:$D$104*(Assump!$H$99:$H$104=1)*Assump!R99:R104)/(1+Assump!$D$179)+SUMPRODUCT(Assump!$D$99:$D$104*(Assump!$H$99:$H$104=0)*Assump!R99:R104)*O11</f>
        <v>0</v>
      </c>
      <c r="P78" s="85" cm="1">
        <f t="array" aca="1" ref="P78" ca="1">SUMPRODUCT(Assump!$D$99:$D$104*(Assump!$H$99:$H$104=1)*Assump!S99:S104)/(1+Assump!$D$179)+SUMPRODUCT(Assump!$D$99:$D$104*(Assump!$H$99:$H$104=0)*Assump!S99:S104)*P11</f>
        <v>0</v>
      </c>
      <c r="Q78" s="85" cm="1">
        <f t="array" aca="1" ref="Q78" ca="1">SUMPRODUCT(Assump!$D$99:$D$104*(Assump!$H$99:$H$104=1)*Assump!T99:T104)/(1+Assump!$D$179)+SUMPRODUCT(Assump!$D$99:$D$104*(Assump!$H$99:$H$104=0)*Assump!T99:T104)*Q11</f>
        <v>1583.3333333333335</v>
      </c>
      <c r="R78" s="85" cm="1">
        <f t="array" aca="1" ref="R78" ca="1">SUMPRODUCT(Assump!$D$99:$D$104*(Assump!$H$99:$H$104=1)*Assump!U99:U104)/(1+Assump!$D$179)+SUMPRODUCT(Assump!$D$99:$D$104*(Assump!$H$99:$H$104=0)*Assump!U99:U104)*R11</f>
        <v>2250</v>
      </c>
      <c r="S78" s="85"/>
      <c r="T78" s="85"/>
      <c r="U78" s="85"/>
      <c r="V78" s="85"/>
      <c r="W78" s="85"/>
    </row>
    <row r="79" spans="2:246" ht="12" customHeight="1" outlineLevel="2" x14ac:dyDescent="0.3">
      <c r="B79" s="7" t="s">
        <v>117</v>
      </c>
      <c r="C79" s="56" t="s">
        <v>150</v>
      </c>
      <c r="D79" s="85">
        <f t="shared" si="170"/>
        <v>0</v>
      </c>
      <c r="E79" s="48"/>
      <c r="F79" s="48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</row>
    <row r="80" spans="2:246" ht="12" customHeight="1" outlineLevel="2" x14ac:dyDescent="0.3">
      <c r="B80" s="7" t="s">
        <v>173</v>
      </c>
      <c r="C80" s="56" t="s">
        <v>150</v>
      </c>
      <c r="D80" s="85">
        <f t="shared" ca="1" si="170"/>
        <v>191.66666666666669</v>
      </c>
      <c r="E80" s="48"/>
      <c r="F80" s="48"/>
      <c r="G80" s="85">
        <f ca="1">Assump!$D$105*IF(Assump!$H$105=1,1/(1+Assump!$D$179),1)*Assump!J105*G11</f>
        <v>0</v>
      </c>
      <c r="H80" s="85">
        <f ca="1">Assump!$D$105*IF(Assump!$H$105=1,1/(1+Assump!$D$179),1)*Assump!K105*H11</f>
        <v>0</v>
      </c>
      <c r="I80" s="85">
        <f ca="1">Assump!$D$105*IF(Assump!$H$105=1,1/(1+Assump!$D$179),1)*Assump!L105*I11</f>
        <v>0</v>
      </c>
      <c r="J80" s="85">
        <f ca="1">Assump!$D$105*IF(Assump!$H$105=1,1/(1+Assump!$D$179),1)*Assump!M105*J11</f>
        <v>0</v>
      </c>
      <c r="K80" s="85">
        <f ca="1">Assump!$D$105*IF(Assump!$H$105=1,1/(1+Assump!$D$179),1)*Assump!N105*K11</f>
        <v>0</v>
      </c>
      <c r="L80" s="85">
        <f ca="1">Assump!$D$105*IF(Assump!$H$105=1,1/(1+Assump!$D$179),1)*Assump!O105*L11</f>
        <v>0</v>
      </c>
      <c r="M80" s="85">
        <f ca="1">Assump!$D$105*IF(Assump!$H$105=1,1/(1+Assump!$D$179),1)*Assump!P105*M11</f>
        <v>0</v>
      </c>
      <c r="N80" s="85">
        <f ca="1">Assump!$D$105*IF(Assump!$H$105=1,1/(1+Assump!$D$179),1)*Assump!Q105*N11</f>
        <v>38.333333333333336</v>
      </c>
      <c r="O80" s="85">
        <f ca="1">Assump!$D$105*IF(Assump!$H$105=1,1/(1+Assump!$D$179),1)*Assump!R105*O11</f>
        <v>38.333333333333336</v>
      </c>
      <c r="P80" s="85">
        <f ca="1">Assump!$D$105*IF(Assump!$H$105=1,1/(1+Assump!$D$179),1)*Assump!S105*P11</f>
        <v>38.333333333333336</v>
      </c>
      <c r="Q80" s="85">
        <f ca="1">Assump!$D$105*IF(Assump!$H$105=1,1/(1+Assump!$D$179),1)*Assump!T105*Q11</f>
        <v>38.333333333333336</v>
      </c>
      <c r="R80" s="85">
        <f ca="1">Assump!$D$105*IF(Assump!$H$105=1,1/(1+Assump!$D$179),1)*Assump!U105*R11</f>
        <v>38.333333333333336</v>
      </c>
      <c r="S80" s="85"/>
      <c r="T80" s="85"/>
      <c r="U80" s="85"/>
      <c r="V80" s="85"/>
      <c r="W80" s="85"/>
    </row>
    <row r="81" spans="2:250" ht="12" customHeight="1" outlineLevel="2" x14ac:dyDescent="0.3">
      <c r="B81" s="7" t="s">
        <v>293</v>
      </c>
      <c r="C81" s="56" t="s">
        <v>150</v>
      </c>
      <c r="D81" s="85">
        <f t="shared" ca="1" si="170"/>
        <v>1402.0800821297807</v>
      </c>
      <c r="E81" s="48"/>
      <c r="F81" s="48"/>
      <c r="G81" s="85">
        <f t="shared" ref="G81:BR81" ca="1" si="171">SUM(G82:G83)</f>
        <v>116.84000684414841</v>
      </c>
      <c r="H81" s="85">
        <f t="shared" ca="1" si="171"/>
        <v>116.84000684414841</v>
      </c>
      <c r="I81" s="85">
        <f t="shared" ca="1" si="171"/>
        <v>116.84000684414841</v>
      </c>
      <c r="J81" s="85">
        <f t="shared" ca="1" si="171"/>
        <v>116.84000684414841</v>
      </c>
      <c r="K81" s="85">
        <f t="shared" ca="1" si="171"/>
        <v>116.84000684414841</v>
      </c>
      <c r="L81" s="85">
        <f t="shared" ca="1" si="171"/>
        <v>116.84000684414841</v>
      </c>
      <c r="M81" s="85">
        <f t="shared" ca="1" si="171"/>
        <v>116.84000684414841</v>
      </c>
      <c r="N81" s="85">
        <f t="shared" ca="1" si="171"/>
        <v>116.84000684414841</v>
      </c>
      <c r="O81" s="85">
        <f t="shared" ca="1" si="171"/>
        <v>116.84000684414841</v>
      </c>
      <c r="P81" s="85">
        <f t="shared" ca="1" si="171"/>
        <v>116.84000684414841</v>
      </c>
      <c r="Q81" s="85">
        <f t="shared" ca="1" si="171"/>
        <v>116.84000684414841</v>
      </c>
      <c r="R81" s="85">
        <f t="shared" ca="1" si="171"/>
        <v>116.84000684414841</v>
      </c>
      <c r="S81" s="85">
        <f t="shared" ca="1" si="171"/>
        <v>0</v>
      </c>
      <c r="T81" s="85">
        <f t="shared" ca="1" si="171"/>
        <v>0</v>
      </c>
      <c r="U81" s="85">
        <f t="shared" ca="1" si="171"/>
        <v>0</v>
      </c>
      <c r="V81" s="85">
        <f t="shared" ca="1" si="171"/>
        <v>0</v>
      </c>
      <c r="W81" s="85">
        <f t="shared" ca="1" si="171"/>
        <v>0</v>
      </c>
      <c r="X81" s="85">
        <f t="shared" ca="1" si="171"/>
        <v>0</v>
      </c>
      <c r="Y81" s="85">
        <f t="shared" ca="1" si="171"/>
        <v>0</v>
      </c>
      <c r="Z81" s="85">
        <f t="shared" ca="1" si="171"/>
        <v>0</v>
      </c>
      <c r="AA81" s="85">
        <f t="shared" ca="1" si="171"/>
        <v>0</v>
      </c>
      <c r="AB81" s="85">
        <f t="shared" ca="1" si="171"/>
        <v>0</v>
      </c>
      <c r="AC81" s="85">
        <f t="shared" ca="1" si="171"/>
        <v>0</v>
      </c>
      <c r="AD81" s="85">
        <f t="shared" ca="1" si="171"/>
        <v>0</v>
      </c>
      <c r="AE81" s="85">
        <f t="shared" ca="1" si="171"/>
        <v>0</v>
      </c>
      <c r="AF81" s="85">
        <f t="shared" ca="1" si="171"/>
        <v>0</v>
      </c>
      <c r="AG81" s="85">
        <f t="shared" ca="1" si="171"/>
        <v>0</v>
      </c>
      <c r="AH81" s="85">
        <f t="shared" ca="1" si="171"/>
        <v>0</v>
      </c>
      <c r="AI81" s="85">
        <f t="shared" ca="1" si="171"/>
        <v>0</v>
      </c>
      <c r="AJ81" s="85">
        <f t="shared" ca="1" si="171"/>
        <v>0</v>
      </c>
      <c r="AK81" s="85">
        <f t="shared" ca="1" si="171"/>
        <v>0</v>
      </c>
      <c r="AL81" s="85">
        <f t="shared" ca="1" si="171"/>
        <v>0</v>
      </c>
      <c r="AM81" s="85">
        <f t="shared" ca="1" si="171"/>
        <v>0</v>
      </c>
      <c r="AN81" s="85">
        <f t="shared" ca="1" si="171"/>
        <v>0</v>
      </c>
      <c r="AO81" s="85">
        <f t="shared" ca="1" si="171"/>
        <v>0</v>
      </c>
      <c r="AP81" s="85">
        <f t="shared" ca="1" si="171"/>
        <v>0</v>
      </c>
      <c r="AQ81" s="85">
        <f t="shared" ca="1" si="171"/>
        <v>0</v>
      </c>
      <c r="AR81" s="85">
        <f t="shared" ca="1" si="171"/>
        <v>0</v>
      </c>
      <c r="AS81" s="85">
        <f t="shared" ca="1" si="171"/>
        <v>0</v>
      </c>
      <c r="AT81" s="85">
        <f t="shared" ca="1" si="171"/>
        <v>0</v>
      </c>
      <c r="AU81" s="85">
        <f t="shared" ca="1" si="171"/>
        <v>0</v>
      </c>
      <c r="AV81" s="85">
        <f t="shared" ca="1" si="171"/>
        <v>0</v>
      </c>
      <c r="AW81" s="85">
        <f t="shared" ca="1" si="171"/>
        <v>0</v>
      </c>
      <c r="AX81" s="85">
        <f t="shared" ca="1" si="171"/>
        <v>0</v>
      </c>
      <c r="AY81" s="85">
        <f t="shared" ca="1" si="171"/>
        <v>0</v>
      </c>
      <c r="AZ81" s="85">
        <f t="shared" ca="1" si="171"/>
        <v>0</v>
      </c>
      <c r="BA81" s="85">
        <f t="shared" ca="1" si="171"/>
        <v>0</v>
      </c>
      <c r="BB81" s="85">
        <f t="shared" ca="1" si="171"/>
        <v>0</v>
      </c>
      <c r="BC81" s="85">
        <f t="shared" ca="1" si="171"/>
        <v>0</v>
      </c>
      <c r="BD81" s="85">
        <f t="shared" ca="1" si="171"/>
        <v>0</v>
      </c>
      <c r="BE81" s="85">
        <f t="shared" ca="1" si="171"/>
        <v>0</v>
      </c>
      <c r="BF81" s="85">
        <f t="shared" ca="1" si="171"/>
        <v>0</v>
      </c>
      <c r="BG81" s="85">
        <f t="shared" ca="1" si="171"/>
        <v>0</v>
      </c>
      <c r="BH81" s="85">
        <f t="shared" ca="1" si="171"/>
        <v>0</v>
      </c>
      <c r="BI81" s="85">
        <f t="shared" ca="1" si="171"/>
        <v>0</v>
      </c>
      <c r="BJ81" s="85">
        <f t="shared" ca="1" si="171"/>
        <v>0</v>
      </c>
      <c r="BK81" s="85">
        <f t="shared" ca="1" si="171"/>
        <v>0</v>
      </c>
      <c r="BL81" s="85">
        <f t="shared" ca="1" si="171"/>
        <v>0</v>
      </c>
      <c r="BM81" s="85">
        <f t="shared" ca="1" si="171"/>
        <v>0</v>
      </c>
      <c r="BN81" s="85">
        <f t="shared" ca="1" si="171"/>
        <v>0</v>
      </c>
      <c r="BO81" s="85">
        <f t="shared" ca="1" si="171"/>
        <v>0</v>
      </c>
      <c r="BP81" s="85">
        <f t="shared" ca="1" si="171"/>
        <v>0</v>
      </c>
      <c r="BQ81" s="85">
        <f t="shared" ca="1" si="171"/>
        <v>0</v>
      </c>
      <c r="BR81" s="85">
        <f t="shared" ca="1" si="171"/>
        <v>0</v>
      </c>
      <c r="BS81" s="85">
        <f t="shared" ref="BS81:ED81" ca="1" si="172">SUM(BS82:BS83)</f>
        <v>0</v>
      </c>
      <c r="BT81" s="85">
        <f t="shared" ca="1" si="172"/>
        <v>0</v>
      </c>
      <c r="BU81" s="85">
        <f t="shared" ca="1" si="172"/>
        <v>0</v>
      </c>
      <c r="BV81" s="85">
        <f t="shared" ca="1" si="172"/>
        <v>0</v>
      </c>
      <c r="BW81" s="85">
        <f t="shared" ca="1" si="172"/>
        <v>0</v>
      </c>
      <c r="BX81" s="85">
        <f t="shared" ca="1" si="172"/>
        <v>0</v>
      </c>
      <c r="BY81" s="85">
        <f t="shared" ca="1" si="172"/>
        <v>0</v>
      </c>
      <c r="BZ81" s="85">
        <f t="shared" ca="1" si="172"/>
        <v>0</v>
      </c>
      <c r="CA81" s="85">
        <f t="shared" ca="1" si="172"/>
        <v>0</v>
      </c>
      <c r="CB81" s="85">
        <f t="shared" ca="1" si="172"/>
        <v>0</v>
      </c>
      <c r="CC81" s="85">
        <f t="shared" ca="1" si="172"/>
        <v>0</v>
      </c>
      <c r="CD81" s="85">
        <f t="shared" ca="1" si="172"/>
        <v>0</v>
      </c>
      <c r="CE81" s="85">
        <f t="shared" ca="1" si="172"/>
        <v>0</v>
      </c>
      <c r="CF81" s="85">
        <f t="shared" ca="1" si="172"/>
        <v>0</v>
      </c>
      <c r="CG81" s="85">
        <f t="shared" ca="1" si="172"/>
        <v>0</v>
      </c>
      <c r="CH81" s="85">
        <f t="shared" ca="1" si="172"/>
        <v>0</v>
      </c>
      <c r="CI81" s="85">
        <f t="shared" ca="1" si="172"/>
        <v>0</v>
      </c>
      <c r="CJ81" s="85">
        <f t="shared" ca="1" si="172"/>
        <v>0</v>
      </c>
      <c r="CK81" s="85">
        <f t="shared" ca="1" si="172"/>
        <v>0</v>
      </c>
      <c r="CL81" s="85">
        <f t="shared" ca="1" si="172"/>
        <v>0</v>
      </c>
      <c r="CM81" s="85">
        <f t="shared" ca="1" si="172"/>
        <v>0</v>
      </c>
      <c r="CN81" s="85">
        <f t="shared" ca="1" si="172"/>
        <v>0</v>
      </c>
      <c r="CO81" s="85">
        <f t="shared" ca="1" si="172"/>
        <v>0</v>
      </c>
      <c r="CP81" s="85">
        <f t="shared" ca="1" si="172"/>
        <v>0</v>
      </c>
      <c r="CQ81" s="85">
        <f t="shared" ca="1" si="172"/>
        <v>0</v>
      </c>
      <c r="CR81" s="85">
        <f t="shared" ca="1" si="172"/>
        <v>0</v>
      </c>
      <c r="CS81" s="85">
        <f t="shared" ca="1" si="172"/>
        <v>0</v>
      </c>
      <c r="CT81" s="85">
        <f t="shared" ca="1" si="172"/>
        <v>0</v>
      </c>
      <c r="CU81" s="85">
        <f t="shared" ca="1" si="172"/>
        <v>0</v>
      </c>
      <c r="CV81" s="85">
        <f t="shared" ca="1" si="172"/>
        <v>0</v>
      </c>
      <c r="CW81" s="85">
        <f t="shared" ca="1" si="172"/>
        <v>0</v>
      </c>
      <c r="CX81" s="85">
        <f t="shared" ca="1" si="172"/>
        <v>0</v>
      </c>
      <c r="CY81" s="85">
        <f t="shared" ca="1" si="172"/>
        <v>0</v>
      </c>
      <c r="CZ81" s="85">
        <f t="shared" ca="1" si="172"/>
        <v>0</v>
      </c>
      <c r="DA81" s="85">
        <f t="shared" ca="1" si="172"/>
        <v>0</v>
      </c>
      <c r="DB81" s="85">
        <f t="shared" ca="1" si="172"/>
        <v>0</v>
      </c>
      <c r="DC81" s="85">
        <f t="shared" ca="1" si="172"/>
        <v>0</v>
      </c>
      <c r="DD81" s="85">
        <f t="shared" ca="1" si="172"/>
        <v>0</v>
      </c>
      <c r="DE81" s="85">
        <f t="shared" ca="1" si="172"/>
        <v>0</v>
      </c>
      <c r="DF81" s="85">
        <f t="shared" ca="1" si="172"/>
        <v>0</v>
      </c>
      <c r="DG81" s="85">
        <f t="shared" ca="1" si="172"/>
        <v>0</v>
      </c>
      <c r="DH81" s="85">
        <f t="shared" ca="1" si="172"/>
        <v>0</v>
      </c>
      <c r="DI81" s="85">
        <f t="shared" ca="1" si="172"/>
        <v>0</v>
      </c>
      <c r="DJ81" s="85">
        <f t="shared" ca="1" si="172"/>
        <v>0</v>
      </c>
      <c r="DK81" s="85">
        <f t="shared" ca="1" si="172"/>
        <v>0</v>
      </c>
      <c r="DL81" s="85">
        <f t="shared" ca="1" si="172"/>
        <v>0</v>
      </c>
      <c r="DM81" s="85">
        <f t="shared" ca="1" si="172"/>
        <v>0</v>
      </c>
      <c r="DN81" s="85">
        <f t="shared" ca="1" si="172"/>
        <v>0</v>
      </c>
      <c r="DO81" s="85">
        <f t="shared" ca="1" si="172"/>
        <v>0</v>
      </c>
      <c r="DP81" s="85">
        <f t="shared" ca="1" si="172"/>
        <v>0</v>
      </c>
      <c r="DQ81" s="85">
        <f t="shared" ca="1" si="172"/>
        <v>0</v>
      </c>
      <c r="DR81" s="85">
        <f t="shared" ca="1" si="172"/>
        <v>0</v>
      </c>
      <c r="DS81" s="85">
        <f t="shared" ca="1" si="172"/>
        <v>0</v>
      </c>
      <c r="DT81" s="85">
        <f t="shared" ca="1" si="172"/>
        <v>0</v>
      </c>
      <c r="DU81" s="85">
        <f t="shared" ca="1" si="172"/>
        <v>0</v>
      </c>
      <c r="DV81" s="85">
        <f t="shared" ca="1" si="172"/>
        <v>0</v>
      </c>
      <c r="DW81" s="85">
        <f t="shared" ca="1" si="172"/>
        <v>0</v>
      </c>
      <c r="DX81" s="85">
        <f t="shared" ca="1" si="172"/>
        <v>0</v>
      </c>
      <c r="DY81" s="85">
        <f t="shared" ca="1" si="172"/>
        <v>0</v>
      </c>
      <c r="DZ81" s="85">
        <f t="shared" ca="1" si="172"/>
        <v>0</v>
      </c>
      <c r="EA81" s="85">
        <f t="shared" ca="1" si="172"/>
        <v>0</v>
      </c>
      <c r="EB81" s="85">
        <f t="shared" ca="1" si="172"/>
        <v>0</v>
      </c>
      <c r="EC81" s="85">
        <f t="shared" ca="1" si="172"/>
        <v>0</v>
      </c>
      <c r="ED81" s="85">
        <f t="shared" ca="1" si="172"/>
        <v>0</v>
      </c>
      <c r="EE81" s="85">
        <f t="shared" ref="EE81:GP81" ca="1" si="173">SUM(EE82:EE83)</f>
        <v>0</v>
      </c>
      <c r="EF81" s="85">
        <f t="shared" ca="1" si="173"/>
        <v>0</v>
      </c>
      <c r="EG81" s="85">
        <f t="shared" ca="1" si="173"/>
        <v>0</v>
      </c>
      <c r="EH81" s="85">
        <f t="shared" ca="1" si="173"/>
        <v>0</v>
      </c>
      <c r="EI81" s="85">
        <f t="shared" ca="1" si="173"/>
        <v>0</v>
      </c>
      <c r="EJ81" s="85">
        <f t="shared" ca="1" si="173"/>
        <v>0</v>
      </c>
      <c r="EK81" s="85">
        <f t="shared" ca="1" si="173"/>
        <v>0</v>
      </c>
      <c r="EL81" s="85">
        <f t="shared" ca="1" si="173"/>
        <v>0</v>
      </c>
      <c r="EM81" s="85">
        <f t="shared" ca="1" si="173"/>
        <v>0</v>
      </c>
      <c r="EN81" s="85">
        <f t="shared" ca="1" si="173"/>
        <v>0</v>
      </c>
      <c r="EO81" s="85">
        <f t="shared" ca="1" si="173"/>
        <v>0</v>
      </c>
      <c r="EP81" s="85">
        <f t="shared" ca="1" si="173"/>
        <v>0</v>
      </c>
      <c r="EQ81" s="85">
        <f t="shared" ca="1" si="173"/>
        <v>0</v>
      </c>
      <c r="ER81" s="85">
        <f t="shared" ca="1" si="173"/>
        <v>0</v>
      </c>
      <c r="ES81" s="85">
        <f t="shared" ca="1" si="173"/>
        <v>0</v>
      </c>
      <c r="ET81" s="85">
        <f t="shared" ca="1" si="173"/>
        <v>0</v>
      </c>
      <c r="EU81" s="85">
        <f t="shared" ca="1" si="173"/>
        <v>0</v>
      </c>
      <c r="EV81" s="85">
        <f t="shared" ca="1" si="173"/>
        <v>0</v>
      </c>
      <c r="EW81" s="85">
        <f t="shared" ca="1" si="173"/>
        <v>0</v>
      </c>
      <c r="EX81" s="85">
        <f t="shared" ca="1" si="173"/>
        <v>0</v>
      </c>
      <c r="EY81" s="85">
        <f t="shared" ca="1" si="173"/>
        <v>0</v>
      </c>
      <c r="EZ81" s="85">
        <f t="shared" ca="1" si="173"/>
        <v>0</v>
      </c>
      <c r="FA81" s="85">
        <f t="shared" ca="1" si="173"/>
        <v>0</v>
      </c>
      <c r="FB81" s="85">
        <f t="shared" ca="1" si="173"/>
        <v>0</v>
      </c>
      <c r="FC81" s="85">
        <f t="shared" ca="1" si="173"/>
        <v>0</v>
      </c>
      <c r="FD81" s="85">
        <f t="shared" ca="1" si="173"/>
        <v>0</v>
      </c>
      <c r="FE81" s="85">
        <f t="shared" ca="1" si="173"/>
        <v>0</v>
      </c>
      <c r="FF81" s="85">
        <f t="shared" ca="1" si="173"/>
        <v>0</v>
      </c>
      <c r="FG81" s="85">
        <f t="shared" ca="1" si="173"/>
        <v>0</v>
      </c>
      <c r="FH81" s="85">
        <f t="shared" ca="1" si="173"/>
        <v>0</v>
      </c>
      <c r="FI81" s="85">
        <f t="shared" ca="1" si="173"/>
        <v>0</v>
      </c>
      <c r="FJ81" s="85">
        <f t="shared" ca="1" si="173"/>
        <v>0</v>
      </c>
      <c r="FK81" s="85">
        <f t="shared" ca="1" si="173"/>
        <v>0</v>
      </c>
      <c r="FL81" s="85">
        <f t="shared" ca="1" si="173"/>
        <v>0</v>
      </c>
      <c r="FM81" s="85">
        <f t="shared" ca="1" si="173"/>
        <v>0</v>
      </c>
      <c r="FN81" s="85">
        <f t="shared" ca="1" si="173"/>
        <v>0</v>
      </c>
      <c r="FO81" s="85">
        <f t="shared" ca="1" si="173"/>
        <v>0</v>
      </c>
      <c r="FP81" s="85">
        <f t="shared" ca="1" si="173"/>
        <v>0</v>
      </c>
      <c r="FQ81" s="85">
        <f t="shared" ca="1" si="173"/>
        <v>0</v>
      </c>
      <c r="FR81" s="85">
        <f t="shared" ca="1" si="173"/>
        <v>0</v>
      </c>
      <c r="FS81" s="85">
        <f t="shared" ca="1" si="173"/>
        <v>0</v>
      </c>
      <c r="FT81" s="85">
        <f t="shared" ca="1" si="173"/>
        <v>0</v>
      </c>
      <c r="FU81" s="85">
        <f t="shared" ca="1" si="173"/>
        <v>0</v>
      </c>
      <c r="FV81" s="85">
        <f t="shared" ca="1" si="173"/>
        <v>0</v>
      </c>
      <c r="FW81" s="85">
        <f t="shared" ca="1" si="173"/>
        <v>0</v>
      </c>
      <c r="FX81" s="85">
        <f t="shared" ca="1" si="173"/>
        <v>0</v>
      </c>
      <c r="FY81" s="85">
        <f t="shared" ca="1" si="173"/>
        <v>0</v>
      </c>
      <c r="FZ81" s="85">
        <f t="shared" ca="1" si="173"/>
        <v>0</v>
      </c>
      <c r="GA81" s="85">
        <f t="shared" ca="1" si="173"/>
        <v>0</v>
      </c>
      <c r="GB81" s="85">
        <f t="shared" ca="1" si="173"/>
        <v>0</v>
      </c>
      <c r="GC81" s="85">
        <f t="shared" ca="1" si="173"/>
        <v>0</v>
      </c>
      <c r="GD81" s="85">
        <f t="shared" ca="1" si="173"/>
        <v>0</v>
      </c>
      <c r="GE81" s="85">
        <f t="shared" ca="1" si="173"/>
        <v>0</v>
      </c>
      <c r="GF81" s="85">
        <f t="shared" ca="1" si="173"/>
        <v>0</v>
      </c>
      <c r="GG81" s="85">
        <f t="shared" ca="1" si="173"/>
        <v>0</v>
      </c>
      <c r="GH81" s="85">
        <f t="shared" ca="1" si="173"/>
        <v>0</v>
      </c>
      <c r="GI81" s="85">
        <f t="shared" ca="1" si="173"/>
        <v>0</v>
      </c>
      <c r="GJ81" s="85">
        <f t="shared" ca="1" si="173"/>
        <v>0</v>
      </c>
      <c r="GK81" s="85">
        <f t="shared" ca="1" si="173"/>
        <v>0</v>
      </c>
      <c r="GL81" s="85">
        <f t="shared" ca="1" si="173"/>
        <v>0</v>
      </c>
      <c r="GM81" s="85">
        <f t="shared" ca="1" si="173"/>
        <v>0</v>
      </c>
      <c r="GN81" s="85">
        <f t="shared" ca="1" si="173"/>
        <v>0</v>
      </c>
      <c r="GO81" s="85">
        <f t="shared" ca="1" si="173"/>
        <v>0</v>
      </c>
      <c r="GP81" s="85">
        <f t="shared" ca="1" si="173"/>
        <v>0</v>
      </c>
      <c r="GQ81" s="85">
        <f t="shared" ref="GQ81:IL81" ca="1" si="174">SUM(GQ82:GQ83)</f>
        <v>0</v>
      </c>
      <c r="GR81" s="85">
        <f t="shared" ca="1" si="174"/>
        <v>0</v>
      </c>
      <c r="GS81" s="85">
        <f t="shared" ca="1" si="174"/>
        <v>0</v>
      </c>
      <c r="GT81" s="85">
        <f t="shared" ca="1" si="174"/>
        <v>0</v>
      </c>
      <c r="GU81" s="85">
        <f t="shared" ca="1" si="174"/>
        <v>0</v>
      </c>
      <c r="GV81" s="85">
        <f t="shared" ca="1" si="174"/>
        <v>0</v>
      </c>
      <c r="GW81" s="85">
        <f t="shared" ca="1" si="174"/>
        <v>0</v>
      </c>
      <c r="GX81" s="85">
        <f t="shared" ca="1" si="174"/>
        <v>0</v>
      </c>
      <c r="GY81" s="85">
        <f t="shared" ca="1" si="174"/>
        <v>0</v>
      </c>
      <c r="GZ81" s="85">
        <f t="shared" ca="1" si="174"/>
        <v>0</v>
      </c>
      <c r="HA81" s="85">
        <f t="shared" ca="1" si="174"/>
        <v>0</v>
      </c>
      <c r="HB81" s="85">
        <f t="shared" ca="1" si="174"/>
        <v>0</v>
      </c>
      <c r="HC81" s="85">
        <f t="shared" ca="1" si="174"/>
        <v>0</v>
      </c>
      <c r="HD81" s="85">
        <f t="shared" ca="1" si="174"/>
        <v>0</v>
      </c>
      <c r="HE81" s="85">
        <f t="shared" ca="1" si="174"/>
        <v>0</v>
      </c>
      <c r="HF81" s="85">
        <f t="shared" ca="1" si="174"/>
        <v>0</v>
      </c>
      <c r="HG81" s="85">
        <f t="shared" ca="1" si="174"/>
        <v>0</v>
      </c>
      <c r="HH81" s="85">
        <f t="shared" ca="1" si="174"/>
        <v>0</v>
      </c>
      <c r="HI81" s="85">
        <f t="shared" ca="1" si="174"/>
        <v>0</v>
      </c>
      <c r="HJ81" s="85">
        <f t="shared" ca="1" si="174"/>
        <v>0</v>
      </c>
      <c r="HK81" s="85">
        <f t="shared" ca="1" si="174"/>
        <v>0</v>
      </c>
      <c r="HL81" s="85">
        <f t="shared" ca="1" si="174"/>
        <v>0</v>
      </c>
      <c r="HM81" s="85">
        <f t="shared" ca="1" si="174"/>
        <v>0</v>
      </c>
      <c r="HN81" s="85">
        <f t="shared" ca="1" si="174"/>
        <v>0</v>
      </c>
      <c r="HO81" s="85">
        <f t="shared" ca="1" si="174"/>
        <v>0</v>
      </c>
      <c r="HP81" s="85">
        <f t="shared" ca="1" si="174"/>
        <v>0</v>
      </c>
      <c r="HQ81" s="85">
        <f t="shared" ca="1" si="174"/>
        <v>0</v>
      </c>
      <c r="HR81" s="85">
        <f t="shared" ca="1" si="174"/>
        <v>0</v>
      </c>
      <c r="HS81" s="85">
        <f t="shared" ca="1" si="174"/>
        <v>0</v>
      </c>
      <c r="HT81" s="85">
        <f t="shared" ca="1" si="174"/>
        <v>0</v>
      </c>
      <c r="HU81" s="85">
        <f t="shared" ca="1" si="174"/>
        <v>0</v>
      </c>
      <c r="HV81" s="85">
        <f t="shared" ca="1" si="174"/>
        <v>0</v>
      </c>
      <c r="HW81" s="85">
        <f t="shared" ca="1" si="174"/>
        <v>0</v>
      </c>
      <c r="HX81" s="85">
        <f t="shared" ca="1" si="174"/>
        <v>0</v>
      </c>
      <c r="HY81" s="85">
        <f t="shared" ca="1" si="174"/>
        <v>0</v>
      </c>
      <c r="HZ81" s="85">
        <f t="shared" ca="1" si="174"/>
        <v>0</v>
      </c>
      <c r="IA81" s="85">
        <f t="shared" ca="1" si="174"/>
        <v>0</v>
      </c>
      <c r="IB81" s="85">
        <f t="shared" ca="1" si="174"/>
        <v>0</v>
      </c>
      <c r="IC81" s="85">
        <f t="shared" ca="1" si="174"/>
        <v>0</v>
      </c>
      <c r="ID81" s="85">
        <f t="shared" ca="1" si="174"/>
        <v>0</v>
      </c>
      <c r="IE81" s="85">
        <f t="shared" ca="1" si="174"/>
        <v>0</v>
      </c>
      <c r="IF81" s="85">
        <f t="shared" ca="1" si="174"/>
        <v>0</v>
      </c>
      <c r="IG81" s="85">
        <f t="shared" ca="1" si="174"/>
        <v>0</v>
      </c>
      <c r="IH81" s="85">
        <f t="shared" ca="1" si="174"/>
        <v>0</v>
      </c>
      <c r="II81" s="85">
        <f t="shared" ca="1" si="174"/>
        <v>0</v>
      </c>
      <c r="IJ81" s="85">
        <f t="shared" ca="1" si="174"/>
        <v>0</v>
      </c>
      <c r="IK81" s="85">
        <f t="shared" ca="1" si="174"/>
        <v>0</v>
      </c>
      <c r="IL81" s="85">
        <f t="shared" ca="1" si="174"/>
        <v>0</v>
      </c>
    </row>
    <row r="82" spans="2:250" ht="12" customHeight="1" outlineLevel="3" x14ac:dyDescent="0.3">
      <c r="B82" s="26" t="s">
        <v>108</v>
      </c>
      <c r="C82" s="56" t="s">
        <v>150</v>
      </c>
      <c r="D82" s="85">
        <f t="shared" si="170"/>
        <v>390.20566500000001</v>
      </c>
      <c r="E82" s="171">
        <f>E55</f>
        <v>32.517138749999994</v>
      </c>
      <c r="F82" s="48"/>
      <c r="G82" s="85">
        <f t="shared" ref="G82:BR82" si="175">$E82*G$15</f>
        <v>32.517138749999994</v>
      </c>
      <c r="H82" s="85">
        <f t="shared" si="175"/>
        <v>32.517138749999994</v>
      </c>
      <c r="I82" s="85">
        <f t="shared" si="175"/>
        <v>32.517138749999994</v>
      </c>
      <c r="J82" s="85">
        <f t="shared" si="175"/>
        <v>32.517138749999994</v>
      </c>
      <c r="K82" s="85">
        <f t="shared" si="175"/>
        <v>32.517138749999994</v>
      </c>
      <c r="L82" s="85">
        <f t="shared" si="175"/>
        <v>32.517138749999994</v>
      </c>
      <c r="M82" s="85">
        <f t="shared" si="175"/>
        <v>32.517138749999994</v>
      </c>
      <c r="N82" s="85">
        <f t="shared" si="175"/>
        <v>32.517138749999994</v>
      </c>
      <c r="O82" s="85">
        <f t="shared" si="175"/>
        <v>32.517138749999994</v>
      </c>
      <c r="P82" s="85">
        <f t="shared" si="175"/>
        <v>32.517138749999994</v>
      </c>
      <c r="Q82" s="85">
        <f t="shared" si="175"/>
        <v>32.517138749999994</v>
      </c>
      <c r="R82" s="85">
        <f t="shared" si="175"/>
        <v>32.517138749999994</v>
      </c>
      <c r="S82" s="85">
        <f t="shared" si="175"/>
        <v>0</v>
      </c>
      <c r="T82" s="85">
        <f t="shared" si="175"/>
        <v>0</v>
      </c>
      <c r="U82" s="85">
        <f t="shared" si="175"/>
        <v>0</v>
      </c>
      <c r="V82" s="85">
        <f t="shared" si="175"/>
        <v>0</v>
      </c>
      <c r="W82" s="85">
        <f t="shared" si="175"/>
        <v>0</v>
      </c>
      <c r="X82" s="85">
        <f t="shared" si="175"/>
        <v>0</v>
      </c>
      <c r="Y82" s="85">
        <f t="shared" si="175"/>
        <v>0</v>
      </c>
      <c r="Z82" s="85">
        <f t="shared" si="175"/>
        <v>0</v>
      </c>
      <c r="AA82" s="85">
        <f t="shared" si="175"/>
        <v>0</v>
      </c>
      <c r="AB82" s="85">
        <f t="shared" si="175"/>
        <v>0</v>
      </c>
      <c r="AC82" s="85">
        <f t="shared" si="175"/>
        <v>0</v>
      </c>
      <c r="AD82" s="85">
        <f t="shared" si="175"/>
        <v>0</v>
      </c>
      <c r="AE82" s="85">
        <f t="shared" si="175"/>
        <v>0</v>
      </c>
      <c r="AF82" s="85">
        <f t="shared" si="175"/>
        <v>0</v>
      </c>
      <c r="AG82" s="85">
        <f t="shared" si="175"/>
        <v>0</v>
      </c>
      <c r="AH82" s="85">
        <f t="shared" si="175"/>
        <v>0</v>
      </c>
      <c r="AI82" s="85">
        <f t="shared" si="175"/>
        <v>0</v>
      </c>
      <c r="AJ82" s="85">
        <f t="shared" si="175"/>
        <v>0</v>
      </c>
      <c r="AK82" s="85">
        <f t="shared" si="175"/>
        <v>0</v>
      </c>
      <c r="AL82" s="85">
        <f t="shared" si="175"/>
        <v>0</v>
      </c>
      <c r="AM82" s="85">
        <f t="shared" si="175"/>
        <v>0</v>
      </c>
      <c r="AN82" s="85">
        <f t="shared" si="175"/>
        <v>0</v>
      </c>
      <c r="AO82" s="85">
        <f t="shared" si="175"/>
        <v>0</v>
      </c>
      <c r="AP82" s="85">
        <f t="shared" si="175"/>
        <v>0</v>
      </c>
      <c r="AQ82" s="85">
        <f t="shared" si="175"/>
        <v>0</v>
      </c>
      <c r="AR82" s="85">
        <f t="shared" si="175"/>
        <v>0</v>
      </c>
      <c r="AS82" s="85">
        <f t="shared" si="175"/>
        <v>0</v>
      </c>
      <c r="AT82" s="85">
        <f t="shared" si="175"/>
        <v>0</v>
      </c>
      <c r="AU82" s="85">
        <f t="shared" si="175"/>
        <v>0</v>
      </c>
      <c r="AV82" s="85">
        <f t="shared" si="175"/>
        <v>0</v>
      </c>
      <c r="AW82" s="85">
        <f t="shared" si="175"/>
        <v>0</v>
      </c>
      <c r="AX82" s="85">
        <f t="shared" si="175"/>
        <v>0</v>
      </c>
      <c r="AY82" s="85">
        <f t="shared" si="175"/>
        <v>0</v>
      </c>
      <c r="AZ82" s="85">
        <f t="shared" si="175"/>
        <v>0</v>
      </c>
      <c r="BA82" s="85">
        <f t="shared" si="175"/>
        <v>0</v>
      </c>
      <c r="BB82" s="85">
        <f t="shared" si="175"/>
        <v>0</v>
      </c>
      <c r="BC82" s="85">
        <f t="shared" si="175"/>
        <v>0</v>
      </c>
      <c r="BD82" s="85">
        <f t="shared" si="175"/>
        <v>0</v>
      </c>
      <c r="BE82" s="85">
        <f t="shared" si="175"/>
        <v>0</v>
      </c>
      <c r="BF82" s="85">
        <f t="shared" si="175"/>
        <v>0</v>
      </c>
      <c r="BG82" s="85">
        <f t="shared" si="175"/>
        <v>0</v>
      </c>
      <c r="BH82" s="85">
        <f t="shared" si="175"/>
        <v>0</v>
      </c>
      <c r="BI82" s="85">
        <f t="shared" si="175"/>
        <v>0</v>
      </c>
      <c r="BJ82" s="85">
        <f t="shared" si="175"/>
        <v>0</v>
      </c>
      <c r="BK82" s="85">
        <f t="shared" si="175"/>
        <v>0</v>
      </c>
      <c r="BL82" s="85">
        <f t="shared" si="175"/>
        <v>0</v>
      </c>
      <c r="BM82" s="85">
        <f t="shared" si="175"/>
        <v>0</v>
      </c>
      <c r="BN82" s="85">
        <f t="shared" si="175"/>
        <v>0</v>
      </c>
      <c r="BO82" s="85">
        <f t="shared" si="175"/>
        <v>0</v>
      </c>
      <c r="BP82" s="85">
        <f t="shared" si="175"/>
        <v>0</v>
      </c>
      <c r="BQ82" s="85">
        <f t="shared" si="175"/>
        <v>0</v>
      </c>
      <c r="BR82" s="85">
        <f t="shared" si="175"/>
        <v>0</v>
      </c>
      <c r="BS82" s="85">
        <f t="shared" ref="BS82:ED82" si="176">$E82*BS$15</f>
        <v>0</v>
      </c>
      <c r="BT82" s="85">
        <f t="shared" si="176"/>
        <v>0</v>
      </c>
      <c r="BU82" s="85">
        <f t="shared" si="176"/>
        <v>0</v>
      </c>
      <c r="BV82" s="85">
        <f t="shared" si="176"/>
        <v>0</v>
      </c>
      <c r="BW82" s="85">
        <f t="shared" si="176"/>
        <v>0</v>
      </c>
      <c r="BX82" s="85">
        <f t="shared" si="176"/>
        <v>0</v>
      </c>
      <c r="BY82" s="85">
        <f t="shared" si="176"/>
        <v>0</v>
      </c>
      <c r="BZ82" s="85">
        <f t="shared" si="176"/>
        <v>0</v>
      </c>
      <c r="CA82" s="85">
        <f t="shared" si="176"/>
        <v>0</v>
      </c>
      <c r="CB82" s="85">
        <f t="shared" si="176"/>
        <v>0</v>
      </c>
      <c r="CC82" s="85">
        <f t="shared" si="176"/>
        <v>0</v>
      </c>
      <c r="CD82" s="85">
        <f t="shared" si="176"/>
        <v>0</v>
      </c>
      <c r="CE82" s="85">
        <f t="shared" si="176"/>
        <v>0</v>
      </c>
      <c r="CF82" s="85">
        <f t="shared" si="176"/>
        <v>0</v>
      </c>
      <c r="CG82" s="85">
        <f t="shared" si="176"/>
        <v>0</v>
      </c>
      <c r="CH82" s="85">
        <f t="shared" si="176"/>
        <v>0</v>
      </c>
      <c r="CI82" s="85">
        <f t="shared" si="176"/>
        <v>0</v>
      </c>
      <c r="CJ82" s="85">
        <f t="shared" si="176"/>
        <v>0</v>
      </c>
      <c r="CK82" s="85">
        <f t="shared" si="176"/>
        <v>0</v>
      </c>
      <c r="CL82" s="85">
        <f t="shared" si="176"/>
        <v>0</v>
      </c>
      <c r="CM82" s="85">
        <f t="shared" si="176"/>
        <v>0</v>
      </c>
      <c r="CN82" s="85">
        <f t="shared" si="176"/>
        <v>0</v>
      </c>
      <c r="CO82" s="85">
        <f t="shared" si="176"/>
        <v>0</v>
      </c>
      <c r="CP82" s="85">
        <f t="shared" si="176"/>
        <v>0</v>
      </c>
      <c r="CQ82" s="85">
        <f t="shared" si="176"/>
        <v>0</v>
      </c>
      <c r="CR82" s="85">
        <f t="shared" si="176"/>
        <v>0</v>
      </c>
      <c r="CS82" s="85">
        <f t="shared" si="176"/>
        <v>0</v>
      </c>
      <c r="CT82" s="85">
        <f t="shared" si="176"/>
        <v>0</v>
      </c>
      <c r="CU82" s="85">
        <f t="shared" si="176"/>
        <v>0</v>
      </c>
      <c r="CV82" s="85">
        <f t="shared" si="176"/>
        <v>0</v>
      </c>
      <c r="CW82" s="85">
        <f t="shared" si="176"/>
        <v>0</v>
      </c>
      <c r="CX82" s="85">
        <f t="shared" si="176"/>
        <v>0</v>
      </c>
      <c r="CY82" s="85">
        <f t="shared" si="176"/>
        <v>0</v>
      </c>
      <c r="CZ82" s="85">
        <f t="shared" si="176"/>
        <v>0</v>
      </c>
      <c r="DA82" s="85">
        <f t="shared" si="176"/>
        <v>0</v>
      </c>
      <c r="DB82" s="85">
        <f t="shared" si="176"/>
        <v>0</v>
      </c>
      <c r="DC82" s="85">
        <f t="shared" si="176"/>
        <v>0</v>
      </c>
      <c r="DD82" s="85">
        <f t="shared" si="176"/>
        <v>0</v>
      </c>
      <c r="DE82" s="85">
        <f t="shared" si="176"/>
        <v>0</v>
      </c>
      <c r="DF82" s="85">
        <f t="shared" si="176"/>
        <v>0</v>
      </c>
      <c r="DG82" s="85">
        <f t="shared" si="176"/>
        <v>0</v>
      </c>
      <c r="DH82" s="85">
        <f t="shared" si="176"/>
        <v>0</v>
      </c>
      <c r="DI82" s="85">
        <f t="shared" si="176"/>
        <v>0</v>
      </c>
      <c r="DJ82" s="85">
        <f t="shared" si="176"/>
        <v>0</v>
      </c>
      <c r="DK82" s="85">
        <f t="shared" si="176"/>
        <v>0</v>
      </c>
      <c r="DL82" s="85">
        <f t="shared" si="176"/>
        <v>0</v>
      </c>
      <c r="DM82" s="85">
        <f t="shared" si="176"/>
        <v>0</v>
      </c>
      <c r="DN82" s="85">
        <f t="shared" si="176"/>
        <v>0</v>
      </c>
      <c r="DO82" s="85">
        <f t="shared" si="176"/>
        <v>0</v>
      </c>
      <c r="DP82" s="85">
        <f t="shared" si="176"/>
        <v>0</v>
      </c>
      <c r="DQ82" s="85">
        <f t="shared" si="176"/>
        <v>0</v>
      </c>
      <c r="DR82" s="85">
        <f t="shared" si="176"/>
        <v>0</v>
      </c>
      <c r="DS82" s="85">
        <f t="shared" si="176"/>
        <v>0</v>
      </c>
      <c r="DT82" s="85">
        <f t="shared" si="176"/>
        <v>0</v>
      </c>
      <c r="DU82" s="85">
        <f t="shared" si="176"/>
        <v>0</v>
      </c>
      <c r="DV82" s="85">
        <f t="shared" si="176"/>
        <v>0</v>
      </c>
      <c r="DW82" s="85">
        <f t="shared" si="176"/>
        <v>0</v>
      </c>
      <c r="DX82" s="85">
        <f t="shared" si="176"/>
        <v>0</v>
      </c>
      <c r="DY82" s="85">
        <f t="shared" si="176"/>
        <v>0</v>
      </c>
      <c r="DZ82" s="85">
        <f t="shared" si="176"/>
        <v>0</v>
      </c>
      <c r="EA82" s="85">
        <f t="shared" si="176"/>
        <v>0</v>
      </c>
      <c r="EB82" s="85">
        <f t="shared" si="176"/>
        <v>0</v>
      </c>
      <c r="EC82" s="85">
        <f t="shared" si="176"/>
        <v>0</v>
      </c>
      <c r="ED82" s="85">
        <f t="shared" si="176"/>
        <v>0</v>
      </c>
      <c r="EE82" s="85">
        <f t="shared" ref="EE82:GP82" si="177">$E82*EE$15</f>
        <v>0</v>
      </c>
      <c r="EF82" s="85">
        <f t="shared" si="177"/>
        <v>0</v>
      </c>
      <c r="EG82" s="85">
        <f t="shared" si="177"/>
        <v>0</v>
      </c>
      <c r="EH82" s="85">
        <f t="shared" si="177"/>
        <v>0</v>
      </c>
      <c r="EI82" s="85">
        <f t="shared" si="177"/>
        <v>0</v>
      </c>
      <c r="EJ82" s="85">
        <f t="shared" si="177"/>
        <v>0</v>
      </c>
      <c r="EK82" s="85">
        <f t="shared" si="177"/>
        <v>0</v>
      </c>
      <c r="EL82" s="85">
        <f t="shared" si="177"/>
        <v>0</v>
      </c>
      <c r="EM82" s="85">
        <f t="shared" si="177"/>
        <v>0</v>
      </c>
      <c r="EN82" s="85">
        <f t="shared" si="177"/>
        <v>0</v>
      </c>
      <c r="EO82" s="85">
        <f t="shared" si="177"/>
        <v>0</v>
      </c>
      <c r="EP82" s="85">
        <f t="shared" si="177"/>
        <v>0</v>
      </c>
      <c r="EQ82" s="85">
        <f t="shared" si="177"/>
        <v>0</v>
      </c>
      <c r="ER82" s="85">
        <f t="shared" si="177"/>
        <v>0</v>
      </c>
      <c r="ES82" s="85">
        <f t="shared" si="177"/>
        <v>0</v>
      </c>
      <c r="ET82" s="85">
        <f t="shared" si="177"/>
        <v>0</v>
      </c>
      <c r="EU82" s="85">
        <f t="shared" si="177"/>
        <v>0</v>
      </c>
      <c r="EV82" s="85">
        <f t="shared" si="177"/>
        <v>0</v>
      </c>
      <c r="EW82" s="85">
        <f t="shared" si="177"/>
        <v>0</v>
      </c>
      <c r="EX82" s="85">
        <f t="shared" si="177"/>
        <v>0</v>
      </c>
      <c r="EY82" s="85">
        <f t="shared" si="177"/>
        <v>0</v>
      </c>
      <c r="EZ82" s="85">
        <f t="shared" si="177"/>
        <v>0</v>
      </c>
      <c r="FA82" s="85">
        <f t="shared" si="177"/>
        <v>0</v>
      </c>
      <c r="FB82" s="85">
        <f t="shared" si="177"/>
        <v>0</v>
      </c>
      <c r="FC82" s="85">
        <f t="shared" si="177"/>
        <v>0</v>
      </c>
      <c r="FD82" s="85">
        <f t="shared" si="177"/>
        <v>0</v>
      </c>
      <c r="FE82" s="85">
        <f t="shared" si="177"/>
        <v>0</v>
      </c>
      <c r="FF82" s="85">
        <f t="shared" si="177"/>
        <v>0</v>
      </c>
      <c r="FG82" s="85">
        <f t="shared" si="177"/>
        <v>0</v>
      </c>
      <c r="FH82" s="85">
        <f t="shared" si="177"/>
        <v>0</v>
      </c>
      <c r="FI82" s="85">
        <f t="shared" si="177"/>
        <v>0</v>
      </c>
      <c r="FJ82" s="85">
        <f t="shared" si="177"/>
        <v>0</v>
      </c>
      <c r="FK82" s="85">
        <f t="shared" si="177"/>
        <v>0</v>
      </c>
      <c r="FL82" s="85">
        <f t="shared" si="177"/>
        <v>0</v>
      </c>
      <c r="FM82" s="85">
        <f t="shared" si="177"/>
        <v>0</v>
      </c>
      <c r="FN82" s="85">
        <f t="shared" si="177"/>
        <v>0</v>
      </c>
      <c r="FO82" s="85">
        <f t="shared" si="177"/>
        <v>0</v>
      </c>
      <c r="FP82" s="85">
        <f t="shared" si="177"/>
        <v>0</v>
      </c>
      <c r="FQ82" s="85">
        <f t="shared" si="177"/>
        <v>0</v>
      </c>
      <c r="FR82" s="85">
        <f t="shared" si="177"/>
        <v>0</v>
      </c>
      <c r="FS82" s="85">
        <f t="shared" si="177"/>
        <v>0</v>
      </c>
      <c r="FT82" s="85">
        <f t="shared" si="177"/>
        <v>0</v>
      </c>
      <c r="FU82" s="85">
        <f t="shared" si="177"/>
        <v>0</v>
      </c>
      <c r="FV82" s="85">
        <f t="shared" si="177"/>
        <v>0</v>
      </c>
      <c r="FW82" s="85">
        <f t="shared" si="177"/>
        <v>0</v>
      </c>
      <c r="FX82" s="85">
        <f t="shared" si="177"/>
        <v>0</v>
      </c>
      <c r="FY82" s="85">
        <f t="shared" si="177"/>
        <v>0</v>
      </c>
      <c r="FZ82" s="85">
        <f t="shared" si="177"/>
        <v>0</v>
      </c>
      <c r="GA82" s="85">
        <f t="shared" si="177"/>
        <v>0</v>
      </c>
      <c r="GB82" s="85">
        <f t="shared" si="177"/>
        <v>0</v>
      </c>
      <c r="GC82" s="85">
        <f t="shared" si="177"/>
        <v>0</v>
      </c>
      <c r="GD82" s="85">
        <f t="shared" si="177"/>
        <v>0</v>
      </c>
      <c r="GE82" s="85">
        <f t="shared" si="177"/>
        <v>0</v>
      </c>
      <c r="GF82" s="85">
        <f t="shared" si="177"/>
        <v>0</v>
      </c>
      <c r="GG82" s="85">
        <f t="shared" si="177"/>
        <v>0</v>
      </c>
      <c r="GH82" s="85">
        <f t="shared" si="177"/>
        <v>0</v>
      </c>
      <c r="GI82" s="85">
        <f t="shared" si="177"/>
        <v>0</v>
      </c>
      <c r="GJ82" s="85">
        <f t="shared" si="177"/>
        <v>0</v>
      </c>
      <c r="GK82" s="85">
        <f t="shared" si="177"/>
        <v>0</v>
      </c>
      <c r="GL82" s="85">
        <f t="shared" si="177"/>
        <v>0</v>
      </c>
      <c r="GM82" s="85">
        <f t="shared" si="177"/>
        <v>0</v>
      </c>
      <c r="GN82" s="85">
        <f t="shared" si="177"/>
        <v>0</v>
      </c>
      <c r="GO82" s="85">
        <f t="shared" si="177"/>
        <v>0</v>
      </c>
      <c r="GP82" s="85">
        <f t="shared" si="177"/>
        <v>0</v>
      </c>
      <c r="GQ82" s="85">
        <f t="shared" ref="GQ82:IL82" si="178">$E82*GQ$15</f>
        <v>0</v>
      </c>
      <c r="GR82" s="85">
        <f t="shared" si="178"/>
        <v>0</v>
      </c>
      <c r="GS82" s="85">
        <f t="shared" si="178"/>
        <v>0</v>
      </c>
      <c r="GT82" s="85">
        <f t="shared" si="178"/>
        <v>0</v>
      </c>
      <c r="GU82" s="85">
        <f t="shared" si="178"/>
        <v>0</v>
      </c>
      <c r="GV82" s="85">
        <f t="shared" si="178"/>
        <v>0</v>
      </c>
      <c r="GW82" s="85">
        <f t="shared" si="178"/>
        <v>0</v>
      </c>
      <c r="GX82" s="85">
        <f t="shared" si="178"/>
        <v>0</v>
      </c>
      <c r="GY82" s="85">
        <f t="shared" si="178"/>
        <v>0</v>
      </c>
      <c r="GZ82" s="85">
        <f t="shared" si="178"/>
        <v>0</v>
      </c>
      <c r="HA82" s="85">
        <f t="shared" si="178"/>
        <v>0</v>
      </c>
      <c r="HB82" s="85">
        <f t="shared" si="178"/>
        <v>0</v>
      </c>
      <c r="HC82" s="85">
        <f t="shared" si="178"/>
        <v>0</v>
      </c>
      <c r="HD82" s="85">
        <f t="shared" si="178"/>
        <v>0</v>
      </c>
      <c r="HE82" s="85">
        <f t="shared" si="178"/>
        <v>0</v>
      </c>
      <c r="HF82" s="85">
        <f t="shared" si="178"/>
        <v>0</v>
      </c>
      <c r="HG82" s="85">
        <f t="shared" si="178"/>
        <v>0</v>
      </c>
      <c r="HH82" s="85">
        <f t="shared" si="178"/>
        <v>0</v>
      </c>
      <c r="HI82" s="85">
        <f t="shared" si="178"/>
        <v>0</v>
      </c>
      <c r="HJ82" s="85">
        <f t="shared" si="178"/>
        <v>0</v>
      </c>
      <c r="HK82" s="85">
        <f t="shared" si="178"/>
        <v>0</v>
      </c>
      <c r="HL82" s="85">
        <f t="shared" si="178"/>
        <v>0</v>
      </c>
      <c r="HM82" s="85">
        <f t="shared" si="178"/>
        <v>0</v>
      </c>
      <c r="HN82" s="85">
        <f t="shared" si="178"/>
        <v>0</v>
      </c>
      <c r="HO82" s="85">
        <f t="shared" si="178"/>
        <v>0</v>
      </c>
      <c r="HP82" s="85">
        <f t="shared" si="178"/>
        <v>0</v>
      </c>
      <c r="HQ82" s="85">
        <f t="shared" si="178"/>
        <v>0</v>
      </c>
      <c r="HR82" s="85">
        <f t="shared" si="178"/>
        <v>0</v>
      </c>
      <c r="HS82" s="85">
        <f t="shared" si="178"/>
        <v>0</v>
      </c>
      <c r="HT82" s="85">
        <f t="shared" si="178"/>
        <v>0</v>
      </c>
      <c r="HU82" s="85">
        <f t="shared" si="178"/>
        <v>0</v>
      </c>
      <c r="HV82" s="85">
        <f t="shared" si="178"/>
        <v>0</v>
      </c>
      <c r="HW82" s="85">
        <f t="shared" si="178"/>
        <v>0</v>
      </c>
      <c r="HX82" s="85">
        <f t="shared" si="178"/>
        <v>0</v>
      </c>
      <c r="HY82" s="85">
        <f t="shared" si="178"/>
        <v>0</v>
      </c>
      <c r="HZ82" s="85">
        <f t="shared" si="178"/>
        <v>0</v>
      </c>
      <c r="IA82" s="85">
        <f t="shared" si="178"/>
        <v>0</v>
      </c>
      <c r="IB82" s="85">
        <f t="shared" si="178"/>
        <v>0</v>
      </c>
      <c r="IC82" s="85">
        <f t="shared" si="178"/>
        <v>0</v>
      </c>
      <c r="ID82" s="85">
        <f t="shared" si="178"/>
        <v>0</v>
      </c>
      <c r="IE82" s="85">
        <f t="shared" si="178"/>
        <v>0</v>
      </c>
      <c r="IF82" s="85">
        <f t="shared" si="178"/>
        <v>0</v>
      </c>
      <c r="IG82" s="85">
        <f t="shared" si="178"/>
        <v>0</v>
      </c>
      <c r="IH82" s="85">
        <f t="shared" si="178"/>
        <v>0</v>
      </c>
      <c r="II82" s="85">
        <f t="shared" si="178"/>
        <v>0</v>
      </c>
      <c r="IJ82" s="85">
        <f t="shared" si="178"/>
        <v>0</v>
      </c>
      <c r="IK82" s="85">
        <f t="shared" si="178"/>
        <v>0</v>
      </c>
      <c r="IL82" s="85">
        <f t="shared" si="178"/>
        <v>0</v>
      </c>
    </row>
    <row r="83" spans="2:250" ht="12" customHeight="1" outlineLevel="3" x14ac:dyDescent="0.3">
      <c r="B83" s="26" t="s">
        <v>109</v>
      </c>
      <c r="C83" s="56" t="s">
        <v>150</v>
      </c>
      <c r="D83" s="85">
        <f t="shared" ca="1" si="170"/>
        <v>1011.8744171297808</v>
      </c>
      <c r="E83" s="171">
        <f>E56</f>
        <v>84.322868094148419</v>
      </c>
      <c r="F83" s="48"/>
      <c r="G83" s="85">
        <f t="shared" ref="G83:BR83" ca="1" si="179">$E83*G$8*G$15</f>
        <v>84.322868094148419</v>
      </c>
      <c r="H83" s="85">
        <f t="shared" ca="1" si="179"/>
        <v>84.322868094148419</v>
      </c>
      <c r="I83" s="85">
        <f t="shared" ca="1" si="179"/>
        <v>84.322868094148419</v>
      </c>
      <c r="J83" s="85">
        <f t="shared" ca="1" si="179"/>
        <v>84.322868094148419</v>
      </c>
      <c r="K83" s="85">
        <f t="shared" ca="1" si="179"/>
        <v>84.322868094148419</v>
      </c>
      <c r="L83" s="85">
        <f t="shared" ca="1" si="179"/>
        <v>84.322868094148419</v>
      </c>
      <c r="M83" s="85">
        <f t="shared" ca="1" si="179"/>
        <v>84.322868094148419</v>
      </c>
      <c r="N83" s="85">
        <f t="shared" ca="1" si="179"/>
        <v>84.322868094148419</v>
      </c>
      <c r="O83" s="85">
        <f t="shared" ca="1" si="179"/>
        <v>84.322868094148419</v>
      </c>
      <c r="P83" s="85">
        <f t="shared" ca="1" si="179"/>
        <v>84.322868094148419</v>
      </c>
      <c r="Q83" s="85">
        <f t="shared" ca="1" si="179"/>
        <v>84.322868094148419</v>
      </c>
      <c r="R83" s="85">
        <f t="shared" ca="1" si="179"/>
        <v>84.322868094148419</v>
      </c>
      <c r="S83" s="85">
        <f t="shared" ca="1" si="179"/>
        <v>0</v>
      </c>
      <c r="T83" s="85">
        <f t="shared" ca="1" si="179"/>
        <v>0</v>
      </c>
      <c r="U83" s="85">
        <f t="shared" ca="1" si="179"/>
        <v>0</v>
      </c>
      <c r="V83" s="85">
        <f t="shared" ca="1" si="179"/>
        <v>0</v>
      </c>
      <c r="W83" s="85">
        <f t="shared" ca="1" si="179"/>
        <v>0</v>
      </c>
      <c r="X83" s="85">
        <f t="shared" ca="1" si="179"/>
        <v>0</v>
      </c>
      <c r="Y83" s="85">
        <f t="shared" ca="1" si="179"/>
        <v>0</v>
      </c>
      <c r="Z83" s="85">
        <f t="shared" ca="1" si="179"/>
        <v>0</v>
      </c>
      <c r="AA83" s="85">
        <f t="shared" ca="1" si="179"/>
        <v>0</v>
      </c>
      <c r="AB83" s="85">
        <f t="shared" ca="1" si="179"/>
        <v>0</v>
      </c>
      <c r="AC83" s="85">
        <f t="shared" ca="1" si="179"/>
        <v>0</v>
      </c>
      <c r="AD83" s="85">
        <f t="shared" ca="1" si="179"/>
        <v>0</v>
      </c>
      <c r="AE83" s="85">
        <f t="shared" ca="1" si="179"/>
        <v>0</v>
      </c>
      <c r="AF83" s="85">
        <f t="shared" ca="1" si="179"/>
        <v>0</v>
      </c>
      <c r="AG83" s="85">
        <f t="shared" ca="1" si="179"/>
        <v>0</v>
      </c>
      <c r="AH83" s="85">
        <f t="shared" ca="1" si="179"/>
        <v>0</v>
      </c>
      <c r="AI83" s="85">
        <f t="shared" ca="1" si="179"/>
        <v>0</v>
      </c>
      <c r="AJ83" s="85">
        <f t="shared" ca="1" si="179"/>
        <v>0</v>
      </c>
      <c r="AK83" s="85">
        <f t="shared" ca="1" si="179"/>
        <v>0</v>
      </c>
      <c r="AL83" s="85">
        <f t="shared" ca="1" si="179"/>
        <v>0</v>
      </c>
      <c r="AM83" s="85">
        <f t="shared" ca="1" si="179"/>
        <v>0</v>
      </c>
      <c r="AN83" s="85">
        <f t="shared" ca="1" si="179"/>
        <v>0</v>
      </c>
      <c r="AO83" s="85">
        <f t="shared" ca="1" si="179"/>
        <v>0</v>
      </c>
      <c r="AP83" s="85">
        <f t="shared" ca="1" si="179"/>
        <v>0</v>
      </c>
      <c r="AQ83" s="85">
        <f t="shared" ca="1" si="179"/>
        <v>0</v>
      </c>
      <c r="AR83" s="85">
        <f t="shared" ca="1" si="179"/>
        <v>0</v>
      </c>
      <c r="AS83" s="85">
        <f t="shared" ca="1" si="179"/>
        <v>0</v>
      </c>
      <c r="AT83" s="85">
        <f t="shared" ca="1" si="179"/>
        <v>0</v>
      </c>
      <c r="AU83" s="85">
        <f t="shared" ca="1" si="179"/>
        <v>0</v>
      </c>
      <c r="AV83" s="85">
        <f t="shared" ca="1" si="179"/>
        <v>0</v>
      </c>
      <c r="AW83" s="85">
        <f t="shared" ca="1" si="179"/>
        <v>0</v>
      </c>
      <c r="AX83" s="85">
        <f t="shared" ca="1" si="179"/>
        <v>0</v>
      </c>
      <c r="AY83" s="85">
        <f t="shared" ca="1" si="179"/>
        <v>0</v>
      </c>
      <c r="AZ83" s="85">
        <f t="shared" ca="1" si="179"/>
        <v>0</v>
      </c>
      <c r="BA83" s="85">
        <f t="shared" ca="1" si="179"/>
        <v>0</v>
      </c>
      <c r="BB83" s="85">
        <f t="shared" ca="1" si="179"/>
        <v>0</v>
      </c>
      <c r="BC83" s="85">
        <f t="shared" ca="1" si="179"/>
        <v>0</v>
      </c>
      <c r="BD83" s="85">
        <f t="shared" ca="1" si="179"/>
        <v>0</v>
      </c>
      <c r="BE83" s="85">
        <f t="shared" ca="1" si="179"/>
        <v>0</v>
      </c>
      <c r="BF83" s="85">
        <f t="shared" ca="1" si="179"/>
        <v>0</v>
      </c>
      <c r="BG83" s="85">
        <f t="shared" ca="1" si="179"/>
        <v>0</v>
      </c>
      <c r="BH83" s="85">
        <f t="shared" ca="1" si="179"/>
        <v>0</v>
      </c>
      <c r="BI83" s="85">
        <f t="shared" ca="1" si="179"/>
        <v>0</v>
      </c>
      <c r="BJ83" s="85">
        <f t="shared" ca="1" si="179"/>
        <v>0</v>
      </c>
      <c r="BK83" s="85">
        <f t="shared" ca="1" si="179"/>
        <v>0</v>
      </c>
      <c r="BL83" s="85">
        <f t="shared" ca="1" si="179"/>
        <v>0</v>
      </c>
      <c r="BM83" s="85">
        <f t="shared" ca="1" si="179"/>
        <v>0</v>
      </c>
      <c r="BN83" s="85">
        <f t="shared" ca="1" si="179"/>
        <v>0</v>
      </c>
      <c r="BO83" s="85">
        <f t="shared" ca="1" si="179"/>
        <v>0</v>
      </c>
      <c r="BP83" s="85">
        <f t="shared" ca="1" si="179"/>
        <v>0</v>
      </c>
      <c r="BQ83" s="85">
        <f t="shared" ca="1" si="179"/>
        <v>0</v>
      </c>
      <c r="BR83" s="85">
        <f t="shared" ca="1" si="179"/>
        <v>0</v>
      </c>
      <c r="BS83" s="85">
        <f t="shared" ref="BS83:ED83" ca="1" si="180">$E83*BS$8*BS$15</f>
        <v>0</v>
      </c>
      <c r="BT83" s="85">
        <f t="shared" ca="1" si="180"/>
        <v>0</v>
      </c>
      <c r="BU83" s="85">
        <f t="shared" ca="1" si="180"/>
        <v>0</v>
      </c>
      <c r="BV83" s="85">
        <f t="shared" ca="1" si="180"/>
        <v>0</v>
      </c>
      <c r="BW83" s="85">
        <f t="shared" ca="1" si="180"/>
        <v>0</v>
      </c>
      <c r="BX83" s="85">
        <f t="shared" ca="1" si="180"/>
        <v>0</v>
      </c>
      <c r="BY83" s="85">
        <f t="shared" ca="1" si="180"/>
        <v>0</v>
      </c>
      <c r="BZ83" s="85">
        <f t="shared" ca="1" si="180"/>
        <v>0</v>
      </c>
      <c r="CA83" s="85">
        <f t="shared" ca="1" si="180"/>
        <v>0</v>
      </c>
      <c r="CB83" s="85">
        <f t="shared" ca="1" si="180"/>
        <v>0</v>
      </c>
      <c r="CC83" s="85">
        <f t="shared" ca="1" si="180"/>
        <v>0</v>
      </c>
      <c r="CD83" s="85">
        <f t="shared" ca="1" si="180"/>
        <v>0</v>
      </c>
      <c r="CE83" s="85">
        <f t="shared" ca="1" si="180"/>
        <v>0</v>
      </c>
      <c r="CF83" s="85">
        <f t="shared" ca="1" si="180"/>
        <v>0</v>
      </c>
      <c r="CG83" s="85">
        <f t="shared" ca="1" si="180"/>
        <v>0</v>
      </c>
      <c r="CH83" s="85">
        <f t="shared" ca="1" si="180"/>
        <v>0</v>
      </c>
      <c r="CI83" s="85">
        <f t="shared" ca="1" si="180"/>
        <v>0</v>
      </c>
      <c r="CJ83" s="85">
        <f t="shared" ca="1" si="180"/>
        <v>0</v>
      </c>
      <c r="CK83" s="85">
        <f t="shared" ca="1" si="180"/>
        <v>0</v>
      </c>
      <c r="CL83" s="85">
        <f t="shared" ca="1" si="180"/>
        <v>0</v>
      </c>
      <c r="CM83" s="85">
        <f t="shared" ca="1" si="180"/>
        <v>0</v>
      </c>
      <c r="CN83" s="85">
        <f t="shared" ca="1" si="180"/>
        <v>0</v>
      </c>
      <c r="CO83" s="85">
        <f t="shared" ca="1" si="180"/>
        <v>0</v>
      </c>
      <c r="CP83" s="85">
        <f t="shared" ca="1" si="180"/>
        <v>0</v>
      </c>
      <c r="CQ83" s="85">
        <f t="shared" ca="1" si="180"/>
        <v>0</v>
      </c>
      <c r="CR83" s="85">
        <f t="shared" ca="1" si="180"/>
        <v>0</v>
      </c>
      <c r="CS83" s="85">
        <f t="shared" ca="1" si="180"/>
        <v>0</v>
      </c>
      <c r="CT83" s="85">
        <f t="shared" ca="1" si="180"/>
        <v>0</v>
      </c>
      <c r="CU83" s="85">
        <f t="shared" ca="1" si="180"/>
        <v>0</v>
      </c>
      <c r="CV83" s="85">
        <f t="shared" ca="1" si="180"/>
        <v>0</v>
      </c>
      <c r="CW83" s="85">
        <f t="shared" ca="1" si="180"/>
        <v>0</v>
      </c>
      <c r="CX83" s="85">
        <f t="shared" ca="1" si="180"/>
        <v>0</v>
      </c>
      <c r="CY83" s="85">
        <f t="shared" ca="1" si="180"/>
        <v>0</v>
      </c>
      <c r="CZ83" s="85">
        <f t="shared" ca="1" si="180"/>
        <v>0</v>
      </c>
      <c r="DA83" s="85">
        <f t="shared" ca="1" si="180"/>
        <v>0</v>
      </c>
      <c r="DB83" s="85">
        <f t="shared" ca="1" si="180"/>
        <v>0</v>
      </c>
      <c r="DC83" s="85">
        <f t="shared" ca="1" si="180"/>
        <v>0</v>
      </c>
      <c r="DD83" s="85">
        <f t="shared" ca="1" si="180"/>
        <v>0</v>
      </c>
      <c r="DE83" s="85">
        <f t="shared" ca="1" si="180"/>
        <v>0</v>
      </c>
      <c r="DF83" s="85">
        <f t="shared" ca="1" si="180"/>
        <v>0</v>
      </c>
      <c r="DG83" s="85">
        <f t="shared" ca="1" si="180"/>
        <v>0</v>
      </c>
      <c r="DH83" s="85">
        <f t="shared" ca="1" si="180"/>
        <v>0</v>
      </c>
      <c r="DI83" s="85">
        <f t="shared" ca="1" si="180"/>
        <v>0</v>
      </c>
      <c r="DJ83" s="85">
        <f t="shared" ca="1" si="180"/>
        <v>0</v>
      </c>
      <c r="DK83" s="85">
        <f t="shared" ca="1" si="180"/>
        <v>0</v>
      </c>
      <c r="DL83" s="85">
        <f t="shared" ca="1" si="180"/>
        <v>0</v>
      </c>
      <c r="DM83" s="85">
        <f t="shared" ca="1" si="180"/>
        <v>0</v>
      </c>
      <c r="DN83" s="85">
        <f t="shared" ca="1" si="180"/>
        <v>0</v>
      </c>
      <c r="DO83" s="85">
        <f t="shared" ca="1" si="180"/>
        <v>0</v>
      </c>
      <c r="DP83" s="85">
        <f t="shared" ca="1" si="180"/>
        <v>0</v>
      </c>
      <c r="DQ83" s="85">
        <f t="shared" ca="1" si="180"/>
        <v>0</v>
      </c>
      <c r="DR83" s="85">
        <f t="shared" ca="1" si="180"/>
        <v>0</v>
      </c>
      <c r="DS83" s="85">
        <f t="shared" ca="1" si="180"/>
        <v>0</v>
      </c>
      <c r="DT83" s="85">
        <f t="shared" ca="1" si="180"/>
        <v>0</v>
      </c>
      <c r="DU83" s="85">
        <f t="shared" ca="1" si="180"/>
        <v>0</v>
      </c>
      <c r="DV83" s="85">
        <f t="shared" ca="1" si="180"/>
        <v>0</v>
      </c>
      <c r="DW83" s="85">
        <f t="shared" ca="1" si="180"/>
        <v>0</v>
      </c>
      <c r="DX83" s="85">
        <f t="shared" ca="1" si="180"/>
        <v>0</v>
      </c>
      <c r="DY83" s="85">
        <f t="shared" ca="1" si="180"/>
        <v>0</v>
      </c>
      <c r="DZ83" s="85">
        <f t="shared" ca="1" si="180"/>
        <v>0</v>
      </c>
      <c r="EA83" s="85">
        <f t="shared" ca="1" si="180"/>
        <v>0</v>
      </c>
      <c r="EB83" s="85">
        <f t="shared" ca="1" si="180"/>
        <v>0</v>
      </c>
      <c r="EC83" s="85">
        <f t="shared" ca="1" si="180"/>
        <v>0</v>
      </c>
      <c r="ED83" s="85">
        <f t="shared" ca="1" si="180"/>
        <v>0</v>
      </c>
      <c r="EE83" s="85">
        <f t="shared" ref="EE83:GP83" ca="1" si="181">$E83*EE$8*EE$15</f>
        <v>0</v>
      </c>
      <c r="EF83" s="85">
        <f t="shared" ca="1" si="181"/>
        <v>0</v>
      </c>
      <c r="EG83" s="85">
        <f t="shared" ca="1" si="181"/>
        <v>0</v>
      </c>
      <c r="EH83" s="85">
        <f t="shared" ca="1" si="181"/>
        <v>0</v>
      </c>
      <c r="EI83" s="85">
        <f t="shared" ca="1" si="181"/>
        <v>0</v>
      </c>
      <c r="EJ83" s="85">
        <f t="shared" ca="1" si="181"/>
        <v>0</v>
      </c>
      <c r="EK83" s="85">
        <f t="shared" ca="1" si="181"/>
        <v>0</v>
      </c>
      <c r="EL83" s="85">
        <f t="shared" ca="1" si="181"/>
        <v>0</v>
      </c>
      <c r="EM83" s="85">
        <f t="shared" ca="1" si="181"/>
        <v>0</v>
      </c>
      <c r="EN83" s="85">
        <f t="shared" ca="1" si="181"/>
        <v>0</v>
      </c>
      <c r="EO83" s="85">
        <f t="shared" ca="1" si="181"/>
        <v>0</v>
      </c>
      <c r="EP83" s="85">
        <f t="shared" ca="1" si="181"/>
        <v>0</v>
      </c>
      <c r="EQ83" s="85">
        <f t="shared" ca="1" si="181"/>
        <v>0</v>
      </c>
      <c r="ER83" s="85">
        <f t="shared" ca="1" si="181"/>
        <v>0</v>
      </c>
      <c r="ES83" s="85">
        <f t="shared" ca="1" si="181"/>
        <v>0</v>
      </c>
      <c r="ET83" s="85">
        <f t="shared" ca="1" si="181"/>
        <v>0</v>
      </c>
      <c r="EU83" s="85">
        <f t="shared" ca="1" si="181"/>
        <v>0</v>
      </c>
      <c r="EV83" s="85">
        <f t="shared" ca="1" si="181"/>
        <v>0</v>
      </c>
      <c r="EW83" s="85">
        <f t="shared" ca="1" si="181"/>
        <v>0</v>
      </c>
      <c r="EX83" s="85">
        <f t="shared" ca="1" si="181"/>
        <v>0</v>
      </c>
      <c r="EY83" s="85">
        <f t="shared" ca="1" si="181"/>
        <v>0</v>
      </c>
      <c r="EZ83" s="85">
        <f t="shared" ca="1" si="181"/>
        <v>0</v>
      </c>
      <c r="FA83" s="85">
        <f t="shared" ca="1" si="181"/>
        <v>0</v>
      </c>
      <c r="FB83" s="85">
        <f t="shared" ca="1" si="181"/>
        <v>0</v>
      </c>
      <c r="FC83" s="85">
        <f t="shared" ca="1" si="181"/>
        <v>0</v>
      </c>
      <c r="FD83" s="85">
        <f t="shared" ca="1" si="181"/>
        <v>0</v>
      </c>
      <c r="FE83" s="85">
        <f t="shared" ca="1" si="181"/>
        <v>0</v>
      </c>
      <c r="FF83" s="85">
        <f t="shared" ca="1" si="181"/>
        <v>0</v>
      </c>
      <c r="FG83" s="85">
        <f t="shared" ca="1" si="181"/>
        <v>0</v>
      </c>
      <c r="FH83" s="85">
        <f t="shared" ca="1" si="181"/>
        <v>0</v>
      </c>
      <c r="FI83" s="85">
        <f t="shared" ca="1" si="181"/>
        <v>0</v>
      </c>
      <c r="FJ83" s="85">
        <f t="shared" ca="1" si="181"/>
        <v>0</v>
      </c>
      <c r="FK83" s="85">
        <f t="shared" ca="1" si="181"/>
        <v>0</v>
      </c>
      <c r="FL83" s="85">
        <f t="shared" ca="1" si="181"/>
        <v>0</v>
      </c>
      <c r="FM83" s="85">
        <f t="shared" ca="1" si="181"/>
        <v>0</v>
      </c>
      <c r="FN83" s="85">
        <f t="shared" ca="1" si="181"/>
        <v>0</v>
      </c>
      <c r="FO83" s="85">
        <f t="shared" ca="1" si="181"/>
        <v>0</v>
      </c>
      <c r="FP83" s="85">
        <f t="shared" ca="1" si="181"/>
        <v>0</v>
      </c>
      <c r="FQ83" s="85">
        <f t="shared" ca="1" si="181"/>
        <v>0</v>
      </c>
      <c r="FR83" s="85">
        <f t="shared" ca="1" si="181"/>
        <v>0</v>
      </c>
      <c r="FS83" s="85">
        <f t="shared" ca="1" si="181"/>
        <v>0</v>
      </c>
      <c r="FT83" s="85">
        <f t="shared" ca="1" si="181"/>
        <v>0</v>
      </c>
      <c r="FU83" s="85">
        <f t="shared" ca="1" si="181"/>
        <v>0</v>
      </c>
      <c r="FV83" s="85">
        <f t="shared" ca="1" si="181"/>
        <v>0</v>
      </c>
      <c r="FW83" s="85">
        <f t="shared" ca="1" si="181"/>
        <v>0</v>
      </c>
      <c r="FX83" s="85">
        <f t="shared" ca="1" si="181"/>
        <v>0</v>
      </c>
      <c r="FY83" s="85">
        <f t="shared" ca="1" si="181"/>
        <v>0</v>
      </c>
      <c r="FZ83" s="85">
        <f t="shared" ca="1" si="181"/>
        <v>0</v>
      </c>
      <c r="GA83" s="85">
        <f t="shared" ca="1" si="181"/>
        <v>0</v>
      </c>
      <c r="GB83" s="85">
        <f t="shared" ca="1" si="181"/>
        <v>0</v>
      </c>
      <c r="GC83" s="85">
        <f t="shared" ca="1" si="181"/>
        <v>0</v>
      </c>
      <c r="GD83" s="85">
        <f t="shared" ca="1" si="181"/>
        <v>0</v>
      </c>
      <c r="GE83" s="85">
        <f t="shared" ca="1" si="181"/>
        <v>0</v>
      </c>
      <c r="GF83" s="85">
        <f t="shared" ca="1" si="181"/>
        <v>0</v>
      </c>
      <c r="GG83" s="85">
        <f t="shared" ca="1" si="181"/>
        <v>0</v>
      </c>
      <c r="GH83" s="85">
        <f t="shared" ca="1" si="181"/>
        <v>0</v>
      </c>
      <c r="GI83" s="85">
        <f t="shared" ca="1" si="181"/>
        <v>0</v>
      </c>
      <c r="GJ83" s="85">
        <f t="shared" ca="1" si="181"/>
        <v>0</v>
      </c>
      <c r="GK83" s="85">
        <f t="shared" ca="1" si="181"/>
        <v>0</v>
      </c>
      <c r="GL83" s="85">
        <f t="shared" ca="1" si="181"/>
        <v>0</v>
      </c>
      <c r="GM83" s="85">
        <f t="shared" ca="1" si="181"/>
        <v>0</v>
      </c>
      <c r="GN83" s="85">
        <f t="shared" ca="1" si="181"/>
        <v>0</v>
      </c>
      <c r="GO83" s="85">
        <f t="shared" ca="1" si="181"/>
        <v>0</v>
      </c>
      <c r="GP83" s="85">
        <f t="shared" ca="1" si="181"/>
        <v>0</v>
      </c>
      <c r="GQ83" s="85">
        <f t="shared" ref="GQ83:IL83" ca="1" si="182">$E83*GQ$8*GQ$15</f>
        <v>0</v>
      </c>
      <c r="GR83" s="85">
        <f t="shared" ca="1" si="182"/>
        <v>0</v>
      </c>
      <c r="GS83" s="85">
        <f t="shared" ca="1" si="182"/>
        <v>0</v>
      </c>
      <c r="GT83" s="85">
        <f t="shared" ca="1" si="182"/>
        <v>0</v>
      </c>
      <c r="GU83" s="85">
        <f t="shared" ca="1" si="182"/>
        <v>0</v>
      </c>
      <c r="GV83" s="85">
        <f t="shared" ca="1" si="182"/>
        <v>0</v>
      </c>
      <c r="GW83" s="85">
        <f t="shared" ca="1" si="182"/>
        <v>0</v>
      </c>
      <c r="GX83" s="85">
        <f t="shared" ca="1" si="182"/>
        <v>0</v>
      </c>
      <c r="GY83" s="85">
        <f t="shared" ca="1" si="182"/>
        <v>0</v>
      </c>
      <c r="GZ83" s="85">
        <f t="shared" ca="1" si="182"/>
        <v>0</v>
      </c>
      <c r="HA83" s="85">
        <f t="shared" ca="1" si="182"/>
        <v>0</v>
      </c>
      <c r="HB83" s="85">
        <f t="shared" ca="1" si="182"/>
        <v>0</v>
      </c>
      <c r="HC83" s="85">
        <f t="shared" ca="1" si="182"/>
        <v>0</v>
      </c>
      <c r="HD83" s="85">
        <f t="shared" ca="1" si="182"/>
        <v>0</v>
      </c>
      <c r="HE83" s="85">
        <f t="shared" ca="1" si="182"/>
        <v>0</v>
      </c>
      <c r="HF83" s="85">
        <f t="shared" ca="1" si="182"/>
        <v>0</v>
      </c>
      <c r="HG83" s="85">
        <f t="shared" ca="1" si="182"/>
        <v>0</v>
      </c>
      <c r="HH83" s="85">
        <f t="shared" ca="1" si="182"/>
        <v>0</v>
      </c>
      <c r="HI83" s="85">
        <f t="shared" ca="1" si="182"/>
        <v>0</v>
      </c>
      <c r="HJ83" s="85">
        <f t="shared" ca="1" si="182"/>
        <v>0</v>
      </c>
      <c r="HK83" s="85">
        <f t="shared" ca="1" si="182"/>
        <v>0</v>
      </c>
      <c r="HL83" s="85">
        <f t="shared" ca="1" si="182"/>
        <v>0</v>
      </c>
      <c r="HM83" s="85">
        <f t="shared" ca="1" si="182"/>
        <v>0</v>
      </c>
      <c r="HN83" s="85">
        <f t="shared" ca="1" si="182"/>
        <v>0</v>
      </c>
      <c r="HO83" s="85">
        <f t="shared" ca="1" si="182"/>
        <v>0</v>
      </c>
      <c r="HP83" s="85">
        <f t="shared" ca="1" si="182"/>
        <v>0</v>
      </c>
      <c r="HQ83" s="85">
        <f t="shared" ca="1" si="182"/>
        <v>0</v>
      </c>
      <c r="HR83" s="85">
        <f t="shared" ca="1" si="182"/>
        <v>0</v>
      </c>
      <c r="HS83" s="85">
        <f t="shared" ca="1" si="182"/>
        <v>0</v>
      </c>
      <c r="HT83" s="85">
        <f t="shared" ca="1" si="182"/>
        <v>0</v>
      </c>
      <c r="HU83" s="85">
        <f t="shared" ca="1" si="182"/>
        <v>0</v>
      </c>
      <c r="HV83" s="85">
        <f t="shared" ca="1" si="182"/>
        <v>0</v>
      </c>
      <c r="HW83" s="85">
        <f t="shared" ca="1" si="182"/>
        <v>0</v>
      </c>
      <c r="HX83" s="85">
        <f t="shared" ca="1" si="182"/>
        <v>0</v>
      </c>
      <c r="HY83" s="85">
        <f t="shared" ca="1" si="182"/>
        <v>0</v>
      </c>
      <c r="HZ83" s="85">
        <f t="shared" ca="1" si="182"/>
        <v>0</v>
      </c>
      <c r="IA83" s="85">
        <f t="shared" ca="1" si="182"/>
        <v>0</v>
      </c>
      <c r="IB83" s="85">
        <f t="shared" ca="1" si="182"/>
        <v>0</v>
      </c>
      <c r="IC83" s="85">
        <f t="shared" ca="1" si="182"/>
        <v>0</v>
      </c>
      <c r="ID83" s="85">
        <f t="shared" ca="1" si="182"/>
        <v>0</v>
      </c>
      <c r="IE83" s="85">
        <f t="shared" ca="1" si="182"/>
        <v>0</v>
      </c>
      <c r="IF83" s="85">
        <f t="shared" ca="1" si="182"/>
        <v>0</v>
      </c>
      <c r="IG83" s="85">
        <f t="shared" ca="1" si="182"/>
        <v>0</v>
      </c>
      <c r="IH83" s="85">
        <f t="shared" ca="1" si="182"/>
        <v>0</v>
      </c>
      <c r="II83" s="85">
        <f t="shared" ca="1" si="182"/>
        <v>0</v>
      </c>
      <c r="IJ83" s="85">
        <f t="shared" ca="1" si="182"/>
        <v>0</v>
      </c>
      <c r="IK83" s="85">
        <f t="shared" ca="1" si="182"/>
        <v>0</v>
      </c>
      <c r="IL83" s="85">
        <f t="shared" ca="1" si="182"/>
        <v>0</v>
      </c>
    </row>
    <row r="84" spans="2:250" s="48" customFormat="1" ht="12" customHeight="1" outlineLevel="1" x14ac:dyDescent="0.2">
      <c r="B84" s="51" t="s">
        <v>347</v>
      </c>
      <c r="C84" s="57" t="s">
        <v>150</v>
      </c>
      <c r="D84" s="77">
        <f ca="1">SUM(G84:IL84)</f>
        <v>21093.74674879645</v>
      </c>
      <c r="E84" s="53"/>
      <c r="F84" s="53"/>
      <c r="G84" s="77">
        <f t="shared" ref="G84:BR84" ca="1" si="183">SUM(G77:G81)</f>
        <v>533.50667351081506</v>
      </c>
      <c r="H84" s="77">
        <f t="shared" ca="1" si="183"/>
        <v>1825.1733401774818</v>
      </c>
      <c r="I84" s="77">
        <f t="shared" ca="1" si="183"/>
        <v>1158.5066735108151</v>
      </c>
      <c r="J84" s="77">
        <f t="shared" ca="1" si="183"/>
        <v>950.1733401774818</v>
      </c>
      <c r="K84" s="77">
        <f t="shared" ca="1" si="183"/>
        <v>950.1733401774818</v>
      </c>
      <c r="L84" s="77">
        <f t="shared" ca="1" si="183"/>
        <v>2200.1733401774818</v>
      </c>
      <c r="M84" s="77">
        <f t="shared" ca="1" si="183"/>
        <v>533.50667351081506</v>
      </c>
      <c r="N84" s="77">
        <f t="shared" ca="1" si="183"/>
        <v>2321.8400068441488</v>
      </c>
      <c r="O84" s="77">
        <f t="shared" ca="1" si="183"/>
        <v>2321.8400068441488</v>
      </c>
      <c r="P84" s="77">
        <f t="shared" ca="1" si="183"/>
        <v>2321.8400068441488</v>
      </c>
      <c r="Q84" s="77">
        <f t="shared" ca="1" si="183"/>
        <v>2738.5066735108153</v>
      </c>
      <c r="R84" s="77">
        <f t="shared" ca="1" si="183"/>
        <v>3238.5066735108153</v>
      </c>
      <c r="S84" s="77">
        <f t="shared" ca="1" si="183"/>
        <v>0</v>
      </c>
      <c r="T84" s="77">
        <f t="shared" ca="1" si="183"/>
        <v>0</v>
      </c>
      <c r="U84" s="77">
        <f t="shared" ca="1" si="183"/>
        <v>0</v>
      </c>
      <c r="V84" s="77">
        <f t="shared" ca="1" si="183"/>
        <v>0</v>
      </c>
      <c r="W84" s="77">
        <f t="shared" ca="1" si="183"/>
        <v>0</v>
      </c>
      <c r="X84" s="77">
        <f t="shared" ca="1" si="183"/>
        <v>0</v>
      </c>
      <c r="Y84" s="77">
        <f t="shared" ca="1" si="183"/>
        <v>0</v>
      </c>
      <c r="Z84" s="77">
        <f t="shared" ca="1" si="183"/>
        <v>0</v>
      </c>
      <c r="AA84" s="77">
        <f t="shared" ca="1" si="183"/>
        <v>0</v>
      </c>
      <c r="AB84" s="77">
        <f t="shared" ca="1" si="183"/>
        <v>0</v>
      </c>
      <c r="AC84" s="77">
        <f t="shared" ca="1" si="183"/>
        <v>0</v>
      </c>
      <c r="AD84" s="77">
        <f t="shared" ca="1" si="183"/>
        <v>0</v>
      </c>
      <c r="AE84" s="77">
        <f t="shared" ca="1" si="183"/>
        <v>0</v>
      </c>
      <c r="AF84" s="77">
        <f t="shared" ca="1" si="183"/>
        <v>0</v>
      </c>
      <c r="AG84" s="77">
        <f t="shared" ca="1" si="183"/>
        <v>0</v>
      </c>
      <c r="AH84" s="77">
        <f t="shared" ca="1" si="183"/>
        <v>0</v>
      </c>
      <c r="AI84" s="77">
        <f t="shared" ca="1" si="183"/>
        <v>0</v>
      </c>
      <c r="AJ84" s="77">
        <f t="shared" ca="1" si="183"/>
        <v>0</v>
      </c>
      <c r="AK84" s="77">
        <f t="shared" ca="1" si="183"/>
        <v>0</v>
      </c>
      <c r="AL84" s="77">
        <f t="shared" ca="1" si="183"/>
        <v>0</v>
      </c>
      <c r="AM84" s="77">
        <f t="shared" ca="1" si="183"/>
        <v>0</v>
      </c>
      <c r="AN84" s="77">
        <f t="shared" ca="1" si="183"/>
        <v>0</v>
      </c>
      <c r="AO84" s="77">
        <f t="shared" ca="1" si="183"/>
        <v>0</v>
      </c>
      <c r="AP84" s="77">
        <f t="shared" ca="1" si="183"/>
        <v>0</v>
      </c>
      <c r="AQ84" s="77">
        <f t="shared" ca="1" si="183"/>
        <v>0</v>
      </c>
      <c r="AR84" s="77">
        <f t="shared" ca="1" si="183"/>
        <v>0</v>
      </c>
      <c r="AS84" s="77">
        <f t="shared" ca="1" si="183"/>
        <v>0</v>
      </c>
      <c r="AT84" s="77">
        <f t="shared" ca="1" si="183"/>
        <v>0</v>
      </c>
      <c r="AU84" s="77">
        <f t="shared" ca="1" si="183"/>
        <v>0</v>
      </c>
      <c r="AV84" s="77">
        <f t="shared" ca="1" si="183"/>
        <v>0</v>
      </c>
      <c r="AW84" s="77">
        <f t="shared" ca="1" si="183"/>
        <v>0</v>
      </c>
      <c r="AX84" s="77">
        <f t="shared" ca="1" si="183"/>
        <v>0</v>
      </c>
      <c r="AY84" s="77">
        <f t="shared" ca="1" si="183"/>
        <v>0</v>
      </c>
      <c r="AZ84" s="77">
        <f t="shared" ca="1" si="183"/>
        <v>0</v>
      </c>
      <c r="BA84" s="77">
        <f t="shared" ca="1" si="183"/>
        <v>0</v>
      </c>
      <c r="BB84" s="77">
        <f t="shared" ca="1" si="183"/>
        <v>0</v>
      </c>
      <c r="BC84" s="77">
        <f t="shared" ca="1" si="183"/>
        <v>0</v>
      </c>
      <c r="BD84" s="77">
        <f t="shared" ca="1" si="183"/>
        <v>0</v>
      </c>
      <c r="BE84" s="77">
        <f t="shared" ca="1" si="183"/>
        <v>0</v>
      </c>
      <c r="BF84" s="77">
        <f t="shared" ca="1" si="183"/>
        <v>0</v>
      </c>
      <c r="BG84" s="77">
        <f t="shared" ca="1" si="183"/>
        <v>0</v>
      </c>
      <c r="BH84" s="77">
        <f t="shared" ca="1" si="183"/>
        <v>0</v>
      </c>
      <c r="BI84" s="77">
        <f t="shared" ca="1" si="183"/>
        <v>0</v>
      </c>
      <c r="BJ84" s="77">
        <f t="shared" ca="1" si="183"/>
        <v>0</v>
      </c>
      <c r="BK84" s="77">
        <f t="shared" ca="1" si="183"/>
        <v>0</v>
      </c>
      <c r="BL84" s="77">
        <f t="shared" ca="1" si="183"/>
        <v>0</v>
      </c>
      <c r="BM84" s="77">
        <f t="shared" ca="1" si="183"/>
        <v>0</v>
      </c>
      <c r="BN84" s="77">
        <f t="shared" ca="1" si="183"/>
        <v>0</v>
      </c>
      <c r="BO84" s="77">
        <f t="shared" ca="1" si="183"/>
        <v>0</v>
      </c>
      <c r="BP84" s="77">
        <f t="shared" ca="1" si="183"/>
        <v>0</v>
      </c>
      <c r="BQ84" s="77">
        <f t="shared" ca="1" si="183"/>
        <v>0</v>
      </c>
      <c r="BR84" s="77">
        <f t="shared" ca="1" si="183"/>
        <v>0</v>
      </c>
      <c r="BS84" s="77">
        <f t="shared" ref="BS84:ED84" ca="1" si="184">SUM(BS77:BS81)</f>
        <v>0</v>
      </c>
      <c r="BT84" s="77">
        <f t="shared" ca="1" si="184"/>
        <v>0</v>
      </c>
      <c r="BU84" s="77">
        <f t="shared" ca="1" si="184"/>
        <v>0</v>
      </c>
      <c r="BV84" s="77">
        <f t="shared" ca="1" si="184"/>
        <v>0</v>
      </c>
      <c r="BW84" s="77">
        <f t="shared" ca="1" si="184"/>
        <v>0</v>
      </c>
      <c r="BX84" s="77">
        <f t="shared" ca="1" si="184"/>
        <v>0</v>
      </c>
      <c r="BY84" s="77">
        <f t="shared" ca="1" si="184"/>
        <v>0</v>
      </c>
      <c r="BZ84" s="77">
        <f t="shared" ca="1" si="184"/>
        <v>0</v>
      </c>
      <c r="CA84" s="77">
        <f t="shared" ca="1" si="184"/>
        <v>0</v>
      </c>
      <c r="CB84" s="77">
        <f t="shared" ca="1" si="184"/>
        <v>0</v>
      </c>
      <c r="CC84" s="77">
        <f t="shared" ca="1" si="184"/>
        <v>0</v>
      </c>
      <c r="CD84" s="77">
        <f t="shared" ca="1" si="184"/>
        <v>0</v>
      </c>
      <c r="CE84" s="77">
        <f t="shared" ca="1" si="184"/>
        <v>0</v>
      </c>
      <c r="CF84" s="77">
        <f t="shared" ca="1" si="184"/>
        <v>0</v>
      </c>
      <c r="CG84" s="77">
        <f t="shared" ca="1" si="184"/>
        <v>0</v>
      </c>
      <c r="CH84" s="77">
        <f t="shared" ca="1" si="184"/>
        <v>0</v>
      </c>
      <c r="CI84" s="77">
        <f t="shared" ca="1" si="184"/>
        <v>0</v>
      </c>
      <c r="CJ84" s="77">
        <f t="shared" ca="1" si="184"/>
        <v>0</v>
      </c>
      <c r="CK84" s="77">
        <f t="shared" ca="1" si="184"/>
        <v>0</v>
      </c>
      <c r="CL84" s="77">
        <f t="shared" ca="1" si="184"/>
        <v>0</v>
      </c>
      <c r="CM84" s="77">
        <f t="shared" ca="1" si="184"/>
        <v>0</v>
      </c>
      <c r="CN84" s="77">
        <f t="shared" ca="1" si="184"/>
        <v>0</v>
      </c>
      <c r="CO84" s="77">
        <f t="shared" ca="1" si="184"/>
        <v>0</v>
      </c>
      <c r="CP84" s="77">
        <f t="shared" ca="1" si="184"/>
        <v>0</v>
      </c>
      <c r="CQ84" s="77">
        <f t="shared" ca="1" si="184"/>
        <v>0</v>
      </c>
      <c r="CR84" s="77">
        <f t="shared" ca="1" si="184"/>
        <v>0</v>
      </c>
      <c r="CS84" s="77">
        <f t="shared" ca="1" si="184"/>
        <v>0</v>
      </c>
      <c r="CT84" s="77">
        <f t="shared" ca="1" si="184"/>
        <v>0</v>
      </c>
      <c r="CU84" s="77">
        <f t="shared" ca="1" si="184"/>
        <v>0</v>
      </c>
      <c r="CV84" s="77">
        <f t="shared" ca="1" si="184"/>
        <v>0</v>
      </c>
      <c r="CW84" s="77">
        <f t="shared" ca="1" si="184"/>
        <v>0</v>
      </c>
      <c r="CX84" s="77">
        <f t="shared" ca="1" si="184"/>
        <v>0</v>
      </c>
      <c r="CY84" s="77">
        <f t="shared" ca="1" si="184"/>
        <v>0</v>
      </c>
      <c r="CZ84" s="77">
        <f t="shared" ca="1" si="184"/>
        <v>0</v>
      </c>
      <c r="DA84" s="77">
        <f t="shared" ca="1" si="184"/>
        <v>0</v>
      </c>
      <c r="DB84" s="77">
        <f t="shared" ca="1" si="184"/>
        <v>0</v>
      </c>
      <c r="DC84" s="77">
        <f t="shared" ca="1" si="184"/>
        <v>0</v>
      </c>
      <c r="DD84" s="77">
        <f t="shared" ca="1" si="184"/>
        <v>0</v>
      </c>
      <c r="DE84" s="77">
        <f t="shared" ca="1" si="184"/>
        <v>0</v>
      </c>
      <c r="DF84" s="77">
        <f t="shared" ca="1" si="184"/>
        <v>0</v>
      </c>
      <c r="DG84" s="77">
        <f t="shared" ca="1" si="184"/>
        <v>0</v>
      </c>
      <c r="DH84" s="77">
        <f t="shared" ca="1" si="184"/>
        <v>0</v>
      </c>
      <c r="DI84" s="77">
        <f t="shared" ca="1" si="184"/>
        <v>0</v>
      </c>
      <c r="DJ84" s="77">
        <f t="shared" ca="1" si="184"/>
        <v>0</v>
      </c>
      <c r="DK84" s="77">
        <f t="shared" ca="1" si="184"/>
        <v>0</v>
      </c>
      <c r="DL84" s="77">
        <f t="shared" ca="1" si="184"/>
        <v>0</v>
      </c>
      <c r="DM84" s="77">
        <f t="shared" ca="1" si="184"/>
        <v>0</v>
      </c>
      <c r="DN84" s="77">
        <f t="shared" ca="1" si="184"/>
        <v>0</v>
      </c>
      <c r="DO84" s="77">
        <f t="shared" ca="1" si="184"/>
        <v>0</v>
      </c>
      <c r="DP84" s="77">
        <f t="shared" ca="1" si="184"/>
        <v>0</v>
      </c>
      <c r="DQ84" s="77">
        <f t="shared" ca="1" si="184"/>
        <v>0</v>
      </c>
      <c r="DR84" s="77">
        <f t="shared" ca="1" si="184"/>
        <v>0</v>
      </c>
      <c r="DS84" s="77">
        <f t="shared" ca="1" si="184"/>
        <v>0</v>
      </c>
      <c r="DT84" s="77">
        <f t="shared" ca="1" si="184"/>
        <v>0</v>
      </c>
      <c r="DU84" s="77">
        <f t="shared" ca="1" si="184"/>
        <v>0</v>
      </c>
      <c r="DV84" s="77">
        <f t="shared" ca="1" si="184"/>
        <v>0</v>
      </c>
      <c r="DW84" s="77">
        <f t="shared" ca="1" si="184"/>
        <v>0</v>
      </c>
      <c r="DX84" s="77">
        <f t="shared" ca="1" si="184"/>
        <v>0</v>
      </c>
      <c r="DY84" s="77">
        <f t="shared" ca="1" si="184"/>
        <v>0</v>
      </c>
      <c r="DZ84" s="77">
        <f t="shared" ca="1" si="184"/>
        <v>0</v>
      </c>
      <c r="EA84" s="77">
        <f t="shared" ca="1" si="184"/>
        <v>0</v>
      </c>
      <c r="EB84" s="77">
        <f t="shared" ca="1" si="184"/>
        <v>0</v>
      </c>
      <c r="EC84" s="77">
        <f t="shared" ca="1" si="184"/>
        <v>0</v>
      </c>
      <c r="ED84" s="77">
        <f t="shared" ca="1" si="184"/>
        <v>0</v>
      </c>
      <c r="EE84" s="77">
        <f t="shared" ref="EE84:GP84" ca="1" si="185">SUM(EE77:EE81)</f>
        <v>0</v>
      </c>
      <c r="EF84" s="77">
        <f t="shared" ca="1" si="185"/>
        <v>0</v>
      </c>
      <c r="EG84" s="77">
        <f t="shared" ca="1" si="185"/>
        <v>0</v>
      </c>
      <c r="EH84" s="77">
        <f t="shared" ca="1" si="185"/>
        <v>0</v>
      </c>
      <c r="EI84" s="77">
        <f t="shared" ca="1" si="185"/>
        <v>0</v>
      </c>
      <c r="EJ84" s="77">
        <f t="shared" ca="1" si="185"/>
        <v>0</v>
      </c>
      <c r="EK84" s="77">
        <f t="shared" ca="1" si="185"/>
        <v>0</v>
      </c>
      <c r="EL84" s="77">
        <f t="shared" ca="1" si="185"/>
        <v>0</v>
      </c>
      <c r="EM84" s="77">
        <f t="shared" ca="1" si="185"/>
        <v>0</v>
      </c>
      <c r="EN84" s="77">
        <f t="shared" ca="1" si="185"/>
        <v>0</v>
      </c>
      <c r="EO84" s="77">
        <f t="shared" ca="1" si="185"/>
        <v>0</v>
      </c>
      <c r="EP84" s="77">
        <f t="shared" ca="1" si="185"/>
        <v>0</v>
      </c>
      <c r="EQ84" s="77">
        <f t="shared" ca="1" si="185"/>
        <v>0</v>
      </c>
      <c r="ER84" s="77">
        <f t="shared" ca="1" si="185"/>
        <v>0</v>
      </c>
      <c r="ES84" s="77">
        <f t="shared" ca="1" si="185"/>
        <v>0</v>
      </c>
      <c r="ET84" s="77">
        <f t="shared" ca="1" si="185"/>
        <v>0</v>
      </c>
      <c r="EU84" s="77">
        <f t="shared" ca="1" si="185"/>
        <v>0</v>
      </c>
      <c r="EV84" s="77">
        <f t="shared" ca="1" si="185"/>
        <v>0</v>
      </c>
      <c r="EW84" s="77">
        <f t="shared" ca="1" si="185"/>
        <v>0</v>
      </c>
      <c r="EX84" s="77">
        <f t="shared" ca="1" si="185"/>
        <v>0</v>
      </c>
      <c r="EY84" s="77">
        <f t="shared" ca="1" si="185"/>
        <v>0</v>
      </c>
      <c r="EZ84" s="77">
        <f t="shared" ca="1" si="185"/>
        <v>0</v>
      </c>
      <c r="FA84" s="77">
        <f t="shared" ca="1" si="185"/>
        <v>0</v>
      </c>
      <c r="FB84" s="77">
        <f t="shared" ca="1" si="185"/>
        <v>0</v>
      </c>
      <c r="FC84" s="77">
        <f t="shared" ca="1" si="185"/>
        <v>0</v>
      </c>
      <c r="FD84" s="77">
        <f t="shared" ca="1" si="185"/>
        <v>0</v>
      </c>
      <c r="FE84" s="77">
        <f t="shared" ca="1" si="185"/>
        <v>0</v>
      </c>
      <c r="FF84" s="77">
        <f t="shared" ca="1" si="185"/>
        <v>0</v>
      </c>
      <c r="FG84" s="77">
        <f t="shared" ca="1" si="185"/>
        <v>0</v>
      </c>
      <c r="FH84" s="77">
        <f t="shared" ca="1" si="185"/>
        <v>0</v>
      </c>
      <c r="FI84" s="77">
        <f t="shared" ca="1" si="185"/>
        <v>0</v>
      </c>
      <c r="FJ84" s="77">
        <f t="shared" ca="1" si="185"/>
        <v>0</v>
      </c>
      <c r="FK84" s="77">
        <f t="shared" ca="1" si="185"/>
        <v>0</v>
      </c>
      <c r="FL84" s="77">
        <f t="shared" ca="1" si="185"/>
        <v>0</v>
      </c>
      <c r="FM84" s="77">
        <f t="shared" ca="1" si="185"/>
        <v>0</v>
      </c>
      <c r="FN84" s="77">
        <f t="shared" ca="1" si="185"/>
        <v>0</v>
      </c>
      <c r="FO84" s="77">
        <f t="shared" ca="1" si="185"/>
        <v>0</v>
      </c>
      <c r="FP84" s="77">
        <f t="shared" ca="1" si="185"/>
        <v>0</v>
      </c>
      <c r="FQ84" s="77">
        <f t="shared" ca="1" si="185"/>
        <v>0</v>
      </c>
      <c r="FR84" s="77">
        <f t="shared" ca="1" si="185"/>
        <v>0</v>
      </c>
      <c r="FS84" s="77">
        <f t="shared" ca="1" si="185"/>
        <v>0</v>
      </c>
      <c r="FT84" s="77">
        <f t="shared" ca="1" si="185"/>
        <v>0</v>
      </c>
      <c r="FU84" s="77">
        <f t="shared" ca="1" si="185"/>
        <v>0</v>
      </c>
      <c r="FV84" s="77">
        <f t="shared" ca="1" si="185"/>
        <v>0</v>
      </c>
      <c r="FW84" s="77">
        <f t="shared" ca="1" si="185"/>
        <v>0</v>
      </c>
      <c r="FX84" s="77">
        <f t="shared" ca="1" si="185"/>
        <v>0</v>
      </c>
      <c r="FY84" s="77">
        <f t="shared" ca="1" si="185"/>
        <v>0</v>
      </c>
      <c r="FZ84" s="77">
        <f t="shared" ca="1" si="185"/>
        <v>0</v>
      </c>
      <c r="GA84" s="77">
        <f t="shared" ca="1" si="185"/>
        <v>0</v>
      </c>
      <c r="GB84" s="77">
        <f t="shared" ca="1" si="185"/>
        <v>0</v>
      </c>
      <c r="GC84" s="77">
        <f t="shared" ca="1" si="185"/>
        <v>0</v>
      </c>
      <c r="GD84" s="77">
        <f t="shared" ca="1" si="185"/>
        <v>0</v>
      </c>
      <c r="GE84" s="77">
        <f t="shared" ca="1" si="185"/>
        <v>0</v>
      </c>
      <c r="GF84" s="77">
        <f t="shared" ca="1" si="185"/>
        <v>0</v>
      </c>
      <c r="GG84" s="77">
        <f t="shared" ca="1" si="185"/>
        <v>0</v>
      </c>
      <c r="GH84" s="77">
        <f t="shared" ca="1" si="185"/>
        <v>0</v>
      </c>
      <c r="GI84" s="77">
        <f t="shared" ca="1" si="185"/>
        <v>0</v>
      </c>
      <c r="GJ84" s="77">
        <f t="shared" ca="1" si="185"/>
        <v>0</v>
      </c>
      <c r="GK84" s="77">
        <f t="shared" ca="1" si="185"/>
        <v>0</v>
      </c>
      <c r="GL84" s="77">
        <f t="shared" ca="1" si="185"/>
        <v>0</v>
      </c>
      <c r="GM84" s="77">
        <f t="shared" ca="1" si="185"/>
        <v>0</v>
      </c>
      <c r="GN84" s="77">
        <f t="shared" ca="1" si="185"/>
        <v>0</v>
      </c>
      <c r="GO84" s="77">
        <f t="shared" ca="1" si="185"/>
        <v>0</v>
      </c>
      <c r="GP84" s="77">
        <f t="shared" ca="1" si="185"/>
        <v>0</v>
      </c>
      <c r="GQ84" s="77">
        <f t="shared" ref="GQ84:IL84" ca="1" si="186">SUM(GQ77:GQ81)</f>
        <v>0</v>
      </c>
      <c r="GR84" s="77">
        <f t="shared" ca="1" si="186"/>
        <v>0</v>
      </c>
      <c r="GS84" s="77">
        <f t="shared" ca="1" si="186"/>
        <v>0</v>
      </c>
      <c r="GT84" s="77">
        <f t="shared" ca="1" si="186"/>
        <v>0</v>
      </c>
      <c r="GU84" s="77">
        <f t="shared" ca="1" si="186"/>
        <v>0</v>
      </c>
      <c r="GV84" s="77">
        <f t="shared" ca="1" si="186"/>
        <v>0</v>
      </c>
      <c r="GW84" s="77">
        <f t="shared" ca="1" si="186"/>
        <v>0</v>
      </c>
      <c r="GX84" s="77">
        <f t="shared" ca="1" si="186"/>
        <v>0</v>
      </c>
      <c r="GY84" s="77">
        <f t="shared" ca="1" si="186"/>
        <v>0</v>
      </c>
      <c r="GZ84" s="77">
        <f t="shared" ca="1" si="186"/>
        <v>0</v>
      </c>
      <c r="HA84" s="77">
        <f t="shared" ca="1" si="186"/>
        <v>0</v>
      </c>
      <c r="HB84" s="77">
        <f t="shared" ca="1" si="186"/>
        <v>0</v>
      </c>
      <c r="HC84" s="77">
        <f t="shared" ca="1" si="186"/>
        <v>0</v>
      </c>
      <c r="HD84" s="77">
        <f t="shared" ca="1" si="186"/>
        <v>0</v>
      </c>
      <c r="HE84" s="77">
        <f t="shared" ca="1" si="186"/>
        <v>0</v>
      </c>
      <c r="HF84" s="77">
        <f t="shared" ca="1" si="186"/>
        <v>0</v>
      </c>
      <c r="HG84" s="77">
        <f t="shared" ca="1" si="186"/>
        <v>0</v>
      </c>
      <c r="HH84" s="77">
        <f t="shared" ca="1" si="186"/>
        <v>0</v>
      </c>
      <c r="HI84" s="77">
        <f t="shared" ca="1" si="186"/>
        <v>0</v>
      </c>
      <c r="HJ84" s="77">
        <f t="shared" ca="1" si="186"/>
        <v>0</v>
      </c>
      <c r="HK84" s="77">
        <f t="shared" ca="1" si="186"/>
        <v>0</v>
      </c>
      <c r="HL84" s="77">
        <f t="shared" ca="1" si="186"/>
        <v>0</v>
      </c>
      <c r="HM84" s="77">
        <f t="shared" ca="1" si="186"/>
        <v>0</v>
      </c>
      <c r="HN84" s="77">
        <f t="shared" ca="1" si="186"/>
        <v>0</v>
      </c>
      <c r="HO84" s="77">
        <f t="shared" ca="1" si="186"/>
        <v>0</v>
      </c>
      <c r="HP84" s="77">
        <f t="shared" ca="1" si="186"/>
        <v>0</v>
      </c>
      <c r="HQ84" s="77">
        <f t="shared" ca="1" si="186"/>
        <v>0</v>
      </c>
      <c r="HR84" s="77">
        <f t="shared" ca="1" si="186"/>
        <v>0</v>
      </c>
      <c r="HS84" s="77">
        <f t="shared" ca="1" si="186"/>
        <v>0</v>
      </c>
      <c r="HT84" s="77">
        <f t="shared" ca="1" si="186"/>
        <v>0</v>
      </c>
      <c r="HU84" s="77">
        <f t="shared" ca="1" si="186"/>
        <v>0</v>
      </c>
      <c r="HV84" s="77">
        <f t="shared" ca="1" si="186"/>
        <v>0</v>
      </c>
      <c r="HW84" s="77">
        <f t="shared" ca="1" si="186"/>
        <v>0</v>
      </c>
      <c r="HX84" s="77">
        <f t="shared" ca="1" si="186"/>
        <v>0</v>
      </c>
      <c r="HY84" s="77">
        <f t="shared" ca="1" si="186"/>
        <v>0</v>
      </c>
      <c r="HZ84" s="77">
        <f t="shared" ca="1" si="186"/>
        <v>0</v>
      </c>
      <c r="IA84" s="77">
        <f t="shared" ca="1" si="186"/>
        <v>0</v>
      </c>
      <c r="IB84" s="77">
        <f t="shared" ca="1" si="186"/>
        <v>0</v>
      </c>
      <c r="IC84" s="77">
        <f t="shared" ca="1" si="186"/>
        <v>0</v>
      </c>
      <c r="ID84" s="77">
        <f t="shared" ca="1" si="186"/>
        <v>0</v>
      </c>
      <c r="IE84" s="77">
        <f t="shared" ca="1" si="186"/>
        <v>0</v>
      </c>
      <c r="IF84" s="77">
        <f t="shared" ca="1" si="186"/>
        <v>0</v>
      </c>
      <c r="IG84" s="77">
        <f t="shared" ca="1" si="186"/>
        <v>0</v>
      </c>
      <c r="IH84" s="77">
        <f t="shared" ca="1" si="186"/>
        <v>0</v>
      </c>
      <c r="II84" s="77">
        <f t="shared" ca="1" si="186"/>
        <v>0</v>
      </c>
      <c r="IJ84" s="77">
        <f t="shared" ca="1" si="186"/>
        <v>0</v>
      </c>
      <c r="IK84" s="77">
        <f t="shared" ca="1" si="186"/>
        <v>0</v>
      </c>
      <c r="IL84" s="77">
        <f t="shared" ca="1" si="186"/>
        <v>0</v>
      </c>
    </row>
    <row r="85" spans="2:250" ht="12" customHeight="1" outlineLevel="1" x14ac:dyDescent="0.3"/>
    <row r="86" spans="2:250" ht="12" customHeight="1" outlineLevel="1" x14ac:dyDescent="0.3">
      <c r="B86" s="7" t="s">
        <v>288</v>
      </c>
      <c r="D86" s="85">
        <f ca="1">SUM(G86:IL86)</f>
        <v>628435.43013261084</v>
      </c>
      <c r="G86" s="85">
        <f t="shared" ref="G86:BR86" ca="1" si="187">G23-G28</f>
        <v>0</v>
      </c>
      <c r="H86" s="85">
        <f t="shared" ca="1" si="187"/>
        <v>0</v>
      </c>
      <c r="I86" s="85">
        <f t="shared" ca="1" si="187"/>
        <v>0</v>
      </c>
      <c r="J86" s="85">
        <f t="shared" ca="1" si="187"/>
        <v>0</v>
      </c>
      <c r="K86" s="85">
        <f t="shared" ca="1" si="187"/>
        <v>0</v>
      </c>
      <c r="L86" s="85">
        <f t="shared" ca="1" si="187"/>
        <v>0</v>
      </c>
      <c r="M86" s="85">
        <f t="shared" ca="1" si="187"/>
        <v>0</v>
      </c>
      <c r="N86" s="85">
        <f t="shared" ca="1" si="187"/>
        <v>0</v>
      </c>
      <c r="O86" s="85">
        <f t="shared" ca="1" si="187"/>
        <v>0</v>
      </c>
      <c r="P86" s="85">
        <f t="shared" ca="1" si="187"/>
        <v>0</v>
      </c>
      <c r="Q86" s="85">
        <f t="shared" ca="1" si="187"/>
        <v>0</v>
      </c>
      <c r="R86" s="85">
        <f t="shared" ca="1" si="187"/>
        <v>0</v>
      </c>
      <c r="S86" s="85">
        <f t="shared" ca="1" si="187"/>
        <v>1860.694705548176</v>
      </c>
      <c r="T86" s="85">
        <f t="shared" ca="1" si="187"/>
        <v>1866.6364876436583</v>
      </c>
      <c r="U86" s="85">
        <f t="shared" ca="1" si="187"/>
        <v>1872.5972437139426</v>
      </c>
      <c r="V86" s="85">
        <f t="shared" ca="1" si="187"/>
        <v>1878.7276398067297</v>
      </c>
      <c r="W86" s="85">
        <f t="shared" ca="1" si="187"/>
        <v>1884.8781052210797</v>
      </c>
      <c r="X86" s="85">
        <f t="shared" ca="1" si="187"/>
        <v>1891.0487056587372</v>
      </c>
      <c r="Y86" s="85">
        <f t="shared" ca="1" si="187"/>
        <v>1897.2395070365292</v>
      </c>
      <c r="Z86" s="85">
        <f t="shared" ca="1" si="187"/>
        <v>1903.4505754870734</v>
      </c>
      <c r="AA86" s="85">
        <f t="shared" ca="1" si="187"/>
        <v>1909.6819773594943</v>
      </c>
      <c r="AB86" s="85">
        <f t="shared" ca="1" si="187"/>
        <v>1915.9337792201241</v>
      </c>
      <c r="AC86" s="85">
        <f t="shared" ca="1" si="187"/>
        <v>1922.2060478532167</v>
      </c>
      <c r="AD86" s="85">
        <f t="shared" ca="1" si="187"/>
        <v>1928.4988502616561</v>
      </c>
      <c r="AE86" s="85">
        <f t="shared" ca="1" si="187"/>
        <v>1934.8122536676819</v>
      </c>
      <c r="AF86" s="85">
        <f t="shared" ca="1" si="187"/>
        <v>1941.1463255136005</v>
      </c>
      <c r="AG86" s="85">
        <f t="shared" ca="1" si="187"/>
        <v>1947.5011334625051</v>
      </c>
      <c r="AH86" s="85">
        <f t="shared" ca="1" si="187"/>
        <v>1953.8767453989967</v>
      </c>
      <c r="AI86" s="85">
        <f t="shared" ca="1" si="187"/>
        <v>1960.2732294299221</v>
      </c>
      <c r="AJ86" s="85">
        <f t="shared" ca="1" si="187"/>
        <v>1966.6906538850872</v>
      </c>
      <c r="AK86" s="85">
        <f t="shared" ca="1" si="187"/>
        <v>1973.1290873179896</v>
      </c>
      <c r="AL86" s="85">
        <f t="shared" ca="1" si="187"/>
        <v>1979.5885985065579</v>
      </c>
      <c r="AM86" s="85">
        <f t="shared" ca="1" si="187"/>
        <v>1986.0692564538749</v>
      </c>
      <c r="AN86" s="85">
        <f t="shared" ca="1" si="187"/>
        <v>1992.5711303889311</v>
      </c>
      <c r="AO86" s="85">
        <f t="shared" ca="1" si="187"/>
        <v>1999.0942897673467</v>
      </c>
      <c r="AP86" s="85">
        <f t="shared" ca="1" si="187"/>
        <v>2005.6388042721246</v>
      </c>
      <c r="AQ86" s="85">
        <f t="shared" ca="1" si="187"/>
        <v>2012.2047438143909</v>
      </c>
      <c r="AR86" s="85">
        <f t="shared" ca="1" si="187"/>
        <v>2018.7921785341459</v>
      </c>
      <c r="AS86" s="85">
        <f t="shared" ca="1" si="187"/>
        <v>2025.4011788010048</v>
      </c>
      <c r="AT86" s="85">
        <f t="shared" ca="1" si="187"/>
        <v>2032.0318152149594</v>
      </c>
      <c r="AU86" s="85">
        <f t="shared" ca="1" si="187"/>
        <v>2038.6841586071241</v>
      </c>
      <c r="AV86" s="85">
        <f t="shared" ca="1" si="187"/>
        <v>2045.3582800404911</v>
      </c>
      <c r="AW86" s="85">
        <f t="shared" ca="1" si="187"/>
        <v>2052.0542508107119</v>
      </c>
      <c r="AX86" s="85">
        <f t="shared" ca="1" si="187"/>
        <v>2058.7721424468218</v>
      </c>
      <c r="AY86" s="85">
        <f t="shared" ca="1" si="187"/>
        <v>2065.5120267120328</v>
      </c>
      <c r="AZ86" s="85">
        <f t="shared" ca="1" si="187"/>
        <v>2072.2739756044921</v>
      </c>
      <c r="BA86" s="85">
        <f t="shared" ca="1" si="187"/>
        <v>2079.0580613580405</v>
      </c>
      <c r="BB86" s="85">
        <f t="shared" ca="1" si="187"/>
        <v>2085.8643564430131</v>
      </c>
      <c r="BC86" s="85">
        <f t="shared" ca="1" si="187"/>
        <v>2092.6929335669702</v>
      </c>
      <c r="BD86" s="85">
        <f t="shared" ca="1" si="187"/>
        <v>2099.5438656755141</v>
      </c>
      <c r="BE86" s="85">
        <f t="shared" ca="1" si="187"/>
        <v>2106.4172259530478</v>
      </c>
      <c r="BF86" s="85">
        <f t="shared" ca="1" si="187"/>
        <v>2113.3130878235588</v>
      </c>
      <c r="BG86" s="85">
        <f t="shared" ca="1" si="187"/>
        <v>2120.2315249514104</v>
      </c>
      <c r="BH86" s="85">
        <f t="shared" ca="1" si="187"/>
        <v>2127.1726112421147</v>
      </c>
      <c r="BI86" s="85">
        <f t="shared" ca="1" si="187"/>
        <v>2134.1364208431442</v>
      </c>
      <c r="BJ86" s="85">
        <f t="shared" ca="1" si="187"/>
        <v>2141.1230281446951</v>
      </c>
      <c r="BK86" s="85">
        <f t="shared" ca="1" si="187"/>
        <v>2148.1325077805159</v>
      </c>
      <c r="BL86" s="85">
        <f t="shared" ca="1" si="187"/>
        <v>2155.1649346286722</v>
      </c>
      <c r="BM86" s="85">
        <f t="shared" ca="1" si="187"/>
        <v>2162.220383812366</v>
      </c>
      <c r="BN86" s="85">
        <f t="shared" ca="1" si="187"/>
        <v>2169.2989307007338</v>
      </c>
      <c r="BO86" s="85">
        <f t="shared" ca="1" si="187"/>
        <v>2176.4006509096489</v>
      </c>
      <c r="BP86" s="85">
        <f t="shared" ca="1" si="187"/>
        <v>2183.5256203025383</v>
      </c>
      <c r="BQ86" s="85">
        <f t="shared" ca="1" si="187"/>
        <v>2190.6739149911718</v>
      </c>
      <c r="BR86" s="85">
        <f t="shared" ca="1" si="187"/>
        <v>2197.8456113365028</v>
      </c>
      <c r="BS86" s="85">
        <f t="shared" ref="BS86:ED86" ca="1" si="188">BS23-BS28</f>
        <v>2205.0407859494662</v>
      </c>
      <c r="BT86" s="85">
        <f t="shared" ca="1" si="188"/>
        <v>2212.2595156917996</v>
      </c>
      <c r="BU86" s="85">
        <f t="shared" ca="1" si="188"/>
        <v>2219.5018776768684</v>
      </c>
      <c r="BV86" s="85">
        <f t="shared" ca="1" si="188"/>
        <v>2226.7679492704829</v>
      </c>
      <c r="BW86" s="85">
        <f t="shared" ca="1" si="188"/>
        <v>2234.0578080917367</v>
      </c>
      <c r="BX86" s="85">
        <f t="shared" ca="1" si="188"/>
        <v>2241.3715320138199</v>
      </c>
      <c r="BY86" s="85">
        <f t="shared" ca="1" si="188"/>
        <v>2248.7091991648595</v>
      </c>
      <c r="BZ86" s="85">
        <f t="shared" ca="1" si="188"/>
        <v>2256.0708879287631</v>
      </c>
      <c r="CA86" s="85">
        <f t="shared" ca="1" si="188"/>
        <v>2263.4566769460362</v>
      </c>
      <c r="CB86" s="85">
        <f t="shared" ca="1" si="188"/>
        <v>2270.8666451146364</v>
      </c>
      <c r="CC86" s="85">
        <f t="shared" ca="1" si="188"/>
        <v>2278.3008715908181</v>
      </c>
      <c r="CD86" s="85">
        <f t="shared" ca="1" si="188"/>
        <v>2285.7594357899652</v>
      </c>
      <c r="CE86" s="85">
        <f t="shared" ca="1" si="188"/>
        <v>2293.2424173874442</v>
      </c>
      <c r="CF86" s="85">
        <f t="shared" ca="1" si="188"/>
        <v>2300.7498963194721</v>
      </c>
      <c r="CG86" s="85">
        <f t="shared" ca="1" si="188"/>
        <v>2308.2819527839438</v>
      </c>
      <c r="CH86" s="85">
        <f t="shared" ca="1" si="188"/>
        <v>2315.8386672413053</v>
      </c>
      <c r="CI86" s="85">
        <f t="shared" ca="1" si="188"/>
        <v>2323.4201204154069</v>
      </c>
      <c r="CJ86" s="85">
        <f t="shared" ca="1" si="188"/>
        <v>2331.0263932943726</v>
      </c>
      <c r="CK86" s="85">
        <f t="shared" ca="1" si="188"/>
        <v>2338.6575671314549</v>
      </c>
      <c r="CL86" s="85">
        <f t="shared" ca="1" si="188"/>
        <v>2346.3137234459136</v>
      </c>
      <c r="CM86" s="85">
        <f t="shared" ca="1" si="188"/>
        <v>2353.9949440238779</v>
      </c>
      <c r="CN86" s="85">
        <f t="shared" ca="1" si="188"/>
        <v>2361.7013109192249</v>
      </c>
      <c r="CO86" s="85">
        <f t="shared" ca="1" si="188"/>
        <v>2369.4329064544509</v>
      </c>
      <c r="CP86" s="85">
        <f t="shared" ca="1" si="188"/>
        <v>2377.1898132215611</v>
      </c>
      <c r="CQ86" s="85">
        <f t="shared" ca="1" si="188"/>
        <v>2384.9721140829461</v>
      </c>
      <c r="CR86" s="85">
        <f t="shared" ca="1" si="188"/>
        <v>2392.7798921722533</v>
      </c>
      <c r="CS86" s="85">
        <f t="shared" ca="1" si="188"/>
        <v>2400.6132308953056</v>
      </c>
      <c r="CT86" s="85">
        <f t="shared" ca="1" si="188"/>
        <v>2408.4722139309597</v>
      </c>
      <c r="CU86" s="85">
        <f t="shared" ca="1" si="188"/>
        <v>2416.3569252320249</v>
      </c>
      <c r="CV86" s="85">
        <f t="shared" ca="1" si="188"/>
        <v>2424.2674490261488</v>
      </c>
      <c r="CW86" s="85">
        <f t="shared" ca="1" si="188"/>
        <v>2432.2038698167144</v>
      </c>
      <c r="CX86" s="85">
        <f t="shared" ca="1" si="188"/>
        <v>2440.1662723837526</v>
      </c>
      <c r="CY86" s="85">
        <f t="shared" ca="1" si="188"/>
        <v>2448.1547417848342</v>
      </c>
      <c r="CZ86" s="85">
        <f t="shared" ca="1" si="188"/>
        <v>2456.1693633559971</v>
      </c>
      <c r="DA86" s="85">
        <f t="shared" ca="1" si="188"/>
        <v>2464.2102227126306</v>
      </c>
      <c r="DB86" s="85">
        <f t="shared" ca="1" si="188"/>
        <v>2472.2774057504303</v>
      </c>
      <c r="DC86" s="85">
        <f t="shared" ca="1" si="188"/>
        <v>2480.3709986462654</v>
      </c>
      <c r="DD86" s="85">
        <f t="shared" ca="1" si="188"/>
        <v>2488.4910878591472</v>
      </c>
      <c r="DE86" s="85">
        <f t="shared" ca="1" si="188"/>
        <v>2496.637760131116</v>
      </c>
      <c r="DF86" s="85">
        <f t="shared" ca="1" si="188"/>
        <v>2504.8111024882</v>
      </c>
      <c r="DG86" s="85">
        <f t="shared" ca="1" si="188"/>
        <v>2513.0112022413068</v>
      </c>
      <c r="DH86" s="85">
        <f t="shared" ca="1" si="188"/>
        <v>2521.2381469871962</v>
      </c>
      <c r="DI86" s="85">
        <f t="shared" ca="1" si="188"/>
        <v>2529.4920246093861</v>
      </c>
      <c r="DJ86" s="85">
        <f t="shared" ca="1" si="188"/>
        <v>2537.7729232791044</v>
      </c>
      <c r="DK86" s="85">
        <f t="shared" ca="1" si="188"/>
        <v>2546.0809314562321</v>
      </c>
      <c r="DL86" s="85">
        <f t="shared" ca="1" si="188"/>
        <v>2554.4161378902372</v>
      </c>
      <c r="DM86" s="85">
        <f t="shared" ca="1" si="188"/>
        <v>2562.7786316211404</v>
      </c>
      <c r="DN86" s="85">
        <f t="shared" ca="1" si="188"/>
        <v>2571.1685019804463</v>
      </c>
      <c r="DO86" s="85">
        <f t="shared" ca="1" si="188"/>
        <v>2579.5858385921183</v>
      </c>
      <c r="DP86" s="85">
        <f t="shared" ca="1" si="188"/>
        <v>2588.030731373512</v>
      </c>
      <c r="DQ86" s="85">
        <f t="shared" ca="1" si="188"/>
        <v>2596.5032705363647</v>
      </c>
      <c r="DR86" s="85">
        <f t="shared" ca="1" si="188"/>
        <v>2605.0035465877281</v>
      </c>
      <c r="DS86" s="85">
        <f t="shared" ca="1" si="188"/>
        <v>2613.5316503309623</v>
      </c>
      <c r="DT86" s="85">
        <f t="shared" ca="1" si="188"/>
        <v>2622.0876728666881</v>
      </c>
      <c r="DU86" s="85">
        <f t="shared" ca="1" si="188"/>
        <v>2630.6717055937643</v>
      </c>
      <c r="DV86" s="85">
        <f t="shared" ca="1" si="188"/>
        <v>2639.2838402102716</v>
      </c>
      <c r="DW86" s="85">
        <f t="shared" ca="1" si="188"/>
        <v>2647.9241687144822</v>
      </c>
      <c r="DX86" s="85">
        <f t="shared" ca="1" si="188"/>
        <v>2656.5927834058475</v>
      </c>
      <c r="DY86" s="85">
        <f t="shared" ca="1" si="188"/>
        <v>2665.2897768859857</v>
      </c>
      <c r="DZ86" s="85">
        <f t="shared" ca="1" si="188"/>
        <v>2674.0152420596678</v>
      </c>
      <c r="EA86" s="85">
        <f t="shared" ca="1" si="188"/>
        <v>2682.7692721358035</v>
      </c>
      <c r="EB86" s="85">
        <f t="shared" ca="1" si="188"/>
        <v>2691.5519606284543</v>
      </c>
      <c r="EC86" s="85">
        <f t="shared" ca="1" si="188"/>
        <v>2700.3634013578194</v>
      </c>
      <c r="ED86" s="85">
        <f t="shared" ca="1" si="188"/>
        <v>2709.2036884512381</v>
      </c>
      <c r="EE86" s="85">
        <f t="shared" ref="EE86:GP86" ca="1" si="189">EE23-EE28</f>
        <v>2718.0729163442029</v>
      </c>
      <c r="EF86" s="85">
        <f t="shared" ca="1" si="189"/>
        <v>2726.9711797813543</v>
      </c>
      <c r="EG86" s="85">
        <f t="shared" ca="1" si="189"/>
        <v>2735.8985738175143</v>
      </c>
      <c r="EH86" s="85">
        <f t="shared" ca="1" si="189"/>
        <v>2744.8551938186811</v>
      </c>
      <c r="EI86" s="85">
        <f t="shared" ca="1" si="189"/>
        <v>2753.8411354630643</v>
      </c>
      <c r="EJ86" s="85">
        <f t="shared" ca="1" si="189"/>
        <v>2762.8564947420855</v>
      </c>
      <c r="EK86" s="85">
        <f t="shared" ca="1" si="189"/>
        <v>2771.9013679614254</v>
      </c>
      <c r="EL86" s="85">
        <f t="shared" ca="1" si="189"/>
        <v>2780.975851742056</v>
      </c>
      <c r="EM86" s="85">
        <f t="shared" ca="1" si="189"/>
        <v>2790.0800430212366</v>
      </c>
      <c r="EN86" s="85">
        <f t="shared" ca="1" si="189"/>
        <v>2799.2140390535969</v>
      </c>
      <c r="EO86" s="85">
        <f t="shared" ca="1" si="189"/>
        <v>2808.377937412135</v>
      </c>
      <c r="EP86" s="85">
        <f t="shared" ca="1" si="189"/>
        <v>2817.5718359892926</v>
      </c>
      <c r="EQ86" s="85">
        <f t="shared" ca="1" si="189"/>
        <v>2826.795832997972</v>
      </c>
      <c r="ER86" s="85">
        <f t="shared" ca="1" si="189"/>
        <v>2836.0500269726108</v>
      </c>
      <c r="ES86" s="85">
        <f t="shared" ca="1" si="189"/>
        <v>2845.3345167702173</v>
      </c>
      <c r="ET86" s="85">
        <f t="shared" ca="1" si="189"/>
        <v>2854.6494015714306</v>
      </c>
      <c r="EU86" s="85">
        <f t="shared" ca="1" si="189"/>
        <v>2863.9947808815868</v>
      </c>
      <c r="EV86" s="85">
        <f t="shared" ca="1" si="189"/>
        <v>2873.3707545317666</v>
      </c>
      <c r="EW86" s="85">
        <f t="shared" ca="1" si="189"/>
        <v>2882.7774226798883</v>
      </c>
      <c r="EX86" s="85">
        <f t="shared" ca="1" si="189"/>
        <v>2892.2148858117398</v>
      </c>
      <c r="EY86" s="85">
        <f t="shared" ca="1" si="189"/>
        <v>2901.6832447420893</v>
      </c>
      <c r="EZ86" s="85">
        <f t="shared" ca="1" si="189"/>
        <v>2911.1826006157407</v>
      </c>
      <c r="FA86" s="85">
        <f t="shared" ca="1" si="189"/>
        <v>2920.7130549086232</v>
      </c>
      <c r="FB86" s="85">
        <f t="shared" ca="1" si="189"/>
        <v>2930.2747094288643</v>
      </c>
      <c r="FC86" s="85">
        <f t="shared" ca="1" si="189"/>
        <v>2939.8676663178958</v>
      </c>
      <c r="FD86" s="85">
        <f t="shared" ca="1" si="189"/>
        <v>2949.492028051518</v>
      </c>
      <c r="FE86" s="85">
        <f t="shared" ca="1" si="189"/>
        <v>2959.1478974410293</v>
      </c>
      <c r="FF86" s="85">
        <f t="shared" ca="1" si="189"/>
        <v>2968.8353776342901</v>
      </c>
      <c r="FG86" s="85">
        <f t="shared" ca="1" si="189"/>
        <v>2978.554572116851</v>
      </c>
      <c r="FH86" s="85">
        <f t="shared" ca="1" si="189"/>
        <v>2988.3055847130418</v>
      </c>
      <c r="FI86" s="85">
        <f t="shared" ca="1" si="189"/>
        <v>2998.0885195870833</v>
      </c>
      <c r="FJ86" s="85">
        <f t="shared" ca="1" si="189"/>
        <v>3007.9034812442114</v>
      </c>
      <c r="FK86" s="85">
        <f t="shared" ca="1" si="189"/>
        <v>3017.750574531774</v>
      </c>
      <c r="FL86" s="85">
        <f t="shared" ca="1" si="189"/>
        <v>3027.6299046403728</v>
      </c>
      <c r="FM86" s="85">
        <f t="shared" ca="1" si="189"/>
        <v>3037.541577104972</v>
      </c>
      <c r="FN86" s="85">
        <f t="shared" ca="1" si="189"/>
        <v>3047.4856978060216</v>
      </c>
      <c r="FO86" s="85">
        <f t="shared" ca="1" si="189"/>
        <v>3057.4623729706091</v>
      </c>
      <c r="FP86" s="85">
        <f t="shared" ca="1" si="189"/>
        <v>3067.471709173582</v>
      </c>
      <c r="FQ86" s="85">
        <f t="shared" ca="1" si="189"/>
        <v>3077.5138133386681</v>
      </c>
      <c r="FR86" s="85">
        <f t="shared" ca="1" si="189"/>
        <v>3087.5887927396616</v>
      </c>
      <c r="FS86" s="85">
        <f t="shared" ca="1" si="189"/>
        <v>3097.696755001527</v>
      </c>
      <c r="FT86" s="85">
        <f t="shared" ca="1" si="189"/>
        <v>3107.8378081015653</v>
      </c>
      <c r="FU86" s="85">
        <f t="shared" ca="1" si="189"/>
        <v>3118.0120603705709</v>
      </c>
      <c r="FV86" s="85">
        <f t="shared" ca="1" si="189"/>
        <v>3128.2196204939792</v>
      </c>
      <c r="FW86" s="85">
        <f t="shared" ca="1" si="189"/>
        <v>3138.4605975130453</v>
      </c>
      <c r="FX86" s="85">
        <f t="shared" ca="1" si="189"/>
        <v>3148.735100825992</v>
      </c>
      <c r="FY86" s="85">
        <f t="shared" ca="1" si="189"/>
        <v>3159.0432401891685</v>
      </c>
      <c r="FZ86" s="85">
        <f t="shared" ca="1" si="189"/>
        <v>3169.385125718265</v>
      </c>
      <c r="GA86" s="85">
        <f t="shared" ca="1" si="189"/>
        <v>3179.7608678894358</v>
      </c>
      <c r="GB86" s="85">
        <f t="shared" ca="1" si="189"/>
        <v>3190.1705775405262</v>
      </c>
      <c r="GC86" s="85">
        <f t="shared" ca="1" si="189"/>
        <v>3200.6143658722231</v>
      </c>
      <c r="GD86" s="85">
        <f t="shared" ca="1" si="189"/>
        <v>3211.0923444492528</v>
      </c>
      <c r="GE86" s="85">
        <f t="shared" ca="1" si="189"/>
        <v>3221.6046252015913</v>
      </c>
      <c r="GF86" s="85">
        <f t="shared" ca="1" si="189"/>
        <v>3232.1513204256316</v>
      </c>
      <c r="GG86" s="85">
        <f t="shared" ca="1" si="189"/>
        <v>3242.7325427853939</v>
      </c>
      <c r="GH86" s="85">
        <f t="shared" ca="1" si="189"/>
        <v>3253.3484053137399</v>
      </c>
      <c r="GI86" s="85">
        <f t="shared" ca="1" si="189"/>
        <v>3263.9990214135723</v>
      </c>
      <c r="GJ86" s="85">
        <f t="shared" ca="1" si="189"/>
        <v>3274.6845048590312</v>
      </c>
      <c r="GK86" s="85">
        <f t="shared" ca="1" si="189"/>
        <v>3285.4049697967384</v>
      </c>
      <c r="GL86" s="85">
        <f t="shared" ca="1" si="189"/>
        <v>3296.1605307469945</v>
      </c>
      <c r="GM86" s="85">
        <f t="shared" ca="1" si="189"/>
        <v>3306.9513026050154</v>
      </c>
      <c r="GN86" s="85">
        <f t="shared" ca="1" si="189"/>
        <v>3317.7774006421459</v>
      </c>
      <c r="GO86" s="85">
        <f t="shared" ca="1" si="189"/>
        <v>3328.6389405071131</v>
      </c>
      <c r="GP86" s="85">
        <f t="shared" ca="1" si="189"/>
        <v>3339.5360382272302</v>
      </c>
      <c r="GQ86" s="85">
        <f t="shared" ref="GQ86:IL86" ca="1" si="190">GQ23-GQ28</f>
        <v>3350.4688102096625</v>
      </c>
      <c r="GR86" s="85">
        <f t="shared" ca="1" si="190"/>
        <v>3361.4373732426611</v>
      </c>
      <c r="GS86" s="85">
        <f t="shared" ca="1" si="190"/>
        <v>3372.4418444968105</v>
      </c>
      <c r="GT86" s="85">
        <f t="shared" ca="1" si="190"/>
        <v>3383.4823415262945</v>
      </c>
      <c r="GU86" s="85">
        <f t="shared" ca="1" si="190"/>
        <v>3394.5589822701186</v>
      </c>
      <c r="GV86" s="85">
        <f t="shared" ca="1" si="190"/>
        <v>3405.6718850533907</v>
      </c>
      <c r="GW86" s="85">
        <f t="shared" ca="1" si="190"/>
        <v>3416.821168588609</v>
      </c>
      <c r="GX86" s="85">
        <f t="shared" ca="1" si="190"/>
        <v>3428.0069519768804</v>
      </c>
      <c r="GY86" s="85">
        <f t="shared" ca="1" si="190"/>
        <v>3439.2293547092195</v>
      </c>
      <c r="GZ86" s="85">
        <f t="shared" ca="1" si="190"/>
        <v>3450.4884966678364</v>
      </c>
      <c r="HA86" s="85">
        <f t="shared" ca="1" si="190"/>
        <v>3461.7844981273993</v>
      </c>
      <c r="HB86" s="85">
        <f t="shared" ca="1" si="190"/>
        <v>3473.1174797563217</v>
      </c>
      <c r="HC86" s="85">
        <f t="shared" ca="1" si="190"/>
        <v>3484.4875626180474</v>
      </c>
      <c r="HD86" s="85">
        <f t="shared" ca="1" si="190"/>
        <v>3495.8948681723632</v>
      </c>
      <c r="HE86" s="85">
        <f t="shared" ca="1" si="190"/>
        <v>3507.3395182766872</v>
      </c>
      <c r="HF86" s="85">
        <f t="shared" ca="1" si="190"/>
        <v>3518.8216351873489</v>
      </c>
      <c r="HG86" s="85">
        <f t="shared" ca="1" si="190"/>
        <v>3530.3413415609248</v>
      </c>
      <c r="HH86" s="85">
        <f t="shared" ca="1" si="190"/>
        <v>3541.8987604555332</v>
      </c>
      <c r="HI86" s="85">
        <f t="shared" ca="1" si="190"/>
        <v>3553.494015332155</v>
      </c>
      <c r="HJ86" s="85">
        <f t="shared" ca="1" si="190"/>
        <v>3565.1272300559503</v>
      </c>
      <c r="HK86" s="85">
        <f t="shared" ca="1" si="190"/>
        <v>3576.7985288975942</v>
      </c>
      <c r="HL86" s="85">
        <f t="shared" ca="1" si="190"/>
        <v>3588.5080365345493</v>
      </c>
      <c r="HM86" s="85">
        <f t="shared" ca="1" si="190"/>
        <v>3600.255878052496</v>
      </c>
      <c r="HN86" s="85">
        <f t="shared" ca="1" si="190"/>
        <v>3612.042178946569</v>
      </c>
      <c r="HO86" s="85">
        <f t="shared" ca="1" si="190"/>
        <v>3623.8670651227694</v>
      </c>
      <c r="HP86" s="85">
        <f t="shared" ca="1" si="190"/>
        <v>3635.7306628992628</v>
      </c>
      <c r="HQ86" s="85">
        <f t="shared" ca="1" si="190"/>
        <v>3647.6330990077549</v>
      </c>
      <c r="HR86" s="85">
        <f t="shared" ca="1" si="190"/>
        <v>3659.5745005948447</v>
      </c>
      <c r="HS86" s="85">
        <f t="shared" ca="1" si="190"/>
        <v>3671.5549952233632</v>
      </c>
      <c r="HT86" s="85">
        <f t="shared" ca="1" si="190"/>
        <v>3683.5747108737596</v>
      </c>
      <c r="HU86" s="85">
        <f t="shared" ca="1" si="190"/>
        <v>3695.6337759454509</v>
      </c>
      <c r="HV86" s="85">
        <f t="shared" ca="1" si="190"/>
        <v>3707.7323192581971</v>
      </c>
      <c r="HW86" s="85">
        <f t="shared" ca="1" si="190"/>
        <v>3719.8704700534945</v>
      </c>
      <c r="HX86" s="85">
        <f t="shared" ca="1" si="190"/>
        <v>3732.04835799594</v>
      </c>
      <c r="HY86" s="85">
        <f t="shared" ca="1" si="190"/>
        <v>3744.266113174599</v>
      </c>
      <c r="HZ86" s="85">
        <f t="shared" ca="1" si="190"/>
        <v>3756.523866104435</v>
      </c>
      <c r="IA86" s="85">
        <f t="shared" ca="1" si="190"/>
        <v>3768.8217477276812</v>
      </c>
      <c r="IB86" s="85">
        <f t="shared" ca="1" si="190"/>
        <v>3781.1598894152339</v>
      </c>
      <c r="IC86" s="85">
        <f t="shared" ca="1" si="190"/>
        <v>3793.5384229680676</v>
      </c>
      <c r="ID86" s="85">
        <f t="shared" ca="1" si="190"/>
        <v>3793.5384229680676</v>
      </c>
      <c r="IE86" s="85">
        <f t="shared" ca="1" si="190"/>
        <v>3793.5384229680676</v>
      </c>
      <c r="IF86" s="85">
        <f t="shared" ca="1" si="190"/>
        <v>3793.5384229680676</v>
      </c>
      <c r="IG86" s="85">
        <f t="shared" ca="1" si="190"/>
        <v>3793.5384229680676</v>
      </c>
      <c r="IH86" s="85">
        <f t="shared" ca="1" si="190"/>
        <v>3793.5384229680676</v>
      </c>
      <c r="II86" s="85">
        <f t="shared" ca="1" si="190"/>
        <v>3793.5384229680676</v>
      </c>
      <c r="IJ86" s="85">
        <f t="shared" ca="1" si="190"/>
        <v>3793.5384229680676</v>
      </c>
      <c r="IK86" s="85">
        <f t="shared" ca="1" si="190"/>
        <v>3793.5384229680676</v>
      </c>
      <c r="IL86" s="85">
        <f t="shared" ca="1" si="190"/>
        <v>3793.5384229680676</v>
      </c>
      <c r="IM86" s="85"/>
      <c r="IN86" s="85"/>
    </row>
    <row r="87" spans="2:250" ht="12" customHeight="1" outlineLevel="1" x14ac:dyDescent="0.3">
      <c r="B87" s="7" t="s">
        <v>289</v>
      </c>
      <c r="D87" s="85">
        <f ca="1">SUM(G87:IL87)</f>
        <v>593389.63737446826</v>
      </c>
      <c r="G87" s="85">
        <f ca="1">G46-G64+G74-G84</f>
        <v>100.19790695216307</v>
      </c>
      <c r="H87" s="85">
        <f t="shared" ref="H87:BR87" ca="1" si="191">H46-H64+H74-H84</f>
        <v>358.5312402854961</v>
      </c>
      <c r="I87" s="85">
        <f t="shared" ca="1" si="191"/>
        <v>225.19790695216307</v>
      </c>
      <c r="J87" s="85">
        <f t="shared" ca="1" si="191"/>
        <v>183.53124028549632</v>
      </c>
      <c r="K87" s="85">
        <f t="shared" ca="1" si="191"/>
        <v>183.53124028549632</v>
      </c>
      <c r="L87" s="85">
        <f t="shared" ca="1" si="191"/>
        <v>433.5312402854961</v>
      </c>
      <c r="M87" s="85">
        <f t="shared" ca="1" si="191"/>
        <v>100.19790695216307</v>
      </c>
      <c r="N87" s="85">
        <f t="shared" ca="1" si="191"/>
        <v>457.86457361882913</v>
      </c>
      <c r="O87" s="85">
        <f t="shared" ca="1" si="191"/>
        <v>457.86457361882913</v>
      </c>
      <c r="P87" s="85">
        <f t="shared" ca="1" si="191"/>
        <v>457.86457361882913</v>
      </c>
      <c r="Q87" s="85">
        <f t="shared" ca="1" si="191"/>
        <v>541.19790695216261</v>
      </c>
      <c r="R87" s="85">
        <f t="shared" ca="1" si="191"/>
        <v>641.19790695216261</v>
      </c>
      <c r="S87" s="85">
        <f t="shared" ca="1" si="191"/>
        <v>1744.6698740430984</v>
      </c>
      <c r="T87" s="85">
        <f t="shared" ca="1" si="191"/>
        <v>1750.241152442075</v>
      </c>
      <c r="U87" s="85">
        <f t="shared" ca="1" si="191"/>
        <v>1755.8302216812899</v>
      </c>
      <c r="V87" s="85">
        <f t="shared" ca="1" si="191"/>
        <v>1761.5783529287964</v>
      </c>
      <c r="W87" s="85">
        <f t="shared" ca="1" si="191"/>
        <v>1767.3453020622401</v>
      </c>
      <c r="X87" s="85">
        <f t="shared" ca="1" si="191"/>
        <v>1773.1311306864845</v>
      </c>
      <c r="Y87" s="85">
        <f t="shared" ca="1" si="191"/>
        <v>1778.9359006080704</v>
      </c>
      <c r="Z87" s="85">
        <f t="shared" ca="1" si="191"/>
        <v>1784.7596738358716</v>
      </c>
      <c r="AA87" s="85">
        <f t="shared" ca="1" si="191"/>
        <v>1790.6025125817705</v>
      </c>
      <c r="AB87" s="85">
        <f t="shared" ca="1" si="191"/>
        <v>1796.4644792613126</v>
      </c>
      <c r="AC87" s="85">
        <f t="shared" ca="1" si="191"/>
        <v>1802.3456364943813</v>
      </c>
      <c r="AD87" s="85">
        <f t="shared" ca="1" si="191"/>
        <v>1808.2460471058457</v>
      </c>
      <c r="AE87" s="85">
        <f t="shared" ca="1" si="191"/>
        <v>1814.1657741262588</v>
      </c>
      <c r="AF87" s="85">
        <f t="shared" ca="1" si="191"/>
        <v>1820.1048807925181</v>
      </c>
      <c r="AG87" s="85">
        <f t="shared" ca="1" si="191"/>
        <v>1826.0634305485419</v>
      </c>
      <c r="AH87" s="85">
        <f t="shared" ca="1" si="191"/>
        <v>1832.0414870459499</v>
      </c>
      <c r="AI87" s="85">
        <f t="shared" ca="1" si="191"/>
        <v>1838.0391141447308</v>
      </c>
      <c r="AJ87" s="85">
        <f t="shared" ca="1" si="191"/>
        <v>1844.0563759139459</v>
      </c>
      <c r="AK87" s="85">
        <f t="shared" ca="1" si="191"/>
        <v>1850.0933366323934</v>
      </c>
      <c r="AL87" s="85">
        <f t="shared" ca="1" si="191"/>
        <v>1856.1500607893067</v>
      </c>
      <c r="AM87" s="85">
        <f t="shared" ca="1" si="191"/>
        <v>1862.2266130850439</v>
      </c>
      <c r="AN87" s="85">
        <f t="shared" ca="1" si="191"/>
        <v>1868.3230584317662</v>
      </c>
      <c r="AO87" s="85">
        <f t="shared" ca="1" si="191"/>
        <v>1874.4394619541581</v>
      </c>
      <c r="AP87" s="85">
        <f t="shared" ca="1" si="191"/>
        <v>1880.575888990079</v>
      </c>
      <c r="AQ87" s="85">
        <f t="shared" ca="1" si="191"/>
        <v>1886.7324050913103</v>
      </c>
      <c r="AR87" s="85">
        <f t="shared" ca="1" si="191"/>
        <v>1892.9090760242216</v>
      </c>
      <c r="AS87" s="85">
        <f t="shared" ca="1" si="191"/>
        <v>1899.105967770487</v>
      </c>
      <c r="AT87" s="85">
        <f t="shared" ca="1" si="191"/>
        <v>1905.3231465277859</v>
      </c>
      <c r="AU87" s="85">
        <f t="shared" ca="1" si="191"/>
        <v>1911.5606787105244</v>
      </c>
      <c r="AV87" s="85">
        <f t="shared" ca="1" si="191"/>
        <v>1917.8186309505036</v>
      </c>
      <c r="AW87" s="85">
        <f t="shared" ca="1" si="191"/>
        <v>1924.0970700976904</v>
      </c>
      <c r="AX87" s="85">
        <f t="shared" ca="1" si="191"/>
        <v>1930.3960632208782</v>
      </c>
      <c r="AY87" s="85">
        <f t="shared" ca="1" si="191"/>
        <v>1936.7156776084503</v>
      </c>
      <c r="AZ87" s="85">
        <f t="shared" ca="1" si="191"/>
        <v>1943.0559807690388</v>
      </c>
      <c r="BA87" s="85">
        <f t="shared" ca="1" si="191"/>
        <v>1949.4170404323231</v>
      </c>
      <c r="BB87" s="85">
        <f t="shared" ca="1" si="191"/>
        <v>1955.7989245496829</v>
      </c>
      <c r="BC87" s="85">
        <f t="shared" ca="1" si="191"/>
        <v>1962.2017012949655</v>
      </c>
      <c r="BD87" s="85">
        <f t="shared" ca="1" si="191"/>
        <v>1968.6254390651902</v>
      </c>
      <c r="BE87" s="85">
        <f t="shared" ca="1" si="191"/>
        <v>1975.0702064813122</v>
      </c>
      <c r="BF87" s="85">
        <f t="shared" ca="1" si="191"/>
        <v>1981.5360723889025</v>
      </c>
      <c r="BG87" s="85">
        <f t="shared" ca="1" si="191"/>
        <v>1988.0231058589452</v>
      </c>
      <c r="BH87" s="85">
        <f t="shared" ca="1" si="191"/>
        <v>1994.5313761885263</v>
      </c>
      <c r="BI87" s="85">
        <f t="shared" ca="1" si="191"/>
        <v>2001.0609529015965</v>
      </c>
      <c r="BJ87" s="85">
        <f t="shared" ca="1" si="191"/>
        <v>2007.6119057497162</v>
      </c>
      <c r="BK87" s="85">
        <f t="shared" ca="1" si="191"/>
        <v>2014.1843047127823</v>
      </c>
      <c r="BL87" s="85">
        <f t="shared" ca="1" si="191"/>
        <v>2020.7782199998037</v>
      </c>
      <c r="BM87" s="85">
        <f t="shared" ca="1" si="191"/>
        <v>2027.3937220496209</v>
      </c>
      <c r="BN87" s="85">
        <f t="shared" ca="1" si="191"/>
        <v>2034.0308815316748</v>
      </c>
      <c r="BO87" s="85">
        <f t="shared" ca="1" si="191"/>
        <v>2040.6897693467654</v>
      </c>
      <c r="BP87" s="85">
        <f t="shared" ca="1" si="191"/>
        <v>2047.3704566277993</v>
      </c>
      <c r="BQ87" s="85">
        <f t="shared" ca="1" si="191"/>
        <v>2054.0730147405648</v>
      </c>
      <c r="BR87" s="85">
        <f t="shared" ca="1" si="191"/>
        <v>2060.797515284461</v>
      </c>
      <c r="BS87" s="85">
        <f t="shared" ref="BS87:ED87" ca="1" si="192">BS46-BS64+BS74-BS84</f>
        <v>2067.5440300933024</v>
      </c>
      <c r="BT87" s="85">
        <f t="shared" ca="1" si="192"/>
        <v>2074.3126312360655</v>
      </c>
      <c r="BU87" s="85">
        <f t="shared" ca="1" si="192"/>
        <v>2081.1033910176648</v>
      </c>
      <c r="BV87" s="85">
        <f t="shared" ca="1" si="192"/>
        <v>2087.9163819797086</v>
      </c>
      <c r="BW87" s="85">
        <f t="shared" ca="1" si="192"/>
        <v>2094.7516769013</v>
      </c>
      <c r="BX87" s="85">
        <f t="shared" ca="1" si="192"/>
        <v>2101.6093487997969</v>
      </c>
      <c r="BY87" s="85">
        <f t="shared" ca="1" si="192"/>
        <v>2108.4894709316031</v>
      </c>
      <c r="BZ87" s="85">
        <f t="shared" ca="1" si="192"/>
        <v>2115.392116792942</v>
      </c>
      <c r="CA87" s="85">
        <f t="shared" ca="1" si="192"/>
        <v>2122.3173601206381</v>
      </c>
      <c r="CB87" s="85">
        <f t="shared" ca="1" si="192"/>
        <v>2129.2652748929158</v>
      </c>
      <c r="CC87" s="85">
        <f t="shared" ca="1" si="192"/>
        <v>2136.2359353301817</v>
      </c>
      <c r="CD87" s="85">
        <f t="shared" ca="1" si="192"/>
        <v>2143.2294158958357</v>
      </c>
      <c r="CE87" s="85">
        <f t="shared" ca="1" si="192"/>
        <v>2150.2457912970367</v>
      </c>
      <c r="CF87" s="85">
        <f t="shared" ca="1" si="192"/>
        <v>2157.2851364855105</v>
      </c>
      <c r="CG87" s="85">
        <f t="shared" ca="1" si="192"/>
        <v>2164.3475266583682</v>
      </c>
      <c r="CH87" s="85">
        <f t="shared" ca="1" si="192"/>
        <v>2171.4330372588938</v>
      </c>
      <c r="CI87" s="85">
        <f t="shared" ca="1" si="192"/>
        <v>2178.5417439773501</v>
      </c>
      <c r="CJ87" s="85">
        <f t="shared" ca="1" si="192"/>
        <v>2185.6737227517879</v>
      </c>
      <c r="CK87" s="85">
        <f t="shared" ca="1" si="192"/>
        <v>2192.8290497688686</v>
      </c>
      <c r="CL87" s="85">
        <f t="shared" ca="1" si="192"/>
        <v>2200.0078014646588</v>
      </c>
      <c r="CM87" s="85">
        <f t="shared" ca="1" si="192"/>
        <v>2207.2100545254616</v>
      </c>
      <c r="CN87" s="85">
        <f t="shared" ca="1" si="192"/>
        <v>2214.4358858886299</v>
      </c>
      <c r="CO87" s="85">
        <f t="shared" ca="1" si="192"/>
        <v>2221.6853727433918</v>
      </c>
      <c r="CP87" s="85">
        <f t="shared" ca="1" si="192"/>
        <v>2228.9585925316733</v>
      </c>
      <c r="CQ87" s="85">
        <f t="shared" ca="1" si="192"/>
        <v>2236.2556229489219</v>
      </c>
      <c r="CR87" s="85">
        <f t="shared" ca="1" si="192"/>
        <v>2243.5765419449326</v>
      </c>
      <c r="CS87" s="85">
        <f t="shared" ca="1" si="192"/>
        <v>2250.9214277247047</v>
      </c>
      <c r="CT87" s="85">
        <f t="shared" ca="1" si="192"/>
        <v>2258.2903587492528</v>
      </c>
      <c r="CU87" s="85">
        <f t="shared" ca="1" si="192"/>
        <v>2265.6834137364494</v>
      </c>
      <c r="CV87" s="85">
        <f t="shared" ca="1" si="192"/>
        <v>2273.1006716618631</v>
      </c>
      <c r="CW87" s="85">
        <f t="shared" ca="1" si="192"/>
        <v>2280.5422117596245</v>
      </c>
      <c r="CX87" s="85">
        <f t="shared" ca="1" si="192"/>
        <v>2288.0081135232467</v>
      </c>
      <c r="CY87" s="85">
        <f t="shared" ca="1" si="192"/>
        <v>2295.4984567064857</v>
      </c>
      <c r="CZ87" s="85">
        <f t="shared" ca="1" si="192"/>
        <v>2303.0133213241788</v>
      </c>
      <c r="DA87" s="85">
        <f t="shared" ca="1" si="192"/>
        <v>2310.5527876531323</v>
      </c>
      <c r="DB87" s="85">
        <f t="shared" ca="1" si="192"/>
        <v>2318.1169362329401</v>
      </c>
      <c r="DC87" s="85">
        <f t="shared" ca="1" si="192"/>
        <v>2325.7058478668787</v>
      </c>
      <c r="DD87" s="85">
        <f t="shared" ca="1" si="192"/>
        <v>2333.3196036227328</v>
      </c>
      <c r="DE87" s="85">
        <f t="shared" ca="1" si="192"/>
        <v>2340.9582848336959</v>
      </c>
      <c r="DF87" s="85">
        <f t="shared" ca="1" si="192"/>
        <v>2348.6219730992252</v>
      </c>
      <c r="DG87" s="85">
        <f t="shared" ca="1" si="192"/>
        <v>2356.3107502859057</v>
      </c>
      <c r="DH87" s="85">
        <f t="shared" ca="1" si="192"/>
        <v>2364.0246985283411</v>
      </c>
      <c r="DI87" s="85">
        <f t="shared" ca="1" si="192"/>
        <v>2371.763900230013</v>
      </c>
      <c r="DJ87" s="85">
        <f t="shared" ca="1" si="192"/>
        <v>2379.5284380641806</v>
      </c>
      <c r="DK87" s="85">
        <f t="shared" ca="1" si="192"/>
        <v>2387.3183949747454</v>
      </c>
      <c r="DL87" s="85">
        <f t="shared" ca="1" si="192"/>
        <v>2395.1338541771474</v>
      </c>
      <c r="DM87" s="85">
        <f t="shared" ca="1" si="192"/>
        <v>2402.9748991592569</v>
      </c>
      <c r="DN87" s="85">
        <f t="shared" ca="1" si="192"/>
        <v>2410.8416136822616</v>
      </c>
      <c r="DO87" s="85">
        <f t="shared" ca="1" si="192"/>
        <v>2418.7340817815548</v>
      </c>
      <c r="DP87" s="85">
        <f t="shared" ca="1" si="192"/>
        <v>2426.6523877676445</v>
      </c>
      <c r="DQ87" s="85">
        <f t="shared" ca="1" si="192"/>
        <v>2434.596616227047</v>
      </c>
      <c r="DR87" s="85">
        <f t="shared" ca="1" si="192"/>
        <v>2442.5668520231975</v>
      </c>
      <c r="DS87" s="85">
        <f t="shared" ca="1" si="192"/>
        <v>2450.5631802973458</v>
      </c>
      <c r="DT87" s="85">
        <f t="shared" ca="1" si="192"/>
        <v>2458.5856864694779</v>
      </c>
      <c r="DU87" s="85">
        <f t="shared" ca="1" si="192"/>
        <v>2466.6344562392169</v>
      </c>
      <c r="DV87" s="85">
        <f t="shared" ca="1" si="192"/>
        <v>2474.7095755867504</v>
      </c>
      <c r="DW87" s="85">
        <f t="shared" ca="1" si="192"/>
        <v>2482.8111307737345</v>
      </c>
      <c r="DX87" s="85">
        <f t="shared" ca="1" si="192"/>
        <v>2490.9392083442362</v>
      </c>
      <c r="DY87" s="85">
        <f t="shared" ca="1" si="192"/>
        <v>2499.0938951256285</v>
      </c>
      <c r="DZ87" s="85">
        <f t="shared" ca="1" si="192"/>
        <v>2507.2752782295538</v>
      </c>
      <c r="EA87" s="85">
        <f t="shared" ca="1" si="192"/>
        <v>2515.483445052816</v>
      </c>
      <c r="EB87" s="85">
        <f t="shared" ca="1" si="192"/>
        <v>2523.7184832783532</v>
      </c>
      <c r="EC87" s="85">
        <f t="shared" ca="1" si="192"/>
        <v>2531.980480876131</v>
      </c>
      <c r="ED87" s="85">
        <f t="shared" ca="1" si="192"/>
        <v>2540.2695261041226</v>
      </c>
      <c r="EE87" s="85">
        <f t="shared" ref="EE87:GP87" ca="1" si="193">EE46-EE64+EE74-EE84</f>
        <v>2548.585707509239</v>
      </c>
      <c r="EF87" s="85">
        <f t="shared" ca="1" si="193"/>
        <v>2556.9291139282541</v>
      </c>
      <c r="EG87" s="85">
        <f t="shared" ca="1" si="193"/>
        <v>2565.2998344887837</v>
      </c>
      <c r="EH87" s="85">
        <f t="shared" ca="1" si="193"/>
        <v>2573.6979586102188</v>
      </c>
      <c r="EI87" s="85">
        <f t="shared" ca="1" si="193"/>
        <v>2582.1235760046875</v>
      </c>
      <c r="EJ87" s="85">
        <f t="shared" ca="1" si="193"/>
        <v>2590.5767766780045</v>
      </c>
      <c r="EK87" s="85">
        <f t="shared" ca="1" si="193"/>
        <v>2599.0576509306575</v>
      </c>
      <c r="EL87" s="85">
        <f t="shared" ca="1" si="193"/>
        <v>2607.566289358736</v>
      </c>
      <c r="EM87" s="85">
        <f t="shared" ca="1" si="193"/>
        <v>2616.1027828549304</v>
      </c>
      <c r="EN87" s="85">
        <f t="shared" ca="1" si="193"/>
        <v>2624.667222609487</v>
      </c>
      <c r="EO87" s="85">
        <f t="shared" ca="1" si="193"/>
        <v>2633.259700111179</v>
      </c>
      <c r="EP87" s="85">
        <f t="shared" ca="1" si="193"/>
        <v>2641.8803071482926</v>
      </c>
      <c r="EQ87" s="85">
        <f t="shared" ca="1" si="193"/>
        <v>2650.5291358096165</v>
      </c>
      <c r="ER87" s="85">
        <f t="shared" ca="1" si="193"/>
        <v>2659.2062784853897</v>
      </c>
      <c r="ES87" s="85">
        <f t="shared" ca="1" si="193"/>
        <v>2667.91182786834</v>
      </c>
      <c r="ET87" s="85">
        <f t="shared" ca="1" si="193"/>
        <v>2676.6458769546334</v>
      </c>
      <c r="EU87" s="85">
        <f t="shared" ca="1" si="193"/>
        <v>2685.4085190448768</v>
      </c>
      <c r="EV87" s="85">
        <f t="shared" ca="1" si="193"/>
        <v>2694.1998477451289</v>
      </c>
      <c r="EW87" s="85">
        <f t="shared" ca="1" si="193"/>
        <v>2703.019956967888</v>
      </c>
      <c r="EX87" s="85">
        <f t="shared" ca="1" si="193"/>
        <v>2711.8689409330946</v>
      </c>
      <c r="EY87" s="85">
        <f t="shared" ca="1" si="193"/>
        <v>2720.7468941691332</v>
      </c>
      <c r="EZ87" s="85">
        <f t="shared" ca="1" si="193"/>
        <v>2729.6539115138694</v>
      </c>
      <c r="FA87" s="85">
        <f t="shared" ca="1" si="193"/>
        <v>2738.5900881156285</v>
      </c>
      <c r="FB87" s="85">
        <f t="shared" ca="1" si="193"/>
        <v>2747.5555194342287</v>
      </c>
      <c r="FC87" s="85">
        <f t="shared" ca="1" si="193"/>
        <v>2756.5503012419995</v>
      </c>
      <c r="FD87" s="85">
        <f t="shared" ca="1" si="193"/>
        <v>2765.5745296248042</v>
      </c>
      <c r="FE87" s="85">
        <f t="shared" ca="1" si="193"/>
        <v>2774.6283009830786</v>
      </c>
      <c r="FF87" s="85">
        <f t="shared" ca="1" si="193"/>
        <v>2783.7117120328166</v>
      </c>
      <c r="FG87" s="85">
        <f t="shared" ca="1" si="193"/>
        <v>2792.8248598066766</v>
      </c>
      <c r="FH87" s="85">
        <f t="shared" ca="1" si="193"/>
        <v>2801.9678416549359</v>
      </c>
      <c r="FI87" s="85">
        <f t="shared" ca="1" si="193"/>
        <v>2811.1407552466026</v>
      </c>
      <c r="FJ87" s="85">
        <f t="shared" ca="1" si="193"/>
        <v>2820.3436985704138</v>
      </c>
      <c r="FK87" s="85">
        <f t="shared" ca="1" si="193"/>
        <v>2829.5767699359003</v>
      </c>
      <c r="FL87" s="85">
        <f t="shared" ca="1" si="193"/>
        <v>2838.8400679744245</v>
      </c>
      <c r="FM87" s="85">
        <f t="shared" ca="1" si="193"/>
        <v>2848.1336916402579</v>
      </c>
      <c r="FN87" s="85">
        <f t="shared" ca="1" si="193"/>
        <v>2857.4577402115956</v>
      </c>
      <c r="FO87" s="85">
        <f t="shared" ca="1" si="193"/>
        <v>2866.8123132916826</v>
      </c>
      <c r="FP87" s="85">
        <f t="shared" ca="1" si="193"/>
        <v>2876.1975108098013</v>
      </c>
      <c r="FQ87" s="85">
        <f t="shared" ca="1" si="193"/>
        <v>2885.6134330224013</v>
      </c>
      <c r="FR87" s="85">
        <f t="shared" ca="1" si="193"/>
        <v>2895.0601805141359</v>
      </c>
      <c r="FS87" s="85">
        <f t="shared" ca="1" si="193"/>
        <v>2904.5378541989485</v>
      </c>
      <c r="FT87" s="85">
        <f t="shared" ca="1" si="193"/>
        <v>2914.0465553211379</v>
      </c>
      <c r="FU87" s="85">
        <f t="shared" ca="1" si="193"/>
        <v>2923.5863854564705</v>
      </c>
      <c r="FV87" s="85">
        <f t="shared" ca="1" si="193"/>
        <v>2933.1574465132417</v>
      </c>
      <c r="FW87" s="85">
        <f t="shared" ca="1" si="193"/>
        <v>2942.7598407333408</v>
      </c>
      <c r="FX87" s="85">
        <f t="shared" ca="1" si="193"/>
        <v>2952.3936706934073</v>
      </c>
      <c r="FY87" s="85">
        <f t="shared" ca="1" si="193"/>
        <v>2962.0590393058683</v>
      </c>
      <c r="FZ87" s="85">
        <f t="shared" ca="1" si="193"/>
        <v>2971.7560498200637</v>
      </c>
      <c r="GA87" s="85">
        <f t="shared" ca="1" si="193"/>
        <v>2981.4848058233492</v>
      </c>
      <c r="GB87" s="85">
        <f t="shared" ca="1" si="193"/>
        <v>2991.2454112421965</v>
      </c>
      <c r="GC87" s="85">
        <f t="shared" ca="1" si="193"/>
        <v>3001.0379703433027</v>
      </c>
      <c r="GD87" s="85">
        <f t="shared" ca="1" si="193"/>
        <v>3010.8625877347022</v>
      </c>
      <c r="GE87" s="85">
        <f t="shared" ca="1" si="193"/>
        <v>3020.7193683669029</v>
      </c>
      <c r="GF87" s="85">
        <f t="shared" ca="1" si="193"/>
        <v>3030.6084175339893</v>
      </c>
      <c r="GG87" s="85">
        <f t="shared" ca="1" si="193"/>
        <v>3040.5298408747367</v>
      </c>
      <c r="GH87" s="85">
        <f t="shared" ca="1" si="193"/>
        <v>3050.4837443737706</v>
      </c>
      <c r="GI87" s="85">
        <f t="shared" ca="1" si="193"/>
        <v>3060.4702343626777</v>
      </c>
      <c r="GJ87" s="85">
        <f t="shared" ca="1" si="193"/>
        <v>3070.489417521143</v>
      </c>
      <c r="GK87" s="85">
        <f t="shared" ca="1" si="193"/>
        <v>3080.5414008781045</v>
      </c>
      <c r="GL87" s="85">
        <f t="shared" ca="1" si="193"/>
        <v>3090.6262918128723</v>
      </c>
      <c r="GM87" s="85">
        <f t="shared" ca="1" si="193"/>
        <v>3100.7441980562835</v>
      </c>
      <c r="GN87" s="85">
        <f t="shared" ca="1" si="193"/>
        <v>3110.8952276918826</v>
      </c>
      <c r="GO87" s="85">
        <f t="shared" ca="1" si="193"/>
        <v>3121.0794891570331</v>
      </c>
      <c r="GP87" s="85">
        <f t="shared" ca="1" si="193"/>
        <v>3131.2970912440887</v>
      </c>
      <c r="GQ87" s="85">
        <f t="shared" ref="GQ87:IL87" ca="1" si="194">GQ46-GQ64+GQ74-GQ84</f>
        <v>3141.5481431015796</v>
      </c>
      <c r="GR87" s="85">
        <f t="shared" ca="1" si="194"/>
        <v>3151.8327542353436</v>
      </c>
      <c r="GS87" s="85">
        <f t="shared" ca="1" si="194"/>
        <v>3162.1510345097195</v>
      </c>
      <c r="GT87" s="85">
        <f t="shared" ca="1" si="194"/>
        <v>3172.5030941487203</v>
      </c>
      <c r="GU87" s="85">
        <f t="shared" ca="1" si="194"/>
        <v>3182.8890437371847</v>
      </c>
      <c r="GV87" s="85">
        <f t="shared" ca="1" si="194"/>
        <v>3193.3089942219885</v>
      </c>
      <c r="GW87" s="85">
        <f t="shared" ca="1" si="194"/>
        <v>3203.763056913227</v>
      </c>
      <c r="GX87" s="85">
        <f t="shared" ca="1" si="194"/>
        <v>3214.2513434853827</v>
      </c>
      <c r="GY87" s="85">
        <f t="shared" ca="1" si="194"/>
        <v>3224.7739659785366</v>
      </c>
      <c r="GZ87" s="85">
        <f t="shared" ca="1" si="194"/>
        <v>3235.3310367995655</v>
      </c>
      <c r="HA87" s="85">
        <f t="shared" ca="1" si="194"/>
        <v>3245.9226687233167</v>
      </c>
      <c r="HB87" s="85">
        <f t="shared" ca="1" si="194"/>
        <v>3256.5489748938635</v>
      </c>
      <c r="HC87" s="85">
        <f t="shared" ca="1" si="194"/>
        <v>3267.2100688256432</v>
      </c>
      <c r="HD87" s="85">
        <f t="shared" ca="1" si="194"/>
        <v>3277.9060644047568</v>
      </c>
      <c r="HE87" s="85">
        <f t="shared" ca="1" si="194"/>
        <v>3288.6370758901139</v>
      </c>
      <c r="HF87" s="85">
        <f t="shared" ca="1" si="194"/>
        <v>3299.4032179146743</v>
      </c>
      <c r="HG87" s="85">
        <f t="shared" ca="1" si="194"/>
        <v>3310.2046054866623</v>
      </c>
      <c r="HH87" s="85">
        <f t="shared" ca="1" si="194"/>
        <v>3321.0413539908732</v>
      </c>
      <c r="HI87" s="85">
        <f t="shared" ca="1" si="194"/>
        <v>3331.913579189757</v>
      </c>
      <c r="HJ87" s="85">
        <f t="shared" ca="1" si="194"/>
        <v>3342.821397224805</v>
      </c>
      <c r="HK87" s="85">
        <f t="shared" ca="1" si="194"/>
        <v>3353.764924617677</v>
      </c>
      <c r="HL87" s="85">
        <f t="shared" ca="1" si="194"/>
        <v>3364.744278271548</v>
      </c>
      <c r="HM87" s="85">
        <f t="shared" ca="1" si="194"/>
        <v>3375.7595754722497</v>
      </c>
      <c r="HN87" s="85">
        <f t="shared" ca="1" si="194"/>
        <v>3386.8109338896102</v>
      </c>
      <c r="HO87" s="85">
        <f t="shared" ca="1" si="194"/>
        <v>3397.8984715786792</v>
      </c>
      <c r="HP87" s="85">
        <f t="shared" ca="1" si="194"/>
        <v>3409.0223069809508</v>
      </c>
      <c r="HQ87" s="85">
        <f t="shared" ca="1" si="194"/>
        <v>3420.1825589257242</v>
      </c>
      <c r="HR87" s="85">
        <f t="shared" ca="1" si="194"/>
        <v>3431.3793466312636</v>
      </c>
      <c r="HS87" s="85">
        <f t="shared" ca="1" si="194"/>
        <v>3442.6127897061378</v>
      </c>
      <c r="HT87" s="85">
        <f t="shared" ca="1" si="194"/>
        <v>3453.8830081505039</v>
      </c>
      <c r="HU87" s="85">
        <f t="shared" ca="1" si="194"/>
        <v>3465.1901223573477</v>
      </c>
      <c r="HV87" s="85">
        <f t="shared" ca="1" si="194"/>
        <v>3476.5342531137903</v>
      </c>
      <c r="HW87" s="85">
        <f t="shared" ca="1" si="194"/>
        <v>3487.9155216023937</v>
      </c>
      <c r="HX87" s="85">
        <f t="shared" ca="1" si="194"/>
        <v>3499.3340494024087</v>
      </c>
      <c r="HY87" s="85">
        <f t="shared" ca="1" si="194"/>
        <v>3510.7899584911393</v>
      </c>
      <c r="HZ87" s="85">
        <f t="shared" ca="1" si="194"/>
        <v>3522.2833712451975</v>
      </c>
      <c r="IA87" s="85">
        <f t="shared" ca="1" si="194"/>
        <v>3533.8144104418207</v>
      </c>
      <c r="IB87" s="85">
        <f t="shared" ca="1" si="194"/>
        <v>3545.3831992601918</v>
      </c>
      <c r="IC87" s="85">
        <f t="shared" ca="1" si="194"/>
        <v>3556.9898612827456</v>
      </c>
      <c r="ID87" s="85">
        <f t="shared" ca="1" si="194"/>
        <v>3556.9898612827456</v>
      </c>
      <c r="IE87" s="85">
        <f t="shared" ca="1" si="194"/>
        <v>3556.9898612827456</v>
      </c>
      <c r="IF87" s="85">
        <f t="shared" ca="1" si="194"/>
        <v>3556.9898612827456</v>
      </c>
      <c r="IG87" s="85">
        <f t="shared" ca="1" si="194"/>
        <v>3556.9898612827456</v>
      </c>
      <c r="IH87" s="85">
        <f t="shared" ca="1" si="194"/>
        <v>3556.9898612827456</v>
      </c>
      <c r="II87" s="85">
        <f t="shared" ca="1" si="194"/>
        <v>3556.9898612827456</v>
      </c>
      <c r="IJ87" s="85">
        <f t="shared" ca="1" si="194"/>
        <v>3556.9898612827456</v>
      </c>
      <c r="IK87" s="85">
        <f t="shared" ca="1" si="194"/>
        <v>3556.9898612827456</v>
      </c>
      <c r="IL87" s="85">
        <f t="shared" ca="1" si="194"/>
        <v>3556.9898612827456</v>
      </c>
      <c r="IM87" s="85"/>
      <c r="IN87" s="85"/>
    </row>
    <row r="88" spans="2:250" ht="12" customHeight="1" outlineLevel="1" x14ac:dyDescent="0.3"/>
    <row r="89" spans="2:250" ht="12" customHeight="1" outlineLevel="1" x14ac:dyDescent="0.3">
      <c r="B89" s="42" t="s">
        <v>324</v>
      </c>
      <c r="C89" s="3"/>
      <c r="D89" s="3"/>
      <c r="E89" s="3"/>
      <c r="F89" s="3"/>
      <c r="G89" s="3"/>
    </row>
    <row r="90" spans="2:250" s="48" customFormat="1" ht="10.5" customHeight="1" outlineLevel="2" x14ac:dyDescent="0.2">
      <c r="B90" s="4" t="s">
        <v>353</v>
      </c>
      <c r="C90" s="56" t="s">
        <v>150</v>
      </c>
      <c r="D90" s="85">
        <f>SUM(G90:IL90)</f>
        <v>9.4257534246575343</v>
      </c>
      <c r="E90" s="85">
        <f>SUM(Assump!D88:D97)*Assump!$D$135*Assump!$D$136/365*(Assump!$D$131-Assump!$D$130)</f>
        <v>9.4257534246575343</v>
      </c>
      <c r="G90" s="116">
        <f>E90</f>
        <v>9.4257534246575343</v>
      </c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  <c r="CL90" s="59"/>
      <c r="CM90" s="59"/>
      <c r="CN90" s="59"/>
      <c r="CO90" s="59"/>
      <c r="CP90" s="59"/>
      <c r="CQ90" s="59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59"/>
      <c r="DC90" s="59"/>
      <c r="DD90" s="59"/>
      <c r="DE90" s="59"/>
      <c r="DF90" s="59"/>
      <c r="DG90" s="59"/>
      <c r="DH90" s="59"/>
      <c r="DI90" s="59"/>
      <c r="DJ90" s="59"/>
      <c r="DK90" s="59"/>
      <c r="DL90" s="59"/>
      <c r="DM90" s="59"/>
      <c r="DN90" s="59"/>
      <c r="DO90" s="59"/>
      <c r="DP90" s="59"/>
      <c r="DQ90" s="59"/>
      <c r="DR90" s="59"/>
      <c r="DS90" s="59"/>
      <c r="DT90" s="59"/>
      <c r="DU90" s="59"/>
      <c r="DV90" s="59"/>
      <c r="DW90" s="59"/>
      <c r="DX90" s="59"/>
      <c r="DY90" s="59"/>
      <c r="DZ90" s="59"/>
      <c r="EA90" s="59"/>
      <c r="EB90" s="59"/>
      <c r="EC90" s="59"/>
      <c r="ED90" s="59"/>
      <c r="EE90" s="59"/>
      <c r="EF90" s="59"/>
      <c r="EG90" s="59"/>
      <c r="EH90" s="59"/>
      <c r="EI90" s="59"/>
      <c r="EJ90" s="59"/>
      <c r="EK90" s="59"/>
      <c r="EL90" s="59"/>
      <c r="EM90" s="59"/>
      <c r="EN90" s="59"/>
      <c r="EO90" s="59"/>
      <c r="EP90" s="59"/>
      <c r="EQ90" s="59"/>
      <c r="ER90" s="59"/>
      <c r="ES90" s="59"/>
      <c r="ET90" s="59"/>
      <c r="EU90" s="59"/>
      <c r="EV90" s="59"/>
      <c r="EW90" s="59"/>
      <c r="EX90" s="59"/>
      <c r="EY90" s="59"/>
      <c r="EZ90" s="59"/>
      <c r="FA90" s="59"/>
      <c r="FB90" s="59"/>
      <c r="FC90" s="59"/>
      <c r="FD90" s="59"/>
      <c r="FE90" s="59"/>
      <c r="FF90" s="59"/>
      <c r="FG90" s="59"/>
      <c r="FH90" s="59"/>
      <c r="FI90" s="59"/>
      <c r="FJ90" s="59"/>
      <c r="FK90" s="59"/>
      <c r="FL90" s="59"/>
      <c r="FM90" s="59"/>
      <c r="FN90" s="59"/>
      <c r="FO90" s="59"/>
      <c r="FP90" s="59"/>
      <c r="FQ90" s="59"/>
      <c r="FR90" s="59"/>
      <c r="FS90" s="59"/>
      <c r="FT90" s="59"/>
      <c r="FU90" s="59"/>
      <c r="FV90" s="59"/>
      <c r="FW90" s="59"/>
      <c r="FX90" s="59"/>
      <c r="FY90" s="59"/>
      <c r="FZ90" s="59"/>
      <c r="GA90" s="59"/>
      <c r="GB90" s="59"/>
      <c r="GC90" s="59"/>
      <c r="GD90" s="59"/>
      <c r="GE90" s="59"/>
      <c r="GF90" s="59"/>
      <c r="GG90" s="59"/>
      <c r="GH90" s="59"/>
      <c r="GI90" s="59"/>
      <c r="GJ90" s="59"/>
      <c r="GK90" s="59"/>
      <c r="GL90" s="59"/>
      <c r="GM90" s="59"/>
      <c r="GN90" s="59"/>
      <c r="GO90" s="59"/>
      <c r="GP90" s="59"/>
      <c r="GQ90" s="59"/>
      <c r="GR90" s="59"/>
      <c r="GS90" s="59"/>
      <c r="GT90" s="59"/>
      <c r="GU90" s="59"/>
      <c r="GV90" s="59"/>
      <c r="GW90" s="59"/>
      <c r="GX90" s="59"/>
      <c r="GY90" s="59"/>
      <c r="GZ90" s="59"/>
      <c r="HA90" s="59"/>
      <c r="HB90" s="59"/>
      <c r="HC90" s="59"/>
      <c r="HD90" s="59"/>
      <c r="HE90" s="59"/>
      <c r="HF90" s="59"/>
      <c r="HG90" s="59"/>
      <c r="HH90" s="59"/>
      <c r="HI90" s="59"/>
      <c r="HJ90" s="59"/>
      <c r="HK90" s="59"/>
      <c r="HL90" s="59"/>
      <c r="HM90" s="59"/>
      <c r="HN90" s="59"/>
      <c r="HO90" s="59"/>
      <c r="HP90" s="59"/>
      <c r="HQ90" s="59"/>
      <c r="HR90" s="59"/>
      <c r="HS90" s="59"/>
      <c r="HT90" s="59"/>
      <c r="HU90" s="59"/>
      <c r="HV90" s="59"/>
      <c r="HW90" s="59"/>
      <c r="HX90" s="59"/>
      <c r="HY90" s="59"/>
      <c r="HZ90" s="59"/>
      <c r="IA90" s="59"/>
      <c r="IB90" s="59"/>
      <c r="IC90" s="59"/>
      <c r="ID90" s="59"/>
      <c r="IE90" s="59"/>
      <c r="IF90" s="59"/>
      <c r="IG90" s="59"/>
      <c r="IH90" s="59"/>
      <c r="II90" s="59"/>
      <c r="IJ90" s="59"/>
      <c r="IK90" s="59"/>
      <c r="IL90" s="59"/>
    </row>
    <row r="91" spans="2:250" s="48" customFormat="1" ht="10.5" customHeight="1" outlineLevel="2" x14ac:dyDescent="0.2">
      <c r="B91" s="4" t="s">
        <v>325</v>
      </c>
      <c r="C91" s="56" t="s">
        <v>150</v>
      </c>
      <c r="D91" s="177">
        <f>SUM(G91:IL91)</f>
        <v>23.5</v>
      </c>
      <c r="E91" s="177">
        <f>SUM(Assump!D88:D97)*Assump!$D$141*Assump!$D$142/365*(Assump!$D$139-Assump!$D$138)</f>
        <v>23.435616438356163</v>
      </c>
      <c r="G91" s="175">
        <f>$E$91/(Assump!$D$139-Assump!$D$138)*(365/12)*G15</f>
        <v>1.9583333333333335</v>
      </c>
      <c r="H91" s="175">
        <f>$E$91/(Assump!$D$139-Assump!$D$138)*(365/12)*H15</f>
        <v>1.9583333333333335</v>
      </c>
      <c r="I91" s="175">
        <f>$E$91/(Assump!$D$139-Assump!$D$138)*(365/12)*I15</f>
        <v>1.9583333333333335</v>
      </c>
      <c r="J91" s="175">
        <f>$E$91/(Assump!$D$139-Assump!$D$138)*(365/12)*J15</f>
        <v>1.9583333333333335</v>
      </c>
      <c r="K91" s="175">
        <f>$E$91/(Assump!$D$139-Assump!$D$138)*(365/12)*K15</f>
        <v>1.9583333333333335</v>
      </c>
      <c r="L91" s="175">
        <f>$E$91/(Assump!$D$139-Assump!$D$138)*(365/12)*L15</f>
        <v>1.9583333333333335</v>
      </c>
      <c r="M91" s="175">
        <f>$E$91/(Assump!$D$139-Assump!$D$138)*(365/12)*M15</f>
        <v>1.9583333333333335</v>
      </c>
      <c r="N91" s="175">
        <f>$E$91/(Assump!$D$139-Assump!$D$138)*(365/12)*N15</f>
        <v>1.9583333333333335</v>
      </c>
      <c r="O91" s="175">
        <f>$E$91/(Assump!$D$139-Assump!$D$138)*(365/12)*O15</f>
        <v>1.9583333333333335</v>
      </c>
      <c r="P91" s="175">
        <f>$E$91/(Assump!$D$139-Assump!$D$138)*(365/12)*P15</f>
        <v>1.9583333333333335</v>
      </c>
      <c r="Q91" s="175">
        <f>$E$91/(Assump!$D$139-Assump!$D$138)*(365/12)*Q15</f>
        <v>1.9583333333333335</v>
      </c>
      <c r="R91" s="175">
        <f>$E$91/(Assump!$D$139-Assump!$D$138)*(365/12)*R15</f>
        <v>1.9583333333333335</v>
      </c>
      <c r="S91" s="175">
        <f>$E$91/(Assump!$D$139-Assump!$D$138)*(365/12)*S15</f>
        <v>0</v>
      </c>
      <c r="T91" s="175">
        <f>$E$91/(Assump!$D$139-Assump!$D$138)*(365/12)*T15</f>
        <v>0</v>
      </c>
      <c r="U91" s="175">
        <f>$E$91/(Assump!$D$139-Assump!$D$138)*(365/12)*U15</f>
        <v>0</v>
      </c>
      <c r="V91" s="175">
        <f>$E$91/(Assump!$D$139-Assump!$D$138)*(365/12)*V15</f>
        <v>0</v>
      </c>
      <c r="W91" s="175">
        <f>$E$91/(Assump!$D$139-Assump!$D$138)*(365/12)*W15</f>
        <v>0</v>
      </c>
      <c r="X91" s="175">
        <f>$E$91/(Assump!$D$139-Assump!$D$138)*(365/12)*X15</f>
        <v>0</v>
      </c>
      <c r="Y91" s="175">
        <f>$E$91/(Assump!$D$139-Assump!$D$138)*(365/12)*Y15</f>
        <v>0</v>
      </c>
      <c r="Z91" s="175">
        <f>$E$91/(Assump!$D$139-Assump!$D$138)*(365/12)*Z15</f>
        <v>0</v>
      </c>
      <c r="AA91" s="175">
        <f>$E$91/(Assump!$D$139-Assump!$D$138)*(365/12)*AA15</f>
        <v>0</v>
      </c>
      <c r="AB91" s="175">
        <f>$E$91/(Assump!$D$139-Assump!$D$138)*(365/12)*AB15</f>
        <v>0</v>
      </c>
      <c r="AC91" s="175">
        <f>$E$91/(Assump!$D$139-Assump!$D$138)*(365/12)*AC15</f>
        <v>0</v>
      </c>
      <c r="AD91" s="175">
        <f>$E$91/(Assump!$D$139-Assump!$D$138)*(365/12)*AD15</f>
        <v>0</v>
      </c>
      <c r="AE91" s="175">
        <f>$E$91/(Assump!$D$139-Assump!$D$138)*(365/12)*AE15</f>
        <v>0</v>
      </c>
      <c r="AF91" s="175">
        <f>$E$91/(Assump!$D$139-Assump!$D$138)*(365/12)*AF15</f>
        <v>0</v>
      </c>
      <c r="AG91" s="175">
        <f>$E$91/(Assump!$D$139-Assump!$D$138)*(365/12)*AG15</f>
        <v>0</v>
      </c>
      <c r="AH91" s="175">
        <f>$E$91/(Assump!$D$139-Assump!$D$138)*(365/12)*AH15</f>
        <v>0</v>
      </c>
      <c r="AI91" s="175">
        <f>$E$91/(Assump!$D$139-Assump!$D$138)*(365/12)*AI15</f>
        <v>0</v>
      </c>
      <c r="AJ91" s="175">
        <f>$E$91/(Assump!$D$139-Assump!$D$138)*(365/12)*AJ15</f>
        <v>0</v>
      </c>
      <c r="AK91" s="175">
        <f>$E$91/(Assump!$D$139-Assump!$D$138)*(365/12)*AK15</f>
        <v>0</v>
      </c>
      <c r="AL91" s="175">
        <f>$E$91/(Assump!$D$139-Assump!$D$138)*(365/12)*AL15</f>
        <v>0</v>
      </c>
      <c r="AM91" s="175">
        <f>$E$91/(Assump!$D$139-Assump!$D$138)*(365/12)*AM15</f>
        <v>0</v>
      </c>
      <c r="AN91" s="175">
        <f>$E$91/(Assump!$D$139-Assump!$D$138)*(365/12)*AN15</f>
        <v>0</v>
      </c>
      <c r="AO91" s="175">
        <f>$E$91/(Assump!$D$139-Assump!$D$138)*(365/12)*AO15</f>
        <v>0</v>
      </c>
      <c r="AP91" s="175">
        <f>$E$91/(Assump!$D$139-Assump!$D$138)*(365/12)*AP15</f>
        <v>0</v>
      </c>
      <c r="AQ91" s="175">
        <f>$E$91/(Assump!$D$139-Assump!$D$138)*(365/12)*AQ15</f>
        <v>0</v>
      </c>
      <c r="AR91" s="175">
        <f>$E$91/(Assump!$D$139-Assump!$D$138)*(365/12)*AR15</f>
        <v>0</v>
      </c>
      <c r="AS91" s="175">
        <f>$E$91/(Assump!$D$139-Assump!$D$138)*(365/12)*AS15</f>
        <v>0</v>
      </c>
      <c r="AT91" s="175">
        <f>$E$91/(Assump!$D$139-Assump!$D$138)*(365/12)*AT15</f>
        <v>0</v>
      </c>
      <c r="AU91" s="175">
        <f>$E$91/(Assump!$D$139-Assump!$D$138)*(365/12)*AU15</f>
        <v>0</v>
      </c>
      <c r="AV91" s="175">
        <f>$E$91/(Assump!$D$139-Assump!$D$138)*(365/12)*AV15</f>
        <v>0</v>
      </c>
      <c r="AW91" s="175">
        <f>$E$91/(Assump!$D$139-Assump!$D$138)*(365/12)*AW15</f>
        <v>0</v>
      </c>
      <c r="AX91" s="175">
        <f>$E$91/(Assump!$D$139-Assump!$D$138)*(365/12)*AX15</f>
        <v>0</v>
      </c>
      <c r="AY91" s="175">
        <f>$E$91/(Assump!$D$139-Assump!$D$138)*(365/12)*AY15</f>
        <v>0</v>
      </c>
      <c r="AZ91" s="175">
        <f>$E$91/(Assump!$D$139-Assump!$D$138)*(365/12)*AZ15</f>
        <v>0</v>
      </c>
      <c r="BA91" s="175">
        <f>$E$91/(Assump!$D$139-Assump!$D$138)*(365/12)*BA15</f>
        <v>0</v>
      </c>
      <c r="BB91" s="175">
        <f>$E$91/(Assump!$D$139-Assump!$D$138)*(365/12)*BB15</f>
        <v>0</v>
      </c>
      <c r="BC91" s="175">
        <f>$E$91/(Assump!$D$139-Assump!$D$138)*(365/12)*BC15</f>
        <v>0</v>
      </c>
      <c r="BD91" s="175">
        <f>$E$91/(Assump!$D$139-Assump!$D$138)*(365/12)*BD15</f>
        <v>0</v>
      </c>
      <c r="BE91" s="175">
        <f>$E$91/(Assump!$D$139-Assump!$D$138)*(365/12)*BE15</f>
        <v>0</v>
      </c>
      <c r="BF91" s="175">
        <f>$E$91/(Assump!$D$139-Assump!$D$138)*(365/12)*BF15</f>
        <v>0</v>
      </c>
      <c r="BG91" s="175">
        <f>$E$91/(Assump!$D$139-Assump!$D$138)*(365/12)*BG15</f>
        <v>0</v>
      </c>
      <c r="BH91" s="175">
        <f>$E$91/(Assump!$D$139-Assump!$D$138)*(365/12)*BH15</f>
        <v>0</v>
      </c>
      <c r="BI91" s="175">
        <f>$E$91/(Assump!$D$139-Assump!$D$138)*(365/12)*BI15</f>
        <v>0</v>
      </c>
      <c r="BJ91" s="175">
        <f>$E$91/(Assump!$D$139-Assump!$D$138)*(365/12)*BJ15</f>
        <v>0</v>
      </c>
      <c r="BK91" s="175">
        <f>$E$91/(Assump!$D$139-Assump!$D$138)*(365/12)*BK15</f>
        <v>0</v>
      </c>
      <c r="BL91" s="175">
        <f>$E$91/(Assump!$D$139-Assump!$D$138)*(365/12)*BL15</f>
        <v>0</v>
      </c>
      <c r="BM91" s="175">
        <f>$E$91/(Assump!$D$139-Assump!$D$138)*(365/12)*BM15</f>
        <v>0</v>
      </c>
      <c r="BN91" s="175">
        <f>$E$91/(Assump!$D$139-Assump!$D$138)*(365/12)*BN15</f>
        <v>0</v>
      </c>
      <c r="BO91" s="175">
        <f>$E$91/(Assump!$D$139-Assump!$D$138)*(365/12)*BO15</f>
        <v>0</v>
      </c>
      <c r="BP91" s="175">
        <f>$E$91/(Assump!$D$139-Assump!$D$138)*(365/12)*BP15</f>
        <v>0</v>
      </c>
      <c r="BQ91" s="175">
        <f>$E$91/(Assump!$D$139-Assump!$D$138)*(365/12)*BQ15</f>
        <v>0</v>
      </c>
      <c r="BR91" s="175">
        <f>$E$91/(Assump!$D$139-Assump!$D$138)*(365/12)*BR15</f>
        <v>0</v>
      </c>
      <c r="BS91" s="175">
        <f>$E$91/(Assump!$D$139-Assump!$D$138)*(365/12)*BS15</f>
        <v>0</v>
      </c>
      <c r="BT91" s="175">
        <f>$E$91/(Assump!$D$139-Assump!$D$138)*(365/12)*BT15</f>
        <v>0</v>
      </c>
      <c r="BU91" s="175">
        <f>$E$91/(Assump!$D$139-Assump!$D$138)*(365/12)*BU15</f>
        <v>0</v>
      </c>
      <c r="BV91" s="175">
        <f>$E$91/(Assump!$D$139-Assump!$D$138)*(365/12)*BV15</f>
        <v>0</v>
      </c>
      <c r="BW91" s="175">
        <f>$E$91/(Assump!$D$139-Assump!$D$138)*(365/12)*BW15</f>
        <v>0</v>
      </c>
      <c r="BX91" s="175">
        <f>$E$91/(Assump!$D$139-Assump!$D$138)*(365/12)*BX15</f>
        <v>0</v>
      </c>
      <c r="BY91" s="175">
        <f>$E$91/(Assump!$D$139-Assump!$D$138)*(365/12)*BY15</f>
        <v>0</v>
      </c>
      <c r="BZ91" s="175">
        <f>$E$91/(Assump!$D$139-Assump!$D$138)*(365/12)*BZ15</f>
        <v>0</v>
      </c>
      <c r="CA91" s="175">
        <f>$E$91/(Assump!$D$139-Assump!$D$138)*(365/12)*CA15</f>
        <v>0</v>
      </c>
      <c r="CB91" s="175">
        <f>$E$91/(Assump!$D$139-Assump!$D$138)*(365/12)*CB15</f>
        <v>0</v>
      </c>
      <c r="CC91" s="175">
        <f>$E$91/(Assump!$D$139-Assump!$D$138)*(365/12)*CC15</f>
        <v>0</v>
      </c>
      <c r="CD91" s="175">
        <f>$E$91/(Assump!$D$139-Assump!$D$138)*(365/12)*CD15</f>
        <v>0</v>
      </c>
      <c r="CE91" s="175">
        <f>$E$91/(Assump!$D$139-Assump!$D$138)*(365/12)*CE15</f>
        <v>0</v>
      </c>
      <c r="CF91" s="175">
        <f>$E$91/(Assump!$D$139-Assump!$D$138)*(365/12)*CF15</f>
        <v>0</v>
      </c>
      <c r="CG91" s="175">
        <f>$E$91/(Assump!$D$139-Assump!$D$138)*(365/12)*CG15</f>
        <v>0</v>
      </c>
      <c r="CH91" s="175">
        <f>$E$91/(Assump!$D$139-Assump!$D$138)*(365/12)*CH15</f>
        <v>0</v>
      </c>
      <c r="CI91" s="175">
        <f>$E$91/(Assump!$D$139-Assump!$D$138)*(365/12)*CI15</f>
        <v>0</v>
      </c>
      <c r="CJ91" s="175">
        <f>$E$91/(Assump!$D$139-Assump!$D$138)*(365/12)*CJ15</f>
        <v>0</v>
      </c>
      <c r="CK91" s="175">
        <f>$E$91/(Assump!$D$139-Assump!$D$138)*(365/12)*CK15</f>
        <v>0</v>
      </c>
      <c r="CL91" s="175">
        <f>$E$91/(Assump!$D$139-Assump!$D$138)*(365/12)*CL15</f>
        <v>0</v>
      </c>
      <c r="CM91" s="175">
        <f>$E$91/(Assump!$D$139-Assump!$D$138)*(365/12)*CM15</f>
        <v>0</v>
      </c>
      <c r="CN91" s="175">
        <f>$E$91/(Assump!$D$139-Assump!$D$138)*(365/12)*CN15</f>
        <v>0</v>
      </c>
      <c r="CO91" s="175">
        <f>$E$91/(Assump!$D$139-Assump!$D$138)*(365/12)*CO15</f>
        <v>0</v>
      </c>
      <c r="CP91" s="175">
        <f>$E$91/(Assump!$D$139-Assump!$D$138)*(365/12)*CP15</f>
        <v>0</v>
      </c>
      <c r="CQ91" s="175">
        <f>$E$91/(Assump!$D$139-Assump!$D$138)*(365/12)*CQ15</f>
        <v>0</v>
      </c>
      <c r="CR91" s="175">
        <f>$E$91/(Assump!$D$139-Assump!$D$138)*(365/12)*CR15</f>
        <v>0</v>
      </c>
      <c r="CS91" s="175">
        <f>$E$91/(Assump!$D$139-Assump!$D$138)*(365/12)*CS15</f>
        <v>0</v>
      </c>
      <c r="CT91" s="175">
        <f>$E$91/(Assump!$D$139-Assump!$D$138)*(365/12)*CT15</f>
        <v>0</v>
      </c>
      <c r="CU91" s="175">
        <f>$E$91/(Assump!$D$139-Assump!$D$138)*(365/12)*CU15</f>
        <v>0</v>
      </c>
      <c r="CV91" s="175">
        <f>$E$91/(Assump!$D$139-Assump!$D$138)*(365/12)*CV15</f>
        <v>0</v>
      </c>
      <c r="CW91" s="175">
        <f>$E$91/(Assump!$D$139-Assump!$D$138)*(365/12)*CW15</f>
        <v>0</v>
      </c>
      <c r="CX91" s="175">
        <f>$E$91/(Assump!$D$139-Assump!$D$138)*(365/12)*CX15</f>
        <v>0</v>
      </c>
      <c r="CY91" s="175">
        <f>$E$91/(Assump!$D$139-Assump!$D$138)*(365/12)*CY15</f>
        <v>0</v>
      </c>
      <c r="CZ91" s="175">
        <f>$E$91/(Assump!$D$139-Assump!$D$138)*(365/12)*CZ15</f>
        <v>0</v>
      </c>
      <c r="DA91" s="175">
        <f>$E$91/(Assump!$D$139-Assump!$D$138)*(365/12)*DA15</f>
        <v>0</v>
      </c>
      <c r="DB91" s="175">
        <f>$E$91/(Assump!$D$139-Assump!$D$138)*(365/12)*DB15</f>
        <v>0</v>
      </c>
      <c r="DC91" s="175">
        <f>$E$91/(Assump!$D$139-Assump!$D$138)*(365/12)*DC15</f>
        <v>0</v>
      </c>
      <c r="DD91" s="175">
        <f>$E$91/(Assump!$D$139-Assump!$D$138)*(365/12)*DD15</f>
        <v>0</v>
      </c>
      <c r="DE91" s="175">
        <f>$E$91/(Assump!$D$139-Assump!$D$138)*(365/12)*DE15</f>
        <v>0</v>
      </c>
      <c r="DF91" s="175">
        <f>$E$91/(Assump!$D$139-Assump!$D$138)*(365/12)*DF15</f>
        <v>0</v>
      </c>
      <c r="DG91" s="175">
        <f>$E$91/(Assump!$D$139-Assump!$D$138)*(365/12)*DG15</f>
        <v>0</v>
      </c>
      <c r="DH91" s="175">
        <f>$E$91/(Assump!$D$139-Assump!$D$138)*(365/12)*DH15</f>
        <v>0</v>
      </c>
      <c r="DI91" s="175">
        <f>$E$91/(Assump!$D$139-Assump!$D$138)*(365/12)*DI15</f>
        <v>0</v>
      </c>
      <c r="DJ91" s="175">
        <f>$E$91/(Assump!$D$139-Assump!$D$138)*(365/12)*DJ15</f>
        <v>0</v>
      </c>
      <c r="DK91" s="175">
        <f>$E$91/(Assump!$D$139-Assump!$D$138)*(365/12)*DK15</f>
        <v>0</v>
      </c>
      <c r="DL91" s="175">
        <f>$E$91/(Assump!$D$139-Assump!$D$138)*(365/12)*DL15</f>
        <v>0</v>
      </c>
      <c r="DM91" s="175">
        <f>$E$91/(Assump!$D$139-Assump!$D$138)*(365/12)*DM15</f>
        <v>0</v>
      </c>
      <c r="DN91" s="175">
        <f>$E$91/(Assump!$D$139-Assump!$D$138)*(365/12)*DN15</f>
        <v>0</v>
      </c>
      <c r="DO91" s="175">
        <f>$E$91/(Assump!$D$139-Assump!$D$138)*(365/12)*DO15</f>
        <v>0</v>
      </c>
      <c r="DP91" s="175">
        <f>$E$91/(Assump!$D$139-Assump!$D$138)*(365/12)*DP15</f>
        <v>0</v>
      </c>
      <c r="DQ91" s="175">
        <f>$E$91/(Assump!$D$139-Assump!$D$138)*(365/12)*DQ15</f>
        <v>0</v>
      </c>
      <c r="DR91" s="175">
        <f>$E$91/(Assump!$D$139-Assump!$D$138)*(365/12)*DR15</f>
        <v>0</v>
      </c>
      <c r="DS91" s="175">
        <f>$E$91/(Assump!$D$139-Assump!$D$138)*(365/12)*DS15</f>
        <v>0</v>
      </c>
      <c r="DT91" s="175">
        <f>$E$91/(Assump!$D$139-Assump!$D$138)*(365/12)*DT15</f>
        <v>0</v>
      </c>
      <c r="DU91" s="175">
        <f>$E$91/(Assump!$D$139-Assump!$D$138)*(365/12)*DU15</f>
        <v>0</v>
      </c>
      <c r="DV91" s="175">
        <f>$E$91/(Assump!$D$139-Assump!$D$138)*(365/12)*DV15</f>
        <v>0</v>
      </c>
      <c r="DW91" s="175">
        <f>$E$91/(Assump!$D$139-Assump!$D$138)*(365/12)*DW15</f>
        <v>0</v>
      </c>
      <c r="DX91" s="175">
        <f>$E$91/(Assump!$D$139-Assump!$D$138)*(365/12)*DX15</f>
        <v>0</v>
      </c>
      <c r="DY91" s="175">
        <f>$E$91/(Assump!$D$139-Assump!$D$138)*(365/12)*DY15</f>
        <v>0</v>
      </c>
      <c r="DZ91" s="175">
        <f>$E$91/(Assump!$D$139-Assump!$D$138)*(365/12)*DZ15</f>
        <v>0</v>
      </c>
      <c r="EA91" s="175">
        <f>$E$91/(Assump!$D$139-Assump!$D$138)*(365/12)*EA15</f>
        <v>0</v>
      </c>
      <c r="EB91" s="175">
        <f>$E$91/(Assump!$D$139-Assump!$D$138)*(365/12)*EB15</f>
        <v>0</v>
      </c>
      <c r="EC91" s="175">
        <f>$E$91/(Assump!$D$139-Assump!$D$138)*(365/12)*EC15</f>
        <v>0</v>
      </c>
      <c r="ED91" s="175">
        <f>$E$91/(Assump!$D$139-Assump!$D$138)*(365/12)*ED15</f>
        <v>0</v>
      </c>
      <c r="EE91" s="175">
        <f>$E$91/(Assump!$D$139-Assump!$D$138)*(365/12)*EE15</f>
        <v>0</v>
      </c>
      <c r="EF91" s="175">
        <f>$E$91/(Assump!$D$139-Assump!$D$138)*(365/12)*EF15</f>
        <v>0</v>
      </c>
      <c r="EG91" s="175">
        <f>$E$91/(Assump!$D$139-Assump!$D$138)*(365/12)*EG15</f>
        <v>0</v>
      </c>
      <c r="EH91" s="175">
        <f>$E$91/(Assump!$D$139-Assump!$D$138)*(365/12)*EH15</f>
        <v>0</v>
      </c>
      <c r="EI91" s="175">
        <f>$E$91/(Assump!$D$139-Assump!$D$138)*(365/12)*EI15</f>
        <v>0</v>
      </c>
      <c r="EJ91" s="175">
        <f>$E$91/(Assump!$D$139-Assump!$D$138)*(365/12)*EJ15</f>
        <v>0</v>
      </c>
      <c r="EK91" s="175">
        <f>$E$91/(Assump!$D$139-Assump!$D$138)*(365/12)*EK15</f>
        <v>0</v>
      </c>
      <c r="EL91" s="175">
        <f>$E$91/(Assump!$D$139-Assump!$D$138)*(365/12)*EL15</f>
        <v>0</v>
      </c>
      <c r="EM91" s="175">
        <f>$E$91/(Assump!$D$139-Assump!$D$138)*(365/12)*EM15</f>
        <v>0</v>
      </c>
      <c r="EN91" s="175">
        <f>$E$91/(Assump!$D$139-Assump!$D$138)*(365/12)*EN15</f>
        <v>0</v>
      </c>
      <c r="EO91" s="175">
        <f>$E$91/(Assump!$D$139-Assump!$D$138)*(365/12)*EO15</f>
        <v>0</v>
      </c>
      <c r="EP91" s="175">
        <f>$E$91/(Assump!$D$139-Assump!$D$138)*(365/12)*EP15</f>
        <v>0</v>
      </c>
      <c r="EQ91" s="175">
        <f>$E$91/(Assump!$D$139-Assump!$D$138)*(365/12)*EQ15</f>
        <v>0</v>
      </c>
      <c r="ER91" s="175">
        <f>$E$91/(Assump!$D$139-Assump!$D$138)*(365/12)*ER15</f>
        <v>0</v>
      </c>
      <c r="ES91" s="175">
        <f>$E$91/(Assump!$D$139-Assump!$D$138)*(365/12)*ES15</f>
        <v>0</v>
      </c>
      <c r="ET91" s="175">
        <f>$E$91/(Assump!$D$139-Assump!$D$138)*(365/12)*ET15</f>
        <v>0</v>
      </c>
      <c r="EU91" s="175">
        <f>$E$91/(Assump!$D$139-Assump!$D$138)*(365/12)*EU15</f>
        <v>0</v>
      </c>
      <c r="EV91" s="175">
        <f>$E$91/(Assump!$D$139-Assump!$D$138)*(365/12)*EV15</f>
        <v>0</v>
      </c>
      <c r="EW91" s="175">
        <f>$E$91/(Assump!$D$139-Assump!$D$138)*(365/12)*EW15</f>
        <v>0</v>
      </c>
      <c r="EX91" s="175">
        <f>$E$91/(Assump!$D$139-Assump!$D$138)*(365/12)*EX15</f>
        <v>0</v>
      </c>
      <c r="EY91" s="175">
        <f>$E$91/(Assump!$D$139-Assump!$D$138)*(365/12)*EY15</f>
        <v>0</v>
      </c>
      <c r="EZ91" s="175">
        <f>$E$91/(Assump!$D$139-Assump!$D$138)*(365/12)*EZ15</f>
        <v>0</v>
      </c>
      <c r="FA91" s="175">
        <f>$E$91/(Assump!$D$139-Assump!$D$138)*(365/12)*FA15</f>
        <v>0</v>
      </c>
      <c r="FB91" s="175">
        <f>$E$91/(Assump!$D$139-Assump!$D$138)*(365/12)*FB15</f>
        <v>0</v>
      </c>
      <c r="FC91" s="175">
        <f>$E$91/(Assump!$D$139-Assump!$D$138)*(365/12)*FC15</f>
        <v>0</v>
      </c>
      <c r="FD91" s="175">
        <f>$E$91/(Assump!$D$139-Assump!$D$138)*(365/12)*FD15</f>
        <v>0</v>
      </c>
      <c r="FE91" s="175">
        <f>$E$91/(Assump!$D$139-Assump!$D$138)*(365/12)*FE15</f>
        <v>0</v>
      </c>
      <c r="FF91" s="175">
        <f>$E$91/(Assump!$D$139-Assump!$D$138)*(365/12)*FF15</f>
        <v>0</v>
      </c>
      <c r="FG91" s="175">
        <f>$E$91/(Assump!$D$139-Assump!$D$138)*(365/12)*FG15</f>
        <v>0</v>
      </c>
      <c r="FH91" s="175">
        <f>$E$91/(Assump!$D$139-Assump!$D$138)*(365/12)*FH15</f>
        <v>0</v>
      </c>
      <c r="FI91" s="175">
        <f>$E$91/(Assump!$D$139-Assump!$D$138)*(365/12)*FI15</f>
        <v>0</v>
      </c>
      <c r="FJ91" s="175">
        <f>$E$91/(Assump!$D$139-Assump!$D$138)*(365/12)*FJ15</f>
        <v>0</v>
      </c>
      <c r="FK91" s="175">
        <f>$E$91/(Assump!$D$139-Assump!$D$138)*(365/12)*FK15</f>
        <v>0</v>
      </c>
      <c r="FL91" s="175">
        <f>$E$91/(Assump!$D$139-Assump!$D$138)*(365/12)*FL15</f>
        <v>0</v>
      </c>
      <c r="FM91" s="175">
        <f>$E$91/(Assump!$D$139-Assump!$D$138)*(365/12)*FM15</f>
        <v>0</v>
      </c>
      <c r="FN91" s="175">
        <f>$E$91/(Assump!$D$139-Assump!$D$138)*(365/12)*FN15</f>
        <v>0</v>
      </c>
      <c r="FO91" s="175">
        <f>$E$91/(Assump!$D$139-Assump!$D$138)*(365/12)*FO15</f>
        <v>0</v>
      </c>
      <c r="FP91" s="175">
        <f>$E$91/(Assump!$D$139-Assump!$D$138)*(365/12)*FP15</f>
        <v>0</v>
      </c>
      <c r="FQ91" s="175">
        <f>$E$91/(Assump!$D$139-Assump!$D$138)*(365/12)*FQ15</f>
        <v>0</v>
      </c>
      <c r="FR91" s="175">
        <f>$E$91/(Assump!$D$139-Assump!$D$138)*(365/12)*FR15</f>
        <v>0</v>
      </c>
      <c r="FS91" s="175">
        <f>$E$91/(Assump!$D$139-Assump!$D$138)*(365/12)*FS15</f>
        <v>0</v>
      </c>
      <c r="FT91" s="175">
        <f>$E$91/(Assump!$D$139-Assump!$D$138)*(365/12)*FT15</f>
        <v>0</v>
      </c>
      <c r="FU91" s="175">
        <f>$E$91/(Assump!$D$139-Assump!$D$138)*(365/12)*FU15</f>
        <v>0</v>
      </c>
      <c r="FV91" s="175">
        <f>$E$91/(Assump!$D$139-Assump!$D$138)*(365/12)*FV15</f>
        <v>0</v>
      </c>
      <c r="FW91" s="175">
        <f>$E$91/(Assump!$D$139-Assump!$D$138)*(365/12)*FW15</f>
        <v>0</v>
      </c>
      <c r="FX91" s="175">
        <f>$E$91/(Assump!$D$139-Assump!$D$138)*(365/12)*FX15</f>
        <v>0</v>
      </c>
      <c r="FY91" s="175">
        <f>$E$91/(Assump!$D$139-Assump!$D$138)*(365/12)*FY15</f>
        <v>0</v>
      </c>
      <c r="FZ91" s="175">
        <f>$E$91/(Assump!$D$139-Assump!$D$138)*(365/12)*FZ15</f>
        <v>0</v>
      </c>
      <c r="GA91" s="175">
        <f>$E$91/(Assump!$D$139-Assump!$D$138)*(365/12)*GA15</f>
        <v>0</v>
      </c>
      <c r="GB91" s="175">
        <f>$E$91/(Assump!$D$139-Assump!$D$138)*(365/12)*GB15</f>
        <v>0</v>
      </c>
      <c r="GC91" s="175">
        <f>$E$91/(Assump!$D$139-Assump!$D$138)*(365/12)*GC15</f>
        <v>0</v>
      </c>
      <c r="GD91" s="175">
        <f>$E$91/(Assump!$D$139-Assump!$D$138)*(365/12)*GD15</f>
        <v>0</v>
      </c>
      <c r="GE91" s="175">
        <f>$E$91/(Assump!$D$139-Assump!$D$138)*(365/12)*GE15</f>
        <v>0</v>
      </c>
      <c r="GF91" s="175">
        <f>$E$91/(Assump!$D$139-Assump!$D$138)*(365/12)*GF15</f>
        <v>0</v>
      </c>
      <c r="GG91" s="175">
        <f>$E$91/(Assump!$D$139-Assump!$D$138)*(365/12)*GG15</f>
        <v>0</v>
      </c>
      <c r="GH91" s="175">
        <f>$E$91/(Assump!$D$139-Assump!$D$138)*(365/12)*GH15</f>
        <v>0</v>
      </c>
      <c r="GI91" s="175">
        <f>$E$91/(Assump!$D$139-Assump!$D$138)*(365/12)*GI15</f>
        <v>0</v>
      </c>
      <c r="GJ91" s="175">
        <f>$E$91/(Assump!$D$139-Assump!$D$138)*(365/12)*GJ15</f>
        <v>0</v>
      </c>
      <c r="GK91" s="175">
        <f>$E$91/(Assump!$D$139-Assump!$D$138)*(365/12)*GK15</f>
        <v>0</v>
      </c>
      <c r="GL91" s="175">
        <f>$E$91/(Assump!$D$139-Assump!$D$138)*(365/12)*GL15</f>
        <v>0</v>
      </c>
      <c r="GM91" s="175">
        <f>$E$91/(Assump!$D$139-Assump!$D$138)*(365/12)*GM15</f>
        <v>0</v>
      </c>
      <c r="GN91" s="175">
        <f>$E$91/(Assump!$D$139-Assump!$D$138)*(365/12)*GN15</f>
        <v>0</v>
      </c>
      <c r="GO91" s="175">
        <f>$E$91/(Assump!$D$139-Assump!$D$138)*(365/12)*GO15</f>
        <v>0</v>
      </c>
      <c r="GP91" s="175">
        <f>$E$91/(Assump!$D$139-Assump!$D$138)*(365/12)*GP15</f>
        <v>0</v>
      </c>
      <c r="GQ91" s="175">
        <f>$E$91/(Assump!$D$139-Assump!$D$138)*(365/12)*GQ15</f>
        <v>0</v>
      </c>
      <c r="GR91" s="175">
        <f>$E$91/(Assump!$D$139-Assump!$D$138)*(365/12)*GR15</f>
        <v>0</v>
      </c>
      <c r="GS91" s="175">
        <f>$E$91/(Assump!$D$139-Assump!$D$138)*(365/12)*GS15</f>
        <v>0</v>
      </c>
      <c r="GT91" s="175">
        <f>$E$91/(Assump!$D$139-Assump!$D$138)*(365/12)*GT15</f>
        <v>0</v>
      </c>
      <c r="GU91" s="175">
        <f>$E$91/(Assump!$D$139-Assump!$D$138)*(365/12)*GU15</f>
        <v>0</v>
      </c>
      <c r="GV91" s="175">
        <f>$E$91/(Assump!$D$139-Assump!$D$138)*(365/12)*GV15</f>
        <v>0</v>
      </c>
      <c r="GW91" s="175">
        <f>$E$91/(Assump!$D$139-Assump!$D$138)*(365/12)*GW15</f>
        <v>0</v>
      </c>
      <c r="GX91" s="175">
        <f>$E$91/(Assump!$D$139-Assump!$D$138)*(365/12)*GX15</f>
        <v>0</v>
      </c>
      <c r="GY91" s="175">
        <f>$E$91/(Assump!$D$139-Assump!$D$138)*(365/12)*GY15</f>
        <v>0</v>
      </c>
      <c r="GZ91" s="175">
        <f>$E$91/(Assump!$D$139-Assump!$D$138)*(365/12)*GZ15</f>
        <v>0</v>
      </c>
      <c r="HA91" s="175">
        <f>$E$91/(Assump!$D$139-Assump!$D$138)*(365/12)*HA15</f>
        <v>0</v>
      </c>
      <c r="HB91" s="175">
        <f>$E$91/(Assump!$D$139-Assump!$D$138)*(365/12)*HB15</f>
        <v>0</v>
      </c>
      <c r="HC91" s="175">
        <f>$E$91/(Assump!$D$139-Assump!$D$138)*(365/12)*HC15</f>
        <v>0</v>
      </c>
      <c r="HD91" s="175">
        <f>$E$91/(Assump!$D$139-Assump!$D$138)*(365/12)*HD15</f>
        <v>0</v>
      </c>
      <c r="HE91" s="175">
        <f>$E$91/(Assump!$D$139-Assump!$D$138)*(365/12)*HE15</f>
        <v>0</v>
      </c>
      <c r="HF91" s="175">
        <f>$E$91/(Assump!$D$139-Assump!$D$138)*(365/12)*HF15</f>
        <v>0</v>
      </c>
      <c r="HG91" s="175">
        <f>$E$91/(Assump!$D$139-Assump!$D$138)*(365/12)*HG15</f>
        <v>0</v>
      </c>
      <c r="HH91" s="175">
        <f>$E$91/(Assump!$D$139-Assump!$D$138)*(365/12)*HH15</f>
        <v>0</v>
      </c>
      <c r="HI91" s="175">
        <f>$E$91/(Assump!$D$139-Assump!$D$138)*(365/12)*HI15</f>
        <v>0</v>
      </c>
      <c r="HJ91" s="175">
        <f>$E$91/(Assump!$D$139-Assump!$D$138)*(365/12)*HJ15</f>
        <v>0</v>
      </c>
      <c r="HK91" s="175">
        <f>$E$91/(Assump!$D$139-Assump!$D$138)*(365/12)*HK15</f>
        <v>0</v>
      </c>
      <c r="HL91" s="175">
        <f>$E$91/(Assump!$D$139-Assump!$D$138)*(365/12)*HL15</f>
        <v>0</v>
      </c>
      <c r="HM91" s="175">
        <f>$E$91/(Assump!$D$139-Assump!$D$138)*(365/12)*HM15</f>
        <v>0</v>
      </c>
      <c r="HN91" s="175">
        <f>$E$91/(Assump!$D$139-Assump!$D$138)*(365/12)*HN15</f>
        <v>0</v>
      </c>
      <c r="HO91" s="175">
        <f>$E$91/(Assump!$D$139-Assump!$D$138)*(365/12)*HO15</f>
        <v>0</v>
      </c>
      <c r="HP91" s="175">
        <f>$E$91/(Assump!$D$139-Assump!$D$138)*(365/12)*HP15</f>
        <v>0</v>
      </c>
      <c r="HQ91" s="175">
        <f>$E$91/(Assump!$D$139-Assump!$D$138)*(365/12)*HQ15</f>
        <v>0</v>
      </c>
      <c r="HR91" s="175">
        <f>$E$91/(Assump!$D$139-Assump!$D$138)*(365/12)*HR15</f>
        <v>0</v>
      </c>
      <c r="HS91" s="175">
        <f>$E$91/(Assump!$D$139-Assump!$D$138)*(365/12)*HS15</f>
        <v>0</v>
      </c>
      <c r="HT91" s="175">
        <f>$E$91/(Assump!$D$139-Assump!$D$138)*(365/12)*HT15</f>
        <v>0</v>
      </c>
      <c r="HU91" s="175">
        <f>$E$91/(Assump!$D$139-Assump!$D$138)*(365/12)*HU15</f>
        <v>0</v>
      </c>
      <c r="HV91" s="175">
        <f>$E$91/(Assump!$D$139-Assump!$D$138)*(365/12)*HV15</f>
        <v>0</v>
      </c>
      <c r="HW91" s="175">
        <f>$E$91/(Assump!$D$139-Assump!$D$138)*(365/12)*HW15</f>
        <v>0</v>
      </c>
      <c r="HX91" s="175">
        <f>$E$91/(Assump!$D$139-Assump!$D$138)*(365/12)*HX15</f>
        <v>0</v>
      </c>
      <c r="HY91" s="175">
        <f>$E$91/(Assump!$D$139-Assump!$D$138)*(365/12)*HY15</f>
        <v>0</v>
      </c>
      <c r="HZ91" s="175">
        <f>$E$91/(Assump!$D$139-Assump!$D$138)*(365/12)*HZ15</f>
        <v>0</v>
      </c>
      <c r="IA91" s="175">
        <f>$E$91/(Assump!$D$139-Assump!$D$138)*(365/12)*IA15</f>
        <v>0</v>
      </c>
      <c r="IB91" s="175">
        <f>$E$91/(Assump!$D$139-Assump!$D$138)*(365/12)*IB15</f>
        <v>0</v>
      </c>
      <c r="IC91" s="175">
        <f>$E$91/(Assump!$D$139-Assump!$D$138)*(365/12)*IC15</f>
        <v>0</v>
      </c>
      <c r="ID91" s="175">
        <f>$E$91/(Assump!$D$139-Assump!$D$138)*(365/12)*ID15</f>
        <v>0</v>
      </c>
      <c r="IE91" s="175">
        <f>$E$91/(Assump!$D$139-Assump!$D$138)*(365/12)*IE15</f>
        <v>0</v>
      </c>
      <c r="IF91" s="175">
        <f>$E$91/(Assump!$D$139-Assump!$D$138)*(365/12)*IF15</f>
        <v>0</v>
      </c>
      <c r="IG91" s="175">
        <f>$E$91/(Assump!$D$139-Assump!$D$138)*(365/12)*IG15</f>
        <v>0</v>
      </c>
      <c r="IH91" s="175">
        <f>$E$91/(Assump!$D$139-Assump!$D$138)*(365/12)*IH15</f>
        <v>0</v>
      </c>
      <c r="II91" s="175">
        <f>$E$91/(Assump!$D$139-Assump!$D$138)*(365/12)*II15</f>
        <v>0</v>
      </c>
      <c r="IJ91" s="175">
        <f>$E$91/(Assump!$D$139-Assump!$D$138)*(365/12)*IJ15</f>
        <v>0</v>
      </c>
      <c r="IK91" s="175">
        <f>$E$91/(Assump!$D$139-Assump!$D$138)*(365/12)*IK15</f>
        <v>0</v>
      </c>
      <c r="IL91" s="175">
        <f>$E$91/(Assump!$D$139-Assump!$D$138)*(365/12)*IL15</f>
        <v>0</v>
      </c>
    </row>
    <row r="92" spans="2:250" s="48" customFormat="1" ht="10.5" customHeight="1" outlineLevel="2" x14ac:dyDescent="0.2">
      <c r="B92" s="4" t="s">
        <v>326</v>
      </c>
      <c r="C92" s="56" t="s">
        <v>150</v>
      </c>
      <c r="D92" s="85">
        <f>SUM(G92:IL92)</f>
        <v>535.80000000000223</v>
      </c>
      <c r="E92" s="85">
        <f>SUM(Assump!D88:D97)*Assump!$D$147*Assump!$D$148/365*(Assump!$D$145-Assump!$D$144)</f>
        <v>536.10904109589035</v>
      </c>
      <c r="G92" s="175">
        <f>$E$92/(Assump!$D$145-Assump!$D$144)*(365/12)*G17</f>
        <v>0</v>
      </c>
      <c r="H92" s="175">
        <f>$E$92/(Assump!$D$145-Assump!$D$144)*(365/12)*H17</f>
        <v>0</v>
      </c>
      <c r="I92" s="175">
        <f>$E$92/(Assump!$D$145-Assump!$D$144)*(365/12)*I17</f>
        <v>0</v>
      </c>
      <c r="J92" s="175">
        <f>$E$92/(Assump!$D$145-Assump!$D$144)*(365/12)*J17</f>
        <v>0</v>
      </c>
      <c r="K92" s="175">
        <f>$E$92/(Assump!$D$145-Assump!$D$144)*(365/12)*K17</f>
        <v>0</v>
      </c>
      <c r="L92" s="175">
        <f>$E$92/(Assump!$D$145-Assump!$D$144)*(365/12)*L17</f>
        <v>0</v>
      </c>
      <c r="M92" s="175">
        <f>$E$92/(Assump!$D$145-Assump!$D$144)*(365/12)*M17</f>
        <v>0</v>
      </c>
      <c r="N92" s="175">
        <f>$E$92/(Assump!$D$145-Assump!$D$144)*(365/12)*N17</f>
        <v>0</v>
      </c>
      <c r="O92" s="175">
        <f>$E$92/(Assump!$D$145-Assump!$D$144)*(365/12)*O17</f>
        <v>0</v>
      </c>
      <c r="P92" s="175">
        <f>$E$92/(Assump!$D$145-Assump!$D$144)*(365/12)*P17</f>
        <v>0</v>
      </c>
      <c r="Q92" s="175">
        <f>$E$92/(Assump!$D$145-Assump!$D$144)*(365/12)*Q17</f>
        <v>0</v>
      </c>
      <c r="R92" s="175">
        <f>$E$92/(Assump!$D$145-Assump!$D$144)*(365/12)*R17</f>
        <v>0</v>
      </c>
      <c r="S92" s="175">
        <f>$E$92/(Assump!$D$145-Assump!$D$144)*(365/12)*S17</f>
        <v>2.3499999999999996</v>
      </c>
      <c r="T92" s="175">
        <f>$E$92/(Assump!$D$145-Assump!$D$144)*(365/12)*T17</f>
        <v>2.3499999999999996</v>
      </c>
      <c r="U92" s="175">
        <f>$E$92/(Assump!$D$145-Assump!$D$144)*(365/12)*U17</f>
        <v>2.3499999999999996</v>
      </c>
      <c r="V92" s="175">
        <f>$E$92/(Assump!$D$145-Assump!$D$144)*(365/12)*V17</f>
        <v>2.3499999999999996</v>
      </c>
      <c r="W92" s="175">
        <f>$E$92/(Assump!$D$145-Assump!$D$144)*(365/12)*W17</f>
        <v>2.3499999999999996</v>
      </c>
      <c r="X92" s="175">
        <f>$E$92/(Assump!$D$145-Assump!$D$144)*(365/12)*X17</f>
        <v>2.3499999999999996</v>
      </c>
      <c r="Y92" s="175">
        <f>$E$92/(Assump!$D$145-Assump!$D$144)*(365/12)*Y17</f>
        <v>2.3499999999999996</v>
      </c>
      <c r="Z92" s="175">
        <f>$E$92/(Assump!$D$145-Assump!$D$144)*(365/12)*Z17</f>
        <v>2.3499999999999996</v>
      </c>
      <c r="AA92" s="175">
        <f>$E$92/(Assump!$D$145-Assump!$D$144)*(365/12)*AA17</f>
        <v>2.3499999999999996</v>
      </c>
      <c r="AB92" s="175">
        <f>$E$92/(Assump!$D$145-Assump!$D$144)*(365/12)*AB17</f>
        <v>2.3499999999999996</v>
      </c>
      <c r="AC92" s="175">
        <f>$E$92/(Assump!$D$145-Assump!$D$144)*(365/12)*AC17</f>
        <v>2.3499999999999996</v>
      </c>
      <c r="AD92" s="175">
        <f>$E$92/(Assump!$D$145-Assump!$D$144)*(365/12)*AD17</f>
        <v>2.3499999999999996</v>
      </c>
      <c r="AE92" s="175">
        <f>$E$92/(Assump!$D$145-Assump!$D$144)*(365/12)*AE17</f>
        <v>2.3499999999999996</v>
      </c>
      <c r="AF92" s="175">
        <f>$E$92/(Assump!$D$145-Assump!$D$144)*(365/12)*AF17</f>
        <v>2.3499999999999996</v>
      </c>
      <c r="AG92" s="175">
        <f>$E$92/(Assump!$D$145-Assump!$D$144)*(365/12)*AG17</f>
        <v>2.3499999999999996</v>
      </c>
      <c r="AH92" s="175">
        <f>$E$92/(Assump!$D$145-Assump!$D$144)*(365/12)*AH17</f>
        <v>2.3499999999999996</v>
      </c>
      <c r="AI92" s="175">
        <f>$E$92/(Assump!$D$145-Assump!$D$144)*(365/12)*AI17</f>
        <v>2.3499999999999996</v>
      </c>
      <c r="AJ92" s="175">
        <f>$E$92/(Assump!$D$145-Assump!$D$144)*(365/12)*AJ17</f>
        <v>2.3499999999999996</v>
      </c>
      <c r="AK92" s="175">
        <f>$E$92/(Assump!$D$145-Assump!$D$144)*(365/12)*AK17</f>
        <v>2.3499999999999996</v>
      </c>
      <c r="AL92" s="175">
        <f>$E$92/(Assump!$D$145-Assump!$D$144)*(365/12)*AL17</f>
        <v>2.3499999999999996</v>
      </c>
      <c r="AM92" s="175">
        <f>$E$92/(Assump!$D$145-Assump!$D$144)*(365/12)*AM17</f>
        <v>2.3499999999999996</v>
      </c>
      <c r="AN92" s="175">
        <f>$E$92/(Assump!$D$145-Assump!$D$144)*(365/12)*AN17</f>
        <v>2.3499999999999996</v>
      </c>
      <c r="AO92" s="175">
        <f>$E$92/(Assump!$D$145-Assump!$D$144)*(365/12)*AO17</f>
        <v>2.3499999999999996</v>
      </c>
      <c r="AP92" s="175">
        <f>$E$92/(Assump!$D$145-Assump!$D$144)*(365/12)*AP17</f>
        <v>2.3499999999999996</v>
      </c>
      <c r="AQ92" s="175">
        <f>$E$92/(Assump!$D$145-Assump!$D$144)*(365/12)*AQ17</f>
        <v>2.3499999999999996</v>
      </c>
      <c r="AR92" s="175">
        <f>$E$92/(Assump!$D$145-Assump!$D$144)*(365/12)*AR17</f>
        <v>2.3499999999999996</v>
      </c>
      <c r="AS92" s="175">
        <f>$E$92/(Assump!$D$145-Assump!$D$144)*(365/12)*AS17</f>
        <v>2.3499999999999996</v>
      </c>
      <c r="AT92" s="175">
        <f>$E$92/(Assump!$D$145-Assump!$D$144)*(365/12)*AT17</f>
        <v>2.3499999999999996</v>
      </c>
      <c r="AU92" s="175">
        <f>$E$92/(Assump!$D$145-Assump!$D$144)*(365/12)*AU17</f>
        <v>2.3499999999999996</v>
      </c>
      <c r="AV92" s="175">
        <f>$E$92/(Assump!$D$145-Assump!$D$144)*(365/12)*AV17</f>
        <v>2.3499999999999996</v>
      </c>
      <c r="AW92" s="175">
        <f>$E$92/(Assump!$D$145-Assump!$D$144)*(365/12)*AW17</f>
        <v>2.3499999999999996</v>
      </c>
      <c r="AX92" s="175">
        <f>$E$92/(Assump!$D$145-Assump!$D$144)*(365/12)*AX17</f>
        <v>2.3499999999999996</v>
      </c>
      <c r="AY92" s="175">
        <f>$E$92/(Assump!$D$145-Assump!$D$144)*(365/12)*AY17</f>
        <v>2.3499999999999996</v>
      </c>
      <c r="AZ92" s="175">
        <f>$E$92/(Assump!$D$145-Assump!$D$144)*(365/12)*AZ17</f>
        <v>2.3499999999999996</v>
      </c>
      <c r="BA92" s="175">
        <f>$E$92/(Assump!$D$145-Assump!$D$144)*(365/12)*BA17</f>
        <v>2.3499999999999996</v>
      </c>
      <c r="BB92" s="175">
        <f>$E$92/(Assump!$D$145-Assump!$D$144)*(365/12)*BB17</f>
        <v>2.3499999999999996</v>
      </c>
      <c r="BC92" s="175">
        <f>$E$92/(Assump!$D$145-Assump!$D$144)*(365/12)*BC17</f>
        <v>2.3499999999999996</v>
      </c>
      <c r="BD92" s="175">
        <f>$E$92/(Assump!$D$145-Assump!$D$144)*(365/12)*BD17</f>
        <v>2.3499999999999996</v>
      </c>
      <c r="BE92" s="175">
        <f>$E$92/(Assump!$D$145-Assump!$D$144)*(365/12)*BE17</f>
        <v>2.3499999999999996</v>
      </c>
      <c r="BF92" s="175">
        <f>$E$92/(Assump!$D$145-Assump!$D$144)*(365/12)*BF17</f>
        <v>2.3499999999999996</v>
      </c>
      <c r="BG92" s="175">
        <f>$E$92/(Assump!$D$145-Assump!$D$144)*(365/12)*BG17</f>
        <v>2.3499999999999996</v>
      </c>
      <c r="BH92" s="175">
        <f>$E$92/(Assump!$D$145-Assump!$D$144)*(365/12)*BH17</f>
        <v>2.3499999999999996</v>
      </c>
      <c r="BI92" s="175">
        <f>$E$92/(Assump!$D$145-Assump!$D$144)*(365/12)*BI17</f>
        <v>2.3499999999999996</v>
      </c>
      <c r="BJ92" s="175">
        <f>$E$92/(Assump!$D$145-Assump!$D$144)*(365/12)*BJ17</f>
        <v>2.3499999999999996</v>
      </c>
      <c r="BK92" s="175">
        <f>$E$92/(Assump!$D$145-Assump!$D$144)*(365/12)*BK17</f>
        <v>2.3499999999999996</v>
      </c>
      <c r="BL92" s="175">
        <f>$E$92/(Assump!$D$145-Assump!$D$144)*(365/12)*BL17</f>
        <v>2.3499999999999996</v>
      </c>
      <c r="BM92" s="175">
        <f>$E$92/(Assump!$D$145-Assump!$D$144)*(365/12)*BM17</f>
        <v>2.3499999999999996</v>
      </c>
      <c r="BN92" s="175">
        <f>$E$92/(Assump!$D$145-Assump!$D$144)*(365/12)*BN17</f>
        <v>2.3499999999999996</v>
      </c>
      <c r="BO92" s="175">
        <f>$E$92/(Assump!$D$145-Assump!$D$144)*(365/12)*BO17</f>
        <v>2.3499999999999996</v>
      </c>
      <c r="BP92" s="175">
        <f>$E$92/(Assump!$D$145-Assump!$D$144)*(365/12)*BP17</f>
        <v>2.3499999999999996</v>
      </c>
      <c r="BQ92" s="175">
        <f>$E$92/(Assump!$D$145-Assump!$D$144)*(365/12)*BQ17</f>
        <v>2.3499999999999996</v>
      </c>
      <c r="BR92" s="175">
        <f>$E$92/(Assump!$D$145-Assump!$D$144)*(365/12)*BR17</f>
        <v>2.3499999999999996</v>
      </c>
      <c r="BS92" s="175">
        <f>$E$92/(Assump!$D$145-Assump!$D$144)*(365/12)*BS17</f>
        <v>2.3499999999999996</v>
      </c>
      <c r="BT92" s="175">
        <f>$E$92/(Assump!$D$145-Assump!$D$144)*(365/12)*BT17</f>
        <v>2.3499999999999996</v>
      </c>
      <c r="BU92" s="175">
        <f>$E$92/(Assump!$D$145-Assump!$D$144)*(365/12)*BU17</f>
        <v>2.3499999999999996</v>
      </c>
      <c r="BV92" s="175">
        <f>$E$92/(Assump!$D$145-Assump!$D$144)*(365/12)*BV17</f>
        <v>2.3499999999999996</v>
      </c>
      <c r="BW92" s="175">
        <f>$E$92/(Assump!$D$145-Assump!$D$144)*(365/12)*BW17</f>
        <v>2.3499999999999996</v>
      </c>
      <c r="BX92" s="175">
        <f>$E$92/(Assump!$D$145-Assump!$D$144)*(365/12)*BX17</f>
        <v>2.3499999999999996</v>
      </c>
      <c r="BY92" s="175">
        <f>$E$92/(Assump!$D$145-Assump!$D$144)*(365/12)*BY17</f>
        <v>2.3499999999999996</v>
      </c>
      <c r="BZ92" s="175">
        <f>$E$92/(Assump!$D$145-Assump!$D$144)*(365/12)*BZ17</f>
        <v>2.3499999999999996</v>
      </c>
      <c r="CA92" s="175">
        <f>$E$92/(Assump!$D$145-Assump!$D$144)*(365/12)*CA17</f>
        <v>2.3499999999999996</v>
      </c>
      <c r="CB92" s="175">
        <f>$E$92/(Assump!$D$145-Assump!$D$144)*(365/12)*CB17</f>
        <v>2.3499999999999996</v>
      </c>
      <c r="CC92" s="175">
        <f>$E$92/(Assump!$D$145-Assump!$D$144)*(365/12)*CC17</f>
        <v>2.3499999999999996</v>
      </c>
      <c r="CD92" s="175">
        <f>$E$92/(Assump!$D$145-Assump!$D$144)*(365/12)*CD17</f>
        <v>2.3499999999999996</v>
      </c>
      <c r="CE92" s="175">
        <f>$E$92/(Assump!$D$145-Assump!$D$144)*(365/12)*CE17</f>
        <v>2.3499999999999996</v>
      </c>
      <c r="CF92" s="175">
        <f>$E$92/(Assump!$D$145-Assump!$D$144)*(365/12)*CF17</f>
        <v>2.3499999999999996</v>
      </c>
      <c r="CG92" s="175">
        <f>$E$92/(Assump!$D$145-Assump!$D$144)*(365/12)*CG17</f>
        <v>2.3499999999999996</v>
      </c>
      <c r="CH92" s="175">
        <f>$E$92/(Assump!$D$145-Assump!$D$144)*(365/12)*CH17</f>
        <v>2.3499999999999996</v>
      </c>
      <c r="CI92" s="175">
        <f>$E$92/(Assump!$D$145-Assump!$D$144)*(365/12)*CI17</f>
        <v>2.3499999999999996</v>
      </c>
      <c r="CJ92" s="175">
        <f>$E$92/(Assump!$D$145-Assump!$D$144)*(365/12)*CJ17</f>
        <v>2.3499999999999996</v>
      </c>
      <c r="CK92" s="175">
        <f>$E$92/(Assump!$D$145-Assump!$D$144)*(365/12)*CK17</f>
        <v>2.3499999999999996</v>
      </c>
      <c r="CL92" s="175">
        <f>$E$92/(Assump!$D$145-Assump!$D$144)*(365/12)*CL17</f>
        <v>2.3499999999999996</v>
      </c>
      <c r="CM92" s="175">
        <f>$E$92/(Assump!$D$145-Assump!$D$144)*(365/12)*CM17</f>
        <v>2.3499999999999996</v>
      </c>
      <c r="CN92" s="175">
        <f>$E$92/(Assump!$D$145-Assump!$D$144)*(365/12)*CN17</f>
        <v>2.3499999999999996</v>
      </c>
      <c r="CO92" s="175">
        <f>$E$92/(Assump!$D$145-Assump!$D$144)*(365/12)*CO17</f>
        <v>2.3499999999999996</v>
      </c>
      <c r="CP92" s="175">
        <f>$E$92/(Assump!$D$145-Assump!$D$144)*(365/12)*CP17</f>
        <v>2.3499999999999996</v>
      </c>
      <c r="CQ92" s="175">
        <f>$E$92/(Assump!$D$145-Assump!$D$144)*(365/12)*CQ17</f>
        <v>2.3499999999999996</v>
      </c>
      <c r="CR92" s="175">
        <f>$E$92/(Assump!$D$145-Assump!$D$144)*(365/12)*CR17</f>
        <v>2.3499999999999996</v>
      </c>
      <c r="CS92" s="175">
        <f>$E$92/(Assump!$D$145-Assump!$D$144)*(365/12)*CS17</f>
        <v>2.3499999999999996</v>
      </c>
      <c r="CT92" s="175">
        <f>$E$92/(Assump!$D$145-Assump!$D$144)*(365/12)*CT17</f>
        <v>2.3499999999999996</v>
      </c>
      <c r="CU92" s="175">
        <f>$E$92/(Assump!$D$145-Assump!$D$144)*(365/12)*CU17</f>
        <v>2.3499999999999996</v>
      </c>
      <c r="CV92" s="175">
        <f>$E$92/(Assump!$D$145-Assump!$D$144)*(365/12)*CV17</f>
        <v>2.3499999999999996</v>
      </c>
      <c r="CW92" s="175">
        <f>$E$92/(Assump!$D$145-Assump!$D$144)*(365/12)*CW17</f>
        <v>2.3499999999999996</v>
      </c>
      <c r="CX92" s="175">
        <f>$E$92/(Assump!$D$145-Assump!$D$144)*(365/12)*CX17</f>
        <v>2.3499999999999996</v>
      </c>
      <c r="CY92" s="175">
        <f>$E$92/(Assump!$D$145-Assump!$D$144)*(365/12)*CY17</f>
        <v>2.3499999999999996</v>
      </c>
      <c r="CZ92" s="175">
        <f>$E$92/(Assump!$D$145-Assump!$D$144)*(365/12)*CZ17</f>
        <v>2.3499999999999996</v>
      </c>
      <c r="DA92" s="175">
        <f>$E$92/(Assump!$D$145-Assump!$D$144)*(365/12)*DA17</f>
        <v>2.3499999999999996</v>
      </c>
      <c r="DB92" s="175">
        <f>$E$92/(Assump!$D$145-Assump!$D$144)*(365/12)*DB17</f>
        <v>2.3499999999999996</v>
      </c>
      <c r="DC92" s="175">
        <f>$E$92/(Assump!$D$145-Assump!$D$144)*(365/12)*DC17</f>
        <v>2.3499999999999996</v>
      </c>
      <c r="DD92" s="175">
        <f>$E$92/(Assump!$D$145-Assump!$D$144)*(365/12)*DD17</f>
        <v>2.3499999999999996</v>
      </c>
      <c r="DE92" s="175">
        <f>$E$92/(Assump!$D$145-Assump!$D$144)*(365/12)*DE17</f>
        <v>2.3499999999999996</v>
      </c>
      <c r="DF92" s="175">
        <f>$E$92/(Assump!$D$145-Assump!$D$144)*(365/12)*DF17</f>
        <v>2.3499999999999996</v>
      </c>
      <c r="DG92" s="175">
        <f>$E$92/(Assump!$D$145-Assump!$D$144)*(365/12)*DG17</f>
        <v>2.3499999999999996</v>
      </c>
      <c r="DH92" s="175">
        <f>$E$92/(Assump!$D$145-Assump!$D$144)*(365/12)*DH17</f>
        <v>2.3499999999999996</v>
      </c>
      <c r="DI92" s="175">
        <f>$E$92/(Assump!$D$145-Assump!$D$144)*(365/12)*DI17</f>
        <v>2.3499999999999996</v>
      </c>
      <c r="DJ92" s="175">
        <f>$E$92/(Assump!$D$145-Assump!$D$144)*(365/12)*DJ17</f>
        <v>2.3499999999999996</v>
      </c>
      <c r="DK92" s="175">
        <f>$E$92/(Assump!$D$145-Assump!$D$144)*(365/12)*DK17</f>
        <v>2.3499999999999996</v>
      </c>
      <c r="DL92" s="175">
        <f>$E$92/(Assump!$D$145-Assump!$D$144)*(365/12)*DL17</f>
        <v>2.3499999999999996</v>
      </c>
      <c r="DM92" s="175">
        <f>$E$92/(Assump!$D$145-Assump!$D$144)*(365/12)*DM17</f>
        <v>2.3499999999999996</v>
      </c>
      <c r="DN92" s="175">
        <f>$E$92/(Assump!$D$145-Assump!$D$144)*(365/12)*DN17</f>
        <v>2.3499999999999996</v>
      </c>
      <c r="DO92" s="175">
        <f>$E$92/(Assump!$D$145-Assump!$D$144)*(365/12)*DO17</f>
        <v>2.3499999999999996</v>
      </c>
      <c r="DP92" s="175">
        <f>$E$92/(Assump!$D$145-Assump!$D$144)*(365/12)*DP17</f>
        <v>2.3499999999999996</v>
      </c>
      <c r="DQ92" s="175">
        <f>$E$92/(Assump!$D$145-Assump!$D$144)*(365/12)*DQ17</f>
        <v>2.3499999999999996</v>
      </c>
      <c r="DR92" s="175">
        <f>$E$92/(Assump!$D$145-Assump!$D$144)*(365/12)*DR17</f>
        <v>2.3499999999999996</v>
      </c>
      <c r="DS92" s="175">
        <f>$E$92/(Assump!$D$145-Assump!$D$144)*(365/12)*DS17</f>
        <v>2.3499999999999996</v>
      </c>
      <c r="DT92" s="175">
        <f>$E$92/(Assump!$D$145-Assump!$D$144)*(365/12)*DT17</f>
        <v>2.3499999999999996</v>
      </c>
      <c r="DU92" s="175">
        <f>$E$92/(Assump!$D$145-Assump!$D$144)*(365/12)*DU17</f>
        <v>2.3499999999999996</v>
      </c>
      <c r="DV92" s="175">
        <f>$E$92/(Assump!$D$145-Assump!$D$144)*(365/12)*DV17</f>
        <v>2.3499999999999996</v>
      </c>
      <c r="DW92" s="175">
        <f>$E$92/(Assump!$D$145-Assump!$D$144)*(365/12)*DW17</f>
        <v>2.3499999999999996</v>
      </c>
      <c r="DX92" s="175">
        <f>$E$92/(Assump!$D$145-Assump!$D$144)*(365/12)*DX17</f>
        <v>2.3499999999999996</v>
      </c>
      <c r="DY92" s="175">
        <f>$E$92/(Assump!$D$145-Assump!$D$144)*(365/12)*DY17</f>
        <v>2.3499999999999996</v>
      </c>
      <c r="DZ92" s="175">
        <f>$E$92/(Assump!$D$145-Assump!$D$144)*(365/12)*DZ17</f>
        <v>2.3499999999999996</v>
      </c>
      <c r="EA92" s="175">
        <f>$E$92/(Assump!$D$145-Assump!$D$144)*(365/12)*EA17</f>
        <v>2.3499999999999996</v>
      </c>
      <c r="EB92" s="175">
        <f>$E$92/(Assump!$D$145-Assump!$D$144)*(365/12)*EB17</f>
        <v>2.3499999999999996</v>
      </c>
      <c r="EC92" s="175">
        <f>$E$92/(Assump!$D$145-Assump!$D$144)*(365/12)*EC17</f>
        <v>2.3499999999999996</v>
      </c>
      <c r="ED92" s="175">
        <f>$E$92/(Assump!$D$145-Assump!$D$144)*(365/12)*ED17</f>
        <v>2.3499999999999996</v>
      </c>
      <c r="EE92" s="175">
        <f>$E$92/(Assump!$D$145-Assump!$D$144)*(365/12)*EE17</f>
        <v>2.3499999999999996</v>
      </c>
      <c r="EF92" s="175">
        <f>$E$92/(Assump!$D$145-Assump!$D$144)*(365/12)*EF17</f>
        <v>2.3499999999999996</v>
      </c>
      <c r="EG92" s="175">
        <f>$E$92/(Assump!$D$145-Assump!$D$144)*(365/12)*EG17</f>
        <v>2.3499999999999996</v>
      </c>
      <c r="EH92" s="175">
        <f>$E$92/(Assump!$D$145-Assump!$D$144)*(365/12)*EH17</f>
        <v>2.3499999999999996</v>
      </c>
      <c r="EI92" s="175">
        <f>$E$92/(Assump!$D$145-Assump!$D$144)*(365/12)*EI17</f>
        <v>2.3499999999999996</v>
      </c>
      <c r="EJ92" s="175">
        <f>$E$92/(Assump!$D$145-Assump!$D$144)*(365/12)*EJ17</f>
        <v>2.3499999999999996</v>
      </c>
      <c r="EK92" s="175">
        <f>$E$92/(Assump!$D$145-Assump!$D$144)*(365/12)*EK17</f>
        <v>2.3499999999999996</v>
      </c>
      <c r="EL92" s="175">
        <f>$E$92/(Assump!$D$145-Assump!$D$144)*(365/12)*EL17</f>
        <v>2.3499999999999996</v>
      </c>
      <c r="EM92" s="175">
        <f>$E$92/(Assump!$D$145-Assump!$D$144)*(365/12)*EM17</f>
        <v>2.3499999999999996</v>
      </c>
      <c r="EN92" s="175">
        <f>$E$92/(Assump!$D$145-Assump!$D$144)*(365/12)*EN17</f>
        <v>2.3499999999999996</v>
      </c>
      <c r="EO92" s="175">
        <f>$E$92/(Assump!$D$145-Assump!$D$144)*(365/12)*EO17</f>
        <v>2.3499999999999996</v>
      </c>
      <c r="EP92" s="175">
        <f>$E$92/(Assump!$D$145-Assump!$D$144)*(365/12)*EP17</f>
        <v>2.3499999999999996</v>
      </c>
      <c r="EQ92" s="175">
        <f>$E$92/(Assump!$D$145-Assump!$D$144)*(365/12)*EQ17</f>
        <v>2.3499999999999996</v>
      </c>
      <c r="ER92" s="175">
        <f>$E$92/(Assump!$D$145-Assump!$D$144)*(365/12)*ER17</f>
        <v>2.3499999999999996</v>
      </c>
      <c r="ES92" s="175">
        <f>$E$92/(Assump!$D$145-Assump!$D$144)*(365/12)*ES17</f>
        <v>2.3499999999999996</v>
      </c>
      <c r="ET92" s="175">
        <f>$E$92/(Assump!$D$145-Assump!$D$144)*(365/12)*ET17</f>
        <v>2.3499999999999996</v>
      </c>
      <c r="EU92" s="175">
        <f>$E$92/(Assump!$D$145-Assump!$D$144)*(365/12)*EU17</f>
        <v>2.3499999999999996</v>
      </c>
      <c r="EV92" s="175">
        <f>$E$92/(Assump!$D$145-Assump!$D$144)*(365/12)*EV17</f>
        <v>2.3499999999999996</v>
      </c>
      <c r="EW92" s="175">
        <f>$E$92/(Assump!$D$145-Assump!$D$144)*(365/12)*EW17</f>
        <v>2.3499999999999996</v>
      </c>
      <c r="EX92" s="175">
        <f>$E$92/(Assump!$D$145-Assump!$D$144)*(365/12)*EX17</f>
        <v>2.3499999999999996</v>
      </c>
      <c r="EY92" s="175">
        <f>$E$92/(Assump!$D$145-Assump!$D$144)*(365/12)*EY17</f>
        <v>2.3499999999999996</v>
      </c>
      <c r="EZ92" s="175">
        <f>$E$92/(Assump!$D$145-Assump!$D$144)*(365/12)*EZ17</f>
        <v>2.3499999999999996</v>
      </c>
      <c r="FA92" s="175">
        <f>$E$92/(Assump!$D$145-Assump!$D$144)*(365/12)*FA17</f>
        <v>2.3499999999999996</v>
      </c>
      <c r="FB92" s="175">
        <f>$E$92/(Assump!$D$145-Assump!$D$144)*(365/12)*FB17</f>
        <v>2.3499999999999996</v>
      </c>
      <c r="FC92" s="175">
        <f>$E$92/(Assump!$D$145-Assump!$D$144)*(365/12)*FC17</f>
        <v>2.3499999999999996</v>
      </c>
      <c r="FD92" s="175">
        <f>$E$92/(Assump!$D$145-Assump!$D$144)*(365/12)*FD17</f>
        <v>2.3499999999999996</v>
      </c>
      <c r="FE92" s="175">
        <f>$E$92/(Assump!$D$145-Assump!$D$144)*(365/12)*FE17</f>
        <v>2.3499999999999996</v>
      </c>
      <c r="FF92" s="175">
        <f>$E$92/(Assump!$D$145-Assump!$D$144)*(365/12)*FF17</f>
        <v>2.3499999999999996</v>
      </c>
      <c r="FG92" s="175">
        <f>$E$92/(Assump!$D$145-Assump!$D$144)*(365/12)*FG17</f>
        <v>2.3499999999999996</v>
      </c>
      <c r="FH92" s="175">
        <f>$E$92/(Assump!$D$145-Assump!$D$144)*(365/12)*FH17</f>
        <v>2.3499999999999996</v>
      </c>
      <c r="FI92" s="175">
        <f>$E$92/(Assump!$D$145-Assump!$D$144)*(365/12)*FI17</f>
        <v>2.3499999999999996</v>
      </c>
      <c r="FJ92" s="175">
        <f>$E$92/(Assump!$D$145-Assump!$D$144)*(365/12)*FJ17</f>
        <v>2.3499999999999996</v>
      </c>
      <c r="FK92" s="175">
        <f>$E$92/(Assump!$D$145-Assump!$D$144)*(365/12)*FK17</f>
        <v>2.3499999999999996</v>
      </c>
      <c r="FL92" s="175">
        <f>$E$92/(Assump!$D$145-Assump!$D$144)*(365/12)*FL17</f>
        <v>2.3499999999999996</v>
      </c>
      <c r="FM92" s="175">
        <f>$E$92/(Assump!$D$145-Assump!$D$144)*(365/12)*FM17</f>
        <v>2.3499999999999996</v>
      </c>
      <c r="FN92" s="175">
        <f>$E$92/(Assump!$D$145-Assump!$D$144)*(365/12)*FN17</f>
        <v>2.3499999999999996</v>
      </c>
      <c r="FO92" s="175">
        <f>$E$92/(Assump!$D$145-Assump!$D$144)*(365/12)*FO17</f>
        <v>2.3499999999999996</v>
      </c>
      <c r="FP92" s="175">
        <f>$E$92/(Assump!$D$145-Assump!$D$144)*(365/12)*FP17</f>
        <v>2.3499999999999996</v>
      </c>
      <c r="FQ92" s="175">
        <f>$E$92/(Assump!$D$145-Assump!$D$144)*(365/12)*FQ17</f>
        <v>2.3499999999999996</v>
      </c>
      <c r="FR92" s="175">
        <f>$E$92/(Assump!$D$145-Assump!$D$144)*(365/12)*FR17</f>
        <v>2.3499999999999996</v>
      </c>
      <c r="FS92" s="175">
        <f>$E$92/(Assump!$D$145-Assump!$D$144)*(365/12)*FS17</f>
        <v>2.3499999999999996</v>
      </c>
      <c r="FT92" s="175">
        <f>$E$92/(Assump!$D$145-Assump!$D$144)*(365/12)*FT17</f>
        <v>2.3499999999999996</v>
      </c>
      <c r="FU92" s="175">
        <f>$E$92/(Assump!$D$145-Assump!$D$144)*(365/12)*FU17</f>
        <v>2.3499999999999996</v>
      </c>
      <c r="FV92" s="175">
        <f>$E$92/(Assump!$D$145-Assump!$D$144)*(365/12)*FV17</f>
        <v>2.3499999999999996</v>
      </c>
      <c r="FW92" s="175">
        <f>$E$92/(Assump!$D$145-Assump!$D$144)*(365/12)*FW17</f>
        <v>2.3499999999999996</v>
      </c>
      <c r="FX92" s="175">
        <f>$E$92/(Assump!$D$145-Assump!$D$144)*(365/12)*FX17</f>
        <v>2.3499999999999996</v>
      </c>
      <c r="FY92" s="175">
        <f>$E$92/(Assump!$D$145-Assump!$D$144)*(365/12)*FY17</f>
        <v>2.3499999999999996</v>
      </c>
      <c r="FZ92" s="175">
        <f>$E$92/(Assump!$D$145-Assump!$D$144)*(365/12)*FZ17</f>
        <v>2.3499999999999996</v>
      </c>
      <c r="GA92" s="175">
        <f>$E$92/(Assump!$D$145-Assump!$D$144)*(365/12)*GA17</f>
        <v>2.3499999999999996</v>
      </c>
      <c r="GB92" s="175">
        <f>$E$92/(Assump!$D$145-Assump!$D$144)*(365/12)*GB17</f>
        <v>2.3499999999999996</v>
      </c>
      <c r="GC92" s="175">
        <f>$E$92/(Assump!$D$145-Assump!$D$144)*(365/12)*GC17</f>
        <v>2.3499999999999996</v>
      </c>
      <c r="GD92" s="175">
        <f>$E$92/(Assump!$D$145-Assump!$D$144)*(365/12)*GD17</f>
        <v>2.3499999999999996</v>
      </c>
      <c r="GE92" s="175">
        <f>$E$92/(Assump!$D$145-Assump!$D$144)*(365/12)*GE17</f>
        <v>2.3499999999999996</v>
      </c>
      <c r="GF92" s="175">
        <f>$E$92/(Assump!$D$145-Assump!$D$144)*(365/12)*GF17</f>
        <v>2.3499999999999996</v>
      </c>
      <c r="GG92" s="175">
        <f>$E$92/(Assump!$D$145-Assump!$D$144)*(365/12)*GG17</f>
        <v>2.3499999999999996</v>
      </c>
      <c r="GH92" s="175">
        <f>$E$92/(Assump!$D$145-Assump!$D$144)*(365/12)*GH17</f>
        <v>2.3499999999999996</v>
      </c>
      <c r="GI92" s="175">
        <f>$E$92/(Assump!$D$145-Assump!$D$144)*(365/12)*GI17</f>
        <v>2.3499999999999996</v>
      </c>
      <c r="GJ92" s="175">
        <f>$E$92/(Assump!$D$145-Assump!$D$144)*(365/12)*GJ17</f>
        <v>2.3499999999999996</v>
      </c>
      <c r="GK92" s="175">
        <f>$E$92/(Assump!$D$145-Assump!$D$144)*(365/12)*GK17</f>
        <v>2.3499999999999996</v>
      </c>
      <c r="GL92" s="175">
        <f>$E$92/(Assump!$D$145-Assump!$D$144)*(365/12)*GL17</f>
        <v>2.3499999999999996</v>
      </c>
      <c r="GM92" s="175">
        <f>$E$92/(Assump!$D$145-Assump!$D$144)*(365/12)*GM17</f>
        <v>2.3499999999999996</v>
      </c>
      <c r="GN92" s="175">
        <f>$E$92/(Assump!$D$145-Assump!$D$144)*(365/12)*GN17</f>
        <v>2.3499999999999996</v>
      </c>
      <c r="GO92" s="175">
        <f>$E$92/(Assump!$D$145-Assump!$D$144)*(365/12)*GO17</f>
        <v>2.3499999999999996</v>
      </c>
      <c r="GP92" s="175">
        <f>$E$92/(Assump!$D$145-Assump!$D$144)*(365/12)*GP17</f>
        <v>2.3499999999999996</v>
      </c>
      <c r="GQ92" s="175">
        <f>$E$92/(Assump!$D$145-Assump!$D$144)*(365/12)*GQ17</f>
        <v>2.3499999999999996</v>
      </c>
      <c r="GR92" s="175">
        <f>$E$92/(Assump!$D$145-Assump!$D$144)*(365/12)*GR17</f>
        <v>2.3499999999999996</v>
      </c>
      <c r="GS92" s="175">
        <f>$E$92/(Assump!$D$145-Assump!$D$144)*(365/12)*GS17</f>
        <v>2.3499999999999996</v>
      </c>
      <c r="GT92" s="175">
        <f>$E$92/(Assump!$D$145-Assump!$D$144)*(365/12)*GT17</f>
        <v>2.3499999999999996</v>
      </c>
      <c r="GU92" s="175">
        <f>$E$92/(Assump!$D$145-Assump!$D$144)*(365/12)*GU17</f>
        <v>2.3499999999999996</v>
      </c>
      <c r="GV92" s="175">
        <f>$E$92/(Assump!$D$145-Assump!$D$144)*(365/12)*GV17</f>
        <v>2.3499999999999996</v>
      </c>
      <c r="GW92" s="175">
        <f>$E$92/(Assump!$D$145-Assump!$D$144)*(365/12)*GW17</f>
        <v>2.3499999999999996</v>
      </c>
      <c r="GX92" s="175">
        <f>$E$92/(Assump!$D$145-Assump!$D$144)*(365/12)*GX17</f>
        <v>2.3499999999999996</v>
      </c>
      <c r="GY92" s="175">
        <f>$E$92/(Assump!$D$145-Assump!$D$144)*(365/12)*GY17</f>
        <v>2.3499999999999996</v>
      </c>
      <c r="GZ92" s="175">
        <f>$E$92/(Assump!$D$145-Assump!$D$144)*(365/12)*GZ17</f>
        <v>2.3499999999999996</v>
      </c>
      <c r="HA92" s="175">
        <f>$E$92/(Assump!$D$145-Assump!$D$144)*(365/12)*HA17</f>
        <v>2.3499999999999996</v>
      </c>
      <c r="HB92" s="175">
        <f>$E$92/(Assump!$D$145-Assump!$D$144)*(365/12)*HB17</f>
        <v>2.3499999999999996</v>
      </c>
      <c r="HC92" s="175">
        <f>$E$92/(Assump!$D$145-Assump!$D$144)*(365/12)*HC17</f>
        <v>2.3499999999999996</v>
      </c>
      <c r="HD92" s="175">
        <f>$E$92/(Assump!$D$145-Assump!$D$144)*(365/12)*HD17</f>
        <v>2.3499999999999996</v>
      </c>
      <c r="HE92" s="175">
        <f>$E$92/(Assump!$D$145-Assump!$D$144)*(365/12)*HE17</f>
        <v>2.3499999999999996</v>
      </c>
      <c r="HF92" s="175">
        <f>$E$92/(Assump!$D$145-Assump!$D$144)*(365/12)*HF17</f>
        <v>2.3499999999999996</v>
      </c>
      <c r="HG92" s="175">
        <f>$E$92/(Assump!$D$145-Assump!$D$144)*(365/12)*HG17</f>
        <v>2.3499999999999996</v>
      </c>
      <c r="HH92" s="175">
        <f>$E$92/(Assump!$D$145-Assump!$D$144)*(365/12)*HH17</f>
        <v>2.3499999999999996</v>
      </c>
      <c r="HI92" s="175">
        <f>$E$92/(Assump!$D$145-Assump!$D$144)*(365/12)*HI17</f>
        <v>2.3499999999999996</v>
      </c>
      <c r="HJ92" s="175">
        <f>$E$92/(Assump!$D$145-Assump!$D$144)*(365/12)*HJ17</f>
        <v>2.3499999999999996</v>
      </c>
      <c r="HK92" s="175">
        <f>$E$92/(Assump!$D$145-Assump!$D$144)*(365/12)*HK17</f>
        <v>2.3499999999999996</v>
      </c>
      <c r="HL92" s="175">
        <f>$E$92/(Assump!$D$145-Assump!$D$144)*(365/12)*HL17</f>
        <v>2.3499999999999996</v>
      </c>
      <c r="HM92" s="175">
        <f>$E$92/(Assump!$D$145-Assump!$D$144)*(365/12)*HM17</f>
        <v>2.3499999999999996</v>
      </c>
      <c r="HN92" s="175">
        <f>$E$92/(Assump!$D$145-Assump!$D$144)*(365/12)*HN17</f>
        <v>2.3499999999999996</v>
      </c>
      <c r="HO92" s="175">
        <f>$E$92/(Assump!$D$145-Assump!$D$144)*(365/12)*HO17</f>
        <v>2.3499999999999996</v>
      </c>
      <c r="HP92" s="175">
        <f>$E$92/(Assump!$D$145-Assump!$D$144)*(365/12)*HP17</f>
        <v>2.3499999999999996</v>
      </c>
      <c r="HQ92" s="175">
        <f>$E$92/(Assump!$D$145-Assump!$D$144)*(365/12)*HQ17</f>
        <v>2.3499999999999996</v>
      </c>
      <c r="HR92" s="175">
        <f>$E$92/(Assump!$D$145-Assump!$D$144)*(365/12)*HR17</f>
        <v>2.3499999999999996</v>
      </c>
      <c r="HS92" s="175">
        <f>$E$92/(Assump!$D$145-Assump!$D$144)*(365/12)*HS17</f>
        <v>2.3499999999999996</v>
      </c>
      <c r="HT92" s="175">
        <f>$E$92/(Assump!$D$145-Assump!$D$144)*(365/12)*HT17</f>
        <v>2.3499999999999996</v>
      </c>
      <c r="HU92" s="175">
        <f>$E$92/(Assump!$D$145-Assump!$D$144)*(365/12)*HU17</f>
        <v>2.3499999999999996</v>
      </c>
      <c r="HV92" s="175">
        <f>$E$92/(Assump!$D$145-Assump!$D$144)*(365/12)*HV17</f>
        <v>2.3499999999999996</v>
      </c>
      <c r="HW92" s="175">
        <f>$E$92/(Assump!$D$145-Assump!$D$144)*(365/12)*HW17</f>
        <v>2.3499999999999996</v>
      </c>
      <c r="HX92" s="175">
        <f>$E$92/(Assump!$D$145-Assump!$D$144)*(365/12)*HX17</f>
        <v>2.3499999999999996</v>
      </c>
      <c r="HY92" s="175">
        <f>$E$92/(Assump!$D$145-Assump!$D$144)*(365/12)*HY17</f>
        <v>2.3499999999999996</v>
      </c>
      <c r="HZ92" s="175">
        <f>$E$92/(Assump!$D$145-Assump!$D$144)*(365/12)*HZ17</f>
        <v>2.3499999999999996</v>
      </c>
      <c r="IA92" s="175">
        <f>$E$92/(Assump!$D$145-Assump!$D$144)*(365/12)*IA17</f>
        <v>2.3499999999999996</v>
      </c>
      <c r="IB92" s="175">
        <f>$E$92/(Assump!$D$145-Assump!$D$144)*(365/12)*IB17</f>
        <v>2.3499999999999996</v>
      </c>
      <c r="IC92" s="175">
        <f>$E$92/(Assump!$D$145-Assump!$D$144)*(365/12)*IC17</f>
        <v>2.3499999999999996</v>
      </c>
      <c r="ID92" s="175">
        <f>$E$92/(Assump!$D$145-Assump!$D$144)*(365/12)*ID17</f>
        <v>2.3499999999999996</v>
      </c>
      <c r="IE92" s="175">
        <f>$E$92/(Assump!$D$145-Assump!$D$144)*(365/12)*IE17</f>
        <v>2.3499999999999996</v>
      </c>
      <c r="IF92" s="175">
        <f>$E$92/(Assump!$D$145-Assump!$D$144)*(365/12)*IF17</f>
        <v>2.3499999999999996</v>
      </c>
      <c r="IG92" s="175">
        <f>$E$92/(Assump!$D$145-Assump!$D$144)*(365/12)*IG17</f>
        <v>2.3499999999999996</v>
      </c>
      <c r="IH92" s="175">
        <f>$E$92/(Assump!$D$145-Assump!$D$144)*(365/12)*IH17</f>
        <v>2.3499999999999996</v>
      </c>
      <c r="II92" s="175">
        <f>$E$92/(Assump!$D$145-Assump!$D$144)*(365/12)*II17</f>
        <v>2.3499999999999996</v>
      </c>
      <c r="IJ92" s="175">
        <f>$E$92/(Assump!$D$145-Assump!$D$144)*(365/12)*IJ17</f>
        <v>2.3499999999999996</v>
      </c>
      <c r="IK92" s="175">
        <f>$E$92/(Assump!$D$145-Assump!$D$144)*(365/12)*IK17</f>
        <v>2.3499999999999996</v>
      </c>
      <c r="IL92" s="175">
        <f>$E$92/(Assump!$D$145-Assump!$D$144)*(365/12)*IL17</f>
        <v>2.3499999999999996</v>
      </c>
    </row>
    <row r="93" spans="2:250" s="48" customFormat="1" ht="10.5" customHeight="1" outlineLevel="1" x14ac:dyDescent="0.2">
      <c r="B93" s="51" t="s">
        <v>357</v>
      </c>
      <c r="C93" s="57"/>
      <c r="D93" s="77">
        <f>SUM(G93:IL93)</f>
        <v>568.72575342466007</v>
      </c>
      <c r="E93" s="53"/>
      <c r="F93" s="53"/>
      <c r="G93" s="176">
        <f>SUM(G90:G92)</f>
        <v>11.384086757990868</v>
      </c>
      <c r="H93" s="176">
        <f t="shared" ref="H93:BS93" si="195">SUM(H90:H92)</f>
        <v>1.9583333333333335</v>
      </c>
      <c r="I93" s="176">
        <f t="shared" si="195"/>
        <v>1.9583333333333335</v>
      </c>
      <c r="J93" s="176">
        <f t="shared" si="195"/>
        <v>1.9583333333333335</v>
      </c>
      <c r="K93" s="176">
        <f t="shared" si="195"/>
        <v>1.9583333333333335</v>
      </c>
      <c r="L93" s="176">
        <f t="shared" si="195"/>
        <v>1.9583333333333335</v>
      </c>
      <c r="M93" s="176">
        <f t="shared" si="195"/>
        <v>1.9583333333333335</v>
      </c>
      <c r="N93" s="176">
        <f t="shared" si="195"/>
        <v>1.9583333333333335</v>
      </c>
      <c r="O93" s="176">
        <f t="shared" si="195"/>
        <v>1.9583333333333335</v>
      </c>
      <c r="P93" s="176">
        <f t="shared" si="195"/>
        <v>1.9583333333333335</v>
      </c>
      <c r="Q93" s="176">
        <f t="shared" si="195"/>
        <v>1.9583333333333335</v>
      </c>
      <c r="R93" s="176">
        <f t="shared" si="195"/>
        <v>1.9583333333333335</v>
      </c>
      <c r="S93" s="176">
        <f t="shared" si="195"/>
        <v>2.3499999999999996</v>
      </c>
      <c r="T93" s="176">
        <f t="shared" si="195"/>
        <v>2.3499999999999996</v>
      </c>
      <c r="U93" s="176">
        <f t="shared" si="195"/>
        <v>2.3499999999999996</v>
      </c>
      <c r="V93" s="176">
        <f t="shared" si="195"/>
        <v>2.3499999999999996</v>
      </c>
      <c r="W93" s="176">
        <f t="shared" si="195"/>
        <v>2.3499999999999996</v>
      </c>
      <c r="X93" s="176">
        <f t="shared" si="195"/>
        <v>2.3499999999999996</v>
      </c>
      <c r="Y93" s="176">
        <f t="shared" si="195"/>
        <v>2.3499999999999996</v>
      </c>
      <c r="Z93" s="176">
        <f t="shared" si="195"/>
        <v>2.3499999999999996</v>
      </c>
      <c r="AA93" s="176">
        <f t="shared" si="195"/>
        <v>2.3499999999999996</v>
      </c>
      <c r="AB93" s="176">
        <f t="shared" si="195"/>
        <v>2.3499999999999996</v>
      </c>
      <c r="AC93" s="176">
        <f t="shared" si="195"/>
        <v>2.3499999999999996</v>
      </c>
      <c r="AD93" s="176">
        <f t="shared" si="195"/>
        <v>2.3499999999999996</v>
      </c>
      <c r="AE93" s="176">
        <f t="shared" si="195"/>
        <v>2.3499999999999996</v>
      </c>
      <c r="AF93" s="176">
        <f t="shared" si="195"/>
        <v>2.3499999999999996</v>
      </c>
      <c r="AG93" s="176">
        <f t="shared" si="195"/>
        <v>2.3499999999999996</v>
      </c>
      <c r="AH93" s="176">
        <f t="shared" si="195"/>
        <v>2.3499999999999996</v>
      </c>
      <c r="AI93" s="176">
        <f t="shared" si="195"/>
        <v>2.3499999999999996</v>
      </c>
      <c r="AJ93" s="176">
        <f t="shared" si="195"/>
        <v>2.3499999999999996</v>
      </c>
      <c r="AK93" s="176">
        <f t="shared" si="195"/>
        <v>2.3499999999999996</v>
      </c>
      <c r="AL93" s="176">
        <f t="shared" si="195"/>
        <v>2.3499999999999996</v>
      </c>
      <c r="AM93" s="176">
        <f t="shared" si="195"/>
        <v>2.3499999999999996</v>
      </c>
      <c r="AN93" s="176">
        <f t="shared" si="195"/>
        <v>2.3499999999999996</v>
      </c>
      <c r="AO93" s="176">
        <f t="shared" si="195"/>
        <v>2.3499999999999996</v>
      </c>
      <c r="AP93" s="176">
        <f t="shared" si="195"/>
        <v>2.3499999999999996</v>
      </c>
      <c r="AQ93" s="176">
        <f t="shared" si="195"/>
        <v>2.3499999999999996</v>
      </c>
      <c r="AR93" s="176">
        <f t="shared" si="195"/>
        <v>2.3499999999999996</v>
      </c>
      <c r="AS93" s="176">
        <f t="shared" si="195"/>
        <v>2.3499999999999996</v>
      </c>
      <c r="AT93" s="176">
        <f t="shared" si="195"/>
        <v>2.3499999999999996</v>
      </c>
      <c r="AU93" s="176">
        <f t="shared" si="195"/>
        <v>2.3499999999999996</v>
      </c>
      <c r="AV93" s="176">
        <f t="shared" si="195"/>
        <v>2.3499999999999996</v>
      </c>
      <c r="AW93" s="176">
        <f t="shared" si="195"/>
        <v>2.3499999999999996</v>
      </c>
      <c r="AX93" s="176">
        <f t="shared" si="195"/>
        <v>2.3499999999999996</v>
      </c>
      <c r="AY93" s="176">
        <f t="shared" si="195"/>
        <v>2.3499999999999996</v>
      </c>
      <c r="AZ93" s="176">
        <f t="shared" si="195"/>
        <v>2.3499999999999996</v>
      </c>
      <c r="BA93" s="176">
        <f t="shared" si="195"/>
        <v>2.3499999999999996</v>
      </c>
      <c r="BB93" s="176">
        <f t="shared" si="195"/>
        <v>2.3499999999999996</v>
      </c>
      <c r="BC93" s="176">
        <f t="shared" si="195"/>
        <v>2.3499999999999996</v>
      </c>
      <c r="BD93" s="176">
        <f t="shared" si="195"/>
        <v>2.3499999999999996</v>
      </c>
      <c r="BE93" s="176">
        <f t="shared" si="195"/>
        <v>2.3499999999999996</v>
      </c>
      <c r="BF93" s="176">
        <f t="shared" si="195"/>
        <v>2.3499999999999996</v>
      </c>
      <c r="BG93" s="176">
        <f t="shared" si="195"/>
        <v>2.3499999999999996</v>
      </c>
      <c r="BH93" s="176">
        <f t="shared" si="195"/>
        <v>2.3499999999999996</v>
      </c>
      <c r="BI93" s="176">
        <f t="shared" si="195"/>
        <v>2.3499999999999996</v>
      </c>
      <c r="BJ93" s="176">
        <f t="shared" si="195"/>
        <v>2.3499999999999996</v>
      </c>
      <c r="BK93" s="176">
        <f t="shared" si="195"/>
        <v>2.3499999999999996</v>
      </c>
      <c r="BL93" s="176">
        <f t="shared" si="195"/>
        <v>2.3499999999999996</v>
      </c>
      <c r="BM93" s="176">
        <f t="shared" si="195"/>
        <v>2.3499999999999996</v>
      </c>
      <c r="BN93" s="176">
        <f t="shared" si="195"/>
        <v>2.3499999999999996</v>
      </c>
      <c r="BO93" s="176">
        <f t="shared" si="195"/>
        <v>2.3499999999999996</v>
      </c>
      <c r="BP93" s="176">
        <f t="shared" si="195"/>
        <v>2.3499999999999996</v>
      </c>
      <c r="BQ93" s="176">
        <f t="shared" si="195"/>
        <v>2.3499999999999996</v>
      </c>
      <c r="BR93" s="176">
        <f t="shared" si="195"/>
        <v>2.3499999999999996</v>
      </c>
      <c r="BS93" s="176">
        <f t="shared" si="195"/>
        <v>2.3499999999999996</v>
      </c>
      <c r="BT93" s="176">
        <f t="shared" ref="BT93:EE93" si="196">SUM(BT90:BT92)</f>
        <v>2.3499999999999996</v>
      </c>
      <c r="BU93" s="176">
        <f t="shared" si="196"/>
        <v>2.3499999999999996</v>
      </c>
      <c r="BV93" s="176">
        <f t="shared" si="196"/>
        <v>2.3499999999999996</v>
      </c>
      <c r="BW93" s="176">
        <f t="shared" si="196"/>
        <v>2.3499999999999996</v>
      </c>
      <c r="BX93" s="176">
        <f t="shared" si="196"/>
        <v>2.3499999999999996</v>
      </c>
      <c r="BY93" s="176">
        <f t="shared" si="196"/>
        <v>2.3499999999999996</v>
      </c>
      <c r="BZ93" s="176">
        <f t="shared" si="196"/>
        <v>2.3499999999999996</v>
      </c>
      <c r="CA93" s="176">
        <f t="shared" si="196"/>
        <v>2.3499999999999996</v>
      </c>
      <c r="CB93" s="176">
        <f t="shared" si="196"/>
        <v>2.3499999999999996</v>
      </c>
      <c r="CC93" s="176">
        <f t="shared" si="196"/>
        <v>2.3499999999999996</v>
      </c>
      <c r="CD93" s="176">
        <f t="shared" si="196"/>
        <v>2.3499999999999996</v>
      </c>
      <c r="CE93" s="176">
        <f t="shared" si="196"/>
        <v>2.3499999999999996</v>
      </c>
      <c r="CF93" s="176">
        <f t="shared" si="196"/>
        <v>2.3499999999999996</v>
      </c>
      <c r="CG93" s="176">
        <f t="shared" si="196"/>
        <v>2.3499999999999996</v>
      </c>
      <c r="CH93" s="176">
        <f t="shared" si="196"/>
        <v>2.3499999999999996</v>
      </c>
      <c r="CI93" s="176">
        <f t="shared" si="196"/>
        <v>2.3499999999999996</v>
      </c>
      <c r="CJ93" s="176">
        <f t="shared" si="196"/>
        <v>2.3499999999999996</v>
      </c>
      <c r="CK93" s="176">
        <f t="shared" si="196"/>
        <v>2.3499999999999996</v>
      </c>
      <c r="CL93" s="176">
        <f t="shared" si="196"/>
        <v>2.3499999999999996</v>
      </c>
      <c r="CM93" s="176">
        <f t="shared" si="196"/>
        <v>2.3499999999999996</v>
      </c>
      <c r="CN93" s="176">
        <f t="shared" si="196"/>
        <v>2.3499999999999996</v>
      </c>
      <c r="CO93" s="176">
        <f t="shared" si="196"/>
        <v>2.3499999999999996</v>
      </c>
      <c r="CP93" s="176">
        <f t="shared" si="196"/>
        <v>2.3499999999999996</v>
      </c>
      <c r="CQ93" s="176">
        <f t="shared" si="196"/>
        <v>2.3499999999999996</v>
      </c>
      <c r="CR93" s="176">
        <f t="shared" si="196"/>
        <v>2.3499999999999996</v>
      </c>
      <c r="CS93" s="176">
        <f t="shared" si="196"/>
        <v>2.3499999999999996</v>
      </c>
      <c r="CT93" s="176">
        <f t="shared" si="196"/>
        <v>2.3499999999999996</v>
      </c>
      <c r="CU93" s="176">
        <f t="shared" si="196"/>
        <v>2.3499999999999996</v>
      </c>
      <c r="CV93" s="176">
        <f t="shared" si="196"/>
        <v>2.3499999999999996</v>
      </c>
      <c r="CW93" s="176">
        <f t="shared" si="196"/>
        <v>2.3499999999999996</v>
      </c>
      <c r="CX93" s="176">
        <f t="shared" si="196"/>
        <v>2.3499999999999996</v>
      </c>
      <c r="CY93" s="176">
        <f t="shared" si="196"/>
        <v>2.3499999999999996</v>
      </c>
      <c r="CZ93" s="176">
        <f t="shared" si="196"/>
        <v>2.3499999999999996</v>
      </c>
      <c r="DA93" s="176">
        <f t="shared" si="196"/>
        <v>2.3499999999999996</v>
      </c>
      <c r="DB93" s="176">
        <f t="shared" si="196"/>
        <v>2.3499999999999996</v>
      </c>
      <c r="DC93" s="176">
        <f t="shared" si="196"/>
        <v>2.3499999999999996</v>
      </c>
      <c r="DD93" s="176">
        <f t="shared" si="196"/>
        <v>2.3499999999999996</v>
      </c>
      <c r="DE93" s="176">
        <f t="shared" si="196"/>
        <v>2.3499999999999996</v>
      </c>
      <c r="DF93" s="176">
        <f t="shared" si="196"/>
        <v>2.3499999999999996</v>
      </c>
      <c r="DG93" s="176">
        <f t="shared" si="196"/>
        <v>2.3499999999999996</v>
      </c>
      <c r="DH93" s="176">
        <f t="shared" si="196"/>
        <v>2.3499999999999996</v>
      </c>
      <c r="DI93" s="176">
        <f t="shared" si="196"/>
        <v>2.3499999999999996</v>
      </c>
      <c r="DJ93" s="176">
        <f t="shared" si="196"/>
        <v>2.3499999999999996</v>
      </c>
      <c r="DK93" s="176">
        <f t="shared" si="196"/>
        <v>2.3499999999999996</v>
      </c>
      <c r="DL93" s="176">
        <f t="shared" si="196"/>
        <v>2.3499999999999996</v>
      </c>
      <c r="DM93" s="176">
        <f t="shared" si="196"/>
        <v>2.3499999999999996</v>
      </c>
      <c r="DN93" s="176">
        <f t="shared" si="196"/>
        <v>2.3499999999999996</v>
      </c>
      <c r="DO93" s="176">
        <f t="shared" si="196"/>
        <v>2.3499999999999996</v>
      </c>
      <c r="DP93" s="176">
        <f t="shared" si="196"/>
        <v>2.3499999999999996</v>
      </c>
      <c r="DQ93" s="176">
        <f t="shared" si="196"/>
        <v>2.3499999999999996</v>
      </c>
      <c r="DR93" s="176">
        <f t="shared" si="196"/>
        <v>2.3499999999999996</v>
      </c>
      <c r="DS93" s="176">
        <f t="shared" si="196"/>
        <v>2.3499999999999996</v>
      </c>
      <c r="DT93" s="176">
        <f t="shared" si="196"/>
        <v>2.3499999999999996</v>
      </c>
      <c r="DU93" s="176">
        <f t="shared" si="196"/>
        <v>2.3499999999999996</v>
      </c>
      <c r="DV93" s="176">
        <f t="shared" si="196"/>
        <v>2.3499999999999996</v>
      </c>
      <c r="DW93" s="176">
        <f t="shared" si="196"/>
        <v>2.3499999999999996</v>
      </c>
      <c r="DX93" s="176">
        <f t="shared" si="196"/>
        <v>2.3499999999999996</v>
      </c>
      <c r="DY93" s="176">
        <f t="shared" si="196"/>
        <v>2.3499999999999996</v>
      </c>
      <c r="DZ93" s="176">
        <f t="shared" si="196"/>
        <v>2.3499999999999996</v>
      </c>
      <c r="EA93" s="176">
        <f t="shared" si="196"/>
        <v>2.3499999999999996</v>
      </c>
      <c r="EB93" s="176">
        <f t="shared" si="196"/>
        <v>2.3499999999999996</v>
      </c>
      <c r="EC93" s="176">
        <f t="shared" si="196"/>
        <v>2.3499999999999996</v>
      </c>
      <c r="ED93" s="176">
        <f t="shared" si="196"/>
        <v>2.3499999999999996</v>
      </c>
      <c r="EE93" s="176">
        <f t="shared" si="196"/>
        <v>2.3499999999999996</v>
      </c>
      <c r="EF93" s="176">
        <f t="shared" ref="EF93:GQ93" si="197">SUM(EF90:EF92)</f>
        <v>2.3499999999999996</v>
      </c>
      <c r="EG93" s="176">
        <f t="shared" si="197"/>
        <v>2.3499999999999996</v>
      </c>
      <c r="EH93" s="176">
        <f t="shared" si="197"/>
        <v>2.3499999999999996</v>
      </c>
      <c r="EI93" s="176">
        <f t="shared" si="197"/>
        <v>2.3499999999999996</v>
      </c>
      <c r="EJ93" s="176">
        <f t="shared" si="197"/>
        <v>2.3499999999999996</v>
      </c>
      <c r="EK93" s="176">
        <f t="shared" si="197"/>
        <v>2.3499999999999996</v>
      </c>
      <c r="EL93" s="176">
        <f t="shared" si="197"/>
        <v>2.3499999999999996</v>
      </c>
      <c r="EM93" s="176">
        <f t="shared" si="197"/>
        <v>2.3499999999999996</v>
      </c>
      <c r="EN93" s="176">
        <f t="shared" si="197"/>
        <v>2.3499999999999996</v>
      </c>
      <c r="EO93" s="176">
        <f t="shared" si="197"/>
        <v>2.3499999999999996</v>
      </c>
      <c r="EP93" s="176">
        <f t="shared" si="197"/>
        <v>2.3499999999999996</v>
      </c>
      <c r="EQ93" s="176">
        <f t="shared" si="197"/>
        <v>2.3499999999999996</v>
      </c>
      <c r="ER93" s="176">
        <f t="shared" si="197"/>
        <v>2.3499999999999996</v>
      </c>
      <c r="ES93" s="176">
        <f t="shared" si="197"/>
        <v>2.3499999999999996</v>
      </c>
      <c r="ET93" s="176">
        <f t="shared" si="197"/>
        <v>2.3499999999999996</v>
      </c>
      <c r="EU93" s="176">
        <f t="shared" si="197"/>
        <v>2.3499999999999996</v>
      </c>
      <c r="EV93" s="176">
        <f t="shared" si="197"/>
        <v>2.3499999999999996</v>
      </c>
      <c r="EW93" s="176">
        <f t="shared" si="197"/>
        <v>2.3499999999999996</v>
      </c>
      <c r="EX93" s="176">
        <f t="shared" si="197"/>
        <v>2.3499999999999996</v>
      </c>
      <c r="EY93" s="176">
        <f t="shared" si="197"/>
        <v>2.3499999999999996</v>
      </c>
      <c r="EZ93" s="176">
        <f t="shared" si="197"/>
        <v>2.3499999999999996</v>
      </c>
      <c r="FA93" s="176">
        <f t="shared" si="197"/>
        <v>2.3499999999999996</v>
      </c>
      <c r="FB93" s="176">
        <f t="shared" si="197"/>
        <v>2.3499999999999996</v>
      </c>
      <c r="FC93" s="176">
        <f t="shared" si="197"/>
        <v>2.3499999999999996</v>
      </c>
      <c r="FD93" s="176">
        <f t="shared" si="197"/>
        <v>2.3499999999999996</v>
      </c>
      <c r="FE93" s="176">
        <f t="shared" si="197"/>
        <v>2.3499999999999996</v>
      </c>
      <c r="FF93" s="176">
        <f t="shared" si="197"/>
        <v>2.3499999999999996</v>
      </c>
      <c r="FG93" s="176">
        <f t="shared" si="197"/>
        <v>2.3499999999999996</v>
      </c>
      <c r="FH93" s="176">
        <f t="shared" si="197"/>
        <v>2.3499999999999996</v>
      </c>
      <c r="FI93" s="176">
        <f t="shared" si="197"/>
        <v>2.3499999999999996</v>
      </c>
      <c r="FJ93" s="176">
        <f t="shared" si="197"/>
        <v>2.3499999999999996</v>
      </c>
      <c r="FK93" s="176">
        <f t="shared" si="197"/>
        <v>2.3499999999999996</v>
      </c>
      <c r="FL93" s="176">
        <f t="shared" si="197"/>
        <v>2.3499999999999996</v>
      </c>
      <c r="FM93" s="176">
        <f t="shared" si="197"/>
        <v>2.3499999999999996</v>
      </c>
      <c r="FN93" s="176">
        <f t="shared" si="197"/>
        <v>2.3499999999999996</v>
      </c>
      <c r="FO93" s="176">
        <f t="shared" si="197"/>
        <v>2.3499999999999996</v>
      </c>
      <c r="FP93" s="176">
        <f t="shared" si="197"/>
        <v>2.3499999999999996</v>
      </c>
      <c r="FQ93" s="176">
        <f t="shared" si="197"/>
        <v>2.3499999999999996</v>
      </c>
      <c r="FR93" s="176">
        <f t="shared" si="197"/>
        <v>2.3499999999999996</v>
      </c>
      <c r="FS93" s="176">
        <f t="shared" si="197"/>
        <v>2.3499999999999996</v>
      </c>
      <c r="FT93" s="176">
        <f t="shared" si="197"/>
        <v>2.3499999999999996</v>
      </c>
      <c r="FU93" s="176">
        <f t="shared" si="197"/>
        <v>2.3499999999999996</v>
      </c>
      <c r="FV93" s="176">
        <f t="shared" si="197"/>
        <v>2.3499999999999996</v>
      </c>
      <c r="FW93" s="176">
        <f t="shared" si="197"/>
        <v>2.3499999999999996</v>
      </c>
      <c r="FX93" s="176">
        <f t="shared" si="197"/>
        <v>2.3499999999999996</v>
      </c>
      <c r="FY93" s="176">
        <f t="shared" si="197"/>
        <v>2.3499999999999996</v>
      </c>
      <c r="FZ93" s="176">
        <f t="shared" si="197"/>
        <v>2.3499999999999996</v>
      </c>
      <c r="GA93" s="176">
        <f t="shared" si="197"/>
        <v>2.3499999999999996</v>
      </c>
      <c r="GB93" s="176">
        <f t="shared" si="197"/>
        <v>2.3499999999999996</v>
      </c>
      <c r="GC93" s="176">
        <f t="shared" si="197"/>
        <v>2.3499999999999996</v>
      </c>
      <c r="GD93" s="176">
        <f t="shared" si="197"/>
        <v>2.3499999999999996</v>
      </c>
      <c r="GE93" s="176">
        <f t="shared" si="197"/>
        <v>2.3499999999999996</v>
      </c>
      <c r="GF93" s="176">
        <f t="shared" si="197"/>
        <v>2.3499999999999996</v>
      </c>
      <c r="GG93" s="176">
        <f t="shared" si="197"/>
        <v>2.3499999999999996</v>
      </c>
      <c r="GH93" s="176">
        <f t="shared" si="197"/>
        <v>2.3499999999999996</v>
      </c>
      <c r="GI93" s="176">
        <f t="shared" si="197"/>
        <v>2.3499999999999996</v>
      </c>
      <c r="GJ93" s="176">
        <f t="shared" si="197"/>
        <v>2.3499999999999996</v>
      </c>
      <c r="GK93" s="176">
        <f t="shared" si="197"/>
        <v>2.3499999999999996</v>
      </c>
      <c r="GL93" s="176">
        <f t="shared" si="197"/>
        <v>2.3499999999999996</v>
      </c>
      <c r="GM93" s="176">
        <f t="shared" si="197"/>
        <v>2.3499999999999996</v>
      </c>
      <c r="GN93" s="176">
        <f t="shared" si="197"/>
        <v>2.3499999999999996</v>
      </c>
      <c r="GO93" s="176">
        <f t="shared" si="197"/>
        <v>2.3499999999999996</v>
      </c>
      <c r="GP93" s="176">
        <f t="shared" si="197"/>
        <v>2.3499999999999996</v>
      </c>
      <c r="GQ93" s="176">
        <f t="shared" si="197"/>
        <v>2.3499999999999996</v>
      </c>
      <c r="GR93" s="176">
        <f t="shared" ref="GR93:IL93" si="198">SUM(GR90:GR92)</f>
        <v>2.3499999999999996</v>
      </c>
      <c r="GS93" s="176">
        <f t="shared" si="198"/>
        <v>2.3499999999999996</v>
      </c>
      <c r="GT93" s="176">
        <f t="shared" si="198"/>
        <v>2.3499999999999996</v>
      </c>
      <c r="GU93" s="176">
        <f t="shared" si="198"/>
        <v>2.3499999999999996</v>
      </c>
      <c r="GV93" s="176">
        <f t="shared" si="198"/>
        <v>2.3499999999999996</v>
      </c>
      <c r="GW93" s="176">
        <f t="shared" si="198"/>
        <v>2.3499999999999996</v>
      </c>
      <c r="GX93" s="176">
        <f t="shared" si="198"/>
        <v>2.3499999999999996</v>
      </c>
      <c r="GY93" s="176">
        <f t="shared" si="198"/>
        <v>2.3499999999999996</v>
      </c>
      <c r="GZ93" s="176">
        <f t="shared" si="198"/>
        <v>2.3499999999999996</v>
      </c>
      <c r="HA93" s="176">
        <f t="shared" si="198"/>
        <v>2.3499999999999996</v>
      </c>
      <c r="HB93" s="176">
        <f t="shared" si="198"/>
        <v>2.3499999999999996</v>
      </c>
      <c r="HC93" s="176">
        <f t="shared" si="198"/>
        <v>2.3499999999999996</v>
      </c>
      <c r="HD93" s="176">
        <f t="shared" si="198"/>
        <v>2.3499999999999996</v>
      </c>
      <c r="HE93" s="176">
        <f t="shared" si="198"/>
        <v>2.3499999999999996</v>
      </c>
      <c r="HF93" s="176">
        <f t="shared" si="198"/>
        <v>2.3499999999999996</v>
      </c>
      <c r="HG93" s="176">
        <f t="shared" si="198"/>
        <v>2.3499999999999996</v>
      </c>
      <c r="HH93" s="176">
        <f t="shared" si="198"/>
        <v>2.3499999999999996</v>
      </c>
      <c r="HI93" s="176">
        <f t="shared" si="198"/>
        <v>2.3499999999999996</v>
      </c>
      <c r="HJ93" s="176">
        <f t="shared" si="198"/>
        <v>2.3499999999999996</v>
      </c>
      <c r="HK93" s="176">
        <f t="shared" si="198"/>
        <v>2.3499999999999996</v>
      </c>
      <c r="HL93" s="176">
        <f t="shared" si="198"/>
        <v>2.3499999999999996</v>
      </c>
      <c r="HM93" s="176">
        <f t="shared" si="198"/>
        <v>2.3499999999999996</v>
      </c>
      <c r="HN93" s="176">
        <f t="shared" si="198"/>
        <v>2.3499999999999996</v>
      </c>
      <c r="HO93" s="176">
        <f t="shared" si="198"/>
        <v>2.3499999999999996</v>
      </c>
      <c r="HP93" s="176">
        <f t="shared" si="198"/>
        <v>2.3499999999999996</v>
      </c>
      <c r="HQ93" s="176">
        <f t="shared" si="198"/>
        <v>2.3499999999999996</v>
      </c>
      <c r="HR93" s="176">
        <f t="shared" si="198"/>
        <v>2.3499999999999996</v>
      </c>
      <c r="HS93" s="176">
        <f t="shared" si="198"/>
        <v>2.3499999999999996</v>
      </c>
      <c r="HT93" s="176">
        <f t="shared" si="198"/>
        <v>2.3499999999999996</v>
      </c>
      <c r="HU93" s="176">
        <f t="shared" si="198"/>
        <v>2.3499999999999996</v>
      </c>
      <c r="HV93" s="176">
        <f t="shared" si="198"/>
        <v>2.3499999999999996</v>
      </c>
      <c r="HW93" s="176">
        <f t="shared" si="198"/>
        <v>2.3499999999999996</v>
      </c>
      <c r="HX93" s="176">
        <f t="shared" si="198"/>
        <v>2.3499999999999996</v>
      </c>
      <c r="HY93" s="176">
        <f t="shared" si="198"/>
        <v>2.3499999999999996</v>
      </c>
      <c r="HZ93" s="176">
        <f t="shared" si="198"/>
        <v>2.3499999999999996</v>
      </c>
      <c r="IA93" s="176">
        <f t="shared" si="198"/>
        <v>2.3499999999999996</v>
      </c>
      <c r="IB93" s="176">
        <f t="shared" si="198"/>
        <v>2.3499999999999996</v>
      </c>
      <c r="IC93" s="176">
        <f t="shared" si="198"/>
        <v>2.3499999999999996</v>
      </c>
      <c r="ID93" s="176">
        <f t="shared" si="198"/>
        <v>2.3499999999999996</v>
      </c>
      <c r="IE93" s="176">
        <f t="shared" si="198"/>
        <v>2.3499999999999996</v>
      </c>
      <c r="IF93" s="176">
        <f t="shared" si="198"/>
        <v>2.3499999999999996</v>
      </c>
      <c r="IG93" s="176">
        <f t="shared" si="198"/>
        <v>2.3499999999999996</v>
      </c>
      <c r="IH93" s="176">
        <f t="shared" si="198"/>
        <v>2.3499999999999996</v>
      </c>
      <c r="II93" s="176">
        <f t="shared" si="198"/>
        <v>2.3499999999999996</v>
      </c>
      <c r="IJ93" s="176">
        <f t="shared" si="198"/>
        <v>2.3499999999999996</v>
      </c>
      <c r="IK93" s="176">
        <f t="shared" si="198"/>
        <v>2.3499999999999996</v>
      </c>
      <c r="IL93" s="176">
        <f t="shared" si="198"/>
        <v>2.3499999999999996</v>
      </c>
    </row>
    <row r="94" spans="2:250" s="48" customFormat="1" ht="10.5" customHeight="1" x14ac:dyDescent="0.2">
      <c r="B94" s="63"/>
      <c r="C94" s="64"/>
      <c r="D94" s="65"/>
      <c r="E94" s="66"/>
      <c r="F94" s="66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  <c r="V94" s="98"/>
      <c r="W94" s="98"/>
      <c r="X94" s="98"/>
      <c r="Y94" s="98"/>
      <c r="Z94" s="98"/>
      <c r="AA94" s="98"/>
      <c r="AB94" s="98"/>
      <c r="AC94" s="98"/>
      <c r="AD94" s="98"/>
      <c r="AE94" s="98"/>
      <c r="AF94" s="98"/>
      <c r="AG94" s="98"/>
      <c r="AH94" s="98"/>
      <c r="AI94" s="98"/>
      <c r="AJ94" s="98"/>
      <c r="AK94" s="98"/>
      <c r="AL94" s="98"/>
      <c r="AM94" s="98"/>
      <c r="AN94" s="98"/>
      <c r="AO94" s="98"/>
      <c r="AP94" s="98"/>
      <c r="AQ94" s="98"/>
      <c r="AR94" s="98"/>
      <c r="AS94" s="98"/>
      <c r="AT94" s="98"/>
      <c r="AU94" s="98"/>
      <c r="AV94" s="98"/>
      <c r="AW94" s="98"/>
      <c r="AX94" s="98"/>
      <c r="AY94" s="98"/>
      <c r="AZ94" s="98"/>
      <c r="BA94" s="98"/>
      <c r="BB94" s="98"/>
      <c r="BC94" s="98"/>
      <c r="BD94" s="98"/>
      <c r="BE94" s="98"/>
      <c r="BF94" s="98"/>
      <c r="BG94" s="98"/>
      <c r="BH94" s="98"/>
      <c r="BI94" s="98"/>
      <c r="BJ94" s="98"/>
      <c r="BK94" s="98"/>
      <c r="BL94" s="98"/>
      <c r="BM94" s="98"/>
      <c r="BN94" s="98"/>
      <c r="BO94" s="98"/>
      <c r="BP94" s="98"/>
      <c r="BQ94" s="98"/>
      <c r="BR94" s="98"/>
      <c r="BS94" s="98"/>
      <c r="BT94" s="98"/>
      <c r="BU94" s="98"/>
      <c r="BV94" s="98"/>
      <c r="BW94" s="98"/>
      <c r="BX94" s="98"/>
      <c r="BY94" s="98"/>
      <c r="BZ94" s="98"/>
      <c r="CA94" s="98"/>
      <c r="CB94" s="98"/>
      <c r="CC94" s="98"/>
      <c r="CD94" s="98"/>
      <c r="CE94" s="98"/>
      <c r="CF94" s="98"/>
      <c r="CG94" s="98"/>
      <c r="CH94" s="98"/>
      <c r="CI94" s="98"/>
      <c r="CJ94" s="98"/>
      <c r="CK94" s="98"/>
      <c r="CL94" s="98"/>
      <c r="CM94" s="98"/>
      <c r="CN94" s="98"/>
      <c r="CO94" s="98"/>
      <c r="CP94" s="98"/>
      <c r="CQ94" s="98"/>
      <c r="CR94" s="98"/>
      <c r="CS94" s="98"/>
      <c r="CT94" s="98"/>
      <c r="CU94" s="98"/>
      <c r="CV94" s="98"/>
      <c r="CW94" s="98"/>
      <c r="CX94" s="98"/>
      <c r="CY94" s="98"/>
      <c r="CZ94" s="98"/>
      <c r="DA94" s="98"/>
      <c r="DB94" s="98"/>
      <c r="DC94" s="98"/>
      <c r="DD94" s="98"/>
      <c r="DE94" s="98"/>
      <c r="DF94" s="98"/>
      <c r="DG94" s="98"/>
      <c r="DH94" s="98"/>
      <c r="DI94" s="98"/>
      <c r="DJ94" s="98"/>
      <c r="DK94" s="98"/>
      <c r="DL94" s="98"/>
      <c r="DM94" s="98"/>
      <c r="DN94" s="98"/>
      <c r="DO94" s="98"/>
      <c r="DP94" s="98"/>
      <c r="DQ94" s="98"/>
      <c r="DR94" s="98"/>
      <c r="DS94" s="98"/>
      <c r="DT94" s="98"/>
      <c r="DU94" s="98"/>
      <c r="DV94" s="98"/>
      <c r="DW94" s="98"/>
      <c r="DX94" s="98"/>
      <c r="DY94" s="98"/>
      <c r="DZ94" s="98"/>
      <c r="EA94" s="98"/>
      <c r="EB94" s="98"/>
      <c r="EC94" s="98"/>
      <c r="ED94" s="98"/>
      <c r="EE94" s="98"/>
      <c r="EF94" s="98"/>
      <c r="EG94" s="98"/>
      <c r="EH94" s="98"/>
      <c r="EI94" s="98"/>
      <c r="EJ94" s="98"/>
      <c r="EK94" s="98"/>
      <c r="EL94" s="98"/>
      <c r="EM94" s="98"/>
      <c r="EN94" s="98"/>
      <c r="EO94" s="98"/>
      <c r="EP94" s="98"/>
      <c r="EQ94" s="98"/>
      <c r="ER94" s="98"/>
      <c r="ES94" s="98"/>
      <c r="ET94" s="98"/>
      <c r="EU94" s="98"/>
      <c r="EV94" s="98"/>
      <c r="EW94" s="98"/>
      <c r="EX94" s="98"/>
      <c r="EY94" s="98"/>
      <c r="EZ94" s="98"/>
      <c r="FA94" s="98"/>
      <c r="FB94" s="98"/>
      <c r="FC94" s="98"/>
      <c r="FD94" s="98"/>
      <c r="FE94" s="98"/>
      <c r="FF94" s="98"/>
      <c r="FG94" s="98"/>
      <c r="FH94" s="98"/>
      <c r="FI94" s="98"/>
      <c r="FJ94" s="98"/>
      <c r="FK94" s="98"/>
      <c r="FL94" s="98"/>
      <c r="FM94" s="98"/>
      <c r="FN94" s="98"/>
      <c r="FO94" s="98"/>
      <c r="FP94" s="98"/>
      <c r="FQ94" s="98"/>
      <c r="FR94" s="98"/>
      <c r="FS94" s="98"/>
      <c r="FT94" s="98"/>
      <c r="FU94" s="98"/>
      <c r="FV94" s="98"/>
      <c r="FW94" s="98"/>
      <c r="FX94" s="98"/>
      <c r="FY94" s="98"/>
      <c r="FZ94" s="98"/>
      <c r="GA94" s="98"/>
      <c r="GB94" s="98"/>
      <c r="GC94" s="98"/>
      <c r="GD94" s="98"/>
      <c r="GE94" s="98"/>
      <c r="GF94" s="98"/>
      <c r="GG94" s="98"/>
      <c r="GH94" s="98"/>
      <c r="GI94" s="98"/>
      <c r="GJ94" s="98"/>
      <c r="GK94" s="98"/>
      <c r="GL94" s="98"/>
      <c r="GM94" s="98"/>
      <c r="GN94" s="98"/>
      <c r="GO94" s="98"/>
      <c r="GP94" s="98"/>
      <c r="GQ94" s="98"/>
      <c r="GR94" s="98"/>
      <c r="GS94" s="98"/>
      <c r="GT94" s="98"/>
      <c r="GU94" s="98"/>
      <c r="GV94" s="98"/>
      <c r="GW94" s="98"/>
      <c r="GX94" s="98"/>
      <c r="GY94" s="98"/>
      <c r="GZ94" s="98"/>
      <c r="HA94" s="98"/>
      <c r="HB94" s="98"/>
      <c r="HC94" s="98"/>
      <c r="HD94" s="98"/>
      <c r="HE94" s="98"/>
      <c r="HF94" s="98"/>
      <c r="HG94" s="98"/>
      <c r="HH94" s="98"/>
      <c r="HI94" s="98"/>
      <c r="HJ94" s="98"/>
      <c r="HK94" s="98"/>
      <c r="HL94" s="98"/>
      <c r="HM94" s="98"/>
      <c r="HN94" s="98"/>
      <c r="HO94" s="98"/>
      <c r="HP94" s="98"/>
      <c r="HQ94" s="98"/>
      <c r="HR94" s="98"/>
      <c r="HS94" s="98"/>
      <c r="HT94" s="98"/>
      <c r="HU94" s="98"/>
      <c r="HV94" s="98"/>
      <c r="HW94" s="98"/>
      <c r="HX94" s="98"/>
      <c r="HY94" s="98"/>
      <c r="HZ94" s="98"/>
      <c r="IA94" s="98"/>
      <c r="IB94" s="98"/>
      <c r="IC94" s="98"/>
      <c r="ID94" s="98"/>
      <c r="IE94" s="98"/>
      <c r="IF94" s="98"/>
      <c r="IG94" s="98"/>
      <c r="IH94" s="98"/>
      <c r="II94" s="98"/>
      <c r="IJ94" s="98"/>
      <c r="IK94" s="98"/>
      <c r="IL94" s="98"/>
      <c r="IM94" s="98"/>
      <c r="IN94" s="98"/>
      <c r="IO94" s="98"/>
      <c r="IP94" s="98"/>
    </row>
    <row r="95" spans="2:250" s="2" customFormat="1" ht="12" customHeight="1" thickBot="1" x14ac:dyDescent="0.25">
      <c r="B95" s="112" t="s">
        <v>123</v>
      </c>
      <c r="C95" s="112"/>
      <c r="D95" s="112"/>
      <c r="E95" s="113"/>
      <c r="F95" s="113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4"/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  <c r="EQ95" s="114"/>
      <c r="ER95" s="114"/>
      <c r="ES95" s="114"/>
      <c r="ET95" s="114"/>
      <c r="EU95" s="114"/>
      <c r="EV95" s="114"/>
      <c r="EW95" s="114"/>
      <c r="EX95" s="114"/>
      <c r="EY95" s="114"/>
      <c r="EZ95" s="114"/>
      <c r="FA95" s="114"/>
      <c r="FB95" s="114"/>
      <c r="FC95" s="114"/>
      <c r="FD95" s="114"/>
      <c r="FE95" s="114"/>
      <c r="FF95" s="114"/>
      <c r="FG95" s="114"/>
      <c r="FH95" s="114"/>
      <c r="FI95" s="114"/>
      <c r="FJ95" s="114"/>
      <c r="FK95" s="114"/>
      <c r="FL95" s="114"/>
      <c r="FM95" s="114"/>
      <c r="FN95" s="114"/>
      <c r="FO95" s="114"/>
      <c r="FP95" s="114"/>
      <c r="FQ95" s="114"/>
      <c r="FR95" s="114"/>
      <c r="FS95" s="114"/>
      <c r="FT95" s="114"/>
      <c r="FU95" s="114"/>
      <c r="FV95" s="114"/>
      <c r="FW95" s="114"/>
      <c r="FX95" s="114"/>
      <c r="FY95" s="114"/>
      <c r="FZ95" s="114"/>
      <c r="GA95" s="114"/>
      <c r="GB95" s="114"/>
      <c r="GC95" s="114"/>
      <c r="GD95" s="114"/>
      <c r="GE95" s="114"/>
      <c r="GF95" s="114"/>
      <c r="GG95" s="114"/>
      <c r="GH95" s="114"/>
      <c r="GI95" s="114"/>
      <c r="GJ95" s="114"/>
      <c r="GK95" s="114"/>
      <c r="GL95" s="114"/>
      <c r="GM95" s="114"/>
      <c r="GN95" s="114"/>
      <c r="GO95" s="114"/>
      <c r="GP95" s="114"/>
      <c r="GQ95" s="114"/>
      <c r="GR95" s="114"/>
      <c r="GS95" s="114"/>
      <c r="GT95" s="114"/>
      <c r="GU95" s="114"/>
      <c r="GV95" s="114"/>
      <c r="GW95" s="114"/>
      <c r="GX95" s="114"/>
      <c r="GY95" s="114"/>
      <c r="GZ95" s="114"/>
      <c r="HA95" s="114"/>
      <c r="HB95" s="114"/>
      <c r="HC95" s="114"/>
      <c r="HD95" s="114"/>
      <c r="HE95" s="114"/>
      <c r="HF95" s="114"/>
      <c r="HG95" s="114"/>
      <c r="HH95" s="114"/>
      <c r="HI95" s="114"/>
      <c r="HJ95" s="114"/>
      <c r="HK95" s="114"/>
      <c r="HL95" s="114"/>
      <c r="HM95" s="114"/>
      <c r="HN95" s="114"/>
      <c r="HO95" s="114"/>
      <c r="HP95" s="114"/>
      <c r="HQ95" s="114"/>
      <c r="HR95" s="114"/>
      <c r="HS95" s="114"/>
      <c r="HT95" s="114"/>
      <c r="HU95" s="114"/>
      <c r="HV95" s="114"/>
      <c r="HW95" s="114"/>
      <c r="HX95" s="114"/>
      <c r="HY95" s="114"/>
      <c r="HZ95" s="114"/>
      <c r="IA95" s="114"/>
      <c r="IB95" s="114"/>
      <c r="IC95" s="114"/>
      <c r="ID95" s="114"/>
      <c r="IE95" s="114"/>
      <c r="IF95" s="114"/>
      <c r="IG95" s="114"/>
      <c r="IH95" s="114"/>
      <c r="II95" s="114"/>
      <c r="IJ95" s="114"/>
      <c r="IK95" s="114"/>
      <c r="IL95" s="114"/>
    </row>
    <row r="96" spans="2:250" ht="12" customHeight="1" outlineLevel="1" x14ac:dyDescent="0.3">
      <c r="B96" s="7" t="s">
        <v>119</v>
      </c>
      <c r="C96" s="78"/>
      <c r="D96" s="78"/>
      <c r="E96" s="79"/>
      <c r="F96" s="79"/>
      <c r="G96" s="99" t="b">
        <f>DA!G60</f>
        <v>1</v>
      </c>
      <c r="H96" s="99" t="b">
        <f>DA!H60</f>
        <v>1</v>
      </c>
      <c r="I96" s="99" t="b">
        <f>DA!I60</f>
        <v>1</v>
      </c>
      <c r="J96" s="99" t="b">
        <f>DA!J60</f>
        <v>1</v>
      </c>
      <c r="K96" s="99" t="b">
        <f>DA!K60</f>
        <v>1</v>
      </c>
      <c r="L96" s="99" t="b">
        <f>DA!L60</f>
        <v>1</v>
      </c>
      <c r="M96" s="99" t="b">
        <f>DA!M60</f>
        <v>1</v>
      </c>
      <c r="N96" s="99" t="b">
        <f>DA!N60</f>
        <v>1</v>
      </c>
      <c r="O96" s="99" t="b">
        <f>DA!O60</f>
        <v>1</v>
      </c>
      <c r="P96" s="99" t="b">
        <f>DA!P60</f>
        <v>1</v>
      </c>
      <c r="Q96" s="99" t="b">
        <f>DA!Q60</f>
        <v>1</v>
      </c>
      <c r="R96" s="99" t="b">
        <f>DA!R60</f>
        <v>1</v>
      </c>
      <c r="S96" s="99" t="b">
        <f>DA!S60</f>
        <v>0</v>
      </c>
      <c r="T96" s="99" t="b">
        <f>DA!T60</f>
        <v>0</v>
      </c>
      <c r="U96" s="99" t="b">
        <f>DA!U60</f>
        <v>0</v>
      </c>
      <c r="V96" s="99" t="b">
        <f>DA!V60</f>
        <v>0</v>
      </c>
      <c r="W96" s="99" t="b">
        <f>DA!W60</f>
        <v>0</v>
      </c>
      <c r="X96" s="99" t="b">
        <f>DA!X60</f>
        <v>0</v>
      </c>
      <c r="Y96" s="99" t="b">
        <f>DA!Y60</f>
        <v>0</v>
      </c>
      <c r="Z96" s="99" t="b">
        <f>DA!Z60</f>
        <v>0</v>
      </c>
      <c r="AA96" s="99" t="b">
        <f>DA!AA60</f>
        <v>0</v>
      </c>
      <c r="AB96" s="99" t="b">
        <f>DA!AB60</f>
        <v>0</v>
      </c>
      <c r="AC96" s="99" t="b">
        <f>DA!AC60</f>
        <v>0</v>
      </c>
      <c r="AD96" s="99" t="b">
        <f>DA!AD60</f>
        <v>0</v>
      </c>
      <c r="AE96" s="99" t="b">
        <f>DA!AE60</f>
        <v>0</v>
      </c>
      <c r="AF96" s="99" t="b">
        <f>DA!AF60</f>
        <v>0</v>
      </c>
      <c r="AG96" s="99" t="b">
        <f>DA!AG60</f>
        <v>0</v>
      </c>
      <c r="AH96" s="99" t="b">
        <f>DA!AH60</f>
        <v>0</v>
      </c>
      <c r="AI96" s="99" t="b">
        <f>DA!AI60</f>
        <v>0</v>
      </c>
      <c r="AJ96" s="99" t="b">
        <f>DA!AJ60</f>
        <v>0</v>
      </c>
      <c r="AK96" s="99" t="b">
        <f>DA!AK60</f>
        <v>0</v>
      </c>
      <c r="AL96" s="99" t="b">
        <f>DA!AL60</f>
        <v>0</v>
      </c>
      <c r="AM96" s="99" t="b">
        <f>DA!AM60</f>
        <v>0</v>
      </c>
      <c r="AN96" s="99" t="b">
        <f>DA!AN60</f>
        <v>0</v>
      </c>
      <c r="AO96" s="99" t="b">
        <f>DA!AO60</f>
        <v>0</v>
      </c>
      <c r="AP96" s="99" t="b">
        <f>DA!AP60</f>
        <v>0</v>
      </c>
      <c r="AQ96" s="99" t="b">
        <f>DA!AQ60</f>
        <v>0</v>
      </c>
      <c r="AR96" s="99" t="b">
        <f>DA!AR60</f>
        <v>0</v>
      </c>
      <c r="AS96" s="99" t="b">
        <f>DA!AS60</f>
        <v>0</v>
      </c>
      <c r="AT96" s="99" t="b">
        <f>DA!AT60</f>
        <v>0</v>
      </c>
      <c r="AU96" s="99" t="b">
        <f>DA!AU60</f>
        <v>0</v>
      </c>
      <c r="AV96" s="99" t="b">
        <f>DA!AV60</f>
        <v>0</v>
      </c>
      <c r="AW96" s="99" t="b">
        <f>DA!AW60</f>
        <v>0</v>
      </c>
      <c r="AX96" s="99" t="b">
        <f>DA!AX60</f>
        <v>0</v>
      </c>
      <c r="AY96" s="99" t="b">
        <f>DA!AY60</f>
        <v>0</v>
      </c>
      <c r="AZ96" s="99" t="b">
        <f>DA!AZ60</f>
        <v>0</v>
      </c>
      <c r="BA96" s="99" t="b">
        <f>DA!BA60</f>
        <v>0</v>
      </c>
      <c r="BB96" s="99" t="b">
        <f>DA!BB60</f>
        <v>0</v>
      </c>
      <c r="BC96" s="99" t="b">
        <f>DA!BC60</f>
        <v>0</v>
      </c>
      <c r="BD96" s="99" t="b">
        <f>DA!BD60</f>
        <v>0</v>
      </c>
      <c r="BE96" s="99" t="b">
        <f>DA!BE60</f>
        <v>0</v>
      </c>
      <c r="BF96" s="99" t="b">
        <f>DA!BF60</f>
        <v>0</v>
      </c>
      <c r="BG96" s="99" t="b">
        <f>DA!BG60</f>
        <v>0</v>
      </c>
      <c r="BH96" s="99" t="b">
        <f>DA!BH60</f>
        <v>0</v>
      </c>
      <c r="BI96" s="99" t="b">
        <f>DA!BI60</f>
        <v>0</v>
      </c>
      <c r="BJ96" s="99" t="b">
        <f>DA!BJ60</f>
        <v>0</v>
      </c>
      <c r="BK96" s="99" t="b">
        <f>DA!BK60</f>
        <v>0</v>
      </c>
      <c r="BL96" s="99" t="b">
        <f>DA!BL60</f>
        <v>0</v>
      </c>
      <c r="BM96" s="99" t="b">
        <f>DA!BM60</f>
        <v>0</v>
      </c>
      <c r="BN96" s="99" t="b">
        <f>DA!BN60</f>
        <v>0</v>
      </c>
      <c r="BO96" s="99" t="b">
        <f>DA!BO60</f>
        <v>0</v>
      </c>
      <c r="BP96" s="99" t="b">
        <f>DA!BP60</f>
        <v>0</v>
      </c>
      <c r="BQ96" s="99" t="b">
        <f>DA!BQ60</f>
        <v>0</v>
      </c>
      <c r="BR96" s="99" t="b">
        <f>DA!BR60</f>
        <v>0</v>
      </c>
      <c r="BS96" s="99" t="b">
        <f>DA!BS60</f>
        <v>0</v>
      </c>
      <c r="BT96" s="99" t="b">
        <f>DA!BT60</f>
        <v>0</v>
      </c>
      <c r="BU96" s="99" t="b">
        <f>DA!BU60</f>
        <v>0</v>
      </c>
      <c r="BV96" s="99" t="b">
        <f>DA!BV60</f>
        <v>0</v>
      </c>
      <c r="BW96" s="99" t="b">
        <f>DA!BW60</f>
        <v>0</v>
      </c>
      <c r="BX96" s="99" t="b">
        <f>DA!BX60</f>
        <v>0</v>
      </c>
      <c r="BY96" s="99" t="b">
        <f>DA!BY60</f>
        <v>0</v>
      </c>
      <c r="BZ96" s="99" t="b">
        <f>DA!BZ60</f>
        <v>0</v>
      </c>
      <c r="CA96" s="99" t="b">
        <f>DA!CA60</f>
        <v>0</v>
      </c>
      <c r="CB96" s="99" t="b">
        <f>DA!CB60</f>
        <v>0</v>
      </c>
      <c r="CC96" s="99" t="b">
        <f>DA!CC60</f>
        <v>0</v>
      </c>
      <c r="CD96" s="99" t="b">
        <f>DA!CD60</f>
        <v>0</v>
      </c>
      <c r="CE96" s="99" t="b">
        <f>DA!CE60</f>
        <v>0</v>
      </c>
      <c r="CF96" s="99" t="b">
        <f>DA!CF60</f>
        <v>0</v>
      </c>
      <c r="CG96" s="99" t="b">
        <f>DA!CG60</f>
        <v>0</v>
      </c>
      <c r="CH96" s="99" t="b">
        <f>DA!CH60</f>
        <v>0</v>
      </c>
      <c r="CI96" s="99" t="b">
        <f>DA!CI60</f>
        <v>0</v>
      </c>
      <c r="CJ96" s="99" t="b">
        <f>DA!CJ60</f>
        <v>0</v>
      </c>
      <c r="CK96" s="99" t="b">
        <f>DA!CK60</f>
        <v>0</v>
      </c>
      <c r="CL96" s="99" t="b">
        <f>DA!CL60</f>
        <v>0</v>
      </c>
      <c r="CM96" s="99" t="b">
        <f>DA!CM60</f>
        <v>0</v>
      </c>
      <c r="CN96" s="99" t="b">
        <f>DA!CN60</f>
        <v>0</v>
      </c>
      <c r="CO96" s="99" t="b">
        <f>DA!CO60</f>
        <v>0</v>
      </c>
      <c r="CP96" s="99" t="b">
        <f>DA!CP60</f>
        <v>0</v>
      </c>
      <c r="CQ96" s="99" t="b">
        <f>DA!CQ60</f>
        <v>0</v>
      </c>
      <c r="CR96" s="99" t="b">
        <f>DA!CR60</f>
        <v>0</v>
      </c>
      <c r="CS96" s="99" t="b">
        <f>DA!CS60</f>
        <v>0</v>
      </c>
      <c r="CT96" s="99" t="b">
        <f>DA!CT60</f>
        <v>0</v>
      </c>
      <c r="CU96" s="99" t="b">
        <f>DA!CU60</f>
        <v>0</v>
      </c>
      <c r="CV96" s="99" t="b">
        <f>DA!CV60</f>
        <v>0</v>
      </c>
      <c r="CW96" s="99" t="b">
        <f>DA!CW60</f>
        <v>0</v>
      </c>
      <c r="CX96" s="99" t="b">
        <f>DA!CX60</f>
        <v>0</v>
      </c>
      <c r="CY96" s="99" t="b">
        <f>DA!CY60</f>
        <v>0</v>
      </c>
      <c r="CZ96" s="99" t="b">
        <f>DA!CZ60</f>
        <v>0</v>
      </c>
      <c r="DA96" s="99" t="b">
        <f>DA!DA60</f>
        <v>0</v>
      </c>
      <c r="DB96" s="99" t="b">
        <f>DA!DB60</f>
        <v>0</v>
      </c>
      <c r="DC96" s="99" t="b">
        <f>DA!DC60</f>
        <v>0</v>
      </c>
      <c r="DD96" s="99" t="b">
        <f>DA!DD60</f>
        <v>0</v>
      </c>
      <c r="DE96" s="99" t="b">
        <f>DA!DE60</f>
        <v>0</v>
      </c>
      <c r="DF96" s="99" t="b">
        <f>DA!DF60</f>
        <v>0</v>
      </c>
      <c r="DG96" s="99" t="b">
        <f>DA!DG60</f>
        <v>0</v>
      </c>
      <c r="DH96" s="99" t="b">
        <f>DA!DH60</f>
        <v>0</v>
      </c>
      <c r="DI96" s="99" t="b">
        <f>DA!DI60</f>
        <v>0</v>
      </c>
      <c r="DJ96" s="99" t="b">
        <f>DA!DJ60</f>
        <v>0</v>
      </c>
      <c r="DK96" s="99" t="b">
        <f>DA!DK60</f>
        <v>0</v>
      </c>
      <c r="DL96" s="99" t="b">
        <f>DA!DL60</f>
        <v>0</v>
      </c>
      <c r="DM96" s="99" t="b">
        <f>DA!DM60</f>
        <v>0</v>
      </c>
      <c r="DN96" s="99" t="b">
        <f>DA!DN60</f>
        <v>0</v>
      </c>
      <c r="DO96" s="99" t="b">
        <f>DA!DO60</f>
        <v>0</v>
      </c>
      <c r="DP96" s="99" t="b">
        <f>DA!DP60</f>
        <v>0</v>
      </c>
      <c r="DQ96" s="99" t="b">
        <f>DA!DQ60</f>
        <v>0</v>
      </c>
      <c r="DR96" s="99" t="b">
        <f>DA!DR60</f>
        <v>0</v>
      </c>
      <c r="DS96" s="99" t="b">
        <f>DA!DS60</f>
        <v>0</v>
      </c>
      <c r="DT96" s="99" t="b">
        <f>DA!DT60</f>
        <v>0</v>
      </c>
      <c r="DU96" s="99" t="b">
        <f>DA!DU60</f>
        <v>0</v>
      </c>
      <c r="DV96" s="99" t="b">
        <f>DA!DV60</f>
        <v>0</v>
      </c>
      <c r="DW96" s="99" t="b">
        <f>DA!DW60</f>
        <v>0</v>
      </c>
      <c r="DX96" s="99" t="b">
        <f>DA!DX60</f>
        <v>0</v>
      </c>
      <c r="DY96" s="99" t="b">
        <f>DA!DY60</f>
        <v>0</v>
      </c>
      <c r="DZ96" s="99" t="b">
        <f>DA!DZ60</f>
        <v>0</v>
      </c>
      <c r="EA96" s="99" t="b">
        <f>DA!EA60</f>
        <v>0</v>
      </c>
      <c r="EB96" s="99" t="b">
        <f>DA!EB60</f>
        <v>0</v>
      </c>
      <c r="EC96" s="99" t="b">
        <f>DA!EC60</f>
        <v>0</v>
      </c>
      <c r="ED96" s="99" t="b">
        <f>DA!ED60</f>
        <v>0</v>
      </c>
      <c r="EE96" s="99" t="b">
        <f>DA!EE60</f>
        <v>0</v>
      </c>
      <c r="EF96" s="99" t="b">
        <f>DA!EF60</f>
        <v>0</v>
      </c>
      <c r="EG96" s="99" t="b">
        <f>DA!EG60</f>
        <v>0</v>
      </c>
      <c r="EH96" s="99" t="b">
        <f>DA!EH60</f>
        <v>0</v>
      </c>
      <c r="EI96" s="99" t="b">
        <f>DA!EI60</f>
        <v>0</v>
      </c>
      <c r="EJ96" s="99" t="b">
        <f>DA!EJ60</f>
        <v>0</v>
      </c>
      <c r="EK96" s="99" t="b">
        <f>DA!EK60</f>
        <v>0</v>
      </c>
      <c r="EL96" s="99" t="b">
        <f>DA!EL60</f>
        <v>0</v>
      </c>
      <c r="EM96" s="99" t="b">
        <f>DA!EM60</f>
        <v>0</v>
      </c>
      <c r="EN96" s="99" t="b">
        <f>DA!EN60</f>
        <v>0</v>
      </c>
      <c r="EO96" s="99" t="b">
        <f>DA!EO60</f>
        <v>0</v>
      </c>
      <c r="EP96" s="99" t="b">
        <f>DA!EP60</f>
        <v>0</v>
      </c>
      <c r="EQ96" s="99" t="b">
        <f>DA!EQ60</f>
        <v>0</v>
      </c>
      <c r="ER96" s="99" t="b">
        <f>DA!ER60</f>
        <v>0</v>
      </c>
      <c r="ES96" s="99" t="b">
        <f>DA!ES60</f>
        <v>0</v>
      </c>
      <c r="ET96" s="99" t="b">
        <f>DA!ET60</f>
        <v>0</v>
      </c>
      <c r="EU96" s="99" t="b">
        <f>DA!EU60</f>
        <v>0</v>
      </c>
      <c r="EV96" s="99" t="b">
        <f>DA!EV60</f>
        <v>0</v>
      </c>
      <c r="EW96" s="99" t="b">
        <f>DA!EW60</f>
        <v>0</v>
      </c>
      <c r="EX96" s="99" t="b">
        <f>DA!EX60</f>
        <v>0</v>
      </c>
      <c r="EY96" s="99" t="b">
        <f>DA!EY60</f>
        <v>0</v>
      </c>
      <c r="EZ96" s="99" t="b">
        <f>DA!EZ60</f>
        <v>0</v>
      </c>
      <c r="FA96" s="99" t="b">
        <f>DA!FA60</f>
        <v>0</v>
      </c>
      <c r="FB96" s="99" t="b">
        <f>DA!FB60</f>
        <v>0</v>
      </c>
      <c r="FC96" s="99" t="b">
        <f>DA!FC60</f>
        <v>0</v>
      </c>
      <c r="FD96" s="99" t="b">
        <f>DA!FD60</f>
        <v>0</v>
      </c>
      <c r="FE96" s="99" t="b">
        <f>DA!FE60</f>
        <v>0</v>
      </c>
      <c r="FF96" s="99" t="b">
        <f>DA!FF60</f>
        <v>0</v>
      </c>
      <c r="FG96" s="99" t="b">
        <f>DA!FG60</f>
        <v>0</v>
      </c>
      <c r="FH96" s="99" t="b">
        <f>DA!FH60</f>
        <v>0</v>
      </c>
      <c r="FI96" s="99" t="b">
        <f>DA!FI60</f>
        <v>0</v>
      </c>
      <c r="FJ96" s="99" t="b">
        <f>DA!FJ60</f>
        <v>0</v>
      </c>
      <c r="FK96" s="99" t="b">
        <f>DA!FK60</f>
        <v>0</v>
      </c>
      <c r="FL96" s="99" t="b">
        <f>DA!FL60</f>
        <v>0</v>
      </c>
      <c r="FM96" s="99" t="b">
        <f>DA!FM60</f>
        <v>0</v>
      </c>
      <c r="FN96" s="99" t="b">
        <f>DA!FN60</f>
        <v>0</v>
      </c>
      <c r="FO96" s="99" t="b">
        <f>DA!FO60</f>
        <v>0</v>
      </c>
      <c r="FP96" s="99" t="b">
        <f>DA!FP60</f>
        <v>0</v>
      </c>
      <c r="FQ96" s="99" t="b">
        <f>DA!FQ60</f>
        <v>0</v>
      </c>
      <c r="FR96" s="99" t="b">
        <f>DA!FR60</f>
        <v>0</v>
      </c>
      <c r="FS96" s="99" t="b">
        <f>DA!FS60</f>
        <v>0</v>
      </c>
      <c r="FT96" s="99" t="b">
        <f>DA!FT60</f>
        <v>0</v>
      </c>
      <c r="FU96" s="99" t="b">
        <f>DA!FU60</f>
        <v>0</v>
      </c>
      <c r="FV96" s="99" t="b">
        <f>DA!FV60</f>
        <v>0</v>
      </c>
      <c r="FW96" s="99" t="b">
        <f>DA!FW60</f>
        <v>0</v>
      </c>
      <c r="FX96" s="99" t="b">
        <f>DA!FX60</f>
        <v>0</v>
      </c>
      <c r="FY96" s="99" t="b">
        <f>DA!FY60</f>
        <v>0</v>
      </c>
      <c r="FZ96" s="99" t="b">
        <f>DA!FZ60</f>
        <v>0</v>
      </c>
      <c r="GA96" s="99" t="b">
        <f>DA!GA60</f>
        <v>0</v>
      </c>
      <c r="GB96" s="99" t="b">
        <f>DA!GB60</f>
        <v>0</v>
      </c>
      <c r="GC96" s="99" t="b">
        <f>DA!GC60</f>
        <v>0</v>
      </c>
      <c r="GD96" s="99" t="b">
        <f>DA!GD60</f>
        <v>0</v>
      </c>
      <c r="GE96" s="99" t="b">
        <f>DA!GE60</f>
        <v>0</v>
      </c>
      <c r="GF96" s="99" t="b">
        <f>DA!GF60</f>
        <v>0</v>
      </c>
      <c r="GG96" s="99" t="b">
        <f>DA!GG60</f>
        <v>0</v>
      </c>
      <c r="GH96" s="99" t="b">
        <f>DA!GH60</f>
        <v>0</v>
      </c>
      <c r="GI96" s="99" t="b">
        <f>DA!GI60</f>
        <v>0</v>
      </c>
      <c r="GJ96" s="99" t="b">
        <f>DA!GJ60</f>
        <v>0</v>
      </c>
      <c r="GK96" s="99" t="b">
        <f>DA!GK60</f>
        <v>0</v>
      </c>
      <c r="GL96" s="99" t="b">
        <f>DA!GL60</f>
        <v>0</v>
      </c>
      <c r="GM96" s="99" t="b">
        <f>DA!GM60</f>
        <v>0</v>
      </c>
      <c r="GN96" s="99" t="b">
        <f>DA!GN60</f>
        <v>0</v>
      </c>
      <c r="GO96" s="99" t="b">
        <f>DA!GO60</f>
        <v>0</v>
      </c>
      <c r="GP96" s="99" t="b">
        <f>DA!GP60</f>
        <v>0</v>
      </c>
      <c r="GQ96" s="99" t="b">
        <f>DA!GQ60</f>
        <v>0</v>
      </c>
      <c r="GR96" s="99" t="b">
        <f>DA!GR60</f>
        <v>0</v>
      </c>
      <c r="GS96" s="99" t="b">
        <f>DA!GS60</f>
        <v>0</v>
      </c>
      <c r="GT96" s="99" t="b">
        <f>DA!GT60</f>
        <v>0</v>
      </c>
      <c r="GU96" s="99" t="b">
        <f>DA!GU60</f>
        <v>0</v>
      </c>
      <c r="GV96" s="99" t="b">
        <f>DA!GV60</f>
        <v>0</v>
      </c>
      <c r="GW96" s="99" t="b">
        <f>DA!GW60</f>
        <v>0</v>
      </c>
      <c r="GX96" s="99" t="b">
        <f>DA!GX60</f>
        <v>0</v>
      </c>
      <c r="GY96" s="99" t="b">
        <f>DA!GY60</f>
        <v>0</v>
      </c>
      <c r="GZ96" s="99" t="b">
        <f>DA!GZ60</f>
        <v>0</v>
      </c>
      <c r="HA96" s="99" t="b">
        <f>DA!HA60</f>
        <v>0</v>
      </c>
      <c r="HB96" s="99" t="b">
        <f>DA!HB60</f>
        <v>0</v>
      </c>
      <c r="HC96" s="99" t="b">
        <f>DA!HC60</f>
        <v>0</v>
      </c>
      <c r="HD96" s="99" t="b">
        <f>DA!HD60</f>
        <v>0</v>
      </c>
      <c r="HE96" s="99" t="b">
        <f>DA!HE60</f>
        <v>0</v>
      </c>
      <c r="HF96" s="99" t="b">
        <f>DA!HF60</f>
        <v>0</v>
      </c>
      <c r="HG96" s="99" t="b">
        <f>DA!HG60</f>
        <v>0</v>
      </c>
      <c r="HH96" s="99" t="b">
        <f>DA!HH60</f>
        <v>0</v>
      </c>
      <c r="HI96" s="99" t="b">
        <f>DA!HI60</f>
        <v>0</v>
      </c>
      <c r="HJ96" s="99" t="b">
        <f>DA!HJ60</f>
        <v>0</v>
      </c>
      <c r="HK96" s="99" t="b">
        <f>DA!HK60</f>
        <v>0</v>
      </c>
      <c r="HL96" s="99" t="b">
        <f>DA!HL60</f>
        <v>0</v>
      </c>
      <c r="HM96" s="99" t="b">
        <f>DA!HM60</f>
        <v>0</v>
      </c>
      <c r="HN96" s="99" t="b">
        <f>DA!HN60</f>
        <v>0</v>
      </c>
      <c r="HO96" s="99" t="b">
        <f>DA!HO60</f>
        <v>0</v>
      </c>
      <c r="HP96" s="99" t="b">
        <f>DA!HP60</f>
        <v>0</v>
      </c>
      <c r="HQ96" s="99" t="b">
        <f>DA!HQ60</f>
        <v>0</v>
      </c>
      <c r="HR96" s="99" t="b">
        <f>DA!HR60</f>
        <v>0</v>
      </c>
      <c r="HS96" s="99" t="b">
        <f>DA!HS60</f>
        <v>0</v>
      </c>
      <c r="HT96" s="99" t="b">
        <f>DA!HT60</f>
        <v>0</v>
      </c>
      <c r="HU96" s="99" t="b">
        <f>DA!HU60</f>
        <v>0</v>
      </c>
      <c r="HV96" s="99" t="b">
        <f>DA!HV60</f>
        <v>0</v>
      </c>
      <c r="HW96" s="99" t="b">
        <f>DA!HW60</f>
        <v>0</v>
      </c>
      <c r="HX96" s="99" t="b">
        <f>DA!HX60</f>
        <v>0</v>
      </c>
      <c r="HY96" s="99" t="b">
        <f>DA!HY60</f>
        <v>0</v>
      </c>
      <c r="HZ96" s="99" t="b">
        <f>DA!HZ60</f>
        <v>0</v>
      </c>
      <c r="IA96" s="99" t="b">
        <f>DA!IA60</f>
        <v>0</v>
      </c>
      <c r="IB96" s="99" t="b">
        <f>DA!IB60</f>
        <v>0</v>
      </c>
      <c r="IC96" s="99" t="b">
        <f>DA!IC60</f>
        <v>0</v>
      </c>
      <c r="ID96" s="99" t="b">
        <f>DA!ID60</f>
        <v>0</v>
      </c>
      <c r="IE96" s="99" t="b">
        <f>DA!IE60</f>
        <v>0</v>
      </c>
      <c r="IF96" s="99" t="b">
        <f>DA!IF60</f>
        <v>0</v>
      </c>
      <c r="IG96" s="99" t="b">
        <f>DA!IG60</f>
        <v>0</v>
      </c>
      <c r="IH96" s="99" t="b">
        <f>DA!IH60</f>
        <v>0</v>
      </c>
      <c r="II96" s="99" t="b">
        <f>DA!II60</f>
        <v>0</v>
      </c>
      <c r="IJ96" s="99" t="b">
        <f>DA!IJ60</f>
        <v>0</v>
      </c>
      <c r="IK96" s="99" t="b">
        <f>DA!IK60</f>
        <v>0</v>
      </c>
      <c r="IL96" s="99" t="b">
        <f>DA!IL60</f>
        <v>0</v>
      </c>
    </row>
    <row r="97" spans="2:248" ht="12" customHeight="1" outlineLevel="1" x14ac:dyDescent="0.3">
      <c r="B97" s="7" t="s">
        <v>342</v>
      </c>
      <c r="C97" s="78"/>
      <c r="D97" s="78"/>
      <c r="E97" s="79"/>
      <c r="F97" s="79"/>
      <c r="G97" s="75" t="b">
        <f>DA!G61</f>
        <v>0</v>
      </c>
      <c r="H97" s="75" t="b">
        <f>DA!H61</f>
        <v>0</v>
      </c>
      <c r="I97" s="75" t="b">
        <f>DA!I61</f>
        <v>0</v>
      </c>
      <c r="J97" s="75" t="b">
        <f>DA!J61</f>
        <v>0</v>
      </c>
      <c r="K97" s="75" t="b">
        <f>DA!K61</f>
        <v>0</v>
      </c>
      <c r="L97" s="75" t="b">
        <f>DA!L61</f>
        <v>0</v>
      </c>
      <c r="M97" s="75" t="b">
        <f>DA!M61</f>
        <v>0</v>
      </c>
      <c r="N97" s="75" t="b">
        <f>DA!N61</f>
        <v>0</v>
      </c>
      <c r="O97" s="75" t="b">
        <f>DA!O61</f>
        <v>0</v>
      </c>
      <c r="P97" s="75" t="b">
        <f>DA!P61</f>
        <v>0</v>
      </c>
      <c r="Q97" s="75" t="b">
        <f>DA!Q61</f>
        <v>0</v>
      </c>
      <c r="R97" s="75" t="b">
        <f>DA!R61</f>
        <v>1</v>
      </c>
      <c r="S97" s="75" t="b">
        <f>DA!S61</f>
        <v>0</v>
      </c>
      <c r="T97" s="75" t="b">
        <f>DA!T61</f>
        <v>0</v>
      </c>
      <c r="U97" s="75" t="b">
        <f>DA!U61</f>
        <v>0</v>
      </c>
      <c r="V97" s="75" t="b">
        <f>DA!V61</f>
        <v>0</v>
      </c>
      <c r="W97" s="75" t="b">
        <f>DA!W61</f>
        <v>0</v>
      </c>
      <c r="X97" s="75" t="b">
        <f>DA!X61</f>
        <v>0</v>
      </c>
      <c r="Y97" s="75" t="b">
        <f>DA!Y61</f>
        <v>0</v>
      </c>
      <c r="Z97" s="75" t="b">
        <f>DA!Z61</f>
        <v>0</v>
      </c>
      <c r="AA97" s="75" t="b">
        <f>DA!AA61</f>
        <v>0</v>
      </c>
      <c r="AB97" s="75" t="b">
        <f>DA!AB61</f>
        <v>0</v>
      </c>
      <c r="AC97" s="75" t="b">
        <f>DA!AC61</f>
        <v>0</v>
      </c>
      <c r="AD97" s="75" t="b">
        <f>DA!AD61</f>
        <v>0</v>
      </c>
      <c r="AE97" s="75" t="b">
        <f>DA!AE61</f>
        <v>0</v>
      </c>
      <c r="AF97" s="75" t="b">
        <f>DA!AF61</f>
        <v>0</v>
      </c>
      <c r="AG97" s="75" t="b">
        <f>DA!AG61</f>
        <v>0</v>
      </c>
      <c r="AH97" s="75" t="b">
        <f>DA!AH61</f>
        <v>0</v>
      </c>
      <c r="AI97" s="75" t="b">
        <f>DA!AI61</f>
        <v>0</v>
      </c>
      <c r="AJ97" s="75" t="b">
        <f>DA!AJ61</f>
        <v>0</v>
      </c>
      <c r="AK97" s="75" t="b">
        <f>DA!AK61</f>
        <v>0</v>
      </c>
      <c r="AL97" s="75" t="b">
        <f>DA!AL61</f>
        <v>0</v>
      </c>
      <c r="AM97" s="75" t="b">
        <f>DA!AM61</f>
        <v>0</v>
      </c>
      <c r="AN97" s="75" t="b">
        <f>DA!AN61</f>
        <v>0</v>
      </c>
      <c r="AO97" s="75" t="b">
        <f>DA!AO61</f>
        <v>0</v>
      </c>
      <c r="AP97" s="75" t="b">
        <f>DA!AP61</f>
        <v>0</v>
      </c>
      <c r="AQ97" s="75" t="b">
        <f>DA!AQ61</f>
        <v>0</v>
      </c>
      <c r="AR97" s="75" t="b">
        <f>DA!AR61</f>
        <v>0</v>
      </c>
      <c r="AS97" s="75" t="b">
        <f>DA!AS61</f>
        <v>0</v>
      </c>
      <c r="AT97" s="75" t="b">
        <f>DA!AT61</f>
        <v>0</v>
      </c>
      <c r="AU97" s="75" t="b">
        <f>DA!AU61</f>
        <v>0</v>
      </c>
      <c r="AV97" s="75" t="b">
        <f>DA!AV61</f>
        <v>0</v>
      </c>
      <c r="AW97" s="75" t="b">
        <f>DA!AW61</f>
        <v>0</v>
      </c>
      <c r="AX97" s="75" t="b">
        <f>DA!AX61</f>
        <v>0</v>
      </c>
      <c r="AY97" s="75" t="b">
        <f>DA!AY61</f>
        <v>0</v>
      </c>
      <c r="AZ97" s="75" t="b">
        <f>DA!AZ61</f>
        <v>0</v>
      </c>
      <c r="BA97" s="75" t="b">
        <f>DA!BA61</f>
        <v>0</v>
      </c>
      <c r="BB97" s="75" t="b">
        <f>DA!BB61</f>
        <v>0</v>
      </c>
      <c r="BC97" s="75" t="b">
        <f>DA!BC61</f>
        <v>0</v>
      </c>
      <c r="BD97" s="75" t="b">
        <f>DA!BD61</f>
        <v>0</v>
      </c>
      <c r="BE97" s="75" t="b">
        <f>DA!BE61</f>
        <v>0</v>
      </c>
      <c r="BF97" s="75" t="b">
        <f>DA!BF61</f>
        <v>0</v>
      </c>
      <c r="BG97" s="75" t="b">
        <f>DA!BG61</f>
        <v>0</v>
      </c>
      <c r="BH97" s="75" t="b">
        <f>DA!BH61</f>
        <v>0</v>
      </c>
      <c r="BI97" s="75" t="b">
        <f>DA!BI61</f>
        <v>0</v>
      </c>
      <c r="BJ97" s="75" t="b">
        <f>DA!BJ61</f>
        <v>0</v>
      </c>
      <c r="BK97" s="75" t="b">
        <f>DA!BK61</f>
        <v>0</v>
      </c>
      <c r="BL97" s="75" t="b">
        <f>DA!BL61</f>
        <v>0</v>
      </c>
      <c r="BM97" s="75" t="b">
        <f>DA!BM61</f>
        <v>0</v>
      </c>
      <c r="BN97" s="75" t="b">
        <f>DA!BN61</f>
        <v>0</v>
      </c>
      <c r="BO97" s="75" t="b">
        <f>DA!BO61</f>
        <v>0</v>
      </c>
      <c r="BP97" s="75" t="b">
        <f>DA!BP61</f>
        <v>0</v>
      </c>
      <c r="BQ97" s="75" t="b">
        <f>DA!BQ61</f>
        <v>0</v>
      </c>
      <c r="BR97" s="75" t="b">
        <f>DA!BR61</f>
        <v>0</v>
      </c>
      <c r="BS97" s="75" t="b">
        <f>DA!BS61</f>
        <v>0</v>
      </c>
      <c r="BT97" s="75" t="b">
        <f>DA!BT61</f>
        <v>0</v>
      </c>
      <c r="BU97" s="75" t="b">
        <f>DA!BU61</f>
        <v>0</v>
      </c>
      <c r="BV97" s="75" t="b">
        <f>DA!BV61</f>
        <v>0</v>
      </c>
      <c r="BW97" s="75" t="b">
        <f>DA!BW61</f>
        <v>0</v>
      </c>
      <c r="BX97" s="75" t="b">
        <f>DA!BX61</f>
        <v>0</v>
      </c>
      <c r="BY97" s="75" t="b">
        <f>DA!BY61</f>
        <v>0</v>
      </c>
      <c r="BZ97" s="75" t="b">
        <f>DA!BZ61</f>
        <v>0</v>
      </c>
      <c r="CA97" s="75" t="b">
        <f>DA!CA61</f>
        <v>0</v>
      </c>
      <c r="CB97" s="75" t="b">
        <f>DA!CB61</f>
        <v>0</v>
      </c>
      <c r="CC97" s="75" t="b">
        <f>DA!CC61</f>
        <v>0</v>
      </c>
      <c r="CD97" s="75" t="b">
        <f>DA!CD61</f>
        <v>0</v>
      </c>
      <c r="CE97" s="75" t="b">
        <f>DA!CE61</f>
        <v>0</v>
      </c>
      <c r="CF97" s="75" t="b">
        <f>DA!CF61</f>
        <v>0</v>
      </c>
      <c r="CG97" s="75" t="b">
        <f>DA!CG61</f>
        <v>0</v>
      </c>
      <c r="CH97" s="75" t="b">
        <f>DA!CH61</f>
        <v>0</v>
      </c>
      <c r="CI97" s="75" t="b">
        <f>DA!CI61</f>
        <v>0</v>
      </c>
      <c r="CJ97" s="75" t="b">
        <f>DA!CJ61</f>
        <v>0</v>
      </c>
      <c r="CK97" s="75" t="b">
        <f>DA!CK61</f>
        <v>0</v>
      </c>
      <c r="CL97" s="75" t="b">
        <f>DA!CL61</f>
        <v>0</v>
      </c>
      <c r="CM97" s="75" t="b">
        <f>DA!CM61</f>
        <v>0</v>
      </c>
      <c r="CN97" s="75" t="b">
        <f>DA!CN61</f>
        <v>0</v>
      </c>
      <c r="CO97" s="75" t="b">
        <f>DA!CO61</f>
        <v>0</v>
      </c>
      <c r="CP97" s="75" t="b">
        <f>DA!CP61</f>
        <v>0</v>
      </c>
      <c r="CQ97" s="75" t="b">
        <f>DA!CQ61</f>
        <v>0</v>
      </c>
      <c r="CR97" s="75" t="b">
        <f>DA!CR61</f>
        <v>0</v>
      </c>
      <c r="CS97" s="75" t="b">
        <f>DA!CS61</f>
        <v>0</v>
      </c>
      <c r="CT97" s="75" t="b">
        <f>DA!CT61</f>
        <v>0</v>
      </c>
      <c r="CU97" s="75" t="b">
        <f>DA!CU61</f>
        <v>0</v>
      </c>
      <c r="CV97" s="75" t="b">
        <f>DA!CV61</f>
        <v>0</v>
      </c>
      <c r="CW97" s="75" t="b">
        <f>DA!CW61</f>
        <v>0</v>
      </c>
      <c r="CX97" s="75" t="b">
        <f>DA!CX61</f>
        <v>0</v>
      </c>
      <c r="CY97" s="75" t="b">
        <f>DA!CY61</f>
        <v>0</v>
      </c>
      <c r="CZ97" s="75" t="b">
        <f>DA!CZ61</f>
        <v>0</v>
      </c>
      <c r="DA97" s="75" t="b">
        <f>DA!DA61</f>
        <v>0</v>
      </c>
      <c r="DB97" s="75" t="b">
        <f>DA!DB61</f>
        <v>0</v>
      </c>
      <c r="DC97" s="75" t="b">
        <f>DA!DC61</f>
        <v>0</v>
      </c>
      <c r="DD97" s="75" t="b">
        <f>DA!DD61</f>
        <v>0</v>
      </c>
      <c r="DE97" s="75" t="b">
        <f>DA!DE61</f>
        <v>0</v>
      </c>
      <c r="DF97" s="75" t="b">
        <f>DA!DF61</f>
        <v>0</v>
      </c>
      <c r="DG97" s="75" t="b">
        <f>DA!DG61</f>
        <v>0</v>
      </c>
      <c r="DH97" s="75" t="b">
        <f>DA!DH61</f>
        <v>0</v>
      </c>
      <c r="DI97" s="75" t="b">
        <f>DA!DI61</f>
        <v>0</v>
      </c>
      <c r="DJ97" s="75" t="b">
        <f>DA!DJ61</f>
        <v>0</v>
      </c>
      <c r="DK97" s="75" t="b">
        <f>DA!DK61</f>
        <v>0</v>
      </c>
      <c r="DL97" s="75" t="b">
        <f>DA!DL61</f>
        <v>0</v>
      </c>
      <c r="DM97" s="75" t="b">
        <f>DA!DM61</f>
        <v>0</v>
      </c>
      <c r="DN97" s="75" t="b">
        <f>DA!DN61</f>
        <v>0</v>
      </c>
      <c r="DO97" s="75" t="b">
        <f>DA!DO61</f>
        <v>0</v>
      </c>
      <c r="DP97" s="75" t="b">
        <f>DA!DP61</f>
        <v>0</v>
      </c>
      <c r="DQ97" s="75" t="b">
        <f>DA!DQ61</f>
        <v>0</v>
      </c>
      <c r="DR97" s="75" t="b">
        <f>DA!DR61</f>
        <v>0</v>
      </c>
      <c r="DS97" s="75" t="b">
        <f>DA!DS61</f>
        <v>0</v>
      </c>
      <c r="DT97" s="75" t="b">
        <f>DA!DT61</f>
        <v>0</v>
      </c>
      <c r="DU97" s="75" t="b">
        <f>DA!DU61</f>
        <v>0</v>
      </c>
      <c r="DV97" s="75" t="b">
        <f>DA!DV61</f>
        <v>0</v>
      </c>
      <c r="DW97" s="75" t="b">
        <f>DA!DW61</f>
        <v>0</v>
      </c>
      <c r="DX97" s="75" t="b">
        <f>DA!DX61</f>
        <v>0</v>
      </c>
      <c r="DY97" s="75" t="b">
        <f>DA!DY61</f>
        <v>0</v>
      </c>
      <c r="DZ97" s="75" t="b">
        <f>DA!DZ61</f>
        <v>0</v>
      </c>
      <c r="EA97" s="75" t="b">
        <f>DA!EA61</f>
        <v>0</v>
      </c>
      <c r="EB97" s="75" t="b">
        <f>DA!EB61</f>
        <v>0</v>
      </c>
      <c r="EC97" s="75" t="b">
        <f>DA!EC61</f>
        <v>0</v>
      </c>
      <c r="ED97" s="75" t="b">
        <f>DA!ED61</f>
        <v>0</v>
      </c>
      <c r="EE97" s="75" t="b">
        <f>DA!EE61</f>
        <v>0</v>
      </c>
      <c r="EF97" s="75" t="b">
        <f>DA!EF61</f>
        <v>0</v>
      </c>
      <c r="EG97" s="75" t="b">
        <f>DA!EG61</f>
        <v>0</v>
      </c>
      <c r="EH97" s="75" t="b">
        <f>DA!EH61</f>
        <v>0</v>
      </c>
      <c r="EI97" s="75" t="b">
        <f>DA!EI61</f>
        <v>0</v>
      </c>
      <c r="EJ97" s="75" t="b">
        <f>DA!EJ61</f>
        <v>0</v>
      </c>
      <c r="EK97" s="75" t="b">
        <f>DA!EK61</f>
        <v>0</v>
      </c>
      <c r="EL97" s="75" t="b">
        <f>DA!EL61</f>
        <v>0</v>
      </c>
      <c r="EM97" s="75" t="b">
        <f>DA!EM61</f>
        <v>0</v>
      </c>
      <c r="EN97" s="75" t="b">
        <f>DA!EN61</f>
        <v>0</v>
      </c>
      <c r="EO97" s="75" t="b">
        <f>DA!EO61</f>
        <v>0</v>
      </c>
      <c r="EP97" s="75" t="b">
        <f>DA!EP61</f>
        <v>0</v>
      </c>
      <c r="EQ97" s="75" t="b">
        <f>DA!EQ61</f>
        <v>0</v>
      </c>
      <c r="ER97" s="75" t="b">
        <f>DA!ER61</f>
        <v>0</v>
      </c>
      <c r="ES97" s="75" t="b">
        <f>DA!ES61</f>
        <v>0</v>
      </c>
      <c r="ET97" s="75" t="b">
        <f>DA!ET61</f>
        <v>0</v>
      </c>
      <c r="EU97" s="75" t="b">
        <f>DA!EU61</f>
        <v>0</v>
      </c>
      <c r="EV97" s="75" t="b">
        <f>DA!EV61</f>
        <v>0</v>
      </c>
      <c r="EW97" s="75" t="b">
        <f>DA!EW61</f>
        <v>0</v>
      </c>
      <c r="EX97" s="75" t="b">
        <f>DA!EX61</f>
        <v>0</v>
      </c>
      <c r="EY97" s="75" t="b">
        <f>DA!EY61</f>
        <v>0</v>
      </c>
      <c r="EZ97" s="75" t="b">
        <f>DA!EZ61</f>
        <v>0</v>
      </c>
      <c r="FA97" s="75" t="b">
        <f>DA!FA61</f>
        <v>0</v>
      </c>
      <c r="FB97" s="75" t="b">
        <f>DA!FB61</f>
        <v>0</v>
      </c>
      <c r="FC97" s="75" t="b">
        <f>DA!FC61</f>
        <v>0</v>
      </c>
      <c r="FD97" s="75" t="b">
        <f>DA!FD61</f>
        <v>0</v>
      </c>
      <c r="FE97" s="75" t="b">
        <f>DA!FE61</f>
        <v>0</v>
      </c>
      <c r="FF97" s="75" t="b">
        <f>DA!FF61</f>
        <v>0</v>
      </c>
      <c r="FG97" s="75" t="b">
        <f>DA!FG61</f>
        <v>0</v>
      </c>
      <c r="FH97" s="75" t="b">
        <f>DA!FH61</f>
        <v>0</v>
      </c>
      <c r="FI97" s="75" t="b">
        <f>DA!FI61</f>
        <v>0</v>
      </c>
      <c r="FJ97" s="75" t="b">
        <f>DA!FJ61</f>
        <v>0</v>
      </c>
      <c r="FK97" s="75" t="b">
        <f>DA!FK61</f>
        <v>0</v>
      </c>
      <c r="FL97" s="75" t="b">
        <f>DA!FL61</f>
        <v>0</v>
      </c>
      <c r="FM97" s="75" t="b">
        <f>DA!FM61</f>
        <v>0</v>
      </c>
      <c r="FN97" s="75" t="b">
        <f>DA!FN61</f>
        <v>0</v>
      </c>
      <c r="FO97" s="75" t="b">
        <f>DA!FO61</f>
        <v>0</v>
      </c>
      <c r="FP97" s="75" t="b">
        <f>DA!FP61</f>
        <v>0</v>
      </c>
      <c r="FQ97" s="75" t="b">
        <f>DA!FQ61</f>
        <v>0</v>
      </c>
      <c r="FR97" s="75" t="b">
        <f>DA!FR61</f>
        <v>0</v>
      </c>
      <c r="FS97" s="75" t="b">
        <f>DA!FS61</f>
        <v>0</v>
      </c>
      <c r="FT97" s="75" t="b">
        <f>DA!FT61</f>
        <v>0</v>
      </c>
      <c r="FU97" s="75" t="b">
        <f>DA!FU61</f>
        <v>0</v>
      </c>
      <c r="FV97" s="75" t="b">
        <f>DA!FV61</f>
        <v>0</v>
      </c>
      <c r="FW97" s="75" t="b">
        <f>DA!FW61</f>
        <v>0</v>
      </c>
      <c r="FX97" s="75" t="b">
        <f>DA!FX61</f>
        <v>0</v>
      </c>
      <c r="FY97" s="75" t="b">
        <f>DA!FY61</f>
        <v>0</v>
      </c>
      <c r="FZ97" s="75" t="b">
        <f>DA!FZ61</f>
        <v>0</v>
      </c>
      <c r="GA97" s="75" t="b">
        <f>DA!GA61</f>
        <v>0</v>
      </c>
      <c r="GB97" s="75" t="b">
        <f>DA!GB61</f>
        <v>0</v>
      </c>
      <c r="GC97" s="75" t="b">
        <f>DA!GC61</f>
        <v>0</v>
      </c>
      <c r="GD97" s="75" t="b">
        <f>DA!GD61</f>
        <v>0</v>
      </c>
      <c r="GE97" s="75" t="b">
        <f>DA!GE61</f>
        <v>0</v>
      </c>
      <c r="GF97" s="75" t="b">
        <f>DA!GF61</f>
        <v>0</v>
      </c>
      <c r="GG97" s="75" t="b">
        <f>DA!GG61</f>
        <v>0</v>
      </c>
      <c r="GH97" s="75" t="b">
        <f>DA!GH61</f>
        <v>0</v>
      </c>
      <c r="GI97" s="75" t="b">
        <f>DA!GI61</f>
        <v>0</v>
      </c>
      <c r="GJ97" s="75" t="b">
        <f>DA!GJ61</f>
        <v>0</v>
      </c>
      <c r="GK97" s="75" t="b">
        <f>DA!GK61</f>
        <v>0</v>
      </c>
      <c r="GL97" s="75" t="b">
        <f>DA!GL61</f>
        <v>0</v>
      </c>
      <c r="GM97" s="75" t="b">
        <f>DA!GM61</f>
        <v>0</v>
      </c>
      <c r="GN97" s="75" t="b">
        <f>DA!GN61</f>
        <v>0</v>
      </c>
      <c r="GO97" s="75" t="b">
        <f>DA!GO61</f>
        <v>0</v>
      </c>
      <c r="GP97" s="75" t="b">
        <f>DA!GP61</f>
        <v>0</v>
      </c>
      <c r="GQ97" s="75" t="b">
        <f>DA!GQ61</f>
        <v>0</v>
      </c>
      <c r="GR97" s="75" t="b">
        <f>DA!GR61</f>
        <v>0</v>
      </c>
      <c r="GS97" s="75" t="b">
        <f>DA!GS61</f>
        <v>0</v>
      </c>
      <c r="GT97" s="75" t="b">
        <f>DA!GT61</f>
        <v>0</v>
      </c>
      <c r="GU97" s="75" t="b">
        <f>DA!GU61</f>
        <v>0</v>
      </c>
      <c r="GV97" s="75" t="b">
        <f>DA!GV61</f>
        <v>0</v>
      </c>
      <c r="GW97" s="75" t="b">
        <f>DA!GW61</f>
        <v>0</v>
      </c>
      <c r="GX97" s="75" t="b">
        <f>DA!GX61</f>
        <v>0</v>
      </c>
      <c r="GY97" s="75" t="b">
        <f>DA!GY61</f>
        <v>0</v>
      </c>
      <c r="GZ97" s="75" t="b">
        <f>DA!GZ61</f>
        <v>0</v>
      </c>
      <c r="HA97" s="75" t="b">
        <f>DA!HA61</f>
        <v>0</v>
      </c>
      <c r="HB97" s="75" t="b">
        <f>DA!HB61</f>
        <v>0</v>
      </c>
      <c r="HC97" s="75" t="b">
        <f>DA!HC61</f>
        <v>0</v>
      </c>
      <c r="HD97" s="75" t="b">
        <f>DA!HD61</f>
        <v>0</v>
      </c>
      <c r="HE97" s="75" t="b">
        <f>DA!HE61</f>
        <v>0</v>
      </c>
      <c r="HF97" s="75" t="b">
        <f>DA!HF61</f>
        <v>0</v>
      </c>
      <c r="HG97" s="75" t="b">
        <f>DA!HG61</f>
        <v>0</v>
      </c>
      <c r="HH97" s="75" t="b">
        <f>DA!HH61</f>
        <v>0</v>
      </c>
      <c r="HI97" s="75" t="b">
        <f>DA!HI61</f>
        <v>0</v>
      </c>
      <c r="HJ97" s="75" t="b">
        <f>DA!HJ61</f>
        <v>0</v>
      </c>
      <c r="HK97" s="75" t="b">
        <f>DA!HK61</f>
        <v>0</v>
      </c>
      <c r="HL97" s="75" t="b">
        <f>DA!HL61</f>
        <v>0</v>
      </c>
      <c r="HM97" s="75" t="b">
        <f>DA!HM61</f>
        <v>0</v>
      </c>
      <c r="HN97" s="75" t="b">
        <f>DA!HN61</f>
        <v>0</v>
      </c>
      <c r="HO97" s="75" t="b">
        <f>DA!HO61</f>
        <v>0</v>
      </c>
      <c r="HP97" s="75" t="b">
        <f>DA!HP61</f>
        <v>0</v>
      </c>
      <c r="HQ97" s="75" t="b">
        <f>DA!HQ61</f>
        <v>0</v>
      </c>
      <c r="HR97" s="75" t="b">
        <f>DA!HR61</f>
        <v>0</v>
      </c>
      <c r="HS97" s="75" t="b">
        <f>DA!HS61</f>
        <v>0</v>
      </c>
      <c r="HT97" s="75" t="b">
        <f>DA!HT61</f>
        <v>0</v>
      </c>
      <c r="HU97" s="75" t="b">
        <f>DA!HU61</f>
        <v>0</v>
      </c>
      <c r="HV97" s="75" t="b">
        <f>DA!HV61</f>
        <v>0</v>
      </c>
      <c r="HW97" s="75" t="b">
        <f>DA!HW61</f>
        <v>0</v>
      </c>
      <c r="HX97" s="75" t="b">
        <f>DA!HX61</f>
        <v>0</v>
      </c>
      <c r="HY97" s="75" t="b">
        <f>DA!HY61</f>
        <v>0</v>
      </c>
      <c r="HZ97" s="75" t="b">
        <f>DA!HZ61</f>
        <v>0</v>
      </c>
      <c r="IA97" s="75" t="b">
        <f>DA!IA61</f>
        <v>0</v>
      </c>
      <c r="IB97" s="75" t="b">
        <f>DA!IB61</f>
        <v>0</v>
      </c>
      <c r="IC97" s="75" t="b">
        <f>DA!IC61</f>
        <v>0</v>
      </c>
      <c r="ID97" s="75" t="b">
        <f>DA!ID61</f>
        <v>0</v>
      </c>
      <c r="IE97" s="75" t="b">
        <f>DA!IE61</f>
        <v>0</v>
      </c>
      <c r="IF97" s="75" t="b">
        <f>DA!IF61</f>
        <v>0</v>
      </c>
      <c r="IG97" s="75" t="b">
        <f>DA!IG61</f>
        <v>0</v>
      </c>
      <c r="IH97" s="75" t="b">
        <f>DA!IH61</f>
        <v>0</v>
      </c>
      <c r="II97" s="75" t="b">
        <f>DA!II61</f>
        <v>0</v>
      </c>
      <c r="IJ97" s="75" t="b">
        <f>DA!IJ61</f>
        <v>0</v>
      </c>
      <c r="IK97" s="75" t="b">
        <f>DA!IK61</f>
        <v>0</v>
      </c>
      <c r="IL97" s="75" t="b">
        <f>DA!IL61</f>
        <v>0</v>
      </c>
    </row>
    <row r="98" spans="2:248" ht="12" customHeight="1" outlineLevel="1" x14ac:dyDescent="0.3">
      <c r="B98" s="7" t="s">
        <v>120</v>
      </c>
      <c r="C98" s="78"/>
      <c r="D98" s="78"/>
      <c r="E98" s="79"/>
      <c r="F98" s="79"/>
      <c r="G98" s="75" t="b">
        <f>DA!G62</f>
        <v>0</v>
      </c>
      <c r="H98" s="75" t="b">
        <f>DA!H62</f>
        <v>0</v>
      </c>
      <c r="I98" s="75" t="b">
        <f>DA!I62</f>
        <v>0</v>
      </c>
      <c r="J98" s="75" t="b">
        <f>DA!J62</f>
        <v>0</v>
      </c>
      <c r="K98" s="75" t="b">
        <f>DA!K62</f>
        <v>0</v>
      </c>
      <c r="L98" s="75" t="b">
        <f>DA!L62</f>
        <v>0</v>
      </c>
      <c r="M98" s="75" t="b">
        <f>DA!M62</f>
        <v>0</v>
      </c>
      <c r="N98" s="75" t="b">
        <f>DA!N62</f>
        <v>0</v>
      </c>
      <c r="O98" s="75" t="b">
        <f>DA!O62</f>
        <v>0</v>
      </c>
      <c r="P98" s="75" t="b">
        <f>DA!P62</f>
        <v>0</v>
      </c>
      <c r="Q98" s="75" t="b">
        <f>DA!Q62</f>
        <v>0</v>
      </c>
      <c r="R98" s="75" t="b">
        <f>DA!R62</f>
        <v>0</v>
      </c>
      <c r="S98" s="75" t="b">
        <f>DA!S62</f>
        <v>1</v>
      </c>
      <c r="T98" s="75" t="b">
        <f>DA!T62</f>
        <v>1</v>
      </c>
      <c r="U98" s="75" t="b">
        <f>DA!U62</f>
        <v>1</v>
      </c>
      <c r="V98" s="75" t="b">
        <f>DA!V62</f>
        <v>1</v>
      </c>
      <c r="W98" s="75" t="b">
        <f>DA!W62</f>
        <v>1</v>
      </c>
      <c r="X98" s="75" t="b">
        <f>DA!X62</f>
        <v>1</v>
      </c>
      <c r="Y98" s="75" t="b">
        <f>DA!Y62</f>
        <v>1</v>
      </c>
      <c r="Z98" s="75" t="b">
        <f>DA!Z62</f>
        <v>1</v>
      </c>
      <c r="AA98" s="75" t="b">
        <f>DA!AA62</f>
        <v>1</v>
      </c>
      <c r="AB98" s="75" t="b">
        <f>DA!AB62</f>
        <v>1</v>
      </c>
      <c r="AC98" s="75" t="b">
        <f>DA!AC62</f>
        <v>1</v>
      </c>
      <c r="AD98" s="75" t="b">
        <f>DA!AD62</f>
        <v>1</v>
      </c>
      <c r="AE98" s="75" t="b">
        <f>DA!AE62</f>
        <v>1</v>
      </c>
      <c r="AF98" s="75" t="b">
        <f>DA!AF62</f>
        <v>1</v>
      </c>
      <c r="AG98" s="75" t="b">
        <f>DA!AG62</f>
        <v>1</v>
      </c>
      <c r="AH98" s="75" t="b">
        <f>DA!AH62</f>
        <v>1</v>
      </c>
      <c r="AI98" s="75" t="b">
        <f>DA!AI62</f>
        <v>1</v>
      </c>
      <c r="AJ98" s="75" t="b">
        <f>DA!AJ62</f>
        <v>1</v>
      </c>
      <c r="AK98" s="75" t="b">
        <f>DA!AK62</f>
        <v>1</v>
      </c>
      <c r="AL98" s="75" t="b">
        <f>DA!AL62</f>
        <v>1</v>
      </c>
      <c r="AM98" s="75" t="b">
        <f>DA!AM62</f>
        <v>1</v>
      </c>
      <c r="AN98" s="75" t="b">
        <f>DA!AN62</f>
        <v>1</v>
      </c>
      <c r="AO98" s="75" t="b">
        <f>DA!AO62</f>
        <v>1</v>
      </c>
      <c r="AP98" s="75" t="b">
        <f>DA!AP62</f>
        <v>1</v>
      </c>
      <c r="AQ98" s="75" t="b">
        <f>DA!AQ62</f>
        <v>1</v>
      </c>
      <c r="AR98" s="75" t="b">
        <f>DA!AR62</f>
        <v>1</v>
      </c>
      <c r="AS98" s="75" t="b">
        <f>DA!AS62</f>
        <v>1</v>
      </c>
      <c r="AT98" s="75" t="b">
        <f>DA!AT62</f>
        <v>1</v>
      </c>
      <c r="AU98" s="75" t="b">
        <f>DA!AU62</f>
        <v>1</v>
      </c>
      <c r="AV98" s="75" t="b">
        <f>DA!AV62</f>
        <v>1</v>
      </c>
      <c r="AW98" s="75" t="b">
        <f>DA!AW62</f>
        <v>1</v>
      </c>
      <c r="AX98" s="75" t="b">
        <f>DA!AX62</f>
        <v>1</v>
      </c>
      <c r="AY98" s="75" t="b">
        <f>DA!AY62</f>
        <v>1</v>
      </c>
      <c r="AZ98" s="75" t="b">
        <f>DA!AZ62</f>
        <v>1</v>
      </c>
      <c r="BA98" s="75" t="b">
        <f>DA!BA62</f>
        <v>1</v>
      </c>
      <c r="BB98" s="75" t="b">
        <f>DA!BB62</f>
        <v>1</v>
      </c>
      <c r="BC98" s="75" t="b">
        <f>DA!BC62</f>
        <v>1</v>
      </c>
      <c r="BD98" s="75" t="b">
        <f>DA!BD62</f>
        <v>1</v>
      </c>
      <c r="BE98" s="75" t="b">
        <f>DA!BE62</f>
        <v>1</v>
      </c>
      <c r="BF98" s="75" t="b">
        <f>DA!BF62</f>
        <v>1</v>
      </c>
      <c r="BG98" s="75" t="b">
        <f>DA!BG62</f>
        <v>1</v>
      </c>
      <c r="BH98" s="75" t="b">
        <f>DA!BH62</f>
        <v>1</v>
      </c>
      <c r="BI98" s="75" t="b">
        <f>DA!BI62</f>
        <v>1</v>
      </c>
      <c r="BJ98" s="75" t="b">
        <f>DA!BJ62</f>
        <v>1</v>
      </c>
      <c r="BK98" s="75" t="b">
        <f>DA!BK62</f>
        <v>1</v>
      </c>
      <c r="BL98" s="75" t="b">
        <f>DA!BL62</f>
        <v>1</v>
      </c>
      <c r="BM98" s="75" t="b">
        <f>DA!BM62</f>
        <v>1</v>
      </c>
      <c r="BN98" s="75" t="b">
        <f>DA!BN62</f>
        <v>1</v>
      </c>
      <c r="BO98" s="75" t="b">
        <f>DA!BO62</f>
        <v>1</v>
      </c>
      <c r="BP98" s="75" t="b">
        <f>DA!BP62</f>
        <v>1</v>
      </c>
      <c r="BQ98" s="75" t="b">
        <f>DA!BQ62</f>
        <v>1</v>
      </c>
      <c r="BR98" s="75" t="b">
        <f>DA!BR62</f>
        <v>1</v>
      </c>
      <c r="BS98" s="75" t="b">
        <f>DA!BS62</f>
        <v>1</v>
      </c>
      <c r="BT98" s="75" t="b">
        <f>DA!BT62</f>
        <v>1</v>
      </c>
      <c r="BU98" s="75" t="b">
        <f>DA!BU62</f>
        <v>1</v>
      </c>
      <c r="BV98" s="75" t="b">
        <f>DA!BV62</f>
        <v>1</v>
      </c>
      <c r="BW98" s="75" t="b">
        <f>DA!BW62</f>
        <v>1</v>
      </c>
      <c r="BX98" s="75" t="b">
        <f>DA!BX62</f>
        <v>1</v>
      </c>
      <c r="BY98" s="75" t="b">
        <f>DA!BY62</f>
        <v>1</v>
      </c>
      <c r="BZ98" s="75" t="b">
        <f>DA!BZ62</f>
        <v>1</v>
      </c>
      <c r="CA98" s="75" t="b">
        <f>DA!CA62</f>
        <v>1</v>
      </c>
      <c r="CB98" s="75" t="b">
        <f>DA!CB62</f>
        <v>1</v>
      </c>
      <c r="CC98" s="75" t="b">
        <f>DA!CC62</f>
        <v>1</v>
      </c>
      <c r="CD98" s="75" t="b">
        <f>DA!CD62</f>
        <v>1</v>
      </c>
      <c r="CE98" s="75" t="b">
        <f>DA!CE62</f>
        <v>1</v>
      </c>
      <c r="CF98" s="75" t="b">
        <f>DA!CF62</f>
        <v>1</v>
      </c>
      <c r="CG98" s="75" t="b">
        <f>DA!CG62</f>
        <v>1</v>
      </c>
      <c r="CH98" s="75" t="b">
        <f>DA!CH62</f>
        <v>1</v>
      </c>
      <c r="CI98" s="75" t="b">
        <f>DA!CI62</f>
        <v>1</v>
      </c>
      <c r="CJ98" s="75" t="b">
        <f>DA!CJ62</f>
        <v>1</v>
      </c>
      <c r="CK98" s="75" t="b">
        <f>DA!CK62</f>
        <v>1</v>
      </c>
      <c r="CL98" s="75" t="b">
        <f>DA!CL62</f>
        <v>1</v>
      </c>
      <c r="CM98" s="75" t="b">
        <f>DA!CM62</f>
        <v>1</v>
      </c>
      <c r="CN98" s="75" t="b">
        <f>DA!CN62</f>
        <v>1</v>
      </c>
      <c r="CO98" s="75" t="b">
        <f>DA!CO62</f>
        <v>1</v>
      </c>
      <c r="CP98" s="75" t="b">
        <f>DA!CP62</f>
        <v>1</v>
      </c>
      <c r="CQ98" s="75" t="b">
        <f>DA!CQ62</f>
        <v>1</v>
      </c>
      <c r="CR98" s="75" t="b">
        <f>DA!CR62</f>
        <v>1</v>
      </c>
      <c r="CS98" s="75" t="b">
        <f>DA!CS62</f>
        <v>1</v>
      </c>
      <c r="CT98" s="75" t="b">
        <f>DA!CT62</f>
        <v>1</v>
      </c>
      <c r="CU98" s="75" t="b">
        <f>DA!CU62</f>
        <v>1</v>
      </c>
      <c r="CV98" s="75" t="b">
        <f>DA!CV62</f>
        <v>1</v>
      </c>
      <c r="CW98" s="75" t="b">
        <f>DA!CW62</f>
        <v>1</v>
      </c>
      <c r="CX98" s="75" t="b">
        <f>DA!CX62</f>
        <v>1</v>
      </c>
      <c r="CY98" s="75" t="b">
        <f>DA!CY62</f>
        <v>1</v>
      </c>
      <c r="CZ98" s="75" t="b">
        <f>DA!CZ62</f>
        <v>1</v>
      </c>
      <c r="DA98" s="75" t="b">
        <f>DA!DA62</f>
        <v>1</v>
      </c>
      <c r="DB98" s="75" t="b">
        <f>DA!DB62</f>
        <v>1</v>
      </c>
      <c r="DC98" s="75" t="b">
        <f>DA!DC62</f>
        <v>1</v>
      </c>
      <c r="DD98" s="75" t="b">
        <f>DA!DD62</f>
        <v>1</v>
      </c>
      <c r="DE98" s="75" t="b">
        <f>DA!DE62</f>
        <v>1</v>
      </c>
      <c r="DF98" s="75" t="b">
        <f>DA!DF62</f>
        <v>1</v>
      </c>
      <c r="DG98" s="75" t="b">
        <f>DA!DG62</f>
        <v>1</v>
      </c>
      <c r="DH98" s="75" t="b">
        <f>DA!DH62</f>
        <v>1</v>
      </c>
      <c r="DI98" s="75" t="b">
        <f>DA!DI62</f>
        <v>1</v>
      </c>
      <c r="DJ98" s="75" t="b">
        <f>DA!DJ62</f>
        <v>1</v>
      </c>
      <c r="DK98" s="75" t="b">
        <f>DA!DK62</f>
        <v>1</v>
      </c>
      <c r="DL98" s="75" t="b">
        <f>DA!DL62</f>
        <v>1</v>
      </c>
      <c r="DM98" s="75" t="b">
        <f>DA!DM62</f>
        <v>1</v>
      </c>
      <c r="DN98" s="75" t="b">
        <f>DA!DN62</f>
        <v>1</v>
      </c>
      <c r="DO98" s="75" t="b">
        <f>DA!DO62</f>
        <v>1</v>
      </c>
      <c r="DP98" s="75" t="b">
        <f>DA!DP62</f>
        <v>1</v>
      </c>
      <c r="DQ98" s="75" t="b">
        <f>DA!DQ62</f>
        <v>1</v>
      </c>
      <c r="DR98" s="75" t="b">
        <f>DA!DR62</f>
        <v>1</v>
      </c>
      <c r="DS98" s="75" t="b">
        <f>DA!DS62</f>
        <v>1</v>
      </c>
      <c r="DT98" s="75" t="b">
        <f>DA!DT62</f>
        <v>1</v>
      </c>
      <c r="DU98" s="75" t="b">
        <f>DA!DU62</f>
        <v>1</v>
      </c>
      <c r="DV98" s="75" t="b">
        <f>DA!DV62</f>
        <v>1</v>
      </c>
      <c r="DW98" s="75" t="b">
        <f>DA!DW62</f>
        <v>1</v>
      </c>
      <c r="DX98" s="75" t="b">
        <f>DA!DX62</f>
        <v>1</v>
      </c>
      <c r="DY98" s="75" t="b">
        <f>DA!DY62</f>
        <v>1</v>
      </c>
      <c r="DZ98" s="75" t="b">
        <f>DA!DZ62</f>
        <v>1</v>
      </c>
      <c r="EA98" s="75" t="b">
        <f>DA!EA62</f>
        <v>1</v>
      </c>
      <c r="EB98" s="75" t="b">
        <f>DA!EB62</f>
        <v>1</v>
      </c>
      <c r="EC98" s="75" t="b">
        <f>DA!EC62</f>
        <v>1</v>
      </c>
      <c r="ED98" s="75" t="b">
        <f>DA!ED62</f>
        <v>1</v>
      </c>
      <c r="EE98" s="75" t="b">
        <f>DA!EE62</f>
        <v>1</v>
      </c>
      <c r="EF98" s="75" t="b">
        <f>DA!EF62</f>
        <v>1</v>
      </c>
      <c r="EG98" s="75" t="b">
        <f>DA!EG62</f>
        <v>1</v>
      </c>
      <c r="EH98" s="75" t="b">
        <f>DA!EH62</f>
        <v>1</v>
      </c>
      <c r="EI98" s="75" t="b">
        <f>DA!EI62</f>
        <v>1</v>
      </c>
      <c r="EJ98" s="75" t="b">
        <f>DA!EJ62</f>
        <v>1</v>
      </c>
      <c r="EK98" s="75" t="b">
        <f>DA!EK62</f>
        <v>1</v>
      </c>
      <c r="EL98" s="75" t="b">
        <f>DA!EL62</f>
        <v>1</v>
      </c>
      <c r="EM98" s="75" t="b">
        <f>DA!EM62</f>
        <v>1</v>
      </c>
      <c r="EN98" s="75" t="b">
        <f>DA!EN62</f>
        <v>1</v>
      </c>
      <c r="EO98" s="75" t="b">
        <f>DA!EO62</f>
        <v>1</v>
      </c>
      <c r="EP98" s="75" t="b">
        <f>DA!EP62</f>
        <v>1</v>
      </c>
      <c r="EQ98" s="75" t="b">
        <f>DA!EQ62</f>
        <v>1</v>
      </c>
      <c r="ER98" s="75" t="b">
        <f>DA!ER62</f>
        <v>1</v>
      </c>
      <c r="ES98" s="75" t="b">
        <f>DA!ES62</f>
        <v>1</v>
      </c>
      <c r="ET98" s="75" t="b">
        <f>DA!ET62</f>
        <v>1</v>
      </c>
      <c r="EU98" s="75" t="b">
        <f>DA!EU62</f>
        <v>1</v>
      </c>
      <c r="EV98" s="75" t="b">
        <f>DA!EV62</f>
        <v>1</v>
      </c>
      <c r="EW98" s="75" t="b">
        <f>DA!EW62</f>
        <v>1</v>
      </c>
      <c r="EX98" s="75" t="b">
        <f>DA!EX62</f>
        <v>1</v>
      </c>
      <c r="EY98" s="75" t="b">
        <f>DA!EY62</f>
        <v>1</v>
      </c>
      <c r="EZ98" s="75" t="b">
        <f>DA!EZ62</f>
        <v>1</v>
      </c>
      <c r="FA98" s="75" t="b">
        <f>DA!FA62</f>
        <v>1</v>
      </c>
      <c r="FB98" s="75" t="b">
        <f>DA!FB62</f>
        <v>1</v>
      </c>
      <c r="FC98" s="75" t="b">
        <f>DA!FC62</f>
        <v>1</v>
      </c>
      <c r="FD98" s="75" t="b">
        <f>DA!FD62</f>
        <v>1</v>
      </c>
      <c r="FE98" s="75" t="b">
        <f>DA!FE62</f>
        <v>1</v>
      </c>
      <c r="FF98" s="75" t="b">
        <f>DA!FF62</f>
        <v>1</v>
      </c>
      <c r="FG98" s="75" t="b">
        <f>DA!FG62</f>
        <v>1</v>
      </c>
      <c r="FH98" s="75" t="b">
        <f>DA!FH62</f>
        <v>1</v>
      </c>
      <c r="FI98" s="75" t="b">
        <f>DA!FI62</f>
        <v>1</v>
      </c>
      <c r="FJ98" s="75" t="b">
        <f>DA!FJ62</f>
        <v>1</v>
      </c>
      <c r="FK98" s="75" t="b">
        <f>DA!FK62</f>
        <v>1</v>
      </c>
      <c r="FL98" s="75" t="b">
        <f>DA!FL62</f>
        <v>1</v>
      </c>
      <c r="FM98" s="75" t="b">
        <f>DA!FM62</f>
        <v>1</v>
      </c>
      <c r="FN98" s="75" t="b">
        <f>DA!FN62</f>
        <v>1</v>
      </c>
      <c r="FO98" s="75" t="b">
        <f>DA!FO62</f>
        <v>1</v>
      </c>
      <c r="FP98" s="75" t="b">
        <f>DA!FP62</f>
        <v>1</v>
      </c>
      <c r="FQ98" s="75" t="b">
        <f>DA!FQ62</f>
        <v>1</v>
      </c>
      <c r="FR98" s="75" t="b">
        <f>DA!FR62</f>
        <v>1</v>
      </c>
      <c r="FS98" s="75" t="b">
        <f>DA!FS62</f>
        <v>1</v>
      </c>
      <c r="FT98" s="75" t="b">
        <f>DA!FT62</f>
        <v>1</v>
      </c>
      <c r="FU98" s="75" t="b">
        <f>DA!FU62</f>
        <v>1</v>
      </c>
      <c r="FV98" s="75" t="b">
        <f>DA!FV62</f>
        <v>1</v>
      </c>
      <c r="FW98" s="75" t="b">
        <f>DA!FW62</f>
        <v>1</v>
      </c>
      <c r="FX98" s="75" t="b">
        <f>DA!FX62</f>
        <v>1</v>
      </c>
      <c r="FY98" s="75" t="b">
        <f>DA!FY62</f>
        <v>1</v>
      </c>
      <c r="FZ98" s="75" t="b">
        <f>DA!FZ62</f>
        <v>1</v>
      </c>
      <c r="GA98" s="75" t="b">
        <f>DA!GA62</f>
        <v>1</v>
      </c>
      <c r="GB98" s="75" t="b">
        <f>DA!GB62</f>
        <v>1</v>
      </c>
      <c r="GC98" s="75" t="b">
        <f>DA!GC62</f>
        <v>1</v>
      </c>
      <c r="GD98" s="75" t="b">
        <f>DA!GD62</f>
        <v>1</v>
      </c>
      <c r="GE98" s="75" t="b">
        <f>DA!GE62</f>
        <v>1</v>
      </c>
      <c r="GF98" s="75" t="b">
        <f>DA!GF62</f>
        <v>1</v>
      </c>
      <c r="GG98" s="75" t="b">
        <f>DA!GG62</f>
        <v>1</v>
      </c>
      <c r="GH98" s="75" t="b">
        <f>DA!GH62</f>
        <v>1</v>
      </c>
      <c r="GI98" s="75" t="b">
        <f>DA!GI62</f>
        <v>1</v>
      </c>
      <c r="GJ98" s="75" t="b">
        <f>DA!GJ62</f>
        <v>1</v>
      </c>
      <c r="GK98" s="75" t="b">
        <f>DA!GK62</f>
        <v>1</v>
      </c>
      <c r="GL98" s="75" t="b">
        <f>DA!GL62</f>
        <v>1</v>
      </c>
      <c r="GM98" s="75" t="b">
        <f>DA!GM62</f>
        <v>1</v>
      </c>
      <c r="GN98" s="75" t="b">
        <f>DA!GN62</f>
        <v>1</v>
      </c>
      <c r="GO98" s="75" t="b">
        <f>DA!GO62</f>
        <v>1</v>
      </c>
      <c r="GP98" s="75" t="b">
        <f>DA!GP62</f>
        <v>1</v>
      </c>
      <c r="GQ98" s="75" t="b">
        <f>DA!GQ62</f>
        <v>1</v>
      </c>
      <c r="GR98" s="75" t="b">
        <f>DA!GR62</f>
        <v>1</v>
      </c>
      <c r="GS98" s="75" t="b">
        <f>DA!GS62</f>
        <v>1</v>
      </c>
      <c r="GT98" s="75" t="b">
        <f>DA!GT62</f>
        <v>1</v>
      </c>
      <c r="GU98" s="75" t="b">
        <f>DA!GU62</f>
        <v>1</v>
      </c>
      <c r="GV98" s="75" t="b">
        <f>DA!GV62</f>
        <v>1</v>
      </c>
      <c r="GW98" s="75" t="b">
        <f>DA!GW62</f>
        <v>1</v>
      </c>
      <c r="GX98" s="75" t="b">
        <f>DA!GX62</f>
        <v>1</v>
      </c>
      <c r="GY98" s="75" t="b">
        <f>DA!GY62</f>
        <v>1</v>
      </c>
      <c r="GZ98" s="75" t="b">
        <f>DA!GZ62</f>
        <v>1</v>
      </c>
      <c r="HA98" s="75" t="b">
        <f>DA!HA62</f>
        <v>1</v>
      </c>
      <c r="HB98" s="75" t="b">
        <f>DA!HB62</f>
        <v>1</v>
      </c>
      <c r="HC98" s="75" t="b">
        <f>DA!HC62</f>
        <v>1</v>
      </c>
      <c r="HD98" s="75" t="b">
        <f>DA!HD62</f>
        <v>1</v>
      </c>
      <c r="HE98" s="75" t="b">
        <f>DA!HE62</f>
        <v>1</v>
      </c>
      <c r="HF98" s="75" t="b">
        <f>DA!HF62</f>
        <v>1</v>
      </c>
      <c r="HG98" s="75" t="b">
        <f>DA!HG62</f>
        <v>1</v>
      </c>
      <c r="HH98" s="75" t="b">
        <f>DA!HH62</f>
        <v>1</v>
      </c>
      <c r="HI98" s="75" t="b">
        <f>DA!HI62</f>
        <v>1</v>
      </c>
      <c r="HJ98" s="75" t="b">
        <f>DA!HJ62</f>
        <v>1</v>
      </c>
      <c r="HK98" s="75" t="b">
        <f>DA!HK62</f>
        <v>1</v>
      </c>
      <c r="HL98" s="75" t="b">
        <f>DA!HL62</f>
        <v>1</v>
      </c>
      <c r="HM98" s="75" t="b">
        <f>DA!HM62</f>
        <v>1</v>
      </c>
      <c r="HN98" s="75" t="b">
        <f>DA!HN62</f>
        <v>1</v>
      </c>
      <c r="HO98" s="75" t="b">
        <f>DA!HO62</f>
        <v>1</v>
      </c>
      <c r="HP98" s="75" t="b">
        <f>DA!HP62</f>
        <v>1</v>
      </c>
      <c r="HQ98" s="75" t="b">
        <f>DA!HQ62</f>
        <v>1</v>
      </c>
      <c r="HR98" s="75" t="b">
        <f>DA!HR62</f>
        <v>1</v>
      </c>
      <c r="HS98" s="75" t="b">
        <f>DA!HS62</f>
        <v>1</v>
      </c>
      <c r="HT98" s="75" t="b">
        <f>DA!HT62</f>
        <v>1</v>
      </c>
      <c r="HU98" s="75" t="b">
        <f>DA!HU62</f>
        <v>1</v>
      </c>
      <c r="HV98" s="75" t="b">
        <f>DA!HV62</f>
        <v>1</v>
      </c>
      <c r="HW98" s="75" t="b">
        <f>DA!HW62</f>
        <v>1</v>
      </c>
      <c r="HX98" s="75" t="b">
        <f>DA!HX62</f>
        <v>1</v>
      </c>
      <c r="HY98" s="75" t="b">
        <f>DA!HY62</f>
        <v>1</v>
      </c>
      <c r="HZ98" s="75" t="b">
        <f>DA!HZ62</f>
        <v>1</v>
      </c>
      <c r="IA98" s="75" t="b">
        <f>DA!IA62</f>
        <v>1</v>
      </c>
      <c r="IB98" s="75" t="b">
        <f>DA!IB62</f>
        <v>1</v>
      </c>
      <c r="IC98" s="75" t="b">
        <f>DA!IC62</f>
        <v>1</v>
      </c>
      <c r="ID98" s="75" t="b">
        <f>DA!ID62</f>
        <v>1</v>
      </c>
      <c r="IE98" s="75" t="b">
        <f>DA!IE62</f>
        <v>1</v>
      </c>
      <c r="IF98" s="75" t="b">
        <f>DA!IF62</f>
        <v>1</v>
      </c>
      <c r="IG98" s="75" t="b">
        <f>DA!IG62</f>
        <v>1</v>
      </c>
      <c r="IH98" s="75" t="b">
        <f>DA!IH62</f>
        <v>1</v>
      </c>
      <c r="II98" s="75" t="b">
        <f>DA!II62</f>
        <v>1</v>
      </c>
      <c r="IJ98" s="75" t="b">
        <f>DA!IJ62</f>
        <v>1</v>
      </c>
      <c r="IK98" s="75" t="b">
        <f>DA!IK62</f>
        <v>1</v>
      </c>
      <c r="IL98" s="75" t="b">
        <f>DA!IL62</f>
        <v>1</v>
      </c>
    </row>
    <row r="99" spans="2:248" ht="12" customHeight="1" outlineLevel="1" x14ac:dyDescent="0.3">
      <c r="B99" s="7" t="s">
        <v>121</v>
      </c>
      <c r="C99" s="78"/>
      <c r="D99" s="78"/>
      <c r="E99" s="79"/>
      <c r="F99" s="79"/>
      <c r="G99" s="75" t="b">
        <f>DA!G63</f>
        <v>0</v>
      </c>
      <c r="H99" s="75" t="b">
        <f>DA!H63</f>
        <v>0</v>
      </c>
      <c r="I99" s="75" t="b">
        <f>DA!I63</f>
        <v>0</v>
      </c>
      <c r="J99" s="75" t="b">
        <f>DA!J63</f>
        <v>0</v>
      </c>
      <c r="K99" s="75" t="b">
        <f>DA!K63</f>
        <v>0</v>
      </c>
      <c r="L99" s="75" t="b">
        <f>DA!L63</f>
        <v>0</v>
      </c>
      <c r="M99" s="75" t="b">
        <f>DA!M63</f>
        <v>0</v>
      </c>
      <c r="N99" s="75" t="b">
        <f>DA!N63</f>
        <v>0</v>
      </c>
      <c r="O99" s="75" t="b">
        <f>DA!O63</f>
        <v>0</v>
      </c>
      <c r="P99" s="75" t="b">
        <f>DA!P63</f>
        <v>0</v>
      </c>
      <c r="Q99" s="75" t="b">
        <f>DA!Q63</f>
        <v>0</v>
      </c>
      <c r="R99" s="75" t="b">
        <f>DA!R63</f>
        <v>0</v>
      </c>
      <c r="S99" s="75" t="b">
        <f>DA!S63</f>
        <v>0</v>
      </c>
      <c r="T99" s="75" t="b">
        <f>DA!T63</f>
        <v>0</v>
      </c>
      <c r="U99" s="75" t="b">
        <f>DA!U63</f>
        <v>0</v>
      </c>
      <c r="V99" s="75" t="b">
        <f>DA!V63</f>
        <v>0</v>
      </c>
      <c r="W99" s="75" t="b">
        <f>DA!W63</f>
        <v>0</v>
      </c>
      <c r="X99" s="75" t="b">
        <f>DA!X63</f>
        <v>0</v>
      </c>
      <c r="Y99" s="75" t="b">
        <f>DA!Y63</f>
        <v>0</v>
      </c>
      <c r="Z99" s="75" t="b">
        <f>DA!Z63</f>
        <v>0</v>
      </c>
      <c r="AA99" s="75" t="b">
        <f>DA!AA63</f>
        <v>0</v>
      </c>
      <c r="AB99" s="75" t="b">
        <f>DA!AB63</f>
        <v>0</v>
      </c>
      <c r="AC99" s="75" t="b">
        <f>DA!AC63</f>
        <v>0</v>
      </c>
      <c r="AD99" s="75" t="b">
        <f>DA!AD63</f>
        <v>0</v>
      </c>
      <c r="AE99" s="75" t="b">
        <f>DA!AE63</f>
        <v>0</v>
      </c>
      <c r="AF99" s="75" t="b">
        <f>DA!AF63</f>
        <v>0</v>
      </c>
      <c r="AG99" s="75" t="b">
        <f>DA!AG63</f>
        <v>0</v>
      </c>
      <c r="AH99" s="75" t="b">
        <f>DA!AH63</f>
        <v>0</v>
      </c>
      <c r="AI99" s="75" t="b">
        <f>DA!AI63</f>
        <v>0</v>
      </c>
      <c r="AJ99" s="75" t="b">
        <f>DA!AJ63</f>
        <v>0</v>
      </c>
      <c r="AK99" s="75" t="b">
        <f>DA!AK63</f>
        <v>0</v>
      </c>
      <c r="AL99" s="75" t="b">
        <f>DA!AL63</f>
        <v>0</v>
      </c>
      <c r="AM99" s="75" t="b">
        <f>DA!AM63</f>
        <v>0</v>
      </c>
      <c r="AN99" s="75" t="b">
        <f>DA!AN63</f>
        <v>0</v>
      </c>
      <c r="AO99" s="75" t="b">
        <f>DA!AO63</f>
        <v>0</v>
      </c>
      <c r="AP99" s="75" t="b">
        <f>DA!AP63</f>
        <v>0</v>
      </c>
      <c r="AQ99" s="75" t="b">
        <f>DA!AQ63</f>
        <v>0</v>
      </c>
      <c r="AR99" s="75" t="b">
        <f>DA!AR63</f>
        <v>0</v>
      </c>
      <c r="AS99" s="75" t="b">
        <f>DA!AS63</f>
        <v>0</v>
      </c>
      <c r="AT99" s="75" t="b">
        <f>DA!AT63</f>
        <v>0</v>
      </c>
      <c r="AU99" s="75" t="b">
        <f>DA!AU63</f>
        <v>0</v>
      </c>
      <c r="AV99" s="75" t="b">
        <f>DA!AV63</f>
        <v>0</v>
      </c>
      <c r="AW99" s="75" t="b">
        <f>DA!AW63</f>
        <v>0</v>
      </c>
      <c r="AX99" s="75" t="b">
        <f>DA!AX63</f>
        <v>0</v>
      </c>
      <c r="AY99" s="75" t="b">
        <f>DA!AY63</f>
        <v>0</v>
      </c>
      <c r="AZ99" s="75" t="b">
        <f>DA!AZ63</f>
        <v>0</v>
      </c>
      <c r="BA99" s="75" t="b">
        <f>DA!BA63</f>
        <v>0</v>
      </c>
      <c r="BB99" s="75" t="b">
        <f>DA!BB63</f>
        <v>0</v>
      </c>
      <c r="BC99" s="75" t="b">
        <f>DA!BC63</f>
        <v>0</v>
      </c>
      <c r="BD99" s="75" t="b">
        <f>DA!BD63</f>
        <v>0</v>
      </c>
      <c r="BE99" s="75" t="b">
        <f>DA!BE63</f>
        <v>0</v>
      </c>
      <c r="BF99" s="75" t="b">
        <f>DA!BF63</f>
        <v>0</v>
      </c>
      <c r="BG99" s="75" t="b">
        <f>DA!BG63</f>
        <v>0</v>
      </c>
      <c r="BH99" s="75" t="b">
        <f>DA!BH63</f>
        <v>0</v>
      </c>
      <c r="BI99" s="75" t="b">
        <f>DA!BI63</f>
        <v>0</v>
      </c>
      <c r="BJ99" s="75" t="b">
        <f>DA!BJ63</f>
        <v>0</v>
      </c>
      <c r="BK99" s="75" t="b">
        <f>DA!BK63</f>
        <v>0</v>
      </c>
      <c r="BL99" s="75" t="b">
        <f>DA!BL63</f>
        <v>0</v>
      </c>
      <c r="BM99" s="75" t="b">
        <f>DA!BM63</f>
        <v>0</v>
      </c>
      <c r="BN99" s="75" t="b">
        <f>DA!BN63</f>
        <v>0</v>
      </c>
      <c r="BO99" s="75" t="b">
        <f>DA!BO63</f>
        <v>0</v>
      </c>
      <c r="BP99" s="75" t="b">
        <f>DA!BP63</f>
        <v>0</v>
      </c>
      <c r="BQ99" s="75" t="b">
        <f>DA!BQ63</f>
        <v>0</v>
      </c>
      <c r="BR99" s="75" t="b">
        <f>DA!BR63</f>
        <v>0</v>
      </c>
      <c r="BS99" s="75" t="b">
        <f>DA!BS63</f>
        <v>0</v>
      </c>
      <c r="BT99" s="75" t="b">
        <f>DA!BT63</f>
        <v>0</v>
      </c>
      <c r="BU99" s="75" t="b">
        <f>DA!BU63</f>
        <v>0</v>
      </c>
      <c r="BV99" s="75" t="b">
        <f>DA!BV63</f>
        <v>0</v>
      </c>
      <c r="BW99" s="75" t="b">
        <f>DA!BW63</f>
        <v>0</v>
      </c>
      <c r="BX99" s="75" t="b">
        <f>DA!BX63</f>
        <v>0</v>
      </c>
      <c r="BY99" s="75" t="b">
        <f>DA!BY63</f>
        <v>0</v>
      </c>
      <c r="BZ99" s="75" t="b">
        <f>DA!BZ63</f>
        <v>0</v>
      </c>
      <c r="CA99" s="75" t="b">
        <f>DA!CA63</f>
        <v>0</v>
      </c>
      <c r="CB99" s="75" t="b">
        <f>DA!CB63</f>
        <v>0</v>
      </c>
      <c r="CC99" s="75" t="b">
        <f>DA!CC63</f>
        <v>0</v>
      </c>
      <c r="CD99" s="75" t="b">
        <f>DA!CD63</f>
        <v>0</v>
      </c>
      <c r="CE99" s="75" t="b">
        <f>DA!CE63</f>
        <v>0</v>
      </c>
      <c r="CF99" s="75" t="b">
        <f>DA!CF63</f>
        <v>0</v>
      </c>
      <c r="CG99" s="75" t="b">
        <f>DA!CG63</f>
        <v>0</v>
      </c>
      <c r="CH99" s="75" t="b">
        <f>DA!CH63</f>
        <v>0</v>
      </c>
      <c r="CI99" s="75" t="b">
        <f>DA!CI63</f>
        <v>0</v>
      </c>
      <c r="CJ99" s="75" t="b">
        <f>DA!CJ63</f>
        <v>0</v>
      </c>
      <c r="CK99" s="75" t="b">
        <f>DA!CK63</f>
        <v>0</v>
      </c>
      <c r="CL99" s="75" t="b">
        <f>DA!CL63</f>
        <v>0</v>
      </c>
      <c r="CM99" s="75" t="b">
        <f>DA!CM63</f>
        <v>0</v>
      </c>
      <c r="CN99" s="75" t="b">
        <f>DA!CN63</f>
        <v>0</v>
      </c>
      <c r="CO99" s="75" t="b">
        <f>DA!CO63</f>
        <v>0</v>
      </c>
      <c r="CP99" s="75" t="b">
        <f>DA!CP63</f>
        <v>0</v>
      </c>
      <c r="CQ99" s="75" t="b">
        <f>DA!CQ63</f>
        <v>0</v>
      </c>
      <c r="CR99" s="75" t="b">
        <f>DA!CR63</f>
        <v>0</v>
      </c>
      <c r="CS99" s="75" t="b">
        <f>DA!CS63</f>
        <v>0</v>
      </c>
      <c r="CT99" s="75" t="b">
        <f>DA!CT63</f>
        <v>0</v>
      </c>
      <c r="CU99" s="75" t="b">
        <f>DA!CU63</f>
        <v>0</v>
      </c>
      <c r="CV99" s="75" t="b">
        <f>DA!CV63</f>
        <v>0</v>
      </c>
      <c r="CW99" s="75" t="b">
        <f>DA!CW63</f>
        <v>0</v>
      </c>
      <c r="CX99" s="75" t="b">
        <f>DA!CX63</f>
        <v>0</v>
      </c>
      <c r="CY99" s="75" t="b">
        <f>DA!CY63</f>
        <v>0</v>
      </c>
      <c r="CZ99" s="75" t="b">
        <f>DA!CZ63</f>
        <v>0</v>
      </c>
      <c r="DA99" s="75" t="b">
        <f>DA!DA63</f>
        <v>0</v>
      </c>
      <c r="DB99" s="75" t="b">
        <f>DA!DB63</f>
        <v>0</v>
      </c>
      <c r="DC99" s="75" t="b">
        <f>DA!DC63</f>
        <v>0</v>
      </c>
      <c r="DD99" s="75" t="b">
        <f>DA!DD63</f>
        <v>0</v>
      </c>
      <c r="DE99" s="75" t="b">
        <f>DA!DE63</f>
        <v>0</v>
      </c>
      <c r="DF99" s="75" t="b">
        <f>DA!DF63</f>
        <v>0</v>
      </c>
      <c r="DG99" s="75" t="b">
        <f>DA!DG63</f>
        <v>0</v>
      </c>
      <c r="DH99" s="75" t="b">
        <f>DA!DH63</f>
        <v>0</v>
      </c>
      <c r="DI99" s="75" t="b">
        <f>DA!DI63</f>
        <v>0</v>
      </c>
      <c r="DJ99" s="75" t="b">
        <f>DA!DJ63</f>
        <v>0</v>
      </c>
      <c r="DK99" s="75" t="b">
        <f>DA!DK63</f>
        <v>0</v>
      </c>
      <c r="DL99" s="75" t="b">
        <f>DA!DL63</f>
        <v>0</v>
      </c>
      <c r="DM99" s="75" t="b">
        <f>DA!DM63</f>
        <v>0</v>
      </c>
      <c r="DN99" s="75" t="b">
        <f>DA!DN63</f>
        <v>0</v>
      </c>
      <c r="DO99" s="75" t="b">
        <f>DA!DO63</f>
        <v>0</v>
      </c>
      <c r="DP99" s="75" t="b">
        <f>DA!DP63</f>
        <v>0</v>
      </c>
      <c r="DQ99" s="75" t="b">
        <f>DA!DQ63</f>
        <v>0</v>
      </c>
      <c r="DR99" s="75" t="b">
        <f>DA!DR63</f>
        <v>0</v>
      </c>
      <c r="DS99" s="75" t="b">
        <f>DA!DS63</f>
        <v>0</v>
      </c>
      <c r="DT99" s="75" t="b">
        <f>DA!DT63</f>
        <v>0</v>
      </c>
      <c r="DU99" s="75" t="b">
        <f>DA!DU63</f>
        <v>0</v>
      </c>
      <c r="DV99" s="75" t="b">
        <f>DA!DV63</f>
        <v>0</v>
      </c>
      <c r="DW99" s="75" t="b">
        <f>DA!DW63</f>
        <v>0</v>
      </c>
      <c r="DX99" s="75" t="b">
        <f>DA!DX63</f>
        <v>0</v>
      </c>
      <c r="DY99" s="75" t="b">
        <f>DA!DY63</f>
        <v>0</v>
      </c>
      <c r="DZ99" s="75" t="b">
        <f>DA!DZ63</f>
        <v>0</v>
      </c>
      <c r="EA99" s="75" t="b">
        <f>DA!EA63</f>
        <v>0</v>
      </c>
      <c r="EB99" s="75" t="b">
        <f>DA!EB63</f>
        <v>0</v>
      </c>
      <c r="EC99" s="75" t="b">
        <f>DA!EC63</f>
        <v>0</v>
      </c>
      <c r="ED99" s="75" t="b">
        <f>DA!ED63</f>
        <v>0</v>
      </c>
      <c r="EE99" s="75" t="b">
        <f>DA!EE63</f>
        <v>0</v>
      </c>
      <c r="EF99" s="75" t="b">
        <f>DA!EF63</f>
        <v>0</v>
      </c>
      <c r="EG99" s="75" t="b">
        <f>DA!EG63</f>
        <v>0</v>
      </c>
      <c r="EH99" s="75" t="b">
        <f>DA!EH63</f>
        <v>0</v>
      </c>
      <c r="EI99" s="75" t="b">
        <f>DA!EI63</f>
        <v>0</v>
      </c>
      <c r="EJ99" s="75" t="b">
        <f>DA!EJ63</f>
        <v>0</v>
      </c>
      <c r="EK99" s="75" t="b">
        <f>DA!EK63</f>
        <v>0</v>
      </c>
      <c r="EL99" s="75" t="b">
        <f>DA!EL63</f>
        <v>0</v>
      </c>
      <c r="EM99" s="75" t="b">
        <f>DA!EM63</f>
        <v>0</v>
      </c>
      <c r="EN99" s="75" t="b">
        <f>DA!EN63</f>
        <v>0</v>
      </c>
      <c r="EO99" s="75" t="b">
        <f>DA!EO63</f>
        <v>0</v>
      </c>
      <c r="EP99" s="75" t="b">
        <f>DA!EP63</f>
        <v>0</v>
      </c>
      <c r="EQ99" s="75" t="b">
        <f>DA!EQ63</f>
        <v>0</v>
      </c>
      <c r="ER99" s="75" t="b">
        <f>DA!ER63</f>
        <v>0</v>
      </c>
      <c r="ES99" s="75" t="b">
        <f>DA!ES63</f>
        <v>0</v>
      </c>
      <c r="ET99" s="75" t="b">
        <f>DA!ET63</f>
        <v>0</v>
      </c>
      <c r="EU99" s="75" t="b">
        <f>DA!EU63</f>
        <v>0</v>
      </c>
      <c r="EV99" s="75" t="b">
        <f>DA!EV63</f>
        <v>0</v>
      </c>
      <c r="EW99" s="75" t="b">
        <f>DA!EW63</f>
        <v>0</v>
      </c>
      <c r="EX99" s="75" t="b">
        <f>DA!EX63</f>
        <v>0</v>
      </c>
      <c r="EY99" s="75" t="b">
        <f>DA!EY63</f>
        <v>0</v>
      </c>
      <c r="EZ99" s="75" t="b">
        <f>DA!EZ63</f>
        <v>0</v>
      </c>
      <c r="FA99" s="75" t="b">
        <f>DA!FA63</f>
        <v>0</v>
      </c>
      <c r="FB99" s="75" t="b">
        <f>DA!FB63</f>
        <v>0</v>
      </c>
      <c r="FC99" s="75" t="b">
        <f>DA!FC63</f>
        <v>0</v>
      </c>
      <c r="FD99" s="75" t="b">
        <f>DA!FD63</f>
        <v>0</v>
      </c>
      <c r="FE99" s="75" t="b">
        <f>DA!FE63</f>
        <v>0</v>
      </c>
      <c r="FF99" s="75" t="b">
        <f>DA!FF63</f>
        <v>0</v>
      </c>
      <c r="FG99" s="75" t="b">
        <f>DA!FG63</f>
        <v>0</v>
      </c>
      <c r="FH99" s="75" t="b">
        <f>DA!FH63</f>
        <v>0</v>
      </c>
      <c r="FI99" s="75" t="b">
        <f>DA!FI63</f>
        <v>0</v>
      </c>
      <c r="FJ99" s="75" t="b">
        <f>DA!FJ63</f>
        <v>0</v>
      </c>
      <c r="FK99" s="75" t="b">
        <f>DA!FK63</f>
        <v>0</v>
      </c>
      <c r="FL99" s="75" t="b">
        <f>DA!FL63</f>
        <v>0</v>
      </c>
      <c r="FM99" s="75" t="b">
        <f>DA!FM63</f>
        <v>0</v>
      </c>
      <c r="FN99" s="75" t="b">
        <f>DA!FN63</f>
        <v>0</v>
      </c>
      <c r="FO99" s="75" t="b">
        <f>DA!FO63</f>
        <v>0</v>
      </c>
      <c r="FP99" s="75" t="b">
        <f>DA!FP63</f>
        <v>0</v>
      </c>
      <c r="FQ99" s="75" t="b">
        <f>DA!FQ63</f>
        <v>0</v>
      </c>
      <c r="FR99" s="75" t="b">
        <f>DA!FR63</f>
        <v>0</v>
      </c>
      <c r="FS99" s="75" t="b">
        <f>DA!FS63</f>
        <v>0</v>
      </c>
      <c r="FT99" s="75" t="b">
        <f>DA!FT63</f>
        <v>0</v>
      </c>
      <c r="FU99" s="75" t="b">
        <f>DA!FU63</f>
        <v>0</v>
      </c>
      <c r="FV99" s="75" t="b">
        <f>DA!FV63</f>
        <v>0</v>
      </c>
      <c r="FW99" s="75" t="b">
        <f>DA!FW63</f>
        <v>0</v>
      </c>
      <c r="FX99" s="75" t="b">
        <f>DA!FX63</f>
        <v>0</v>
      </c>
      <c r="FY99" s="75" t="b">
        <f>DA!FY63</f>
        <v>0</v>
      </c>
      <c r="FZ99" s="75" t="b">
        <f>DA!FZ63</f>
        <v>0</v>
      </c>
      <c r="GA99" s="75" t="b">
        <f>DA!GA63</f>
        <v>0</v>
      </c>
      <c r="GB99" s="75" t="b">
        <f>DA!GB63</f>
        <v>0</v>
      </c>
      <c r="GC99" s="75" t="b">
        <f>DA!GC63</f>
        <v>0</v>
      </c>
      <c r="GD99" s="75" t="b">
        <f>DA!GD63</f>
        <v>0</v>
      </c>
      <c r="GE99" s="75" t="b">
        <f>DA!GE63</f>
        <v>0</v>
      </c>
      <c r="GF99" s="75" t="b">
        <f>DA!GF63</f>
        <v>0</v>
      </c>
      <c r="GG99" s="75" t="b">
        <f>DA!GG63</f>
        <v>0</v>
      </c>
      <c r="GH99" s="75" t="b">
        <f>DA!GH63</f>
        <v>0</v>
      </c>
      <c r="GI99" s="75" t="b">
        <f>DA!GI63</f>
        <v>0</v>
      </c>
      <c r="GJ99" s="75" t="b">
        <f>DA!GJ63</f>
        <v>0</v>
      </c>
      <c r="GK99" s="75" t="b">
        <f>DA!GK63</f>
        <v>0</v>
      </c>
      <c r="GL99" s="75" t="b">
        <f>DA!GL63</f>
        <v>0</v>
      </c>
      <c r="GM99" s="75" t="b">
        <f>DA!GM63</f>
        <v>0</v>
      </c>
      <c r="GN99" s="75" t="b">
        <f>DA!GN63</f>
        <v>0</v>
      </c>
      <c r="GO99" s="75" t="b">
        <f>DA!GO63</f>
        <v>0</v>
      </c>
      <c r="GP99" s="75" t="b">
        <f>DA!GP63</f>
        <v>0</v>
      </c>
      <c r="GQ99" s="75" t="b">
        <f>DA!GQ63</f>
        <v>0</v>
      </c>
      <c r="GR99" s="75" t="b">
        <f>DA!GR63</f>
        <v>0</v>
      </c>
      <c r="GS99" s="75" t="b">
        <f>DA!GS63</f>
        <v>0</v>
      </c>
      <c r="GT99" s="75" t="b">
        <f>DA!GT63</f>
        <v>0</v>
      </c>
      <c r="GU99" s="75" t="b">
        <f>DA!GU63</f>
        <v>0</v>
      </c>
      <c r="GV99" s="75" t="b">
        <f>DA!GV63</f>
        <v>0</v>
      </c>
      <c r="GW99" s="75" t="b">
        <f>DA!GW63</f>
        <v>0</v>
      </c>
      <c r="GX99" s="75" t="b">
        <f>DA!GX63</f>
        <v>0</v>
      </c>
      <c r="GY99" s="75" t="b">
        <f>DA!GY63</f>
        <v>0</v>
      </c>
      <c r="GZ99" s="75" t="b">
        <f>DA!GZ63</f>
        <v>0</v>
      </c>
      <c r="HA99" s="75" t="b">
        <f>DA!HA63</f>
        <v>0</v>
      </c>
      <c r="HB99" s="75" t="b">
        <f>DA!HB63</f>
        <v>0</v>
      </c>
      <c r="HC99" s="75" t="b">
        <f>DA!HC63</f>
        <v>0</v>
      </c>
      <c r="HD99" s="75" t="b">
        <f>DA!HD63</f>
        <v>0</v>
      </c>
      <c r="HE99" s="75" t="b">
        <f>DA!HE63</f>
        <v>0</v>
      </c>
      <c r="HF99" s="75" t="b">
        <f>DA!HF63</f>
        <v>0</v>
      </c>
      <c r="HG99" s="75" t="b">
        <f>DA!HG63</f>
        <v>0</v>
      </c>
      <c r="HH99" s="75" t="b">
        <f>DA!HH63</f>
        <v>0</v>
      </c>
      <c r="HI99" s="75" t="b">
        <f>DA!HI63</f>
        <v>0</v>
      </c>
      <c r="HJ99" s="75" t="b">
        <f>DA!HJ63</f>
        <v>0</v>
      </c>
      <c r="HK99" s="75" t="b">
        <f>DA!HK63</f>
        <v>0</v>
      </c>
      <c r="HL99" s="75" t="b">
        <f>DA!HL63</f>
        <v>0</v>
      </c>
      <c r="HM99" s="75" t="b">
        <f>DA!HM63</f>
        <v>0</v>
      </c>
      <c r="HN99" s="75" t="b">
        <f>DA!HN63</f>
        <v>0</v>
      </c>
      <c r="HO99" s="75" t="b">
        <f>DA!HO63</f>
        <v>0</v>
      </c>
      <c r="HP99" s="75" t="b">
        <f>DA!HP63</f>
        <v>0</v>
      </c>
      <c r="HQ99" s="75" t="b">
        <f>DA!HQ63</f>
        <v>0</v>
      </c>
      <c r="HR99" s="75" t="b">
        <f>DA!HR63</f>
        <v>0</v>
      </c>
      <c r="HS99" s="75" t="b">
        <f>DA!HS63</f>
        <v>0</v>
      </c>
      <c r="HT99" s="75" t="b">
        <f>DA!HT63</f>
        <v>0</v>
      </c>
      <c r="HU99" s="75" t="b">
        <f>DA!HU63</f>
        <v>0</v>
      </c>
      <c r="HV99" s="75" t="b">
        <f>DA!HV63</f>
        <v>0</v>
      </c>
      <c r="HW99" s="75" t="b">
        <f>DA!HW63</f>
        <v>0</v>
      </c>
      <c r="HX99" s="75" t="b">
        <f>DA!HX63</f>
        <v>0</v>
      </c>
      <c r="HY99" s="75" t="b">
        <f>DA!HY63</f>
        <v>0</v>
      </c>
      <c r="HZ99" s="75" t="b">
        <f>DA!HZ63</f>
        <v>0</v>
      </c>
      <c r="IA99" s="75" t="b">
        <f>DA!IA63</f>
        <v>0</v>
      </c>
      <c r="IB99" s="75" t="b">
        <f>DA!IB63</f>
        <v>0</v>
      </c>
      <c r="IC99" s="75" t="b">
        <f>DA!IC63</f>
        <v>0</v>
      </c>
      <c r="ID99" s="75" t="b">
        <f>DA!ID63</f>
        <v>0</v>
      </c>
      <c r="IE99" s="75" t="b">
        <f>DA!IE63</f>
        <v>0</v>
      </c>
      <c r="IF99" s="75" t="b">
        <f>DA!IF63</f>
        <v>0</v>
      </c>
      <c r="IG99" s="75" t="b">
        <f>DA!IG63</f>
        <v>0</v>
      </c>
      <c r="IH99" s="75" t="b">
        <f>DA!IH63</f>
        <v>0</v>
      </c>
      <c r="II99" s="75" t="b">
        <f>DA!II63</f>
        <v>0</v>
      </c>
      <c r="IJ99" s="75" t="b">
        <f>DA!IJ63</f>
        <v>0</v>
      </c>
      <c r="IK99" s="75" t="b">
        <f>DA!IK63</f>
        <v>0</v>
      </c>
      <c r="IL99" s="75" t="b">
        <f>DA!IL63</f>
        <v>1</v>
      </c>
    </row>
    <row r="100" spans="2:248" ht="12" customHeight="1" outlineLevel="1" x14ac:dyDescent="0.3">
      <c r="B100" s="78"/>
      <c r="C100" s="78"/>
      <c r="D100" s="78"/>
      <c r="E100" s="79"/>
      <c r="F100" s="79"/>
      <c r="G100" s="80"/>
    </row>
    <row r="101" spans="2:248" ht="12" customHeight="1" outlineLevel="1" x14ac:dyDescent="0.3">
      <c r="B101" s="42" t="s">
        <v>319</v>
      </c>
      <c r="C101" s="3"/>
      <c r="D101" s="3"/>
      <c r="E101" s="3"/>
      <c r="F101" s="3"/>
      <c r="G101" s="3"/>
    </row>
    <row r="102" spans="2:248" ht="12" customHeight="1" outlineLevel="2" x14ac:dyDescent="0.3">
      <c r="B102" s="7" t="s">
        <v>320</v>
      </c>
      <c r="C102" s="55" t="s">
        <v>277</v>
      </c>
      <c r="D102" s="43"/>
      <c r="E102" s="48"/>
      <c r="F102" s="48"/>
      <c r="G102" s="85">
        <f>Assump!$D$43/12*Assump!$D$45*G98</f>
        <v>0</v>
      </c>
      <c r="H102" s="85">
        <f>Assump!$D$43/12*Assump!$D$45*H98</f>
        <v>0</v>
      </c>
      <c r="I102" s="85">
        <f>Assump!$D$43/12*Assump!$D$45*I98</f>
        <v>0</v>
      </c>
      <c r="J102" s="85">
        <f>Assump!$D$43/12*Assump!$D$45*J98</f>
        <v>0</v>
      </c>
      <c r="K102" s="85">
        <f>Assump!$D$43/12*Assump!$D$45*K98</f>
        <v>0</v>
      </c>
      <c r="L102" s="85">
        <f>Assump!$D$43/12*Assump!$D$45*L98</f>
        <v>0</v>
      </c>
      <c r="M102" s="85">
        <f>Assump!$D$43/12*Assump!$D$45*M98</f>
        <v>0</v>
      </c>
      <c r="N102" s="85">
        <f>Assump!$D$43/12*Assump!$D$45*N98</f>
        <v>0</v>
      </c>
      <c r="O102" s="85">
        <f>Assump!$D$43/12*Assump!$D$45*O98</f>
        <v>0</v>
      </c>
      <c r="P102" s="85">
        <f>Assump!$D$43/12*Assump!$D$45*P98</f>
        <v>0</v>
      </c>
      <c r="Q102" s="85">
        <f>Assump!$D$43/12*Assump!$D$45*Q98</f>
        <v>0</v>
      </c>
      <c r="R102" s="85">
        <f>Assump!$D$43/12*Assump!$D$45*R98</f>
        <v>0</v>
      </c>
      <c r="S102" s="85">
        <f>Assump!$D$43/12*Assump!$D$45*S98</f>
        <v>852.73607674830919</v>
      </c>
      <c r="T102" s="85">
        <f>Assump!$D$43/12*Assump!$D$45*T98</f>
        <v>852.73607674830919</v>
      </c>
      <c r="U102" s="85">
        <f>Assump!$D$43/12*Assump!$D$45*U98</f>
        <v>852.73607674830919</v>
      </c>
      <c r="V102" s="85">
        <f>Assump!$D$43/12*Assump!$D$45*V98</f>
        <v>852.73607674830919</v>
      </c>
      <c r="W102" s="85">
        <f>Assump!$D$43/12*Assump!$D$45*W98</f>
        <v>852.73607674830919</v>
      </c>
      <c r="X102" s="85">
        <f>Assump!$D$43/12*Assump!$D$45*X98</f>
        <v>852.73607674830919</v>
      </c>
      <c r="Y102" s="85">
        <f>Assump!$D$43/12*Assump!$D$45*Y98</f>
        <v>852.73607674830919</v>
      </c>
      <c r="Z102" s="85">
        <f>Assump!$D$43/12*Assump!$D$45*Z98</f>
        <v>852.73607674830919</v>
      </c>
      <c r="AA102" s="85">
        <f>Assump!$D$43/12*Assump!$D$45*AA98</f>
        <v>852.73607674830919</v>
      </c>
      <c r="AB102" s="85">
        <f>Assump!$D$43/12*Assump!$D$45*AB98</f>
        <v>852.73607674830919</v>
      </c>
      <c r="AC102" s="85">
        <f>Assump!$D$43/12*Assump!$D$45*AC98</f>
        <v>852.73607674830919</v>
      </c>
      <c r="AD102" s="85">
        <f>Assump!$D$43/12*Assump!$D$45*AD98</f>
        <v>852.73607674830919</v>
      </c>
      <c r="AE102" s="85">
        <f>Assump!$D$43/12*Assump!$D$45*AE98</f>
        <v>852.73607674830919</v>
      </c>
      <c r="AF102" s="85">
        <f>Assump!$D$43/12*Assump!$D$45*AF98</f>
        <v>852.73607674830919</v>
      </c>
      <c r="AG102" s="85">
        <f>Assump!$D$43/12*Assump!$D$45*AG98</f>
        <v>852.73607674830919</v>
      </c>
      <c r="AH102" s="85">
        <f>Assump!$D$43/12*Assump!$D$45*AH98</f>
        <v>852.73607674830919</v>
      </c>
      <c r="AI102" s="85">
        <f>Assump!$D$43/12*Assump!$D$45*AI98</f>
        <v>852.73607674830919</v>
      </c>
      <c r="AJ102" s="85">
        <f>Assump!$D$43/12*Assump!$D$45*AJ98</f>
        <v>852.73607674830919</v>
      </c>
      <c r="AK102" s="85">
        <f>Assump!$D$43/12*Assump!$D$45*AK98</f>
        <v>852.73607674830919</v>
      </c>
      <c r="AL102" s="85">
        <f>Assump!$D$43/12*Assump!$D$45*AL98</f>
        <v>852.73607674830919</v>
      </c>
      <c r="AM102" s="85">
        <f>Assump!$D$43/12*Assump!$D$45*AM98</f>
        <v>852.73607674830919</v>
      </c>
      <c r="AN102" s="85">
        <f>Assump!$D$43/12*Assump!$D$45*AN98</f>
        <v>852.73607674830919</v>
      </c>
      <c r="AO102" s="85">
        <f>Assump!$D$43/12*Assump!$D$45*AO98</f>
        <v>852.73607674830919</v>
      </c>
      <c r="AP102" s="85">
        <f>Assump!$D$43/12*Assump!$D$45*AP98</f>
        <v>852.73607674830919</v>
      </c>
      <c r="AQ102" s="85">
        <f>Assump!$D$43/12*Assump!$D$45*AQ98</f>
        <v>852.73607674830919</v>
      </c>
      <c r="AR102" s="85">
        <f>Assump!$D$43/12*Assump!$D$45*AR98</f>
        <v>852.73607674830919</v>
      </c>
      <c r="AS102" s="85">
        <f>Assump!$D$43/12*Assump!$D$45*AS98</f>
        <v>852.73607674830919</v>
      </c>
      <c r="AT102" s="85">
        <f>Assump!$D$43/12*Assump!$D$45*AT98</f>
        <v>852.73607674830919</v>
      </c>
      <c r="AU102" s="85">
        <f>Assump!$D$43/12*Assump!$D$45*AU98</f>
        <v>852.73607674830919</v>
      </c>
      <c r="AV102" s="85">
        <f>Assump!$D$43/12*Assump!$D$45*AV98</f>
        <v>852.73607674830919</v>
      </c>
      <c r="AW102" s="85">
        <f>Assump!$D$43/12*Assump!$D$45*AW98</f>
        <v>852.73607674830919</v>
      </c>
      <c r="AX102" s="85">
        <f>Assump!$D$43/12*Assump!$D$45*AX98</f>
        <v>852.73607674830919</v>
      </c>
      <c r="AY102" s="85">
        <f>Assump!$D$43/12*Assump!$D$45*AY98</f>
        <v>852.73607674830919</v>
      </c>
      <c r="AZ102" s="85">
        <f>Assump!$D$43/12*Assump!$D$45*AZ98</f>
        <v>852.73607674830919</v>
      </c>
      <c r="BA102" s="85">
        <f>Assump!$D$43/12*Assump!$D$45*BA98</f>
        <v>852.73607674830919</v>
      </c>
      <c r="BB102" s="85">
        <f>Assump!$D$43/12*Assump!$D$45*BB98</f>
        <v>852.73607674830919</v>
      </c>
      <c r="BC102" s="85">
        <f>Assump!$D$43/12*Assump!$D$45*BC98</f>
        <v>852.73607674830919</v>
      </c>
      <c r="BD102" s="85">
        <f>Assump!$D$43/12*Assump!$D$45*BD98</f>
        <v>852.73607674830919</v>
      </c>
      <c r="BE102" s="85">
        <f>Assump!$D$43/12*Assump!$D$45*BE98</f>
        <v>852.73607674830919</v>
      </c>
      <c r="BF102" s="85">
        <f>Assump!$D$43/12*Assump!$D$45*BF98</f>
        <v>852.73607674830919</v>
      </c>
      <c r="BG102" s="85">
        <f>Assump!$D$43/12*Assump!$D$45*BG98</f>
        <v>852.73607674830919</v>
      </c>
      <c r="BH102" s="85">
        <f>Assump!$D$43/12*Assump!$D$45*BH98</f>
        <v>852.73607674830919</v>
      </c>
      <c r="BI102" s="85">
        <f>Assump!$D$43/12*Assump!$D$45*BI98</f>
        <v>852.73607674830919</v>
      </c>
      <c r="BJ102" s="85">
        <f>Assump!$D$43/12*Assump!$D$45*BJ98</f>
        <v>852.73607674830919</v>
      </c>
      <c r="BK102" s="85">
        <f>Assump!$D$43/12*Assump!$D$45*BK98</f>
        <v>852.73607674830919</v>
      </c>
      <c r="BL102" s="85">
        <f>Assump!$D$43/12*Assump!$D$45*BL98</f>
        <v>852.73607674830919</v>
      </c>
      <c r="BM102" s="85">
        <f>Assump!$D$43/12*Assump!$D$45*BM98</f>
        <v>852.73607674830919</v>
      </c>
      <c r="BN102" s="85">
        <f>Assump!$D$43/12*Assump!$D$45*BN98</f>
        <v>852.73607674830919</v>
      </c>
      <c r="BO102" s="85">
        <f>Assump!$D$43/12*Assump!$D$45*BO98</f>
        <v>852.73607674830919</v>
      </c>
      <c r="BP102" s="85">
        <f>Assump!$D$43/12*Assump!$D$45*BP98</f>
        <v>852.73607674830919</v>
      </c>
      <c r="BQ102" s="85">
        <f>Assump!$D$43/12*Assump!$D$45*BQ98</f>
        <v>852.73607674830919</v>
      </c>
      <c r="BR102" s="85">
        <f>Assump!$D$43/12*Assump!$D$45*BR98</f>
        <v>852.73607674830919</v>
      </c>
      <c r="BS102" s="85">
        <f>Assump!$D$43/12*Assump!$D$45*BS98</f>
        <v>852.73607674830919</v>
      </c>
      <c r="BT102" s="85">
        <f>Assump!$D$43/12*Assump!$D$45*BT98</f>
        <v>852.73607674830919</v>
      </c>
      <c r="BU102" s="85">
        <f>Assump!$D$43/12*Assump!$D$45*BU98</f>
        <v>852.73607674830919</v>
      </c>
      <c r="BV102" s="85">
        <f>Assump!$D$43/12*Assump!$D$45*BV98</f>
        <v>852.73607674830919</v>
      </c>
      <c r="BW102" s="85">
        <f>Assump!$D$43/12*Assump!$D$45*BW98</f>
        <v>852.73607674830919</v>
      </c>
      <c r="BX102" s="85">
        <f>Assump!$D$43/12*Assump!$D$45*BX98</f>
        <v>852.73607674830919</v>
      </c>
      <c r="BY102" s="85">
        <f>Assump!$D$43/12*Assump!$D$45*BY98</f>
        <v>852.73607674830919</v>
      </c>
      <c r="BZ102" s="85">
        <f>Assump!$D$43/12*Assump!$D$45*BZ98</f>
        <v>852.73607674830919</v>
      </c>
      <c r="CA102" s="85">
        <f>Assump!$D$43/12*Assump!$D$45*CA98</f>
        <v>852.73607674830919</v>
      </c>
      <c r="CB102" s="85">
        <f>Assump!$D$43/12*Assump!$D$45*CB98</f>
        <v>852.73607674830919</v>
      </c>
      <c r="CC102" s="85">
        <f>Assump!$D$43/12*Assump!$D$45*CC98</f>
        <v>852.73607674830919</v>
      </c>
      <c r="CD102" s="85">
        <f>Assump!$D$43/12*Assump!$D$45*CD98</f>
        <v>852.73607674830919</v>
      </c>
      <c r="CE102" s="85">
        <f>Assump!$D$43/12*Assump!$D$45*CE98</f>
        <v>852.73607674830919</v>
      </c>
      <c r="CF102" s="85">
        <f>Assump!$D$43/12*Assump!$D$45*CF98</f>
        <v>852.73607674830919</v>
      </c>
      <c r="CG102" s="85">
        <f>Assump!$D$43/12*Assump!$D$45*CG98</f>
        <v>852.73607674830919</v>
      </c>
      <c r="CH102" s="85">
        <f>Assump!$D$43/12*Assump!$D$45*CH98</f>
        <v>852.73607674830919</v>
      </c>
      <c r="CI102" s="85">
        <f>Assump!$D$43/12*Assump!$D$45*CI98</f>
        <v>852.73607674830919</v>
      </c>
      <c r="CJ102" s="85">
        <f>Assump!$D$43/12*Assump!$D$45*CJ98</f>
        <v>852.73607674830919</v>
      </c>
      <c r="CK102" s="85">
        <f>Assump!$D$43/12*Assump!$D$45*CK98</f>
        <v>852.73607674830919</v>
      </c>
      <c r="CL102" s="85">
        <f>Assump!$D$43/12*Assump!$D$45*CL98</f>
        <v>852.73607674830919</v>
      </c>
      <c r="CM102" s="85">
        <f>Assump!$D$43/12*Assump!$D$45*CM98</f>
        <v>852.73607674830919</v>
      </c>
      <c r="CN102" s="85">
        <f>Assump!$D$43/12*Assump!$D$45*CN98</f>
        <v>852.73607674830919</v>
      </c>
      <c r="CO102" s="85">
        <f>Assump!$D$43/12*Assump!$D$45*CO98</f>
        <v>852.73607674830919</v>
      </c>
      <c r="CP102" s="85">
        <f>Assump!$D$43/12*Assump!$D$45*CP98</f>
        <v>852.73607674830919</v>
      </c>
      <c r="CQ102" s="85">
        <f>Assump!$D$43/12*Assump!$D$45*CQ98</f>
        <v>852.73607674830919</v>
      </c>
      <c r="CR102" s="85">
        <f>Assump!$D$43/12*Assump!$D$45*CR98</f>
        <v>852.73607674830919</v>
      </c>
      <c r="CS102" s="85">
        <f>Assump!$D$43/12*Assump!$D$45*CS98</f>
        <v>852.73607674830919</v>
      </c>
      <c r="CT102" s="85">
        <f>Assump!$D$43/12*Assump!$D$45*CT98</f>
        <v>852.73607674830919</v>
      </c>
      <c r="CU102" s="85">
        <f>Assump!$D$43/12*Assump!$D$45*CU98</f>
        <v>852.73607674830919</v>
      </c>
      <c r="CV102" s="85">
        <f>Assump!$D$43/12*Assump!$D$45*CV98</f>
        <v>852.73607674830919</v>
      </c>
      <c r="CW102" s="85">
        <f>Assump!$D$43/12*Assump!$D$45*CW98</f>
        <v>852.73607674830919</v>
      </c>
      <c r="CX102" s="85">
        <f>Assump!$D$43/12*Assump!$D$45*CX98</f>
        <v>852.73607674830919</v>
      </c>
      <c r="CY102" s="85">
        <f>Assump!$D$43/12*Assump!$D$45*CY98</f>
        <v>852.73607674830919</v>
      </c>
      <c r="CZ102" s="85">
        <f>Assump!$D$43/12*Assump!$D$45*CZ98</f>
        <v>852.73607674830919</v>
      </c>
      <c r="DA102" s="85">
        <f>Assump!$D$43/12*Assump!$D$45*DA98</f>
        <v>852.73607674830919</v>
      </c>
      <c r="DB102" s="85">
        <f>Assump!$D$43/12*Assump!$D$45*DB98</f>
        <v>852.73607674830919</v>
      </c>
      <c r="DC102" s="85">
        <f>Assump!$D$43/12*Assump!$D$45*DC98</f>
        <v>852.73607674830919</v>
      </c>
      <c r="DD102" s="85">
        <f>Assump!$D$43/12*Assump!$D$45*DD98</f>
        <v>852.73607674830919</v>
      </c>
      <c r="DE102" s="85">
        <f>Assump!$D$43/12*Assump!$D$45*DE98</f>
        <v>852.73607674830919</v>
      </c>
      <c r="DF102" s="85">
        <f>Assump!$D$43/12*Assump!$D$45*DF98</f>
        <v>852.73607674830919</v>
      </c>
      <c r="DG102" s="85">
        <f>Assump!$D$43/12*Assump!$D$45*DG98</f>
        <v>852.73607674830919</v>
      </c>
      <c r="DH102" s="85">
        <f>Assump!$D$43/12*Assump!$D$45*DH98</f>
        <v>852.73607674830919</v>
      </c>
      <c r="DI102" s="85">
        <f>Assump!$D$43/12*Assump!$D$45*DI98</f>
        <v>852.73607674830919</v>
      </c>
      <c r="DJ102" s="85">
        <f>Assump!$D$43/12*Assump!$D$45*DJ98</f>
        <v>852.73607674830919</v>
      </c>
      <c r="DK102" s="85">
        <f>Assump!$D$43/12*Assump!$D$45*DK98</f>
        <v>852.73607674830919</v>
      </c>
      <c r="DL102" s="85">
        <f>Assump!$D$43/12*Assump!$D$45*DL98</f>
        <v>852.73607674830919</v>
      </c>
      <c r="DM102" s="85">
        <f>Assump!$D$43/12*Assump!$D$45*DM98</f>
        <v>852.73607674830919</v>
      </c>
      <c r="DN102" s="85">
        <f>Assump!$D$43/12*Assump!$D$45*DN98</f>
        <v>852.73607674830919</v>
      </c>
      <c r="DO102" s="85">
        <f>Assump!$D$43/12*Assump!$D$45*DO98</f>
        <v>852.73607674830919</v>
      </c>
      <c r="DP102" s="85">
        <f>Assump!$D$43/12*Assump!$D$45*DP98</f>
        <v>852.73607674830919</v>
      </c>
      <c r="DQ102" s="85">
        <f>Assump!$D$43/12*Assump!$D$45*DQ98</f>
        <v>852.73607674830919</v>
      </c>
      <c r="DR102" s="85">
        <f>Assump!$D$43/12*Assump!$D$45*DR98</f>
        <v>852.73607674830919</v>
      </c>
      <c r="DS102" s="85">
        <f>Assump!$D$43/12*Assump!$D$45*DS98</f>
        <v>852.73607674830919</v>
      </c>
      <c r="DT102" s="85">
        <f>Assump!$D$43/12*Assump!$D$45*DT98</f>
        <v>852.73607674830919</v>
      </c>
      <c r="DU102" s="85">
        <f>Assump!$D$43/12*Assump!$D$45*DU98</f>
        <v>852.73607674830919</v>
      </c>
      <c r="DV102" s="85">
        <f>Assump!$D$43/12*Assump!$D$45*DV98</f>
        <v>852.73607674830919</v>
      </c>
      <c r="DW102" s="85">
        <f>Assump!$D$43/12*Assump!$D$45*DW98</f>
        <v>852.73607674830919</v>
      </c>
      <c r="DX102" s="85">
        <f>Assump!$D$43/12*Assump!$D$45*DX98</f>
        <v>852.73607674830919</v>
      </c>
      <c r="DY102" s="85">
        <f>Assump!$D$43/12*Assump!$D$45*DY98</f>
        <v>852.73607674830919</v>
      </c>
      <c r="DZ102" s="85">
        <f>Assump!$D$43/12*Assump!$D$45*DZ98</f>
        <v>852.73607674830919</v>
      </c>
      <c r="EA102" s="85">
        <f>Assump!$D$43/12*Assump!$D$45*EA98</f>
        <v>852.73607674830919</v>
      </c>
      <c r="EB102" s="85">
        <f>Assump!$D$43/12*Assump!$D$45*EB98</f>
        <v>852.73607674830919</v>
      </c>
      <c r="EC102" s="85">
        <f>Assump!$D$43/12*Assump!$D$45*EC98</f>
        <v>852.73607674830919</v>
      </c>
      <c r="ED102" s="85">
        <f>Assump!$D$43/12*Assump!$D$45*ED98</f>
        <v>852.73607674830919</v>
      </c>
      <c r="EE102" s="85">
        <f>Assump!$D$43/12*Assump!$D$45*EE98</f>
        <v>852.73607674830919</v>
      </c>
      <c r="EF102" s="85">
        <f>Assump!$D$43/12*Assump!$D$45*EF98</f>
        <v>852.73607674830919</v>
      </c>
      <c r="EG102" s="85">
        <f>Assump!$D$43/12*Assump!$D$45*EG98</f>
        <v>852.73607674830919</v>
      </c>
      <c r="EH102" s="85">
        <f>Assump!$D$43/12*Assump!$D$45*EH98</f>
        <v>852.73607674830919</v>
      </c>
      <c r="EI102" s="85">
        <f>Assump!$D$43/12*Assump!$D$45*EI98</f>
        <v>852.73607674830919</v>
      </c>
      <c r="EJ102" s="85">
        <f>Assump!$D$43/12*Assump!$D$45*EJ98</f>
        <v>852.73607674830919</v>
      </c>
      <c r="EK102" s="85">
        <f>Assump!$D$43/12*Assump!$D$45*EK98</f>
        <v>852.73607674830919</v>
      </c>
      <c r="EL102" s="85">
        <f>Assump!$D$43/12*Assump!$D$45*EL98</f>
        <v>852.73607674830919</v>
      </c>
      <c r="EM102" s="85">
        <f>Assump!$D$43/12*Assump!$D$45*EM98</f>
        <v>852.73607674830919</v>
      </c>
      <c r="EN102" s="85">
        <f>Assump!$D$43/12*Assump!$D$45*EN98</f>
        <v>852.73607674830919</v>
      </c>
      <c r="EO102" s="85">
        <f>Assump!$D$43/12*Assump!$D$45*EO98</f>
        <v>852.73607674830919</v>
      </c>
      <c r="EP102" s="85">
        <f>Assump!$D$43/12*Assump!$D$45*EP98</f>
        <v>852.73607674830919</v>
      </c>
      <c r="EQ102" s="85">
        <f>Assump!$D$43/12*Assump!$D$45*EQ98</f>
        <v>852.73607674830919</v>
      </c>
      <c r="ER102" s="85">
        <f>Assump!$D$43/12*Assump!$D$45*ER98</f>
        <v>852.73607674830919</v>
      </c>
      <c r="ES102" s="85">
        <f>Assump!$D$43/12*Assump!$D$45*ES98</f>
        <v>852.73607674830919</v>
      </c>
      <c r="ET102" s="85">
        <f>Assump!$D$43/12*Assump!$D$45*ET98</f>
        <v>852.73607674830919</v>
      </c>
      <c r="EU102" s="85">
        <f>Assump!$D$43/12*Assump!$D$45*EU98</f>
        <v>852.73607674830919</v>
      </c>
      <c r="EV102" s="85">
        <f>Assump!$D$43/12*Assump!$D$45*EV98</f>
        <v>852.73607674830919</v>
      </c>
      <c r="EW102" s="85">
        <f>Assump!$D$43/12*Assump!$D$45*EW98</f>
        <v>852.73607674830919</v>
      </c>
      <c r="EX102" s="85">
        <f>Assump!$D$43/12*Assump!$D$45*EX98</f>
        <v>852.73607674830919</v>
      </c>
      <c r="EY102" s="85">
        <f>Assump!$D$43/12*Assump!$D$45*EY98</f>
        <v>852.73607674830919</v>
      </c>
      <c r="EZ102" s="85">
        <f>Assump!$D$43/12*Assump!$D$45*EZ98</f>
        <v>852.73607674830919</v>
      </c>
      <c r="FA102" s="85">
        <f>Assump!$D$43/12*Assump!$D$45*FA98</f>
        <v>852.73607674830919</v>
      </c>
      <c r="FB102" s="85">
        <f>Assump!$D$43/12*Assump!$D$45*FB98</f>
        <v>852.73607674830919</v>
      </c>
      <c r="FC102" s="85">
        <f>Assump!$D$43/12*Assump!$D$45*FC98</f>
        <v>852.73607674830919</v>
      </c>
      <c r="FD102" s="85">
        <f>Assump!$D$43/12*Assump!$D$45*FD98</f>
        <v>852.73607674830919</v>
      </c>
      <c r="FE102" s="85">
        <f>Assump!$D$43/12*Assump!$D$45*FE98</f>
        <v>852.73607674830919</v>
      </c>
      <c r="FF102" s="85">
        <f>Assump!$D$43/12*Assump!$D$45*FF98</f>
        <v>852.73607674830919</v>
      </c>
      <c r="FG102" s="85">
        <f>Assump!$D$43/12*Assump!$D$45*FG98</f>
        <v>852.73607674830919</v>
      </c>
      <c r="FH102" s="85">
        <f>Assump!$D$43/12*Assump!$D$45*FH98</f>
        <v>852.73607674830919</v>
      </c>
      <c r="FI102" s="85">
        <f>Assump!$D$43/12*Assump!$D$45*FI98</f>
        <v>852.73607674830919</v>
      </c>
      <c r="FJ102" s="85">
        <f>Assump!$D$43/12*Assump!$D$45*FJ98</f>
        <v>852.73607674830919</v>
      </c>
      <c r="FK102" s="85">
        <f>Assump!$D$43/12*Assump!$D$45*FK98</f>
        <v>852.73607674830919</v>
      </c>
      <c r="FL102" s="85">
        <f>Assump!$D$43/12*Assump!$D$45*FL98</f>
        <v>852.73607674830919</v>
      </c>
      <c r="FM102" s="85">
        <f>Assump!$D$43/12*Assump!$D$45*FM98</f>
        <v>852.73607674830919</v>
      </c>
      <c r="FN102" s="85">
        <f>Assump!$D$43/12*Assump!$D$45*FN98</f>
        <v>852.73607674830919</v>
      </c>
      <c r="FO102" s="85">
        <f>Assump!$D$43/12*Assump!$D$45*FO98</f>
        <v>852.73607674830919</v>
      </c>
      <c r="FP102" s="85">
        <f>Assump!$D$43/12*Assump!$D$45*FP98</f>
        <v>852.73607674830919</v>
      </c>
      <c r="FQ102" s="85">
        <f>Assump!$D$43/12*Assump!$D$45*FQ98</f>
        <v>852.73607674830919</v>
      </c>
      <c r="FR102" s="85">
        <f>Assump!$D$43/12*Assump!$D$45*FR98</f>
        <v>852.73607674830919</v>
      </c>
      <c r="FS102" s="85">
        <f>Assump!$D$43/12*Assump!$D$45*FS98</f>
        <v>852.73607674830919</v>
      </c>
      <c r="FT102" s="85">
        <f>Assump!$D$43/12*Assump!$D$45*FT98</f>
        <v>852.73607674830919</v>
      </c>
      <c r="FU102" s="85">
        <f>Assump!$D$43/12*Assump!$D$45*FU98</f>
        <v>852.73607674830919</v>
      </c>
      <c r="FV102" s="85">
        <f>Assump!$D$43/12*Assump!$D$45*FV98</f>
        <v>852.73607674830919</v>
      </c>
      <c r="FW102" s="85">
        <f>Assump!$D$43/12*Assump!$D$45*FW98</f>
        <v>852.73607674830919</v>
      </c>
      <c r="FX102" s="85">
        <f>Assump!$D$43/12*Assump!$D$45*FX98</f>
        <v>852.73607674830919</v>
      </c>
      <c r="FY102" s="85">
        <f>Assump!$D$43/12*Assump!$D$45*FY98</f>
        <v>852.73607674830919</v>
      </c>
      <c r="FZ102" s="85">
        <f>Assump!$D$43/12*Assump!$D$45*FZ98</f>
        <v>852.73607674830919</v>
      </c>
      <c r="GA102" s="85">
        <f>Assump!$D$43/12*Assump!$D$45*GA98</f>
        <v>852.73607674830919</v>
      </c>
      <c r="GB102" s="85">
        <f>Assump!$D$43/12*Assump!$D$45*GB98</f>
        <v>852.73607674830919</v>
      </c>
      <c r="GC102" s="85">
        <f>Assump!$D$43/12*Assump!$D$45*GC98</f>
        <v>852.73607674830919</v>
      </c>
      <c r="GD102" s="85">
        <f>Assump!$D$43/12*Assump!$D$45*GD98</f>
        <v>852.73607674830919</v>
      </c>
      <c r="GE102" s="85">
        <f>Assump!$D$43/12*Assump!$D$45*GE98</f>
        <v>852.73607674830919</v>
      </c>
      <c r="GF102" s="85">
        <f>Assump!$D$43/12*Assump!$D$45*GF98</f>
        <v>852.73607674830919</v>
      </c>
      <c r="GG102" s="85">
        <f>Assump!$D$43/12*Assump!$D$45*GG98</f>
        <v>852.73607674830919</v>
      </c>
      <c r="GH102" s="85">
        <f>Assump!$D$43/12*Assump!$D$45*GH98</f>
        <v>852.73607674830919</v>
      </c>
      <c r="GI102" s="85">
        <f>Assump!$D$43/12*Assump!$D$45*GI98</f>
        <v>852.73607674830919</v>
      </c>
      <c r="GJ102" s="85">
        <f>Assump!$D$43/12*Assump!$D$45*GJ98</f>
        <v>852.73607674830919</v>
      </c>
      <c r="GK102" s="85">
        <f>Assump!$D$43/12*Assump!$D$45*GK98</f>
        <v>852.73607674830919</v>
      </c>
      <c r="GL102" s="85">
        <f>Assump!$D$43/12*Assump!$D$45*GL98</f>
        <v>852.73607674830919</v>
      </c>
      <c r="GM102" s="85">
        <f>Assump!$D$43/12*Assump!$D$45*GM98</f>
        <v>852.73607674830919</v>
      </c>
      <c r="GN102" s="85">
        <f>Assump!$D$43/12*Assump!$D$45*GN98</f>
        <v>852.73607674830919</v>
      </c>
      <c r="GO102" s="85">
        <f>Assump!$D$43/12*Assump!$D$45*GO98</f>
        <v>852.73607674830919</v>
      </c>
      <c r="GP102" s="85">
        <f>Assump!$D$43/12*Assump!$D$45*GP98</f>
        <v>852.73607674830919</v>
      </c>
      <c r="GQ102" s="85">
        <f>Assump!$D$43/12*Assump!$D$45*GQ98</f>
        <v>852.73607674830919</v>
      </c>
      <c r="GR102" s="85">
        <f>Assump!$D$43/12*Assump!$D$45*GR98</f>
        <v>852.73607674830919</v>
      </c>
      <c r="GS102" s="85">
        <f>Assump!$D$43/12*Assump!$D$45*GS98</f>
        <v>852.73607674830919</v>
      </c>
      <c r="GT102" s="85">
        <f>Assump!$D$43/12*Assump!$D$45*GT98</f>
        <v>852.73607674830919</v>
      </c>
      <c r="GU102" s="85">
        <f>Assump!$D$43/12*Assump!$D$45*GU98</f>
        <v>852.73607674830919</v>
      </c>
      <c r="GV102" s="85">
        <f>Assump!$D$43/12*Assump!$D$45*GV98</f>
        <v>852.73607674830919</v>
      </c>
      <c r="GW102" s="85">
        <f>Assump!$D$43/12*Assump!$D$45*GW98</f>
        <v>852.73607674830919</v>
      </c>
      <c r="GX102" s="85">
        <f>Assump!$D$43/12*Assump!$D$45*GX98</f>
        <v>852.73607674830919</v>
      </c>
      <c r="GY102" s="85">
        <f>Assump!$D$43/12*Assump!$D$45*GY98</f>
        <v>852.73607674830919</v>
      </c>
      <c r="GZ102" s="85">
        <f>Assump!$D$43/12*Assump!$D$45*GZ98</f>
        <v>852.73607674830919</v>
      </c>
      <c r="HA102" s="85">
        <f>Assump!$D$43/12*Assump!$D$45*HA98</f>
        <v>852.73607674830919</v>
      </c>
      <c r="HB102" s="85">
        <f>Assump!$D$43/12*Assump!$D$45*HB98</f>
        <v>852.73607674830919</v>
      </c>
      <c r="HC102" s="85">
        <f>Assump!$D$43/12*Assump!$D$45*HC98</f>
        <v>852.73607674830919</v>
      </c>
      <c r="HD102" s="85">
        <f>Assump!$D$43/12*Assump!$D$45*HD98</f>
        <v>852.73607674830919</v>
      </c>
      <c r="HE102" s="85">
        <f>Assump!$D$43/12*Assump!$D$45*HE98</f>
        <v>852.73607674830919</v>
      </c>
      <c r="HF102" s="85">
        <f>Assump!$D$43/12*Assump!$D$45*HF98</f>
        <v>852.73607674830919</v>
      </c>
      <c r="HG102" s="85">
        <f>Assump!$D$43/12*Assump!$D$45*HG98</f>
        <v>852.73607674830919</v>
      </c>
      <c r="HH102" s="85">
        <f>Assump!$D$43/12*Assump!$D$45*HH98</f>
        <v>852.73607674830919</v>
      </c>
      <c r="HI102" s="85">
        <f>Assump!$D$43/12*Assump!$D$45*HI98</f>
        <v>852.73607674830919</v>
      </c>
      <c r="HJ102" s="85">
        <f>Assump!$D$43/12*Assump!$D$45*HJ98</f>
        <v>852.73607674830919</v>
      </c>
      <c r="HK102" s="85">
        <f>Assump!$D$43/12*Assump!$D$45*HK98</f>
        <v>852.73607674830919</v>
      </c>
      <c r="HL102" s="85">
        <f>Assump!$D$43/12*Assump!$D$45*HL98</f>
        <v>852.73607674830919</v>
      </c>
      <c r="HM102" s="85">
        <f>Assump!$D$43/12*Assump!$D$45*HM98</f>
        <v>852.73607674830919</v>
      </c>
      <c r="HN102" s="85">
        <f>Assump!$D$43/12*Assump!$D$45*HN98</f>
        <v>852.73607674830919</v>
      </c>
      <c r="HO102" s="85">
        <f>Assump!$D$43/12*Assump!$D$45*HO98</f>
        <v>852.73607674830919</v>
      </c>
      <c r="HP102" s="85">
        <f>Assump!$D$43/12*Assump!$D$45*HP98</f>
        <v>852.73607674830919</v>
      </c>
      <c r="HQ102" s="85">
        <f>Assump!$D$43/12*Assump!$D$45*HQ98</f>
        <v>852.73607674830919</v>
      </c>
      <c r="HR102" s="85">
        <f>Assump!$D$43/12*Assump!$D$45*HR98</f>
        <v>852.73607674830919</v>
      </c>
      <c r="HS102" s="85">
        <f>Assump!$D$43/12*Assump!$D$45*HS98</f>
        <v>852.73607674830919</v>
      </c>
      <c r="HT102" s="85">
        <f>Assump!$D$43/12*Assump!$D$45*HT98</f>
        <v>852.73607674830919</v>
      </c>
      <c r="HU102" s="85">
        <f>Assump!$D$43/12*Assump!$D$45*HU98</f>
        <v>852.73607674830919</v>
      </c>
      <c r="HV102" s="85">
        <f>Assump!$D$43/12*Assump!$D$45*HV98</f>
        <v>852.73607674830919</v>
      </c>
      <c r="HW102" s="85">
        <f>Assump!$D$43/12*Assump!$D$45*HW98</f>
        <v>852.73607674830919</v>
      </c>
      <c r="HX102" s="85">
        <f>Assump!$D$43/12*Assump!$D$45*HX98</f>
        <v>852.73607674830919</v>
      </c>
      <c r="HY102" s="85">
        <f>Assump!$D$43/12*Assump!$D$45*HY98</f>
        <v>852.73607674830919</v>
      </c>
      <c r="HZ102" s="85">
        <f>Assump!$D$43/12*Assump!$D$45*HZ98</f>
        <v>852.73607674830919</v>
      </c>
      <c r="IA102" s="85">
        <f>Assump!$D$43/12*Assump!$D$45*IA98</f>
        <v>852.73607674830919</v>
      </c>
      <c r="IB102" s="85">
        <f>Assump!$D$43/12*Assump!$D$45*IB98</f>
        <v>852.73607674830919</v>
      </c>
      <c r="IC102" s="85">
        <f>Assump!$D$43/12*Assump!$D$45*IC98</f>
        <v>852.73607674830919</v>
      </c>
      <c r="ID102" s="85">
        <f>Assump!$D$43/12*Assump!$D$45*ID98</f>
        <v>852.73607674830919</v>
      </c>
      <c r="IE102" s="85">
        <f>Assump!$D$43/12*Assump!$D$45*IE98</f>
        <v>852.73607674830919</v>
      </c>
      <c r="IF102" s="85">
        <f>Assump!$D$43/12*Assump!$D$45*IF98</f>
        <v>852.73607674830919</v>
      </c>
      <c r="IG102" s="85">
        <f>Assump!$D$43/12*Assump!$D$45*IG98</f>
        <v>852.73607674830919</v>
      </c>
      <c r="IH102" s="85">
        <f>Assump!$D$43/12*Assump!$D$45*IH98</f>
        <v>852.73607674830919</v>
      </c>
      <c r="II102" s="85">
        <f>Assump!$D$43/12*Assump!$D$45*II98</f>
        <v>852.73607674830919</v>
      </c>
      <c r="IJ102" s="85">
        <f>Assump!$D$43/12*Assump!$D$45*IJ98</f>
        <v>852.73607674830919</v>
      </c>
      <c r="IK102" s="85">
        <f>Assump!$D$43/12*Assump!$D$45*IK98</f>
        <v>852.73607674830919</v>
      </c>
      <c r="IL102" s="85">
        <f>Assump!$D$43/12*Assump!$D$45*IL98</f>
        <v>852.73607674830919</v>
      </c>
    </row>
    <row r="103" spans="2:248" ht="12" customHeight="1" outlineLevel="2" x14ac:dyDescent="0.3">
      <c r="B103" s="7" t="s">
        <v>321</v>
      </c>
      <c r="C103" s="56" t="s">
        <v>280</v>
      </c>
      <c r="E103" s="85">
        <f>Assump!$D$46</f>
        <v>20</v>
      </c>
      <c r="F103" s="48"/>
      <c r="G103" s="85">
        <f t="shared" ref="G103:BR103" ca="1" si="199">$E103*G$8*G$98</f>
        <v>0</v>
      </c>
      <c r="H103" s="85">
        <f t="shared" ca="1" si="199"/>
        <v>0</v>
      </c>
      <c r="I103" s="85">
        <f t="shared" ca="1" si="199"/>
        <v>0</v>
      </c>
      <c r="J103" s="85">
        <f t="shared" ca="1" si="199"/>
        <v>0</v>
      </c>
      <c r="K103" s="85">
        <f t="shared" ca="1" si="199"/>
        <v>0</v>
      </c>
      <c r="L103" s="85">
        <f t="shared" ca="1" si="199"/>
        <v>0</v>
      </c>
      <c r="M103" s="85">
        <f t="shared" ca="1" si="199"/>
        <v>0</v>
      </c>
      <c r="N103" s="85">
        <f t="shared" ca="1" si="199"/>
        <v>0</v>
      </c>
      <c r="O103" s="85">
        <f t="shared" ca="1" si="199"/>
        <v>0</v>
      </c>
      <c r="P103" s="85">
        <f t="shared" ca="1" si="199"/>
        <v>0</v>
      </c>
      <c r="Q103" s="85">
        <f t="shared" ca="1" si="199"/>
        <v>0</v>
      </c>
      <c r="R103" s="85">
        <f t="shared" ca="1" si="199"/>
        <v>0</v>
      </c>
      <c r="S103" s="85">
        <f t="shared" ca="1" si="199"/>
        <v>20.063866276157643</v>
      </c>
      <c r="T103" s="85">
        <f t="shared" ca="1" si="199"/>
        <v>20.127936497376801</v>
      </c>
      <c r="U103" s="85">
        <f t="shared" ca="1" si="199"/>
        <v>20.192211314918048</v>
      </c>
      <c r="V103" s="85">
        <f t="shared" ca="1" si="199"/>
        <v>20.258315360390263</v>
      </c>
      <c r="W103" s="85">
        <f t="shared" ca="1" si="199"/>
        <v>20.324635813305903</v>
      </c>
      <c r="X103" s="85">
        <f t="shared" ca="1" si="199"/>
        <v>20.391173382126627</v>
      </c>
      <c r="Y103" s="85">
        <f t="shared" ca="1" si="199"/>
        <v>20.457928777633413</v>
      </c>
      <c r="Z103" s="85">
        <f t="shared" ca="1" si="199"/>
        <v>20.524902712934143</v>
      </c>
      <c r="AA103" s="85">
        <f t="shared" ca="1" si="199"/>
        <v>20.592095903471236</v>
      </c>
      <c r="AB103" s="85">
        <f t="shared" ca="1" si="199"/>
        <v>20.659509067029287</v>
      </c>
      <c r="AC103" s="85">
        <f t="shared" ca="1" si="199"/>
        <v>20.727142923742718</v>
      </c>
      <c r="AD103" s="85">
        <f t="shared" ca="1" si="199"/>
        <v>20.794998196103496</v>
      </c>
      <c r="AE103" s="85">
        <f t="shared" ca="1" si="199"/>
        <v>20.863075608968835</v>
      </c>
      <c r="AF103" s="85">
        <f t="shared" ca="1" si="199"/>
        <v>20.93137588956894</v>
      </c>
      <c r="AG103" s="85">
        <f t="shared" ca="1" si="199"/>
        <v>20.999899767514783</v>
      </c>
      <c r="AH103" s="85">
        <f t="shared" ca="1" si="199"/>
        <v>21.068647974805884</v>
      </c>
      <c r="AI103" s="85">
        <f t="shared" ca="1" si="199"/>
        <v>21.137621245838151</v>
      </c>
      <c r="AJ103" s="85">
        <f t="shared" ca="1" si="199"/>
        <v>21.206820317411704</v>
      </c>
      <c r="AK103" s="85">
        <f t="shared" ca="1" si="199"/>
        <v>21.27624592873876</v>
      </c>
      <c r="AL103" s="85">
        <f t="shared" ca="1" si="199"/>
        <v>21.34589882145152</v>
      </c>
      <c r="AM103" s="85">
        <f t="shared" ca="1" si="199"/>
        <v>21.415779739610098</v>
      </c>
      <c r="AN103" s="85">
        <f t="shared" ca="1" si="199"/>
        <v>21.485889429710472</v>
      </c>
      <c r="AO103" s="85">
        <f t="shared" ca="1" si="199"/>
        <v>21.556228640692442</v>
      </c>
      <c r="AP103" s="85">
        <f t="shared" ca="1" si="199"/>
        <v>21.626798123947655</v>
      </c>
      <c r="AQ103" s="85">
        <f t="shared" ca="1" si="199"/>
        <v>21.697598633327608</v>
      </c>
      <c r="AR103" s="85">
        <f t="shared" ca="1" si="199"/>
        <v>21.768630925151719</v>
      </c>
      <c r="AS103" s="85">
        <f t="shared" ca="1" si="199"/>
        <v>21.839895758215391</v>
      </c>
      <c r="AT103" s="85">
        <f t="shared" ca="1" si="199"/>
        <v>21.911393893798138</v>
      </c>
      <c r="AU103" s="85">
        <f t="shared" ca="1" si="199"/>
        <v>21.983126095671697</v>
      </c>
      <c r="AV103" s="85">
        <f t="shared" ca="1" si="199"/>
        <v>22.05509313010819</v>
      </c>
      <c r="AW103" s="85">
        <f t="shared" ca="1" si="199"/>
        <v>22.127295765888331</v>
      </c>
      <c r="AX103" s="85">
        <f t="shared" ca="1" si="199"/>
        <v>22.199734774309601</v>
      </c>
      <c r="AY103" s="85">
        <f t="shared" ca="1" si="199"/>
        <v>22.272410929194525</v>
      </c>
      <c r="AZ103" s="85">
        <f t="shared" ca="1" si="199"/>
        <v>22.345325006898911</v>
      </c>
      <c r="BA103" s="85">
        <f t="shared" ca="1" si="199"/>
        <v>22.41847778632016</v>
      </c>
      <c r="BB103" s="85">
        <f t="shared" ca="1" si="199"/>
        <v>22.491870048905582</v>
      </c>
      <c r="BC103" s="85">
        <f t="shared" ca="1" si="199"/>
        <v>22.565502578660734</v>
      </c>
      <c r="BD103" s="85">
        <f t="shared" ca="1" si="199"/>
        <v>22.639376162157806</v>
      </c>
      <c r="BE103" s="85">
        <f t="shared" ca="1" si="199"/>
        <v>22.713491588544027</v>
      </c>
      <c r="BF103" s="85">
        <f t="shared" ca="1" si="199"/>
        <v>22.787849649550086</v>
      </c>
      <c r="BG103" s="85">
        <f t="shared" ca="1" si="199"/>
        <v>22.862451139498585</v>
      </c>
      <c r="BH103" s="85">
        <f t="shared" ca="1" si="199"/>
        <v>22.937296855312539</v>
      </c>
      <c r="BI103" s="85">
        <f t="shared" ca="1" si="199"/>
        <v>23.012387596523883</v>
      </c>
      <c r="BJ103" s="85">
        <f t="shared" ca="1" si="199"/>
        <v>23.087724165282001</v>
      </c>
      <c r="BK103" s="85">
        <f t="shared" ca="1" si="199"/>
        <v>23.163307366362321</v>
      </c>
      <c r="BL103" s="85">
        <f t="shared" ca="1" si="199"/>
        <v>23.239138007174883</v>
      </c>
      <c r="BM103" s="85">
        <f t="shared" ca="1" si="199"/>
        <v>23.315216897772984</v>
      </c>
      <c r="BN103" s="85">
        <f t="shared" ca="1" si="199"/>
        <v>23.39154485086182</v>
      </c>
      <c r="BO103" s="85">
        <f t="shared" ca="1" si="199"/>
        <v>23.468122681807174</v>
      </c>
      <c r="BP103" s="85">
        <f t="shared" ca="1" si="199"/>
        <v>23.544951208644132</v>
      </c>
      <c r="BQ103" s="85">
        <f t="shared" ca="1" si="199"/>
        <v>23.622031252085801</v>
      </c>
      <c r="BR103" s="85">
        <f t="shared" ca="1" si="199"/>
        <v>23.699363635532098</v>
      </c>
      <c r="BS103" s="85">
        <f t="shared" ref="BS103:ED103" ca="1" si="200">$E103*BS$8*BS$98</f>
        <v>23.776949185078536</v>
      </c>
      <c r="BT103" s="85">
        <f t="shared" ca="1" si="200"/>
        <v>23.854788729525048</v>
      </c>
      <c r="BU103" s="85">
        <f t="shared" ca="1" si="200"/>
        <v>23.932883100384849</v>
      </c>
      <c r="BV103" s="85">
        <f t="shared" ca="1" si="200"/>
        <v>24.011233131893292</v>
      </c>
      <c r="BW103" s="85">
        <f t="shared" ca="1" si="200"/>
        <v>24.089839661016825</v>
      </c>
      <c r="BX103" s="85">
        <f t="shared" ca="1" si="200"/>
        <v>24.168703527461886</v>
      </c>
      <c r="BY103" s="85">
        <f t="shared" ca="1" si="200"/>
        <v>24.247825573683912</v>
      </c>
      <c r="BZ103" s="85">
        <f t="shared" ca="1" si="200"/>
        <v>24.327206644896297</v>
      </c>
      <c r="CA103" s="85">
        <f t="shared" ca="1" si="200"/>
        <v>24.406847589079469</v>
      </c>
      <c r="CB103" s="85">
        <f t="shared" ca="1" si="200"/>
        <v>24.486749256989903</v>
      </c>
      <c r="CC103" s="85">
        <f t="shared" ca="1" si="200"/>
        <v>24.566912502169242</v>
      </c>
      <c r="CD103" s="85">
        <f t="shared" ca="1" si="200"/>
        <v>24.647338180953394</v>
      </c>
      <c r="CE103" s="85">
        <f t="shared" ca="1" si="200"/>
        <v>24.728027152481687</v>
      </c>
      <c r="CF103" s="85">
        <f t="shared" ca="1" si="200"/>
        <v>24.808980278706059</v>
      </c>
      <c r="CG103" s="85">
        <f t="shared" ca="1" si="200"/>
        <v>24.890198424400246</v>
      </c>
      <c r="CH103" s="85">
        <f t="shared" ca="1" si="200"/>
        <v>24.971682457169031</v>
      </c>
      <c r="CI103" s="85">
        <f t="shared" ca="1" si="200"/>
        <v>25.053433247457505</v>
      </c>
      <c r="CJ103" s="85">
        <f t="shared" ca="1" si="200"/>
        <v>25.135451668560371</v>
      </c>
      <c r="CK103" s="85">
        <f t="shared" ca="1" si="200"/>
        <v>25.217738596631275</v>
      </c>
      <c r="CL103" s="85">
        <f t="shared" ca="1" si="200"/>
        <v>25.300294910692159</v>
      </c>
      <c r="CM103" s="85">
        <f t="shared" ca="1" si="200"/>
        <v>25.383121492642658</v>
      </c>
      <c r="CN103" s="85">
        <f t="shared" ca="1" si="200"/>
        <v>25.466219227269509</v>
      </c>
      <c r="CO103" s="85">
        <f t="shared" ca="1" si="200"/>
        <v>25.54958900225602</v>
      </c>
      <c r="CP103" s="85">
        <f t="shared" ca="1" si="200"/>
        <v>25.633231708191538</v>
      </c>
      <c r="CQ103" s="85">
        <f t="shared" ca="1" si="200"/>
        <v>25.717148238580968</v>
      </c>
      <c r="CR103" s="85">
        <f t="shared" ca="1" si="200"/>
        <v>25.801339489854321</v>
      </c>
      <c r="CS103" s="85">
        <f t="shared" ca="1" si="200"/>
        <v>25.885806361376279</v>
      </c>
      <c r="CT103" s="85">
        <f t="shared" ca="1" si="200"/>
        <v>25.970549755455814</v>
      </c>
      <c r="CU103" s="85">
        <f t="shared" ca="1" si="200"/>
        <v>26.055570577355823</v>
      </c>
      <c r="CV103" s="85">
        <f t="shared" ca="1" si="200"/>
        <v>26.140869735302804</v>
      </c>
      <c r="CW103" s="85">
        <f t="shared" ca="1" si="200"/>
        <v>26.226448140496544</v>
      </c>
      <c r="CX103" s="85">
        <f t="shared" ca="1" si="200"/>
        <v>26.312306707119866</v>
      </c>
      <c r="CY103" s="85">
        <f t="shared" ca="1" si="200"/>
        <v>26.398446352348387</v>
      </c>
      <c r="CZ103" s="85">
        <f t="shared" ca="1" si="200"/>
        <v>26.484867996360315</v>
      </c>
      <c r="DA103" s="85">
        <f t="shared" ca="1" si="200"/>
        <v>26.571572562346283</v>
      </c>
      <c r="DB103" s="85">
        <f t="shared" ca="1" si="200"/>
        <v>26.658560976519222</v>
      </c>
      <c r="DC103" s="85">
        <f t="shared" ca="1" si="200"/>
        <v>26.74583416812423</v>
      </c>
      <c r="DD103" s="85">
        <f t="shared" ca="1" si="200"/>
        <v>26.833393069448515</v>
      </c>
      <c r="DE103" s="85">
        <f t="shared" ca="1" si="200"/>
        <v>26.921238615831346</v>
      </c>
      <c r="DF103" s="85">
        <f t="shared" ca="1" si="200"/>
        <v>27.009371745674066</v>
      </c>
      <c r="DG103" s="85">
        <f t="shared" ca="1" si="200"/>
        <v>27.09779340045008</v>
      </c>
      <c r="DH103" s="85">
        <f t="shared" ca="1" si="200"/>
        <v>27.186504524714938</v>
      </c>
      <c r="DI103" s="85">
        <f t="shared" ca="1" si="200"/>
        <v>27.275506066116431</v>
      </c>
      <c r="DJ103" s="85">
        <f t="shared" ca="1" si="200"/>
        <v>27.364798975404682</v>
      </c>
      <c r="DK103" s="85">
        <f t="shared" ca="1" si="200"/>
        <v>27.454384206442342</v>
      </c>
      <c r="DL103" s="85">
        <f t="shared" ca="1" si="200"/>
        <v>27.544262716214746</v>
      </c>
      <c r="DM103" s="85">
        <f t="shared" ca="1" si="200"/>
        <v>27.634435464840159</v>
      </c>
      <c r="DN103" s="85">
        <f t="shared" ca="1" si="200"/>
        <v>27.724903415580012</v>
      </c>
      <c r="DO103" s="85">
        <f t="shared" ca="1" si="200"/>
        <v>27.815667534849222</v>
      </c>
      <c r="DP103" s="85">
        <f t="shared" ca="1" si="200"/>
        <v>27.906728792226478</v>
      </c>
      <c r="DQ103" s="85">
        <f t="shared" ca="1" si="200"/>
        <v>27.998088160464626</v>
      </c>
      <c r="DR103" s="85">
        <f t="shared" ca="1" si="200"/>
        <v>28.089746615501049</v>
      </c>
      <c r="DS103" s="85">
        <f t="shared" ca="1" si="200"/>
        <v>28.181705136468103</v>
      </c>
      <c r="DT103" s="85">
        <f t="shared" ca="1" si="200"/>
        <v>28.273964705703559</v>
      </c>
      <c r="DU103" s="85">
        <f t="shared" ca="1" si="200"/>
        <v>28.366526308761109</v>
      </c>
      <c r="DV103" s="85">
        <f t="shared" ca="1" si="200"/>
        <v>28.459390934420892</v>
      </c>
      <c r="DW103" s="85">
        <f t="shared" ca="1" si="200"/>
        <v>28.552559574700055</v>
      </c>
      <c r="DX103" s="85">
        <f t="shared" ca="1" si="200"/>
        <v>28.646033224863356</v>
      </c>
      <c r="DY103" s="85">
        <f t="shared" ca="1" si="200"/>
        <v>28.739812883433782</v>
      </c>
      <c r="DZ103" s="85">
        <f t="shared" ca="1" si="200"/>
        <v>28.833899552203231</v>
      </c>
      <c r="EA103" s="85">
        <f t="shared" ca="1" si="200"/>
        <v>28.928294236243204</v>
      </c>
      <c r="EB103" s="85">
        <f t="shared" ca="1" si="200"/>
        <v>29.022997943915549</v>
      </c>
      <c r="EC103" s="85">
        <f t="shared" ca="1" si="200"/>
        <v>29.118011686883225</v>
      </c>
      <c r="ED103" s="85">
        <f t="shared" ca="1" si="200"/>
        <v>29.213336480121107</v>
      </c>
      <c r="EE103" s="85">
        <f t="shared" ref="EE103:GP103" ca="1" si="201">$E103*EE$8*EE$98</f>
        <v>29.308973341926844</v>
      </c>
      <c r="EF103" s="85">
        <f t="shared" ca="1" si="201"/>
        <v>29.404923293931716</v>
      </c>
      <c r="EG103" s="85">
        <f t="shared" ca="1" si="201"/>
        <v>29.501187361111569</v>
      </c>
      <c r="EH103" s="85">
        <f t="shared" ca="1" si="201"/>
        <v>29.597766571797742</v>
      </c>
      <c r="EI103" s="85">
        <f t="shared" ca="1" si="201"/>
        <v>29.694661957688076</v>
      </c>
      <c r="EJ103" s="85">
        <f t="shared" ca="1" si="201"/>
        <v>29.791874553857909</v>
      </c>
      <c r="EK103" s="85">
        <f t="shared" ca="1" si="201"/>
        <v>29.889405398771153</v>
      </c>
      <c r="EL103" s="85">
        <f t="shared" ca="1" si="201"/>
        <v>29.987255534291386</v>
      </c>
      <c r="EM103" s="85">
        <f t="shared" ca="1" si="201"/>
        <v>30.085426005692959</v>
      </c>
      <c r="EN103" s="85">
        <f t="shared" ca="1" si="201"/>
        <v>30.183917861672196</v>
      </c>
      <c r="EO103" s="85">
        <f t="shared" ca="1" si="201"/>
        <v>30.282732154358577</v>
      </c>
      <c r="EP103" s="85">
        <f t="shared" ca="1" si="201"/>
        <v>30.381869939325973</v>
      </c>
      <c r="EQ103" s="85">
        <f t="shared" ca="1" si="201"/>
        <v>30.481332275603936</v>
      </c>
      <c r="ER103" s="85">
        <f t="shared" ca="1" si="201"/>
        <v>30.581120225689006</v>
      </c>
      <c r="ES103" s="85">
        <f t="shared" ca="1" si="201"/>
        <v>30.681234855556049</v>
      </c>
      <c r="ET103" s="85">
        <f t="shared" ca="1" si="201"/>
        <v>30.781677234669672</v>
      </c>
      <c r="EU103" s="85">
        <f t="shared" ca="1" si="201"/>
        <v>30.882448435995617</v>
      </c>
      <c r="EV103" s="85">
        <f t="shared" ca="1" si="201"/>
        <v>30.983549536012241</v>
      </c>
      <c r="EW103" s="85">
        <f t="shared" ca="1" si="201"/>
        <v>31.084981614722018</v>
      </c>
      <c r="EX103" s="85">
        <f t="shared" ca="1" si="201"/>
        <v>31.186745755663058</v>
      </c>
      <c r="EY103" s="85">
        <f t="shared" ca="1" si="201"/>
        <v>31.288843045920697</v>
      </c>
      <c r="EZ103" s="85">
        <f t="shared" ca="1" si="201"/>
        <v>31.391274576139104</v>
      </c>
      <c r="FA103" s="85">
        <f t="shared" ca="1" si="201"/>
        <v>31.494041440532943</v>
      </c>
      <c r="FB103" s="85">
        <f t="shared" ca="1" si="201"/>
        <v>31.59714473689904</v>
      </c>
      <c r="FC103" s="85">
        <f t="shared" ca="1" si="201"/>
        <v>31.700585566628124</v>
      </c>
      <c r="FD103" s="85">
        <f t="shared" ca="1" si="201"/>
        <v>31.804365034716593</v>
      </c>
      <c r="FE103" s="85">
        <f t="shared" ca="1" si="201"/>
        <v>31.908484249778319</v>
      </c>
      <c r="FF103" s="85">
        <f t="shared" ca="1" si="201"/>
        <v>32.012944324056484</v>
      </c>
      <c r="FG103" s="85">
        <f t="shared" ca="1" si="201"/>
        <v>32.117746373435466</v>
      </c>
      <c r="FH103" s="85">
        <f t="shared" ca="1" si="201"/>
        <v>32.222891517452759</v>
      </c>
      <c r="FI103" s="85">
        <f t="shared" ca="1" si="201"/>
        <v>32.32838087931092</v>
      </c>
      <c r="FJ103" s="85">
        <f t="shared" ca="1" si="201"/>
        <v>32.434215585889604</v>
      </c>
      <c r="FK103" s="85">
        <f t="shared" ca="1" si="201"/>
        <v>32.540396767757542</v>
      </c>
      <c r="FL103" s="85">
        <f t="shared" ca="1" si="201"/>
        <v>32.646925559184687</v>
      </c>
      <c r="FM103" s="85">
        <f t="shared" ca="1" si="201"/>
        <v>32.753803098154279</v>
      </c>
      <c r="FN103" s="85">
        <f t="shared" ca="1" si="201"/>
        <v>32.861030526375018</v>
      </c>
      <c r="FO103" s="85">
        <f t="shared" ca="1" si="201"/>
        <v>32.968608989293259</v>
      </c>
      <c r="FP103" s="85">
        <f t="shared" ca="1" si="201"/>
        <v>33.076539636105274</v>
      </c>
      <c r="FQ103" s="85">
        <f t="shared" ca="1" si="201"/>
        <v>33.184823619769467</v>
      </c>
      <c r="FR103" s="85">
        <f t="shared" ca="1" si="201"/>
        <v>33.293462097018761</v>
      </c>
      <c r="FS103" s="85">
        <f t="shared" ca="1" si="201"/>
        <v>33.402456228372905</v>
      </c>
      <c r="FT103" s="85">
        <f t="shared" ca="1" si="201"/>
        <v>33.511807178150889</v>
      </c>
      <c r="FU103" s="85">
        <f t="shared" ca="1" si="201"/>
        <v>33.621516114483384</v>
      </c>
      <c r="FV103" s="85">
        <f t="shared" ca="1" si="201"/>
        <v>33.731584209325206</v>
      </c>
      <c r="FW103" s="85">
        <f t="shared" ca="1" si="201"/>
        <v>33.842012638467864</v>
      </c>
      <c r="FX103" s="85">
        <f t="shared" ca="1" si="201"/>
        <v>33.952802581552099</v>
      </c>
      <c r="FY103" s="85">
        <f t="shared" ca="1" si="201"/>
        <v>34.063955222080466</v>
      </c>
      <c r="FZ103" s="85">
        <f t="shared" ca="1" si="201"/>
        <v>34.175471747430038</v>
      </c>
      <c r="GA103" s="85">
        <f t="shared" ca="1" si="201"/>
        <v>34.287353348865011</v>
      </c>
      <c r="GB103" s="85">
        <f t="shared" ca="1" si="201"/>
        <v>34.399601221549503</v>
      </c>
      <c r="GC103" s="85">
        <f t="shared" ca="1" si="201"/>
        <v>34.512216564560269</v>
      </c>
      <c r="GD103" s="85">
        <f t="shared" ca="1" si="201"/>
        <v>34.625200580899531</v>
      </c>
      <c r="GE103" s="85">
        <f t="shared" ca="1" si="201"/>
        <v>34.73855447750784</v>
      </c>
      <c r="GF103" s="85">
        <f t="shared" ca="1" si="201"/>
        <v>34.852279465276943</v>
      </c>
      <c r="GG103" s="85">
        <f t="shared" ca="1" si="201"/>
        <v>34.966376759062733</v>
      </c>
      <c r="GH103" s="85">
        <f t="shared" ca="1" si="201"/>
        <v>35.080847577698229</v>
      </c>
      <c r="GI103" s="85">
        <f t="shared" ca="1" si="201"/>
        <v>35.195693144006597</v>
      </c>
      <c r="GJ103" s="85">
        <f t="shared" ca="1" si="201"/>
        <v>35.3109146848142</v>
      </c>
      <c r="GK103" s="85">
        <f t="shared" ca="1" si="201"/>
        <v>35.426513430963709</v>
      </c>
      <c r="GL103" s="85">
        <f t="shared" ca="1" si="201"/>
        <v>35.542490617327253</v>
      </c>
      <c r="GM103" s="85">
        <f t="shared" ca="1" si="201"/>
        <v>35.658847482819631</v>
      </c>
      <c r="GN103" s="85">
        <f t="shared" ca="1" si="201"/>
        <v>35.775585270411497</v>
      </c>
      <c r="GO103" s="85">
        <f t="shared" ca="1" si="201"/>
        <v>35.892705227142699</v>
      </c>
      <c r="GP103" s="85">
        <f t="shared" ca="1" si="201"/>
        <v>36.010208604135535</v>
      </c>
      <c r="GQ103" s="85">
        <f t="shared" ref="GQ103:IL103" ca="1" si="202">$E103*GQ$8*GQ$98</f>
        <v>36.128096656608179</v>
      </c>
      <c r="GR103" s="85">
        <f t="shared" ca="1" si="202"/>
        <v>36.246370643888042</v>
      </c>
      <c r="GS103" s="85">
        <f t="shared" ca="1" si="202"/>
        <v>36.365031829425263</v>
      </c>
      <c r="GT103" s="85">
        <f t="shared" ca="1" si="202"/>
        <v>36.484081480806182</v>
      </c>
      <c r="GU103" s="85">
        <f t="shared" ca="1" si="202"/>
        <v>36.603520869766882</v>
      </c>
      <c r="GV103" s="85">
        <f t="shared" ca="1" si="202"/>
        <v>36.723351272206784</v>
      </c>
      <c r="GW103" s="85">
        <f t="shared" ca="1" si="202"/>
        <v>36.843573968202278</v>
      </c>
      <c r="GX103" s="85">
        <f t="shared" ca="1" si="202"/>
        <v>36.964190242020372</v>
      </c>
      <c r="GY103" s="85">
        <f t="shared" ca="1" si="202"/>
        <v>37.085201382132439</v>
      </c>
      <c r="GZ103" s="85">
        <f t="shared" ca="1" si="202"/>
        <v>37.206608681227983</v>
      </c>
      <c r="HA103" s="85">
        <f t="shared" ca="1" si="202"/>
        <v>37.328413436228431</v>
      </c>
      <c r="HB103" s="85">
        <f t="shared" ca="1" si="202"/>
        <v>37.450616948300983</v>
      </c>
      <c r="HC103" s="85">
        <f t="shared" ca="1" si="202"/>
        <v>37.573220522872525</v>
      </c>
      <c r="HD103" s="85">
        <f t="shared" ca="1" si="202"/>
        <v>37.696225469643586</v>
      </c>
      <c r="HE103" s="85">
        <f t="shared" ca="1" si="202"/>
        <v>37.819633102602303</v>
      </c>
      <c r="HF103" s="85">
        <f t="shared" ca="1" si="202"/>
        <v>37.943444740038458</v>
      </c>
      <c r="HG103" s="85">
        <f t="shared" ca="1" si="202"/>
        <v>38.067661704557587</v>
      </c>
      <c r="HH103" s="85">
        <f t="shared" ca="1" si="202"/>
        <v>38.192285323095085</v>
      </c>
      <c r="HI103" s="85">
        <f t="shared" ca="1" si="202"/>
        <v>38.317316926930388</v>
      </c>
      <c r="HJ103" s="85">
        <f t="shared" ca="1" si="202"/>
        <v>38.442757851701202</v>
      </c>
      <c r="HK103" s="85">
        <f t="shared" ca="1" si="202"/>
        <v>38.568609437417763</v>
      </c>
      <c r="HL103" s="85">
        <f t="shared" ca="1" si="202"/>
        <v>38.694873028477126</v>
      </c>
      <c r="HM103" s="85">
        <f t="shared" ca="1" si="202"/>
        <v>38.821549973677591</v>
      </c>
      <c r="HN103" s="85">
        <f t="shared" ca="1" si="202"/>
        <v>38.948641626233041</v>
      </c>
      <c r="HO103" s="85">
        <f t="shared" ca="1" si="202"/>
        <v>39.076149343787449</v>
      </c>
      <c r="HP103" s="85">
        <f t="shared" ca="1" si="202"/>
        <v>39.204074488429356</v>
      </c>
      <c r="HQ103" s="85">
        <f t="shared" ca="1" si="202"/>
        <v>39.332418426706418</v>
      </c>
      <c r="HR103" s="85">
        <f t="shared" ca="1" si="202"/>
        <v>39.46118252964002</v>
      </c>
      <c r="HS103" s="85">
        <f t="shared" ca="1" si="202"/>
        <v>39.590368172739915</v>
      </c>
      <c r="HT103" s="85">
        <f t="shared" ca="1" si="202"/>
        <v>39.719976736018914</v>
      </c>
      <c r="HU103" s="85">
        <f t="shared" ca="1" si="202"/>
        <v>39.850009604007639</v>
      </c>
      <c r="HV103" s="85">
        <f t="shared" ca="1" si="202"/>
        <v>39.980468165769288</v>
      </c>
      <c r="HW103" s="85">
        <f t="shared" ca="1" si="202"/>
        <v>40.111353814914501</v>
      </c>
      <c r="HX103" s="85">
        <f t="shared" ca="1" si="202"/>
        <v>40.242667949616248</v>
      </c>
      <c r="HY103" s="85">
        <f t="shared" ca="1" si="202"/>
        <v>40.374411972624728</v>
      </c>
      <c r="HZ103" s="85">
        <f t="shared" ca="1" si="202"/>
        <v>40.506587291282386</v>
      </c>
      <c r="IA103" s="85">
        <f t="shared" ca="1" si="202"/>
        <v>40.63919531753897</v>
      </c>
      <c r="IB103" s="85">
        <f t="shared" ca="1" si="202"/>
        <v>40.772237467966548</v>
      </c>
      <c r="IC103" s="85">
        <f t="shared" ca="1" si="202"/>
        <v>40.905715163774694</v>
      </c>
      <c r="ID103" s="85">
        <f t="shared" ca="1" si="202"/>
        <v>40.905715163774694</v>
      </c>
      <c r="IE103" s="85">
        <f t="shared" ca="1" si="202"/>
        <v>40.905715163774694</v>
      </c>
      <c r="IF103" s="85">
        <f t="shared" ca="1" si="202"/>
        <v>40.905715163774694</v>
      </c>
      <c r="IG103" s="85">
        <f t="shared" ca="1" si="202"/>
        <v>40.905715163774694</v>
      </c>
      <c r="IH103" s="85">
        <f t="shared" ca="1" si="202"/>
        <v>40.905715163774694</v>
      </c>
      <c r="II103" s="85">
        <f t="shared" ca="1" si="202"/>
        <v>40.905715163774694</v>
      </c>
      <c r="IJ103" s="85">
        <f t="shared" ca="1" si="202"/>
        <v>40.905715163774694</v>
      </c>
      <c r="IK103" s="85">
        <f t="shared" ca="1" si="202"/>
        <v>40.905715163774694</v>
      </c>
      <c r="IL103" s="85">
        <f t="shared" ca="1" si="202"/>
        <v>40.905715163774694</v>
      </c>
    </row>
    <row r="104" spans="2:248" s="48" customFormat="1" ht="12" customHeight="1" outlineLevel="1" x14ac:dyDescent="0.2">
      <c r="B104" s="51" t="s">
        <v>343</v>
      </c>
      <c r="C104" s="57" t="s">
        <v>150</v>
      </c>
      <c r="D104" s="52"/>
      <c r="E104" s="53"/>
      <c r="F104" s="53"/>
      <c r="G104" s="77">
        <f ca="1">G102*G103</f>
        <v>0</v>
      </c>
      <c r="H104" s="77">
        <f t="shared" ref="H104:BS104" ca="1" si="203">H102*H103</f>
        <v>0</v>
      </c>
      <c r="I104" s="77">
        <f t="shared" ca="1" si="203"/>
        <v>0</v>
      </c>
      <c r="J104" s="77">
        <f t="shared" ca="1" si="203"/>
        <v>0</v>
      </c>
      <c r="K104" s="77">
        <f t="shared" ca="1" si="203"/>
        <v>0</v>
      </c>
      <c r="L104" s="77">
        <f t="shared" ca="1" si="203"/>
        <v>0</v>
      </c>
      <c r="M104" s="77">
        <f t="shared" ca="1" si="203"/>
        <v>0</v>
      </c>
      <c r="N104" s="77">
        <f t="shared" ca="1" si="203"/>
        <v>0</v>
      </c>
      <c r="O104" s="77">
        <f t="shared" ca="1" si="203"/>
        <v>0</v>
      </c>
      <c r="P104" s="77">
        <f t="shared" ca="1" si="203"/>
        <v>0</v>
      </c>
      <c r="Q104" s="77">
        <f t="shared" ca="1" si="203"/>
        <v>0</v>
      </c>
      <c r="R104" s="77">
        <f t="shared" ca="1" si="203"/>
        <v>0</v>
      </c>
      <c r="S104" s="77">
        <f t="shared" ca="1" si="203"/>
        <v>17109.182612733377</v>
      </c>
      <c r="T104" s="77">
        <f t="shared" ca="1" si="203"/>
        <v>17163.817601812196</v>
      </c>
      <c r="U104" s="77">
        <f t="shared" ca="1" si="203"/>
        <v>17218.627057556034</v>
      </c>
      <c r="V104" s="77">
        <f t="shared" ca="1" si="203"/>
        <v>17274.996361949201</v>
      </c>
      <c r="W104" s="77">
        <f t="shared" ca="1" si="203"/>
        <v>17331.550204776657</v>
      </c>
      <c r="X104" s="77">
        <f t="shared" ca="1" si="203"/>
        <v>17388.289190169213</v>
      </c>
      <c r="Y104" s="77">
        <f t="shared" ca="1" si="203"/>
        <v>17445.21392423545</v>
      </c>
      <c r="Z104" s="77">
        <f t="shared" ca="1" si="203"/>
        <v>17502.325015068189</v>
      </c>
      <c r="AA104" s="77">
        <f t="shared" ca="1" si="203"/>
        <v>17559.62307275099</v>
      </c>
      <c r="AB104" s="77">
        <f t="shared" ca="1" si="203"/>
        <v>17617.108709364675</v>
      </c>
      <c r="AC104" s="77">
        <f t="shared" ca="1" si="203"/>
        <v>17674.782538993844</v>
      </c>
      <c r="AD104" s="77">
        <f t="shared" ca="1" si="203"/>
        <v>17732.645177733462</v>
      </c>
      <c r="AE104" s="77">
        <f t="shared" ca="1" si="203"/>
        <v>17790.697243695427</v>
      </c>
      <c r="AF104" s="77">
        <f t="shared" ca="1" si="203"/>
        <v>17848.93935701517</v>
      </c>
      <c r="AG104" s="77">
        <f t="shared" ca="1" si="203"/>
        <v>17907.372139858286</v>
      </c>
      <c r="AH104" s="77">
        <f t="shared" ca="1" si="203"/>
        <v>17965.996216427178</v>
      </c>
      <c r="AI104" s="77">
        <f t="shared" ca="1" si="203"/>
        <v>18024.812212967732</v>
      </c>
      <c r="AJ104" s="77">
        <f t="shared" ca="1" si="203"/>
        <v>18083.820757775989</v>
      </c>
      <c r="AK104" s="77">
        <f t="shared" ca="1" si="203"/>
        <v>18143.022481204876</v>
      </c>
      <c r="AL104" s="77">
        <f t="shared" ca="1" si="203"/>
        <v>18202.418015670926</v>
      </c>
      <c r="AM104" s="77">
        <f t="shared" ca="1" si="203"/>
        <v>18262.007995661043</v>
      </c>
      <c r="AN104" s="77">
        <f t="shared" ca="1" si="203"/>
        <v>18321.793057739273</v>
      </c>
      <c r="AO104" s="77">
        <f t="shared" ca="1" si="203"/>
        <v>18381.773840553611</v>
      </c>
      <c r="AP104" s="77">
        <f t="shared" ca="1" si="203"/>
        <v>18441.950984842817</v>
      </c>
      <c r="AQ104" s="77">
        <f t="shared" ca="1" si="203"/>
        <v>18502.325133443261</v>
      </c>
      <c r="AR104" s="77">
        <f t="shared" ca="1" si="203"/>
        <v>18562.896931295792</v>
      </c>
      <c r="AS104" s="77">
        <f t="shared" ca="1" si="203"/>
        <v>18623.667025452633</v>
      </c>
      <c r="AT104" s="77">
        <f t="shared" ca="1" si="203"/>
        <v>18684.636065084283</v>
      </c>
      <c r="AU104" s="77">
        <f t="shared" ca="1" si="203"/>
        <v>18745.804701486457</v>
      </c>
      <c r="AV104" s="77">
        <f t="shared" ca="1" si="203"/>
        <v>18807.173588087044</v>
      </c>
      <c r="AW104" s="77">
        <f t="shared" ca="1" si="203"/>
        <v>18868.743380453088</v>
      </c>
      <c r="AX104" s="77">
        <f t="shared" ca="1" si="203"/>
        <v>18930.51473629778</v>
      </c>
      <c r="AY104" s="77">
        <f t="shared" ca="1" si="203"/>
        <v>18992.488315487502</v>
      </c>
      <c r="AZ104" s="77">
        <f t="shared" ca="1" si="203"/>
        <v>19054.664780048861</v>
      </c>
      <c r="BA104" s="77">
        <f t="shared" ca="1" si="203"/>
        <v>19117.044794175774</v>
      </c>
      <c r="BB104" s="77">
        <f t="shared" ca="1" si="203"/>
        <v>19179.629024236547</v>
      </c>
      <c r="BC104" s="77">
        <f t="shared" ca="1" si="203"/>
        <v>19242.418138781009</v>
      </c>
      <c r="BD104" s="77">
        <f t="shared" ca="1" si="203"/>
        <v>19305.41280854764</v>
      </c>
      <c r="BE104" s="77">
        <f t="shared" ca="1" si="203"/>
        <v>19368.613706470755</v>
      </c>
      <c r="BF104" s="77">
        <f t="shared" ca="1" si="203"/>
        <v>19432.021507687674</v>
      </c>
      <c r="BG104" s="77">
        <f t="shared" ca="1" si="203"/>
        <v>19495.636889545935</v>
      </c>
      <c r="BH104" s="77">
        <f t="shared" ca="1" si="203"/>
        <v>19559.460531610544</v>
      </c>
      <c r="BI104" s="77">
        <f t="shared" ca="1" si="203"/>
        <v>19623.49311567123</v>
      </c>
      <c r="BJ104" s="77">
        <f t="shared" ca="1" si="203"/>
        <v>19687.735325749705</v>
      </c>
      <c r="BK104" s="77">
        <f t="shared" ca="1" si="203"/>
        <v>19752.187848107016</v>
      </c>
      <c r="BL104" s="77">
        <f t="shared" ca="1" si="203"/>
        <v>19816.851371250832</v>
      </c>
      <c r="BM104" s="77">
        <f t="shared" ca="1" si="203"/>
        <v>19881.726585942819</v>
      </c>
      <c r="BN104" s="77">
        <f t="shared" ca="1" si="203"/>
        <v>19946.814185206022</v>
      </c>
      <c r="BO104" s="77">
        <f t="shared" ca="1" si="203"/>
        <v>20012.114864332256</v>
      </c>
      <c r="BP104" s="77">
        <f t="shared" ca="1" si="203"/>
        <v>20077.629320889559</v>
      </c>
      <c r="BQ104" s="77">
        <f t="shared" ca="1" si="203"/>
        <v>20143.358254729596</v>
      </c>
      <c r="BR104" s="77">
        <f t="shared" ca="1" si="203"/>
        <v>20209.302367995188</v>
      </c>
      <c r="BS104" s="77">
        <f t="shared" ca="1" si="203"/>
        <v>20275.462365127776</v>
      </c>
      <c r="BT104" s="77">
        <f t="shared" ref="BT104:EE104" ca="1" si="204">BT102*BT103</f>
        <v>20341.838952874972</v>
      </c>
      <c r="BU104" s="77">
        <f t="shared" ca="1" si="204"/>
        <v>20408.432840298086</v>
      </c>
      <c r="BV104" s="77">
        <f t="shared" ca="1" si="204"/>
        <v>20475.244738779704</v>
      </c>
      <c r="BW104" s="77">
        <f t="shared" ca="1" si="204"/>
        <v>20542.275362031305</v>
      </c>
      <c r="BX104" s="77">
        <f t="shared" ca="1" si="204"/>
        <v>20609.52542610087</v>
      </c>
      <c r="BY104" s="77">
        <f t="shared" ca="1" si="204"/>
        <v>20676.995649380537</v>
      </c>
      <c r="BZ104" s="77">
        <f t="shared" ca="1" si="204"/>
        <v>20744.686752614267</v>
      </c>
      <c r="CA104" s="77">
        <f t="shared" ca="1" si="204"/>
        <v>20812.599458905555</v>
      </c>
      <c r="CB104" s="77">
        <f t="shared" ca="1" si="204"/>
        <v>20880.734493725144</v>
      </c>
      <c r="CC104" s="77">
        <f t="shared" ca="1" si="204"/>
        <v>20949.092584918788</v>
      </c>
      <c r="CD104" s="77">
        <f t="shared" ca="1" si="204"/>
        <v>21017.674462715004</v>
      </c>
      <c r="CE104" s="77">
        <f t="shared" ca="1" si="204"/>
        <v>21086.480859732896</v>
      </c>
      <c r="CF104" s="77">
        <f t="shared" ca="1" si="204"/>
        <v>21155.512510989978</v>
      </c>
      <c r="CG104" s="77">
        <f t="shared" ca="1" si="204"/>
        <v>21224.770153910013</v>
      </c>
      <c r="CH104" s="77">
        <f t="shared" ca="1" si="204"/>
        <v>21294.254528330897</v>
      </c>
      <c r="CI104" s="77">
        <f t="shared" ca="1" si="204"/>
        <v>21363.966376512566</v>
      </c>
      <c r="CJ104" s="77">
        <f t="shared" ca="1" si="204"/>
        <v>21433.906443144911</v>
      </c>
      <c r="CK104" s="77">
        <f t="shared" ca="1" si="204"/>
        <v>21504.075475355767</v>
      </c>
      <c r="CL104" s="77">
        <f t="shared" ca="1" si="204"/>
        <v>21574.474222718844</v>
      </c>
      <c r="CM104" s="77">
        <f t="shared" ca="1" si="204"/>
        <v>21645.103437261787</v>
      </c>
      <c r="CN104" s="77">
        <f t="shared" ca="1" si="204"/>
        <v>21715.96387347416</v>
      </c>
      <c r="CO104" s="77">
        <f t="shared" ca="1" si="204"/>
        <v>21787.056288315547</v>
      </c>
      <c r="CP104" s="77">
        <f t="shared" ca="1" si="204"/>
        <v>21858.381441223613</v>
      </c>
      <c r="CQ104" s="77">
        <f t="shared" ca="1" si="204"/>
        <v>21929.940094122227</v>
      </c>
      <c r="CR104" s="77">
        <f t="shared" ca="1" si="204"/>
        <v>22001.733011429595</v>
      </c>
      <c r="CS104" s="77">
        <f t="shared" ca="1" si="204"/>
        <v>22073.760960066433</v>
      </c>
      <c r="CT104" s="77">
        <f t="shared" ca="1" si="204"/>
        <v>22146.024709464153</v>
      </c>
      <c r="CU104" s="77">
        <f t="shared" ca="1" si="204"/>
        <v>22218.525031573081</v>
      </c>
      <c r="CV104" s="77">
        <f t="shared" ca="1" si="204"/>
        <v>22291.262700870724</v>
      </c>
      <c r="CW104" s="77">
        <f t="shared" ca="1" si="204"/>
        <v>22364.238494370013</v>
      </c>
      <c r="CX104" s="77">
        <f t="shared" ca="1" si="204"/>
        <v>22437.453191627617</v>
      </c>
      <c r="CY104" s="77">
        <f t="shared" ca="1" si="204"/>
        <v>22510.907574752277</v>
      </c>
      <c r="CZ104" s="77">
        <f t="shared" ca="1" si="204"/>
        <v>22584.602428413145</v>
      </c>
      <c r="DA104" s="77">
        <f t="shared" ca="1" si="204"/>
        <v>22658.538539848185</v>
      </c>
      <c r="DB104" s="77">
        <f t="shared" ca="1" si="204"/>
        <v>22732.716698872577</v>
      </c>
      <c r="DC104" s="77">
        <f t="shared" ca="1" si="204"/>
        <v>22807.137697887134</v>
      </c>
      <c r="DD104" s="77">
        <f t="shared" ca="1" si="204"/>
        <v>22881.802331886796</v>
      </c>
      <c r="DE104" s="77">
        <f t="shared" ca="1" si="204"/>
        <v>22956.711398469102</v>
      </c>
      <c r="DF104" s="77">
        <f t="shared" ca="1" si="204"/>
        <v>23031.865697842735</v>
      </c>
      <c r="DG104" s="77">
        <f t="shared" ca="1" si="204"/>
        <v>23107.266032836025</v>
      </c>
      <c r="DH104" s="77">
        <f t="shared" ca="1" si="204"/>
        <v>23182.913208905571</v>
      </c>
      <c r="DI104" s="77">
        <f t="shared" ca="1" si="204"/>
        <v>23258.808034144833</v>
      </c>
      <c r="DJ104" s="77">
        <f t="shared" ca="1" si="204"/>
        <v>23334.951319292741</v>
      </c>
      <c r="DK104" s="77">
        <f t="shared" ca="1" si="204"/>
        <v>23411.343877742383</v>
      </c>
      <c r="DL104" s="77">
        <f t="shared" ca="1" si="204"/>
        <v>23487.986525549688</v>
      </c>
      <c r="DM104" s="77">
        <f t="shared" ca="1" si="204"/>
        <v>23564.880081442134</v>
      </c>
      <c r="DN104" s="77">
        <f t="shared" ca="1" si="204"/>
        <v>23642.025366827496</v>
      </c>
      <c r="DO104" s="77">
        <f t="shared" ca="1" si="204"/>
        <v>23719.423205802639</v>
      </c>
      <c r="DP104" s="77">
        <f t="shared" ca="1" si="204"/>
        <v>23797.074425162285</v>
      </c>
      <c r="DQ104" s="77">
        <f t="shared" ca="1" si="204"/>
        <v>23874.979854407891</v>
      </c>
      <c r="DR104" s="77">
        <f t="shared" ca="1" si="204"/>
        <v>23953.14032575646</v>
      </c>
      <c r="DS104" s="77">
        <f t="shared" ca="1" si="204"/>
        <v>24031.556674149484</v>
      </c>
      <c r="DT104" s="77">
        <f t="shared" ca="1" si="204"/>
        <v>24110.229737261816</v>
      </c>
      <c r="DU104" s="77">
        <f t="shared" ca="1" si="204"/>
        <v>24189.160355510645</v>
      </c>
      <c r="DV104" s="77">
        <f t="shared" ca="1" si="204"/>
        <v>24268.349372064469</v>
      </c>
      <c r="DW104" s="77">
        <f t="shared" ca="1" si="204"/>
        <v>24347.797632852096</v>
      </c>
      <c r="DX104" s="77">
        <f t="shared" ca="1" si="204"/>
        <v>24427.505986571694</v>
      </c>
      <c r="DY104" s="77">
        <f t="shared" ca="1" si="204"/>
        <v>24507.475284699834</v>
      </c>
      <c r="DZ104" s="77">
        <f t="shared" ca="1" si="204"/>
        <v>24587.706381500611</v>
      </c>
      <c r="EA104" s="77">
        <f t="shared" ca="1" si="204"/>
        <v>24668.200134034756</v>
      </c>
      <c r="EB104" s="77">
        <f t="shared" ca="1" si="204"/>
        <v>24748.957402168788</v>
      </c>
      <c r="EC104" s="77">
        <f t="shared" ca="1" si="204"/>
        <v>24829.979048584217</v>
      </c>
      <c r="ED104" s="77">
        <f t="shared" ca="1" si="204"/>
        <v>24911.265938786732</v>
      </c>
      <c r="EE104" s="77">
        <f t="shared" ca="1" si="204"/>
        <v>24992.818941115478</v>
      </c>
      <c r="EF104" s="77">
        <f t="shared" ref="EF104:GQ104" ca="1" si="205">EF102*EF103</f>
        <v>25074.638926752301</v>
      </c>
      <c r="EG104" s="77">
        <f t="shared" ca="1" si="205"/>
        <v>25156.726769731085</v>
      </c>
      <c r="EH104" s="77">
        <f t="shared" ca="1" si="205"/>
        <v>25239.08334694706</v>
      </c>
      <c r="EI104" s="77">
        <f t="shared" ca="1" si="205"/>
        <v>25321.709538166197</v>
      </c>
      <c r="EJ104" s="77">
        <f t="shared" ca="1" si="205"/>
        <v>25404.606226034579</v>
      </c>
      <c r="EK104" s="77">
        <f t="shared" ca="1" si="205"/>
        <v>25487.774296087846</v>
      </c>
      <c r="EL104" s="77">
        <f t="shared" ca="1" si="205"/>
        <v>25571.214636760658</v>
      </c>
      <c r="EM104" s="77">
        <f t="shared" ca="1" si="205"/>
        <v>25654.928139396168</v>
      </c>
      <c r="EN104" s="77">
        <f t="shared" ca="1" si="205"/>
        <v>25738.915698255561</v>
      </c>
      <c r="EO104" s="77">
        <f t="shared" ca="1" si="205"/>
        <v>25823.178210527607</v>
      </c>
      <c r="EP104" s="77">
        <f t="shared" ca="1" si="205"/>
        <v>25907.716576338222</v>
      </c>
      <c r="EQ104" s="77">
        <f t="shared" ca="1" si="205"/>
        <v>25992.531698760111</v>
      </c>
      <c r="ER104" s="77">
        <f t="shared" ca="1" si="205"/>
        <v>26077.624483822412</v>
      </c>
      <c r="ES104" s="77">
        <f t="shared" ca="1" si="205"/>
        <v>26162.995840520343</v>
      </c>
      <c r="ET104" s="77">
        <f t="shared" ca="1" si="205"/>
        <v>26248.646680824961</v>
      </c>
      <c r="EU104" s="77">
        <f t="shared" ca="1" si="205"/>
        <v>26334.57791969286</v>
      </c>
      <c r="EV104" s="77">
        <f t="shared" ca="1" si="205"/>
        <v>26420.790475075974</v>
      </c>
      <c r="EW104" s="77">
        <f t="shared" ca="1" si="205"/>
        <v>26507.285267931376</v>
      </c>
      <c r="EX104" s="77">
        <f t="shared" ca="1" si="205"/>
        <v>26594.0632222311</v>
      </c>
      <c r="EY104" s="77">
        <f t="shared" ca="1" si="205"/>
        <v>26681.12526497203</v>
      </c>
      <c r="EZ104" s="77">
        <f t="shared" ca="1" si="205"/>
        <v>26768.472326185802</v>
      </c>
      <c r="FA104" s="77">
        <f t="shared" ca="1" si="205"/>
        <v>26856.105338948728</v>
      </c>
      <c r="FB104" s="77">
        <f t="shared" ca="1" si="205"/>
        <v>26944.025239391773</v>
      </c>
      <c r="FC104" s="77">
        <f t="shared" ca="1" si="205"/>
        <v>27032.232966710544</v>
      </c>
      <c r="FD104" s="77">
        <f t="shared" ca="1" si="205"/>
        <v>27120.729463175328</v>
      </c>
      <c r="FE104" s="77">
        <f t="shared" ca="1" si="205"/>
        <v>27209.515674141177</v>
      </c>
      <c r="FF104" s="77">
        <f t="shared" ca="1" si="205"/>
        <v>27298.592548057979</v>
      </c>
      <c r="FG104" s="77">
        <f t="shared" ca="1" si="205"/>
        <v>27387.961036480596</v>
      </c>
      <c r="FH104" s="77">
        <f t="shared" ca="1" si="205"/>
        <v>27477.622094079037</v>
      </c>
      <c r="FI104" s="77">
        <f t="shared" ca="1" si="205"/>
        <v>27567.576678648649</v>
      </c>
      <c r="FJ104" s="77">
        <f t="shared" ca="1" si="205"/>
        <v>27657.825751120363</v>
      </c>
      <c r="FK104" s="77">
        <f t="shared" ca="1" si="205"/>
        <v>27748.370275570927</v>
      </c>
      <c r="FL104" s="77">
        <f t="shared" ca="1" si="205"/>
        <v>27839.21121923325</v>
      </c>
      <c r="FM104" s="77">
        <f t="shared" ca="1" si="205"/>
        <v>27930.349552506694</v>
      </c>
      <c r="FN104" s="77">
        <f t="shared" ca="1" si="205"/>
        <v>28021.786248967459</v>
      </c>
      <c r="FO104" s="77">
        <f t="shared" ca="1" si="205"/>
        <v>28113.522285378971</v>
      </c>
      <c r="FP104" s="77">
        <f t="shared" ca="1" si="205"/>
        <v>28205.558641702359</v>
      </c>
      <c r="FQ104" s="77">
        <f t="shared" ca="1" si="205"/>
        <v>28297.896301106841</v>
      </c>
      <c r="FR104" s="77">
        <f t="shared" ca="1" si="205"/>
        <v>28390.536249980312</v>
      </c>
      <c r="FS104" s="77">
        <f t="shared" ca="1" si="205"/>
        <v>28483.479477939836</v>
      </c>
      <c r="FT104" s="77">
        <f t="shared" ca="1" si="205"/>
        <v>28576.726977842216</v>
      </c>
      <c r="FU104" s="77">
        <f t="shared" ca="1" si="205"/>
        <v>28670.279745794618</v>
      </c>
      <c r="FV104" s="77">
        <f t="shared" ca="1" si="205"/>
        <v>28764.138781165195</v>
      </c>
      <c r="FW104" s="77">
        <f t="shared" ca="1" si="205"/>
        <v>28858.30508659378</v>
      </c>
      <c r="FX104" s="77">
        <f t="shared" ca="1" si="205"/>
        <v>28952.7796680026</v>
      </c>
      <c r="FY104" s="77">
        <f t="shared" ca="1" si="205"/>
        <v>29047.563534606976</v>
      </c>
      <c r="FZ104" s="77">
        <f t="shared" ca="1" si="205"/>
        <v>29142.657698926174</v>
      </c>
      <c r="GA104" s="77">
        <f t="shared" ca="1" si="205"/>
        <v>29238.063176794149</v>
      </c>
      <c r="GB104" s="77">
        <f t="shared" ca="1" si="205"/>
        <v>29333.780987370468</v>
      </c>
      <c r="GC104" s="77">
        <f t="shared" ca="1" si="205"/>
        <v>29429.812153151135</v>
      </c>
      <c r="GD104" s="77">
        <f t="shared" ca="1" si="205"/>
        <v>29526.157699979543</v>
      </c>
      <c r="GE104" s="77">
        <f t="shared" ca="1" si="205"/>
        <v>29622.818657057443</v>
      </c>
      <c r="GF104" s="77">
        <f t="shared" ca="1" si="205"/>
        <v>29719.796056955918</v>
      </c>
      <c r="GG104" s="77">
        <f t="shared" ca="1" si="205"/>
        <v>29817.090935626413</v>
      </c>
      <c r="GH104" s="77">
        <f t="shared" ca="1" si="205"/>
        <v>29914.704332411813</v>
      </c>
      <c r="GI104" s="77">
        <f t="shared" ca="1" si="205"/>
        <v>30012.637290057548</v>
      </c>
      <c r="GJ104" s="77">
        <f t="shared" ca="1" si="205"/>
        <v>30110.890854722718</v>
      </c>
      <c r="GK104" s="77">
        <f t="shared" ca="1" si="205"/>
        <v>30209.466075991277</v>
      </c>
      <c r="GL104" s="77">
        <f t="shared" ca="1" si="205"/>
        <v>30308.364006883232</v>
      </c>
      <c r="GM104" s="77">
        <f t="shared" ca="1" si="205"/>
        <v>30407.585703865934</v>
      </c>
      <c r="GN104" s="77">
        <f t="shared" ca="1" si="205"/>
        <v>30507.132226865298</v>
      </c>
      <c r="GO104" s="77">
        <f t="shared" ca="1" si="205"/>
        <v>30607.004639277195</v>
      </c>
      <c r="GP104" s="77">
        <f t="shared" ca="1" si="205"/>
        <v>30707.204007978744</v>
      </c>
      <c r="GQ104" s="77">
        <f t="shared" ca="1" si="205"/>
        <v>30807.731403339763</v>
      </c>
      <c r="GR104" s="77">
        <f t="shared" ref="GR104:IL104" ca="1" si="206">GR102*GR103</f>
        <v>30908.587899234175</v>
      </c>
      <c r="GS104" s="77">
        <f t="shared" ca="1" si="206"/>
        <v>31009.774573051487</v>
      </c>
      <c r="GT104" s="77">
        <f t="shared" ca="1" si="206"/>
        <v>31111.292505708305</v>
      </c>
      <c r="GU104" s="77">
        <f t="shared" ca="1" si="206"/>
        <v>31213.14278165987</v>
      </c>
      <c r="GV104" s="77">
        <f t="shared" ca="1" si="206"/>
        <v>31315.326488911644</v>
      </c>
      <c r="GW104" s="77">
        <f t="shared" ca="1" si="206"/>
        <v>31417.844719030945</v>
      </c>
      <c r="GX104" s="77">
        <f t="shared" ca="1" si="206"/>
        <v>31520.698567158586</v>
      </c>
      <c r="GY104" s="77">
        <f t="shared" ca="1" si="206"/>
        <v>31623.889132020591</v>
      </c>
      <c r="GZ104" s="77">
        <f t="shared" ca="1" si="206"/>
        <v>31727.417515939931</v>
      </c>
      <c r="HA104" s="77">
        <f t="shared" ca="1" si="206"/>
        <v>31831.284824848302</v>
      </c>
      <c r="HB104" s="77">
        <f t="shared" ca="1" si="206"/>
        <v>31935.492168297915</v>
      </c>
      <c r="HC104" s="77">
        <f t="shared" ca="1" si="206"/>
        <v>32040.040659473372</v>
      </c>
      <c r="HD104" s="77">
        <f t="shared" ca="1" si="206"/>
        <v>32144.931415203562</v>
      </c>
      <c r="HE104" s="77">
        <f t="shared" ca="1" si="206"/>
        <v>32250.165555973574</v>
      </c>
      <c r="HF104" s="77">
        <f t="shared" ca="1" si="206"/>
        <v>32355.744205936662</v>
      </c>
      <c r="HG104" s="77">
        <f t="shared" ca="1" si="206"/>
        <v>32461.668492926288</v>
      </c>
      <c r="HH104" s="77">
        <f t="shared" ca="1" si="206"/>
        <v>32567.939548468134</v>
      </c>
      <c r="HI104" s="77">
        <f t="shared" ca="1" si="206"/>
        <v>32674.558507792197</v>
      </c>
      <c r="HJ104" s="77">
        <f t="shared" ca="1" si="206"/>
        <v>32781.526509844945</v>
      </c>
      <c r="HK104" s="77">
        <f t="shared" ca="1" si="206"/>
        <v>32888.844697301436</v>
      </c>
      <c r="HL104" s="77">
        <f t="shared" ca="1" si="206"/>
        <v>32996.514216577547</v>
      </c>
      <c r="HM104" s="77">
        <f t="shared" ca="1" si="206"/>
        <v>33104.536217842258</v>
      </c>
      <c r="HN104" s="77">
        <f t="shared" ca="1" si="206"/>
        <v>33212.911855029852</v>
      </c>
      <c r="HO104" s="77">
        <f t="shared" ca="1" si="206"/>
        <v>33321.642285852329</v>
      </c>
      <c r="HP104" s="77">
        <f t="shared" ca="1" si="206"/>
        <v>33430.728671811725</v>
      </c>
      <c r="HQ104" s="77">
        <f t="shared" ca="1" si="206"/>
        <v>33540.172178212531</v>
      </c>
      <c r="HR104" s="77">
        <f t="shared" ca="1" si="206"/>
        <v>33649.97397417415</v>
      </c>
      <c r="HS104" s="77">
        <f t="shared" ca="1" si="206"/>
        <v>33760.135232643363</v>
      </c>
      <c r="HT104" s="77">
        <f t="shared" ca="1" si="206"/>
        <v>33870.657130406878</v>
      </c>
      <c r="HU104" s="77">
        <f t="shared" ca="1" si="206"/>
        <v>33981.540848103919</v>
      </c>
      <c r="HV104" s="77">
        <f t="shared" ca="1" si="206"/>
        <v>34092.787570238776</v>
      </c>
      <c r="HW104" s="77">
        <f t="shared" ca="1" si="206"/>
        <v>34204.398485193517</v>
      </c>
      <c r="HX104" s="77">
        <f t="shared" ca="1" si="206"/>
        <v>34316.374785240681</v>
      </c>
      <c r="HY104" s="77">
        <f t="shared" ca="1" si="206"/>
        <v>34428.717666555975</v>
      </c>
      <c r="HZ104" s="77">
        <f t="shared" ca="1" si="206"/>
        <v>34541.428329231065</v>
      </c>
      <c r="IA104" s="77">
        <f t="shared" ca="1" si="206"/>
        <v>34654.507977286441</v>
      </c>
      <c r="IB104" s="77">
        <f t="shared" ca="1" si="206"/>
        <v>34767.957818684212</v>
      </c>
      <c r="IC104" s="77">
        <f t="shared" ca="1" si="206"/>
        <v>34881.779065341056</v>
      </c>
      <c r="ID104" s="77">
        <f t="shared" ca="1" si="206"/>
        <v>34881.779065341056</v>
      </c>
      <c r="IE104" s="77">
        <f t="shared" ca="1" si="206"/>
        <v>34881.779065341056</v>
      </c>
      <c r="IF104" s="77">
        <f t="shared" ca="1" si="206"/>
        <v>34881.779065341056</v>
      </c>
      <c r="IG104" s="77">
        <f t="shared" ca="1" si="206"/>
        <v>34881.779065341056</v>
      </c>
      <c r="IH104" s="77">
        <f t="shared" ca="1" si="206"/>
        <v>34881.779065341056</v>
      </c>
      <c r="II104" s="77">
        <f t="shared" ca="1" si="206"/>
        <v>34881.779065341056</v>
      </c>
      <c r="IJ104" s="77">
        <f t="shared" ca="1" si="206"/>
        <v>34881.779065341056</v>
      </c>
      <c r="IK104" s="77">
        <f t="shared" ca="1" si="206"/>
        <v>34881.779065341056</v>
      </c>
      <c r="IL104" s="77">
        <f t="shared" ca="1" si="206"/>
        <v>34881.779065341056</v>
      </c>
    </row>
    <row r="105" spans="2:248" ht="12" customHeight="1" outlineLevel="1" x14ac:dyDescent="0.3">
      <c r="B105" s="7"/>
      <c r="C105" s="56"/>
      <c r="D105" s="44"/>
      <c r="E105" s="48"/>
      <c r="F105" s="48"/>
      <c r="G105" s="85"/>
    </row>
    <row r="106" spans="2:248" ht="12" customHeight="1" outlineLevel="1" x14ac:dyDescent="0.3">
      <c r="B106" s="42" t="s">
        <v>376</v>
      </c>
      <c r="C106" s="3"/>
      <c r="D106" s="3"/>
      <c r="E106" s="3"/>
      <c r="F106" s="3"/>
      <c r="G106" s="3"/>
    </row>
    <row r="107" spans="2:248" ht="12" customHeight="1" outlineLevel="2" x14ac:dyDescent="0.3">
      <c r="B107" s="7" t="s">
        <v>374</v>
      </c>
      <c r="C107" s="55" t="s">
        <v>277</v>
      </c>
      <c r="D107" s="43"/>
      <c r="E107" s="48"/>
      <c r="F107" s="48"/>
      <c r="G107" s="85">
        <f>G102</f>
        <v>0</v>
      </c>
      <c r="H107" s="85">
        <f t="shared" ref="H107:BS107" si="207">H102</f>
        <v>0</v>
      </c>
      <c r="I107" s="85">
        <f t="shared" si="207"/>
        <v>0</v>
      </c>
      <c r="J107" s="85">
        <f t="shared" si="207"/>
        <v>0</v>
      </c>
      <c r="K107" s="85">
        <f t="shared" si="207"/>
        <v>0</v>
      </c>
      <c r="L107" s="85">
        <f t="shared" si="207"/>
        <v>0</v>
      </c>
      <c r="M107" s="85">
        <f t="shared" si="207"/>
        <v>0</v>
      </c>
      <c r="N107" s="85">
        <f t="shared" si="207"/>
        <v>0</v>
      </c>
      <c r="O107" s="85">
        <f t="shared" si="207"/>
        <v>0</v>
      </c>
      <c r="P107" s="85">
        <f t="shared" si="207"/>
        <v>0</v>
      </c>
      <c r="Q107" s="85">
        <f t="shared" si="207"/>
        <v>0</v>
      </c>
      <c r="R107" s="85">
        <f t="shared" si="207"/>
        <v>0</v>
      </c>
      <c r="S107" s="85">
        <f t="shared" si="207"/>
        <v>852.73607674830919</v>
      </c>
      <c r="T107" s="85">
        <f t="shared" si="207"/>
        <v>852.73607674830919</v>
      </c>
      <c r="U107" s="85">
        <f t="shared" si="207"/>
        <v>852.73607674830919</v>
      </c>
      <c r="V107" s="85">
        <f t="shared" si="207"/>
        <v>852.73607674830919</v>
      </c>
      <c r="W107" s="85">
        <f t="shared" si="207"/>
        <v>852.73607674830919</v>
      </c>
      <c r="X107" s="85">
        <f t="shared" si="207"/>
        <v>852.73607674830919</v>
      </c>
      <c r="Y107" s="85">
        <f t="shared" si="207"/>
        <v>852.73607674830919</v>
      </c>
      <c r="Z107" s="85">
        <f t="shared" si="207"/>
        <v>852.73607674830919</v>
      </c>
      <c r="AA107" s="85">
        <f t="shared" si="207"/>
        <v>852.73607674830919</v>
      </c>
      <c r="AB107" s="85">
        <f t="shared" si="207"/>
        <v>852.73607674830919</v>
      </c>
      <c r="AC107" s="85">
        <f t="shared" si="207"/>
        <v>852.73607674830919</v>
      </c>
      <c r="AD107" s="85">
        <f t="shared" si="207"/>
        <v>852.73607674830919</v>
      </c>
      <c r="AE107" s="85">
        <f t="shared" si="207"/>
        <v>852.73607674830919</v>
      </c>
      <c r="AF107" s="85">
        <f t="shared" si="207"/>
        <v>852.73607674830919</v>
      </c>
      <c r="AG107" s="85">
        <f t="shared" si="207"/>
        <v>852.73607674830919</v>
      </c>
      <c r="AH107" s="85">
        <f t="shared" si="207"/>
        <v>852.73607674830919</v>
      </c>
      <c r="AI107" s="85">
        <f t="shared" si="207"/>
        <v>852.73607674830919</v>
      </c>
      <c r="AJ107" s="85">
        <f t="shared" si="207"/>
        <v>852.73607674830919</v>
      </c>
      <c r="AK107" s="85">
        <f t="shared" si="207"/>
        <v>852.73607674830919</v>
      </c>
      <c r="AL107" s="85">
        <f t="shared" si="207"/>
        <v>852.73607674830919</v>
      </c>
      <c r="AM107" s="85">
        <f t="shared" si="207"/>
        <v>852.73607674830919</v>
      </c>
      <c r="AN107" s="85">
        <f t="shared" si="207"/>
        <v>852.73607674830919</v>
      </c>
      <c r="AO107" s="85">
        <f t="shared" si="207"/>
        <v>852.73607674830919</v>
      </c>
      <c r="AP107" s="85">
        <f t="shared" si="207"/>
        <v>852.73607674830919</v>
      </c>
      <c r="AQ107" s="85">
        <f t="shared" si="207"/>
        <v>852.73607674830919</v>
      </c>
      <c r="AR107" s="85">
        <f t="shared" si="207"/>
        <v>852.73607674830919</v>
      </c>
      <c r="AS107" s="85">
        <f t="shared" si="207"/>
        <v>852.73607674830919</v>
      </c>
      <c r="AT107" s="85">
        <f t="shared" si="207"/>
        <v>852.73607674830919</v>
      </c>
      <c r="AU107" s="85">
        <f t="shared" si="207"/>
        <v>852.73607674830919</v>
      </c>
      <c r="AV107" s="85">
        <f t="shared" si="207"/>
        <v>852.73607674830919</v>
      </c>
      <c r="AW107" s="85">
        <f t="shared" si="207"/>
        <v>852.73607674830919</v>
      </c>
      <c r="AX107" s="85">
        <f t="shared" si="207"/>
        <v>852.73607674830919</v>
      </c>
      <c r="AY107" s="85">
        <f t="shared" si="207"/>
        <v>852.73607674830919</v>
      </c>
      <c r="AZ107" s="85">
        <f t="shared" si="207"/>
        <v>852.73607674830919</v>
      </c>
      <c r="BA107" s="85">
        <f t="shared" si="207"/>
        <v>852.73607674830919</v>
      </c>
      <c r="BB107" s="85">
        <f t="shared" si="207"/>
        <v>852.73607674830919</v>
      </c>
      <c r="BC107" s="85">
        <f t="shared" si="207"/>
        <v>852.73607674830919</v>
      </c>
      <c r="BD107" s="85">
        <f t="shared" si="207"/>
        <v>852.73607674830919</v>
      </c>
      <c r="BE107" s="85">
        <f t="shared" si="207"/>
        <v>852.73607674830919</v>
      </c>
      <c r="BF107" s="85">
        <f t="shared" si="207"/>
        <v>852.73607674830919</v>
      </c>
      <c r="BG107" s="85">
        <f t="shared" si="207"/>
        <v>852.73607674830919</v>
      </c>
      <c r="BH107" s="85">
        <f t="shared" si="207"/>
        <v>852.73607674830919</v>
      </c>
      <c r="BI107" s="85">
        <f t="shared" si="207"/>
        <v>852.73607674830919</v>
      </c>
      <c r="BJ107" s="85">
        <f t="shared" si="207"/>
        <v>852.73607674830919</v>
      </c>
      <c r="BK107" s="85">
        <f t="shared" si="207"/>
        <v>852.73607674830919</v>
      </c>
      <c r="BL107" s="85">
        <f t="shared" si="207"/>
        <v>852.73607674830919</v>
      </c>
      <c r="BM107" s="85">
        <f t="shared" si="207"/>
        <v>852.73607674830919</v>
      </c>
      <c r="BN107" s="85">
        <f t="shared" si="207"/>
        <v>852.73607674830919</v>
      </c>
      <c r="BO107" s="85">
        <f t="shared" si="207"/>
        <v>852.73607674830919</v>
      </c>
      <c r="BP107" s="85">
        <f t="shared" si="207"/>
        <v>852.73607674830919</v>
      </c>
      <c r="BQ107" s="85">
        <f t="shared" si="207"/>
        <v>852.73607674830919</v>
      </c>
      <c r="BR107" s="85">
        <f t="shared" si="207"/>
        <v>852.73607674830919</v>
      </c>
      <c r="BS107" s="85">
        <f t="shared" si="207"/>
        <v>852.73607674830919</v>
      </c>
      <c r="BT107" s="85">
        <f t="shared" ref="BT107:EE107" si="208">BT102</f>
        <v>852.73607674830919</v>
      </c>
      <c r="BU107" s="85">
        <f t="shared" si="208"/>
        <v>852.73607674830919</v>
      </c>
      <c r="BV107" s="85">
        <f t="shared" si="208"/>
        <v>852.73607674830919</v>
      </c>
      <c r="BW107" s="85">
        <f t="shared" si="208"/>
        <v>852.73607674830919</v>
      </c>
      <c r="BX107" s="85">
        <f t="shared" si="208"/>
        <v>852.73607674830919</v>
      </c>
      <c r="BY107" s="85">
        <f t="shared" si="208"/>
        <v>852.73607674830919</v>
      </c>
      <c r="BZ107" s="85">
        <f t="shared" si="208"/>
        <v>852.73607674830919</v>
      </c>
      <c r="CA107" s="85">
        <f t="shared" si="208"/>
        <v>852.73607674830919</v>
      </c>
      <c r="CB107" s="85">
        <f t="shared" si="208"/>
        <v>852.73607674830919</v>
      </c>
      <c r="CC107" s="85">
        <f t="shared" si="208"/>
        <v>852.73607674830919</v>
      </c>
      <c r="CD107" s="85">
        <f t="shared" si="208"/>
        <v>852.73607674830919</v>
      </c>
      <c r="CE107" s="85">
        <f t="shared" si="208"/>
        <v>852.73607674830919</v>
      </c>
      <c r="CF107" s="85">
        <f t="shared" si="208"/>
        <v>852.73607674830919</v>
      </c>
      <c r="CG107" s="85">
        <f t="shared" si="208"/>
        <v>852.73607674830919</v>
      </c>
      <c r="CH107" s="85">
        <f t="shared" si="208"/>
        <v>852.73607674830919</v>
      </c>
      <c r="CI107" s="85">
        <f t="shared" si="208"/>
        <v>852.73607674830919</v>
      </c>
      <c r="CJ107" s="85">
        <f t="shared" si="208"/>
        <v>852.73607674830919</v>
      </c>
      <c r="CK107" s="85">
        <f t="shared" si="208"/>
        <v>852.73607674830919</v>
      </c>
      <c r="CL107" s="85">
        <f t="shared" si="208"/>
        <v>852.73607674830919</v>
      </c>
      <c r="CM107" s="85">
        <f t="shared" si="208"/>
        <v>852.73607674830919</v>
      </c>
      <c r="CN107" s="85">
        <f t="shared" si="208"/>
        <v>852.73607674830919</v>
      </c>
      <c r="CO107" s="85">
        <f t="shared" si="208"/>
        <v>852.73607674830919</v>
      </c>
      <c r="CP107" s="85">
        <f t="shared" si="208"/>
        <v>852.73607674830919</v>
      </c>
      <c r="CQ107" s="85">
        <f t="shared" si="208"/>
        <v>852.73607674830919</v>
      </c>
      <c r="CR107" s="85">
        <f t="shared" si="208"/>
        <v>852.73607674830919</v>
      </c>
      <c r="CS107" s="85">
        <f t="shared" si="208"/>
        <v>852.73607674830919</v>
      </c>
      <c r="CT107" s="85">
        <f t="shared" si="208"/>
        <v>852.73607674830919</v>
      </c>
      <c r="CU107" s="85">
        <f t="shared" si="208"/>
        <v>852.73607674830919</v>
      </c>
      <c r="CV107" s="85">
        <f t="shared" si="208"/>
        <v>852.73607674830919</v>
      </c>
      <c r="CW107" s="85">
        <f t="shared" si="208"/>
        <v>852.73607674830919</v>
      </c>
      <c r="CX107" s="85">
        <f t="shared" si="208"/>
        <v>852.73607674830919</v>
      </c>
      <c r="CY107" s="85">
        <f t="shared" si="208"/>
        <v>852.73607674830919</v>
      </c>
      <c r="CZ107" s="85">
        <f t="shared" si="208"/>
        <v>852.73607674830919</v>
      </c>
      <c r="DA107" s="85">
        <f t="shared" si="208"/>
        <v>852.73607674830919</v>
      </c>
      <c r="DB107" s="85">
        <f t="shared" si="208"/>
        <v>852.73607674830919</v>
      </c>
      <c r="DC107" s="85">
        <f t="shared" si="208"/>
        <v>852.73607674830919</v>
      </c>
      <c r="DD107" s="85">
        <f t="shared" si="208"/>
        <v>852.73607674830919</v>
      </c>
      <c r="DE107" s="85">
        <f t="shared" si="208"/>
        <v>852.73607674830919</v>
      </c>
      <c r="DF107" s="85">
        <f t="shared" si="208"/>
        <v>852.73607674830919</v>
      </c>
      <c r="DG107" s="85">
        <f t="shared" si="208"/>
        <v>852.73607674830919</v>
      </c>
      <c r="DH107" s="85">
        <f t="shared" si="208"/>
        <v>852.73607674830919</v>
      </c>
      <c r="DI107" s="85">
        <f t="shared" si="208"/>
        <v>852.73607674830919</v>
      </c>
      <c r="DJ107" s="85">
        <f t="shared" si="208"/>
        <v>852.73607674830919</v>
      </c>
      <c r="DK107" s="85">
        <f t="shared" si="208"/>
        <v>852.73607674830919</v>
      </c>
      <c r="DL107" s="85">
        <f t="shared" si="208"/>
        <v>852.73607674830919</v>
      </c>
      <c r="DM107" s="85">
        <f t="shared" si="208"/>
        <v>852.73607674830919</v>
      </c>
      <c r="DN107" s="85">
        <f t="shared" si="208"/>
        <v>852.73607674830919</v>
      </c>
      <c r="DO107" s="85">
        <f t="shared" si="208"/>
        <v>852.73607674830919</v>
      </c>
      <c r="DP107" s="85">
        <f t="shared" si="208"/>
        <v>852.73607674830919</v>
      </c>
      <c r="DQ107" s="85">
        <f t="shared" si="208"/>
        <v>852.73607674830919</v>
      </c>
      <c r="DR107" s="85">
        <f t="shared" si="208"/>
        <v>852.73607674830919</v>
      </c>
      <c r="DS107" s="85">
        <f t="shared" si="208"/>
        <v>852.73607674830919</v>
      </c>
      <c r="DT107" s="85">
        <f t="shared" si="208"/>
        <v>852.73607674830919</v>
      </c>
      <c r="DU107" s="85">
        <f t="shared" si="208"/>
        <v>852.73607674830919</v>
      </c>
      <c r="DV107" s="85">
        <f t="shared" si="208"/>
        <v>852.73607674830919</v>
      </c>
      <c r="DW107" s="85">
        <f t="shared" si="208"/>
        <v>852.73607674830919</v>
      </c>
      <c r="DX107" s="85">
        <f t="shared" si="208"/>
        <v>852.73607674830919</v>
      </c>
      <c r="DY107" s="85">
        <f t="shared" si="208"/>
        <v>852.73607674830919</v>
      </c>
      <c r="DZ107" s="85">
        <f t="shared" si="208"/>
        <v>852.73607674830919</v>
      </c>
      <c r="EA107" s="85">
        <f t="shared" si="208"/>
        <v>852.73607674830919</v>
      </c>
      <c r="EB107" s="85">
        <f t="shared" si="208"/>
        <v>852.73607674830919</v>
      </c>
      <c r="EC107" s="85">
        <f t="shared" si="208"/>
        <v>852.73607674830919</v>
      </c>
      <c r="ED107" s="85">
        <f t="shared" si="208"/>
        <v>852.73607674830919</v>
      </c>
      <c r="EE107" s="85">
        <f t="shared" si="208"/>
        <v>852.73607674830919</v>
      </c>
      <c r="EF107" s="85">
        <f t="shared" ref="EF107:GQ107" si="209">EF102</f>
        <v>852.73607674830919</v>
      </c>
      <c r="EG107" s="85">
        <f t="shared" si="209"/>
        <v>852.73607674830919</v>
      </c>
      <c r="EH107" s="85">
        <f t="shared" si="209"/>
        <v>852.73607674830919</v>
      </c>
      <c r="EI107" s="85">
        <f t="shared" si="209"/>
        <v>852.73607674830919</v>
      </c>
      <c r="EJ107" s="85">
        <f t="shared" si="209"/>
        <v>852.73607674830919</v>
      </c>
      <c r="EK107" s="85">
        <f t="shared" si="209"/>
        <v>852.73607674830919</v>
      </c>
      <c r="EL107" s="85">
        <f t="shared" si="209"/>
        <v>852.73607674830919</v>
      </c>
      <c r="EM107" s="85">
        <f t="shared" si="209"/>
        <v>852.73607674830919</v>
      </c>
      <c r="EN107" s="85">
        <f t="shared" si="209"/>
        <v>852.73607674830919</v>
      </c>
      <c r="EO107" s="85">
        <f t="shared" si="209"/>
        <v>852.73607674830919</v>
      </c>
      <c r="EP107" s="85">
        <f t="shared" si="209"/>
        <v>852.73607674830919</v>
      </c>
      <c r="EQ107" s="85">
        <f t="shared" si="209"/>
        <v>852.73607674830919</v>
      </c>
      <c r="ER107" s="85">
        <f t="shared" si="209"/>
        <v>852.73607674830919</v>
      </c>
      <c r="ES107" s="85">
        <f t="shared" si="209"/>
        <v>852.73607674830919</v>
      </c>
      <c r="ET107" s="85">
        <f t="shared" si="209"/>
        <v>852.73607674830919</v>
      </c>
      <c r="EU107" s="85">
        <f t="shared" si="209"/>
        <v>852.73607674830919</v>
      </c>
      <c r="EV107" s="85">
        <f t="shared" si="209"/>
        <v>852.73607674830919</v>
      </c>
      <c r="EW107" s="85">
        <f t="shared" si="209"/>
        <v>852.73607674830919</v>
      </c>
      <c r="EX107" s="85">
        <f t="shared" si="209"/>
        <v>852.73607674830919</v>
      </c>
      <c r="EY107" s="85">
        <f t="shared" si="209"/>
        <v>852.73607674830919</v>
      </c>
      <c r="EZ107" s="85">
        <f t="shared" si="209"/>
        <v>852.73607674830919</v>
      </c>
      <c r="FA107" s="85">
        <f t="shared" si="209"/>
        <v>852.73607674830919</v>
      </c>
      <c r="FB107" s="85">
        <f t="shared" si="209"/>
        <v>852.73607674830919</v>
      </c>
      <c r="FC107" s="85">
        <f t="shared" si="209"/>
        <v>852.73607674830919</v>
      </c>
      <c r="FD107" s="85">
        <f t="shared" si="209"/>
        <v>852.73607674830919</v>
      </c>
      <c r="FE107" s="85">
        <f t="shared" si="209"/>
        <v>852.73607674830919</v>
      </c>
      <c r="FF107" s="85">
        <f t="shared" si="209"/>
        <v>852.73607674830919</v>
      </c>
      <c r="FG107" s="85">
        <f t="shared" si="209"/>
        <v>852.73607674830919</v>
      </c>
      <c r="FH107" s="85">
        <f t="shared" si="209"/>
        <v>852.73607674830919</v>
      </c>
      <c r="FI107" s="85">
        <f t="shared" si="209"/>
        <v>852.73607674830919</v>
      </c>
      <c r="FJ107" s="85">
        <f t="shared" si="209"/>
        <v>852.73607674830919</v>
      </c>
      <c r="FK107" s="85">
        <f t="shared" si="209"/>
        <v>852.73607674830919</v>
      </c>
      <c r="FL107" s="85">
        <f t="shared" si="209"/>
        <v>852.73607674830919</v>
      </c>
      <c r="FM107" s="85">
        <f t="shared" si="209"/>
        <v>852.73607674830919</v>
      </c>
      <c r="FN107" s="85">
        <f t="shared" si="209"/>
        <v>852.73607674830919</v>
      </c>
      <c r="FO107" s="85">
        <f t="shared" si="209"/>
        <v>852.73607674830919</v>
      </c>
      <c r="FP107" s="85">
        <f t="shared" si="209"/>
        <v>852.73607674830919</v>
      </c>
      <c r="FQ107" s="85">
        <f t="shared" si="209"/>
        <v>852.73607674830919</v>
      </c>
      <c r="FR107" s="85">
        <f t="shared" si="209"/>
        <v>852.73607674830919</v>
      </c>
      <c r="FS107" s="85">
        <f t="shared" si="209"/>
        <v>852.73607674830919</v>
      </c>
      <c r="FT107" s="85">
        <f t="shared" si="209"/>
        <v>852.73607674830919</v>
      </c>
      <c r="FU107" s="85">
        <f t="shared" si="209"/>
        <v>852.73607674830919</v>
      </c>
      <c r="FV107" s="85">
        <f t="shared" si="209"/>
        <v>852.73607674830919</v>
      </c>
      <c r="FW107" s="85">
        <f t="shared" si="209"/>
        <v>852.73607674830919</v>
      </c>
      <c r="FX107" s="85">
        <f t="shared" si="209"/>
        <v>852.73607674830919</v>
      </c>
      <c r="FY107" s="85">
        <f t="shared" si="209"/>
        <v>852.73607674830919</v>
      </c>
      <c r="FZ107" s="85">
        <f t="shared" si="209"/>
        <v>852.73607674830919</v>
      </c>
      <c r="GA107" s="85">
        <f t="shared" si="209"/>
        <v>852.73607674830919</v>
      </c>
      <c r="GB107" s="85">
        <f t="shared" si="209"/>
        <v>852.73607674830919</v>
      </c>
      <c r="GC107" s="85">
        <f t="shared" si="209"/>
        <v>852.73607674830919</v>
      </c>
      <c r="GD107" s="85">
        <f t="shared" si="209"/>
        <v>852.73607674830919</v>
      </c>
      <c r="GE107" s="85">
        <f t="shared" si="209"/>
        <v>852.73607674830919</v>
      </c>
      <c r="GF107" s="85">
        <f t="shared" si="209"/>
        <v>852.73607674830919</v>
      </c>
      <c r="GG107" s="85">
        <f t="shared" si="209"/>
        <v>852.73607674830919</v>
      </c>
      <c r="GH107" s="85">
        <f t="shared" si="209"/>
        <v>852.73607674830919</v>
      </c>
      <c r="GI107" s="85">
        <f t="shared" si="209"/>
        <v>852.73607674830919</v>
      </c>
      <c r="GJ107" s="85">
        <f t="shared" si="209"/>
        <v>852.73607674830919</v>
      </c>
      <c r="GK107" s="85">
        <f t="shared" si="209"/>
        <v>852.73607674830919</v>
      </c>
      <c r="GL107" s="85">
        <f t="shared" si="209"/>
        <v>852.73607674830919</v>
      </c>
      <c r="GM107" s="85">
        <f t="shared" si="209"/>
        <v>852.73607674830919</v>
      </c>
      <c r="GN107" s="85">
        <f t="shared" si="209"/>
        <v>852.73607674830919</v>
      </c>
      <c r="GO107" s="85">
        <f t="shared" si="209"/>
        <v>852.73607674830919</v>
      </c>
      <c r="GP107" s="85">
        <f t="shared" si="209"/>
        <v>852.73607674830919</v>
      </c>
      <c r="GQ107" s="85">
        <f t="shared" si="209"/>
        <v>852.73607674830919</v>
      </c>
      <c r="GR107" s="85">
        <f t="shared" ref="GR107:IL107" si="210">GR102</f>
        <v>852.73607674830919</v>
      </c>
      <c r="GS107" s="85">
        <f t="shared" si="210"/>
        <v>852.73607674830919</v>
      </c>
      <c r="GT107" s="85">
        <f t="shared" si="210"/>
        <v>852.73607674830919</v>
      </c>
      <c r="GU107" s="85">
        <f t="shared" si="210"/>
        <v>852.73607674830919</v>
      </c>
      <c r="GV107" s="85">
        <f t="shared" si="210"/>
        <v>852.73607674830919</v>
      </c>
      <c r="GW107" s="85">
        <f t="shared" si="210"/>
        <v>852.73607674830919</v>
      </c>
      <c r="GX107" s="85">
        <f t="shared" si="210"/>
        <v>852.73607674830919</v>
      </c>
      <c r="GY107" s="85">
        <f t="shared" si="210"/>
        <v>852.73607674830919</v>
      </c>
      <c r="GZ107" s="85">
        <f t="shared" si="210"/>
        <v>852.73607674830919</v>
      </c>
      <c r="HA107" s="85">
        <f t="shared" si="210"/>
        <v>852.73607674830919</v>
      </c>
      <c r="HB107" s="85">
        <f t="shared" si="210"/>
        <v>852.73607674830919</v>
      </c>
      <c r="HC107" s="85">
        <f t="shared" si="210"/>
        <v>852.73607674830919</v>
      </c>
      <c r="HD107" s="85">
        <f t="shared" si="210"/>
        <v>852.73607674830919</v>
      </c>
      <c r="HE107" s="85">
        <f t="shared" si="210"/>
        <v>852.73607674830919</v>
      </c>
      <c r="HF107" s="85">
        <f t="shared" si="210"/>
        <v>852.73607674830919</v>
      </c>
      <c r="HG107" s="85">
        <f t="shared" si="210"/>
        <v>852.73607674830919</v>
      </c>
      <c r="HH107" s="85">
        <f t="shared" si="210"/>
        <v>852.73607674830919</v>
      </c>
      <c r="HI107" s="85">
        <f t="shared" si="210"/>
        <v>852.73607674830919</v>
      </c>
      <c r="HJ107" s="85">
        <f t="shared" si="210"/>
        <v>852.73607674830919</v>
      </c>
      <c r="HK107" s="85">
        <f t="shared" si="210"/>
        <v>852.73607674830919</v>
      </c>
      <c r="HL107" s="85">
        <f t="shared" si="210"/>
        <v>852.73607674830919</v>
      </c>
      <c r="HM107" s="85">
        <f t="shared" si="210"/>
        <v>852.73607674830919</v>
      </c>
      <c r="HN107" s="85">
        <f t="shared" si="210"/>
        <v>852.73607674830919</v>
      </c>
      <c r="HO107" s="85">
        <f t="shared" si="210"/>
        <v>852.73607674830919</v>
      </c>
      <c r="HP107" s="85">
        <f t="shared" si="210"/>
        <v>852.73607674830919</v>
      </c>
      <c r="HQ107" s="85">
        <f t="shared" si="210"/>
        <v>852.73607674830919</v>
      </c>
      <c r="HR107" s="85">
        <f t="shared" si="210"/>
        <v>852.73607674830919</v>
      </c>
      <c r="HS107" s="85">
        <f t="shared" si="210"/>
        <v>852.73607674830919</v>
      </c>
      <c r="HT107" s="85">
        <f t="shared" si="210"/>
        <v>852.73607674830919</v>
      </c>
      <c r="HU107" s="85">
        <f t="shared" si="210"/>
        <v>852.73607674830919</v>
      </c>
      <c r="HV107" s="85">
        <f t="shared" si="210"/>
        <v>852.73607674830919</v>
      </c>
      <c r="HW107" s="85">
        <f t="shared" si="210"/>
        <v>852.73607674830919</v>
      </c>
      <c r="HX107" s="85">
        <f t="shared" si="210"/>
        <v>852.73607674830919</v>
      </c>
      <c r="HY107" s="85">
        <f t="shared" si="210"/>
        <v>852.73607674830919</v>
      </c>
      <c r="HZ107" s="85">
        <f t="shared" si="210"/>
        <v>852.73607674830919</v>
      </c>
      <c r="IA107" s="85">
        <f t="shared" si="210"/>
        <v>852.73607674830919</v>
      </c>
      <c r="IB107" s="85">
        <f t="shared" si="210"/>
        <v>852.73607674830919</v>
      </c>
      <c r="IC107" s="85">
        <f t="shared" si="210"/>
        <v>852.73607674830919</v>
      </c>
      <c r="ID107" s="85">
        <f t="shared" si="210"/>
        <v>852.73607674830919</v>
      </c>
      <c r="IE107" s="85">
        <f t="shared" si="210"/>
        <v>852.73607674830919</v>
      </c>
      <c r="IF107" s="85">
        <f t="shared" si="210"/>
        <v>852.73607674830919</v>
      </c>
      <c r="IG107" s="85">
        <f t="shared" si="210"/>
        <v>852.73607674830919</v>
      </c>
      <c r="IH107" s="85">
        <f t="shared" si="210"/>
        <v>852.73607674830919</v>
      </c>
      <c r="II107" s="85">
        <f t="shared" si="210"/>
        <v>852.73607674830919</v>
      </c>
      <c r="IJ107" s="85">
        <f t="shared" si="210"/>
        <v>852.73607674830919</v>
      </c>
      <c r="IK107" s="85">
        <f t="shared" si="210"/>
        <v>852.73607674830919</v>
      </c>
      <c r="IL107" s="85">
        <f t="shared" si="210"/>
        <v>852.73607674830919</v>
      </c>
    </row>
    <row r="108" spans="2:248" ht="12" customHeight="1" outlineLevel="2" x14ac:dyDescent="0.3">
      <c r="B108" s="7" t="s">
        <v>375</v>
      </c>
      <c r="C108" s="56" t="s">
        <v>280</v>
      </c>
      <c r="E108" s="85">
        <f>Assump!$D$46*(Assump!$H$46=1)/(1+Assump!$D$179)+Assump!$D$46*(Assump!$H$46=0)</f>
        <v>16.666666666666668</v>
      </c>
      <c r="F108" s="48" t="s">
        <v>348</v>
      </c>
      <c r="G108" s="85">
        <f t="shared" ref="G108:BR108" ca="1" si="211">$E108*G$8*G$98</f>
        <v>0</v>
      </c>
      <c r="H108" s="85">
        <f t="shared" ca="1" si="211"/>
        <v>0</v>
      </c>
      <c r="I108" s="85">
        <f t="shared" ca="1" si="211"/>
        <v>0</v>
      </c>
      <c r="J108" s="85">
        <f t="shared" ca="1" si="211"/>
        <v>0</v>
      </c>
      <c r="K108" s="85">
        <f t="shared" ca="1" si="211"/>
        <v>0</v>
      </c>
      <c r="L108" s="85">
        <f t="shared" ca="1" si="211"/>
        <v>0</v>
      </c>
      <c r="M108" s="85">
        <f t="shared" ca="1" si="211"/>
        <v>0</v>
      </c>
      <c r="N108" s="85">
        <f t="shared" ca="1" si="211"/>
        <v>0</v>
      </c>
      <c r="O108" s="85">
        <f t="shared" ca="1" si="211"/>
        <v>0</v>
      </c>
      <c r="P108" s="85">
        <f t="shared" ca="1" si="211"/>
        <v>0</v>
      </c>
      <c r="Q108" s="85">
        <f t="shared" ca="1" si="211"/>
        <v>0</v>
      </c>
      <c r="R108" s="85">
        <f t="shared" ca="1" si="211"/>
        <v>0</v>
      </c>
      <c r="S108" s="85">
        <f t="shared" ca="1" si="211"/>
        <v>16.719888563464703</v>
      </c>
      <c r="T108" s="85">
        <f t="shared" ca="1" si="211"/>
        <v>16.773280414480666</v>
      </c>
      <c r="U108" s="85">
        <f t="shared" ca="1" si="211"/>
        <v>16.82684276243171</v>
      </c>
      <c r="V108" s="85">
        <f t="shared" ca="1" si="211"/>
        <v>16.881929466991885</v>
      </c>
      <c r="W108" s="85">
        <f t="shared" ca="1" si="211"/>
        <v>16.937196511088253</v>
      </c>
      <c r="X108" s="85">
        <f t="shared" ca="1" si="211"/>
        <v>16.992644485105526</v>
      </c>
      <c r="Y108" s="85">
        <f t="shared" ca="1" si="211"/>
        <v>17.048273981361177</v>
      </c>
      <c r="Z108" s="85">
        <f t="shared" ca="1" si="211"/>
        <v>17.104085594111787</v>
      </c>
      <c r="AA108" s="85">
        <f t="shared" ca="1" si="211"/>
        <v>17.160079919559365</v>
      </c>
      <c r="AB108" s="85">
        <f t="shared" ca="1" si="211"/>
        <v>17.216257555857741</v>
      </c>
      <c r="AC108" s="85">
        <f t="shared" ca="1" si="211"/>
        <v>17.272619103118934</v>
      </c>
      <c r="AD108" s="85">
        <f t="shared" ca="1" si="211"/>
        <v>17.329165163419582</v>
      </c>
      <c r="AE108" s="85">
        <f t="shared" ca="1" si="211"/>
        <v>17.385896340807363</v>
      </c>
      <c r="AF108" s="85">
        <f t="shared" ca="1" si="211"/>
        <v>17.442813241307451</v>
      </c>
      <c r="AG108" s="85">
        <f t="shared" ca="1" si="211"/>
        <v>17.499916472928987</v>
      </c>
      <c r="AH108" s="85">
        <f t="shared" ca="1" si="211"/>
        <v>17.557206645671574</v>
      </c>
      <c r="AI108" s="85">
        <f t="shared" ca="1" si="211"/>
        <v>17.614684371531794</v>
      </c>
      <c r="AJ108" s="85">
        <f t="shared" ca="1" si="211"/>
        <v>17.672350264509756</v>
      </c>
      <c r="AK108" s="85">
        <f t="shared" ca="1" si="211"/>
        <v>17.730204940615636</v>
      </c>
      <c r="AL108" s="85">
        <f t="shared" ca="1" si="211"/>
        <v>17.788249017876268</v>
      </c>
      <c r="AM108" s="85">
        <f t="shared" ca="1" si="211"/>
        <v>17.846483116341751</v>
      </c>
      <c r="AN108" s="85">
        <f t="shared" ca="1" si="211"/>
        <v>17.904907858092063</v>
      </c>
      <c r="AO108" s="85">
        <f t="shared" ca="1" si="211"/>
        <v>17.963523867243705</v>
      </c>
      <c r="AP108" s="85">
        <f t="shared" ca="1" si="211"/>
        <v>18.022331769956381</v>
      </c>
      <c r="AQ108" s="85">
        <f t="shared" ca="1" si="211"/>
        <v>18.081332194439675</v>
      </c>
      <c r="AR108" s="85">
        <f t="shared" ca="1" si="211"/>
        <v>18.140525770959769</v>
      </c>
      <c r="AS108" s="85">
        <f t="shared" ca="1" si="211"/>
        <v>18.199913131846163</v>
      </c>
      <c r="AT108" s="85">
        <f t="shared" ca="1" si="211"/>
        <v>18.25949491149845</v>
      </c>
      <c r="AU108" s="85">
        <f t="shared" ca="1" si="211"/>
        <v>18.319271746393081</v>
      </c>
      <c r="AV108" s="85">
        <f t="shared" ca="1" si="211"/>
        <v>18.379244275090162</v>
      </c>
      <c r="AW108" s="85">
        <f t="shared" ca="1" si="211"/>
        <v>18.439413138240276</v>
      </c>
      <c r="AX108" s="85">
        <f t="shared" ca="1" si="211"/>
        <v>18.499778978591337</v>
      </c>
      <c r="AY108" s="85">
        <f t="shared" ca="1" si="211"/>
        <v>18.560342440995438</v>
      </c>
      <c r="AZ108" s="85">
        <f t="shared" ca="1" si="211"/>
        <v>18.621104172415759</v>
      </c>
      <c r="BA108" s="85">
        <f t="shared" ca="1" si="211"/>
        <v>18.682064821933469</v>
      </c>
      <c r="BB108" s="85">
        <f t="shared" ca="1" si="211"/>
        <v>18.743225040754652</v>
      </c>
      <c r="BC108" s="85">
        <f t="shared" ca="1" si="211"/>
        <v>18.804585482217277</v>
      </c>
      <c r="BD108" s="85">
        <f t="shared" ca="1" si="211"/>
        <v>18.866146801798173</v>
      </c>
      <c r="BE108" s="85">
        <f t="shared" ca="1" si="211"/>
        <v>18.927909657120026</v>
      </c>
      <c r="BF108" s="85">
        <f t="shared" ca="1" si="211"/>
        <v>18.989874707958407</v>
      </c>
      <c r="BG108" s="85">
        <f t="shared" ca="1" si="211"/>
        <v>19.052042616248823</v>
      </c>
      <c r="BH108" s="85">
        <f t="shared" ca="1" si="211"/>
        <v>19.114414046093785</v>
      </c>
      <c r="BI108" s="85">
        <f t="shared" ca="1" si="211"/>
        <v>19.176989663769902</v>
      </c>
      <c r="BJ108" s="85">
        <f t="shared" ca="1" si="211"/>
        <v>19.239770137735004</v>
      </c>
      <c r="BK108" s="85">
        <f t="shared" ca="1" si="211"/>
        <v>19.302756138635271</v>
      </c>
      <c r="BL108" s="85">
        <f t="shared" ca="1" si="211"/>
        <v>19.365948339312403</v>
      </c>
      <c r="BM108" s="85">
        <f t="shared" ca="1" si="211"/>
        <v>19.42934741481082</v>
      </c>
      <c r="BN108" s="85">
        <f t="shared" ca="1" si="211"/>
        <v>19.492954042384852</v>
      </c>
      <c r="BO108" s="85">
        <f t="shared" ca="1" si="211"/>
        <v>19.556768901505979</v>
      </c>
      <c r="BP108" s="85">
        <f t="shared" ca="1" si="211"/>
        <v>19.62079267387011</v>
      </c>
      <c r="BQ108" s="85">
        <f t="shared" ca="1" si="211"/>
        <v>19.685026043404836</v>
      </c>
      <c r="BR108" s="85">
        <f t="shared" ca="1" si="211"/>
        <v>19.749469696276751</v>
      </c>
      <c r="BS108" s="85">
        <f t="shared" ref="BS108:ED108" ca="1" si="212">$E108*BS$8*BS$98</f>
        <v>19.814124320898781</v>
      </c>
      <c r="BT108" s="85">
        <f t="shared" ca="1" si="212"/>
        <v>19.878990607937542</v>
      </c>
      <c r="BU108" s="85">
        <f t="shared" ca="1" si="212"/>
        <v>19.944069250320709</v>
      </c>
      <c r="BV108" s="85">
        <f t="shared" ca="1" si="212"/>
        <v>20.009360943244413</v>
      </c>
      <c r="BW108" s="85">
        <f t="shared" ca="1" si="212"/>
        <v>20.074866384180687</v>
      </c>
      <c r="BX108" s="85">
        <f t="shared" ca="1" si="212"/>
        <v>20.140586272884907</v>
      </c>
      <c r="BY108" s="85">
        <f t="shared" ca="1" si="212"/>
        <v>20.206521311403261</v>
      </c>
      <c r="BZ108" s="85">
        <f t="shared" ca="1" si="212"/>
        <v>20.272672204080248</v>
      </c>
      <c r="CA108" s="85">
        <f t="shared" ca="1" si="212"/>
        <v>20.339039657566225</v>
      </c>
      <c r="CB108" s="85">
        <f t="shared" ca="1" si="212"/>
        <v>20.405624380824921</v>
      </c>
      <c r="CC108" s="85">
        <f t="shared" ca="1" si="212"/>
        <v>20.472427085141035</v>
      </c>
      <c r="CD108" s="85">
        <f t="shared" ca="1" si="212"/>
        <v>20.539448484127828</v>
      </c>
      <c r="CE108" s="85">
        <f t="shared" ca="1" si="212"/>
        <v>20.606689293734743</v>
      </c>
      <c r="CF108" s="85">
        <f t="shared" ca="1" si="212"/>
        <v>20.674150232255052</v>
      </c>
      <c r="CG108" s="85">
        <f t="shared" ca="1" si="212"/>
        <v>20.74183202033354</v>
      </c>
      <c r="CH108" s="85">
        <f t="shared" ca="1" si="212"/>
        <v>20.809735380974193</v>
      </c>
      <c r="CI108" s="85">
        <f t="shared" ca="1" si="212"/>
        <v>20.877861039547923</v>
      </c>
      <c r="CJ108" s="85">
        <f t="shared" ca="1" si="212"/>
        <v>20.946209723800312</v>
      </c>
      <c r="CK108" s="85">
        <f t="shared" ca="1" si="212"/>
        <v>21.014782163859397</v>
      </c>
      <c r="CL108" s="85">
        <f t="shared" ca="1" si="212"/>
        <v>21.083579092243468</v>
      </c>
      <c r="CM108" s="85">
        <f t="shared" ca="1" si="212"/>
        <v>21.152601243868883</v>
      </c>
      <c r="CN108" s="85">
        <f t="shared" ca="1" si="212"/>
        <v>21.221849356057927</v>
      </c>
      <c r="CO108" s="85">
        <f t="shared" ca="1" si="212"/>
        <v>21.291324168546687</v>
      </c>
      <c r="CP108" s="85">
        <f t="shared" ca="1" si="212"/>
        <v>21.361026423492952</v>
      </c>
      <c r="CQ108" s="85">
        <f t="shared" ca="1" si="212"/>
        <v>21.430956865484141</v>
      </c>
      <c r="CR108" s="85">
        <f t="shared" ca="1" si="212"/>
        <v>21.501116241545269</v>
      </c>
      <c r="CS108" s="85">
        <f t="shared" ca="1" si="212"/>
        <v>21.5715053011469</v>
      </c>
      <c r="CT108" s="85">
        <f t="shared" ca="1" si="212"/>
        <v>21.642124796213178</v>
      </c>
      <c r="CU108" s="85">
        <f t="shared" ca="1" si="212"/>
        <v>21.712975481129853</v>
      </c>
      <c r="CV108" s="85">
        <f t="shared" ca="1" si="212"/>
        <v>21.784058112752337</v>
      </c>
      <c r="CW108" s="85">
        <f t="shared" ca="1" si="212"/>
        <v>21.85537345041379</v>
      </c>
      <c r="CX108" s="85">
        <f t="shared" ca="1" si="212"/>
        <v>21.926922255933224</v>
      </c>
      <c r="CY108" s="85">
        <f t="shared" ca="1" si="212"/>
        <v>21.998705293623658</v>
      </c>
      <c r="CZ108" s="85">
        <f t="shared" ca="1" si="212"/>
        <v>22.070723330300261</v>
      </c>
      <c r="DA108" s="85">
        <f t="shared" ca="1" si="212"/>
        <v>22.142977135288572</v>
      </c>
      <c r="DB108" s="85">
        <f t="shared" ca="1" si="212"/>
        <v>22.215467480432686</v>
      </c>
      <c r="DC108" s="85">
        <f t="shared" ca="1" si="212"/>
        <v>22.288195140103525</v>
      </c>
      <c r="DD108" s="85">
        <f t="shared" ca="1" si="212"/>
        <v>22.361160891207096</v>
      </c>
      <c r="DE108" s="85">
        <f t="shared" ca="1" si="212"/>
        <v>22.434365513192791</v>
      </c>
      <c r="DF108" s="85">
        <f t="shared" ca="1" si="212"/>
        <v>22.507809788061721</v>
      </c>
      <c r="DG108" s="85">
        <f t="shared" ca="1" si="212"/>
        <v>22.581494500375069</v>
      </c>
      <c r="DH108" s="85">
        <f t="shared" ca="1" si="212"/>
        <v>22.65542043726245</v>
      </c>
      <c r="DI108" s="85">
        <f t="shared" ca="1" si="212"/>
        <v>22.729588388430361</v>
      </c>
      <c r="DJ108" s="85">
        <f t="shared" ca="1" si="212"/>
        <v>22.803999146170572</v>
      </c>
      <c r="DK108" s="85">
        <f t="shared" ca="1" si="212"/>
        <v>22.878653505368618</v>
      </c>
      <c r="DL108" s="85">
        <f t="shared" ca="1" si="212"/>
        <v>22.953552263512289</v>
      </c>
      <c r="DM108" s="85">
        <f t="shared" ca="1" si="212"/>
        <v>23.028696220700134</v>
      </c>
      <c r="DN108" s="85">
        <f t="shared" ca="1" si="212"/>
        <v>23.104086179650015</v>
      </c>
      <c r="DO108" s="85">
        <f t="shared" ca="1" si="212"/>
        <v>23.179722945707688</v>
      </c>
      <c r="DP108" s="85">
        <f t="shared" ca="1" si="212"/>
        <v>23.255607326855401</v>
      </c>
      <c r="DQ108" s="85">
        <f t="shared" ca="1" si="212"/>
        <v>23.331740133720523</v>
      </c>
      <c r="DR108" s="85">
        <f t="shared" ca="1" si="212"/>
        <v>23.408122179584211</v>
      </c>
      <c r="DS108" s="85">
        <f t="shared" ca="1" si="212"/>
        <v>23.484754280390089</v>
      </c>
      <c r="DT108" s="85">
        <f t="shared" ca="1" si="212"/>
        <v>23.561637254752966</v>
      </c>
      <c r="DU108" s="85">
        <f t="shared" ca="1" si="212"/>
        <v>23.638771923967592</v>
      </c>
      <c r="DV108" s="85">
        <f t="shared" ca="1" si="212"/>
        <v>23.716159112017412</v>
      </c>
      <c r="DW108" s="85">
        <f t="shared" ca="1" si="212"/>
        <v>23.79379964558338</v>
      </c>
      <c r="DX108" s="85">
        <f t="shared" ca="1" si="212"/>
        <v>23.871694354052799</v>
      </c>
      <c r="DY108" s="85">
        <f t="shared" ca="1" si="212"/>
        <v>23.949844069528154</v>
      </c>
      <c r="DZ108" s="85">
        <f t="shared" ca="1" si="212"/>
        <v>24.028249626836025</v>
      </c>
      <c r="EA108" s="85">
        <f t="shared" ca="1" si="212"/>
        <v>24.106911863536006</v>
      </c>
      <c r="EB108" s="85">
        <f t="shared" ca="1" si="212"/>
        <v>24.185831619929626</v>
      </c>
      <c r="EC108" s="85">
        <f t="shared" ca="1" si="212"/>
        <v>24.265009739069356</v>
      </c>
      <c r="ED108" s="85">
        <f t="shared" ca="1" si="212"/>
        <v>24.344447066767593</v>
      </c>
      <c r="EE108" s="85">
        <f t="shared" ref="EE108:GP108" ca="1" si="213">$E108*EE$8*EE$98</f>
        <v>24.424144451605706</v>
      </c>
      <c r="EF108" s="85">
        <f t="shared" ca="1" si="213"/>
        <v>24.504102744943101</v>
      </c>
      <c r="EG108" s="85">
        <f t="shared" ca="1" si="213"/>
        <v>24.584322800926309</v>
      </c>
      <c r="EH108" s="85">
        <f t="shared" ca="1" si="213"/>
        <v>24.66480547649812</v>
      </c>
      <c r="EI108" s="85">
        <f t="shared" ca="1" si="213"/>
        <v>24.74555163140673</v>
      </c>
      <c r="EJ108" s="85">
        <f t="shared" ca="1" si="213"/>
        <v>24.826562128214924</v>
      </c>
      <c r="EK108" s="85">
        <f t="shared" ca="1" si="213"/>
        <v>24.907837832309298</v>
      </c>
      <c r="EL108" s="85">
        <f t="shared" ca="1" si="213"/>
        <v>24.989379611909488</v>
      </c>
      <c r="EM108" s="85">
        <f t="shared" ca="1" si="213"/>
        <v>25.071188338077469</v>
      </c>
      <c r="EN108" s="85">
        <f t="shared" ca="1" si="213"/>
        <v>25.153264884726831</v>
      </c>
      <c r="EO108" s="85">
        <f t="shared" ca="1" si="213"/>
        <v>25.23561012863215</v>
      </c>
      <c r="EP108" s="85">
        <f t="shared" ca="1" si="213"/>
        <v>25.31822494943831</v>
      </c>
      <c r="EQ108" s="85">
        <f t="shared" ca="1" si="213"/>
        <v>25.40111022966995</v>
      </c>
      <c r="ER108" s="85">
        <f t="shared" ca="1" si="213"/>
        <v>25.484266854740838</v>
      </c>
      <c r="ES108" s="85">
        <f t="shared" ca="1" si="213"/>
        <v>25.567695712963378</v>
      </c>
      <c r="ET108" s="85">
        <f t="shared" ca="1" si="213"/>
        <v>25.651397695558064</v>
      </c>
      <c r="EU108" s="85">
        <f t="shared" ca="1" si="213"/>
        <v>25.735373696663018</v>
      </c>
      <c r="EV108" s="85">
        <f t="shared" ca="1" si="213"/>
        <v>25.819624613343539</v>
      </c>
      <c r="EW108" s="85">
        <f t="shared" ca="1" si="213"/>
        <v>25.904151345601683</v>
      </c>
      <c r="EX108" s="85">
        <f t="shared" ca="1" si="213"/>
        <v>25.988954796385883</v>
      </c>
      <c r="EY108" s="85">
        <f t="shared" ca="1" si="213"/>
        <v>26.074035871600582</v>
      </c>
      <c r="EZ108" s="85">
        <f t="shared" ca="1" si="213"/>
        <v>26.159395480115922</v>
      </c>
      <c r="FA108" s="85">
        <f t="shared" ca="1" si="213"/>
        <v>26.245034533777453</v>
      </c>
      <c r="FB108" s="85">
        <f t="shared" ca="1" si="213"/>
        <v>26.330953947415868</v>
      </c>
      <c r="FC108" s="85">
        <f t="shared" ca="1" si="213"/>
        <v>26.417154638856772</v>
      </c>
      <c r="FD108" s="85">
        <f t="shared" ca="1" si="213"/>
        <v>26.503637528930497</v>
      </c>
      <c r="FE108" s="85">
        <f t="shared" ca="1" si="213"/>
        <v>26.590403541481933</v>
      </c>
      <c r="FF108" s="85">
        <f t="shared" ca="1" si="213"/>
        <v>26.677453603380407</v>
      </c>
      <c r="FG108" s="85">
        <f t="shared" ca="1" si="213"/>
        <v>26.76478864452956</v>
      </c>
      <c r="FH108" s="85">
        <f t="shared" ca="1" si="213"/>
        <v>26.852409597877301</v>
      </c>
      <c r="FI108" s="85">
        <f t="shared" ca="1" si="213"/>
        <v>26.940317399425769</v>
      </c>
      <c r="FJ108" s="85">
        <f t="shared" ca="1" si="213"/>
        <v>27.028512988241335</v>
      </c>
      <c r="FK108" s="85">
        <f t="shared" ca="1" si="213"/>
        <v>27.116997306464622</v>
      </c>
      <c r="FL108" s="85">
        <f t="shared" ca="1" si="213"/>
        <v>27.205771299320574</v>
      </c>
      <c r="FM108" s="85">
        <f t="shared" ca="1" si="213"/>
        <v>27.294835915128566</v>
      </c>
      <c r="FN108" s="85">
        <f t="shared" ca="1" si="213"/>
        <v>27.384192105312515</v>
      </c>
      <c r="FO108" s="85">
        <f t="shared" ca="1" si="213"/>
        <v>27.473840824411052</v>
      </c>
      <c r="FP108" s="85">
        <f t="shared" ca="1" si="213"/>
        <v>27.563783030087727</v>
      </c>
      <c r="FQ108" s="85">
        <f t="shared" ca="1" si="213"/>
        <v>27.654019683141229</v>
      </c>
      <c r="FR108" s="85">
        <f t="shared" ca="1" si="213"/>
        <v>27.74455174751564</v>
      </c>
      <c r="FS108" s="85">
        <f t="shared" ca="1" si="213"/>
        <v>27.835380190310758</v>
      </c>
      <c r="FT108" s="85">
        <f t="shared" ca="1" si="213"/>
        <v>27.92650598179241</v>
      </c>
      <c r="FU108" s="85">
        <f t="shared" ca="1" si="213"/>
        <v>28.017930095402818</v>
      </c>
      <c r="FV108" s="85">
        <f t="shared" ca="1" si="213"/>
        <v>28.109653507771007</v>
      </c>
      <c r="FW108" s="85">
        <f t="shared" ca="1" si="213"/>
        <v>28.201677198723225</v>
      </c>
      <c r="FX108" s="85">
        <f t="shared" ca="1" si="213"/>
        <v>28.294002151293416</v>
      </c>
      <c r="FY108" s="85">
        <f t="shared" ca="1" si="213"/>
        <v>28.386629351733728</v>
      </c>
      <c r="FZ108" s="85">
        <f t="shared" ca="1" si="213"/>
        <v>28.47955978952503</v>
      </c>
      <c r="GA108" s="85">
        <f t="shared" ca="1" si="213"/>
        <v>28.572794457387513</v>
      </c>
      <c r="GB108" s="85">
        <f t="shared" ca="1" si="213"/>
        <v>28.666334351291255</v>
      </c>
      <c r="GC108" s="85">
        <f t="shared" ca="1" si="213"/>
        <v>28.760180470466892</v>
      </c>
      <c r="GD108" s="85">
        <f t="shared" ca="1" si="213"/>
        <v>28.854333817416279</v>
      </c>
      <c r="GE108" s="85">
        <f t="shared" ca="1" si="213"/>
        <v>28.948795397923202</v>
      </c>
      <c r="GF108" s="85">
        <f t="shared" ca="1" si="213"/>
        <v>29.043566221064118</v>
      </c>
      <c r="GG108" s="85">
        <f t="shared" ca="1" si="213"/>
        <v>29.138647299218945</v>
      </c>
      <c r="GH108" s="85">
        <f t="shared" ca="1" si="213"/>
        <v>29.234039648081861</v>
      </c>
      <c r="GI108" s="85">
        <f t="shared" ca="1" si="213"/>
        <v>29.329744286672167</v>
      </c>
      <c r="GJ108" s="85">
        <f t="shared" ca="1" si="213"/>
        <v>29.425762237345168</v>
      </c>
      <c r="GK108" s="85">
        <f t="shared" ca="1" si="213"/>
        <v>29.522094525803091</v>
      </c>
      <c r="GL108" s="85">
        <f t="shared" ca="1" si="213"/>
        <v>29.61874218110605</v>
      </c>
      <c r="GM108" s="85">
        <f t="shared" ca="1" si="213"/>
        <v>29.715706235683029</v>
      </c>
      <c r="GN108" s="85">
        <f t="shared" ca="1" si="213"/>
        <v>29.812987725342918</v>
      </c>
      <c r="GO108" s="85">
        <f t="shared" ca="1" si="213"/>
        <v>29.910587689285581</v>
      </c>
      <c r="GP108" s="85">
        <f t="shared" ca="1" si="213"/>
        <v>30.008507170112946</v>
      </c>
      <c r="GQ108" s="85">
        <f t="shared" ref="GQ108:IL108" ca="1" si="214">$E108*GQ$8*GQ$98</f>
        <v>30.106747213840148</v>
      </c>
      <c r="GR108" s="85">
        <f t="shared" ca="1" si="214"/>
        <v>30.205308869906702</v>
      </c>
      <c r="GS108" s="85">
        <f t="shared" ca="1" si="214"/>
        <v>30.304193191187721</v>
      </c>
      <c r="GT108" s="85">
        <f t="shared" ca="1" si="214"/>
        <v>30.403401234005155</v>
      </c>
      <c r="GU108" s="85">
        <f t="shared" ca="1" si="214"/>
        <v>30.502934058139072</v>
      </c>
      <c r="GV108" s="85">
        <f t="shared" ca="1" si="214"/>
        <v>30.602792726838992</v>
      </c>
      <c r="GW108" s="85">
        <f t="shared" ca="1" si="214"/>
        <v>30.702978306835234</v>
      </c>
      <c r="GX108" s="85">
        <f t="shared" ca="1" si="214"/>
        <v>30.80349186835031</v>
      </c>
      <c r="GY108" s="85">
        <f t="shared" ca="1" si="214"/>
        <v>30.904334485110368</v>
      </c>
      <c r="GZ108" s="85">
        <f t="shared" ca="1" si="214"/>
        <v>31.005507234356656</v>
      </c>
      <c r="HA108" s="85">
        <f t="shared" ca="1" si="214"/>
        <v>31.107011196857027</v>
      </c>
      <c r="HB108" s="85">
        <f t="shared" ca="1" si="214"/>
        <v>31.208847456917486</v>
      </c>
      <c r="HC108" s="85">
        <f t="shared" ca="1" si="214"/>
        <v>31.311017102393773</v>
      </c>
      <c r="HD108" s="85">
        <f t="shared" ca="1" si="214"/>
        <v>31.413521224702993</v>
      </c>
      <c r="HE108" s="85">
        <f t="shared" ca="1" si="214"/>
        <v>31.516360918835254</v>
      </c>
      <c r="HF108" s="85">
        <f t="shared" ca="1" si="214"/>
        <v>31.619537283365382</v>
      </c>
      <c r="HG108" s="85">
        <f t="shared" ca="1" si="214"/>
        <v>31.723051420464657</v>
      </c>
      <c r="HH108" s="85">
        <f t="shared" ca="1" si="214"/>
        <v>31.826904435912571</v>
      </c>
      <c r="HI108" s="85">
        <f t="shared" ca="1" si="214"/>
        <v>31.931097439108662</v>
      </c>
      <c r="HJ108" s="85">
        <f t="shared" ca="1" si="214"/>
        <v>32.035631543084342</v>
      </c>
      <c r="HK108" s="85">
        <f t="shared" ca="1" si="214"/>
        <v>32.140507864514802</v>
      </c>
      <c r="HL108" s="85">
        <f t="shared" ca="1" si="214"/>
        <v>32.245727523730942</v>
      </c>
      <c r="HM108" s="85">
        <f t="shared" ca="1" si="214"/>
        <v>32.351291644731326</v>
      </c>
      <c r="HN108" s="85">
        <f t="shared" ca="1" si="214"/>
        <v>32.457201355194208</v>
      </c>
      <c r="HO108" s="85">
        <f t="shared" ca="1" si="214"/>
        <v>32.563457786489543</v>
      </c>
      <c r="HP108" s="85">
        <f t="shared" ca="1" si="214"/>
        <v>32.670062073691135</v>
      </c>
      <c r="HQ108" s="85">
        <f t="shared" ca="1" si="214"/>
        <v>32.777015355588688</v>
      </c>
      <c r="HR108" s="85">
        <f t="shared" ca="1" si="214"/>
        <v>32.88431877470002</v>
      </c>
      <c r="HS108" s="85">
        <f t="shared" ca="1" si="214"/>
        <v>32.991973477283267</v>
      </c>
      <c r="HT108" s="85">
        <f t="shared" ca="1" si="214"/>
        <v>33.099980613349096</v>
      </c>
      <c r="HU108" s="85">
        <f t="shared" ca="1" si="214"/>
        <v>33.20834133667303</v>
      </c>
      <c r="HV108" s="85">
        <f t="shared" ca="1" si="214"/>
        <v>33.317056804807741</v>
      </c>
      <c r="HW108" s="85">
        <f t="shared" ca="1" si="214"/>
        <v>33.426128179095421</v>
      </c>
      <c r="HX108" s="85">
        <f t="shared" ca="1" si="214"/>
        <v>33.535556624680204</v>
      </c>
      <c r="HY108" s="85">
        <f t="shared" ca="1" si="214"/>
        <v>33.645343310520609</v>
      </c>
      <c r="HZ108" s="85">
        <f t="shared" ca="1" si="214"/>
        <v>33.755489409401996</v>
      </c>
      <c r="IA108" s="85">
        <f t="shared" ca="1" si="214"/>
        <v>33.865996097949143</v>
      </c>
      <c r="IB108" s="85">
        <f t="shared" ca="1" si="214"/>
        <v>33.976864556638795</v>
      </c>
      <c r="IC108" s="85">
        <f t="shared" ca="1" si="214"/>
        <v>34.088095969812251</v>
      </c>
      <c r="ID108" s="85">
        <f t="shared" ca="1" si="214"/>
        <v>34.088095969812251</v>
      </c>
      <c r="IE108" s="85">
        <f t="shared" ca="1" si="214"/>
        <v>34.088095969812251</v>
      </c>
      <c r="IF108" s="85">
        <f t="shared" ca="1" si="214"/>
        <v>34.088095969812251</v>
      </c>
      <c r="IG108" s="85">
        <f t="shared" ca="1" si="214"/>
        <v>34.088095969812251</v>
      </c>
      <c r="IH108" s="85">
        <f t="shared" ca="1" si="214"/>
        <v>34.088095969812251</v>
      </c>
      <c r="II108" s="85">
        <f t="shared" ca="1" si="214"/>
        <v>34.088095969812251</v>
      </c>
      <c r="IJ108" s="85">
        <f t="shared" ca="1" si="214"/>
        <v>34.088095969812251</v>
      </c>
      <c r="IK108" s="85">
        <f t="shared" ca="1" si="214"/>
        <v>34.088095969812251</v>
      </c>
      <c r="IL108" s="85">
        <f t="shared" ca="1" si="214"/>
        <v>34.088095969812251</v>
      </c>
    </row>
    <row r="109" spans="2:248" s="48" customFormat="1" ht="12" customHeight="1" outlineLevel="1" x14ac:dyDescent="0.2">
      <c r="B109" s="51" t="s">
        <v>377</v>
      </c>
      <c r="C109" s="57" t="s">
        <v>150</v>
      </c>
      <c r="D109" s="52"/>
      <c r="E109" s="53"/>
      <c r="F109" s="53"/>
      <c r="G109" s="77">
        <f ca="1">G107*G108</f>
        <v>0</v>
      </c>
      <c r="H109" s="77">
        <f t="shared" ref="H109:BS109" ca="1" si="215">H107*H108</f>
        <v>0</v>
      </c>
      <c r="I109" s="77">
        <f t="shared" ca="1" si="215"/>
        <v>0</v>
      </c>
      <c r="J109" s="77">
        <f t="shared" ca="1" si="215"/>
        <v>0</v>
      </c>
      <c r="K109" s="77">
        <f t="shared" ca="1" si="215"/>
        <v>0</v>
      </c>
      <c r="L109" s="77">
        <f t="shared" ca="1" si="215"/>
        <v>0</v>
      </c>
      <c r="M109" s="77">
        <f t="shared" ca="1" si="215"/>
        <v>0</v>
      </c>
      <c r="N109" s="77">
        <f t="shared" ca="1" si="215"/>
        <v>0</v>
      </c>
      <c r="O109" s="77">
        <f t="shared" ca="1" si="215"/>
        <v>0</v>
      </c>
      <c r="P109" s="77">
        <f t="shared" ca="1" si="215"/>
        <v>0</v>
      </c>
      <c r="Q109" s="77">
        <f t="shared" ca="1" si="215"/>
        <v>0</v>
      </c>
      <c r="R109" s="77">
        <f t="shared" ca="1" si="215"/>
        <v>0</v>
      </c>
      <c r="S109" s="77">
        <f t="shared" ca="1" si="215"/>
        <v>14257.652177277814</v>
      </c>
      <c r="T109" s="77">
        <f t="shared" ca="1" si="215"/>
        <v>14303.181334843497</v>
      </c>
      <c r="U109" s="77">
        <f t="shared" ca="1" si="215"/>
        <v>14348.855881296697</v>
      </c>
      <c r="V109" s="77">
        <f t="shared" ca="1" si="215"/>
        <v>14395.830301624334</v>
      </c>
      <c r="W109" s="77">
        <f t="shared" ca="1" si="215"/>
        <v>14442.958503980546</v>
      </c>
      <c r="X109" s="77">
        <f t="shared" ca="1" si="215"/>
        <v>14490.240991807679</v>
      </c>
      <c r="Y109" s="77">
        <f t="shared" ca="1" si="215"/>
        <v>14537.678270196207</v>
      </c>
      <c r="Z109" s="77">
        <f t="shared" ca="1" si="215"/>
        <v>14585.270845890158</v>
      </c>
      <c r="AA109" s="77">
        <f t="shared" ca="1" si="215"/>
        <v>14633.019227292494</v>
      </c>
      <c r="AB109" s="77">
        <f t="shared" ca="1" si="215"/>
        <v>14680.923924470564</v>
      </c>
      <c r="AC109" s="77">
        <f t="shared" ca="1" si="215"/>
        <v>14728.985449161539</v>
      </c>
      <c r="AD109" s="77">
        <f t="shared" ca="1" si="215"/>
        <v>14777.204314777886</v>
      </c>
      <c r="AE109" s="77">
        <f t="shared" ca="1" si="215"/>
        <v>14825.581036412856</v>
      </c>
      <c r="AF109" s="77">
        <f t="shared" ca="1" si="215"/>
        <v>14874.116130845974</v>
      </c>
      <c r="AG109" s="77">
        <f t="shared" ca="1" si="215"/>
        <v>14922.810116548573</v>
      </c>
      <c r="AH109" s="77">
        <f t="shared" ca="1" si="215"/>
        <v>14971.66351368932</v>
      </c>
      <c r="AI109" s="77">
        <f t="shared" ca="1" si="215"/>
        <v>15020.676844139778</v>
      </c>
      <c r="AJ109" s="77">
        <f t="shared" ca="1" si="215"/>
        <v>15069.850631479994</v>
      </c>
      <c r="AK109" s="77">
        <f t="shared" ca="1" si="215"/>
        <v>15119.185401004066</v>
      </c>
      <c r="AL109" s="77">
        <f t="shared" ca="1" si="215"/>
        <v>15168.681679725772</v>
      </c>
      <c r="AM109" s="77">
        <f t="shared" ca="1" si="215"/>
        <v>15218.339996384204</v>
      </c>
      <c r="AN109" s="77">
        <f t="shared" ca="1" si="215"/>
        <v>15268.160881449397</v>
      </c>
      <c r="AO109" s="77">
        <f t="shared" ca="1" si="215"/>
        <v>15318.144867128012</v>
      </c>
      <c r="AP109" s="77">
        <f t="shared" ca="1" si="215"/>
        <v>15368.292487369015</v>
      </c>
      <c r="AQ109" s="77">
        <f t="shared" ca="1" si="215"/>
        <v>15418.604277869385</v>
      </c>
      <c r="AR109" s="77">
        <f t="shared" ca="1" si="215"/>
        <v>15469.080776079831</v>
      </c>
      <c r="AS109" s="77">
        <f t="shared" ca="1" si="215"/>
        <v>15519.72252121053</v>
      </c>
      <c r="AT109" s="77">
        <f t="shared" ca="1" si="215"/>
        <v>15570.530054236904</v>
      </c>
      <c r="AU109" s="77">
        <f t="shared" ca="1" si="215"/>
        <v>15621.503917905382</v>
      </c>
      <c r="AV109" s="77">
        <f t="shared" ca="1" si="215"/>
        <v>15672.644656739207</v>
      </c>
      <c r="AW109" s="77">
        <f t="shared" ca="1" si="215"/>
        <v>15723.952817044241</v>
      </c>
      <c r="AX109" s="77">
        <f t="shared" ca="1" si="215"/>
        <v>15775.428946914819</v>
      </c>
      <c r="AY109" s="77">
        <f t="shared" ca="1" si="215"/>
        <v>15827.073596239587</v>
      </c>
      <c r="AZ109" s="77">
        <f t="shared" ca="1" si="215"/>
        <v>15878.887316707385</v>
      </c>
      <c r="BA109" s="77">
        <f t="shared" ca="1" si="215"/>
        <v>15930.870661813145</v>
      </c>
      <c r="BB109" s="77">
        <f t="shared" ca="1" si="215"/>
        <v>15983.02418686379</v>
      </c>
      <c r="BC109" s="77">
        <f t="shared" ca="1" si="215"/>
        <v>16035.348448984172</v>
      </c>
      <c r="BD109" s="77">
        <f t="shared" ca="1" si="215"/>
        <v>16087.844007123034</v>
      </c>
      <c r="BE109" s="77">
        <f t="shared" ca="1" si="215"/>
        <v>16140.511422058964</v>
      </c>
      <c r="BF109" s="77">
        <f t="shared" ca="1" si="215"/>
        <v>16193.351256406395</v>
      </c>
      <c r="BG109" s="77">
        <f t="shared" ca="1" si="215"/>
        <v>16246.364074621613</v>
      </c>
      <c r="BH109" s="77">
        <f t="shared" ca="1" si="215"/>
        <v>16299.550443008789</v>
      </c>
      <c r="BI109" s="77">
        <f t="shared" ca="1" si="215"/>
        <v>16352.910929726024</v>
      </c>
      <c r="BJ109" s="77">
        <f t="shared" ca="1" si="215"/>
        <v>16406.446104791423</v>
      </c>
      <c r="BK109" s="77">
        <f t="shared" ca="1" si="215"/>
        <v>16460.156540089181</v>
      </c>
      <c r="BL109" s="77">
        <f t="shared" ca="1" si="215"/>
        <v>16514.042809375693</v>
      </c>
      <c r="BM109" s="77">
        <f t="shared" ca="1" si="215"/>
        <v>16568.105488285681</v>
      </c>
      <c r="BN109" s="77">
        <f t="shared" ca="1" si="215"/>
        <v>16622.345154338353</v>
      </c>
      <c r="BO109" s="77">
        <f t="shared" ca="1" si="215"/>
        <v>16676.762386943548</v>
      </c>
      <c r="BP109" s="77">
        <f t="shared" ca="1" si="215"/>
        <v>16731.357767407964</v>
      </c>
      <c r="BQ109" s="77">
        <f t="shared" ca="1" si="215"/>
        <v>16786.131878941331</v>
      </c>
      <c r="BR109" s="77">
        <f t="shared" ca="1" si="215"/>
        <v>16841.085306662659</v>
      </c>
      <c r="BS109" s="77">
        <f t="shared" ca="1" si="215"/>
        <v>16896.218637606482</v>
      </c>
      <c r="BT109" s="77">
        <f t="shared" ref="BT109:EE109" ca="1" si="216">BT107*BT108</f>
        <v>16951.532460729144</v>
      </c>
      <c r="BU109" s="77">
        <f t="shared" ca="1" si="216"/>
        <v>17007.027366915074</v>
      </c>
      <c r="BV109" s="77">
        <f t="shared" ca="1" si="216"/>
        <v>17062.70394898309</v>
      </c>
      <c r="BW109" s="77">
        <f t="shared" ca="1" si="216"/>
        <v>17118.562801692755</v>
      </c>
      <c r="BX109" s="77">
        <f t="shared" ca="1" si="216"/>
        <v>17174.604521750727</v>
      </c>
      <c r="BY109" s="77">
        <f t="shared" ca="1" si="216"/>
        <v>17230.829707817116</v>
      </c>
      <c r="BZ109" s="77">
        <f t="shared" ca="1" si="216"/>
        <v>17287.238960511888</v>
      </c>
      <c r="CA109" s="77">
        <f t="shared" ca="1" si="216"/>
        <v>17343.832882421299</v>
      </c>
      <c r="CB109" s="77">
        <f t="shared" ca="1" si="216"/>
        <v>17400.612078104288</v>
      </c>
      <c r="CC109" s="77">
        <f t="shared" ca="1" si="216"/>
        <v>17457.577154098988</v>
      </c>
      <c r="CD109" s="77">
        <f t="shared" ca="1" si="216"/>
        <v>17514.728718929171</v>
      </c>
      <c r="CE109" s="77">
        <f t="shared" ca="1" si="216"/>
        <v>17572.067383110752</v>
      </c>
      <c r="CF109" s="77">
        <f t="shared" ca="1" si="216"/>
        <v>17629.593759158317</v>
      </c>
      <c r="CG109" s="77">
        <f t="shared" ca="1" si="216"/>
        <v>17687.308461591678</v>
      </c>
      <c r="CH109" s="77">
        <f t="shared" ca="1" si="216"/>
        <v>17745.212106942414</v>
      </c>
      <c r="CI109" s="77">
        <f t="shared" ca="1" si="216"/>
        <v>17803.305313760473</v>
      </c>
      <c r="CJ109" s="77">
        <f t="shared" ca="1" si="216"/>
        <v>17861.588702620764</v>
      </c>
      <c r="CK109" s="77">
        <f t="shared" ca="1" si="216"/>
        <v>17920.062896129806</v>
      </c>
      <c r="CL109" s="77">
        <f t="shared" ca="1" si="216"/>
        <v>17978.728518932374</v>
      </c>
      <c r="CM109" s="77">
        <f t="shared" ca="1" si="216"/>
        <v>18037.586197718156</v>
      </c>
      <c r="CN109" s="77">
        <f t="shared" ca="1" si="216"/>
        <v>18096.636561228468</v>
      </c>
      <c r="CO109" s="77">
        <f t="shared" ca="1" si="216"/>
        <v>18155.880240262959</v>
      </c>
      <c r="CP109" s="77">
        <f t="shared" ca="1" si="216"/>
        <v>18215.317867686346</v>
      </c>
      <c r="CQ109" s="77">
        <f t="shared" ca="1" si="216"/>
        <v>18274.950078435188</v>
      </c>
      <c r="CR109" s="77">
        <f t="shared" ca="1" si="216"/>
        <v>18334.777509524665</v>
      </c>
      <c r="CS109" s="77">
        <f t="shared" ca="1" si="216"/>
        <v>18394.80080005536</v>
      </c>
      <c r="CT109" s="77">
        <f t="shared" ca="1" si="216"/>
        <v>18455.020591220127</v>
      </c>
      <c r="CU109" s="77">
        <f t="shared" ca="1" si="216"/>
        <v>18515.437526310903</v>
      </c>
      <c r="CV109" s="77">
        <f t="shared" ca="1" si="216"/>
        <v>18576.052250725603</v>
      </c>
      <c r="CW109" s="77">
        <f t="shared" ca="1" si="216"/>
        <v>18636.865411975014</v>
      </c>
      <c r="CX109" s="77">
        <f t="shared" ca="1" si="216"/>
        <v>18697.877659689682</v>
      </c>
      <c r="CY109" s="77">
        <f t="shared" ca="1" si="216"/>
        <v>18759.0896456269</v>
      </c>
      <c r="CZ109" s="77">
        <f t="shared" ca="1" si="216"/>
        <v>18820.502023677622</v>
      </c>
      <c r="DA109" s="77">
        <f t="shared" ca="1" si="216"/>
        <v>18882.11544987349</v>
      </c>
      <c r="DB109" s="77">
        <f t="shared" ca="1" si="216"/>
        <v>18943.930582393812</v>
      </c>
      <c r="DC109" s="77">
        <f t="shared" ca="1" si="216"/>
        <v>19005.948081572613</v>
      </c>
      <c r="DD109" s="77">
        <f t="shared" ca="1" si="216"/>
        <v>19068.168609905664</v>
      </c>
      <c r="DE109" s="77">
        <f t="shared" ca="1" si="216"/>
        <v>19130.592832057588</v>
      </c>
      <c r="DF109" s="77">
        <f t="shared" ca="1" si="216"/>
        <v>19193.221414868945</v>
      </c>
      <c r="DG109" s="77">
        <f t="shared" ca="1" si="216"/>
        <v>19256.055027363356</v>
      </c>
      <c r="DH109" s="77">
        <f t="shared" ca="1" si="216"/>
        <v>19319.094340754644</v>
      </c>
      <c r="DI109" s="77">
        <f t="shared" ca="1" si="216"/>
        <v>19382.340028454029</v>
      </c>
      <c r="DJ109" s="77">
        <f t="shared" ca="1" si="216"/>
        <v>19445.792766077288</v>
      </c>
      <c r="DK109" s="77">
        <f t="shared" ca="1" si="216"/>
        <v>19509.453231451986</v>
      </c>
      <c r="DL109" s="77">
        <f t="shared" ca="1" si="216"/>
        <v>19573.322104624742</v>
      </c>
      <c r="DM109" s="77">
        <f t="shared" ca="1" si="216"/>
        <v>19637.400067868446</v>
      </c>
      <c r="DN109" s="77">
        <f t="shared" ca="1" si="216"/>
        <v>19701.687805689584</v>
      </c>
      <c r="DO109" s="77">
        <f t="shared" ca="1" si="216"/>
        <v>19766.186004835534</v>
      </c>
      <c r="DP109" s="77">
        <f t="shared" ca="1" si="216"/>
        <v>19830.895354301909</v>
      </c>
      <c r="DQ109" s="77">
        <f t="shared" ca="1" si="216"/>
        <v>19895.816545339909</v>
      </c>
      <c r="DR109" s="77">
        <f t="shared" ca="1" si="216"/>
        <v>19960.95027146372</v>
      </c>
      <c r="DS109" s="77">
        <f t="shared" ca="1" si="216"/>
        <v>20026.297228457905</v>
      </c>
      <c r="DT109" s="77">
        <f t="shared" ca="1" si="216"/>
        <v>20091.858114384846</v>
      </c>
      <c r="DU109" s="77">
        <f t="shared" ca="1" si="216"/>
        <v>20157.633629592205</v>
      </c>
      <c r="DV109" s="77">
        <f t="shared" ca="1" si="216"/>
        <v>20223.624476720393</v>
      </c>
      <c r="DW109" s="77">
        <f t="shared" ca="1" si="216"/>
        <v>20289.831360710083</v>
      </c>
      <c r="DX109" s="77">
        <f t="shared" ca="1" si="216"/>
        <v>20356.254988809746</v>
      </c>
      <c r="DY109" s="77">
        <f t="shared" ca="1" si="216"/>
        <v>20422.8960705832</v>
      </c>
      <c r="DZ109" s="77">
        <f t="shared" ca="1" si="216"/>
        <v>20489.755317917177</v>
      </c>
      <c r="EA109" s="77">
        <f t="shared" ca="1" si="216"/>
        <v>20556.833445028966</v>
      </c>
      <c r="EB109" s="77">
        <f t="shared" ca="1" si="216"/>
        <v>20624.131168473992</v>
      </c>
      <c r="EC109" s="77">
        <f t="shared" ca="1" si="216"/>
        <v>20691.649207153518</v>
      </c>
      <c r="ED109" s="77">
        <f t="shared" ca="1" si="216"/>
        <v>20759.388282322281</v>
      </c>
      <c r="EE109" s="77">
        <f t="shared" ca="1" si="216"/>
        <v>20827.349117596234</v>
      </c>
      <c r="EF109" s="77">
        <f t="shared" ref="EF109:GQ109" ca="1" si="217">EF107*EF108</f>
        <v>20895.532438960254</v>
      </c>
      <c r="EG109" s="77">
        <f t="shared" ca="1" si="217"/>
        <v>20963.938974775905</v>
      </c>
      <c r="EH109" s="77">
        <f t="shared" ca="1" si="217"/>
        <v>21032.569455789217</v>
      </c>
      <c r="EI109" s="77">
        <f t="shared" ca="1" si="217"/>
        <v>21101.424615138498</v>
      </c>
      <c r="EJ109" s="77">
        <f t="shared" ca="1" si="217"/>
        <v>21170.505188362149</v>
      </c>
      <c r="EK109" s="77">
        <f t="shared" ca="1" si="217"/>
        <v>21239.811913406542</v>
      </c>
      <c r="EL109" s="77">
        <f t="shared" ca="1" si="217"/>
        <v>21309.345530633884</v>
      </c>
      <c r="EM109" s="77">
        <f t="shared" ca="1" si="217"/>
        <v>21379.106782830142</v>
      </c>
      <c r="EN109" s="77">
        <f t="shared" ca="1" si="217"/>
        <v>21449.096415212967</v>
      </c>
      <c r="EO109" s="77">
        <f t="shared" ca="1" si="217"/>
        <v>21519.315175439675</v>
      </c>
      <c r="EP109" s="77">
        <f t="shared" ca="1" si="217"/>
        <v>21589.763813615184</v>
      </c>
      <c r="EQ109" s="77">
        <f t="shared" ca="1" si="217"/>
        <v>21660.443082300095</v>
      </c>
      <c r="ER109" s="77">
        <f t="shared" ca="1" si="217"/>
        <v>21731.353736518675</v>
      </c>
      <c r="ES109" s="77">
        <f t="shared" ca="1" si="217"/>
        <v>21802.496533766956</v>
      </c>
      <c r="ET109" s="77">
        <f t="shared" ca="1" si="217"/>
        <v>21873.872234020804</v>
      </c>
      <c r="EU109" s="77">
        <f t="shared" ca="1" si="217"/>
        <v>21945.481599744053</v>
      </c>
      <c r="EV109" s="77">
        <f t="shared" ca="1" si="217"/>
        <v>22017.325395896649</v>
      </c>
      <c r="EW109" s="77">
        <f t="shared" ca="1" si="217"/>
        <v>22089.404389942814</v>
      </c>
      <c r="EX109" s="77">
        <f t="shared" ca="1" si="217"/>
        <v>22161.71935185925</v>
      </c>
      <c r="EY109" s="77">
        <f t="shared" ca="1" si="217"/>
        <v>22234.271054143363</v>
      </c>
      <c r="EZ109" s="77">
        <f t="shared" ca="1" si="217"/>
        <v>22307.060271821505</v>
      </c>
      <c r="FA109" s="77">
        <f t="shared" ca="1" si="217"/>
        <v>22380.087782457274</v>
      </c>
      <c r="FB109" s="77">
        <f t="shared" ca="1" si="217"/>
        <v>22453.354366159812</v>
      </c>
      <c r="FC109" s="77">
        <f t="shared" ca="1" si="217"/>
        <v>22526.860805592121</v>
      </c>
      <c r="FD109" s="77">
        <f t="shared" ca="1" si="217"/>
        <v>22600.607885979443</v>
      </c>
      <c r="FE109" s="77">
        <f t="shared" ca="1" si="217"/>
        <v>22674.596395117649</v>
      </c>
      <c r="FF109" s="77">
        <f t="shared" ca="1" si="217"/>
        <v>22748.827123381652</v>
      </c>
      <c r="FG109" s="77">
        <f t="shared" ca="1" si="217"/>
        <v>22823.300863733832</v>
      </c>
      <c r="FH109" s="77">
        <f t="shared" ca="1" si="217"/>
        <v>22898.018411732533</v>
      </c>
      <c r="FI109" s="77">
        <f t="shared" ca="1" si="217"/>
        <v>22972.980565540543</v>
      </c>
      <c r="FJ109" s="77">
        <f t="shared" ca="1" si="217"/>
        <v>23048.188125933633</v>
      </c>
      <c r="FK109" s="77">
        <f t="shared" ca="1" si="217"/>
        <v>23123.641896309109</v>
      </c>
      <c r="FL109" s="77">
        <f t="shared" ca="1" si="217"/>
        <v>23199.342682694376</v>
      </c>
      <c r="FM109" s="77">
        <f t="shared" ca="1" si="217"/>
        <v>23275.291293755577</v>
      </c>
      <c r="FN109" s="77">
        <f t="shared" ca="1" si="217"/>
        <v>23351.488540806215</v>
      </c>
      <c r="FO109" s="77">
        <f t="shared" ca="1" si="217"/>
        <v>23427.935237815815</v>
      </c>
      <c r="FP109" s="77">
        <f t="shared" ca="1" si="217"/>
        <v>23504.63220141863</v>
      </c>
      <c r="FQ109" s="77">
        <f t="shared" ca="1" si="217"/>
        <v>23581.580250922372</v>
      </c>
      <c r="FR109" s="77">
        <f t="shared" ca="1" si="217"/>
        <v>23658.780208316934</v>
      </c>
      <c r="FS109" s="77">
        <f t="shared" ca="1" si="217"/>
        <v>23736.2328982832</v>
      </c>
      <c r="FT109" s="77">
        <f t="shared" ca="1" si="217"/>
        <v>23813.939148201847</v>
      </c>
      <c r="FU109" s="77">
        <f t="shared" ca="1" si="217"/>
        <v>23891.89978816218</v>
      </c>
      <c r="FV109" s="77">
        <f t="shared" ca="1" si="217"/>
        <v>23970.115650970994</v>
      </c>
      <c r="FW109" s="77">
        <f t="shared" ca="1" si="217"/>
        <v>24048.58757216149</v>
      </c>
      <c r="FX109" s="77">
        <f t="shared" ca="1" si="217"/>
        <v>24127.316390002168</v>
      </c>
      <c r="FY109" s="77">
        <f t="shared" ca="1" si="217"/>
        <v>24206.302945505817</v>
      </c>
      <c r="FZ109" s="77">
        <f t="shared" ca="1" si="217"/>
        <v>24285.548082438476</v>
      </c>
      <c r="GA109" s="77">
        <f t="shared" ca="1" si="217"/>
        <v>24365.052647328463</v>
      </c>
      <c r="GB109" s="77">
        <f t="shared" ca="1" si="217"/>
        <v>24444.81748947539</v>
      </c>
      <c r="GC109" s="77">
        <f t="shared" ca="1" si="217"/>
        <v>24524.84346095928</v>
      </c>
      <c r="GD109" s="77">
        <f t="shared" ca="1" si="217"/>
        <v>24605.131416649623</v>
      </c>
      <c r="GE109" s="77">
        <f t="shared" ca="1" si="217"/>
        <v>24685.682214214539</v>
      </c>
      <c r="GF109" s="77">
        <f t="shared" ca="1" si="217"/>
        <v>24766.496714129931</v>
      </c>
      <c r="GG109" s="77">
        <f t="shared" ca="1" si="217"/>
        <v>24847.575779688679</v>
      </c>
      <c r="GH109" s="77">
        <f t="shared" ca="1" si="217"/>
        <v>24928.920277009849</v>
      </c>
      <c r="GI109" s="77">
        <f t="shared" ca="1" si="217"/>
        <v>25010.531075047958</v>
      </c>
      <c r="GJ109" s="77">
        <f t="shared" ca="1" si="217"/>
        <v>25092.409045602268</v>
      </c>
      <c r="GK109" s="77">
        <f t="shared" ca="1" si="217"/>
        <v>25174.555063326065</v>
      </c>
      <c r="GL109" s="77">
        <f t="shared" ca="1" si="217"/>
        <v>25256.970005736031</v>
      </c>
      <c r="GM109" s="77">
        <f t="shared" ca="1" si="217"/>
        <v>25339.654753221614</v>
      </c>
      <c r="GN109" s="77">
        <f t="shared" ca="1" si="217"/>
        <v>25422.61018905442</v>
      </c>
      <c r="GO109" s="77">
        <f t="shared" ca="1" si="217"/>
        <v>25505.837199397662</v>
      </c>
      <c r="GP109" s="77">
        <f t="shared" ca="1" si="217"/>
        <v>25589.336673315618</v>
      </c>
      <c r="GQ109" s="77">
        <f t="shared" ca="1" si="217"/>
        <v>25673.109502783136</v>
      </c>
      <c r="GR109" s="77">
        <f t="shared" ref="GR109:IL109" ca="1" si="218">GR107*GR108</f>
        <v>25757.156582695145</v>
      </c>
      <c r="GS109" s="77">
        <f t="shared" ca="1" si="218"/>
        <v>25841.47881087624</v>
      </c>
      <c r="GT109" s="77">
        <f t="shared" ca="1" si="218"/>
        <v>25926.07708809026</v>
      </c>
      <c r="GU109" s="77">
        <f t="shared" ca="1" si="218"/>
        <v>26010.952318049895</v>
      </c>
      <c r="GV109" s="77">
        <f t="shared" ca="1" si="218"/>
        <v>26096.105407426374</v>
      </c>
      <c r="GW109" s="77">
        <f t="shared" ca="1" si="218"/>
        <v>26181.537265859122</v>
      </c>
      <c r="GX109" s="77">
        <f t="shared" ca="1" si="218"/>
        <v>26267.24880596549</v>
      </c>
      <c r="GY109" s="77">
        <f t="shared" ca="1" si="218"/>
        <v>26353.240943350494</v>
      </c>
      <c r="GZ109" s="77">
        <f t="shared" ca="1" si="218"/>
        <v>26439.514596616613</v>
      </c>
      <c r="HA109" s="77">
        <f t="shared" ca="1" si="218"/>
        <v>26526.070687373587</v>
      </c>
      <c r="HB109" s="77">
        <f t="shared" ca="1" si="218"/>
        <v>26612.910140248263</v>
      </c>
      <c r="HC109" s="77">
        <f t="shared" ca="1" si="218"/>
        <v>26700.033882894477</v>
      </c>
      <c r="HD109" s="77">
        <f t="shared" ca="1" si="218"/>
        <v>26787.44284600297</v>
      </c>
      <c r="HE109" s="77">
        <f t="shared" ca="1" si="218"/>
        <v>26875.13796331131</v>
      </c>
      <c r="HF109" s="77">
        <f t="shared" ca="1" si="218"/>
        <v>26963.120171613886</v>
      </c>
      <c r="HG109" s="77">
        <f t="shared" ca="1" si="218"/>
        <v>27051.39041077191</v>
      </c>
      <c r="HH109" s="77">
        <f t="shared" ca="1" si="218"/>
        <v>27139.949623723445</v>
      </c>
      <c r="HI109" s="77">
        <f t="shared" ca="1" si="218"/>
        <v>27228.798756493503</v>
      </c>
      <c r="HJ109" s="77">
        <f t="shared" ca="1" si="218"/>
        <v>27317.938758204124</v>
      </c>
      <c r="HK109" s="77">
        <f t="shared" ca="1" si="218"/>
        <v>27407.370581084531</v>
      </c>
      <c r="HL109" s="77">
        <f t="shared" ca="1" si="218"/>
        <v>27497.095180481294</v>
      </c>
      <c r="HM109" s="77">
        <f t="shared" ca="1" si="218"/>
        <v>27587.113514868546</v>
      </c>
      <c r="HN109" s="77">
        <f t="shared" ca="1" si="218"/>
        <v>27677.426545858212</v>
      </c>
      <c r="HO109" s="77">
        <f t="shared" ca="1" si="218"/>
        <v>27768.035238210272</v>
      </c>
      <c r="HP109" s="77">
        <f t="shared" ca="1" si="218"/>
        <v>27858.940559843108</v>
      </c>
      <c r="HQ109" s="77">
        <f t="shared" ca="1" si="218"/>
        <v>27950.143481843785</v>
      </c>
      <c r="HR109" s="77">
        <f t="shared" ca="1" si="218"/>
        <v>28041.64497847846</v>
      </c>
      <c r="HS109" s="77">
        <f t="shared" ca="1" si="218"/>
        <v>28133.446027202805</v>
      </c>
      <c r="HT109" s="77">
        <f t="shared" ca="1" si="218"/>
        <v>28225.547608672401</v>
      </c>
      <c r="HU109" s="77">
        <f t="shared" ca="1" si="218"/>
        <v>28317.950706753261</v>
      </c>
      <c r="HV109" s="77">
        <f t="shared" ca="1" si="218"/>
        <v>28410.656308532311</v>
      </c>
      <c r="HW109" s="77">
        <f t="shared" ca="1" si="218"/>
        <v>28503.665404327934</v>
      </c>
      <c r="HX109" s="77">
        <f t="shared" ca="1" si="218"/>
        <v>28596.978987700568</v>
      </c>
      <c r="HY109" s="77">
        <f t="shared" ca="1" si="218"/>
        <v>28690.598055463313</v>
      </c>
      <c r="HZ109" s="77">
        <f t="shared" ca="1" si="218"/>
        <v>28784.523607692558</v>
      </c>
      <c r="IA109" s="77">
        <f t="shared" ca="1" si="218"/>
        <v>28878.756647738701</v>
      </c>
      <c r="IB109" s="77">
        <f t="shared" ca="1" si="218"/>
        <v>28973.298182236846</v>
      </c>
      <c r="IC109" s="77">
        <f t="shared" ca="1" si="218"/>
        <v>29068.14922111755</v>
      </c>
      <c r="ID109" s="77">
        <f t="shared" ca="1" si="218"/>
        <v>29068.14922111755</v>
      </c>
      <c r="IE109" s="77">
        <f t="shared" ca="1" si="218"/>
        <v>29068.14922111755</v>
      </c>
      <c r="IF109" s="77">
        <f t="shared" ca="1" si="218"/>
        <v>29068.14922111755</v>
      </c>
      <c r="IG109" s="77">
        <f t="shared" ca="1" si="218"/>
        <v>29068.14922111755</v>
      </c>
      <c r="IH109" s="77">
        <f t="shared" ca="1" si="218"/>
        <v>29068.14922111755</v>
      </c>
      <c r="II109" s="77">
        <f t="shared" ca="1" si="218"/>
        <v>29068.14922111755</v>
      </c>
      <c r="IJ109" s="77">
        <f t="shared" ca="1" si="218"/>
        <v>29068.14922111755</v>
      </c>
      <c r="IK109" s="77">
        <f t="shared" ca="1" si="218"/>
        <v>29068.14922111755</v>
      </c>
      <c r="IL109" s="77">
        <f t="shared" ca="1" si="218"/>
        <v>29068.14922111755</v>
      </c>
    </row>
    <row r="110" spans="2:248" ht="12" customHeight="1" outlineLevel="1" x14ac:dyDescent="0.3">
      <c r="B110" s="7"/>
      <c r="C110" s="56"/>
      <c r="D110" s="44"/>
      <c r="E110" s="48"/>
      <c r="F110" s="48"/>
      <c r="G110" s="85"/>
    </row>
    <row r="111" spans="2:248" ht="12" customHeight="1" outlineLevel="1" x14ac:dyDescent="0.3">
      <c r="B111" s="42" t="s">
        <v>316</v>
      </c>
      <c r="C111" s="3"/>
      <c r="E111" s="2"/>
      <c r="F111" s="3"/>
      <c r="G111" s="3"/>
    </row>
    <row r="112" spans="2:248" ht="12" customHeight="1" outlineLevel="2" x14ac:dyDescent="0.3">
      <c r="B112" s="7" t="s">
        <v>469</v>
      </c>
      <c r="C112" s="56" t="s">
        <v>150</v>
      </c>
      <c r="E112" s="85">
        <f>Assump!$D$49</f>
        <v>13</v>
      </c>
      <c r="F112" s="48" t="s">
        <v>532</v>
      </c>
      <c r="G112" s="85">
        <f ca="1">G102/Assump!$D$42*$E$112*G98*G8</f>
        <v>0</v>
      </c>
      <c r="H112" s="85">
        <f ca="1">H102/Assump!$D$42*$E$112*H98*H8</f>
        <v>0</v>
      </c>
      <c r="I112" s="85">
        <f ca="1">I102/Assump!$D$42*$E$112*I98*I8</f>
        <v>0</v>
      </c>
      <c r="J112" s="85">
        <f ca="1">J102/Assump!$D$42*$E$112*J98*J8</f>
        <v>0</v>
      </c>
      <c r="K112" s="85">
        <f ca="1">K102/Assump!$D$42*$E$112*K98*K8</f>
        <v>0</v>
      </c>
      <c r="L112" s="85">
        <f ca="1">L102/Assump!$D$42*$E$112*L98*L8</f>
        <v>0</v>
      </c>
      <c r="M112" s="85">
        <f ca="1">M102/Assump!$D$42*$E$112*M98*M8</f>
        <v>0</v>
      </c>
      <c r="N112" s="85">
        <f ca="1">N102/Assump!$D$42*$E$112*N98*N8</f>
        <v>0</v>
      </c>
      <c r="O112" s="85">
        <f ca="1">O102/Assump!$D$42*$E$112*O98*O8</f>
        <v>0</v>
      </c>
      <c r="P112" s="85">
        <f ca="1">P102/Assump!$D$42*$E$112*P98*P8</f>
        <v>0</v>
      </c>
      <c r="Q112" s="85">
        <f ca="1">Q102/Assump!$D$42*$E$112*Q98*Q8</f>
        <v>0</v>
      </c>
      <c r="R112" s="85">
        <f ca="1">R102/Assump!$D$42*$E$112*R98*R8</f>
        <v>0</v>
      </c>
      <c r="S112" s="85">
        <f ca="1">S102/Assump!$D$42*$E$112*S98*S8</f>
        <v>14468.429596631033</v>
      </c>
      <c r="T112" s="85">
        <f ca="1">T102/Assump!$D$42*$E$112*T98*T8</f>
        <v>14514.631832640327</v>
      </c>
      <c r="U112" s="85">
        <f ca="1">U102/Assump!$D$42*$E$112*U98*U8</f>
        <v>14560.981606887823</v>
      </c>
      <c r="V112" s="85">
        <f ca="1">V102/Assump!$D$42*$E$112*V98*V8</f>
        <v>14608.650471642159</v>
      </c>
      <c r="W112" s="85">
        <f ca="1">W102/Assump!$D$42*$E$112*W98*W8</f>
        <v>14656.475391855411</v>
      </c>
      <c r="X112" s="85">
        <f ca="1">X102/Assump!$D$42*$E$112*X98*X8</f>
        <v>14704.456878412549</v>
      </c>
      <c r="Y112" s="85">
        <f ca="1">Y102/Assump!$D$42*$E$112*Y98*Y8</f>
        <v>14752.595443871036</v>
      </c>
      <c r="Z112" s="85">
        <f ca="1">Z102/Assump!$D$42*$E$112*Z98*Z8</f>
        <v>14800.891602466323</v>
      </c>
      <c r="AA112" s="85">
        <f ca="1">AA102/Assump!$D$42*$E$112*AA98*AA8</f>
        <v>14849.345870117331</v>
      </c>
      <c r="AB112" s="85">
        <f ca="1">AB102/Assump!$D$42*$E$112*AB98*AB8</f>
        <v>14897.958764431965</v>
      </c>
      <c r="AC112" s="85">
        <f ca="1">AC102/Assump!$D$42*$E$112*AC98*AC8</f>
        <v>14946.730804712644</v>
      </c>
      <c r="AD112" s="85">
        <f ca="1">AD102/Assump!$D$42*$E$112*AD98*AD8</f>
        <v>14995.662511961849</v>
      </c>
      <c r="AE112" s="85">
        <f ca="1">AE102/Assump!$D$42*$E$112*AE98*AE8</f>
        <v>15044.754408887686</v>
      </c>
      <c r="AF112" s="85">
        <f ca="1">AF102/Assump!$D$42*$E$112*AF98*AF8</f>
        <v>15094.007019909475</v>
      </c>
      <c r="AG112" s="85">
        <f ca="1">AG102/Assump!$D$42*$E$112*AG98*AG8</f>
        <v>15143.420871163344</v>
      </c>
      <c r="AH112" s="85">
        <f ca="1">AH102/Assump!$D$42*$E$112*AH98*AH8</f>
        <v>15192.996490507852</v>
      </c>
      <c r="AI112" s="85">
        <f ca="1">AI102/Assump!$D$42*$E$112*AI98*AI8</f>
        <v>15242.734407529637</v>
      </c>
      <c r="AJ112" s="85">
        <f ca="1">AJ102/Assump!$D$42*$E$112*AJ98*AJ8</f>
        <v>15292.635153549059</v>
      </c>
      <c r="AK112" s="85">
        <f ca="1">AK102/Assump!$D$42*$E$112*AK98*AK8</f>
        <v>15342.699261625887</v>
      </c>
      <c r="AL112" s="85">
        <f ca="1">AL102/Assump!$D$42*$E$112*AL98*AL8</f>
        <v>15392.927266564986</v>
      </c>
      <c r="AM112" s="85">
        <f ca="1">AM102/Assump!$D$42*$E$112*AM98*AM8</f>
        <v>15443.319704922033</v>
      </c>
      <c r="AN112" s="85">
        <f ca="1">AN102/Assump!$D$42*$E$112*AN98*AN8</f>
        <v>15493.877115009254</v>
      </c>
      <c r="AO112" s="85">
        <f ca="1">AO102/Assump!$D$42*$E$112*AO98*AO8</f>
        <v>15544.600036901162</v>
      </c>
      <c r="AP112" s="85">
        <f ca="1">AP102/Assump!$D$42*$E$112*AP98*AP8</f>
        <v>15595.489012440337</v>
      </c>
      <c r="AQ112" s="85">
        <f ca="1">AQ102/Assump!$D$42*$E$112*AQ98*AQ8</f>
        <v>15646.544585243209</v>
      </c>
      <c r="AR112" s="85">
        <f ca="1">AR102/Assump!$D$42*$E$112*AR98*AR8</f>
        <v>15697.767300705871</v>
      </c>
      <c r="AS112" s="85">
        <f ca="1">AS102/Assump!$D$42*$E$112*AS98*AS8</f>
        <v>15749.157706009892</v>
      </c>
      <c r="AT112" s="85">
        <f ca="1">AT102/Assump!$D$42*$E$112*AT98*AT8</f>
        <v>15800.716350128181</v>
      </c>
      <c r="AU112" s="85">
        <f ca="1">AU102/Assump!$D$42*$E$112*AU98*AU8</f>
        <v>15852.443783830837</v>
      </c>
      <c r="AV112" s="85">
        <f ca="1">AV102/Assump!$D$42*$E$112*AV98*AV8</f>
        <v>15904.340559691034</v>
      </c>
      <c r="AW112" s="85">
        <f ca="1">AW102/Assump!$D$42*$E$112*AW98*AW8</f>
        <v>15956.407232090936</v>
      </c>
      <c r="AX112" s="85">
        <f ca="1">AX102/Assump!$D$42*$E$112*AX98*AX8</f>
        <v>16008.644357227598</v>
      </c>
      <c r="AY112" s="85">
        <f ca="1">AY102/Assump!$D$42*$E$112*AY98*AY8</f>
        <v>16061.05249311893</v>
      </c>
      <c r="AZ112" s="85">
        <f ca="1">AZ102/Assump!$D$42*$E$112*AZ98*AZ8</f>
        <v>16113.632199609639</v>
      </c>
      <c r="BA112" s="85">
        <f ca="1">BA102/Assump!$D$42*$E$112*BA98*BA8</f>
        <v>16166.384038377224</v>
      </c>
      <c r="BB112" s="85">
        <f ca="1">BB102/Assump!$D$42*$E$112*BB98*BB8</f>
        <v>16219.308572937965</v>
      </c>
      <c r="BC112" s="85">
        <f ca="1">BC102/Assump!$D$42*$E$112*BC98*BC8</f>
        <v>16272.406368652952</v>
      </c>
      <c r="BD112" s="85">
        <f ca="1">BD102/Assump!$D$42*$E$112*BD98*BD8</f>
        <v>16325.677992734118</v>
      </c>
      <c r="BE112" s="85">
        <f ca="1">BE102/Assump!$D$42*$E$112*BE98*BE8</f>
        <v>16379.124014250301</v>
      </c>
      <c r="BF112" s="85">
        <f ca="1">BF102/Assump!$D$42*$E$112*BF98*BF8</f>
        <v>16432.745004133325</v>
      </c>
      <c r="BG112" s="85">
        <f ca="1">BG102/Assump!$D$42*$E$112*BG98*BG8</f>
        <v>16486.541535184086</v>
      </c>
      <c r="BH112" s="85">
        <f ca="1">BH102/Assump!$D$42*$E$112*BH98*BH8</f>
        <v>16540.514182078688</v>
      </c>
      <c r="BI112" s="85">
        <f ca="1">BI102/Assump!$D$42*$E$112*BI98*BI8</f>
        <v>16594.663521374587</v>
      </c>
      <c r="BJ112" s="85">
        <f ca="1">BJ102/Assump!$D$42*$E$112*BJ98*BJ8</f>
        <v>16648.990131516715</v>
      </c>
      <c r="BK112" s="85">
        <f ca="1">BK102/Assump!$D$42*$E$112*BK98*BK8</f>
        <v>16703.494592843701</v>
      </c>
      <c r="BL112" s="85">
        <f ca="1">BL102/Assump!$D$42*$E$112*BL98*BL8</f>
        <v>16758.177487594035</v>
      </c>
      <c r="BM112" s="85">
        <f ca="1">BM102/Assump!$D$42*$E$112*BM98*BM8</f>
        <v>16813.039399912323</v>
      </c>
      <c r="BN112" s="85">
        <f ca="1">BN102/Assump!$D$42*$E$112*BN98*BN8</f>
        <v>16868.080915855495</v>
      </c>
      <c r="BO112" s="85">
        <f ca="1">BO102/Assump!$D$42*$E$112*BO98*BO8</f>
        <v>16923.302623399082</v>
      </c>
      <c r="BP112" s="85">
        <f ca="1">BP102/Assump!$D$42*$E$112*BP98*BP8</f>
        <v>16978.705112443491</v>
      </c>
      <c r="BQ112" s="85">
        <f ca="1">BQ102/Assump!$D$42*$E$112*BQ98*BQ8</f>
        <v>17034.288974820323</v>
      </c>
      <c r="BR112" s="85">
        <f ca="1">BR102/Assump!$D$42*$E$112*BR98*BR8</f>
        <v>17090.054804298663</v>
      </c>
      <c r="BS112" s="85">
        <f ca="1">BS102/Assump!$D$42*$E$112*BS98*BS8</f>
        <v>17146.003196591453</v>
      </c>
      <c r="BT112" s="85">
        <f ca="1">BT102/Assump!$D$42*$E$112*BT98*BT8</f>
        <v>17202.134749361845</v>
      </c>
      <c r="BU112" s="85">
        <f ca="1">BU102/Assump!$D$42*$E$112*BU98*BU8</f>
        <v>17258.450062229578</v>
      </c>
      <c r="BV112" s="85">
        <f ca="1">BV102/Assump!$D$42*$E$112*BV98*BV8</f>
        <v>17314.949736777391</v>
      </c>
      <c r="BW112" s="85">
        <f ca="1">BW102/Assump!$D$42*$E$112*BW98*BW8</f>
        <v>17371.634376557453</v>
      </c>
      <c r="BX112" s="85">
        <f ca="1">BX102/Assump!$D$42*$E$112*BX98*BX8</f>
        <v>17428.504587097803</v>
      </c>
      <c r="BY112" s="85">
        <f ca="1">BY102/Assump!$D$42*$E$112*BY98*BY8</f>
        <v>17485.560975908822</v>
      </c>
      <c r="BZ112" s="85">
        <f ca="1">BZ102/Assump!$D$42*$E$112*BZ98*BZ8</f>
        <v>17542.80415248972</v>
      </c>
      <c r="CA112" s="85">
        <f ca="1">CA102/Assump!$D$42*$E$112*CA98*CA8</f>
        <v>17600.234728335046</v>
      </c>
      <c r="CB112" s="85">
        <f ca="1">CB102/Assump!$D$42*$E$112*CB98*CB8</f>
        <v>17657.853316941237</v>
      </c>
      <c r="CC112" s="85">
        <f ca="1">CC102/Assump!$D$42*$E$112*CC98*CC8</f>
        <v>17715.660533813141</v>
      </c>
      <c r="CD112" s="85">
        <f ca="1">CD102/Assump!$D$42*$E$112*CD98*CD8</f>
        <v>17773.656996470618</v>
      </c>
      <c r="CE112" s="85">
        <f ca="1">CE102/Assump!$D$42*$E$112*CE98*CE8</f>
        <v>17831.84332445512</v>
      </c>
      <c r="CF112" s="85">
        <f ca="1">CF102/Assump!$D$42*$E$112*CF98*CF8</f>
        <v>17890.220139336325</v>
      </c>
      <c r="CG112" s="85">
        <f ca="1">CG102/Assump!$D$42*$E$112*CG98*CG8</f>
        <v>17948.788064718767</v>
      </c>
      <c r="CH112" s="85">
        <f ca="1">CH102/Assump!$D$42*$E$112*CH98*CH8</f>
        <v>18007.547726248493</v>
      </c>
      <c r="CI112" s="85">
        <f ca="1">CI102/Assump!$D$42*$E$112*CI98*CI8</f>
        <v>18066.499751619758</v>
      </c>
      <c r="CJ112" s="85">
        <f ca="1">CJ102/Assump!$D$42*$E$112*CJ98*CJ8</f>
        <v>18125.644770581723</v>
      </c>
      <c r="CK112" s="85">
        <f ca="1">CK102/Assump!$D$42*$E$112*CK98*CK8</f>
        <v>18184.983414945182</v>
      </c>
      <c r="CL112" s="85">
        <f ca="1">CL102/Assump!$D$42*$E$112*CL98*CL8</f>
        <v>18244.516318589314</v>
      </c>
      <c r="CM112" s="85">
        <f ca="1">CM102/Assump!$D$42*$E$112*CM98*CM8</f>
        <v>18304.244117468457</v>
      </c>
      <c r="CN112" s="85">
        <f ca="1">CN102/Assump!$D$42*$E$112*CN98*CN8</f>
        <v>18364.167449618893</v>
      </c>
      <c r="CO112" s="85">
        <f ca="1">CO102/Assump!$D$42*$E$112*CO98*CO8</f>
        <v>18424.286955165673</v>
      </c>
      <c r="CP112" s="85">
        <f ca="1">CP102/Assump!$D$42*$E$112*CP98*CP8</f>
        <v>18484.60327632945</v>
      </c>
      <c r="CQ112" s="85">
        <f ca="1">CQ102/Assump!$D$42*$E$112*CQ98*CQ8</f>
        <v>18545.117057433334</v>
      </c>
      <c r="CR112" s="85">
        <f ca="1">CR102/Assump!$D$42*$E$112*CR98*CR8</f>
        <v>18605.82894490979</v>
      </c>
      <c r="CS112" s="85">
        <f ca="1">CS102/Assump!$D$42*$E$112*CS98*CS8</f>
        <v>18666.739587307529</v>
      </c>
      <c r="CT112" s="85">
        <f ca="1">CT102/Assump!$D$42*$E$112*CT98*CT8</f>
        <v>18727.849635298444</v>
      </c>
      <c r="CU112" s="85">
        <f ca="1">CU102/Assump!$D$42*$E$112*CU98*CU8</f>
        <v>18789.159741684562</v>
      </c>
      <c r="CV112" s="85">
        <f ca="1">CV102/Assump!$D$42*$E$112*CV98*CV8</f>
        <v>18850.670561405004</v>
      </c>
      <c r="CW112" s="85">
        <f ca="1">CW102/Assump!$D$42*$E$112*CW98*CW8</f>
        <v>18912.382751543002</v>
      </c>
      <c r="CX112" s="85">
        <f ca="1">CX102/Assump!$D$42*$E$112*CX98*CX8</f>
        <v>18974.296971332904</v>
      </c>
      <c r="CY112" s="85">
        <f ca="1">CY102/Assump!$D$42*$E$112*CY98*CY8</f>
        <v>19036.413882167213</v>
      </c>
      <c r="CZ112" s="85">
        <f ca="1">CZ102/Assump!$D$42*$E$112*CZ98*CZ8</f>
        <v>19098.734147603667</v>
      </c>
      <c r="DA112" s="85">
        <f ca="1">DA102/Assump!$D$42*$E$112*DA98*DA8</f>
        <v>19161.258433372317</v>
      </c>
      <c r="DB112" s="85">
        <f ca="1">DB102/Assump!$D$42*$E$112*DB98*DB8</f>
        <v>19223.987407382643</v>
      </c>
      <c r="DC112" s="85">
        <f ca="1">DC102/Assump!$D$42*$E$112*DC98*DC8</f>
        <v>19286.921739730682</v>
      </c>
      <c r="DD112" s="85">
        <f ca="1">DD102/Assump!$D$42*$E$112*DD98*DD8</f>
        <v>19350.062102706197</v>
      </c>
      <c r="DE112" s="85">
        <f ca="1">DE102/Assump!$D$42*$E$112*DE98*DE8</f>
        <v>19413.409170799845</v>
      </c>
      <c r="DF112" s="85">
        <f ca="1">DF102/Assump!$D$42*$E$112*DF98*DF8</f>
        <v>19476.963620710398</v>
      </c>
      <c r="DG112" s="85">
        <f ca="1">DG102/Assump!$D$42*$E$112*DG98*DG8</f>
        <v>19540.726131351959</v>
      </c>
      <c r="DH112" s="85">
        <f ca="1">DH102/Assump!$D$42*$E$112*DH98*DH8</f>
        <v>19604.697383861221</v>
      </c>
      <c r="DI112" s="85">
        <f ca="1">DI102/Assump!$D$42*$E$112*DI98*DI8</f>
        <v>19668.878061604741</v>
      </c>
      <c r="DJ112" s="85">
        <f ca="1">DJ102/Assump!$D$42*$E$112*DJ98*DJ8</f>
        <v>19733.268850186232</v>
      </c>
      <c r="DK112" s="85">
        <f ca="1">DK102/Assump!$D$42*$E$112*DK98*DK8</f>
        <v>19797.870437453916</v>
      </c>
      <c r="DL112" s="85">
        <f ca="1">DL102/Assump!$D$42*$E$112*DL98*DL8</f>
        <v>19862.683513507829</v>
      </c>
      <c r="DM112" s="85">
        <f ca="1">DM102/Assump!$D$42*$E$112*DM98*DM8</f>
        <v>19927.708770707228</v>
      </c>
      <c r="DN112" s="85">
        <f ca="1">DN102/Assump!$D$42*$E$112*DN98*DN8</f>
        <v>19992.946903677963</v>
      </c>
      <c r="DO112" s="85">
        <f ca="1">DO102/Assump!$D$42*$E$112*DO98*DO8</f>
        <v>20058.398609319927</v>
      </c>
      <c r="DP112" s="85">
        <f ca="1">DP102/Assump!$D$42*$E$112*DP98*DP8</f>
        <v>20124.06458681446</v>
      </c>
      <c r="DQ112" s="85">
        <f ca="1">DQ102/Assump!$D$42*$E$112*DQ98*DQ8</f>
        <v>20189.945537631855</v>
      </c>
      <c r="DR112" s="85">
        <f ca="1">DR102/Assump!$D$42*$E$112*DR98*DR8</f>
        <v>20256.042165538831</v>
      </c>
      <c r="DS112" s="85">
        <f ca="1">DS102/Assump!$D$42*$E$112*DS98*DS8</f>
        <v>20322.355176606052</v>
      </c>
      <c r="DT112" s="85">
        <f ca="1">DT102/Assump!$D$42*$E$112*DT98*DT8</f>
        <v>20388.885279215683</v>
      </c>
      <c r="DU112" s="85">
        <f ca="1">DU102/Assump!$D$42*$E$112*DU98*DU8</f>
        <v>20455.633184068942</v>
      </c>
      <c r="DV112" s="85">
        <f ca="1">DV102/Assump!$D$42*$E$112*DV98*DV8</f>
        <v>20522.5996041937</v>
      </c>
      <c r="DW112" s="85">
        <f ca="1">DW102/Assump!$D$42*$E$112*DW98*DW8</f>
        <v>20589.785254952087</v>
      </c>
      <c r="DX112" s="85">
        <f ca="1">DX102/Assump!$D$42*$E$112*DX98*DX8</f>
        <v>20657.190854048156</v>
      </c>
      <c r="DY112" s="85">
        <f ca="1">DY102/Assump!$D$42*$E$112*DY98*DY8</f>
        <v>20724.817121535529</v>
      </c>
      <c r="DZ112" s="85">
        <f ca="1">DZ102/Assump!$D$42*$E$112*DZ98*DZ8</f>
        <v>20792.664779825096</v>
      </c>
      <c r="EA112" s="85">
        <f ca="1">EA102/Assump!$D$42*$E$112*EA98*EA8</f>
        <v>20860.734553692731</v>
      </c>
      <c r="EB112" s="85">
        <f ca="1">EB102/Assump!$D$42*$E$112*EB98*EB8</f>
        <v>20929.027170287049</v>
      </c>
      <c r="EC112" s="85">
        <f ca="1">EC102/Assump!$D$42*$E$112*EC98*EC8</f>
        <v>20997.54335913714</v>
      </c>
      <c r="ED112" s="85">
        <f ca="1">ED102/Assump!$D$42*$E$112*ED98*ED8</f>
        <v>21066.283852160395</v>
      </c>
      <c r="EE112" s="85">
        <f ca="1">EE102/Assump!$D$42*$E$112*EE98*EE8</f>
        <v>21135.249383670307</v>
      </c>
      <c r="EF112" s="85">
        <f ca="1">EF102/Assump!$D$42*$E$112*EF98*EF8</f>
        <v>21204.440690384323</v>
      </c>
      <c r="EG112" s="85">
        <f ca="1">EG102/Assump!$D$42*$E$112*EG98*EG8</f>
        <v>21273.85851143171</v>
      </c>
      <c r="EH112" s="85">
        <f ca="1">EH102/Assump!$D$42*$E$112*EH98*EH8</f>
        <v>21343.503588361458</v>
      </c>
      <c r="EI112" s="85">
        <f ca="1">EI102/Assump!$D$42*$E$112*EI98*EI8</f>
        <v>21413.376665150183</v>
      </c>
      <c r="EJ112" s="85">
        <f ca="1">EJ102/Assump!$D$42*$E$112*EJ98*EJ8</f>
        <v>21483.478488210094</v>
      </c>
      <c r="EK112" s="85">
        <f ca="1">EK102/Assump!$D$42*$E$112*EK98*EK8</f>
        <v>21553.809806396963</v>
      </c>
      <c r="EL112" s="85">
        <f ca="1">EL102/Assump!$D$42*$E$112*EL98*EL8</f>
        <v>21624.371371018115</v>
      </c>
      <c r="EM112" s="85">
        <f ca="1">EM102/Assump!$D$42*$E$112*EM98*EM8</f>
        <v>21695.163935840461</v>
      </c>
      <c r="EN112" s="85">
        <f ca="1">EN102/Assump!$D$42*$E$112*EN98*EN8</f>
        <v>21766.188257098547</v>
      </c>
      <c r="EO112" s="85">
        <f ca="1">EO102/Assump!$D$42*$E$112*EO98*EO8</f>
        <v>21837.445093502643</v>
      </c>
      <c r="EP112" s="85">
        <f ca="1">EP102/Assump!$D$42*$E$112*EP98*EP8</f>
        <v>21908.935206246824</v>
      </c>
      <c r="EQ112" s="85">
        <f ca="1">EQ102/Assump!$D$42*$E$112*EQ98*EQ8</f>
        <v>21980.659359017132</v>
      </c>
      <c r="ER112" s="85">
        <f ca="1">ER102/Assump!$D$42*$E$112*ER98*ER8</f>
        <v>22052.61831799971</v>
      </c>
      <c r="ES112" s="85">
        <f ca="1">ES102/Assump!$D$42*$E$112*ES98*ES8</f>
        <v>22124.812851888993</v>
      </c>
      <c r="ET112" s="85">
        <f ca="1">ET102/Assump!$D$42*$E$112*ET98*ET8</f>
        <v>22197.243731895931</v>
      </c>
      <c r="EU112" s="85">
        <f ca="1">EU102/Assump!$D$42*$E$112*EU98*EU8</f>
        <v>22269.911731756205</v>
      </c>
      <c r="EV112" s="85">
        <f ca="1">EV102/Assump!$D$42*$E$112*EV98*EV8</f>
        <v>22342.81762773851</v>
      </c>
      <c r="EW112" s="85">
        <f ca="1">EW102/Assump!$D$42*$E$112*EW98*EW8</f>
        <v>22415.962198652855</v>
      </c>
      <c r="EX112" s="85">
        <f ca="1">EX102/Assump!$D$42*$E$112*EX98*EX8</f>
        <v>22489.346225858852</v>
      </c>
      <c r="EY112" s="85">
        <f ca="1">EY102/Assump!$D$42*$E$112*EY98*EY8</f>
        <v>22562.970493274093</v>
      </c>
      <c r="EZ112" s="85">
        <f ca="1">EZ102/Assump!$D$42*$E$112*EZ98*EZ8</f>
        <v>22636.835787382508</v>
      </c>
      <c r="FA112" s="85">
        <f ca="1">FA102/Assump!$D$42*$E$112*FA98*FA8</f>
        <v>22710.942897242767</v>
      </c>
      <c r="FB112" s="85">
        <f ca="1">FB102/Assump!$D$42*$E$112*FB98*FB8</f>
        <v>22785.292614496717</v>
      </c>
      <c r="FC112" s="85">
        <f ca="1">FC102/Assump!$D$42*$E$112*FC98*FC8</f>
        <v>22859.88573337784</v>
      </c>
      <c r="FD112" s="85">
        <f ca="1">FD102/Assump!$D$42*$E$112*FD98*FD8</f>
        <v>22934.72305071972</v>
      </c>
      <c r="FE112" s="85">
        <f ca="1">FE102/Assump!$D$42*$E$112*FE98*FE8</f>
        <v>23009.805365964574</v>
      </c>
      <c r="FF112" s="85">
        <f ca="1">FF102/Assump!$D$42*$E$112*FF98*FF8</f>
        <v>23085.133481171786</v>
      </c>
      <c r="FG112" s="85">
        <f ca="1">FG102/Assump!$D$42*$E$112*FG98*FG8</f>
        <v>23160.708201026471</v>
      </c>
      <c r="FH112" s="85">
        <f ca="1">FH102/Assump!$D$42*$E$112*FH98*FH8</f>
        <v>23236.53033284807</v>
      </c>
      <c r="FI112" s="85">
        <f ca="1">FI102/Assump!$D$42*$E$112*FI98*FI8</f>
        <v>23312.600686598988</v>
      </c>
      <c r="FJ112" s="85">
        <f ca="1">FJ102/Assump!$D$42*$E$112*FJ98*FJ8</f>
        <v>23388.920074893224</v>
      </c>
      <c r="FK112" s="85">
        <f ca="1">FK102/Assump!$D$42*$E$112*FK98*FK8</f>
        <v>23465.48931300507</v>
      </c>
      <c r="FL112" s="85">
        <f ca="1">FL102/Assump!$D$42*$E$112*FL98*FL8</f>
        <v>23542.309218877821</v>
      </c>
      <c r="FM112" s="85">
        <f ca="1">FM102/Assump!$D$42*$E$112*FM98*FM8</f>
        <v>23619.380613132489</v>
      </c>
      <c r="FN112" s="85">
        <f ca="1">FN102/Assump!$D$42*$E$112*FN98*FN8</f>
        <v>23696.704319076598</v>
      </c>
      <c r="FO112" s="85">
        <f ca="1">FO102/Assump!$D$42*$E$112*FO98*FO8</f>
        <v>23774.281162712963</v>
      </c>
      <c r="FP112" s="85">
        <f ca="1">FP102/Assump!$D$42*$E$112*FP98*FP8</f>
        <v>23852.11197274852</v>
      </c>
      <c r="FQ112" s="85">
        <f ca="1">FQ102/Assump!$D$42*$E$112*FQ98*FQ8</f>
        <v>23930.19758060317</v>
      </c>
      <c r="FR112" s="85">
        <f ca="1">FR102/Assump!$D$42*$E$112*FR98*FR8</f>
        <v>24008.538820418671</v>
      </c>
      <c r="FS112" s="85">
        <f ca="1">FS102/Assump!$D$42*$E$112*FS98*FS8</f>
        <v>24087.136529067542</v>
      </c>
      <c r="FT112" s="85">
        <f ca="1">FT102/Assump!$D$42*$E$112*FT98*FT8</f>
        <v>24165.991546162008</v>
      </c>
      <c r="FU112" s="85">
        <f ca="1">FU102/Assump!$D$42*$E$112*FU98*FU8</f>
        <v>24245.10471406296</v>
      </c>
      <c r="FV112" s="85">
        <f ca="1">FV102/Assump!$D$42*$E$112*FV98*FV8</f>
        <v>24324.476877888967</v>
      </c>
      <c r="FW112" s="85">
        <f ca="1">FW102/Assump!$D$42*$E$112*FW98*FW8</f>
        <v>24404.108885525289</v>
      </c>
      <c r="FX112" s="85">
        <f ca="1">FX102/Assump!$D$42*$E$112*FX98*FX8</f>
        <v>24484.001587632949</v>
      </c>
      <c r="FY112" s="85">
        <f ca="1">FY102/Assump!$D$42*$E$112*FY98*FY8</f>
        <v>24564.155837657803</v>
      </c>
      <c r="FZ112" s="85">
        <f ca="1">FZ102/Assump!$D$42*$E$112*FZ98*FZ8</f>
        <v>24644.572491839677</v>
      </c>
      <c r="GA112" s="85">
        <f ca="1">GA102/Assump!$D$42*$E$112*GA98*GA8</f>
        <v>24725.252409221495</v>
      </c>
      <c r="GB112" s="85">
        <f ca="1">GB102/Assump!$D$42*$E$112*GB98*GB8</f>
        <v>24806.196451658474</v>
      </c>
      <c r="GC112" s="85">
        <f ca="1">GC102/Assump!$D$42*$E$112*GC98*GC8</f>
        <v>24887.405483827311</v>
      </c>
      <c r="GD112" s="85">
        <f ca="1">GD102/Assump!$D$42*$E$112*GD98*GD8</f>
        <v>24968.880373235432</v>
      </c>
      <c r="GE112" s="85">
        <f ca="1">GE102/Assump!$D$42*$E$112*GE98*GE8</f>
        <v>25050.621990230258</v>
      </c>
      <c r="GF112" s="85">
        <f ca="1">GF102/Assump!$D$42*$E$112*GF98*GF8</f>
        <v>25132.631208008501</v>
      </c>
      <c r="GG112" s="85">
        <f ca="1">GG102/Assump!$D$42*$E$112*GG98*GG8</f>
        <v>25214.908902625491</v>
      </c>
      <c r="GH112" s="85">
        <f ca="1">GH102/Assump!$D$42*$E$112*GH98*GH8</f>
        <v>25297.455953004537</v>
      </c>
      <c r="GI112" s="85">
        <f ca="1">GI102/Assump!$D$42*$E$112*GI98*GI8</f>
        <v>25380.273240946313</v>
      </c>
      <c r="GJ112" s="85">
        <f ca="1">GJ102/Assump!$D$42*$E$112*GJ98*GJ8</f>
        <v>25463.361651138279</v>
      </c>
      <c r="GK112" s="85">
        <f ca="1">GK102/Assump!$D$42*$E$112*GK98*GK8</f>
        <v>25546.722071164128</v>
      </c>
      <c r="GL112" s="85">
        <f ca="1">GL102/Assump!$D$42*$E$112*GL98*GL8</f>
        <v>25630.355391513276</v>
      </c>
      <c r="GM112" s="85">
        <f ca="1">GM102/Assump!$D$42*$E$112*GM98*GM8</f>
        <v>25714.26250559037</v>
      </c>
      <c r="GN112" s="85">
        <f ca="1">GN102/Assump!$D$42*$E$112*GN98*GN8</f>
        <v>25798.444309724826</v>
      </c>
      <c r="GO112" s="85">
        <f ca="1">GO102/Assump!$D$42*$E$112*GO98*GO8</f>
        <v>25882.901703180414</v>
      </c>
      <c r="GP112" s="85">
        <f ca="1">GP102/Assump!$D$42*$E$112*GP98*GP8</f>
        <v>25967.635588164863</v>
      </c>
      <c r="GQ112" s="85">
        <f ca="1">GQ102/Assump!$D$42*$E$112*GQ98*GQ8</f>
        <v>26052.646869839482</v>
      </c>
      <c r="GR112" s="85">
        <f ca="1">GR102/Assump!$D$42*$E$112*GR98*GR8</f>
        <v>26137.936456328855</v>
      </c>
      <c r="GS112" s="85">
        <f ca="1">GS102/Assump!$D$42*$E$112*GS98*GS8</f>
        <v>26223.505258730525</v>
      </c>
      <c r="GT112" s="85">
        <f ca="1">GT102/Assump!$D$42*$E$112*GT98*GT8</f>
        <v>26309.354191124738</v>
      </c>
      <c r="GU112" s="85">
        <f ca="1">GU102/Assump!$D$42*$E$112*GU98*GU8</f>
        <v>26395.484170584183</v>
      </c>
      <c r="GV112" s="85">
        <f ca="1">GV102/Assump!$D$42*$E$112*GV98*GV8</f>
        <v>26481.896117183824</v>
      </c>
      <c r="GW112" s="85">
        <f ca="1">GW102/Assump!$D$42*$E$112*GW98*GW8</f>
        <v>26568.59095401071</v>
      </c>
      <c r="GX112" s="85">
        <f ca="1">GX102/Assump!$D$42*$E$112*GX98*GX8</f>
        <v>26655.569607173824</v>
      </c>
      <c r="GY112" s="85">
        <f ca="1">GY102/Assump!$D$42*$E$112*GY98*GY8</f>
        <v>26742.833005814002</v>
      </c>
      <c r="GZ112" s="85">
        <f ca="1">GZ102/Assump!$D$42*$E$112*GZ98*GZ8</f>
        <v>26830.382082113836</v>
      </c>
      <c r="HA112" s="85">
        <f ca="1">HA102/Assump!$D$42*$E$112*HA98*HA8</f>
        <v>26918.217771307653</v>
      </c>
      <c r="HB112" s="85">
        <f ca="1">HB102/Assump!$D$42*$E$112*HB98*HB8</f>
        <v>27006.341011691475</v>
      </c>
      <c r="HC112" s="85">
        <f ca="1">HC102/Assump!$D$42*$E$112*HC98*HC8</f>
        <v>27094.752744633079</v>
      </c>
      <c r="HD112" s="85">
        <f ca="1">HD102/Assump!$D$42*$E$112*HD98*HD8</f>
        <v>27183.453914582027</v>
      </c>
      <c r="HE112" s="85">
        <f ca="1">HE102/Assump!$D$42*$E$112*HE98*HE8</f>
        <v>27272.445469079768</v>
      </c>
      <c r="HF112" s="85">
        <f ca="1">HF102/Assump!$D$42*$E$112*HF98*HF8</f>
        <v>27361.728358769746</v>
      </c>
      <c r="HG112" s="85">
        <f ca="1">HG102/Assump!$D$42*$E$112*HG98*HG8</f>
        <v>27451.303537407566</v>
      </c>
      <c r="HH112" s="85">
        <f ca="1">HH102/Assump!$D$42*$E$112*HH98*HH8</f>
        <v>27541.171961871194</v>
      </c>
      <c r="HI112" s="85">
        <f ca="1">HI102/Assump!$D$42*$E$112*HI98*HI8</f>
        <v>27631.334592171152</v>
      </c>
      <c r="HJ112" s="85">
        <f ca="1">HJ102/Assump!$D$42*$E$112*HJ98*HJ8</f>
        <v>27721.792391460793</v>
      </c>
      <c r="HK112" s="85">
        <f ca="1">HK102/Assump!$D$42*$E$112*HK98*HK8</f>
        <v>27812.546326046577</v>
      </c>
      <c r="HL112" s="85">
        <f ca="1">HL102/Assump!$D$42*$E$112*HL98*HL8</f>
        <v>27903.597365398407</v>
      </c>
      <c r="HM112" s="85">
        <f ca="1">HM102/Assump!$D$42*$E$112*HM98*HM8</f>
        <v>27994.946482159972</v>
      </c>
      <c r="HN112" s="85">
        <f ca="1">HN102/Assump!$D$42*$E$112*HN98*HN8</f>
        <v>28086.59465215915</v>
      </c>
      <c r="HO112" s="85">
        <f ca="1">HO102/Assump!$D$42*$E$112*HO98*HO8</f>
        <v>28178.542854418421</v>
      </c>
      <c r="HP112" s="85">
        <f ca="1">HP102/Assump!$D$42*$E$112*HP98*HP8</f>
        <v>28270.792071165328</v>
      </c>
      <c r="HQ112" s="85">
        <f ca="1">HQ102/Assump!$D$42*$E$112*HQ98*HQ8</f>
        <v>28363.343287842978</v>
      </c>
      <c r="HR112" s="85">
        <f ca="1">HR102/Assump!$D$42*$E$112*HR98*HR8</f>
        <v>28456.197493120551</v>
      </c>
      <c r="HS112" s="85">
        <f ca="1">HS102/Assump!$D$42*$E$112*HS98*HS8</f>
        <v>28549.355678903888</v>
      </c>
      <c r="HT112" s="85">
        <f ca="1">HT102/Assump!$D$42*$E$112*HT98*HT8</f>
        <v>28642.818840346063</v>
      </c>
      <c r="HU112" s="85">
        <f ca="1">HU102/Assump!$D$42*$E$112*HU98*HU8</f>
        <v>28736.587975858023</v>
      </c>
      <c r="HV112" s="85">
        <f ca="1">HV102/Assump!$D$42*$E$112*HV98*HV8</f>
        <v>28830.66408711925</v>
      </c>
      <c r="HW112" s="85">
        <f ca="1">HW102/Assump!$D$42*$E$112*HW98*HW8</f>
        <v>28925.048179088466</v>
      </c>
      <c r="HX112" s="85">
        <f ca="1">HX102/Assump!$D$42*$E$112*HX98*HX8</f>
        <v>29019.741260014365</v>
      </c>
      <c r="HY112" s="85">
        <f ca="1">HY102/Assump!$D$42*$E$112*HY98*HY8</f>
        <v>29114.744341446396</v>
      </c>
      <c r="HZ112" s="85">
        <f ca="1">HZ102/Assump!$D$42*$E$112*HZ98*HZ8</f>
        <v>29210.058438245534</v>
      </c>
      <c r="IA112" s="85">
        <f ca="1">IA102/Assump!$D$42*$E$112*IA98*IA8</f>
        <v>29305.684568595174</v>
      </c>
      <c r="IB112" s="85">
        <f ca="1">IB102/Assump!$D$42*$E$112*IB98*IB8</f>
        <v>29401.623754011955</v>
      </c>
      <c r="IC112" s="85">
        <f ca="1">IC102/Assump!$D$42*$E$112*IC98*IC8</f>
        <v>29497.877019356711</v>
      </c>
      <c r="ID112" s="85">
        <f ca="1">ID102/Assump!$D$42*$E$112*ID98*ID8</f>
        <v>29497.877019356711</v>
      </c>
      <c r="IE112" s="85">
        <f ca="1">IE102/Assump!$D$42*$E$112*IE98*IE8</f>
        <v>29497.877019356711</v>
      </c>
      <c r="IF112" s="85">
        <f ca="1">IF102/Assump!$D$42*$E$112*IF98*IF8</f>
        <v>29497.877019356711</v>
      </c>
      <c r="IG112" s="85">
        <f ca="1">IG102/Assump!$D$42*$E$112*IG98*IG8</f>
        <v>29497.877019356711</v>
      </c>
      <c r="IH112" s="85">
        <f ca="1">IH102/Assump!$D$42*$E$112*IH98*IH8</f>
        <v>29497.877019356711</v>
      </c>
      <c r="II112" s="85">
        <f ca="1">II102/Assump!$D$42*$E$112*II98*II8</f>
        <v>29497.877019356711</v>
      </c>
      <c r="IJ112" s="85">
        <f ca="1">IJ102/Assump!$D$42*$E$112*IJ98*IJ8</f>
        <v>29497.877019356711</v>
      </c>
      <c r="IK112" s="85">
        <f ca="1">IK102/Assump!$D$42*$E$112*IK98*IK8</f>
        <v>29497.877019356711</v>
      </c>
      <c r="IL112" s="85">
        <f ca="1">IL102/Assump!$D$42*$E$112*IL98*IL8</f>
        <v>29497.877019356711</v>
      </c>
      <c r="IM112" s="182"/>
      <c r="IN112" s="182"/>
    </row>
    <row r="113" spans="2:248" ht="12" customHeight="1" outlineLevel="2" x14ac:dyDescent="0.3">
      <c r="B113" s="7" t="s">
        <v>530</v>
      </c>
      <c r="C113" s="56" t="s">
        <v>150</v>
      </c>
      <c r="E113" s="177">
        <f>Assump!$D$50</f>
        <v>0.02</v>
      </c>
      <c r="F113" s="48" t="s">
        <v>532</v>
      </c>
      <c r="G113" s="85">
        <f ca="1">G102/Assump!$D$42*$E$113*G98*G8</f>
        <v>0</v>
      </c>
      <c r="H113" s="85">
        <f ca="1">H102/Assump!$D$42*$E$113*H98*H8</f>
        <v>0</v>
      </c>
      <c r="I113" s="85">
        <f ca="1">I102/Assump!$D$42*$E$113*I98*I8</f>
        <v>0</v>
      </c>
      <c r="J113" s="85">
        <f ca="1">J102/Assump!$D$42*$E$113*J98*J8</f>
        <v>0</v>
      </c>
      <c r="K113" s="85">
        <f ca="1">K102/Assump!$D$42*$E$113*K98*K8</f>
        <v>0</v>
      </c>
      <c r="L113" s="85">
        <f ca="1">L102/Assump!$D$42*$E$113*L98*L8</f>
        <v>0</v>
      </c>
      <c r="M113" s="85">
        <f ca="1">M102/Assump!$D$42*$E$113*M98*M8</f>
        <v>0</v>
      </c>
      <c r="N113" s="85">
        <f ca="1">N102/Assump!$D$42*$E$113*N98*N8</f>
        <v>0</v>
      </c>
      <c r="O113" s="85">
        <f ca="1">O102/Assump!$D$42*$E$113*O98*O8</f>
        <v>0</v>
      </c>
      <c r="P113" s="85">
        <f ca="1">P102/Assump!$D$42*$E$113*P98*P8</f>
        <v>0</v>
      </c>
      <c r="Q113" s="85">
        <f ca="1">Q102/Assump!$D$42*$E$113*Q98*Q8</f>
        <v>0</v>
      </c>
      <c r="R113" s="85">
        <f ca="1">R102/Assump!$D$42*$E$113*R98*R8</f>
        <v>0</v>
      </c>
      <c r="S113" s="85">
        <f ca="1">S102/Assump!$D$42*$E$113*S98*S8</f>
        <v>22.259122456355435</v>
      </c>
      <c r="T113" s="85">
        <f ca="1">T102/Assump!$D$42*$E$113*T98*T8</f>
        <v>22.330202819446654</v>
      </c>
      <c r="U113" s="85">
        <f ca="1">U102/Assump!$D$42*$E$113*U98*U8</f>
        <v>22.401510164442804</v>
      </c>
      <c r="V113" s="85">
        <f ca="1">V102/Assump!$D$42*$E$113*V98*V8</f>
        <v>22.474846879449473</v>
      </c>
      <c r="W113" s="85">
        <f ca="1">W102/Assump!$D$42*$E$113*W98*W8</f>
        <v>22.548423679777557</v>
      </c>
      <c r="X113" s="85">
        <f ca="1">X102/Assump!$D$42*$E$113*X98*X8</f>
        <v>22.622241351403922</v>
      </c>
      <c r="Y113" s="85">
        <f ca="1">Y102/Assump!$D$42*$E$113*Y98*Y8</f>
        <v>22.696300682878519</v>
      </c>
      <c r="Z113" s="85">
        <f ca="1">Z102/Assump!$D$42*$E$113*Z98*Z8</f>
        <v>22.770602465332804</v>
      </c>
      <c r="AA113" s="85">
        <f ca="1">AA102/Assump!$D$42*$E$113*AA98*AA8</f>
        <v>22.845147492488202</v>
      </c>
      <c r="AB113" s="85">
        <f ca="1">AB102/Assump!$D$42*$E$113*AB98*AB8</f>
        <v>22.919936560664564</v>
      </c>
      <c r="AC113" s="85">
        <f ca="1">AC102/Assump!$D$42*$E$113*AC98*AC8</f>
        <v>22.994970468788686</v>
      </c>
      <c r="AD113" s="85">
        <f ca="1">AD102/Assump!$D$42*$E$113*AD98*AD8</f>
        <v>23.070250018402845</v>
      </c>
      <c r="AE113" s="85">
        <f ca="1">AE102/Assump!$D$42*$E$113*AE98*AE8</f>
        <v>23.145776013673363</v>
      </c>
      <c r="AF113" s="85">
        <f ca="1">AF102/Assump!$D$42*$E$113*AF98*AF8</f>
        <v>23.221549261399193</v>
      </c>
      <c r="AG113" s="85">
        <f ca="1">AG102/Assump!$D$42*$E$113*AG98*AG8</f>
        <v>23.297570571020529</v>
      </c>
      <c r="AH113" s="85">
        <f ca="1">AH102/Assump!$D$42*$E$113*AH98*AH8</f>
        <v>23.373840754627466</v>
      </c>
      <c r="AI113" s="85">
        <f ca="1">AI102/Assump!$D$42*$E$113*AI98*AI8</f>
        <v>23.450360626968674</v>
      </c>
      <c r="AJ113" s="85">
        <f ca="1">AJ102/Assump!$D$42*$E$113*AJ98*AJ8</f>
        <v>23.527131005460092</v>
      </c>
      <c r="AK113" s="85">
        <f ca="1">AK102/Assump!$D$42*$E$113*AK98*AK8</f>
        <v>23.604152710193674</v>
      </c>
      <c r="AL113" s="85">
        <f ca="1">AL102/Assump!$D$42*$E$113*AL98*AL8</f>
        <v>23.681426563946133</v>
      </c>
      <c r="AM113" s="85">
        <f ca="1">AM102/Assump!$D$42*$E$113*AM98*AM8</f>
        <v>23.758953392187745</v>
      </c>
      <c r="AN113" s="85">
        <f ca="1">AN102/Assump!$D$42*$E$113*AN98*AN8</f>
        <v>23.836734023091161</v>
      </c>
      <c r="AO113" s="85">
        <f ca="1">AO102/Assump!$D$42*$E$113*AO98*AO8</f>
        <v>23.914769287540249</v>
      </c>
      <c r="AP113" s="85">
        <f ca="1">AP102/Assump!$D$42*$E$113*AP98*AP8</f>
        <v>23.99306001913898</v>
      </c>
      <c r="AQ113" s="85">
        <f ca="1">AQ102/Assump!$D$42*$E$113*AQ98*AQ8</f>
        <v>24.071607054220323</v>
      </c>
      <c r="AR113" s="85">
        <f ca="1">AR102/Assump!$D$42*$E$113*AR98*AR8</f>
        <v>24.150411231855188</v>
      </c>
      <c r="AS113" s="85">
        <f ca="1">AS102/Assump!$D$42*$E$113*AS98*AS8</f>
        <v>24.229473393861372</v>
      </c>
      <c r="AT113" s="85">
        <f ca="1">AT102/Assump!$D$42*$E$113*AT98*AT8</f>
        <v>24.308794384812586</v>
      </c>
      <c r="AU113" s="85">
        <f ca="1">AU102/Assump!$D$42*$E$113*AU98*AU8</f>
        <v>24.38837505204744</v>
      </c>
      <c r="AV113" s="85">
        <f ca="1">AV102/Assump!$D$42*$E$113*AV98*AV8</f>
        <v>24.468216245678516</v>
      </c>
      <c r="AW113" s="85">
        <f ca="1">AW102/Assump!$D$42*$E$113*AW98*AW8</f>
        <v>24.548318818601441</v>
      </c>
      <c r="AX113" s="85">
        <f ca="1">AX102/Assump!$D$42*$E$113*AX98*AX8</f>
        <v>24.628683626503999</v>
      </c>
      <c r="AY113" s="85">
        <f ca="1">AY102/Assump!$D$42*$E$113*AY98*AY8</f>
        <v>24.709311527875276</v>
      </c>
      <c r="AZ113" s="85">
        <f ca="1">AZ102/Assump!$D$42*$E$113*AZ98*AZ8</f>
        <v>24.790203384014831</v>
      </c>
      <c r="BA113" s="85">
        <f ca="1">BA102/Assump!$D$42*$E$113*BA98*BA8</f>
        <v>24.871360059041884</v>
      </c>
      <c r="BB113" s="85">
        <f ca="1">BB102/Assump!$D$42*$E$113*BB98*BB8</f>
        <v>24.952782419904562</v>
      </c>
      <c r="BC113" s="85">
        <f ca="1">BC102/Assump!$D$42*$E$113*BC98*BC8</f>
        <v>25.034471336389156</v>
      </c>
      <c r="BD113" s="85">
        <f ca="1">BD102/Assump!$D$42*$E$113*BD98*BD8</f>
        <v>25.116427681129412</v>
      </c>
      <c r="BE113" s="85">
        <f ca="1">BE102/Assump!$D$42*$E$113*BE98*BE8</f>
        <v>25.19865232961585</v>
      </c>
      <c r="BF113" s="85">
        <f ca="1">BF102/Assump!$D$42*$E$113*BF98*BF8</f>
        <v>25.281146160205115</v>
      </c>
      <c r="BG113" s="85">
        <f ca="1">BG102/Assump!$D$42*$E$113*BG98*BG8</f>
        <v>25.363910054129359</v>
      </c>
      <c r="BH113" s="85">
        <f ca="1">BH102/Assump!$D$42*$E$113*BH98*BH8</f>
        <v>25.446944895505677</v>
      </c>
      <c r="BI113" s="85">
        <f ca="1">BI102/Assump!$D$42*$E$113*BI98*BI8</f>
        <v>25.53025157134552</v>
      </c>
      <c r="BJ113" s="85">
        <f ca="1">BJ102/Assump!$D$42*$E$113*BJ98*BJ8</f>
        <v>25.613830971564177</v>
      </c>
      <c r="BK113" s="85">
        <f ca="1">BK102/Assump!$D$42*$E$113*BK98*BK8</f>
        <v>25.697683988990306</v>
      </c>
      <c r="BL113" s="85">
        <f ca="1">BL102/Assump!$D$42*$E$113*BL98*BL8</f>
        <v>25.781811519375442</v>
      </c>
      <c r="BM113" s="85">
        <f ca="1">BM102/Assump!$D$42*$E$113*BM98*BM8</f>
        <v>25.866214461403576</v>
      </c>
      <c r="BN113" s="85">
        <f ca="1">BN102/Assump!$D$42*$E$113*BN98*BN8</f>
        <v>25.950893716700762</v>
      </c>
      <c r="BO113" s="85">
        <f ca="1">BO102/Assump!$D$42*$E$113*BO98*BO8</f>
        <v>26.035850189844741</v>
      </c>
      <c r="BP113" s="85">
        <f ca="1">BP102/Assump!$D$42*$E$113*BP98*BP8</f>
        <v>26.121084788374606</v>
      </c>
      <c r="BQ113" s="85">
        <f ca="1">BQ102/Assump!$D$42*$E$113*BQ98*BQ8</f>
        <v>26.206598422800496</v>
      </c>
      <c r="BR113" s="85">
        <f ca="1">BR102/Assump!$D$42*$E$113*BR98*BR8</f>
        <v>26.292392006613326</v>
      </c>
      <c r="BS113" s="85">
        <f ca="1">BS102/Assump!$D$42*$E$113*BS98*BS8</f>
        <v>26.378466456294547</v>
      </c>
      <c r="BT113" s="85">
        <f ca="1">BT102/Assump!$D$42*$E$113*BT98*BT8</f>
        <v>26.464822691325914</v>
      </c>
      <c r="BU113" s="85">
        <f ca="1">BU102/Assump!$D$42*$E$113*BU98*BU8</f>
        <v>26.551461634199349</v>
      </c>
      <c r="BV113" s="85">
        <f ca="1">BV102/Assump!$D$42*$E$113*BV98*BV8</f>
        <v>26.638384210426757</v>
      </c>
      <c r="BW113" s="85">
        <f ca="1">BW102/Assump!$D$42*$E$113*BW98*BW8</f>
        <v>26.72559134854993</v>
      </c>
      <c r="BX113" s="85">
        <f ca="1">BX102/Assump!$D$42*$E$113*BX98*BX8</f>
        <v>26.813083980150466</v>
      </c>
      <c r="BY113" s="85">
        <f ca="1">BY102/Assump!$D$42*$E$113*BY98*BY8</f>
        <v>26.900863039859725</v>
      </c>
      <c r="BZ113" s="85">
        <f ca="1">BZ102/Assump!$D$42*$E$113*BZ98*BZ8</f>
        <v>26.988929465368798</v>
      </c>
      <c r="CA113" s="85">
        <f ca="1">CA102/Assump!$D$42*$E$113*CA98*CA8</f>
        <v>27.077284197438534</v>
      </c>
      <c r="CB113" s="85">
        <f ca="1">CB102/Assump!$D$42*$E$113*CB98*CB8</f>
        <v>27.165928179909596</v>
      </c>
      <c r="CC113" s="85">
        <f ca="1">CC102/Assump!$D$42*$E$113*CC98*CC8</f>
        <v>27.254862359712526</v>
      </c>
      <c r="CD113" s="85">
        <f ca="1">CD102/Assump!$D$42*$E$113*CD98*CD8</f>
        <v>27.344087686877874</v>
      </c>
      <c r="CE113" s="85">
        <f ca="1">CE102/Assump!$D$42*$E$113*CE98*CE8</f>
        <v>27.433605114546339</v>
      </c>
      <c r="CF113" s="85">
        <f ca="1">CF102/Assump!$D$42*$E$113*CF98*CF8</f>
        <v>27.523415598978961</v>
      </c>
      <c r="CG113" s="85">
        <f ca="1">CG102/Assump!$D$42*$E$113*CG98*CG8</f>
        <v>27.613520099567332</v>
      </c>
      <c r="CH113" s="85">
        <f ca="1">CH102/Assump!$D$42*$E$113*CH98*CH8</f>
        <v>27.703919578843834</v>
      </c>
      <c r="CI113" s="85">
        <f ca="1">CI102/Assump!$D$42*$E$113*CI98*CI8</f>
        <v>27.794615002491938</v>
      </c>
      <c r="CJ113" s="85">
        <f ca="1">CJ102/Assump!$D$42*$E$113*CJ98*CJ8</f>
        <v>27.885607339356497</v>
      </c>
      <c r="CK113" s="85">
        <f ca="1">CK102/Assump!$D$42*$E$113*CK98*CK8</f>
        <v>27.976897561454123</v>
      </c>
      <c r="CL113" s="85">
        <f ca="1">CL102/Assump!$D$42*$E$113*CL98*CL8</f>
        <v>28.068486643983558</v>
      </c>
      <c r="CM113" s="85">
        <f ca="1">CM102/Assump!$D$42*$E$113*CM98*CM8</f>
        <v>28.160375565336089</v>
      </c>
      <c r="CN113" s="85">
        <f ca="1">CN102/Assump!$D$42*$E$113*CN98*CN8</f>
        <v>28.252565307105989</v>
      </c>
      <c r="CO113" s="85">
        <f ca="1">CO102/Assump!$D$42*$E$113*CO98*CO8</f>
        <v>28.345056854101038</v>
      </c>
      <c r="CP113" s="85">
        <f ca="1">CP102/Assump!$D$42*$E$113*CP98*CP8</f>
        <v>28.437851194352998</v>
      </c>
      <c r="CQ113" s="85">
        <f ca="1">CQ102/Assump!$D$42*$E$113*CQ98*CQ8</f>
        <v>28.530949319128204</v>
      </c>
      <c r="CR113" s="85">
        <f ca="1">CR102/Assump!$D$42*$E$113*CR98*CR8</f>
        <v>28.624352222938139</v>
      </c>
      <c r="CS113" s="85">
        <f ca="1">CS102/Assump!$D$42*$E$113*CS98*CS8</f>
        <v>28.718060903550047</v>
      </c>
      <c r="CT113" s="85">
        <f ca="1">CT102/Assump!$D$42*$E$113*CT98*CT8</f>
        <v>28.812076361997608</v>
      </c>
      <c r="CU113" s="85">
        <f ca="1">CU102/Assump!$D$42*$E$113*CU98*CU8</f>
        <v>28.90639960259163</v>
      </c>
      <c r="CV113" s="85">
        <f ca="1">CV102/Assump!$D$42*$E$113*CV98*CV8</f>
        <v>29.001031632930776</v>
      </c>
      <c r="CW113" s="85">
        <f ca="1">CW102/Assump!$D$42*$E$113*CW98*CW8</f>
        <v>29.095973463912312</v>
      </c>
      <c r="CX113" s="85">
        <f ca="1">CX102/Assump!$D$42*$E$113*CX98*CX8</f>
        <v>29.191226109742928</v>
      </c>
      <c r="CY113" s="85">
        <f ca="1">CY102/Assump!$D$42*$E$113*CY98*CY8</f>
        <v>29.286790587949557</v>
      </c>
      <c r="CZ113" s="85">
        <f ca="1">CZ102/Assump!$D$42*$E$113*CZ98*CZ8</f>
        <v>29.382667919390258</v>
      </c>
      <c r="DA113" s="85">
        <f ca="1">DA102/Assump!$D$42*$E$113*DA98*DA8</f>
        <v>29.478859128265103</v>
      </c>
      <c r="DB113" s="85">
        <f ca="1">DB102/Assump!$D$42*$E$113*DB98*DB8</f>
        <v>29.575365242127145</v>
      </c>
      <c r="DC113" s="85">
        <f ca="1">DC102/Assump!$D$42*$E$113*DC98*DC8</f>
        <v>29.672187291893358</v>
      </c>
      <c r="DD113" s="85">
        <f ca="1">DD102/Assump!$D$42*$E$113*DD98*DD8</f>
        <v>29.769326311855689</v>
      </c>
      <c r="DE113" s="85">
        <f ca="1">DE102/Assump!$D$42*$E$113*DE98*DE8</f>
        <v>29.86678333969207</v>
      </c>
      <c r="DF113" s="85">
        <f ca="1">DF102/Assump!$D$42*$E$113*DF98*DF8</f>
        <v>29.964559416477535</v>
      </c>
      <c r="DG113" s="85">
        <f ca="1">DG102/Assump!$D$42*$E$113*DG98*DG8</f>
        <v>30.062655586695325</v>
      </c>
      <c r="DH113" s="85">
        <f ca="1">DH102/Assump!$D$42*$E$113*DH98*DH8</f>
        <v>30.16107289824803</v>
      </c>
      <c r="DI113" s="85">
        <f ca="1">DI102/Assump!$D$42*$E$113*DI98*DI8</f>
        <v>30.259812402468828</v>
      </c>
      <c r="DJ113" s="85">
        <f ca="1">DJ102/Assump!$D$42*$E$113*DJ98*DJ8</f>
        <v>30.358875154132665</v>
      </c>
      <c r="DK113" s="85">
        <f ca="1">DK102/Assump!$D$42*$E$113*DK98*DK8</f>
        <v>30.458262211467563</v>
      </c>
      <c r="DL113" s="85">
        <f ca="1">DL102/Assump!$D$42*$E$113*DL98*DL8</f>
        <v>30.557974636165891</v>
      </c>
      <c r="DM113" s="85">
        <f ca="1">DM102/Assump!$D$42*$E$113*DM98*DM8</f>
        <v>30.658013493395735</v>
      </c>
      <c r="DN113" s="85">
        <f ca="1">DN102/Assump!$D$42*$E$113*DN98*DN8</f>
        <v>30.758379851812254</v>
      </c>
      <c r="DO113" s="85">
        <f ca="1">DO102/Assump!$D$42*$E$113*DO98*DO8</f>
        <v>30.859074783569117</v>
      </c>
      <c r="DP113" s="85">
        <f ca="1">DP102/Assump!$D$42*$E$113*DP98*DP8</f>
        <v>30.960099364329942</v>
      </c>
      <c r="DQ113" s="85">
        <f ca="1">DQ102/Assump!$D$42*$E$113*DQ98*DQ8</f>
        <v>31.06145467327978</v>
      </c>
      <c r="DR113" s="85">
        <f ca="1">DR102/Assump!$D$42*$E$113*DR98*DR8</f>
        <v>31.163141793136663</v>
      </c>
      <c r="DS113" s="85">
        <f ca="1">DS102/Assump!$D$42*$E$113*DS98*DS8</f>
        <v>31.265161810163161</v>
      </c>
      <c r="DT113" s="85">
        <f ca="1">DT102/Assump!$D$42*$E$113*DT98*DT8</f>
        <v>31.367515814177978</v>
      </c>
      <c r="DU113" s="85">
        <f ca="1">DU102/Assump!$D$42*$E$113*DU98*DU8</f>
        <v>31.470204898567605</v>
      </c>
      <c r="DV113" s="85">
        <f ca="1">DV102/Assump!$D$42*$E$113*DV98*DV8</f>
        <v>31.573230160297996</v>
      </c>
      <c r="DW113" s="85">
        <f ca="1">DW102/Assump!$D$42*$E$113*DW98*DW8</f>
        <v>31.676592699926289</v>
      </c>
      <c r="DX113" s="85">
        <f ca="1">DX102/Assump!$D$42*$E$113*DX98*DX8</f>
        <v>31.780293621612547</v>
      </c>
      <c r="DY113" s="85">
        <f ca="1">DY102/Assump!$D$42*$E$113*DY98*DY8</f>
        <v>31.88433403313158</v>
      </c>
      <c r="DZ113" s="85">
        <f ca="1">DZ102/Assump!$D$42*$E$113*DZ98*DZ8</f>
        <v>31.98871504588476</v>
      </c>
      <c r="EA113" s="85">
        <f ca="1">EA102/Assump!$D$42*$E$113*EA98*EA8</f>
        <v>32.093437774911898</v>
      </c>
      <c r="EB113" s="85">
        <f ca="1">EB102/Assump!$D$42*$E$113*EB98*EB8</f>
        <v>32.198503338903151</v>
      </c>
      <c r="EC113" s="85">
        <f ca="1">EC102/Assump!$D$42*$E$113*EC98*EC8</f>
        <v>32.303912860210986</v>
      </c>
      <c r="ED113" s="85">
        <f ca="1">ED102/Assump!$D$42*$E$113*ED98*ED8</f>
        <v>32.409667464862146</v>
      </c>
      <c r="EE113" s="85">
        <f ca="1">EE102/Assump!$D$42*$E$113*EE98*EE8</f>
        <v>32.515768282569709</v>
      </c>
      <c r="EF113" s="85">
        <f ca="1">EF102/Assump!$D$42*$E$113*EF98*EF8</f>
        <v>32.622216446745114</v>
      </c>
      <c r="EG113" s="85">
        <f ca="1">EG102/Assump!$D$42*$E$113*EG98*EG8</f>
        <v>32.729013094510329</v>
      </c>
      <c r="EH113" s="85">
        <f ca="1">EH102/Assump!$D$42*$E$113*EH98*EH8</f>
        <v>32.836159366709936</v>
      </c>
      <c r="EI113" s="85">
        <f ca="1">EI102/Assump!$D$42*$E$113*EI98*EI8</f>
        <v>32.943656407923356</v>
      </c>
      <c r="EJ113" s="85">
        <f ca="1">EJ102/Assump!$D$42*$E$113*EJ98*EJ8</f>
        <v>33.051505366477073</v>
      </c>
      <c r="EK113" s="85">
        <f ca="1">EK102/Assump!$D$42*$E$113*EK98*EK8</f>
        <v>33.159707394456866</v>
      </c>
      <c r="EL113" s="85">
        <f ca="1">EL102/Assump!$D$42*$E$113*EL98*EL8</f>
        <v>33.268263647720175</v>
      </c>
      <c r="EM113" s="85">
        <f ca="1">EM102/Assump!$D$42*$E$113*EM98*EM8</f>
        <v>33.3771752859084</v>
      </c>
      <c r="EN113" s="85">
        <f ca="1">EN102/Assump!$D$42*$E$113*EN98*EN8</f>
        <v>33.486443472459307</v>
      </c>
      <c r="EO113" s="85">
        <f ca="1">EO102/Assump!$D$42*$E$113*EO98*EO8</f>
        <v>33.596069374619454</v>
      </c>
      <c r="EP113" s="85">
        <f ca="1">EP102/Assump!$D$42*$E$113*EP98*EP8</f>
        <v>33.706054163456656</v>
      </c>
      <c r="EQ113" s="85">
        <f ca="1">EQ102/Assump!$D$42*$E$113*EQ98*EQ8</f>
        <v>33.816399013872513</v>
      </c>
      <c r="ER113" s="85">
        <f ca="1">ER102/Assump!$D$42*$E$113*ER98*ER8</f>
        <v>33.927105104614938</v>
      </c>
      <c r="ES113" s="85">
        <f ca="1">ES102/Assump!$D$42*$E$113*ES98*ES8</f>
        <v>34.038173618290763</v>
      </c>
      <c r="ET113" s="85">
        <f ca="1">ET102/Assump!$D$42*$E$113*ET98*ET8</f>
        <v>34.149605741378352</v>
      </c>
      <c r="EU113" s="85">
        <f ca="1">EU102/Assump!$D$42*$E$113*EU98*EU8</f>
        <v>34.261402664240315</v>
      </c>
      <c r="EV113" s="85">
        <f ca="1">EV102/Assump!$D$42*$E$113*EV98*EV8</f>
        <v>34.37356558113617</v>
      </c>
      <c r="EW113" s="85">
        <f ca="1">EW102/Assump!$D$42*$E$113*EW98*EW8</f>
        <v>34.48609569023516</v>
      </c>
      <c r="EX113" s="85">
        <f ca="1">EX102/Assump!$D$42*$E$113*EX98*EX8</f>
        <v>34.598994193629004</v>
      </c>
      <c r="EY113" s="85">
        <f ca="1">EY102/Assump!$D$42*$E$113*EY98*EY8</f>
        <v>34.712262297344758</v>
      </c>
      <c r="EZ113" s="85">
        <f ca="1">EZ102/Assump!$D$42*$E$113*EZ98*EZ8</f>
        <v>34.825901211357703</v>
      </c>
      <c r="FA113" s="85">
        <f ca="1">FA102/Assump!$D$42*$E$113*FA98*FA8</f>
        <v>34.939912149604254</v>
      </c>
      <c r="FB113" s="85">
        <f ca="1">FB102/Assump!$D$42*$E$113*FB98*FB8</f>
        <v>35.054296329994955</v>
      </c>
      <c r="FC113" s="85">
        <f ca="1">FC102/Assump!$D$42*$E$113*FC98*FC8</f>
        <v>35.169054974427446</v>
      </c>
      <c r="FD113" s="85">
        <f ca="1">FD102/Assump!$D$42*$E$113*FD98*FD8</f>
        <v>35.284189308799569</v>
      </c>
      <c r="FE113" s="85">
        <f ca="1">FE102/Assump!$D$42*$E$113*FE98*FE8</f>
        <v>35.399700563022421</v>
      </c>
      <c r="FF113" s="85">
        <f ca="1">FF102/Assump!$D$42*$E$113*FF98*FF8</f>
        <v>35.515589971033513</v>
      </c>
      <c r="FG113" s="85">
        <f ca="1">FG102/Assump!$D$42*$E$113*FG98*FG8</f>
        <v>35.631858770809956</v>
      </c>
      <c r="FH113" s="85">
        <f ca="1">FH102/Assump!$D$42*$E$113*FH98*FH8</f>
        <v>35.74850820438165</v>
      </c>
      <c r="FI113" s="85">
        <f ca="1">FI102/Assump!$D$42*$E$113*FI98*FI8</f>
        <v>35.865539517844596</v>
      </c>
      <c r="FJ113" s="85">
        <f ca="1">FJ102/Assump!$D$42*$E$113*FJ98*FJ8</f>
        <v>35.982953961374193</v>
      </c>
      <c r="FK113" s="85">
        <f ca="1">FK102/Assump!$D$42*$E$113*FK98*FK8</f>
        <v>36.10075278923857</v>
      </c>
      <c r="FL113" s="85">
        <f ca="1">FL102/Assump!$D$42*$E$113*FL98*FL8</f>
        <v>36.21893725981203</v>
      </c>
      <c r="FM113" s="85">
        <f ca="1">FM102/Assump!$D$42*$E$113*FM98*FM8</f>
        <v>36.337508635588442</v>
      </c>
      <c r="FN113" s="85">
        <f ca="1">FN102/Assump!$D$42*$E$113*FN98*FN8</f>
        <v>36.456468183194765</v>
      </c>
      <c r="FO113" s="85">
        <f ca="1">FO102/Assump!$D$42*$E$113*FO98*FO8</f>
        <v>36.575817173404559</v>
      </c>
      <c r="FP113" s="85">
        <f ca="1">FP102/Assump!$D$42*$E$113*FP98*FP8</f>
        <v>36.695556881151568</v>
      </c>
      <c r="FQ113" s="85">
        <f ca="1">FQ102/Assump!$D$42*$E$113*FQ98*FQ8</f>
        <v>36.815688585543342</v>
      </c>
      <c r="FR113" s="85">
        <f ca="1">FR102/Assump!$D$42*$E$113*FR98*FR8</f>
        <v>36.93621356987488</v>
      </c>
      <c r="FS113" s="85">
        <f ca="1">FS102/Assump!$D$42*$E$113*FS98*FS8</f>
        <v>37.057133121642373</v>
      </c>
      <c r="FT113" s="85">
        <f ca="1">FT102/Assump!$D$42*$E$113*FT98*FT8</f>
        <v>37.178448532556935</v>
      </c>
      <c r="FU113" s="85">
        <f ca="1">FU102/Assump!$D$42*$E$113*FU98*FU8</f>
        <v>37.300161098558405</v>
      </c>
      <c r="FV113" s="85">
        <f ca="1">FV102/Assump!$D$42*$E$113*FV98*FV8</f>
        <v>37.422272119829181</v>
      </c>
      <c r="FW113" s="85">
        <f ca="1">FW102/Assump!$D$42*$E$113*FW98*FW8</f>
        <v>37.544782900808137</v>
      </c>
      <c r="FX113" s="85">
        <f ca="1">FX102/Assump!$D$42*$E$113*FX98*FX8</f>
        <v>37.667694750204539</v>
      </c>
      <c r="FY113" s="85">
        <f ca="1">FY102/Assump!$D$42*$E$113*FY98*FY8</f>
        <v>37.791008981012006</v>
      </c>
      <c r="FZ113" s="85">
        <f ca="1">FZ102/Assump!$D$42*$E$113*FZ98*FZ8</f>
        <v>37.914726910522582</v>
      </c>
      <c r="GA113" s="85">
        <f ca="1">GA102/Assump!$D$42*$E$113*GA98*GA8</f>
        <v>38.038849860340768</v>
      </c>
      <c r="GB113" s="85">
        <f ca="1">GB102/Assump!$D$42*$E$113*GB98*GB8</f>
        <v>38.163379156397653</v>
      </c>
      <c r="GC113" s="85">
        <f ca="1">GC102/Assump!$D$42*$E$113*GC98*GC8</f>
        <v>38.288316128965093</v>
      </c>
      <c r="GD113" s="85">
        <f ca="1">GD102/Assump!$D$42*$E$113*GD98*GD8</f>
        <v>38.413662112669897</v>
      </c>
      <c r="GE113" s="85">
        <f ca="1">GE102/Assump!$D$42*$E$113*GE98*GE8</f>
        <v>38.539418446508087</v>
      </c>
      <c r="GF113" s="85">
        <f ca="1">GF102/Assump!$D$42*$E$113*GF98*GF8</f>
        <v>38.665586473859229</v>
      </c>
      <c r="GG113" s="85">
        <f ca="1">GG102/Assump!$D$42*$E$113*GG98*GG8</f>
        <v>38.792167542500756</v>
      </c>
      <c r="GH113" s="85">
        <f ca="1">GH102/Assump!$D$42*$E$113*GH98*GH8</f>
        <v>38.919163004622369</v>
      </c>
      <c r="GI113" s="85">
        <f ca="1">GI102/Assump!$D$42*$E$113*GI98*GI8</f>
        <v>39.046574216840483</v>
      </c>
      <c r="GJ113" s="85">
        <f ca="1">GJ102/Assump!$D$42*$E$113*GJ98*GJ8</f>
        <v>39.174402540212739</v>
      </c>
      <c r="GK113" s="85">
        <f ca="1">GK102/Assump!$D$42*$E$113*GK98*GK8</f>
        <v>39.302649340252508</v>
      </c>
      <c r="GL113" s="85">
        <f ca="1">GL102/Assump!$D$42*$E$113*GL98*GL8</f>
        <v>39.431315986943503</v>
      </c>
      <c r="GM113" s="85">
        <f ca="1">GM102/Assump!$D$42*$E$113*GM98*GM8</f>
        <v>39.560403854754412</v>
      </c>
      <c r="GN113" s="85">
        <f ca="1">GN102/Assump!$D$42*$E$113*GN98*GN8</f>
        <v>39.689914322653578</v>
      </c>
      <c r="GO113" s="85">
        <f ca="1">GO102/Assump!$D$42*$E$113*GO98*GO8</f>
        <v>39.819848774123713</v>
      </c>
      <c r="GP113" s="85">
        <f ca="1">GP102/Assump!$D$42*$E$113*GP98*GP8</f>
        <v>39.950208597176712</v>
      </c>
      <c r="GQ113" s="85">
        <f ca="1">GQ102/Assump!$D$42*$E$113*GQ98*GQ8</f>
        <v>40.080995184368433</v>
      </c>
      <c r="GR113" s="85">
        <f ca="1">GR102/Assump!$D$42*$E$113*GR98*GR8</f>
        <v>40.212209932813622</v>
      </c>
      <c r="GS113" s="85">
        <f ca="1">GS102/Assump!$D$42*$E$113*GS98*GS8</f>
        <v>40.343854244200813</v>
      </c>
      <c r="GT113" s="85">
        <f ca="1">GT102/Assump!$D$42*$E$113*GT98*GT8</f>
        <v>40.475929524807285</v>
      </c>
      <c r="GU113" s="85">
        <f ca="1">GU102/Assump!$D$42*$E$113*GU98*GU8</f>
        <v>40.608437185514127</v>
      </c>
      <c r="GV113" s="85">
        <f ca="1">GV102/Assump!$D$42*$E$113*GV98*GV8</f>
        <v>40.741378641821271</v>
      </c>
      <c r="GW113" s="85">
        <f ca="1">GW102/Assump!$D$42*$E$113*GW98*GW8</f>
        <v>40.874755313862629</v>
      </c>
      <c r="GX113" s="85">
        <f ca="1">GX102/Assump!$D$42*$E$113*GX98*GX8</f>
        <v>41.008568626421265</v>
      </c>
      <c r="GY113" s="85">
        <f ca="1">GY102/Assump!$D$42*$E$113*GY98*GY8</f>
        <v>41.142820008944618</v>
      </c>
      <c r="GZ113" s="85">
        <f ca="1">GZ102/Assump!$D$42*$E$113*GZ98*GZ8</f>
        <v>41.27751089555975</v>
      </c>
      <c r="HA113" s="85">
        <f ca="1">HA102/Assump!$D$42*$E$113*HA98*HA8</f>
        <v>41.412642725088695</v>
      </c>
      <c r="HB113" s="85">
        <f ca="1">HB102/Assump!$D$42*$E$113*HB98*HB8</f>
        <v>41.548216941063806</v>
      </c>
      <c r="HC113" s="85">
        <f ca="1">HC102/Assump!$D$42*$E$113*HC98*HC8</f>
        <v>41.684234991743196</v>
      </c>
      <c r="HD113" s="85">
        <f ca="1">HD102/Assump!$D$42*$E$113*HD98*HD8</f>
        <v>41.820698330126199</v>
      </c>
      <c r="HE113" s="85">
        <f ca="1">HE102/Assump!$D$42*$E$113*HE98*HE8</f>
        <v>41.957608413968877</v>
      </c>
      <c r="HF113" s="85">
        <f ca="1">HF102/Assump!$D$42*$E$113*HF98*HF8</f>
        <v>42.094966705799607</v>
      </c>
      <c r="HG113" s="85">
        <f ca="1">HG102/Assump!$D$42*$E$113*HG98*HG8</f>
        <v>42.232774672934717</v>
      </c>
      <c r="HH113" s="85">
        <f ca="1">HH102/Assump!$D$42*$E$113*HH98*HH8</f>
        <v>42.371033787494149</v>
      </c>
      <c r="HI113" s="85">
        <f ca="1">HI102/Assump!$D$42*$E$113*HI98*HI8</f>
        <v>42.509745526417156</v>
      </c>
      <c r="HJ113" s="85">
        <f ca="1">HJ102/Assump!$D$42*$E$113*HJ98*HJ8</f>
        <v>42.648911371478142</v>
      </c>
      <c r="HK113" s="85">
        <f ca="1">HK102/Assump!$D$42*$E$113*HK98*HK8</f>
        <v>42.788532809302431</v>
      </c>
      <c r="HL113" s="85">
        <f ca="1">HL102/Assump!$D$42*$E$113*HL98*HL8</f>
        <v>42.928611331382164</v>
      </c>
      <c r="HM113" s="85">
        <f ca="1">HM102/Assump!$D$42*$E$113*HM98*HM8</f>
        <v>43.06914843409227</v>
      </c>
      <c r="HN113" s="85">
        <f ca="1">HN102/Assump!$D$42*$E$113*HN98*HN8</f>
        <v>43.210145618706385</v>
      </c>
      <c r="HO113" s="85">
        <f ca="1">HO102/Assump!$D$42*$E$113*HO98*HO8</f>
        <v>43.351604391412955</v>
      </c>
      <c r="HP113" s="85">
        <f ca="1">HP102/Assump!$D$42*$E$113*HP98*HP8</f>
        <v>43.493526263331276</v>
      </c>
      <c r="HQ113" s="85">
        <f ca="1">HQ102/Assump!$D$42*$E$113*HQ98*HQ8</f>
        <v>43.635912750527659</v>
      </c>
      <c r="HR113" s="85">
        <f ca="1">HR102/Assump!$D$42*$E$113*HR98*HR8</f>
        <v>43.778765374031622</v>
      </c>
      <c r="HS113" s="85">
        <f ca="1">HS102/Assump!$D$42*$E$113*HS98*HS8</f>
        <v>43.922085659852137</v>
      </c>
      <c r="HT113" s="85">
        <f ca="1">HT102/Assump!$D$42*$E$113*HT98*HT8</f>
        <v>44.065875138993945</v>
      </c>
      <c r="HU113" s="85">
        <f ca="1">HU102/Assump!$D$42*$E$113*HU98*HU8</f>
        <v>44.21013534747388</v>
      </c>
      <c r="HV113" s="85">
        <f ca="1">HV102/Assump!$D$42*$E$113*HV98*HV8</f>
        <v>44.354867826337305</v>
      </c>
      <c r="HW113" s="85">
        <f ca="1">HW102/Assump!$D$42*$E$113*HW98*HW8</f>
        <v>44.500074121674558</v>
      </c>
      <c r="HX113" s="85">
        <f ca="1">HX102/Assump!$D$42*$E$113*HX98*HX8</f>
        <v>44.645755784637487</v>
      </c>
      <c r="HY113" s="85">
        <f ca="1">HY102/Assump!$D$42*$E$113*HY98*HY8</f>
        <v>44.791914371455995</v>
      </c>
      <c r="HZ113" s="85">
        <f ca="1">HZ102/Assump!$D$42*$E$113*HZ98*HZ8</f>
        <v>44.938551443454671</v>
      </c>
      <c r="IA113" s="85">
        <f ca="1">IA102/Assump!$D$42*$E$113*IA98*IA8</f>
        <v>45.085668567069497</v>
      </c>
      <c r="IB113" s="85">
        <f ca="1">IB102/Assump!$D$42*$E$113*IB98*IB8</f>
        <v>45.233267313864545</v>
      </c>
      <c r="IC113" s="85">
        <f ca="1">IC102/Assump!$D$42*$E$113*IC98*IC8</f>
        <v>45.381349260548781</v>
      </c>
      <c r="ID113" s="85">
        <f ca="1">ID102/Assump!$D$42*$E$113*ID98*ID8</f>
        <v>45.381349260548781</v>
      </c>
      <c r="IE113" s="85">
        <f ca="1">IE102/Assump!$D$42*$E$113*IE98*IE8</f>
        <v>45.381349260548781</v>
      </c>
      <c r="IF113" s="85">
        <f ca="1">IF102/Assump!$D$42*$E$113*IF98*IF8</f>
        <v>45.381349260548781</v>
      </c>
      <c r="IG113" s="85">
        <f ca="1">IG102/Assump!$D$42*$E$113*IG98*IG8</f>
        <v>45.381349260548781</v>
      </c>
      <c r="IH113" s="85">
        <f ca="1">IH102/Assump!$D$42*$E$113*IH98*IH8</f>
        <v>45.381349260548781</v>
      </c>
      <c r="II113" s="85">
        <f ca="1">II102/Assump!$D$42*$E$113*II98*II8</f>
        <v>45.381349260548781</v>
      </c>
      <c r="IJ113" s="85">
        <f ca="1">IJ102/Assump!$D$42*$E$113*IJ98*IJ8</f>
        <v>45.381349260548781</v>
      </c>
      <c r="IK113" s="85">
        <f ca="1">IK102/Assump!$D$42*$E$113*IK98*IK8</f>
        <v>45.381349260548781</v>
      </c>
      <c r="IL113" s="85">
        <f ca="1">IL102/Assump!$D$42*$E$113*IL98*IL8</f>
        <v>45.381349260548781</v>
      </c>
    </row>
    <row r="114" spans="2:248" ht="12" customHeight="1" outlineLevel="2" x14ac:dyDescent="0.3">
      <c r="B114" s="7" t="s">
        <v>152</v>
      </c>
      <c r="C114" s="56" t="s">
        <v>150</v>
      </c>
      <c r="E114" s="85"/>
      <c r="F114" s="48"/>
      <c r="G114" s="85">
        <f ca="1">SUM(G115:G117)</f>
        <v>0</v>
      </c>
      <c r="H114" s="85">
        <f t="shared" ref="H114:BS114" ca="1" si="219">SUM(H115:H117)</f>
        <v>0</v>
      </c>
      <c r="I114" s="85">
        <f t="shared" ca="1" si="219"/>
        <v>0</v>
      </c>
      <c r="J114" s="85">
        <f t="shared" ca="1" si="219"/>
        <v>0</v>
      </c>
      <c r="K114" s="85">
        <f t="shared" ca="1" si="219"/>
        <v>0</v>
      </c>
      <c r="L114" s="85">
        <f t="shared" ca="1" si="219"/>
        <v>0</v>
      </c>
      <c r="M114" s="85">
        <f t="shared" ca="1" si="219"/>
        <v>0</v>
      </c>
      <c r="N114" s="85">
        <f t="shared" ca="1" si="219"/>
        <v>0</v>
      </c>
      <c r="O114" s="85">
        <f t="shared" ca="1" si="219"/>
        <v>0</v>
      </c>
      <c r="P114" s="85">
        <f t="shared" ca="1" si="219"/>
        <v>0</v>
      </c>
      <c r="Q114" s="85">
        <f t="shared" ca="1" si="219"/>
        <v>0</v>
      </c>
      <c r="R114" s="85">
        <f t="shared" ca="1" si="219"/>
        <v>0</v>
      </c>
      <c r="S114" s="85">
        <f t="shared" ca="1" si="219"/>
        <v>384.53750103569593</v>
      </c>
      <c r="T114" s="85">
        <f t="shared" ca="1" si="219"/>
        <v>385.73481329472889</v>
      </c>
      <c r="U114" s="85">
        <f t="shared" ca="1" si="219"/>
        <v>386.93594894753107</v>
      </c>
      <c r="V114" s="85">
        <f t="shared" ca="1" si="219"/>
        <v>388.17126829729307</v>
      </c>
      <c r="W114" s="85">
        <f t="shared" ca="1" si="219"/>
        <v>389.41063176115404</v>
      </c>
      <c r="X114" s="85">
        <f t="shared" ca="1" si="219"/>
        <v>390.65405257849136</v>
      </c>
      <c r="Y114" s="85">
        <f t="shared" ca="1" si="219"/>
        <v>391.90154403202433</v>
      </c>
      <c r="Z114" s="85">
        <f t="shared" ca="1" si="219"/>
        <v>393.15311944795673</v>
      </c>
      <c r="AA114" s="85">
        <f t="shared" ca="1" si="219"/>
        <v>394.40879219611867</v>
      </c>
      <c r="AB114" s="85">
        <f t="shared" ca="1" si="219"/>
        <v>395.66857569010978</v>
      </c>
      <c r="AC114" s="85">
        <f t="shared" ca="1" si="219"/>
        <v>396.93248338744201</v>
      </c>
      <c r="AD114" s="85">
        <f t="shared" ca="1" si="219"/>
        <v>398.20052878968409</v>
      </c>
      <c r="AE114" s="85">
        <f t="shared" ca="1" si="219"/>
        <v>399.47272544260511</v>
      </c>
      <c r="AF114" s="85">
        <f t="shared" ca="1" si="219"/>
        <v>400.7490869363196</v>
      </c>
      <c r="AG114" s="85">
        <f t="shared" ca="1" si="219"/>
        <v>402.02962690543251</v>
      </c>
      <c r="AH114" s="85">
        <f t="shared" ca="1" si="219"/>
        <v>403.31435902918497</v>
      </c>
      <c r="AI114" s="85">
        <f t="shared" ca="1" si="219"/>
        <v>404.6032970316005</v>
      </c>
      <c r="AJ114" s="85">
        <f t="shared" ca="1" si="219"/>
        <v>405.89645468163133</v>
      </c>
      <c r="AK114" s="85">
        <f t="shared" ca="1" si="219"/>
        <v>407.19384579330563</v>
      </c>
      <c r="AL114" s="85">
        <f t="shared" ca="1" si="219"/>
        <v>408.49548422587537</v>
      </c>
      <c r="AM114" s="85">
        <f t="shared" ca="1" si="219"/>
        <v>409.80138388396369</v>
      </c>
      <c r="AN114" s="85">
        <f t="shared" ca="1" si="219"/>
        <v>411.1115587177145</v>
      </c>
      <c r="AO114" s="85">
        <f t="shared" ca="1" si="219"/>
        <v>412.42602272294005</v>
      </c>
      <c r="AP114" s="85">
        <f t="shared" ca="1" si="219"/>
        <v>413.74478994127173</v>
      </c>
      <c r="AQ114" s="85">
        <f t="shared" ca="1" si="219"/>
        <v>415.06787446030972</v>
      </c>
      <c r="AR114" s="85">
        <f t="shared" ca="1" si="219"/>
        <v>416.39529041377278</v>
      </c>
      <c r="AS114" s="85">
        <f t="shared" ca="1" si="219"/>
        <v>417.72705198165011</v>
      </c>
      <c r="AT114" s="85">
        <f t="shared" ca="1" si="219"/>
        <v>419.06317339035274</v>
      </c>
      <c r="AU114" s="85">
        <f t="shared" ca="1" si="219"/>
        <v>420.40366891286482</v>
      </c>
      <c r="AV114" s="85">
        <f t="shared" ca="1" si="219"/>
        <v>421.74855286889687</v>
      </c>
      <c r="AW114" s="85">
        <f t="shared" ca="1" si="219"/>
        <v>423.09783962503815</v>
      </c>
      <c r="AX114" s="85">
        <f t="shared" ca="1" si="219"/>
        <v>424.45154359491073</v>
      </c>
      <c r="AY114" s="85">
        <f t="shared" ca="1" si="219"/>
        <v>425.80967923932263</v>
      </c>
      <c r="AZ114" s="85">
        <f t="shared" ca="1" si="219"/>
        <v>427.17226106642335</v>
      </c>
      <c r="BA114" s="85">
        <f t="shared" ca="1" si="219"/>
        <v>428.53930363185799</v>
      </c>
      <c r="BB114" s="85">
        <f t="shared" ca="1" si="219"/>
        <v>429.91082153892307</v>
      </c>
      <c r="BC114" s="85">
        <f t="shared" ca="1" si="219"/>
        <v>431.28682943872241</v>
      </c>
      <c r="BD114" s="85">
        <f t="shared" ca="1" si="219"/>
        <v>432.66734203032399</v>
      </c>
      <c r="BE114" s="85">
        <f t="shared" ca="1" si="219"/>
        <v>434.05237406091658</v>
      </c>
      <c r="BF114" s="85">
        <f t="shared" ca="1" si="219"/>
        <v>435.44194032596727</v>
      </c>
      <c r="BG114" s="85">
        <f t="shared" ca="1" si="219"/>
        <v>436.83605566937979</v>
      </c>
      <c r="BH114" s="85">
        <f t="shared" ca="1" si="219"/>
        <v>438.23473498365308</v>
      </c>
      <c r="BI114" s="85">
        <f t="shared" ca="1" si="219"/>
        <v>439.63799321004007</v>
      </c>
      <c r="BJ114" s="85">
        <f t="shared" ca="1" si="219"/>
        <v>441.04584533870747</v>
      </c>
      <c r="BK114" s="85">
        <f t="shared" ca="1" si="219"/>
        <v>442.45830640889591</v>
      </c>
      <c r="BL114" s="85">
        <f t="shared" ca="1" si="219"/>
        <v>443.87539150908066</v>
      </c>
      <c r="BM114" s="85">
        <f t="shared" ca="1" si="219"/>
        <v>445.29711577713266</v>
      </c>
      <c r="BN114" s="85">
        <f t="shared" ca="1" si="219"/>
        <v>446.72349440048026</v>
      </c>
      <c r="BO114" s="85">
        <f t="shared" ca="1" si="219"/>
        <v>448.15454261627156</v>
      </c>
      <c r="BP114" s="85">
        <f t="shared" ca="1" si="219"/>
        <v>449.59027571153717</v>
      </c>
      <c r="BQ114" s="85">
        <f t="shared" ca="1" si="219"/>
        <v>451.03070902335338</v>
      </c>
      <c r="BR114" s="85">
        <f t="shared" ca="1" si="219"/>
        <v>452.47585793900612</v>
      </c>
      <c r="BS114" s="85">
        <f t="shared" ca="1" si="219"/>
        <v>453.92573789615517</v>
      </c>
      <c r="BT114" s="85">
        <f t="shared" ref="BT114:EE114" ca="1" si="220">SUM(BT115:BT117)</f>
        <v>455.38036438299935</v>
      </c>
      <c r="BU114" s="85">
        <f t="shared" ca="1" si="220"/>
        <v>456.83975293844185</v>
      </c>
      <c r="BV114" s="85">
        <f t="shared" ca="1" si="220"/>
        <v>458.3039191522559</v>
      </c>
      <c r="BW114" s="85">
        <f t="shared" ca="1" si="220"/>
        <v>459.77287866525188</v>
      </c>
      <c r="BX114" s="85">
        <f t="shared" ca="1" si="220"/>
        <v>461.24664716944403</v>
      </c>
      <c r="BY114" s="85">
        <f t="shared" ca="1" si="220"/>
        <v>462.72524040821804</v>
      </c>
      <c r="BZ114" s="85">
        <f t="shared" ca="1" si="220"/>
        <v>464.20867417649953</v>
      </c>
      <c r="CA114" s="85">
        <f t="shared" ca="1" si="220"/>
        <v>465.69696432092252</v>
      </c>
      <c r="CB114" s="85">
        <f t="shared" ca="1" si="220"/>
        <v>467.19012673999885</v>
      </c>
      <c r="CC114" s="85">
        <f t="shared" ca="1" si="220"/>
        <v>468.68817738428771</v>
      </c>
      <c r="CD114" s="85">
        <f t="shared" ca="1" si="220"/>
        <v>470.1911322565665</v>
      </c>
      <c r="CE114" s="85">
        <f t="shared" ca="1" si="220"/>
        <v>471.69900741200149</v>
      </c>
      <c r="CF114" s="85">
        <f t="shared" ca="1" si="220"/>
        <v>473.21181895831955</v>
      </c>
      <c r="CG114" s="85">
        <f t="shared" ca="1" si="220"/>
        <v>474.72958305597962</v>
      </c>
      <c r="CH114" s="85">
        <f t="shared" ca="1" si="220"/>
        <v>476.25231591834626</v>
      </c>
      <c r="CI114" s="85">
        <f t="shared" ca="1" si="220"/>
        <v>477.7800338118621</v>
      </c>
      <c r="CJ114" s="85">
        <f t="shared" ca="1" si="220"/>
        <v>479.31275305622194</v>
      </c>
      <c r="CK114" s="85">
        <f t="shared" ca="1" si="220"/>
        <v>480.85049002454696</v>
      </c>
      <c r="CL114" s="85">
        <f t="shared" ca="1" si="220"/>
        <v>482.3932611435597</v>
      </c>
      <c r="CM114" s="85">
        <f t="shared" ca="1" si="220"/>
        <v>483.9410828937597</v>
      </c>
      <c r="CN114" s="85">
        <f t="shared" ca="1" si="220"/>
        <v>485.49397180959892</v>
      </c>
      <c r="CO114" s="85">
        <f t="shared" ca="1" si="220"/>
        <v>487.05194447965943</v>
      </c>
      <c r="CP114" s="85">
        <f t="shared" ca="1" si="220"/>
        <v>488.61501754682934</v>
      </c>
      <c r="CQ114" s="85">
        <f t="shared" ca="1" si="220"/>
        <v>490.1832077084818</v>
      </c>
      <c r="CR114" s="85">
        <f t="shared" ca="1" si="220"/>
        <v>491.75653171665266</v>
      </c>
      <c r="CS114" s="85">
        <f t="shared" ca="1" si="220"/>
        <v>493.33500637821919</v>
      </c>
      <c r="CT114" s="85">
        <f t="shared" ca="1" si="220"/>
        <v>494.91864855508049</v>
      </c>
      <c r="CU114" s="85">
        <f t="shared" ca="1" si="220"/>
        <v>496.50747516433688</v>
      </c>
      <c r="CV114" s="85">
        <f t="shared" ca="1" si="220"/>
        <v>498.10150317847115</v>
      </c>
      <c r="CW114" s="85">
        <f t="shared" ca="1" si="220"/>
        <v>499.70074962552917</v>
      </c>
      <c r="CX114" s="85">
        <f t="shared" ca="1" si="220"/>
        <v>501.30523158930248</v>
      </c>
      <c r="CY114" s="85">
        <f t="shared" ca="1" si="220"/>
        <v>502.91496620951045</v>
      </c>
      <c r="CZ114" s="85">
        <f t="shared" ca="1" si="220"/>
        <v>504.52997068198334</v>
      </c>
      <c r="DA114" s="85">
        <f t="shared" ca="1" si="220"/>
        <v>506.15026225884617</v>
      </c>
      <c r="DB114" s="85">
        <f t="shared" ca="1" si="220"/>
        <v>507.775858248703</v>
      </c>
      <c r="DC114" s="85">
        <f t="shared" ca="1" si="220"/>
        <v>509.40677601682154</v>
      </c>
      <c r="DD114" s="85">
        <f t="shared" ca="1" si="220"/>
        <v>511.04303298531909</v>
      </c>
      <c r="DE114" s="85">
        <f t="shared" ca="1" si="220"/>
        <v>512.68464663334828</v>
      </c>
      <c r="DF114" s="85">
        <f t="shared" ca="1" si="220"/>
        <v>514.33163449728409</v>
      </c>
      <c r="DG114" s="85">
        <f t="shared" ca="1" si="220"/>
        <v>515.98401417091088</v>
      </c>
      <c r="DH114" s="85">
        <f t="shared" ca="1" si="220"/>
        <v>517.64180330561044</v>
      </c>
      <c r="DI114" s="85">
        <f t="shared" ca="1" si="220"/>
        <v>519.30501961055086</v>
      </c>
      <c r="DJ114" s="85">
        <f t="shared" ca="1" si="220"/>
        <v>520.97368085287508</v>
      </c>
      <c r="DK114" s="85">
        <f t="shared" ca="1" si="220"/>
        <v>522.64780485789129</v>
      </c>
      <c r="DL114" s="85">
        <f t="shared" ca="1" si="220"/>
        <v>524.32740950926302</v>
      </c>
      <c r="DM114" s="85">
        <f t="shared" ca="1" si="220"/>
        <v>526.01251274920048</v>
      </c>
      <c r="DN114" s="85">
        <f t="shared" ca="1" si="220"/>
        <v>527.70313257865155</v>
      </c>
      <c r="DO114" s="85">
        <f t="shared" ca="1" si="220"/>
        <v>529.3992870574948</v>
      </c>
      <c r="DP114" s="85">
        <f t="shared" ca="1" si="220"/>
        <v>531.10099430473224</v>
      </c>
      <c r="DQ114" s="85">
        <f t="shared" ca="1" si="220"/>
        <v>532.80827249868264</v>
      </c>
      <c r="DR114" s="85">
        <f t="shared" ca="1" si="220"/>
        <v>534.52113987717587</v>
      </c>
      <c r="DS114" s="85">
        <f t="shared" ca="1" si="220"/>
        <v>536.23961473774762</v>
      </c>
      <c r="DT114" s="85">
        <f t="shared" ca="1" si="220"/>
        <v>537.96371543783528</v>
      </c>
      <c r="DU114" s="85">
        <f t="shared" ca="1" si="220"/>
        <v>539.69346039497316</v>
      </c>
      <c r="DV114" s="85">
        <f t="shared" ca="1" si="220"/>
        <v>541.42886808699041</v>
      </c>
      <c r="DW114" s="85">
        <f t="shared" ca="1" si="220"/>
        <v>543.16995705220734</v>
      </c>
      <c r="DX114" s="85">
        <f t="shared" ca="1" si="220"/>
        <v>544.91674588963394</v>
      </c>
      <c r="DY114" s="85">
        <f t="shared" ca="1" si="220"/>
        <v>546.66925325916873</v>
      </c>
      <c r="DZ114" s="85">
        <f t="shared" ca="1" si="220"/>
        <v>548.42749788179788</v>
      </c>
      <c r="EA114" s="85">
        <f t="shared" ca="1" si="220"/>
        <v>550.19149853979491</v>
      </c>
      <c r="EB114" s="85">
        <f t="shared" ca="1" si="220"/>
        <v>551.96127407692177</v>
      </c>
      <c r="EC114" s="85">
        <f t="shared" ca="1" si="220"/>
        <v>553.7368433986303</v>
      </c>
      <c r="ED114" s="85">
        <f t="shared" ca="1" si="220"/>
        <v>555.51822547226323</v>
      </c>
      <c r="EE114" s="85">
        <f t="shared" ca="1" si="220"/>
        <v>557.30543932725789</v>
      </c>
      <c r="EF114" s="85">
        <f t="shared" ref="EF114:GQ114" ca="1" si="221">SUM(EF115:EF117)</f>
        <v>559.09850405534905</v>
      </c>
      <c r="EG114" s="85">
        <f t="shared" ca="1" si="221"/>
        <v>560.89743881077243</v>
      </c>
      <c r="EH114" s="85">
        <f t="shared" ca="1" si="221"/>
        <v>562.7022628104703</v>
      </c>
      <c r="EI114" s="85">
        <f t="shared" ca="1" si="221"/>
        <v>564.51299533429597</v>
      </c>
      <c r="EJ114" s="85">
        <f t="shared" ca="1" si="221"/>
        <v>566.32965572521971</v>
      </c>
      <c r="EK114" s="85">
        <f t="shared" ca="1" si="221"/>
        <v>568.15226338953596</v>
      </c>
      <c r="EL114" s="85">
        <f t="shared" ca="1" si="221"/>
        <v>569.98083779707031</v>
      </c>
      <c r="EM114" s="85">
        <f t="shared" ca="1" si="221"/>
        <v>571.81539848138721</v>
      </c>
      <c r="EN114" s="85">
        <f t="shared" ca="1" si="221"/>
        <v>573.65596503999927</v>
      </c>
      <c r="EO114" s="85">
        <f t="shared" ca="1" si="221"/>
        <v>575.50255713457591</v>
      </c>
      <c r="EP114" s="85">
        <f t="shared" ca="1" si="221"/>
        <v>577.35519449115407</v>
      </c>
      <c r="EQ114" s="85">
        <f t="shared" ca="1" si="221"/>
        <v>579.21389690034857</v>
      </c>
      <c r="ER114" s="85">
        <f t="shared" ca="1" si="221"/>
        <v>581.07868421756336</v>
      </c>
      <c r="ES114" s="85">
        <f t="shared" ca="1" si="221"/>
        <v>582.94957636320373</v>
      </c>
      <c r="ET114" s="85">
        <f t="shared" ca="1" si="221"/>
        <v>584.82659332288949</v>
      </c>
      <c r="EU114" s="85">
        <f t="shared" ca="1" si="221"/>
        <v>586.70975514766803</v>
      </c>
      <c r="EV114" s="85">
        <f t="shared" ca="1" si="221"/>
        <v>588.59908195422872</v>
      </c>
      <c r="EW114" s="85">
        <f t="shared" ca="1" si="221"/>
        <v>590.49459392511767</v>
      </c>
      <c r="EX114" s="85">
        <f t="shared" ca="1" si="221"/>
        <v>592.39631130895339</v>
      </c>
      <c r="EY114" s="85">
        <f t="shared" ca="1" si="221"/>
        <v>594.30425442064302</v>
      </c>
      <c r="EZ114" s="85">
        <f t="shared" ca="1" si="221"/>
        <v>596.21844364159961</v>
      </c>
      <c r="FA114" s="85">
        <f t="shared" ca="1" si="221"/>
        <v>598.13889941995944</v>
      </c>
      <c r="FB114" s="85">
        <f t="shared" ca="1" si="221"/>
        <v>600.06564227080071</v>
      </c>
      <c r="FC114" s="85">
        <f t="shared" ca="1" si="221"/>
        <v>601.9986927763631</v>
      </c>
      <c r="FD114" s="85">
        <f t="shared" ca="1" si="221"/>
        <v>603.93807158626635</v>
      </c>
      <c r="FE114" s="85">
        <f t="shared" ca="1" si="221"/>
        <v>605.88379941773235</v>
      </c>
      <c r="FF114" s="85">
        <f t="shared" ca="1" si="221"/>
        <v>607.83589705580562</v>
      </c>
      <c r="FG114" s="85">
        <f t="shared" ca="1" si="221"/>
        <v>609.79438535357531</v>
      </c>
      <c r="FH114" s="85">
        <f t="shared" ca="1" si="221"/>
        <v>611.7592852323985</v>
      </c>
      <c r="FI114" s="85">
        <f t="shared" ca="1" si="221"/>
        <v>613.73061768212278</v>
      </c>
      <c r="FJ114" s="85">
        <f t="shared" ca="1" si="221"/>
        <v>615.70840376131196</v>
      </c>
      <c r="FK114" s="85">
        <f t="shared" ca="1" si="221"/>
        <v>617.69266459746905</v>
      </c>
      <c r="FL114" s="85">
        <f t="shared" ca="1" si="221"/>
        <v>619.68342138726382</v>
      </c>
      <c r="FM114" s="85">
        <f t="shared" ca="1" si="221"/>
        <v>621.68069539675798</v>
      </c>
      <c r="FN114" s="85">
        <f t="shared" ca="1" si="221"/>
        <v>623.68450796163313</v>
      </c>
      <c r="FO114" s="85">
        <f t="shared" ca="1" si="221"/>
        <v>625.69488048741778</v>
      </c>
      <c r="FP114" s="85">
        <f t="shared" ca="1" si="221"/>
        <v>627.71183444971734</v>
      </c>
      <c r="FQ114" s="85">
        <f t="shared" ca="1" si="221"/>
        <v>629.73539139444199</v>
      </c>
      <c r="FR114" s="85">
        <f t="shared" ca="1" si="221"/>
        <v>631.76557293803819</v>
      </c>
      <c r="FS114" s="85">
        <f t="shared" ca="1" si="221"/>
        <v>633.80240076771872</v>
      </c>
      <c r="FT114" s="85">
        <f t="shared" ca="1" si="221"/>
        <v>635.84589664169471</v>
      </c>
      <c r="FU114" s="85">
        <f t="shared" ca="1" si="221"/>
        <v>637.89608238940821</v>
      </c>
      <c r="FV114" s="85">
        <f t="shared" ca="1" si="221"/>
        <v>639.95297991176483</v>
      </c>
      <c r="FW114" s="85">
        <f t="shared" ca="1" si="221"/>
        <v>642.01661118136826</v>
      </c>
      <c r="FX114" s="85">
        <f t="shared" ca="1" si="221"/>
        <v>644.08699824275482</v>
      </c>
      <c r="FY114" s="85">
        <f t="shared" ca="1" si="221"/>
        <v>646.16416321262875</v>
      </c>
      <c r="FZ114" s="85">
        <f t="shared" ca="1" si="221"/>
        <v>648.24812828009885</v>
      </c>
      <c r="GA114" s="85">
        <f t="shared" ca="1" si="221"/>
        <v>650.33891570691492</v>
      </c>
      <c r="GB114" s="85">
        <f t="shared" ca="1" si="221"/>
        <v>652.43654782770625</v>
      </c>
      <c r="GC114" s="85">
        <f t="shared" ca="1" si="221"/>
        <v>654.54104705022007</v>
      </c>
      <c r="GD114" s="85">
        <f t="shared" ca="1" si="221"/>
        <v>656.65243585556004</v>
      </c>
      <c r="GE114" s="85">
        <f t="shared" ca="1" si="221"/>
        <v>658.77073679842783</v>
      </c>
      <c r="GF114" s="85">
        <f t="shared" ca="1" si="221"/>
        <v>660.89597250736279</v>
      </c>
      <c r="GG114" s="85">
        <f t="shared" ca="1" si="221"/>
        <v>663.02816568498486</v>
      </c>
      <c r="GH114" s="85">
        <f t="shared" ca="1" si="221"/>
        <v>665.16733910823575</v>
      </c>
      <c r="GI114" s="85">
        <f t="shared" ca="1" si="221"/>
        <v>667.31351562862335</v>
      </c>
      <c r="GJ114" s="85">
        <f t="shared" ca="1" si="221"/>
        <v>669.46671817246533</v>
      </c>
      <c r="GK114" s="85">
        <f t="shared" ca="1" si="221"/>
        <v>671.6269697411343</v>
      </c>
      <c r="GL114" s="85">
        <f t="shared" ca="1" si="221"/>
        <v>673.7942934113031</v>
      </c>
      <c r="GM114" s="85">
        <f t="shared" ca="1" si="221"/>
        <v>675.96871233519187</v>
      </c>
      <c r="GN114" s="85">
        <f t="shared" ca="1" si="221"/>
        <v>678.15024974081496</v>
      </c>
      <c r="GO114" s="85">
        <f t="shared" ca="1" si="221"/>
        <v>680.33892893222912</v>
      </c>
      <c r="GP114" s="85">
        <f t="shared" ca="1" si="221"/>
        <v>682.53477328978283</v>
      </c>
      <c r="GQ114" s="85">
        <f t="shared" ca="1" si="221"/>
        <v>684.73780627036535</v>
      </c>
      <c r="GR114" s="85">
        <f t="shared" ref="GR114:IL114" ca="1" si="222">SUM(GR115:GR117)</f>
        <v>686.94805140765777</v>
      </c>
      <c r="GS114" s="85">
        <f t="shared" ca="1" si="222"/>
        <v>689.16553231238447</v>
      </c>
      <c r="GT114" s="85">
        <f t="shared" ca="1" si="222"/>
        <v>691.39027267256552</v>
      </c>
      <c r="GU114" s="85">
        <f t="shared" ca="1" si="222"/>
        <v>693.6222962537687</v>
      </c>
      <c r="GV114" s="85">
        <f t="shared" ca="1" si="222"/>
        <v>695.8616268993643</v>
      </c>
      <c r="GW114" s="85">
        <f t="shared" ca="1" si="222"/>
        <v>698.1082885307801</v>
      </c>
      <c r="GX114" s="85">
        <f t="shared" ca="1" si="222"/>
        <v>700.36230514775571</v>
      </c>
      <c r="GY114" s="85">
        <f t="shared" ca="1" si="222"/>
        <v>702.62370082860002</v>
      </c>
      <c r="GZ114" s="85">
        <f t="shared" ca="1" si="222"/>
        <v>704.89249973044798</v>
      </c>
      <c r="HA114" s="85">
        <f t="shared" ca="1" si="222"/>
        <v>707.16872608951883</v>
      </c>
      <c r="HB114" s="85">
        <f t="shared" ca="1" si="222"/>
        <v>709.45240422137465</v>
      </c>
      <c r="HC114" s="85">
        <f t="shared" ca="1" si="222"/>
        <v>711.74355852118026</v>
      </c>
      <c r="HD114" s="85">
        <f t="shared" ca="1" si="222"/>
        <v>714.04221346396457</v>
      </c>
      <c r="HE114" s="85">
        <f t="shared" ca="1" si="222"/>
        <v>716.34839360488058</v>
      </c>
      <c r="HF114" s="85">
        <f t="shared" ca="1" si="222"/>
        <v>718.6621235794687</v>
      </c>
      <c r="HG114" s="85">
        <f t="shared" ca="1" si="222"/>
        <v>720.98342810391978</v>
      </c>
      <c r="HH114" s="85">
        <f t="shared" ca="1" si="222"/>
        <v>723.31233197533936</v>
      </c>
      <c r="HI114" s="85">
        <f t="shared" ca="1" si="222"/>
        <v>725.64886007201164</v>
      </c>
      <c r="HJ114" s="85">
        <f t="shared" ca="1" si="222"/>
        <v>727.9930373536663</v>
      </c>
      <c r="HK114" s="85">
        <f t="shared" ca="1" si="222"/>
        <v>730.34488886174449</v>
      </c>
      <c r="HL114" s="85">
        <f t="shared" ca="1" si="222"/>
        <v>732.70443971966631</v>
      </c>
      <c r="HM114" s="85">
        <f t="shared" ca="1" si="222"/>
        <v>735.07171513309993</v>
      </c>
      <c r="HN114" s="85">
        <f t="shared" ca="1" si="222"/>
        <v>737.44674039022993</v>
      </c>
      <c r="HO114" s="85">
        <f t="shared" ca="1" si="222"/>
        <v>739.82954086202801</v>
      </c>
      <c r="HP114" s="85">
        <f t="shared" ca="1" si="222"/>
        <v>742.22014200252352</v>
      </c>
      <c r="HQ114" s="85">
        <f t="shared" ca="1" si="222"/>
        <v>744.61856934907632</v>
      </c>
      <c r="HR114" s="85">
        <f t="shared" ca="1" si="222"/>
        <v>747.02484852264786</v>
      </c>
      <c r="HS114" s="85">
        <f t="shared" ca="1" si="222"/>
        <v>749.43900522807712</v>
      </c>
      <c r="HT114" s="85">
        <f t="shared" ca="1" si="222"/>
        <v>751.86106525435355</v>
      </c>
      <c r="HU114" s="85">
        <f t="shared" ca="1" si="222"/>
        <v>754.29105447489269</v>
      </c>
      <c r="HV114" s="85">
        <f t="shared" ca="1" si="222"/>
        <v>756.7289988478135</v>
      </c>
      <c r="HW114" s="85">
        <f t="shared" ca="1" si="222"/>
        <v>759.17492441621482</v>
      </c>
      <c r="HX114" s="85">
        <f t="shared" ca="1" si="222"/>
        <v>761.62885730845346</v>
      </c>
      <c r="HY114" s="85">
        <f t="shared" ca="1" si="222"/>
        <v>764.09082373842443</v>
      </c>
      <c r="HZ114" s="85">
        <f t="shared" ca="1" si="222"/>
        <v>766.5608500058396</v>
      </c>
      <c r="IA114" s="85">
        <f t="shared" ca="1" si="222"/>
        <v>769.03896249650961</v>
      </c>
      <c r="IB114" s="85">
        <f t="shared" ca="1" si="222"/>
        <v>771.52518768262496</v>
      </c>
      <c r="IC114" s="85">
        <f t="shared" ca="1" si="222"/>
        <v>774.0195521230396</v>
      </c>
      <c r="ID114" s="85">
        <f t="shared" ca="1" si="222"/>
        <v>774.0195521230396</v>
      </c>
      <c r="IE114" s="85">
        <f t="shared" ca="1" si="222"/>
        <v>774.0195521230396</v>
      </c>
      <c r="IF114" s="85">
        <f t="shared" ca="1" si="222"/>
        <v>774.0195521230396</v>
      </c>
      <c r="IG114" s="85">
        <f t="shared" ca="1" si="222"/>
        <v>774.0195521230396</v>
      </c>
      <c r="IH114" s="85">
        <f t="shared" ca="1" si="222"/>
        <v>774.0195521230396</v>
      </c>
      <c r="II114" s="85">
        <f t="shared" ca="1" si="222"/>
        <v>774.0195521230396</v>
      </c>
      <c r="IJ114" s="85">
        <f t="shared" ca="1" si="222"/>
        <v>774.0195521230396</v>
      </c>
      <c r="IK114" s="85">
        <f t="shared" ca="1" si="222"/>
        <v>774.0195521230396</v>
      </c>
      <c r="IL114" s="85">
        <f t="shared" ca="1" si="222"/>
        <v>774.0195521230396</v>
      </c>
      <c r="IM114" s="182"/>
      <c r="IN114" s="182"/>
    </row>
    <row r="115" spans="2:248" ht="12" customHeight="1" outlineLevel="3" x14ac:dyDescent="0.3">
      <c r="B115" s="26" t="s">
        <v>267</v>
      </c>
      <c r="C115" s="56" t="s">
        <v>150</v>
      </c>
      <c r="E115" s="85">
        <f>SUMPRODUCT(Assump!$D$53:$D$54,Assump!$D$56:$D$57)*(1-Assump!$D$187)</f>
        <v>282.75</v>
      </c>
      <c r="F115" s="48"/>
      <c r="G115" s="85">
        <f t="shared" ref="G115:BR115" ca="1" si="223">$E115*G$8*G$98</f>
        <v>0</v>
      </c>
      <c r="H115" s="85">
        <f t="shared" ca="1" si="223"/>
        <v>0</v>
      </c>
      <c r="I115" s="85">
        <f t="shared" ca="1" si="223"/>
        <v>0</v>
      </c>
      <c r="J115" s="85">
        <f t="shared" ca="1" si="223"/>
        <v>0</v>
      </c>
      <c r="K115" s="85">
        <f t="shared" ca="1" si="223"/>
        <v>0</v>
      </c>
      <c r="L115" s="85">
        <f t="shared" ca="1" si="223"/>
        <v>0</v>
      </c>
      <c r="M115" s="85">
        <f t="shared" ca="1" si="223"/>
        <v>0</v>
      </c>
      <c r="N115" s="85">
        <f t="shared" ca="1" si="223"/>
        <v>0</v>
      </c>
      <c r="O115" s="85">
        <f t="shared" ca="1" si="223"/>
        <v>0</v>
      </c>
      <c r="P115" s="85">
        <f t="shared" ca="1" si="223"/>
        <v>0</v>
      </c>
      <c r="Q115" s="85">
        <f t="shared" ca="1" si="223"/>
        <v>0</v>
      </c>
      <c r="R115" s="85">
        <f t="shared" ca="1" si="223"/>
        <v>0</v>
      </c>
      <c r="S115" s="85">
        <f t="shared" ca="1" si="223"/>
        <v>283.65290947917867</v>
      </c>
      <c r="T115" s="85">
        <f t="shared" ca="1" si="223"/>
        <v>284.55870223166448</v>
      </c>
      <c r="U115" s="85">
        <f t="shared" ca="1" si="223"/>
        <v>285.46738746465394</v>
      </c>
      <c r="V115" s="85">
        <f t="shared" ca="1" si="223"/>
        <v>286.40193340751733</v>
      </c>
      <c r="W115" s="85">
        <f t="shared" ca="1" si="223"/>
        <v>287.33953881061217</v>
      </c>
      <c r="X115" s="85">
        <f t="shared" ca="1" si="223"/>
        <v>288.28021368981518</v>
      </c>
      <c r="Y115" s="85">
        <f t="shared" ca="1" si="223"/>
        <v>289.22396809379234</v>
      </c>
      <c r="Z115" s="85">
        <f t="shared" ca="1" si="223"/>
        <v>290.1708121041064</v>
      </c>
      <c r="AA115" s="85">
        <f t="shared" ca="1" si="223"/>
        <v>291.12075583532459</v>
      </c>
      <c r="AB115" s="85">
        <f t="shared" ca="1" si="223"/>
        <v>292.07380943512652</v>
      </c>
      <c r="AC115" s="85">
        <f t="shared" ca="1" si="223"/>
        <v>293.02998308441266</v>
      </c>
      <c r="AD115" s="85">
        <f t="shared" ca="1" si="223"/>
        <v>293.98928699741316</v>
      </c>
      <c r="AE115" s="85">
        <f t="shared" ca="1" si="223"/>
        <v>294.95173142179686</v>
      </c>
      <c r="AF115" s="85">
        <f t="shared" ca="1" si="223"/>
        <v>295.91732663878088</v>
      </c>
      <c r="AG115" s="85">
        <f t="shared" ca="1" si="223"/>
        <v>296.88608296324026</v>
      </c>
      <c r="AH115" s="85">
        <f t="shared" ca="1" si="223"/>
        <v>297.85801074381823</v>
      </c>
      <c r="AI115" s="85">
        <f t="shared" ca="1" si="223"/>
        <v>298.83312036303687</v>
      </c>
      <c r="AJ115" s="85">
        <f t="shared" ca="1" si="223"/>
        <v>299.81142223740801</v>
      </c>
      <c r="AK115" s="85">
        <f t="shared" ca="1" si="223"/>
        <v>300.79292681754424</v>
      </c>
      <c r="AL115" s="85">
        <f t="shared" ca="1" si="223"/>
        <v>301.7776445882709</v>
      </c>
      <c r="AM115" s="85">
        <f t="shared" ca="1" si="223"/>
        <v>302.76558606873778</v>
      </c>
      <c r="AN115" s="85">
        <f t="shared" ca="1" si="223"/>
        <v>303.75676181253181</v>
      </c>
      <c r="AO115" s="85">
        <f t="shared" ca="1" si="223"/>
        <v>304.75118240778943</v>
      </c>
      <c r="AP115" s="85">
        <f t="shared" ca="1" si="223"/>
        <v>305.74885847730997</v>
      </c>
      <c r="AQ115" s="85">
        <f t="shared" ca="1" si="223"/>
        <v>306.74980067866909</v>
      </c>
      <c r="AR115" s="85">
        <f t="shared" ca="1" si="223"/>
        <v>307.75401970433245</v>
      </c>
      <c r="AS115" s="85">
        <f t="shared" ca="1" si="223"/>
        <v>308.7615262817701</v>
      </c>
      <c r="AT115" s="85">
        <f t="shared" ca="1" si="223"/>
        <v>309.77233117357122</v>
      </c>
      <c r="AU115" s="85">
        <f t="shared" ca="1" si="223"/>
        <v>310.78644517755862</v>
      </c>
      <c r="AV115" s="85">
        <f t="shared" ca="1" si="223"/>
        <v>311.80387912690458</v>
      </c>
      <c r="AW115" s="85">
        <f t="shared" ca="1" si="223"/>
        <v>312.82464389024625</v>
      </c>
      <c r="AX115" s="85">
        <f t="shared" ca="1" si="223"/>
        <v>313.848750371802</v>
      </c>
      <c r="AY115" s="85">
        <f t="shared" ca="1" si="223"/>
        <v>314.87620951148756</v>
      </c>
      <c r="AZ115" s="85">
        <f t="shared" ca="1" si="223"/>
        <v>315.90703228503332</v>
      </c>
      <c r="BA115" s="85">
        <f t="shared" ca="1" si="223"/>
        <v>316.94122970410126</v>
      </c>
      <c r="BB115" s="85">
        <f t="shared" ca="1" si="223"/>
        <v>317.97881281640269</v>
      </c>
      <c r="BC115" s="85">
        <f t="shared" ca="1" si="223"/>
        <v>319.01979270581609</v>
      </c>
      <c r="BD115" s="85">
        <f t="shared" ca="1" si="223"/>
        <v>320.06418049250595</v>
      </c>
      <c r="BE115" s="85">
        <f t="shared" ca="1" si="223"/>
        <v>321.11198733304121</v>
      </c>
      <c r="BF115" s="85">
        <f t="shared" ca="1" si="223"/>
        <v>322.16322442051438</v>
      </c>
      <c r="BG115" s="85">
        <f t="shared" ca="1" si="223"/>
        <v>323.21790298466124</v>
      </c>
      <c r="BH115" s="85">
        <f t="shared" ca="1" si="223"/>
        <v>324.27603429198103</v>
      </c>
      <c r="BI115" s="85">
        <f t="shared" ca="1" si="223"/>
        <v>325.3376296458564</v>
      </c>
      <c r="BJ115" s="85">
        <f t="shared" ca="1" si="223"/>
        <v>326.40270038667433</v>
      </c>
      <c r="BK115" s="85">
        <f t="shared" ca="1" si="223"/>
        <v>327.47125789194735</v>
      </c>
      <c r="BL115" s="85">
        <f t="shared" ca="1" si="223"/>
        <v>328.54331357643491</v>
      </c>
      <c r="BM115" s="85">
        <f t="shared" ca="1" si="223"/>
        <v>329.61887889226557</v>
      </c>
      <c r="BN115" s="85">
        <f t="shared" ca="1" si="223"/>
        <v>330.697965329059</v>
      </c>
      <c r="BO115" s="85">
        <f t="shared" ca="1" si="223"/>
        <v>331.78058441404892</v>
      </c>
      <c r="BP115" s="85">
        <f t="shared" ca="1" si="223"/>
        <v>332.8667477122064</v>
      </c>
      <c r="BQ115" s="85">
        <f t="shared" ca="1" si="223"/>
        <v>333.956466826363</v>
      </c>
      <c r="BR115" s="85">
        <f t="shared" ca="1" si="223"/>
        <v>335.04975339733505</v>
      </c>
      <c r="BS115" s="85">
        <f t="shared" ref="BS115:ED115" ca="1" si="224">$E115*BS$8*BS$98</f>
        <v>336.14661910404783</v>
      </c>
      <c r="BT115" s="85">
        <f t="shared" ca="1" si="224"/>
        <v>337.24707566366038</v>
      </c>
      <c r="BU115" s="85">
        <f t="shared" ca="1" si="224"/>
        <v>338.35113483169079</v>
      </c>
      <c r="BV115" s="85">
        <f t="shared" ca="1" si="224"/>
        <v>339.45880840214141</v>
      </c>
      <c r="BW115" s="85">
        <f t="shared" ca="1" si="224"/>
        <v>340.57010820762531</v>
      </c>
      <c r="BX115" s="85">
        <f t="shared" ca="1" si="224"/>
        <v>341.68504611949243</v>
      </c>
      <c r="BY115" s="85">
        <f t="shared" ca="1" si="224"/>
        <v>342.80363404795628</v>
      </c>
      <c r="BZ115" s="85">
        <f t="shared" ca="1" si="224"/>
        <v>343.92588394222139</v>
      </c>
      <c r="CA115" s="85">
        <f t="shared" ca="1" si="224"/>
        <v>345.05180779061095</v>
      </c>
      <c r="CB115" s="85">
        <f t="shared" ca="1" si="224"/>
        <v>346.18141762069479</v>
      </c>
      <c r="CC115" s="85">
        <f t="shared" ca="1" si="224"/>
        <v>347.31472549941765</v>
      </c>
      <c r="CD115" s="85">
        <f t="shared" ca="1" si="224"/>
        <v>348.45174353322858</v>
      </c>
      <c r="CE115" s="85">
        <f t="shared" ca="1" si="224"/>
        <v>349.59248386820985</v>
      </c>
      <c r="CF115" s="85">
        <f t="shared" ca="1" si="224"/>
        <v>350.73695869020696</v>
      </c>
      <c r="CG115" s="85">
        <f t="shared" ca="1" si="224"/>
        <v>351.8851802249585</v>
      </c>
      <c r="CH115" s="85">
        <f t="shared" ca="1" si="224"/>
        <v>353.03716073822716</v>
      </c>
      <c r="CI115" s="85">
        <f t="shared" ca="1" si="224"/>
        <v>354.19291253593047</v>
      </c>
      <c r="CJ115" s="85">
        <f t="shared" ca="1" si="224"/>
        <v>355.35244796427224</v>
      </c>
      <c r="CK115" s="85">
        <f t="shared" ca="1" si="224"/>
        <v>356.51577940987465</v>
      </c>
      <c r="CL115" s="85">
        <f t="shared" ca="1" si="224"/>
        <v>357.6829192999104</v>
      </c>
      <c r="CM115" s="85">
        <f t="shared" ca="1" si="224"/>
        <v>358.85388010223556</v>
      </c>
      <c r="CN115" s="85">
        <f t="shared" ca="1" si="224"/>
        <v>360.02867432552267</v>
      </c>
      <c r="CO115" s="85">
        <f t="shared" ca="1" si="224"/>
        <v>361.20731451939452</v>
      </c>
      <c r="CP115" s="85">
        <f t="shared" ca="1" si="224"/>
        <v>362.38981327455787</v>
      </c>
      <c r="CQ115" s="85">
        <f t="shared" ca="1" si="224"/>
        <v>363.57618322293843</v>
      </c>
      <c r="CR115" s="85">
        <f t="shared" ca="1" si="224"/>
        <v>364.76643703781548</v>
      </c>
      <c r="CS115" s="85">
        <f t="shared" ca="1" si="224"/>
        <v>365.96058743395713</v>
      </c>
      <c r="CT115" s="85">
        <f t="shared" ca="1" si="224"/>
        <v>367.15864716775656</v>
      </c>
      <c r="CU115" s="85">
        <f t="shared" ca="1" si="224"/>
        <v>368.36062903736791</v>
      </c>
      <c r="CV115" s="85">
        <f t="shared" ca="1" si="224"/>
        <v>369.5665458828434</v>
      </c>
      <c r="CW115" s="85">
        <f t="shared" ca="1" si="224"/>
        <v>370.77641058626989</v>
      </c>
      <c r="CX115" s="85">
        <f t="shared" ca="1" si="224"/>
        <v>371.99023607190713</v>
      </c>
      <c r="CY115" s="85">
        <f t="shared" ca="1" si="224"/>
        <v>373.20803530632531</v>
      </c>
      <c r="CZ115" s="85">
        <f t="shared" ca="1" si="224"/>
        <v>374.42982129854391</v>
      </c>
      <c r="DA115" s="85">
        <f t="shared" ca="1" si="224"/>
        <v>375.65560710017058</v>
      </c>
      <c r="DB115" s="85">
        <f t="shared" ca="1" si="224"/>
        <v>376.88540580554053</v>
      </c>
      <c r="DC115" s="85">
        <f t="shared" ca="1" si="224"/>
        <v>378.11923055185628</v>
      </c>
      <c r="DD115" s="85">
        <f t="shared" ca="1" si="224"/>
        <v>379.35709451932837</v>
      </c>
      <c r="DE115" s="85">
        <f t="shared" ca="1" si="224"/>
        <v>380.59901093131566</v>
      </c>
      <c r="DF115" s="85">
        <f t="shared" ca="1" si="224"/>
        <v>381.84499305446707</v>
      </c>
      <c r="DG115" s="85">
        <f t="shared" ca="1" si="224"/>
        <v>383.09505419886301</v>
      </c>
      <c r="DH115" s="85">
        <f t="shared" ca="1" si="224"/>
        <v>384.34920771815746</v>
      </c>
      <c r="DI115" s="85">
        <f t="shared" ca="1" si="224"/>
        <v>385.60746700972106</v>
      </c>
      <c r="DJ115" s="85">
        <f t="shared" ca="1" si="224"/>
        <v>386.86984551478372</v>
      </c>
      <c r="DK115" s="85">
        <f t="shared" ca="1" si="224"/>
        <v>388.13635671857861</v>
      </c>
      <c r="DL115" s="85">
        <f t="shared" ca="1" si="224"/>
        <v>389.40701415048596</v>
      </c>
      <c r="DM115" s="85">
        <f t="shared" ca="1" si="224"/>
        <v>390.68183138417777</v>
      </c>
      <c r="DN115" s="85">
        <f t="shared" ca="1" si="224"/>
        <v>391.96082203776245</v>
      </c>
      <c r="DO115" s="85">
        <f t="shared" ca="1" si="224"/>
        <v>393.24399977393085</v>
      </c>
      <c r="DP115" s="85">
        <f t="shared" ca="1" si="224"/>
        <v>394.53137830010184</v>
      </c>
      <c r="DQ115" s="85">
        <f t="shared" ca="1" si="224"/>
        <v>395.82297136856863</v>
      </c>
      <c r="DR115" s="85">
        <f t="shared" ca="1" si="224"/>
        <v>397.1187927766461</v>
      </c>
      <c r="DS115" s="85">
        <f t="shared" ca="1" si="224"/>
        <v>398.41885636681781</v>
      </c>
      <c r="DT115" s="85">
        <f t="shared" ca="1" si="224"/>
        <v>399.72317602688406</v>
      </c>
      <c r="DU115" s="85">
        <f t="shared" ca="1" si="224"/>
        <v>401.03176569011015</v>
      </c>
      <c r="DV115" s="85">
        <f t="shared" ca="1" si="224"/>
        <v>402.34463933537535</v>
      </c>
      <c r="DW115" s="85">
        <f t="shared" ca="1" si="224"/>
        <v>403.66181098732204</v>
      </c>
      <c r="DX115" s="85">
        <f t="shared" ca="1" si="224"/>
        <v>404.98329471650572</v>
      </c>
      <c r="DY115" s="85">
        <f t="shared" ca="1" si="224"/>
        <v>406.30910463954507</v>
      </c>
      <c r="DZ115" s="85">
        <f t="shared" ca="1" si="224"/>
        <v>407.63925491927318</v>
      </c>
      <c r="EA115" s="85">
        <f t="shared" ca="1" si="224"/>
        <v>408.97375976488831</v>
      </c>
      <c r="EB115" s="85">
        <f t="shared" ca="1" si="224"/>
        <v>410.31263343210605</v>
      </c>
      <c r="EC115" s="85">
        <f t="shared" ca="1" si="224"/>
        <v>411.65589022331159</v>
      </c>
      <c r="ED115" s="85">
        <f t="shared" ca="1" si="224"/>
        <v>413.00354448771219</v>
      </c>
      <c r="EE115" s="85">
        <f t="shared" ref="EE115:GP115" ca="1" si="225">$E115*EE$8*EE$98</f>
        <v>414.35561062149077</v>
      </c>
      <c r="EF115" s="85">
        <f t="shared" ca="1" si="225"/>
        <v>415.71210306795967</v>
      </c>
      <c r="EG115" s="85">
        <f t="shared" ca="1" si="225"/>
        <v>417.07303631771475</v>
      </c>
      <c r="EH115" s="85">
        <f t="shared" ca="1" si="225"/>
        <v>418.43842490879058</v>
      </c>
      <c r="EI115" s="85">
        <f t="shared" ca="1" si="225"/>
        <v>419.80828342681519</v>
      </c>
      <c r="EJ115" s="85">
        <f t="shared" ca="1" si="225"/>
        <v>421.18262650516618</v>
      </c>
      <c r="EK115" s="85">
        <f t="shared" ca="1" si="225"/>
        <v>422.56146882512718</v>
      </c>
      <c r="EL115" s="85">
        <f t="shared" ca="1" si="225"/>
        <v>423.94482511604446</v>
      </c>
      <c r="EM115" s="85">
        <f t="shared" ca="1" si="225"/>
        <v>425.33271015548422</v>
      </c>
      <c r="EN115" s="85">
        <f t="shared" ca="1" si="225"/>
        <v>426.7251387693907</v>
      </c>
      <c r="EO115" s="85">
        <f t="shared" ca="1" si="225"/>
        <v>428.12212583224436</v>
      </c>
      <c r="EP115" s="85">
        <f t="shared" ca="1" si="225"/>
        <v>429.52368626722091</v>
      </c>
      <c r="EQ115" s="85">
        <f t="shared" ca="1" si="225"/>
        <v>430.92983504635066</v>
      </c>
      <c r="ER115" s="85">
        <f t="shared" ca="1" si="225"/>
        <v>432.34058719067832</v>
      </c>
      <c r="ES115" s="85">
        <f t="shared" ca="1" si="225"/>
        <v>433.75595777042366</v>
      </c>
      <c r="ET115" s="85">
        <f t="shared" ca="1" si="225"/>
        <v>435.17596190514251</v>
      </c>
      <c r="EU115" s="85">
        <f t="shared" ca="1" si="225"/>
        <v>436.60061476388802</v>
      </c>
      <c r="EV115" s="85">
        <f t="shared" ca="1" si="225"/>
        <v>438.02993156537309</v>
      </c>
      <c r="EW115" s="85">
        <f t="shared" ca="1" si="225"/>
        <v>439.46392757813254</v>
      </c>
      <c r="EX115" s="85">
        <f t="shared" ca="1" si="225"/>
        <v>440.90261812068644</v>
      </c>
      <c r="EY115" s="85">
        <f t="shared" ca="1" si="225"/>
        <v>442.34601856170383</v>
      </c>
      <c r="EZ115" s="85">
        <f t="shared" ca="1" si="225"/>
        <v>443.79414432016659</v>
      </c>
      <c r="FA115" s="85">
        <f t="shared" ca="1" si="225"/>
        <v>445.24701086553449</v>
      </c>
      <c r="FB115" s="85">
        <f t="shared" ca="1" si="225"/>
        <v>446.70463371791016</v>
      </c>
      <c r="FC115" s="85">
        <f t="shared" ca="1" si="225"/>
        <v>448.16702844820509</v>
      </c>
      <c r="FD115" s="85">
        <f t="shared" ca="1" si="225"/>
        <v>449.63421067830581</v>
      </c>
      <c r="FE115" s="85">
        <f t="shared" ca="1" si="225"/>
        <v>451.10619608124097</v>
      </c>
      <c r="FF115" s="85">
        <f t="shared" ca="1" si="225"/>
        <v>452.58300038134854</v>
      </c>
      <c r="FG115" s="85">
        <f t="shared" ca="1" si="225"/>
        <v>454.06463935444395</v>
      </c>
      <c r="FH115" s="85">
        <f t="shared" ca="1" si="225"/>
        <v>455.55112882798835</v>
      </c>
      <c r="FI115" s="85">
        <f t="shared" ca="1" si="225"/>
        <v>457.04248468125814</v>
      </c>
      <c r="FJ115" s="85">
        <f t="shared" ca="1" si="225"/>
        <v>458.53872284551426</v>
      </c>
      <c r="FK115" s="85">
        <f t="shared" ca="1" si="225"/>
        <v>460.03985930417224</v>
      </c>
      <c r="FL115" s="85">
        <f t="shared" ca="1" si="225"/>
        <v>461.54591009297354</v>
      </c>
      <c r="FM115" s="85">
        <f t="shared" ca="1" si="225"/>
        <v>463.05689130015611</v>
      </c>
      <c r="FN115" s="85">
        <f t="shared" ca="1" si="225"/>
        <v>464.57281906662678</v>
      </c>
      <c r="FO115" s="85">
        <f t="shared" ca="1" si="225"/>
        <v>466.09370958613351</v>
      </c>
      <c r="FP115" s="85">
        <f t="shared" ca="1" si="225"/>
        <v>467.61957910543828</v>
      </c>
      <c r="FQ115" s="85">
        <f t="shared" ca="1" si="225"/>
        <v>469.1504439244909</v>
      </c>
      <c r="FR115" s="85">
        <f t="shared" ca="1" si="225"/>
        <v>470.68632039660281</v>
      </c>
      <c r="FS115" s="85">
        <f t="shared" ca="1" si="225"/>
        <v>472.22722492862192</v>
      </c>
      <c r="FT115" s="85">
        <f t="shared" ca="1" si="225"/>
        <v>473.77317398110819</v>
      </c>
      <c r="FU115" s="85">
        <f t="shared" ca="1" si="225"/>
        <v>475.32418406850877</v>
      </c>
      <c r="FV115" s="85">
        <f t="shared" ca="1" si="225"/>
        <v>476.88027175933507</v>
      </c>
      <c r="FW115" s="85">
        <f t="shared" ca="1" si="225"/>
        <v>478.44145367633945</v>
      </c>
      <c r="FX115" s="85">
        <f t="shared" ca="1" si="225"/>
        <v>480.00774649669279</v>
      </c>
      <c r="FY115" s="85">
        <f t="shared" ca="1" si="225"/>
        <v>481.57916695216261</v>
      </c>
      <c r="FZ115" s="85">
        <f t="shared" ca="1" si="225"/>
        <v>483.15573182929211</v>
      </c>
      <c r="GA115" s="85">
        <f t="shared" ca="1" si="225"/>
        <v>484.73745796957911</v>
      </c>
      <c r="GB115" s="85">
        <f t="shared" ca="1" si="225"/>
        <v>486.32436226965609</v>
      </c>
      <c r="GC115" s="85">
        <f t="shared" ca="1" si="225"/>
        <v>487.91646168147076</v>
      </c>
      <c r="GD115" s="85">
        <f t="shared" ca="1" si="225"/>
        <v>489.51377321246713</v>
      </c>
      <c r="GE115" s="85">
        <f t="shared" ca="1" si="225"/>
        <v>491.11631392576709</v>
      </c>
      <c r="GF115" s="85">
        <f t="shared" ca="1" si="225"/>
        <v>492.72410094035274</v>
      </c>
      <c r="GG115" s="85">
        <f t="shared" ca="1" si="225"/>
        <v>494.33715143124942</v>
      </c>
      <c r="GH115" s="85">
        <f t="shared" ca="1" si="225"/>
        <v>495.95548262970874</v>
      </c>
      <c r="GI115" s="85">
        <f t="shared" ca="1" si="225"/>
        <v>497.5791118233933</v>
      </c>
      <c r="GJ115" s="85">
        <f t="shared" ca="1" si="225"/>
        <v>499.20805635656075</v>
      </c>
      <c r="GK115" s="85">
        <f t="shared" ca="1" si="225"/>
        <v>500.84233363024941</v>
      </c>
      <c r="GL115" s="85">
        <f t="shared" ca="1" si="225"/>
        <v>502.48196110246408</v>
      </c>
      <c r="GM115" s="85">
        <f t="shared" ca="1" si="225"/>
        <v>504.12695628836252</v>
      </c>
      <c r="GN115" s="85">
        <f t="shared" ca="1" si="225"/>
        <v>505.77733676044261</v>
      </c>
      <c r="GO115" s="85">
        <f t="shared" ca="1" si="225"/>
        <v>507.43312014872987</v>
      </c>
      <c r="GP115" s="85">
        <f t="shared" ca="1" si="225"/>
        <v>509.09432414096614</v>
      </c>
      <c r="GQ115" s="85">
        <f t="shared" ref="GQ115:IL115" ca="1" si="226">$E115*GQ$8*GQ$98</f>
        <v>510.7609664827981</v>
      </c>
      <c r="GR115" s="85">
        <f t="shared" ca="1" si="226"/>
        <v>512.43306497796721</v>
      </c>
      <c r="GS115" s="85">
        <f t="shared" ca="1" si="226"/>
        <v>514.11063748849961</v>
      </c>
      <c r="GT115" s="85">
        <f t="shared" ca="1" si="226"/>
        <v>515.7937019348974</v>
      </c>
      <c r="GU115" s="85">
        <f t="shared" ca="1" si="226"/>
        <v>517.48227629632936</v>
      </c>
      <c r="GV115" s="85">
        <f t="shared" ca="1" si="226"/>
        <v>519.17637861082346</v>
      </c>
      <c r="GW115" s="85">
        <f t="shared" ca="1" si="226"/>
        <v>520.87602697545969</v>
      </c>
      <c r="GX115" s="85">
        <f t="shared" ca="1" si="226"/>
        <v>522.58123954656298</v>
      </c>
      <c r="GY115" s="85">
        <f t="shared" ca="1" si="226"/>
        <v>524.29203453989737</v>
      </c>
      <c r="GZ115" s="85">
        <f t="shared" ca="1" si="226"/>
        <v>526.00843023086065</v>
      </c>
      <c r="HA115" s="85">
        <f t="shared" ca="1" si="226"/>
        <v>527.73044495467946</v>
      </c>
      <c r="HB115" s="85">
        <f t="shared" ca="1" si="226"/>
        <v>529.45809710660512</v>
      </c>
      <c r="HC115" s="85">
        <f t="shared" ca="1" si="226"/>
        <v>531.19140514211028</v>
      </c>
      <c r="HD115" s="85">
        <f t="shared" ca="1" si="226"/>
        <v>532.93038757708621</v>
      </c>
      <c r="HE115" s="85">
        <f t="shared" ca="1" si="226"/>
        <v>534.67506298804005</v>
      </c>
      <c r="HF115" s="85">
        <f t="shared" ca="1" si="226"/>
        <v>536.42545001229371</v>
      </c>
      <c r="HG115" s="85">
        <f t="shared" ca="1" si="226"/>
        <v>538.18156734818285</v>
      </c>
      <c r="HH115" s="85">
        <f t="shared" ca="1" si="226"/>
        <v>539.94343375525671</v>
      </c>
      <c r="HI115" s="85">
        <f t="shared" ca="1" si="226"/>
        <v>541.71106805447835</v>
      </c>
      <c r="HJ115" s="85">
        <f t="shared" ca="1" si="226"/>
        <v>543.48448912842582</v>
      </c>
      <c r="HK115" s="85">
        <f t="shared" ca="1" si="226"/>
        <v>545.2637159214936</v>
      </c>
      <c r="HL115" s="85">
        <f t="shared" ca="1" si="226"/>
        <v>547.04876744009539</v>
      </c>
      <c r="HM115" s="85">
        <f t="shared" ca="1" si="226"/>
        <v>548.83966275286696</v>
      </c>
      <c r="HN115" s="85">
        <f t="shared" ca="1" si="226"/>
        <v>550.63642099086962</v>
      </c>
      <c r="HO115" s="85">
        <f t="shared" ca="1" si="226"/>
        <v>552.43906134779513</v>
      </c>
      <c r="HP115" s="85">
        <f t="shared" ca="1" si="226"/>
        <v>554.24760308017005</v>
      </c>
      <c r="HQ115" s="85">
        <f t="shared" ca="1" si="226"/>
        <v>556.06206550756201</v>
      </c>
      <c r="HR115" s="85">
        <f t="shared" ca="1" si="226"/>
        <v>557.88246801278581</v>
      </c>
      <c r="HS115" s="85">
        <f t="shared" ca="1" si="226"/>
        <v>559.70883004211055</v>
      </c>
      <c r="HT115" s="85">
        <f t="shared" ca="1" si="226"/>
        <v>561.54117110546747</v>
      </c>
      <c r="HU115" s="85">
        <f t="shared" ca="1" si="226"/>
        <v>563.37951077665798</v>
      </c>
      <c r="HV115" s="85">
        <f t="shared" ca="1" si="226"/>
        <v>565.2238686935633</v>
      </c>
      <c r="HW115" s="85">
        <f t="shared" ca="1" si="226"/>
        <v>567.07426455835378</v>
      </c>
      <c r="HX115" s="85">
        <f t="shared" ca="1" si="226"/>
        <v>568.93071813769961</v>
      </c>
      <c r="HY115" s="85">
        <f t="shared" ca="1" si="226"/>
        <v>570.79324926298204</v>
      </c>
      <c r="HZ115" s="85">
        <f t="shared" ca="1" si="226"/>
        <v>572.66187783050475</v>
      </c>
      <c r="IA115" s="85">
        <f t="shared" ca="1" si="226"/>
        <v>574.53662380170726</v>
      </c>
      <c r="IB115" s="85">
        <f t="shared" ca="1" si="226"/>
        <v>576.41750720337711</v>
      </c>
      <c r="IC115" s="85">
        <f t="shared" ca="1" si="226"/>
        <v>578.30454812786479</v>
      </c>
      <c r="ID115" s="85">
        <f t="shared" ca="1" si="226"/>
        <v>578.30454812786479</v>
      </c>
      <c r="IE115" s="85">
        <f t="shared" ca="1" si="226"/>
        <v>578.30454812786479</v>
      </c>
      <c r="IF115" s="85">
        <f t="shared" ca="1" si="226"/>
        <v>578.30454812786479</v>
      </c>
      <c r="IG115" s="85">
        <f t="shared" ca="1" si="226"/>
        <v>578.30454812786479</v>
      </c>
      <c r="IH115" s="85">
        <f t="shared" ca="1" si="226"/>
        <v>578.30454812786479</v>
      </c>
      <c r="II115" s="85">
        <f t="shared" ca="1" si="226"/>
        <v>578.30454812786479</v>
      </c>
      <c r="IJ115" s="85">
        <f t="shared" ca="1" si="226"/>
        <v>578.30454812786479</v>
      </c>
      <c r="IK115" s="85">
        <f t="shared" ca="1" si="226"/>
        <v>578.30454812786479</v>
      </c>
      <c r="IL115" s="85">
        <f t="shared" ca="1" si="226"/>
        <v>578.30454812786479</v>
      </c>
      <c r="IM115" s="182"/>
      <c r="IN115" s="182"/>
    </row>
    <row r="116" spans="2:248" ht="12" customHeight="1" outlineLevel="3" x14ac:dyDescent="0.3">
      <c r="B116" s="26" t="s">
        <v>71</v>
      </c>
      <c r="C116" s="56" t="s">
        <v>150</v>
      </c>
      <c r="E116" s="85"/>
      <c r="F116" s="48"/>
      <c r="G116" s="85">
        <f ca="1">G115/(1-Assump!$D$187)*Assump!$D$187</f>
        <v>0</v>
      </c>
      <c r="H116" s="85">
        <f ca="1">H115/(1-Assump!$D$187)*Assump!$D$187</f>
        <v>0</v>
      </c>
      <c r="I116" s="85">
        <f ca="1">I115/(1-Assump!$D$187)*Assump!$D$187</f>
        <v>0</v>
      </c>
      <c r="J116" s="85">
        <f ca="1">J115/(1-Assump!$D$187)*Assump!$D$187</f>
        <v>0</v>
      </c>
      <c r="K116" s="85">
        <f ca="1">K115/(1-Assump!$D$187)*Assump!$D$187</f>
        <v>0</v>
      </c>
      <c r="L116" s="85">
        <f ca="1">L115/(1-Assump!$D$187)*Assump!$D$187</f>
        <v>0</v>
      </c>
      <c r="M116" s="85">
        <f ca="1">M115/(1-Assump!$D$187)*Assump!$D$187</f>
        <v>0</v>
      </c>
      <c r="N116" s="85">
        <f ca="1">N115/(1-Assump!$D$187)*Assump!$D$187</f>
        <v>0</v>
      </c>
      <c r="O116" s="85">
        <f ca="1">O115/(1-Assump!$D$187)*Assump!$D$187</f>
        <v>0</v>
      </c>
      <c r="P116" s="85">
        <f ca="1">P115/(1-Assump!$D$187)*Assump!$D$187</f>
        <v>0</v>
      </c>
      <c r="Q116" s="85">
        <f ca="1">Q115/(1-Assump!$D$187)*Assump!$D$187</f>
        <v>0</v>
      </c>
      <c r="R116" s="85">
        <f ca="1">R115/(1-Assump!$D$187)*Assump!$D$187</f>
        <v>0</v>
      </c>
      <c r="S116" s="85">
        <f ca="1">S115/(1-Assump!$D$187)*Assump!$D$187</f>
        <v>42.384917508383019</v>
      </c>
      <c r="T116" s="85">
        <f ca="1">T115/(1-Assump!$D$187)*Assump!$D$187</f>
        <v>42.520265850708491</v>
      </c>
      <c r="U116" s="85">
        <f ca="1">U115/(1-Assump!$D$187)*Assump!$D$187</f>
        <v>42.656046402764382</v>
      </c>
      <c r="V116" s="85">
        <f ca="1">V115/(1-Assump!$D$187)*Assump!$D$187</f>
        <v>42.795691198824436</v>
      </c>
      <c r="W116" s="85">
        <f ca="1">W115/(1-Assump!$D$187)*Assump!$D$187</f>
        <v>42.935793155608721</v>
      </c>
      <c r="X116" s="85">
        <f ca="1">X115/(1-Assump!$D$187)*Assump!$D$187</f>
        <v>43.076353769742504</v>
      </c>
      <c r="Y116" s="85">
        <f ca="1">Y115/(1-Assump!$D$187)*Assump!$D$187</f>
        <v>43.217374542750584</v>
      </c>
      <c r="Z116" s="85">
        <f ca="1">Z115/(1-Assump!$D$187)*Assump!$D$187</f>
        <v>43.358856981073373</v>
      </c>
      <c r="AA116" s="85">
        <f ca="1">AA115/(1-Assump!$D$187)*Assump!$D$187</f>
        <v>43.500802596082984</v>
      </c>
      <c r="AB116" s="85">
        <f ca="1">AB115/(1-Assump!$D$187)*Assump!$D$187</f>
        <v>43.643212904099364</v>
      </c>
      <c r="AC116" s="85">
        <f ca="1">AC115/(1-Assump!$D$187)*Assump!$D$187</f>
        <v>43.786089426406491</v>
      </c>
      <c r="AD116" s="85">
        <f ca="1">AD115/(1-Assump!$D$187)*Assump!$D$187</f>
        <v>43.929433689268635</v>
      </c>
      <c r="AE116" s="85">
        <f ca="1">AE115/(1-Assump!$D$187)*Assump!$D$187</f>
        <v>44.073247223946659</v>
      </c>
      <c r="AF116" s="85">
        <f ca="1">AF115/(1-Assump!$D$187)*Assump!$D$187</f>
        <v>44.217531566714385</v>
      </c>
      <c r="AG116" s="85">
        <f ca="1">AG115/(1-Assump!$D$187)*Assump!$D$187</f>
        <v>44.362288258874983</v>
      </c>
      <c r="AH116" s="85">
        <f ca="1">AH115/(1-Assump!$D$187)*Assump!$D$187</f>
        <v>44.507518846777437</v>
      </c>
      <c r="AI116" s="85">
        <f ca="1">AI115/(1-Assump!$D$187)*Assump!$D$187</f>
        <v>44.653224881833104</v>
      </c>
      <c r="AJ116" s="85">
        <f ca="1">AJ115/(1-Assump!$D$187)*Assump!$D$187</f>
        <v>44.799407920532232</v>
      </c>
      <c r="AK116" s="85">
        <f ca="1">AK115/(1-Assump!$D$187)*Assump!$D$187</f>
        <v>44.94606952446064</v>
      </c>
      <c r="AL116" s="85">
        <f ca="1">AL115/(1-Assump!$D$187)*Assump!$D$187</f>
        <v>45.093211260316345</v>
      </c>
      <c r="AM116" s="85">
        <f ca="1">AM115/(1-Assump!$D$187)*Assump!$D$187</f>
        <v>45.240834699926332</v>
      </c>
      <c r="AN116" s="85">
        <f ca="1">AN115/(1-Assump!$D$187)*Assump!$D$187</f>
        <v>45.388941420263379</v>
      </c>
      <c r="AO116" s="85">
        <f ca="1">AO115/(1-Assump!$D$187)*Assump!$D$187</f>
        <v>45.537533003462791</v>
      </c>
      <c r="AP116" s="85">
        <f ca="1">AP115/(1-Assump!$D$187)*Assump!$D$187</f>
        <v>45.686611036839416</v>
      </c>
      <c r="AQ116" s="85">
        <f ca="1">AQ115/(1-Assump!$D$187)*Assump!$D$187</f>
        <v>45.836177112904579</v>
      </c>
      <c r="AR116" s="85">
        <f ca="1">AR115/(1-Assump!$D$187)*Assump!$D$187</f>
        <v>45.986232829383013</v>
      </c>
      <c r="AS116" s="85">
        <f ca="1">AS115/(1-Assump!$D$187)*Assump!$D$187</f>
        <v>46.136779789230012</v>
      </c>
      <c r="AT116" s="85">
        <f ca="1">AT115/(1-Assump!$D$187)*Assump!$D$187</f>
        <v>46.287819600648575</v>
      </c>
      <c r="AU116" s="85">
        <f ca="1">AU115/(1-Assump!$D$187)*Assump!$D$187</f>
        <v>46.439353877106463</v>
      </c>
      <c r="AV116" s="85">
        <f ca="1">AV115/(1-Assump!$D$187)*Assump!$D$187</f>
        <v>46.591384237353559</v>
      </c>
      <c r="AW116" s="85">
        <f ca="1">AW115/(1-Assump!$D$187)*Assump!$D$187</f>
        <v>46.743912305439096</v>
      </c>
      <c r="AX116" s="85">
        <f ca="1">AX115/(1-Assump!$D$187)*Assump!$D$187</f>
        <v>46.896939710729036</v>
      </c>
      <c r="AY116" s="85">
        <f ca="1">AY115/(1-Assump!$D$187)*Assump!$D$187</f>
        <v>47.050468087923434</v>
      </c>
      <c r="AZ116" s="85">
        <f ca="1">AZ115/(1-Assump!$D$187)*Assump!$D$187</f>
        <v>47.204499077073947</v>
      </c>
      <c r="BA116" s="85">
        <f ca="1">BA115/(1-Assump!$D$187)*Assump!$D$187</f>
        <v>47.359034323601342</v>
      </c>
      <c r="BB116" s="85">
        <f ca="1">BB115/(1-Assump!$D$187)*Assump!$D$187</f>
        <v>47.514075478313046</v>
      </c>
      <c r="BC116" s="85">
        <f ca="1">BC115/(1-Assump!$D$187)*Assump!$D$187</f>
        <v>47.669624197420795</v>
      </c>
      <c r="BD116" s="85">
        <f ca="1">BD115/(1-Assump!$D$187)*Assump!$D$187</f>
        <v>47.825682142558364</v>
      </c>
      <c r="BE116" s="85">
        <f ca="1">BE115/(1-Assump!$D$187)*Assump!$D$187</f>
        <v>47.982250980799265</v>
      </c>
      <c r="BF116" s="85">
        <f ca="1">BF115/(1-Assump!$D$187)*Assump!$D$187</f>
        <v>48.139332384674567</v>
      </c>
      <c r="BG116" s="85">
        <f ca="1">BG115/(1-Assump!$D$187)*Assump!$D$187</f>
        <v>48.296928032190763</v>
      </c>
      <c r="BH116" s="85">
        <f ca="1">BH115/(1-Assump!$D$187)*Assump!$D$187</f>
        <v>48.455039606847741</v>
      </c>
      <c r="BI116" s="85">
        <f ca="1">BI115/(1-Assump!$D$187)*Assump!$D$187</f>
        <v>48.613668797656707</v>
      </c>
      <c r="BJ116" s="85">
        <f ca="1">BJ115/(1-Assump!$D$187)*Assump!$D$187</f>
        <v>48.772817299158234</v>
      </c>
      <c r="BK116" s="85">
        <f ca="1">BK115/(1-Assump!$D$187)*Assump!$D$187</f>
        <v>48.932486811440413</v>
      </c>
      <c r="BL116" s="85">
        <f ca="1">BL115/(1-Assump!$D$187)*Assump!$D$187</f>
        <v>49.092679040156945</v>
      </c>
      <c r="BM116" s="85">
        <f ca="1">BM115/(1-Assump!$D$187)*Assump!$D$187</f>
        <v>49.253395696545432</v>
      </c>
      <c r="BN116" s="85">
        <f ca="1">BN115/(1-Assump!$D$187)*Assump!$D$187</f>
        <v>49.414638497445601</v>
      </c>
      <c r="BO116" s="85">
        <f ca="1">BO115/(1-Assump!$D$187)*Assump!$D$187</f>
        <v>49.576409165317656</v>
      </c>
      <c r="BP116" s="85">
        <f ca="1">BP115/(1-Assump!$D$187)*Assump!$D$187</f>
        <v>49.738709428260726</v>
      </c>
      <c r="BQ116" s="85">
        <f ca="1">BQ115/(1-Assump!$D$187)*Assump!$D$187</f>
        <v>49.901541020031253</v>
      </c>
      <c r="BR116" s="85">
        <f ca="1">BR115/(1-Assump!$D$187)*Assump!$D$187</f>
        <v>50.064905680061557</v>
      </c>
      <c r="BS116" s="85">
        <f ca="1">BS115/(1-Assump!$D$187)*Assump!$D$187</f>
        <v>50.228805153478412</v>
      </c>
      <c r="BT116" s="85">
        <f ca="1">BT115/(1-Assump!$D$187)*Assump!$D$187</f>
        <v>50.393241191121668</v>
      </c>
      <c r="BU116" s="85">
        <f ca="1">BU115/(1-Assump!$D$187)*Assump!$D$187</f>
        <v>50.558215549562995</v>
      </c>
      <c r="BV116" s="85">
        <f ca="1">BV115/(1-Assump!$D$187)*Assump!$D$187</f>
        <v>50.723729991124578</v>
      </c>
      <c r="BW116" s="85">
        <f ca="1">BW115/(1-Assump!$D$187)*Assump!$D$187</f>
        <v>50.88978628389804</v>
      </c>
      <c r="BX116" s="85">
        <f ca="1">BX115/(1-Assump!$D$187)*Assump!$D$187</f>
        <v>51.056386201763239</v>
      </c>
      <c r="BY116" s="85">
        <f ca="1">BY115/(1-Assump!$D$187)*Assump!$D$187</f>
        <v>51.223531524407257</v>
      </c>
      <c r="BZ116" s="85">
        <f ca="1">BZ115/(1-Assump!$D$187)*Assump!$D$187</f>
        <v>51.391224037343427</v>
      </c>
      <c r="CA116" s="85">
        <f ca="1">CA115/(1-Assump!$D$187)*Assump!$D$187</f>
        <v>51.559465531930371</v>
      </c>
      <c r="CB116" s="85">
        <f ca="1">CB115/(1-Assump!$D$187)*Assump!$D$187</f>
        <v>51.728257805391181</v>
      </c>
      <c r="CC116" s="85">
        <f ca="1">CC115/(1-Assump!$D$187)*Assump!$D$187</f>
        <v>51.897602660832526</v>
      </c>
      <c r="CD116" s="85">
        <f ca="1">CD115/(1-Assump!$D$187)*Assump!$D$187</f>
        <v>52.067501907264045</v>
      </c>
      <c r="CE116" s="85">
        <f ca="1">CE115/(1-Assump!$D$187)*Assump!$D$187</f>
        <v>52.237957359617567</v>
      </c>
      <c r="CF116" s="85">
        <f ca="1">CF115/(1-Assump!$D$187)*Assump!$D$187</f>
        <v>52.408970838766557</v>
      </c>
      <c r="CG116" s="85">
        <f ca="1">CG115/(1-Assump!$D$187)*Assump!$D$187</f>
        <v>52.580544171545526</v>
      </c>
      <c r="CH116" s="85">
        <f ca="1">CH115/(1-Assump!$D$187)*Assump!$D$187</f>
        <v>52.752679190769577</v>
      </c>
      <c r="CI116" s="85">
        <f ca="1">CI115/(1-Assump!$D$187)*Assump!$D$187</f>
        <v>52.925377735253981</v>
      </c>
      <c r="CJ116" s="85">
        <f ca="1">CJ115/(1-Assump!$D$187)*Assump!$D$187</f>
        <v>53.098641649833787</v>
      </c>
      <c r="CK116" s="85">
        <f ca="1">CK115/(1-Assump!$D$187)*Assump!$D$187</f>
        <v>53.27247278538357</v>
      </c>
      <c r="CL116" s="85">
        <f ca="1">CL115/(1-Assump!$D$187)*Assump!$D$187</f>
        <v>53.446872998837186</v>
      </c>
      <c r="CM116" s="85">
        <f ca="1">CM115/(1-Assump!$D$187)*Assump!$D$187</f>
        <v>53.621844153207618</v>
      </c>
      <c r="CN116" s="85">
        <f ca="1">CN115/(1-Assump!$D$187)*Assump!$D$187</f>
        <v>53.797388117606836</v>
      </c>
      <c r="CO116" s="85">
        <f ca="1">CO115/(1-Assump!$D$187)*Assump!$D$187</f>
        <v>53.973506767265853</v>
      </c>
      <c r="CP116" s="85">
        <f ca="1">CP115/(1-Assump!$D$187)*Assump!$D$187</f>
        <v>54.150201983554624</v>
      </c>
      <c r="CQ116" s="85">
        <f ca="1">CQ115/(1-Assump!$D$187)*Assump!$D$187</f>
        <v>54.327475654002292</v>
      </c>
      <c r="CR116" s="85">
        <f ca="1">CR115/(1-Assump!$D$187)*Assump!$D$187</f>
        <v>54.505329672317259</v>
      </c>
      <c r="CS116" s="85">
        <f ca="1">CS115/(1-Assump!$D$187)*Assump!$D$187</f>
        <v>54.683765938407383</v>
      </c>
      <c r="CT116" s="85">
        <f ca="1">CT115/(1-Assump!$D$187)*Assump!$D$187</f>
        <v>54.862786358400406</v>
      </c>
      <c r="CU116" s="85">
        <f ca="1">CU115/(1-Assump!$D$187)*Assump!$D$187</f>
        <v>55.042392844664171</v>
      </c>
      <c r="CV116" s="85">
        <f ca="1">CV115/(1-Assump!$D$187)*Assump!$D$187</f>
        <v>55.222587315827177</v>
      </c>
      <c r="CW116" s="85">
        <f ca="1">CW115/(1-Assump!$D$187)*Assump!$D$187</f>
        <v>55.403371696798949</v>
      </c>
      <c r="CX116" s="85">
        <f ca="1">CX115/(1-Assump!$D$187)*Assump!$D$187</f>
        <v>55.584747918790718</v>
      </c>
      <c r="CY116" s="85">
        <f ca="1">CY115/(1-Assump!$D$187)*Assump!$D$187</f>
        <v>55.766717919335967</v>
      </c>
      <c r="CZ116" s="85">
        <f ca="1">CZ115/(1-Assump!$D$187)*Assump!$D$187</f>
        <v>55.949283642311165</v>
      </c>
      <c r="DA116" s="85">
        <f ca="1">DA115/(1-Assump!$D$187)*Assump!$D$187</f>
        <v>56.132447037956524</v>
      </c>
      <c r="DB116" s="85">
        <f ca="1">DB115/(1-Assump!$D$187)*Assump!$D$187</f>
        <v>56.316210062896864</v>
      </c>
      <c r="DC116" s="85">
        <f ca="1">DC115/(1-Assump!$D$187)*Assump!$D$187</f>
        <v>56.500574680162437</v>
      </c>
      <c r="DD116" s="85">
        <f ca="1">DD115/(1-Assump!$D$187)*Assump!$D$187</f>
        <v>56.685542859209988</v>
      </c>
      <c r="DE116" s="85">
        <f ca="1">DE115/(1-Assump!$D$187)*Assump!$D$187</f>
        <v>56.871116575943724</v>
      </c>
      <c r="DF116" s="85">
        <f ca="1">DF115/(1-Assump!$D$187)*Assump!$D$187</f>
        <v>57.057297812736458</v>
      </c>
      <c r="DG116" s="85">
        <f ca="1">DG115/(1-Assump!$D$187)*Assump!$D$187</f>
        <v>57.244088558450798</v>
      </c>
      <c r="DH116" s="85">
        <f ca="1">DH115/(1-Assump!$D$187)*Assump!$D$187</f>
        <v>57.43149080846031</v>
      </c>
      <c r="DI116" s="85">
        <f ca="1">DI115/(1-Assump!$D$187)*Assump!$D$187</f>
        <v>57.619506564670971</v>
      </c>
      <c r="DJ116" s="85">
        <f ca="1">DJ115/(1-Assump!$D$187)*Assump!$D$187</f>
        <v>57.808137835542404</v>
      </c>
      <c r="DK116" s="85">
        <f ca="1">DK115/(1-Assump!$D$187)*Assump!$D$187</f>
        <v>57.997386636109454</v>
      </c>
      <c r="DL116" s="85">
        <f ca="1">DL115/(1-Assump!$D$187)*Assump!$D$187</f>
        <v>58.187254988003652</v>
      </c>
      <c r="DM116" s="85">
        <f ca="1">DM115/(1-Assump!$D$187)*Assump!$D$187</f>
        <v>58.377744919474836</v>
      </c>
      <c r="DN116" s="85">
        <f ca="1">DN115/(1-Assump!$D$187)*Assump!$D$187</f>
        <v>58.568858465412788</v>
      </c>
      <c r="DO116" s="85">
        <f ca="1">DO115/(1-Assump!$D$187)*Assump!$D$187</f>
        <v>58.760597667368984</v>
      </c>
      <c r="DP116" s="85">
        <f ca="1">DP115/(1-Assump!$D$187)*Assump!$D$187</f>
        <v>58.952964573578434</v>
      </c>
      <c r="DQ116" s="85">
        <f ca="1">DQ115/(1-Assump!$D$187)*Assump!$D$187</f>
        <v>59.145961238981521</v>
      </c>
      <c r="DR116" s="85">
        <f ca="1">DR115/(1-Assump!$D$187)*Assump!$D$187</f>
        <v>59.339589725245972</v>
      </c>
      <c r="DS116" s="85">
        <f ca="1">DS115/(1-Assump!$D$187)*Assump!$D$187</f>
        <v>59.53385210078887</v>
      </c>
      <c r="DT116" s="85">
        <f ca="1">DT115/(1-Assump!$D$187)*Assump!$D$187</f>
        <v>59.72875044079877</v>
      </c>
      <c r="DU116" s="85">
        <f ca="1">DU115/(1-Assump!$D$187)*Assump!$D$187</f>
        <v>59.924286827257838</v>
      </c>
      <c r="DV116" s="85">
        <f ca="1">DV115/(1-Assump!$D$187)*Assump!$D$187</f>
        <v>60.12046334896413</v>
      </c>
      <c r="DW116" s="85">
        <f ca="1">DW115/(1-Assump!$D$187)*Assump!$D$187</f>
        <v>60.317282101553872</v>
      </c>
      <c r="DX116" s="85">
        <f ca="1">DX115/(1-Assump!$D$187)*Assump!$D$187</f>
        <v>60.514745187523843</v>
      </c>
      <c r="DY116" s="85">
        <f ca="1">DY115/(1-Assump!$D$187)*Assump!$D$187</f>
        <v>60.712854716253858</v>
      </c>
      <c r="DZ116" s="85">
        <f ca="1">DZ115/(1-Assump!$D$187)*Assump!$D$187</f>
        <v>60.911612804029332</v>
      </c>
      <c r="EA116" s="85">
        <f ca="1">EA115/(1-Assump!$D$187)*Assump!$D$187</f>
        <v>61.111021574063777</v>
      </c>
      <c r="EB116" s="85">
        <f ca="1">EB115/(1-Assump!$D$187)*Assump!$D$187</f>
        <v>61.311083156521597</v>
      </c>
      <c r="EC116" s="85">
        <f ca="1">EC115/(1-Assump!$D$187)*Assump!$D$187</f>
        <v>61.511799688540812</v>
      </c>
      <c r="ED116" s="85">
        <f ca="1">ED115/(1-Assump!$D$187)*Assump!$D$187</f>
        <v>61.713173314255847</v>
      </c>
      <c r="EE116" s="85">
        <f ca="1">EE115/(1-Assump!$D$187)*Assump!$D$187</f>
        <v>61.915206184820462</v>
      </c>
      <c r="EF116" s="85">
        <f ca="1">EF115/(1-Assump!$D$187)*Assump!$D$187</f>
        <v>62.117900458430761</v>
      </c>
      <c r="EG116" s="85">
        <f ca="1">EG115/(1-Assump!$D$187)*Assump!$D$187</f>
        <v>62.321258300348184</v>
      </c>
      <c r="EH116" s="85">
        <f ca="1">EH115/(1-Assump!$D$187)*Assump!$D$187</f>
        <v>62.525281882922734</v>
      </c>
      <c r="EI116" s="85">
        <f ca="1">EI115/(1-Assump!$D$187)*Assump!$D$187</f>
        <v>62.729973385616063</v>
      </c>
      <c r="EJ116" s="85">
        <f ca="1">EJ115/(1-Assump!$D$187)*Assump!$D$187</f>
        <v>62.935334995024839</v>
      </c>
      <c r="EK116" s="85">
        <f ca="1">EK115/(1-Assump!$D$187)*Assump!$D$187</f>
        <v>63.14136890490407</v>
      </c>
      <c r="EL116" s="85">
        <f ca="1">EL115/(1-Assump!$D$187)*Assump!$D$187</f>
        <v>63.348077316190555</v>
      </c>
      <c r="EM116" s="85">
        <f ca="1">EM115/(1-Assump!$D$187)*Assump!$D$187</f>
        <v>63.555462437026385</v>
      </c>
      <c r="EN116" s="85">
        <f ca="1">EN115/(1-Assump!$D$187)*Assump!$D$187</f>
        <v>63.763526482782524</v>
      </c>
      <c r="EO116" s="85">
        <f ca="1">EO115/(1-Assump!$D$187)*Assump!$D$187</f>
        <v>63.972271676082492</v>
      </c>
      <c r="EP116" s="85">
        <f ca="1">EP115/(1-Assump!$D$187)*Assump!$D$187</f>
        <v>64.181700246826111</v>
      </c>
      <c r="EQ116" s="85">
        <f ca="1">EQ115/(1-Assump!$D$187)*Assump!$D$187</f>
        <v>64.391814432213323</v>
      </c>
      <c r="ER116" s="85">
        <f ca="1">ER115/(1-Assump!$D$187)*Assump!$D$187</f>
        <v>64.602616476768034</v>
      </c>
      <c r="ES116" s="85">
        <f ca="1">ES115/(1-Assump!$D$187)*Assump!$D$187</f>
        <v>64.814108632362164</v>
      </c>
      <c r="ET116" s="85">
        <f ca="1">ET115/(1-Assump!$D$187)*Assump!$D$187</f>
        <v>65.026293158239696</v>
      </c>
      <c r="EU116" s="85">
        <f ca="1">EU115/(1-Assump!$D$187)*Assump!$D$187</f>
        <v>65.239172321040741</v>
      </c>
      <c r="EV116" s="85">
        <f ca="1">EV115/(1-Assump!$D$187)*Assump!$D$187</f>
        <v>65.452748394825861</v>
      </c>
      <c r="EW116" s="85">
        <f ca="1">EW115/(1-Assump!$D$187)*Assump!$D$187</f>
        <v>65.667023661100259</v>
      </c>
      <c r="EX116" s="85">
        <f ca="1">EX115/(1-Assump!$D$187)*Assump!$D$187</f>
        <v>65.882000408838209</v>
      </c>
      <c r="EY116" s="85">
        <f ca="1">EY115/(1-Assump!$D$187)*Assump!$D$187</f>
        <v>66.097680934507466</v>
      </c>
      <c r="EZ116" s="85">
        <f ca="1">EZ115/(1-Assump!$D$187)*Assump!$D$187</f>
        <v>66.314067542093866</v>
      </c>
      <c r="FA116" s="85">
        <f ca="1">FA115/(1-Assump!$D$187)*Assump!$D$187</f>
        <v>66.531162543125845</v>
      </c>
      <c r="FB116" s="85">
        <f ca="1">FB115/(1-Assump!$D$187)*Assump!$D$187</f>
        <v>66.748968256699214</v>
      </c>
      <c r="FC116" s="85">
        <f ca="1">FC115/(1-Assump!$D$187)*Assump!$D$187</f>
        <v>66.967487009501923</v>
      </c>
      <c r="FD116" s="85">
        <f ca="1">FD115/(1-Assump!$D$187)*Assump!$D$187</f>
        <v>67.186721135838809</v>
      </c>
      <c r="FE116" s="85">
        <f ca="1">FE115/(1-Assump!$D$187)*Assump!$D$187</f>
        <v>67.406672977656697</v>
      </c>
      <c r="FF116" s="85">
        <f ca="1">FF115/(1-Assump!$D$187)*Assump!$D$187</f>
        <v>67.627344884569325</v>
      </c>
      <c r="FG116" s="85">
        <f ca="1">FG115/(1-Assump!$D$187)*Assump!$D$187</f>
        <v>67.848739213882425</v>
      </c>
      <c r="FH116" s="85">
        <f ca="1">FH115/(1-Assump!$D$187)*Assump!$D$187</f>
        <v>68.070858330618961</v>
      </c>
      <c r="FI116" s="85">
        <f ca="1">FI115/(1-Assump!$D$187)*Assump!$D$187</f>
        <v>68.293704607544313</v>
      </c>
      <c r="FJ116" s="85">
        <f ca="1">FJ115/(1-Assump!$D$187)*Assump!$D$187</f>
        <v>68.517280425191785</v>
      </c>
      <c r="FK116" s="85">
        <f ca="1">FK115/(1-Assump!$D$187)*Assump!$D$187</f>
        <v>68.741588171887813</v>
      </c>
      <c r="FL116" s="85">
        <f ca="1">FL115/(1-Assump!$D$187)*Assump!$D$187</f>
        <v>68.966630243777658</v>
      </c>
      <c r="FM116" s="85">
        <f ca="1">FM115/(1-Assump!$D$187)*Assump!$D$187</f>
        <v>69.192409044850905</v>
      </c>
      <c r="FN116" s="85">
        <f ca="1">FN115/(1-Assump!$D$187)*Assump!$D$187</f>
        <v>69.418926986967236</v>
      </c>
      <c r="FO116" s="85">
        <f ca="1">FO115/(1-Assump!$D$187)*Assump!$D$187</f>
        <v>69.646186489882012</v>
      </c>
      <c r="FP116" s="85">
        <f ca="1">FP115/(1-Assump!$D$187)*Assump!$D$187</f>
        <v>69.874189981272394</v>
      </c>
      <c r="FQ116" s="85">
        <f ca="1">FQ115/(1-Assump!$D$187)*Assump!$D$187</f>
        <v>70.102939896763019</v>
      </c>
      <c r="FR116" s="85">
        <f ca="1">FR115/(1-Assump!$D$187)*Assump!$D$187</f>
        <v>70.332438679952148</v>
      </c>
      <c r="FS116" s="85">
        <f ca="1">FS115/(1-Assump!$D$187)*Assump!$D$187</f>
        <v>70.562688782437775</v>
      </c>
      <c r="FT116" s="85">
        <f ca="1">FT115/(1-Assump!$D$187)*Assump!$D$187</f>
        <v>70.793692663843757</v>
      </c>
      <c r="FU116" s="85">
        <f ca="1">FU115/(1-Assump!$D$187)*Assump!$D$187</f>
        <v>71.025452791846149</v>
      </c>
      <c r="FV116" s="85">
        <f ca="1">FV115/(1-Assump!$D$187)*Assump!$D$187</f>
        <v>71.257971642199507</v>
      </c>
      <c r="FW116" s="85">
        <f ca="1">FW115/(1-Assump!$D$187)*Assump!$D$187</f>
        <v>71.491251698763378</v>
      </c>
      <c r="FX116" s="85">
        <f ca="1">FX115/(1-Assump!$D$187)*Assump!$D$187</f>
        <v>71.725295453528815</v>
      </c>
      <c r="FY116" s="85">
        <f ca="1">FY115/(1-Assump!$D$187)*Assump!$D$187</f>
        <v>71.960105406644985</v>
      </c>
      <c r="FZ116" s="85">
        <f ca="1">FZ115/(1-Assump!$D$187)*Assump!$D$187</f>
        <v>72.195684066445963</v>
      </c>
      <c r="GA116" s="85">
        <f ca="1">GA115/(1-Assump!$D$187)*Assump!$D$187</f>
        <v>72.432033949477344</v>
      </c>
      <c r="GB116" s="85">
        <f ca="1">GB115/(1-Assump!$D$187)*Assump!$D$187</f>
        <v>72.669157580523319</v>
      </c>
      <c r="GC116" s="85">
        <f ca="1">GC115/(1-Assump!$D$187)*Assump!$D$187</f>
        <v>72.907057492633569</v>
      </c>
      <c r="GD116" s="85">
        <f ca="1">GD115/(1-Assump!$D$187)*Assump!$D$187</f>
        <v>73.145736227150266</v>
      </c>
      <c r="GE116" s="85">
        <f ca="1">GE115/(1-Assump!$D$187)*Assump!$D$187</f>
        <v>73.385196333735323</v>
      </c>
      <c r="GF116" s="85">
        <f ca="1">GF115/(1-Assump!$D$187)*Assump!$D$187</f>
        <v>73.625440370397541</v>
      </c>
      <c r="GG116" s="85">
        <f ca="1">GG115/(1-Assump!$D$187)*Assump!$D$187</f>
        <v>73.866470903520025</v>
      </c>
      <c r="GH116" s="85">
        <f ca="1">GH115/(1-Assump!$D$187)*Assump!$D$187</f>
        <v>74.108290507887517</v>
      </c>
      <c r="GI116" s="85">
        <f ca="1">GI115/(1-Assump!$D$187)*Assump!$D$187</f>
        <v>74.350901766713946</v>
      </c>
      <c r="GJ116" s="85">
        <f ca="1">GJ115/(1-Assump!$D$187)*Assump!$D$187</f>
        <v>74.594307271670004</v>
      </c>
      <c r="GK116" s="85">
        <f ca="1">GK115/(1-Assump!$D$187)*Assump!$D$187</f>
        <v>74.838509622910834</v>
      </c>
      <c r="GL116" s="85">
        <f ca="1">GL115/(1-Assump!$D$187)*Assump!$D$187</f>
        <v>75.083511429103837</v>
      </c>
      <c r="GM116" s="85">
        <f ca="1">GM115/(1-Assump!$D$187)*Assump!$D$187</f>
        <v>75.329315307456469</v>
      </c>
      <c r="GN116" s="85">
        <f ca="1">GN115/(1-Assump!$D$187)*Assump!$D$187</f>
        <v>75.575923883744295</v>
      </c>
      <c r="GO116" s="85">
        <f ca="1">GO115/(1-Assump!$D$187)*Assump!$D$187</f>
        <v>75.823339792338942</v>
      </c>
      <c r="GP116" s="85">
        <f ca="1">GP115/(1-Assump!$D$187)*Assump!$D$187</f>
        <v>76.071565676236318</v>
      </c>
      <c r="GQ116" s="85">
        <f ca="1">GQ115/(1-Assump!$D$187)*Assump!$D$187</f>
        <v>76.320604187084783</v>
      </c>
      <c r="GR116" s="85">
        <f ca="1">GR115/(1-Assump!$D$187)*Assump!$D$187</f>
        <v>76.570457985213494</v>
      </c>
      <c r="GS116" s="85">
        <f ca="1">GS115/(1-Assump!$D$187)*Assump!$D$187</f>
        <v>76.821129739660861</v>
      </c>
      <c r="GT116" s="85">
        <f ca="1">GT115/(1-Assump!$D$187)*Assump!$D$187</f>
        <v>77.072622128203065</v>
      </c>
      <c r="GU116" s="85">
        <f ca="1">GU115/(1-Assump!$D$187)*Assump!$D$187</f>
        <v>77.324937837382549</v>
      </c>
      <c r="GV116" s="85">
        <f ca="1">GV115/(1-Assump!$D$187)*Assump!$D$187</f>
        <v>77.578079562536843</v>
      </c>
      <c r="GW116" s="85">
        <f ca="1">GW115/(1-Assump!$D$187)*Assump!$D$187</f>
        <v>77.83205000782732</v>
      </c>
      <c r="GX116" s="85">
        <f ca="1">GX115/(1-Assump!$D$187)*Assump!$D$187</f>
        <v>78.086851886268036</v>
      </c>
      <c r="GY116" s="85">
        <f ca="1">GY115/(1-Assump!$D$187)*Assump!$D$187</f>
        <v>78.342487919754788</v>
      </c>
      <c r="GZ116" s="85">
        <f ca="1">GZ115/(1-Assump!$D$187)*Assump!$D$187</f>
        <v>78.598960839094133</v>
      </c>
      <c r="HA116" s="85">
        <f ca="1">HA115/(1-Assump!$D$187)*Assump!$D$187</f>
        <v>78.856273384032562</v>
      </c>
      <c r="HB116" s="85">
        <f ca="1">HB115/(1-Assump!$D$187)*Assump!$D$187</f>
        <v>79.114428303285834</v>
      </c>
      <c r="HC116" s="85">
        <f ca="1">HC115/(1-Assump!$D$187)*Assump!$D$187</f>
        <v>79.373428354568205</v>
      </c>
      <c r="HD116" s="85">
        <f ca="1">HD115/(1-Assump!$D$187)*Assump!$D$187</f>
        <v>79.633276304622086</v>
      </c>
      <c r="HE116" s="85">
        <f ca="1">HE115/(1-Assump!$D$187)*Assump!$D$187</f>
        <v>79.893974929247378</v>
      </c>
      <c r="HF116" s="85">
        <f ca="1">HF115/(1-Assump!$D$187)*Assump!$D$187</f>
        <v>80.155527013331252</v>
      </c>
      <c r="HG116" s="85">
        <f ca="1">HG115/(1-Assump!$D$187)*Assump!$D$187</f>
        <v>80.417935350877897</v>
      </c>
      <c r="HH116" s="85">
        <f ca="1">HH115/(1-Assump!$D$187)*Assump!$D$187</f>
        <v>80.681202745038362</v>
      </c>
      <c r="HI116" s="85">
        <f ca="1">HI115/(1-Assump!$D$187)*Assump!$D$187</f>
        <v>80.94533200814044</v>
      </c>
      <c r="HJ116" s="85">
        <f ca="1">HJ115/(1-Assump!$D$187)*Assump!$D$187</f>
        <v>81.210325961718809</v>
      </c>
      <c r="HK116" s="85">
        <f ca="1">HK115/(1-Assump!$D$187)*Assump!$D$187</f>
        <v>81.476187436545032</v>
      </c>
      <c r="HL116" s="85">
        <f ca="1">HL115/(1-Assump!$D$187)*Assump!$D$187</f>
        <v>81.742919272657929</v>
      </c>
      <c r="HM116" s="85">
        <f ca="1">HM115/(1-Assump!$D$187)*Assump!$D$187</f>
        <v>82.010524319393909</v>
      </c>
      <c r="HN116" s="85">
        <f ca="1">HN115/(1-Assump!$D$187)*Assump!$D$187</f>
        <v>82.279005435417304</v>
      </c>
      <c r="HO116" s="85">
        <f ca="1">HO115/(1-Assump!$D$187)*Assump!$D$187</f>
        <v>82.548365488750989</v>
      </c>
      <c r="HP116" s="85">
        <f ca="1">HP115/(1-Assump!$D$187)*Assump!$D$187</f>
        <v>82.818607356807021</v>
      </c>
      <c r="HQ116" s="85">
        <f ca="1">HQ115/(1-Assump!$D$187)*Assump!$D$187</f>
        <v>83.089733926417324</v>
      </c>
      <c r="HR116" s="85">
        <f ca="1">HR115/(1-Assump!$D$187)*Assump!$D$187</f>
        <v>83.361748093864549</v>
      </c>
      <c r="HS116" s="85">
        <f ca="1">HS115/(1-Assump!$D$187)*Assump!$D$187</f>
        <v>83.634652764913071</v>
      </c>
      <c r="HT116" s="85">
        <f ca="1">HT115/(1-Assump!$D$187)*Assump!$D$187</f>
        <v>83.90845085483997</v>
      </c>
      <c r="HU116" s="85">
        <f ca="1">HU115/(1-Assump!$D$187)*Assump!$D$187</f>
        <v>84.183145288466136</v>
      </c>
      <c r="HV116" s="85">
        <f ca="1">HV115/(1-Assump!$D$187)*Assump!$D$187</f>
        <v>84.45873900018762</v>
      </c>
      <c r="HW116" s="85">
        <f ca="1">HW115/(1-Assump!$D$187)*Assump!$D$187</f>
        <v>84.735234934006897</v>
      </c>
      <c r="HX116" s="85">
        <f ca="1">HX115/(1-Assump!$D$187)*Assump!$D$187</f>
        <v>85.012636043564314</v>
      </c>
      <c r="HY116" s="85">
        <f ca="1">HY115/(1-Assump!$D$187)*Assump!$D$187</f>
        <v>85.290945292169724</v>
      </c>
      <c r="HZ116" s="85">
        <f ca="1">HZ115/(1-Assump!$D$187)*Assump!$D$187</f>
        <v>85.570165652834049</v>
      </c>
      <c r="IA116" s="85">
        <f ca="1">IA115/(1-Assump!$D$187)*Assump!$D$187</f>
        <v>85.850300108301084</v>
      </c>
      <c r="IB116" s="85">
        <f ca="1">IB115/(1-Assump!$D$187)*Assump!$D$187</f>
        <v>86.131351651079356</v>
      </c>
      <c r="IC116" s="85">
        <f ca="1">IC115/(1-Assump!$D$187)*Assump!$D$187</f>
        <v>86.413323283474043</v>
      </c>
      <c r="ID116" s="85">
        <f ca="1">ID115/(1-Assump!$D$187)*Assump!$D$187</f>
        <v>86.413323283474043</v>
      </c>
      <c r="IE116" s="85">
        <f ca="1">IE115/(1-Assump!$D$187)*Assump!$D$187</f>
        <v>86.413323283474043</v>
      </c>
      <c r="IF116" s="85">
        <f ca="1">IF115/(1-Assump!$D$187)*Assump!$D$187</f>
        <v>86.413323283474043</v>
      </c>
      <c r="IG116" s="85">
        <f ca="1">IG115/(1-Assump!$D$187)*Assump!$D$187</f>
        <v>86.413323283474043</v>
      </c>
      <c r="IH116" s="85">
        <f ca="1">IH115/(1-Assump!$D$187)*Assump!$D$187</f>
        <v>86.413323283474043</v>
      </c>
      <c r="II116" s="85">
        <f ca="1">II115/(1-Assump!$D$187)*Assump!$D$187</f>
        <v>86.413323283474043</v>
      </c>
      <c r="IJ116" s="85">
        <f ca="1">IJ115/(1-Assump!$D$187)*Assump!$D$187</f>
        <v>86.413323283474043</v>
      </c>
      <c r="IK116" s="85">
        <f ca="1">IK115/(1-Assump!$D$187)*Assump!$D$187</f>
        <v>86.413323283474043</v>
      </c>
      <c r="IL116" s="85">
        <f ca="1">IL115/(1-Assump!$D$187)*Assump!$D$187</f>
        <v>86.413323283474043</v>
      </c>
      <c r="IM116" s="182"/>
      <c r="IN116" s="182"/>
    </row>
    <row r="117" spans="2:248" ht="12" customHeight="1" outlineLevel="3" x14ac:dyDescent="0.3">
      <c r="B117" s="26" t="s">
        <v>138</v>
      </c>
      <c r="C117" s="56" t="s">
        <v>150</v>
      </c>
      <c r="E117" s="85"/>
      <c r="F117" s="48" t="s">
        <v>287</v>
      </c>
      <c r="G117" s="85">
        <f ca="1">(Assump!$D$191*SUM(Assump!$D$53:$D$54)*Assump!$D$189+(SUM(G115:G116)-Assump!$D$191*SUM(Assump!$D$53:$D$54))*Assump!$D$190)*G$98</f>
        <v>0</v>
      </c>
      <c r="H117" s="85">
        <f ca="1">(Assump!$D$191*SUM(Assump!$D$53:$D$54)*Assump!$D$189+(SUM(H115:H116)-Assump!$D$191*SUM(Assump!$D$53:$D$54))*Assump!$D$190)*H$98</f>
        <v>0</v>
      </c>
      <c r="I117" s="85">
        <f ca="1">(Assump!$D$191*SUM(Assump!$D$53:$D$54)*Assump!$D$189+(SUM(I115:I116)-Assump!$D$191*SUM(Assump!$D$53:$D$54))*Assump!$D$190)*I$98</f>
        <v>0</v>
      </c>
      <c r="J117" s="85">
        <f ca="1">(Assump!$D$191*SUM(Assump!$D$53:$D$54)*Assump!$D$189+(SUM(J115:J116)-Assump!$D$191*SUM(Assump!$D$53:$D$54))*Assump!$D$190)*J$98</f>
        <v>0</v>
      </c>
      <c r="K117" s="85">
        <f ca="1">(Assump!$D$191*SUM(Assump!$D$53:$D$54)*Assump!$D$189+(SUM(K115:K116)-Assump!$D$191*SUM(Assump!$D$53:$D$54))*Assump!$D$190)*K$98</f>
        <v>0</v>
      </c>
      <c r="L117" s="85">
        <f ca="1">(Assump!$D$191*SUM(Assump!$D$53:$D$54)*Assump!$D$189+(SUM(L115:L116)-Assump!$D$191*SUM(Assump!$D$53:$D$54))*Assump!$D$190)*L$98</f>
        <v>0</v>
      </c>
      <c r="M117" s="85">
        <f ca="1">(Assump!$D$191*SUM(Assump!$D$53:$D$54)*Assump!$D$189+(SUM(M115:M116)-Assump!$D$191*SUM(Assump!$D$53:$D$54))*Assump!$D$190)*M$98</f>
        <v>0</v>
      </c>
      <c r="N117" s="85">
        <f ca="1">(Assump!$D$191*SUM(Assump!$D$53:$D$54)*Assump!$D$189+(SUM(N115:N116)-Assump!$D$191*SUM(Assump!$D$53:$D$54))*Assump!$D$190)*N$98</f>
        <v>0</v>
      </c>
      <c r="O117" s="85">
        <f ca="1">(Assump!$D$191*SUM(Assump!$D$53:$D$54)*Assump!$D$189+(SUM(O115:O116)-Assump!$D$191*SUM(Assump!$D$53:$D$54))*Assump!$D$190)*O$98</f>
        <v>0</v>
      </c>
      <c r="P117" s="85">
        <f ca="1">(Assump!$D$191*SUM(Assump!$D$53:$D$54)*Assump!$D$189+(SUM(P115:P116)-Assump!$D$191*SUM(Assump!$D$53:$D$54))*Assump!$D$190)*P$98</f>
        <v>0</v>
      </c>
      <c r="Q117" s="85">
        <f ca="1">(Assump!$D$191*SUM(Assump!$D$53:$D$54)*Assump!$D$189+(SUM(Q115:Q116)-Assump!$D$191*SUM(Assump!$D$53:$D$54))*Assump!$D$190)*Q$98</f>
        <v>0</v>
      </c>
      <c r="R117" s="85">
        <f ca="1">(Assump!$D$191*SUM(Assump!$D$53:$D$54)*Assump!$D$189+(SUM(R115:R116)-Assump!$D$191*SUM(Assump!$D$53:$D$54))*Assump!$D$190)*R$98</f>
        <v>0</v>
      </c>
      <c r="S117" s="85">
        <f ca="1">(Assump!$D$191*SUM(Assump!$D$53:$D$54)*Assump!$D$189+(SUM(S115:S116)-Assump!$D$191*SUM(Assump!$D$53:$D$54))*Assump!$D$190)*S$98</f>
        <v>58.499674048134253</v>
      </c>
      <c r="T117" s="85">
        <f ca="1">(Assump!$D$191*SUM(Assump!$D$53:$D$54)*Assump!$D$189+(SUM(T115:T116)-Assump!$D$191*SUM(Assump!$D$53:$D$54))*Assump!$D$190)*T$98</f>
        <v>58.655845212355942</v>
      </c>
      <c r="U117" s="85">
        <f ca="1">(Assump!$D$191*SUM(Assump!$D$53:$D$54)*Assump!$D$189+(SUM(U115:U116)-Assump!$D$191*SUM(Assump!$D$53:$D$54))*Assump!$D$190)*U$98</f>
        <v>58.812515080112746</v>
      </c>
      <c r="V117" s="85">
        <f ca="1">(Assump!$D$191*SUM(Assump!$D$53:$D$54)*Assump!$D$189+(SUM(V115:V116)-Assump!$D$191*SUM(Assump!$D$53:$D$54))*Assump!$D$190)*V$98</f>
        <v>58.973643690951263</v>
      </c>
      <c r="W117" s="85">
        <f ca="1">(Assump!$D$191*SUM(Assump!$D$53:$D$54)*Assump!$D$189+(SUM(W115:W116)-Assump!$D$191*SUM(Assump!$D$53:$D$54))*Assump!$D$190)*W$98</f>
        <v>59.135299794933132</v>
      </c>
      <c r="X117" s="85">
        <f ca="1">(Assump!$D$191*SUM(Assump!$D$53:$D$54)*Assump!$D$189+(SUM(X115:X116)-Assump!$D$191*SUM(Assump!$D$53:$D$54))*Assump!$D$190)*X$98</f>
        <v>59.29748511893365</v>
      </c>
      <c r="Y117" s="85">
        <f ca="1">(Assump!$D$191*SUM(Assump!$D$53:$D$54)*Assump!$D$189+(SUM(Y115:Y116)-Assump!$D$191*SUM(Assump!$D$53:$D$54))*Assump!$D$190)*Y$98</f>
        <v>59.460201395481434</v>
      </c>
      <c r="Z117" s="85">
        <f ca="1">(Assump!$D$191*SUM(Assump!$D$53:$D$54)*Assump!$D$189+(SUM(Z115:Z116)-Assump!$D$191*SUM(Assump!$D$53:$D$54))*Assump!$D$190)*Z$98</f>
        <v>59.623450362776964</v>
      </c>
      <c r="AA117" s="85">
        <f ca="1">(Assump!$D$191*SUM(Assump!$D$53:$D$54)*Assump!$D$189+(SUM(AA115:AA116)-Assump!$D$191*SUM(Assump!$D$53:$D$54))*Assump!$D$190)*AA$98</f>
        <v>59.787233764711132</v>
      </c>
      <c r="AB117" s="85">
        <f ca="1">(Assump!$D$191*SUM(Assump!$D$53:$D$54)*Assump!$D$189+(SUM(AB115:AB116)-Assump!$D$191*SUM(Assump!$D$53:$D$54))*Assump!$D$190)*AB$98</f>
        <v>59.951553350883884</v>
      </c>
      <c r="AC117" s="85">
        <f ca="1">(Assump!$D$191*SUM(Assump!$D$53:$D$54)*Assump!$D$189+(SUM(AC115:AC116)-Assump!$D$191*SUM(Assump!$D$53:$D$54))*Assump!$D$190)*AC$98</f>
        <v>60.116410876622865</v>
      </c>
      <c r="AD117" s="85">
        <f ca="1">(Assump!$D$191*SUM(Assump!$D$53:$D$54)*Assump!$D$189+(SUM(AD115:AD116)-Assump!$D$191*SUM(Assump!$D$53:$D$54))*Assump!$D$190)*AD$98</f>
        <v>60.281808103002277</v>
      </c>
      <c r="AE117" s="85">
        <f ca="1">(Assump!$D$191*SUM(Assump!$D$53:$D$54)*Assump!$D$189+(SUM(AE115:AE116)-Assump!$D$191*SUM(Assump!$D$53:$D$54))*Assump!$D$190)*AE$98</f>
        <v>60.447746796861537</v>
      </c>
      <c r="AF117" s="85">
        <f ca="1">(Assump!$D$191*SUM(Assump!$D$53:$D$54)*Assump!$D$189+(SUM(AF115:AF116)-Assump!$D$191*SUM(Assump!$D$53:$D$54))*Assump!$D$190)*AF$98</f>
        <v>60.614228730824294</v>
      </c>
      <c r="AG117" s="85">
        <f ca="1">(Assump!$D$191*SUM(Assump!$D$53:$D$54)*Assump!$D$189+(SUM(AG115:AG116)-Assump!$D$191*SUM(Assump!$D$53:$D$54))*Assump!$D$190)*AG$98</f>
        <v>60.781255683317283</v>
      </c>
      <c r="AH117" s="85">
        <f ca="1">(Assump!$D$191*SUM(Assump!$D$53:$D$54)*Assump!$D$189+(SUM(AH115:AH116)-Assump!$D$191*SUM(Assump!$D$53:$D$54))*Assump!$D$190)*AH$98</f>
        <v>60.948829438589343</v>
      </c>
      <c r="AI117" s="85">
        <f ca="1">(Assump!$D$191*SUM(Assump!$D$53:$D$54)*Assump!$D$189+(SUM(AI115:AI116)-Assump!$D$191*SUM(Assump!$D$53:$D$54))*Assump!$D$190)*AI$98</f>
        <v>61.116951786730496</v>
      </c>
      <c r="AJ117" s="85">
        <f ca="1">(Assump!$D$191*SUM(Assump!$D$53:$D$54)*Assump!$D$189+(SUM(AJ115:AJ116)-Assump!$D$191*SUM(Assump!$D$53:$D$54))*Assump!$D$190)*AJ$98</f>
        <v>61.285624523691041</v>
      </c>
      <c r="AK117" s="85">
        <f ca="1">(Assump!$D$191*SUM(Assump!$D$53:$D$54)*Assump!$D$189+(SUM(AK115:AK116)-Assump!$D$191*SUM(Assump!$D$53:$D$54))*Assump!$D$190)*AK$98</f>
        <v>61.454849451300731</v>
      </c>
      <c r="AL117" s="85">
        <f ca="1">(Assump!$D$191*SUM(Assump!$D$53:$D$54)*Assump!$D$189+(SUM(AL115:AL116)-Assump!$D$191*SUM(Assump!$D$53:$D$54))*Assump!$D$190)*AL$98</f>
        <v>61.62462837728809</v>
      </c>
      <c r="AM117" s="85">
        <f ca="1">(Assump!$D$191*SUM(Assump!$D$53:$D$54)*Assump!$D$189+(SUM(AM115:AM116)-Assump!$D$191*SUM(Assump!$D$53:$D$54))*Assump!$D$190)*AM$98</f>
        <v>61.794963115299609</v>
      </c>
      <c r="AN117" s="85">
        <f ca="1">(Assump!$D$191*SUM(Assump!$D$53:$D$54)*Assump!$D$189+(SUM(AN115:AN116)-Assump!$D$191*SUM(Assump!$D$53:$D$54))*Assump!$D$190)*AN$98</f>
        <v>61.965855484919274</v>
      </c>
      <c r="AO117" s="85">
        <f ca="1">(Assump!$D$191*SUM(Assump!$D$53:$D$54)*Assump!$D$189+(SUM(AO115:AO116)-Assump!$D$191*SUM(Assump!$D$53:$D$54))*Assump!$D$190)*AO$98</f>
        <v>62.137307311687834</v>
      </c>
      <c r="AP117" s="85">
        <f ca="1">(Assump!$D$191*SUM(Assump!$D$53:$D$54)*Assump!$D$189+(SUM(AP115:AP116)-Assump!$D$191*SUM(Assump!$D$53:$D$54))*Assump!$D$190)*AP$98</f>
        <v>62.309320427122401</v>
      </c>
      <c r="AQ117" s="85">
        <f ca="1">(Assump!$D$191*SUM(Assump!$D$53:$D$54)*Assump!$D$189+(SUM(AQ115:AQ116)-Assump!$D$191*SUM(Assump!$D$53:$D$54))*Assump!$D$190)*AQ$98</f>
        <v>62.481896668736056</v>
      </c>
      <c r="AR117" s="85">
        <f ca="1">(Assump!$D$191*SUM(Assump!$D$53:$D$54)*Assump!$D$189+(SUM(AR115:AR116)-Assump!$D$191*SUM(Assump!$D$53:$D$54))*Assump!$D$190)*AR$98</f>
        <v>62.655037880057321</v>
      </c>
      <c r="AS117" s="85">
        <f ca="1">(Assump!$D$191*SUM(Assump!$D$53:$D$54)*Assump!$D$189+(SUM(AS115:AS116)-Assump!$D$191*SUM(Assump!$D$53:$D$54))*Assump!$D$190)*AS$98</f>
        <v>62.828745910650014</v>
      </c>
      <c r="AT117" s="85">
        <f ca="1">(Assump!$D$191*SUM(Assump!$D$53:$D$54)*Assump!$D$189+(SUM(AT115:AT116)-Assump!$D$191*SUM(Assump!$D$53:$D$54))*Assump!$D$190)*AT$98</f>
        <v>63.003022616132967</v>
      </c>
      <c r="AU117" s="85">
        <f ca="1">(Assump!$D$191*SUM(Assump!$D$53:$D$54)*Assump!$D$189+(SUM(AU115:AU116)-Assump!$D$191*SUM(Assump!$D$53:$D$54))*Assump!$D$190)*AU$98</f>
        <v>63.177869858199756</v>
      </c>
      <c r="AV117" s="85">
        <f ca="1">(Assump!$D$191*SUM(Assump!$D$53:$D$54)*Assump!$D$189+(SUM(AV115:AV116)-Assump!$D$191*SUM(Assump!$D$53:$D$54))*Assump!$D$190)*AV$98</f>
        <v>63.353289504638724</v>
      </c>
      <c r="AW117" s="85">
        <f ca="1">(Assump!$D$191*SUM(Assump!$D$53:$D$54)*Assump!$D$189+(SUM(AW115:AW116)-Assump!$D$191*SUM(Assump!$D$53:$D$54))*Assump!$D$190)*AW$98</f>
        <v>63.529283429352802</v>
      </c>
      <c r="AX117" s="85">
        <f ca="1">(Assump!$D$191*SUM(Assump!$D$53:$D$54)*Assump!$D$189+(SUM(AX115:AX116)-Assump!$D$191*SUM(Assump!$D$53:$D$54))*Assump!$D$190)*AX$98</f>
        <v>63.705853512379662</v>
      </c>
      <c r="AY117" s="85">
        <f ca="1">(Assump!$D$191*SUM(Assump!$D$53:$D$54)*Assump!$D$189+(SUM(AY115:AY116)-Assump!$D$191*SUM(Assump!$D$53:$D$54))*Assump!$D$190)*AY$98</f>
        <v>63.883001639911654</v>
      </c>
      <c r="AZ117" s="85">
        <f ca="1">(Assump!$D$191*SUM(Assump!$D$53:$D$54)*Assump!$D$189+(SUM(AZ115:AZ116)-Assump!$D$191*SUM(Assump!$D$53:$D$54))*Assump!$D$190)*AZ$98</f>
        <v>64.060729704316088</v>
      </c>
      <c r="BA117" s="85">
        <f ca="1">(Assump!$D$191*SUM(Assump!$D$53:$D$54)*Assump!$D$189+(SUM(BA115:BA116)-Assump!$D$191*SUM(Assump!$D$53:$D$54))*Assump!$D$190)*BA$98</f>
        <v>64.239039604155394</v>
      </c>
      <c r="BB117" s="85">
        <f ca="1">(Assump!$D$191*SUM(Assump!$D$53:$D$54)*Assump!$D$189+(SUM(BB115:BB116)-Assump!$D$191*SUM(Assump!$D$53:$D$54))*Assump!$D$190)*BB$98</f>
        <v>64.417933244207362</v>
      </c>
      <c r="BC117" s="85">
        <f ca="1">(Assump!$D$191*SUM(Assump!$D$53:$D$54)*Assump!$D$189+(SUM(BC115:BC116)-Assump!$D$191*SUM(Assump!$D$53:$D$54))*Assump!$D$190)*BC$98</f>
        <v>64.597412535485532</v>
      </c>
      <c r="BD117" s="85">
        <f ca="1">(Assump!$D$191*SUM(Assump!$D$53:$D$54)*Assump!$D$189+(SUM(BD115:BD116)-Assump!$D$191*SUM(Assump!$D$53:$D$54))*Assump!$D$190)*BD$98</f>
        <v>64.777479395259647</v>
      </c>
      <c r="BE117" s="85">
        <f ca="1">(Assump!$D$191*SUM(Assump!$D$53:$D$54)*Assump!$D$189+(SUM(BE115:BE116)-Assump!$D$191*SUM(Assump!$D$53:$D$54))*Assump!$D$190)*BE$98</f>
        <v>64.958135747076071</v>
      </c>
      <c r="BF117" s="85">
        <f ca="1">(Assump!$D$191*SUM(Assump!$D$53:$D$54)*Assump!$D$189+(SUM(BF115:BF116)-Assump!$D$191*SUM(Assump!$D$53:$D$54))*Assump!$D$190)*BF$98</f>
        <v>65.139383520778338</v>
      </c>
      <c r="BG117" s="85">
        <f ca="1">(Assump!$D$191*SUM(Assump!$D$53:$D$54)*Assump!$D$189+(SUM(BG115:BG116)-Assump!$D$191*SUM(Assump!$D$53:$D$54))*Assump!$D$190)*BG$98</f>
        <v>65.321224652527803</v>
      </c>
      <c r="BH117" s="85">
        <f ca="1">(Assump!$D$191*SUM(Assump!$D$53:$D$54)*Assump!$D$189+(SUM(BH115:BH116)-Assump!$D$191*SUM(Assump!$D$53:$D$54))*Assump!$D$190)*BH$98</f>
        <v>65.503661084824316</v>
      </c>
      <c r="BI117" s="85">
        <f ca="1">(Assump!$D$191*SUM(Assump!$D$53:$D$54)*Assump!$D$189+(SUM(BI115:BI116)-Assump!$D$191*SUM(Assump!$D$53:$D$54))*Assump!$D$190)*BI$98</f>
        <v>65.686694766526969</v>
      </c>
      <c r="BJ117" s="85">
        <f ca="1">(Assump!$D$191*SUM(Assump!$D$53:$D$54)*Assump!$D$189+(SUM(BJ115:BJ116)-Assump!$D$191*SUM(Assump!$D$53:$D$54))*Assump!$D$190)*BJ$98</f>
        <v>65.870327652874892</v>
      </c>
      <c r="BK117" s="85">
        <f ca="1">(Assump!$D$191*SUM(Assump!$D$53:$D$54)*Assump!$D$189+(SUM(BK115:BK116)-Assump!$D$191*SUM(Assump!$D$53:$D$54))*Assump!$D$190)*BK$98</f>
        <v>66.054561705508164</v>
      </c>
      <c r="BL117" s="85">
        <f ca="1">(Assump!$D$191*SUM(Assump!$D$53:$D$54)*Assump!$D$189+(SUM(BL115:BL116)-Assump!$D$191*SUM(Assump!$D$53:$D$54))*Assump!$D$190)*BL$98</f>
        <v>66.239398892488779</v>
      </c>
      <c r="BM117" s="85">
        <f ca="1">(Assump!$D$191*SUM(Assump!$D$53:$D$54)*Assump!$D$189+(SUM(BM115:BM116)-Assump!$D$191*SUM(Assump!$D$53:$D$54))*Assump!$D$190)*BM$98</f>
        <v>66.424841188321651</v>
      </c>
      <c r="BN117" s="85">
        <f ca="1">(Assump!$D$191*SUM(Assump!$D$53:$D$54)*Assump!$D$189+(SUM(BN115:BN116)-Assump!$D$191*SUM(Assump!$D$53:$D$54))*Assump!$D$190)*BN$98</f>
        <v>66.610890573975695</v>
      </c>
      <c r="BO117" s="85">
        <f ca="1">(Assump!$D$191*SUM(Assump!$D$53:$D$54)*Assump!$D$189+(SUM(BO115:BO116)-Assump!$D$191*SUM(Assump!$D$53:$D$54))*Assump!$D$190)*BO$98</f>
        <v>66.797549036904982</v>
      </c>
      <c r="BP117" s="85">
        <f ca="1">(Assump!$D$191*SUM(Assump!$D$53:$D$54)*Assump!$D$189+(SUM(BP115:BP116)-Assump!$D$191*SUM(Assump!$D$53:$D$54))*Assump!$D$190)*BP$98</f>
        <v>66.984818571070065</v>
      </c>
      <c r="BQ117" s="85">
        <f ca="1">(Assump!$D$191*SUM(Assump!$D$53:$D$54)*Assump!$D$189+(SUM(BQ115:BQ116)-Assump!$D$191*SUM(Assump!$D$53:$D$54))*Assump!$D$190)*BQ$98</f>
        <v>67.172701176959137</v>
      </c>
      <c r="BR117" s="85">
        <f ca="1">(Assump!$D$191*SUM(Assump!$D$53:$D$54)*Assump!$D$189+(SUM(BR115:BR116)-Assump!$D$191*SUM(Assump!$D$53:$D$54))*Assump!$D$190)*BR$98</f>
        <v>67.361198861609495</v>
      </c>
      <c r="BS117" s="85">
        <f ca="1">(Assump!$D$191*SUM(Assump!$D$53:$D$54)*Assump!$D$189+(SUM(BS115:BS116)-Assump!$D$191*SUM(Assump!$D$53:$D$54))*Assump!$D$190)*BS$98</f>
        <v>67.550313638628936</v>
      </c>
      <c r="BT117" s="85">
        <f ca="1">(Assump!$D$191*SUM(Assump!$D$53:$D$54)*Assump!$D$189+(SUM(BT115:BT116)-Assump!$D$191*SUM(Assump!$D$53:$D$54))*Assump!$D$190)*BT$98</f>
        <v>67.740047528217303</v>
      </c>
      <c r="BU117" s="85">
        <f ca="1">(Assump!$D$191*SUM(Assump!$D$53:$D$54)*Assump!$D$189+(SUM(BU115:BU116)-Assump!$D$191*SUM(Assump!$D$53:$D$54))*Assump!$D$190)*BU$98</f>
        <v>67.93040255718806</v>
      </c>
      <c r="BV117" s="85">
        <f ca="1">(Assump!$D$191*SUM(Assump!$D$53:$D$54)*Assump!$D$189+(SUM(BV115:BV116)-Assump!$D$191*SUM(Assump!$D$53:$D$54))*Assump!$D$190)*BV$98</f>
        <v>68.121380758989901</v>
      </c>
      <c r="BW117" s="85">
        <f ca="1">(Assump!$D$191*SUM(Assump!$D$53:$D$54)*Assump!$D$189+(SUM(BW115:BW116)-Assump!$D$191*SUM(Assump!$D$53:$D$54))*Assump!$D$190)*BW$98</f>
        <v>68.312984173728509</v>
      </c>
      <c r="BX117" s="85">
        <f ca="1">(Assump!$D$191*SUM(Assump!$D$53:$D$54)*Assump!$D$189+(SUM(BX115:BX116)-Assump!$D$191*SUM(Assump!$D$53:$D$54))*Assump!$D$190)*BX$98</f>
        <v>68.505214848188345</v>
      </c>
      <c r="BY117" s="85">
        <f ca="1">(Assump!$D$191*SUM(Assump!$D$53:$D$54)*Assump!$D$189+(SUM(BY115:BY116)-Assump!$D$191*SUM(Assump!$D$53:$D$54))*Assump!$D$190)*BY$98</f>
        <v>68.698074835854527</v>
      </c>
      <c r="BZ117" s="85">
        <f ca="1">(Assump!$D$191*SUM(Assump!$D$53:$D$54)*Assump!$D$189+(SUM(BZ115:BZ116)-Assump!$D$191*SUM(Assump!$D$53:$D$54))*Assump!$D$190)*BZ$98</f>
        <v>68.891566196934718</v>
      </c>
      <c r="CA117" s="85">
        <f ca="1">(Assump!$D$191*SUM(Assump!$D$53:$D$54)*Assump!$D$189+(SUM(CA115:CA116)-Assump!$D$191*SUM(Assump!$D$53:$D$54))*Assump!$D$190)*CA$98</f>
        <v>69.085690998381196</v>
      </c>
      <c r="CB117" s="85">
        <f ca="1">(Assump!$D$191*SUM(Assump!$D$53:$D$54)*Assump!$D$189+(SUM(CB115:CB116)-Assump!$D$191*SUM(Assump!$D$53:$D$54))*Assump!$D$190)*CB$98</f>
        <v>69.280451313912891</v>
      </c>
      <c r="CC117" s="85">
        <f ca="1">(Assump!$D$191*SUM(Assump!$D$53:$D$54)*Assump!$D$189+(SUM(CC115:CC116)-Assump!$D$191*SUM(Assump!$D$53:$D$54))*Assump!$D$190)*CC$98</f>
        <v>69.475849224037532</v>
      </c>
      <c r="CD117" s="85">
        <f ca="1">(Assump!$D$191*SUM(Assump!$D$53:$D$54)*Assump!$D$189+(SUM(CD115:CD116)-Assump!$D$191*SUM(Assump!$D$53:$D$54))*Assump!$D$190)*CD$98</f>
        <v>69.671886816073894</v>
      </c>
      <c r="CE117" s="85">
        <f ca="1">(Assump!$D$191*SUM(Assump!$D$53:$D$54)*Assump!$D$189+(SUM(CE115:CE116)-Assump!$D$191*SUM(Assump!$D$53:$D$54))*Assump!$D$190)*CE$98</f>
        <v>69.868566184174114</v>
      </c>
      <c r="CF117" s="85">
        <f ca="1">(Assump!$D$191*SUM(Assump!$D$53:$D$54)*Assump!$D$189+(SUM(CF115:CF116)-Assump!$D$191*SUM(Assump!$D$53:$D$54))*Assump!$D$190)*CF$98</f>
        <v>70.065889429346029</v>
      </c>
      <c r="CG117" s="85">
        <f ca="1">(Assump!$D$191*SUM(Assump!$D$53:$D$54)*Assump!$D$189+(SUM(CG115:CG116)-Assump!$D$191*SUM(Assump!$D$53:$D$54))*Assump!$D$190)*CG$98</f>
        <v>70.263858659475602</v>
      </c>
      <c r="CH117" s="85">
        <f ca="1">(Assump!$D$191*SUM(Assump!$D$53:$D$54)*Assump!$D$189+(SUM(CH115:CH116)-Assump!$D$191*SUM(Assump!$D$53:$D$54))*Assump!$D$190)*CH$98</f>
        <v>70.462475989349514</v>
      </c>
      <c r="CI117" s="85">
        <f ca="1">(Assump!$D$191*SUM(Assump!$D$53:$D$54)*Assump!$D$189+(SUM(CI115:CI116)-Assump!$D$191*SUM(Assump!$D$53:$D$54))*Assump!$D$190)*CI$98</f>
        <v>70.661743540677662</v>
      </c>
      <c r="CJ117" s="85">
        <f ca="1">(Assump!$D$191*SUM(Assump!$D$53:$D$54)*Assump!$D$189+(SUM(CJ115:CJ116)-Assump!$D$191*SUM(Assump!$D$53:$D$54))*Assump!$D$190)*CJ$98</f>
        <v>70.861663442115898</v>
      </c>
      <c r="CK117" s="85">
        <f ca="1">(Assump!$D$191*SUM(Assump!$D$53:$D$54)*Assump!$D$189+(SUM(CK115:CK116)-Assump!$D$191*SUM(Assump!$D$53:$D$54))*Assump!$D$190)*CK$98</f>
        <v>71.062237829288733</v>
      </c>
      <c r="CL117" s="85">
        <f ca="1">(Assump!$D$191*SUM(Assump!$D$53:$D$54)*Assump!$D$189+(SUM(CL115:CL116)-Assump!$D$191*SUM(Assump!$D$53:$D$54))*Assump!$D$190)*CL$98</f>
        <v>71.263468844812138</v>
      </c>
      <c r="CM117" s="85">
        <f ca="1">(Assump!$D$191*SUM(Assump!$D$53:$D$54)*Assump!$D$189+(SUM(CM115:CM116)-Assump!$D$191*SUM(Assump!$D$53:$D$54))*Assump!$D$190)*CM$98</f>
        <v>71.465358638316474</v>
      </c>
      <c r="CN117" s="85">
        <f ca="1">(Assump!$D$191*SUM(Assump!$D$53:$D$54)*Assump!$D$189+(SUM(CN115:CN116)-Assump!$D$191*SUM(Assump!$D$53:$D$54))*Assump!$D$190)*CN$98</f>
        <v>71.667909366469431</v>
      </c>
      <c r="CO117" s="85">
        <f ca="1">(Assump!$D$191*SUM(Assump!$D$53:$D$54)*Assump!$D$189+(SUM(CO115:CO116)-Assump!$D$191*SUM(Assump!$D$53:$D$54))*Assump!$D$190)*CO$98</f>
        <v>71.87112319299905</v>
      </c>
      <c r="CP117" s="85">
        <f ca="1">(Assump!$D$191*SUM(Assump!$D$53:$D$54)*Assump!$D$189+(SUM(CP115:CP116)-Assump!$D$191*SUM(Assump!$D$53:$D$54))*Assump!$D$190)*CP$98</f>
        <v>72.075002288716874</v>
      </c>
      <c r="CQ117" s="85">
        <f ca="1">(Assump!$D$191*SUM(Assump!$D$53:$D$54)*Assump!$D$189+(SUM(CQ115:CQ116)-Assump!$D$191*SUM(Assump!$D$53:$D$54))*Assump!$D$190)*CQ$98</f>
        <v>72.279548831541106</v>
      </c>
      <c r="CR117" s="85">
        <f ca="1">(Assump!$D$191*SUM(Assump!$D$53:$D$54)*Assump!$D$189+(SUM(CR115:CR116)-Assump!$D$191*SUM(Assump!$D$53:$D$54))*Assump!$D$190)*CR$98</f>
        <v>72.484765006519908</v>
      </c>
      <c r="CS117" s="85">
        <f ca="1">(Assump!$D$191*SUM(Assump!$D$53:$D$54)*Assump!$D$189+(SUM(CS115:CS116)-Assump!$D$191*SUM(Assump!$D$53:$D$54))*Assump!$D$190)*CS$98</f>
        <v>72.690653005854671</v>
      </c>
      <c r="CT117" s="85">
        <f ca="1">(Assump!$D$191*SUM(Assump!$D$53:$D$54)*Assump!$D$189+(SUM(CT115:CT116)-Assump!$D$191*SUM(Assump!$D$53:$D$54))*Assump!$D$190)*CT$98</f>
        <v>72.89721502892354</v>
      </c>
      <c r="CU117" s="85">
        <f ca="1">(Assump!$D$191*SUM(Assump!$D$53:$D$54)*Assump!$D$189+(SUM(CU115:CU116)-Assump!$D$191*SUM(Assump!$D$53:$D$54))*Assump!$D$190)*CU$98</f>
        <v>73.104453282304817</v>
      </c>
      <c r="CV117" s="85">
        <f ca="1">(Assump!$D$191*SUM(Assump!$D$53:$D$54)*Assump!$D$189+(SUM(CV115:CV116)-Assump!$D$191*SUM(Assump!$D$53:$D$54))*Assump!$D$190)*CV$98</f>
        <v>73.312369979800593</v>
      </c>
      <c r="CW117" s="85">
        <f ca="1">(Assump!$D$191*SUM(Assump!$D$53:$D$54)*Assump!$D$189+(SUM(CW115:CW116)-Assump!$D$191*SUM(Assump!$D$53:$D$54))*Assump!$D$190)*CW$98</f>
        <v>73.520967342460324</v>
      </c>
      <c r="CX117" s="85">
        <f ca="1">(Assump!$D$191*SUM(Assump!$D$53:$D$54)*Assump!$D$189+(SUM(CX115:CX116)-Assump!$D$191*SUM(Assump!$D$53:$D$54))*Assump!$D$190)*CX$98</f>
        <v>73.730247598604677</v>
      </c>
      <c r="CY117" s="85">
        <f ca="1">(Assump!$D$191*SUM(Assump!$D$53:$D$54)*Assump!$D$189+(SUM(CY115:CY116)-Assump!$D$191*SUM(Assump!$D$53:$D$54))*Assump!$D$190)*CY$98</f>
        <v>73.940212983849193</v>
      </c>
      <c r="CZ117" s="85">
        <f ca="1">(Assump!$D$191*SUM(Assump!$D$53:$D$54)*Assump!$D$189+(SUM(CZ115:CZ116)-Assump!$D$191*SUM(Assump!$D$53:$D$54))*Assump!$D$190)*CZ$98</f>
        <v>74.150865741128257</v>
      </c>
      <c r="DA117" s="85">
        <f ca="1">(Assump!$D$191*SUM(Assump!$D$53:$D$54)*Assump!$D$189+(SUM(DA115:DA116)-Assump!$D$191*SUM(Assump!$D$53:$D$54))*Assump!$D$190)*DA$98</f>
        <v>74.36220812071906</v>
      </c>
      <c r="DB117" s="85">
        <f ca="1">(Assump!$D$191*SUM(Assump!$D$53:$D$54)*Assump!$D$189+(SUM(DB115:DB116)-Assump!$D$191*SUM(Assump!$D$53:$D$54))*Assump!$D$190)*DB$98</f>
        <v>74.574242380265602</v>
      </c>
      <c r="DC117" s="85">
        <f ca="1">(Assump!$D$191*SUM(Assump!$D$53:$D$54)*Assump!$D$189+(SUM(DC115:DC116)-Assump!$D$191*SUM(Assump!$D$53:$D$54))*Assump!$D$190)*DC$98</f>
        <v>74.786970784802804</v>
      </c>
      <c r="DD117" s="85">
        <f ca="1">(Assump!$D$191*SUM(Assump!$D$53:$D$54)*Assump!$D$189+(SUM(DD115:DD116)-Assump!$D$191*SUM(Assump!$D$53:$D$54))*Assump!$D$190)*DD$98</f>
        <v>75.000395606780756</v>
      </c>
      <c r="DE117" s="85">
        <f ca="1">(Assump!$D$191*SUM(Assump!$D$53:$D$54)*Assump!$D$189+(SUM(DE115:DE116)-Assump!$D$191*SUM(Assump!$D$53:$D$54))*Assump!$D$190)*DE$98</f>
        <v>75.214519126088916</v>
      </c>
      <c r="DF117" s="85">
        <f ca="1">(Assump!$D$191*SUM(Assump!$D$53:$D$54)*Assump!$D$189+(SUM(DF115:DF116)-Assump!$D$191*SUM(Assump!$D$53:$D$54))*Assump!$D$190)*DF$98</f>
        <v>75.429343630080524</v>
      </c>
      <c r="DG117" s="85">
        <f ca="1">(Assump!$D$191*SUM(Assump!$D$53:$D$54)*Assump!$D$189+(SUM(DG115:DG116)-Assump!$D$191*SUM(Assump!$D$53:$D$54))*Assump!$D$190)*DG$98</f>
        <v>75.644871413597073</v>
      </c>
      <c r="DH117" s="85">
        <f ca="1">(Assump!$D$191*SUM(Assump!$D$53:$D$54)*Assump!$D$189+(SUM(DH115:DH116)-Assump!$D$191*SUM(Assump!$D$53:$D$54))*Assump!$D$190)*DH$98</f>
        <v>75.861104778992669</v>
      </c>
      <c r="DI117" s="85">
        <f ca="1">(Assump!$D$191*SUM(Assump!$D$53:$D$54)*Assump!$D$189+(SUM(DI115:DI116)-Assump!$D$191*SUM(Assump!$D$53:$D$54))*Assump!$D$190)*DI$98</f>
        <v>76.07804603615881</v>
      </c>
      <c r="DJ117" s="85">
        <f ca="1">(Assump!$D$191*SUM(Assump!$D$53:$D$54)*Assump!$D$189+(SUM(DJ115:DJ116)-Assump!$D$191*SUM(Assump!$D$53:$D$54))*Assump!$D$190)*DJ$98</f>
        <v>76.295697502548919</v>
      </c>
      <c r="DK117" s="85">
        <f ca="1">(Assump!$D$191*SUM(Assump!$D$53:$D$54)*Assump!$D$189+(SUM(DK115:DK116)-Assump!$D$191*SUM(Assump!$D$53:$D$54))*Assump!$D$190)*DK$98</f>
        <v>76.514061503203209</v>
      </c>
      <c r="DL117" s="85">
        <f ca="1">(Assump!$D$191*SUM(Assump!$D$53:$D$54)*Assump!$D$189+(SUM(DL115:DL116)-Assump!$D$191*SUM(Assump!$D$53:$D$54))*Assump!$D$190)*DL$98</f>
        <v>76.733140370773441</v>
      </c>
      <c r="DM117" s="85">
        <f ca="1">(Assump!$D$191*SUM(Assump!$D$53:$D$54)*Assump!$D$189+(SUM(DM115:DM116)-Assump!$D$191*SUM(Assump!$D$53:$D$54))*Assump!$D$190)*DM$98</f>
        <v>76.952936445547891</v>
      </c>
      <c r="DN117" s="85">
        <f ca="1">(Assump!$D$191*SUM(Assump!$D$53:$D$54)*Assump!$D$189+(SUM(DN115:DN116)-Assump!$D$191*SUM(Assump!$D$53:$D$54))*Assump!$D$190)*DN$98</f>
        <v>77.173452075476291</v>
      </c>
      <c r="DO117" s="85">
        <f ca="1">(Assump!$D$191*SUM(Assump!$D$53:$D$54)*Assump!$D$189+(SUM(DO115:DO116)-Assump!$D$191*SUM(Assump!$D$53:$D$54))*Assump!$D$190)*DO$98</f>
        <v>77.394689616194981</v>
      </c>
      <c r="DP117" s="85">
        <f ca="1">(Assump!$D$191*SUM(Assump!$D$53:$D$54)*Assump!$D$189+(SUM(DP115:DP116)-Assump!$D$191*SUM(Assump!$D$53:$D$54))*Assump!$D$190)*DP$98</f>
        <v>77.616651431052034</v>
      </c>
      <c r="DQ117" s="85">
        <f ca="1">(Assump!$D$191*SUM(Assump!$D$53:$D$54)*Assump!$D$189+(SUM(DQ115:DQ116)-Assump!$D$191*SUM(Assump!$D$53:$D$54))*Assump!$D$190)*DQ$98</f>
        <v>77.839339891132525</v>
      </c>
      <c r="DR117" s="85">
        <f ca="1">(Assump!$D$191*SUM(Assump!$D$53:$D$54)*Assump!$D$189+(SUM(DR115:DR116)-Assump!$D$191*SUM(Assump!$D$53:$D$54))*Assump!$D$190)*DR$98</f>
        <v>78.062757375283809</v>
      </c>
      <c r="DS117" s="85">
        <f ca="1">(Assump!$D$191*SUM(Assump!$D$53:$D$54)*Assump!$D$189+(SUM(DS115:DS116)-Assump!$D$191*SUM(Assump!$D$53:$D$54))*Assump!$D$190)*DS$98</f>
        <v>78.286906270141003</v>
      </c>
      <c r="DT117" s="85">
        <f ca="1">(Assump!$D$191*SUM(Assump!$D$53:$D$54)*Assump!$D$189+(SUM(DT115:DT116)-Assump!$D$191*SUM(Assump!$D$53:$D$54))*Assump!$D$190)*DT$98</f>
        <v>78.511788970152423</v>
      </c>
      <c r="DU117" s="85">
        <f ca="1">(Assump!$D$191*SUM(Assump!$D$53:$D$54)*Assump!$D$189+(SUM(DU115:DU116)-Assump!$D$191*SUM(Assump!$D$53:$D$54))*Assump!$D$190)*DU$98</f>
        <v>78.737407877605193</v>
      </c>
      <c r="DV117" s="85">
        <f ca="1">(Assump!$D$191*SUM(Assump!$D$53:$D$54)*Assump!$D$189+(SUM(DV115:DV116)-Assump!$D$191*SUM(Assump!$D$53:$D$54))*Assump!$D$190)*DV$98</f>
        <v>78.963765402650921</v>
      </c>
      <c r="DW117" s="85">
        <f ca="1">(Assump!$D$191*SUM(Assump!$D$53:$D$54)*Assump!$D$189+(SUM(DW115:DW116)-Assump!$D$191*SUM(Assump!$D$53:$D$54))*Assump!$D$190)*DW$98</f>
        <v>79.190863963331381</v>
      </c>
      <c r="DX117" s="85">
        <f ca="1">(Assump!$D$191*SUM(Assump!$D$53:$D$54)*Assump!$D$189+(SUM(DX115:DX116)-Assump!$D$191*SUM(Assump!$D$53:$D$54))*Assump!$D$190)*DX$98</f>
        <v>79.418705985604433</v>
      </c>
      <c r="DY117" s="85">
        <f ca="1">(Assump!$D$191*SUM(Assump!$D$53:$D$54)*Assump!$D$189+(SUM(DY115:DY116)-Assump!$D$191*SUM(Assump!$D$53:$D$54))*Assump!$D$190)*DY$98</f>
        <v>79.647293903369842</v>
      </c>
      <c r="DZ117" s="85">
        <f ca="1">(Assump!$D$191*SUM(Assump!$D$53:$D$54)*Assump!$D$189+(SUM(DZ115:DZ116)-Assump!$D$191*SUM(Assump!$D$53:$D$54))*Assump!$D$190)*DZ$98</f>
        <v>79.876630158495374</v>
      </c>
      <c r="EA117" s="85">
        <f ca="1">(Assump!$D$191*SUM(Assump!$D$53:$D$54)*Assump!$D$189+(SUM(EA115:EA116)-Assump!$D$191*SUM(Assump!$D$53:$D$54))*Assump!$D$190)*EA$98</f>
        <v>80.106717200842809</v>
      </c>
      <c r="EB117" s="85">
        <f ca="1">(Assump!$D$191*SUM(Assump!$D$53:$D$54)*Assump!$D$189+(SUM(EB115:EB116)-Assump!$D$191*SUM(Assump!$D$53:$D$54))*Assump!$D$190)*EB$98</f>
        <v>80.337557488294152</v>
      </c>
      <c r="EC117" s="85">
        <f ca="1">(Assump!$D$191*SUM(Assump!$D$53:$D$54)*Assump!$D$189+(SUM(EC115:EC116)-Assump!$D$191*SUM(Assump!$D$53:$D$54))*Assump!$D$190)*EC$98</f>
        <v>80.569153486777864</v>
      </c>
      <c r="ED117" s="85">
        <f ca="1">(Assump!$D$191*SUM(Assump!$D$53:$D$54)*Assump!$D$189+(SUM(ED115:ED116)-Assump!$D$191*SUM(Assump!$D$53:$D$54))*Assump!$D$190)*ED$98</f>
        <v>80.801507670295209</v>
      </c>
      <c r="EE117" s="85">
        <f ca="1">(Assump!$D$191*SUM(Assump!$D$53:$D$54)*Assump!$D$189+(SUM(EE115:EE116)-Assump!$D$191*SUM(Assump!$D$53:$D$54))*Assump!$D$190)*EE$98</f>
        <v>81.034622520946684</v>
      </c>
      <c r="EF117" s="85">
        <f ca="1">(Assump!$D$191*SUM(Assump!$D$53:$D$54)*Assump!$D$189+(SUM(EF115:EF116)-Assump!$D$191*SUM(Assump!$D$53:$D$54))*Assump!$D$190)*EF$98</f>
        <v>81.268500528958569</v>
      </c>
      <c r="EG117" s="85">
        <f ca="1">(Assump!$D$191*SUM(Assump!$D$53:$D$54)*Assump!$D$189+(SUM(EG115:EG116)-Assump!$D$191*SUM(Assump!$D$53:$D$54))*Assump!$D$190)*EG$98</f>
        <v>81.503144192709442</v>
      </c>
      <c r="EH117" s="85">
        <f ca="1">(Assump!$D$191*SUM(Assump!$D$53:$D$54)*Assump!$D$189+(SUM(EH115:EH116)-Assump!$D$191*SUM(Assump!$D$53:$D$54))*Assump!$D$190)*EH$98</f>
        <v>81.738556018756995</v>
      </c>
      <c r="EI117" s="85">
        <f ca="1">(Assump!$D$191*SUM(Assump!$D$53:$D$54)*Assump!$D$189+(SUM(EI115:EI116)-Assump!$D$191*SUM(Assump!$D$53:$D$54))*Assump!$D$190)*EI$98</f>
        <v>81.974738521864694</v>
      </c>
      <c r="EJ117" s="85">
        <f ca="1">(Assump!$D$191*SUM(Assump!$D$53:$D$54)*Assump!$D$189+(SUM(EJ115:EJ116)-Assump!$D$191*SUM(Assump!$D$53:$D$54))*Assump!$D$190)*EJ$98</f>
        <v>82.211694225028651</v>
      </c>
      <c r="EK117" s="85">
        <f ca="1">(Assump!$D$191*SUM(Assump!$D$53:$D$54)*Assump!$D$189+(SUM(EK115:EK116)-Assump!$D$191*SUM(Assump!$D$53:$D$54))*Assump!$D$190)*EK$98</f>
        <v>82.449425659504683</v>
      </c>
      <c r="EL117" s="85">
        <f ca="1">(Assump!$D$191*SUM(Assump!$D$53:$D$54)*Assump!$D$189+(SUM(EL115:EL116)-Assump!$D$191*SUM(Assump!$D$53:$D$54))*Assump!$D$190)*EL$98</f>
        <v>82.687935364835255</v>
      </c>
      <c r="EM117" s="85">
        <f ca="1">(Assump!$D$191*SUM(Assump!$D$53:$D$54)*Assump!$D$189+(SUM(EM115:EM116)-Assump!$D$191*SUM(Assump!$D$53:$D$54))*Assump!$D$190)*EM$98</f>
        <v>82.927225888876592</v>
      </c>
      <c r="EN117" s="85">
        <f ca="1">(Assump!$D$191*SUM(Assump!$D$53:$D$54)*Assump!$D$189+(SUM(EN115:EN116)-Assump!$D$191*SUM(Assump!$D$53:$D$54))*Assump!$D$190)*EN$98</f>
        <v>83.167299787825982</v>
      </c>
      <c r="EO117" s="85">
        <f ca="1">(Assump!$D$191*SUM(Assump!$D$53:$D$54)*Assump!$D$189+(SUM(EO115:EO116)-Assump!$D$191*SUM(Assump!$D$53:$D$54))*Assump!$D$190)*EO$98</f>
        <v>83.408159626249031</v>
      </c>
      <c r="EP117" s="85">
        <f ca="1">(Assump!$D$191*SUM(Assump!$D$53:$D$54)*Assump!$D$189+(SUM(EP115:EP116)-Assump!$D$191*SUM(Assump!$D$53:$D$54))*Assump!$D$190)*EP$98</f>
        <v>83.649807977107059</v>
      </c>
      <c r="EQ117" s="85">
        <f ca="1">(Assump!$D$191*SUM(Assump!$D$53:$D$54)*Assump!$D$189+(SUM(EQ115:EQ116)-Assump!$D$191*SUM(Assump!$D$53:$D$54))*Assump!$D$190)*EQ$98</f>
        <v>83.892247421784603</v>
      </c>
      <c r="ER117" s="85">
        <f ca="1">(Assump!$D$191*SUM(Assump!$D$53:$D$54)*Assump!$D$189+(SUM(ER115:ER116)-Assump!$D$191*SUM(Assump!$D$53:$D$54))*Assump!$D$190)*ER$98</f>
        <v>84.135480550116952</v>
      </c>
      <c r="ES117" s="85">
        <f ca="1">(Assump!$D$191*SUM(Assump!$D$53:$D$54)*Assump!$D$189+(SUM(ES115:ES116)-Assump!$D$191*SUM(Assump!$D$53:$D$54))*Assump!$D$190)*ES$98</f>
        <v>84.379509960417877</v>
      </c>
      <c r="ET117" s="85">
        <f ca="1">(Assump!$D$191*SUM(Assump!$D$53:$D$54)*Assump!$D$189+(SUM(ET115:ET116)-Assump!$D$191*SUM(Assump!$D$53:$D$54))*Assump!$D$190)*ET$98</f>
        <v>84.62433825950734</v>
      </c>
      <c r="EU117" s="85">
        <f ca="1">(Assump!$D$191*SUM(Assump!$D$53:$D$54)*Assump!$D$189+(SUM(EU115:EU116)-Assump!$D$191*SUM(Assump!$D$53:$D$54))*Assump!$D$190)*EU$98</f>
        <v>84.869968062739318</v>
      </c>
      <c r="EV117" s="85">
        <f ca="1">(Assump!$D$191*SUM(Assump!$D$53:$D$54)*Assump!$D$189+(SUM(EV115:EV116)-Assump!$D$191*SUM(Assump!$D$53:$D$54))*Assump!$D$190)*EV$98</f>
        <v>85.116401994029843</v>
      </c>
      <c r="EW117" s="85">
        <f ca="1">(Assump!$D$191*SUM(Assump!$D$53:$D$54)*Assump!$D$189+(SUM(EW115:EW116)-Assump!$D$191*SUM(Assump!$D$53:$D$54))*Assump!$D$190)*EW$98</f>
        <v>85.363642685884926</v>
      </c>
      <c r="EX117" s="85">
        <f ca="1">(Assump!$D$191*SUM(Assump!$D$53:$D$54)*Assump!$D$189+(SUM(EX115:EX116)-Assump!$D$191*SUM(Assump!$D$53:$D$54))*Assump!$D$190)*EX$98</f>
        <v>85.611692779428708</v>
      </c>
      <c r="EY117" s="85">
        <f ca="1">(Assump!$D$191*SUM(Assump!$D$53:$D$54)*Assump!$D$189+(SUM(EY115:EY116)-Assump!$D$191*SUM(Assump!$D$53:$D$54))*Assump!$D$190)*EY$98</f>
        <v>85.860554924431696</v>
      </c>
      <c r="EZ117" s="85">
        <f ca="1">(Assump!$D$191*SUM(Assump!$D$53:$D$54)*Assump!$D$189+(SUM(EZ115:EZ116)-Assump!$D$191*SUM(Assump!$D$53:$D$54))*Assump!$D$190)*EZ$98</f>
        <v>86.110231779339074</v>
      </c>
      <c r="FA117" s="85">
        <f ca="1">(Assump!$D$191*SUM(Assump!$D$53:$D$54)*Assump!$D$189+(SUM(FA115:FA116)-Assump!$D$191*SUM(Assump!$D$53:$D$54))*Assump!$D$190)*FA$98</f>
        <v>86.36072601129905</v>
      </c>
      <c r="FB117" s="85">
        <f ca="1">(Assump!$D$191*SUM(Assump!$D$53:$D$54)*Assump!$D$189+(SUM(FB115:FB116)-Assump!$D$191*SUM(Assump!$D$53:$D$54))*Assump!$D$190)*FB$98</f>
        <v>86.61204029619141</v>
      </c>
      <c r="FC117" s="85">
        <f ca="1">(Assump!$D$191*SUM(Assump!$D$53:$D$54)*Assump!$D$189+(SUM(FC115:FC116)-Assump!$D$191*SUM(Assump!$D$53:$D$54))*Assump!$D$190)*FC$98</f>
        <v>86.864177318656061</v>
      </c>
      <c r="FD117" s="85">
        <f ca="1">(Assump!$D$191*SUM(Assump!$D$53:$D$54)*Assump!$D$189+(SUM(FD115:FD116)-Assump!$D$191*SUM(Assump!$D$53:$D$54))*Assump!$D$190)*FD$98</f>
        <v>87.117139772121689</v>
      </c>
      <c r="FE117" s="85">
        <f ca="1">(Assump!$D$191*SUM(Assump!$D$53:$D$54)*Assump!$D$189+(SUM(FE115:FE116)-Assump!$D$191*SUM(Assump!$D$53:$D$54))*Assump!$D$190)*FE$98</f>
        <v>87.370930358834656</v>
      </c>
      <c r="FF117" s="85">
        <f ca="1">(Assump!$D$191*SUM(Assump!$D$53:$D$54)*Assump!$D$189+(SUM(FF115:FF116)-Assump!$D$191*SUM(Assump!$D$53:$D$54))*Assump!$D$190)*FF$98</f>
        <v>87.625551789887695</v>
      </c>
      <c r="FG117" s="85">
        <f ca="1">(Assump!$D$191*SUM(Assump!$D$53:$D$54)*Assump!$D$189+(SUM(FG115:FG116)-Assump!$D$191*SUM(Assump!$D$53:$D$54))*Assump!$D$190)*FG$98</f>
        <v>87.881006785248957</v>
      </c>
      <c r="FH117" s="85">
        <f ca="1">(Assump!$D$191*SUM(Assump!$D$53:$D$54)*Assump!$D$189+(SUM(FH115:FH116)-Assump!$D$191*SUM(Assump!$D$53:$D$54))*Assump!$D$190)*FH$98</f>
        <v>88.137298073791101</v>
      </c>
      <c r="FI117" s="85">
        <f ca="1">(Assump!$D$191*SUM(Assump!$D$53:$D$54)*Assump!$D$189+(SUM(FI115:FI116)-Assump!$D$191*SUM(Assump!$D$53:$D$54))*Assump!$D$190)*FI$98</f>
        <v>88.394428393320368</v>
      </c>
      <c r="FJ117" s="85">
        <f ca="1">(Assump!$D$191*SUM(Assump!$D$53:$D$54)*Assump!$D$189+(SUM(FJ115:FJ116)-Assump!$D$191*SUM(Assump!$D$53:$D$54))*Assump!$D$190)*FJ$98</f>
        <v>88.652400490605899</v>
      </c>
      <c r="FK117" s="85">
        <f ca="1">(Assump!$D$191*SUM(Assump!$D$53:$D$54)*Assump!$D$189+(SUM(FK115:FK116)-Assump!$D$191*SUM(Assump!$D$53:$D$54))*Assump!$D$190)*FK$98</f>
        <v>88.91121712140901</v>
      </c>
      <c r="FL117" s="85">
        <f ca="1">(Assump!$D$191*SUM(Assump!$D$53:$D$54)*Assump!$D$189+(SUM(FL115:FL116)-Assump!$D$191*SUM(Assump!$D$53:$D$54))*Assump!$D$190)*FL$98</f>
        <v>89.170881050512676</v>
      </c>
      <c r="FM117" s="85">
        <f ca="1">(Assump!$D$191*SUM(Assump!$D$53:$D$54)*Assump!$D$189+(SUM(FM115:FM116)-Assump!$D$191*SUM(Assump!$D$53:$D$54))*Assump!$D$190)*FM$98</f>
        <v>89.431395051751053</v>
      </c>
      <c r="FN117" s="85">
        <f ca="1">(Assump!$D$191*SUM(Assump!$D$53:$D$54)*Assump!$D$189+(SUM(FN115:FN116)-Assump!$D$191*SUM(Assump!$D$53:$D$54))*Assump!$D$190)*FN$98</f>
        <v>89.692761908039117</v>
      </c>
      <c r="FO117" s="85">
        <f ca="1">(Assump!$D$191*SUM(Assump!$D$53:$D$54)*Assump!$D$189+(SUM(FO115:FO116)-Assump!$D$191*SUM(Assump!$D$53:$D$54))*Assump!$D$190)*FO$98</f>
        <v>89.954984411402322</v>
      </c>
      <c r="FP117" s="85">
        <f ca="1">(Assump!$D$191*SUM(Assump!$D$53:$D$54)*Assump!$D$189+(SUM(FP115:FP116)-Assump!$D$191*SUM(Assump!$D$53:$D$54))*Assump!$D$190)*FP$98</f>
        <v>90.218065363006602</v>
      </c>
      <c r="FQ117" s="85">
        <f ca="1">(Assump!$D$191*SUM(Assump!$D$53:$D$54)*Assump!$D$189+(SUM(FQ115:FQ116)-Assump!$D$191*SUM(Assump!$D$53:$D$54))*Assump!$D$190)*FQ$98</f>
        <v>90.482007573188085</v>
      </c>
      <c r="FR117" s="85">
        <f ca="1">(Assump!$D$191*SUM(Assump!$D$53:$D$54)*Assump!$D$189+(SUM(FR115:FR116)-Assump!$D$191*SUM(Assump!$D$53:$D$54))*Assump!$D$190)*FR$98</f>
        <v>90.746813861483247</v>
      </c>
      <c r="FS117" s="85">
        <f ca="1">(Assump!$D$191*SUM(Assump!$D$53:$D$54)*Assump!$D$189+(SUM(FS115:FS116)-Assump!$D$191*SUM(Assump!$D$53:$D$54))*Assump!$D$190)*FS$98</f>
        <v>91.012487056658969</v>
      </c>
      <c r="FT117" s="85">
        <f ca="1">(Assump!$D$191*SUM(Assump!$D$53:$D$54)*Assump!$D$189+(SUM(FT115:FT116)-Assump!$D$191*SUM(Assump!$D$53:$D$54))*Assump!$D$190)*FT$98</f>
        <v>91.279029996742793</v>
      </c>
      <c r="FU117" s="85">
        <f ca="1">(Assump!$D$191*SUM(Assump!$D$53:$D$54)*Assump!$D$189+(SUM(FU115:FU116)-Assump!$D$191*SUM(Assump!$D$53:$D$54))*Assump!$D$190)*FU$98</f>
        <v>91.546445529053244</v>
      </c>
      <c r="FV117" s="85">
        <f ca="1">(Assump!$D$191*SUM(Assump!$D$53:$D$54)*Assump!$D$189+(SUM(FV115:FV116)-Assump!$D$191*SUM(Assump!$D$53:$D$54))*Assump!$D$190)*FV$98</f>
        <v>91.81473651023019</v>
      </c>
      <c r="FW117" s="85">
        <f ca="1">(Assump!$D$191*SUM(Assump!$D$53:$D$54)*Assump!$D$189+(SUM(FW115:FW116)-Assump!$D$191*SUM(Assump!$D$53:$D$54))*Assump!$D$190)*FW$98</f>
        <v>92.083905806265435</v>
      </c>
      <c r="FX117" s="85">
        <f ca="1">(Assump!$D$191*SUM(Assump!$D$53:$D$54)*Assump!$D$189+(SUM(FX115:FX116)-Assump!$D$191*SUM(Assump!$D$53:$D$54))*Assump!$D$190)*FX$98</f>
        <v>92.35395629253324</v>
      </c>
      <c r="FY117" s="85">
        <f ca="1">(Assump!$D$191*SUM(Assump!$D$53:$D$54)*Assump!$D$189+(SUM(FY115:FY116)-Assump!$D$191*SUM(Assump!$D$53:$D$54))*Assump!$D$190)*FY$98</f>
        <v>92.624890853821142</v>
      </c>
      <c r="FZ117" s="85">
        <f ca="1">(Assump!$D$191*SUM(Assump!$D$53:$D$54)*Assump!$D$189+(SUM(FZ115:FZ116)-Assump!$D$191*SUM(Assump!$D$53:$D$54))*Assump!$D$190)*FZ$98</f>
        <v>92.896712384360725</v>
      </c>
      <c r="GA117" s="85">
        <f ca="1">(Assump!$D$191*SUM(Assump!$D$53:$D$54)*Assump!$D$189+(SUM(GA115:GA116)-Assump!$D$191*SUM(Assump!$D$53:$D$54))*Assump!$D$190)*GA$98</f>
        <v>93.169423787858463</v>
      </c>
      <c r="GB117" s="85">
        <f ca="1">(Assump!$D$191*SUM(Assump!$D$53:$D$54)*Assump!$D$189+(SUM(GB115:GB116)-Assump!$D$191*SUM(Assump!$D$53:$D$54))*Assump!$D$190)*GB$98</f>
        <v>93.44302797752691</v>
      </c>
      <c r="GC117" s="85">
        <f ca="1">(Assump!$D$191*SUM(Assump!$D$53:$D$54)*Assump!$D$189+(SUM(GC115:GC116)-Assump!$D$191*SUM(Assump!$D$53:$D$54))*Assump!$D$190)*GC$98</f>
        <v>93.717527876115653</v>
      </c>
      <c r="GD117" s="85">
        <f ca="1">(Assump!$D$191*SUM(Assump!$D$53:$D$54)*Assump!$D$189+(SUM(GD115:GD116)-Assump!$D$191*SUM(Assump!$D$53:$D$54))*Assump!$D$190)*GD$98</f>
        <v>93.99292641594262</v>
      </c>
      <c r="GE117" s="85">
        <f ca="1">(Assump!$D$191*SUM(Assump!$D$53:$D$54)*Assump!$D$189+(SUM(GE115:GE116)-Assump!$D$191*SUM(Assump!$D$53:$D$54))*Assump!$D$190)*GE$98</f>
        <v>94.269226538925366</v>
      </c>
      <c r="GF117" s="85">
        <f ca="1">(Assump!$D$191*SUM(Assump!$D$53:$D$54)*Assump!$D$189+(SUM(GF115:GF116)-Assump!$D$191*SUM(Assump!$D$53:$D$54))*Assump!$D$190)*GF$98</f>
        <v>94.546431196612545</v>
      </c>
      <c r="GG117" s="85">
        <f ca="1">(Assump!$D$191*SUM(Assump!$D$53:$D$54)*Assump!$D$189+(SUM(GG115:GG116)-Assump!$D$191*SUM(Assump!$D$53:$D$54))*Assump!$D$190)*GG$98</f>
        <v>94.824543350215421</v>
      </c>
      <c r="GH117" s="85">
        <f ca="1">(Assump!$D$191*SUM(Assump!$D$53:$D$54)*Assump!$D$189+(SUM(GH115:GH116)-Assump!$D$191*SUM(Assump!$D$53:$D$54))*Assump!$D$190)*GH$98</f>
        <v>95.103565970639451</v>
      </c>
      <c r="GI117" s="85">
        <f ca="1">(Assump!$D$191*SUM(Assump!$D$53:$D$54)*Assump!$D$189+(SUM(GI115:GI116)-Assump!$D$191*SUM(Assump!$D$53:$D$54))*Assump!$D$190)*GI$98</f>
        <v>95.383502038516085</v>
      </c>
      <c r="GJ117" s="85">
        <f ca="1">(Assump!$D$191*SUM(Assump!$D$53:$D$54)*Assump!$D$189+(SUM(GJ115:GJ116)-Assump!$D$191*SUM(Assump!$D$53:$D$54))*Assump!$D$190)*GJ$98</f>
        <v>95.664354544234612</v>
      </c>
      <c r="GK117" s="85">
        <f ca="1">(Assump!$D$191*SUM(Assump!$D$53:$D$54)*Assump!$D$189+(SUM(GK115:GK116)-Assump!$D$191*SUM(Assump!$D$53:$D$54))*Assump!$D$190)*GK$98</f>
        <v>95.946126487974041</v>
      </c>
      <c r="GL117" s="85">
        <f ca="1">(Assump!$D$191*SUM(Assump!$D$53:$D$54)*Assump!$D$189+(SUM(GL115:GL116)-Assump!$D$191*SUM(Assump!$D$53:$D$54))*Assump!$D$190)*GL$98</f>
        <v>96.228820879735181</v>
      </c>
      <c r="GM117" s="85">
        <f ca="1">(Assump!$D$191*SUM(Assump!$D$53:$D$54)*Assump!$D$189+(SUM(GM115:GM116)-Assump!$D$191*SUM(Assump!$D$53:$D$54))*Assump!$D$190)*GM$98</f>
        <v>96.512440739372835</v>
      </c>
      <c r="GN117" s="85">
        <f ca="1">(Assump!$D$191*SUM(Assump!$D$53:$D$54)*Assump!$D$189+(SUM(GN115:GN116)-Assump!$D$191*SUM(Assump!$D$53:$D$54))*Assump!$D$190)*GN$98</f>
        <v>96.796989096628025</v>
      </c>
      <c r="GO117" s="85">
        <f ca="1">(Assump!$D$191*SUM(Assump!$D$53:$D$54)*Assump!$D$189+(SUM(GO115:GO116)-Assump!$D$191*SUM(Assump!$D$53:$D$54))*Assump!$D$190)*GO$98</f>
        <v>97.082468991160312</v>
      </c>
      <c r="GP117" s="85">
        <f ca="1">(Assump!$D$191*SUM(Assump!$D$53:$D$54)*Assump!$D$189+(SUM(GP115:GP116)-Assump!$D$191*SUM(Assump!$D$53:$D$54))*Assump!$D$190)*GP$98</f>
        <v>97.368883472580364</v>
      </c>
      <c r="GQ117" s="85">
        <f ca="1">(Assump!$D$191*SUM(Assump!$D$53:$D$54)*Assump!$D$189+(SUM(GQ115:GQ116)-Assump!$D$191*SUM(Assump!$D$53:$D$54))*Assump!$D$190)*GQ$98</f>
        <v>97.656235600482432</v>
      </c>
      <c r="GR117" s="85">
        <f ca="1">(Assump!$D$191*SUM(Assump!$D$53:$D$54)*Assump!$D$189+(SUM(GR115:GR116)-Assump!$D$191*SUM(Assump!$D$53:$D$54))*Assump!$D$190)*GR$98</f>
        <v>97.9445284444771</v>
      </c>
      <c r="GS117" s="85">
        <f ca="1">(Assump!$D$191*SUM(Assump!$D$53:$D$54)*Assump!$D$189+(SUM(GS115:GS116)-Assump!$D$191*SUM(Assump!$D$53:$D$54))*Assump!$D$190)*GS$98</f>
        <v>98.233765084224061</v>
      </c>
      <c r="GT117" s="85">
        <f ca="1">(Assump!$D$191*SUM(Assump!$D$53:$D$54)*Assump!$D$189+(SUM(GT115:GT116)-Assump!$D$191*SUM(Assump!$D$53:$D$54))*Assump!$D$190)*GT$98</f>
        <v>98.523948609465066</v>
      </c>
      <c r="GU117" s="85">
        <f ca="1">(Assump!$D$191*SUM(Assump!$D$53:$D$54)*Assump!$D$189+(SUM(GU115:GU116)-Assump!$D$191*SUM(Assump!$D$53:$D$54))*Assump!$D$190)*GU$98</f>
        <v>98.815082120056786</v>
      </c>
      <c r="GV117" s="85">
        <f ca="1">(Assump!$D$191*SUM(Assump!$D$53:$D$54)*Assump!$D$189+(SUM(GV115:GV116)-Assump!$D$191*SUM(Assump!$D$53:$D$54))*Assump!$D$190)*GV$98</f>
        <v>99.107168726004033</v>
      </c>
      <c r="GW117" s="85">
        <f ca="1">(Assump!$D$191*SUM(Assump!$D$53:$D$54)*Assump!$D$189+(SUM(GW115:GW116)-Assump!$D$191*SUM(Assump!$D$53:$D$54))*Assump!$D$190)*GW$98</f>
        <v>99.400211547493043</v>
      </c>
      <c r="GX117" s="85">
        <f ca="1">(Assump!$D$191*SUM(Assump!$D$53:$D$54)*Assump!$D$189+(SUM(GX115:GX116)-Assump!$D$191*SUM(Assump!$D$53:$D$54))*Assump!$D$190)*GX$98</f>
        <v>99.694213714924643</v>
      </c>
      <c r="GY117" s="85">
        <f ca="1">(Assump!$D$191*SUM(Assump!$D$53:$D$54)*Assump!$D$189+(SUM(GY115:GY116)-Assump!$D$191*SUM(Assump!$D$53:$D$54))*Assump!$D$190)*GY$98</f>
        <v>99.989178368947819</v>
      </c>
      <c r="GZ117" s="85">
        <f ca="1">(Assump!$D$191*SUM(Assump!$D$53:$D$54)*Assump!$D$189+(SUM(GZ115:GZ116)-Assump!$D$191*SUM(Assump!$D$53:$D$54))*Assump!$D$190)*GZ$98</f>
        <v>100.28510866049322</v>
      </c>
      <c r="HA117" s="85">
        <f ca="1">(Assump!$D$191*SUM(Assump!$D$53:$D$54)*Assump!$D$189+(SUM(HA115:HA116)-Assump!$D$191*SUM(Assump!$D$53:$D$54))*Assump!$D$190)*HA$98</f>
        <v>100.5820077508068</v>
      </c>
      <c r="HB117" s="85">
        <f ca="1">(Assump!$D$191*SUM(Assump!$D$53:$D$54)*Assump!$D$189+(SUM(HB115:HB116)-Assump!$D$191*SUM(Assump!$D$53:$D$54))*Assump!$D$190)*HB$98</f>
        <v>100.87987881148365</v>
      </c>
      <c r="HC117" s="85">
        <f ca="1">(Assump!$D$191*SUM(Assump!$D$53:$D$54)*Assump!$D$189+(SUM(HC115:HC116)-Assump!$D$191*SUM(Assump!$D$53:$D$54))*Assump!$D$190)*HC$98</f>
        <v>101.17872502450177</v>
      </c>
      <c r="HD117" s="85">
        <f ca="1">(Assump!$D$191*SUM(Assump!$D$53:$D$54)*Assump!$D$189+(SUM(HD115:HD116)-Assump!$D$191*SUM(Assump!$D$53:$D$54))*Assump!$D$190)*HD$98</f>
        <v>101.47854958225624</v>
      </c>
      <c r="HE117" s="85">
        <f ca="1">(Assump!$D$191*SUM(Assump!$D$53:$D$54)*Assump!$D$189+(SUM(HE115:HE116)-Assump!$D$191*SUM(Assump!$D$53:$D$54))*Assump!$D$190)*HE$98</f>
        <v>101.77935568759311</v>
      </c>
      <c r="HF117" s="85">
        <f ca="1">(Assump!$D$191*SUM(Assump!$D$53:$D$54)*Assump!$D$189+(SUM(HF115:HF116)-Assump!$D$191*SUM(Assump!$D$53:$D$54))*Assump!$D$190)*HF$98</f>
        <v>102.08114655384374</v>
      </c>
      <c r="HG117" s="85">
        <f ca="1">(Assump!$D$191*SUM(Assump!$D$53:$D$54)*Assump!$D$189+(SUM(HG115:HG116)-Assump!$D$191*SUM(Assump!$D$53:$D$54))*Assump!$D$190)*HG$98</f>
        <v>102.3839254048591</v>
      </c>
      <c r="HH117" s="85">
        <f ca="1">(Assump!$D$191*SUM(Assump!$D$53:$D$54)*Assump!$D$189+(SUM(HH115:HH116)-Assump!$D$191*SUM(Assump!$D$53:$D$54))*Assump!$D$190)*HH$98</f>
        <v>102.68769547504425</v>
      </c>
      <c r="HI117" s="85">
        <f ca="1">(Assump!$D$191*SUM(Assump!$D$53:$D$54)*Assump!$D$189+(SUM(HI115:HI116)-Assump!$D$191*SUM(Assump!$D$53:$D$54))*Assump!$D$190)*HI$98</f>
        <v>102.99246000939281</v>
      </c>
      <c r="HJ117" s="85">
        <f ca="1">(Assump!$D$191*SUM(Assump!$D$53:$D$54)*Assump!$D$189+(SUM(HJ115:HJ116)-Assump!$D$191*SUM(Assump!$D$53:$D$54))*Assump!$D$190)*HJ$98</f>
        <v>103.29822226352169</v>
      </c>
      <c r="HK117" s="85">
        <f ca="1">(Assump!$D$191*SUM(Assump!$D$53:$D$54)*Assump!$D$189+(SUM(HK115:HK116)-Assump!$D$191*SUM(Assump!$D$53:$D$54))*Assump!$D$190)*HK$98</f>
        <v>103.60498550370579</v>
      </c>
      <c r="HL117" s="85">
        <f ca="1">(Assump!$D$191*SUM(Assump!$D$53:$D$54)*Assump!$D$189+(SUM(HL115:HL116)-Assump!$D$191*SUM(Assump!$D$53:$D$54))*Assump!$D$190)*HL$98</f>
        <v>103.91275300691299</v>
      </c>
      <c r="HM117" s="85">
        <f ca="1">(Assump!$D$191*SUM(Assump!$D$53:$D$54)*Assump!$D$189+(SUM(HM115:HM116)-Assump!$D$191*SUM(Assump!$D$53:$D$54))*Assump!$D$190)*HM$98</f>
        <v>104.22152806083912</v>
      </c>
      <c r="HN117" s="85">
        <f ca="1">(Assump!$D$191*SUM(Assump!$D$53:$D$54)*Assump!$D$189+(SUM(HN115:HN116)-Assump!$D$191*SUM(Assump!$D$53:$D$54))*Assump!$D$190)*HN$98</f>
        <v>104.53131396394303</v>
      </c>
      <c r="HO117" s="85">
        <f ca="1">(Assump!$D$191*SUM(Assump!$D$53:$D$54)*Assump!$D$189+(SUM(HO115:HO116)-Assump!$D$191*SUM(Assump!$D$53:$D$54))*Assump!$D$190)*HO$98</f>
        <v>104.84211402548191</v>
      </c>
      <c r="HP117" s="85">
        <f ca="1">(Assump!$D$191*SUM(Assump!$D$53:$D$54)*Assump!$D$189+(SUM(HP115:HP116)-Assump!$D$191*SUM(Assump!$D$53:$D$54))*Assump!$D$190)*HP$98</f>
        <v>105.15393156554654</v>
      </c>
      <c r="HQ117" s="85">
        <f ca="1">(Assump!$D$191*SUM(Assump!$D$53:$D$54)*Assump!$D$189+(SUM(HQ115:HQ116)-Assump!$D$191*SUM(Assump!$D$53:$D$54))*Assump!$D$190)*HQ$98</f>
        <v>105.4667699150969</v>
      </c>
      <c r="HR117" s="85">
        <f ca="1">(Assump!$D$191*SUM(Assump!$D$53:$D$54)*Assump!$D$189+(SUM(HR115:HR116)-Assump!$D$191*SUM(Assump!$D$53:$D$54))*Assump!$D$190)*HR$98</f>
        <v>105.78063241599754</v>
      </c>
      <c r="HS117" s="85">
        <f ca="1">(Assump!$D$191*SUM(Assump!$D$53:$D$54)*Assump!$D$189+(SUM(HS115:HS116)-Assump!$D$191*SUM(Assump!$D$53:$D$54))*Assump!$D$190)*HS$98</f>
        <v>106.09552242105354</v>
      </c>
      <c r="HT117" s="85">
        <f ca="1">(Assump!$D$191*SUM(Assump!$D$53:$D$54)*Assump!$D$189+(SUM(HT115:HT116)-Assump!$D$191*SUM(Assump!$D$53:$D$54))*Assump!$D$190)*HT$98</f>
        <v>106.41144329404611</v>
      </c>
      <c r="HU117" s="85">
        <f ca="1">(Assump!$D$191*SUM(Assump!$D$53:$D$54)*Assump!$D$189+(SUM(HU115:HU116)-Assump!$D$191*SUM(Assump!$D$53:$D$54))*Assump!$D$190)*HU$98</f>
        <v>106.7283984097686</v>
      </c>
      <c r="HV117" s="85">
        <f ca="1">(Assump!$D$191*SUM(Assump!$D$53:$D$54)*Assump!$D$189+(SUM(HV115:HV116)-Assump!$D$191*SUM(Assump!$D$53:$D$54))*Assump!$D$190)*HV$98</f>
        <v>107.04639115406263</v>
      </c>
      <c r="HW117" s="85">
        <f ca="1">(Assump!$D$191*SUM(Assump!$D$53:$D$54)*Assump!$D$189+(SUM(HW115:HW116)-Assump!$D$191*SUM(Assump!$D$53:$D$54))*Assump!$D$190)*HW$98</f>
        <v>107.36542492385411</v>
      </c>
      <c r="HX117" s="85">
        <f ca="1">(Assump!$D$191*SUM(Assump!$D$53:$D$54)*Assump!$D$189+(SUM(HX115:HX116)-Assump!$D$191*SUM(Assump!$D$53:$D$54))*Assump!$D$190)*HX$98</f>
        <v>107.68550312718958</v>
      </c>
      <c r="HY117" s="85">
        <f ca="1">(Assump!$D$191*SUM(Assump!$D$53:$D$54)*Assump!$D$189+(SUM(HY115:HY116)-Assump!$D$191*SUM(Assump!$D$53:$D$54))*Assump!$D$190)*HY$98</f>
        <v>108.00662918327275</v>
      </c>
      <c r="HZ117" s="85">
        <f ca="1">(Assump!$D$191*SUM(Assump!$D$53:$D$54)*Assump!$D$189+(SUM(HZ115:HZ116)-Assump!$D$191*SUM(Assump!$D$53:$D$54))*Assump!$D$190)*HZ$98</f>
        <v>108.32880652250081</v>
      </c>
      <c r="IA117" s="85">
        <f ca="1">(Assump!$D$191*SUM(Assump!$D$53:$D$54)*Assump!$D$189+(SUM(IA115:IA116)-Assump!$D$191*SUM(Assump!$D$53:$D$54))*Assump!$D$190)*IA$98</f>
        <v>108.65203858650125</v>
      </c>
      <c r="IB117" s="85">
        <f ca="1">(Assump!$D$191*SUM(Assump!$D$53:$D$54)*Assump!$D$189+(SUM(IB115:IB116)-Assump!$D$191*SUM(Assump!$D$53:$D$54))*Assump!$D$190)*IB$98</f>
        <v>108.97632882816848</v>
      </c>
      <c r="IC117" s="85">
        <f ca="1">(Assump!$D$191*SUM(Assump!$D$53:$D$54)*Assump!$D$189+(SUM(IC115:IC116)-Assump!$D$191*SUM(Assump!$D$53:$D$54))*Assump!$D$190)*IC$98</f>
        <v>109.30168071170081</v>
      </c>
      <c r="ID117" s="85">
        <f ca="1">(Assump!$D$191*SUM(Assump!$D$53:$D$54)*Assump!$D$189+(SUM(ID115:ID116)-Assump!$D$191*SUM(Assump!$D$53:$D$54))*Assump!$D$190)*ID$98</f>
        <v>109.30168071170081</v>
      </c>
      <c r="IE117" s="85">
        <f ca="1">(Assump!$D$191*SUM(Assump!$D$53:$D$54)*Assump!$D$189+(SUM(IE115:IE116)-Assump!$D$191*SUM(Assump!$D$53:$D$54))*Assump!$D$190)*IE$98</f>
        <v>109.30168071170081</v>
      </c>
      <c r="IF117" s="85">
        <f ca="1">(Assump!$D$191*SUM(Assump!$D$53:$D$54)*Assump!$D$189+(SUM(IF115:IF116)-Assump!$D$191*SUM(Assump!$D$53:$D$54))*Assump!$D$190)*IF$98</f>
        <v>109.30168071170081</v>
      </c>
      <c r="IG117" s="85">
        <f ca="1">(Assump!$D$191*SUM(Assump!$D$53:$D$54)*Assump!$D$189+(SUM(IG115:IG116)-Assump!$D$191*SUM(Assump!$D$53:$D$54))*Assump!$D$190)*IG$98</f>
        <v>109.30168071170081</v>
      </c>
      <c r="IH117" s="85">
        <f ca="1">(Assump!$D$191*SUM(Assump!$D$53:$D$54)*Assump!$D$189+(SUM(IH115:IH116)-Assump!$D$191*SUM(Assump!$D$53:$D$54))*Assump!$D$190)*IH$98</f>
        <v>109.30168071170081</v>
      </c>
      <c r="II117" s="85">
        <f ca="1">(Assump!$D$191*SUM(Assump!$D$53:$D$54)*Assump!$D$189+(SUM(II115:II116)-Assump!$D$191*SUM(Assump!$D$53:$D$54))*Assump!$D$190)*II$98</f>
        <v>109.30168071170081</v>
      </c>
      <c r="IJ117" s="85">
        <f ca="1">(Assump!$D$191*SUM(Assump!$D$53:$D$54)*Assump!$D$189+(SUM(IJ115:IJ116)-Assump!$D$191*SUM(Assump!$D$53:$D$54))*Assump!$D$190)*IJ$98</f>
        <v>109.30168071170081</v>
      </c>
      <c r="IK117" s="85">
        <f ca="1">(Assump!$D$191*SUM(Assump!$D$53:$D$54)*Assump!$D$189+(SUM(IK115:IK116)-Assump!$D$191*SUM(Assump!$D$53:$D$54))*Assump!$D$190)*IK$98</f>
        <v>109.30168071170081</v>
      </c>
      <c r="IL117" s="85">
        <f ca="1">(Assump!$D$191*SUM(Assump!$D$53:$D$54)*Assump!$D$189+(SUM(IL115:IL116)-Assump!$D$191*SUM(Assump!$D$53:$D$54))*Assump!$D$190)*IL$98</f>
        <v>109.30168071170081</v>
      </c>
      <c r="IM117" s="182"/>
      <c r="IN117" s="182"/>
    </row>
    <row r="118" spans="2:248" ht="12" customHeight="1" outlineLevel="2" x14ac:dyDescent="0.3">
      <c r="B118" s="7" t="s">
        <v>153</v>
      </c>
      <c r="C118" s="56" t="s">
        <v>150</v>
      </c>
      <c r="E118" s="85">
        <f>Assump!$D$61*Assump!$D$62/12</f>
        <v>137.83395249999998</v>
      </c>
      <c r="F118" s="48" t="s">
        <v>286</v>
      </c>
      <c r="G118" s="85">
        <f t="shared" ref="G118:BR118" si="227">$E118*G$98</f>
        <v>0</v>
      </c>
      <c r="H118" s="85">
        <f t="shared" si="227"/>
        <v>0</v>
      </c>
      <c r="I118" s="85">
        <f t="shared" si="227"/>
        <v>0</v>
      </c>
      <c r="J118" s="85">
        <f t="shared" si="227"/>
        <v>0</v>
      </c>
      <c r="K118" s="85">
        <f t="shared" si="227"/>
        <v>0</v>
      </c>
      <c r="L118" s="85">
        <f t="shared" si="227"/>
        <v>0</v>
      </c>
      <c r="M118" s="85">
        <f t="shared" si="227"/>
        <v>0</v>
      </c>
      <c r="N118" s="85">
        <f t="shared" si="227"/>
        <v>0</v>
      </c>
      <c r="O118" s="85">
        <f t="shared" si="227"/>
        <v>0</v>
      </c>
      <c r="P118" s="85">
        <f t="shared" si="227"/>
        <v>0</v>
      </c>
      <c r="Q118" s="85">
        <f t="shared" si="227"/>
        <v>0</v>
      </c>
      <c r="R118" s="85">
        <f t="shared" si="227"/>
        <v>0</v>
      </c>
      <c r="S118" s="85">
        <f t="shared" si="227"/>
        <v>137.83395249999998</v>
      </c>
      <c r="T118" s="85">
        <f t="shared" si="227"/>
        <v>137.83395249999998</v>
      </c>
      <c r="U118" s="85">
        <f t="shared" si="227"/>
        <v>137.83395249999998</v>
      </c>
      <c r="V118" s="85">
        <f t="shared" si="227"/>
        <v>137.83395249999998</v>
      </c>
      <c r="W118" s="85">
        <f t="shared" si="227"/>
        <v>137.83395249999998</v>
      </c>
      <c r="X118" s="85">
        <f t="shared" si="227"/>
        <v>137.83395249999998</v>
      </c>
      <c r="Y118" s="85">
        <f t="shared" si="227"/>
        <v>137.83395249999998</v>
      </c>
      <c r="Z118" s="85">
        <f t="shared" si="227"/>
        <v>137.83395249999998</v>
      </c>
      <c r="AA118" s="85">
        <f t="shared" si="227"/>
        <v>137.83395249999998</v>
      </c>
      <c r="AB118" s="85">
        <f t="shared" si="227"/>
        <v>137.83395249999998</v>
      </c>
      <c r="AC118" s="85">
        <f t="shared" si="227"/>
        <v>137.83395249999998</v>
      </c>
      <c r="AD118" s="85">
        <f t="shared" si="227"/>
        <v>137.83395249999998</v>
      </c>
      <c r="AE118" s="85">
        <f t="shared" si="227"/>
        <v>137.83395249999998</v>
      </c>
      <c r="AF118" s="85">
        <f t="shared" si="227"/>
        <v>137.83395249999998</v>
      </c>
      <c r="AG118" s="85">
        <f t="shared" si="227"/>
        <v>137.83395249999998</v>
      </c>
      <c r="AH118" s="85">
        <f t="shared" si="227"/>
        <v>137.83395249999998</v>
      </c>
      <c r="AI118" s="85">
        <f t="shared" si="227"/>
        <v>137.83395249999998</v>
      </c>
      <c r="AJ118" s="85">
        <f t="shared" si="227"/>
        <v>137.83395249999998</v>
      </c>
      <c r="AK118" s="85">
        <f t="shared" si="227"/>
        <v>137.83395249999998</v>
      </c>
      <c r="AL118" s="85">
        <f t="shared" si="227"/>
        <v>137.83395249999998</v>
      </c>
      <c r="AM118" s="85">
        <f t="shared" si="227"/>
        <v>137.83395249999998</v>
      </c>
      <c r="AN118" s="85">
        <f t="shared" si="227"/>
        <v>137.83395249999998</v>
      </c>
      <c r="AO118" s="85">
        <f t="shared" si="227"/>
        <v>137.83395249999998</v>
      </c>
      <c r="AP118" s="85">
        <f t="shared" si="227"/>
        <v>137.83395249999998</v>
      </c>
      <c r="AQ118" s="85">
        <f t="shared" si="227"/>
        <v>137.83395249999998</v>
      </c>
      <c r="AR118" s="85">
        <f t="shared" si="227"/>
        <v>137.83395249999998</v>
      </c>
      <c r="AS118" s="85">
        <f t="shared" si="227"/>
        <v>137.83395249999998</v>
      </c>
      <c r="AT118" s="85">
        <f t="shared" si="227"/>
        <v>137.83395249999998</v>
      </c>
      <c r="AU118" s="85">
        <f t="shared" si="227"/>
        <v>137.83395249999998</v>
      </c>
      <c r="AV118" s="85">
        <f t="shared" si="227"/>
        <v>137.83395249999998</v>
      </c>
      <c r="AW118" s="85">
        <f t="shared" si="227"/>
        <v>137.83395249999998</v>
      </c>
      <c r="AX118" s="85">
        <f t="shared" si="227"/>
        <v>137.83395249999998</v>
      </c>
      <c r="AY118" s="85">
        <f t="shared" si="227"/>
        <v>137.83395249999998</v>
      </c>
      <c r="AZ118" s="85">
        <f t="shared" si="227"/>
        <v>137.83395249999998</v>
      </c>
      <c r="BA118" s="85">
        <f t="shared" si="227"/>
        <v>137.83395249999998</v>
      </c>
      <c r="BB118" s="85">
        <f t="shared" si="227"/>
        <v>137.83395249999998</v>
      </c>
      <c r="BC118" s="85">
        <f t="shared" si="227"/>
        <v>137.83395249999998</v>
      </c>
      <c r="BD118" s="85">
        <f t="shared" si="227"/>
        <v>137.83395249999998</v>
      </c>
      <c r="BE118" s="85">
        <f t="shared" si="227"/>
        <v>137.83395249999998</v>
      </c>
      <c r="BF118" s="85">
        <f t="shared" si="227"/>
        <v>137.83395249999998</v>
      </c>
      <c r="BG118" s="85">
        <f t="shared" si="227"/>
        <v>137.83395249999998</v>
      </c>
      <c r="BH118" s="85">
        <f t="shared" si="227"/>
        <v>137.83395249999998</v>
      </c>
      <c r="BI118" s="85">
        <f t="shared" si="227"/>
        <v>137.83395249999998</v>
      </c>
      <c r="BJ118" s="85">
        <f t="shared" si="227"/>
        <v>137.83395249999998</v>
      </c>
      <c r="BK118" s="85">
        <f t="shared" si="227"/>
        <v>137.83395249999998</v>
      </c>
      <c r="BL118" s="85">
        <f t="shared" si="227"/>
        <v>137.83395249999998</v>
      </c>
      <c r="BM118" s="85">
        <f t="shared" si="227"/>
        <v>137.83395249999998</v>
      </c>
      <c r="BN118" s="85">
        <f t="shared" si="227"/>
        <v>137.83395249999998</v>
      </c>
      <c r="BO118" s="85">
        <f t="shared" si="227"/>
        <v>137.83395249999998</v>
      </c>
      <c r="BP118" s="85">
        <f t="shared" si="227"/>
        <v>137.83395249999998</v>
      </c>
      <c r="BQ118" s="85">
        <f t="shared" si="227"/>
        <v>137.83395249999998</v>
      </c>
      <c r="BR118" s="85">
        <f t="shared" si="227"/>
        <v>137.83395249999998</v>
      </c>
      <c r="BS118" s="85">
        <f t="shared" ref="BS118:ED118" si="228">$E118*BS$98</f>
        <v>137.83395249999998</v>
      </c>
      <c r="BT118" s="85">
        <f t="shared" si="228"/>
        <v>137.83395249999998</v>
      </c>
      <c r="BU118" s="85">
        <f t="shared" si="228"/>
        <v>137.83395249999998</v>
      </c>
      <c r="BV118" s="85">
        <f t="shared" si="228"/>
        <v>137.83395249999998</v>
      </c>
      <c r="BW118" s="85">
        <f t="shared" si="228"/>
        <v>137.83395249999998</v>
      </c>
      <c r="BX118" s="85">
        <f t="shared" si="228"/>
        <v>137.83395249999998</v>
      </c>
      <c r="BY118" s="85">
        <f t="shared" si="228"/>
        <v>137.83395249999998</v>
      </c>
      <c r="BZ118" s="85">
        <f t="shared" si="228"/>
        <v>137.83395249999998</v>
      </c>
      <c r="CA118" s="85">
        <f t="shared" si="228"/>
        <v>137.83395249999998</v>
      </c>
      <c r="CB118" s="85">
        <f t="shared" si="228"/>
        <v>137.83395249999998</v>
      </c>
      <c r="CC118" s="85">
        <f t="shared" si="228"/>
        <v>137.83395249999998</v>
      </c>
      <c r="CD118" s="85">
        <f t="shared" si="228"/>
        <v>137.83395249999998</v>
      </c>
      <c r="CE118" s="85">
        <f t="shared" si="228"/>
        <v>137.83395249999998</v>
      </c>
      <c r="CF118" s="85">
        <f t="shared" si="228"/>
        <v>137.83395249999998</v>
      </c>
      <c r="CG118" s="85">
        <f t="shared" si="228"/>
        <v>137.83395249999998</v>
      </c>
      <c r="CH118" s="85">
        <f t="shared" si="228"/>
        <v>137.83395249999998</v>
      </c>
      <c r="CI118" s="85">
        <f t="shared" si="228"/>
        <v>137.83395249999998</v>
      </c>
      <c r="CJ118" s="85">
        <f t="shared" si="228"/>
        <v>137.83395249999998</v>
      </c>
      <c r="CK118" s="85">
        <f t="shared" si="228"/>
        <v>137.83395249999998</v>
      </c>
      <c r="CL118" s="85">
        <f t="shared" si="228"/>
        <v>137.83395249999998</v>
      </c>
      <c r="CM118" s="85">
        <f t="shared" si="228"/>
        <v>137.83395249999998</v>
      </c>
      <c r="CN118" s="85">
        <f t="shared" si="228"/>
        <v>137.83395249999998</v>
      </c>
      <c r="CO118" s="85">
        <f t="shared" si="228"/>
        <v>137.83395249999998</v>
      </c>
      <c r="CP118" s="85">
        <f t="shared" si="228"/>
        <v>137.83395249999998</v>
      </c>
      <c r="CQ118" s="85">
        <f t="shared" si="228"/>
        <v>137.83395249999998</v>
      </c>
      <c r="CR118" s="85">
        <f t="shared" si="228"/>
        <v>137.83395249999998</v>
      </c>
      <c r="CS118" s="85">
        <f t="shared" si="228"/>
        <v>137.83395249999998</v>
      </c>
      <c r="CT118" s="85">
        <f t="shared" si="228"/>
        <v>137.83395249999998</v>
      </c>
      <c r="CU118" s="85">
        <f t="shared" si="228"/>
        <v>137.83395249999998</v>
      </c>
      <c r="CV118" s="85">
        <f t="shared" si="228"/>
        <v>137.83395249999998</v>
      </c>
      <c r="CW118" s="85">
        <f t="shared" si="228"/>
        <v>137.83395249999998</v>
      </c>
      <c r="CX118" s="85">
        <f t="shared" si="228"/>
        <v>137.83395249999998</v>
      </c>
      <c r="CY118" s="85">
        <f t="shared" si="228"/>
        <v>137.83395249999998</v>
      </c>
      <c r="CZ118" s="85">
        <f t="shared" si="228"/>
        <v>137.83395249999998</v>
      </c>
      <c r="DA118" s="85">
        <f t="shared" si="228"/>
        <v>137.83395249999998</v>
      </c>
      <c r="DB118" s="85">
        <f t="shared" si="228"/>
        <v>137.83395249999998</v>
      </c>
      <c r="DC118" s="85">
        <f t="shared" si="228"/>
        <v>137.83395249999998</v>
      </c>
      <c r="DD118" s="85">
        <f t="shared" si="228"/>
        <v>137.83395249999998</v>
      </c>
      <c r="DE118" s="85">
        <f t="shared" si="228"/>
        <v>137.83395249999998</v>
      </c>
      <c r="DF118" s="85">
        <f t="shared" si="228"/>
        <v>137.83395249999998</v>
      </c>
      <c r="DG118" s="85">
        <f t="shared" si="228"/>
        <v>137.83395249999998</v>
      </c>
      <c r="DH118" s="85">
        <f t="shared" si="228"/>
        <v>137.83395249999998</v>
      </c>
      <c r="DI118" s="85">
        <f t="shared" si="228"/>
        <v>137.83395249999998</v>
      </c>
      <c r="DJ118" s="85">
        <f t="shared" si="228"/>
        <v>137.83395249999998</v>
      </c>
      <c r="DK118" s="85">
        <f t="shared" si="228"/>
        <v>137.83395249999998</v>
      </c>
      <c r="DL118" s="85">
        <f t="shared" si="228"/>
        <v>137.83395249999998</v>
      </c>
      <c r="DM118" s="85">
        <f t="shared" si="228"/>
        <v>137.83395249999998</v>
      </c>
      <c r="DN118" s="85">
        <f t="shared" si="228"/>
        <v>137.83395249999998</v>
      </c>
      <c r="DO118" s="85">
        <f t="shared" si="228"/>
        <v>137.83395249999998</v>
      </c>
      <c r="DP118" s="85">
        <f t="shared" si="228"/>
        <v>137.83395249999998</v>
      </c>
      <c r="DQ118" s="85">
        <f t="shared" si="228"/>
        <v>137.83395249999998</v>
      </c>
      <c r="DR118" s="85">
        <f t="shared" si="228"/>
        <v>137.83395249999998</v>
      </c>
      <c r="DS118" s="85">
        <f t="shared" si="228"/>
        <v>137.83395249999998</v>
      </c>
      <c r="DT118" s="85">
        <f t="shared" si="228"/>
        <v>137.83395249999998</v>
      </c>
      <c r="DU118" s="85">
        <f t="shared" si="228"/>
        <v>137.83395249999998</v>
      </c>
      <c r="DV118" s="85">
        <f t="shared" si="228"/>
        <v>137.83395249999998</v>
      </c>
      <c r="DW118" s="85">
        <f t="shared" si="228"/>
        <v>137.83395249999998</v>
      </c>
      <c r="DX118" s="85">
        <f t="shared" si="228"/>
        <v>137.83395249999998</v>
      </c>
      <c r="DY118" s="85">
        <f t="shared" si="228"/>
        <v>137.83395249999998</v>
      </c>
      <c r="DZ118" s="85">
        <f t="shared" si="228"/>
        <v>137.83395249999998</v>
      </c>
      <c r="EA118" s="85">
        <f t="shared" si="228"/>
        <v>137.83395249999998</v>
      </c>
      <c r="EB118" s="85">
        <f t="shared" si="228"/>
        <v>137.83395249999998</v>
      </c>
      <c r="EC118" s="85">
        <f t="shared" si="228"/>
        <v>137.83395249999998</v>
      </c>
      <c r="ED118" s="85">
        <f t="shared" si="228"/>
        <v>137.83395249999998</v>
      </c>
      <c r="EE118" s="85">
        <f t="shared" ref="EE118:GP118" si="229">$E118*EE$98</f>
        <v>137.83395249999998</v>
      </c>
      <c r="EF118" s="85">
        <f t="shared" si="229"/>
        <v>137.83395249999998</v>
      </c>
      <c r="EG118" s="85">
        <f t="shared" si="229"/>
        <v>137.83395249999998</v>
      </c>
      <c r="EH118" s="85">
        <f t="shared" si="229"/>
        <v>137.83395249999998</v>
      </c>
      <c r="EI118" s="85">
        <f t="shared" si="229"/>
        <v>137.83395249999998</v>
      </c>
      <c r="EJ118" s="85">
        <f t="shared" si="229"/>
        <v>137.83395249999998</v>
      </c>
      <c r="EK118" s="85">
        <f t="shared" si="229"/>
        <v>137.83395249999998</v>
      </c>
      <c r="EL118" s="85">
        <f t="shared" si="229"/>
        <v>137.83395249999998</v>
      </c>
      <c r="EM118" s="85">
        <f t="shared" si="229"/>
        <v>137.83395249999998</v>
      </c>
      <c r="EN118" s="85">
        <f t="shared" si="229"/>
        <v>137.83395249999998</v>
      </c>
      <c r="EO118" s="85">
        <f t="shared" si="229"/>
        <v>137.83395249999998</v>
      </c>
      <c r="EP118" s="85">
        <f t="shared" si="229"/>
        <v>137.83395249999998</v>
      </c>
      <c r="EQ118" s="85">
        <f t="shared" si="229"/>
        <v>137.83395249999998</v>
      </c>
      <c r="ER118" s="85">
        <f t="shared" si="229"/>
        <v>137.83395249999998</v>
      </c>
      <c r="ES118" s="85">
        <f t="shared" si="229"/>
        <v>137.83395249999998</v>
      </c>
      <c r="ET118" s="85">
        <f t="shared" si="229"/>
        <v>137.83395249999998</v>
      </c>
      <c r="EU118" s="85">
        <f t="shared" si="229"/>
        <v>137.83395249999998</v>
      </c>
      <c r="EV118" s="85">
        <f t="shared" si="229"/>
        <v>137.83395249999998</v>
      </c>
      <c r="EW118" s="85">
        <f t="shared" si="229"/>
        <v>137.83395249999998</v>
      </c>
      <c r="EX118" s="85">
        <f t="shared" si="229"/>
        <v>137.83395249999998</v>
      </c>
      <c r="EY118" s="85">
        <f t="shared" si="229"/>
        <v>137.83395249999998</v>
      </c>
      <c r="EZ118" s="85">
        <f t="shared" si="229"/>
        <v>137.83395249999998</v>
      </c>
      <c r="FA118" s="85">
        <f t="shared" si="229"/>
        <v>137.83395249999998</v>
      </c>
      <c r="FB118" s="85">
        <f t="shared" si="229"/>
        <v>137.83395249999998</v>
      </c>
      <c r="FC118" s="85">
        <f t="shared" si="229"/>
        <v>137.83395249999998</v>
      </c>
      <c r="FD118" s="85">
        <f t="shared" si="229"/>
        <v>137.83395249999998</v>
      </c>
      <c r="FE118" s="85">
        <f t="shared" si="229"/>
        <v>137.83395249999998</v>
      </c>
      <c r="FF118" s="85">
        <f t="shared" si="229"/>
        <v>137.83395249999998</v>
      </c>
      <c r="FG118" s="85">
        <f t="shared" si="229"/>
        <v>137.83395249999998</v>
      </c>
      <c r="FH118" s="85">
        <f t="shared" si="229"/>
        <v>137.83395249999998</v>
      </c>
      <c r="FI118" s="85">
        <f t="shared" si="229"/>
        <v>137.83395249999998</v>
      </c>
      <c r="FJ118" s="85">
        <f t="shared" si="229"/>
        <v>137.83395249999998</v>
      </c>
      <c r="FK118" s="85">
        <f t="shared" si="229"/>
        <v>137.83395249999998</v>
      </c>
      <c r="FL118" s="85">
        <f t="shared" si="229"/>
        <v>137.83395249999998</v>
      </c>
      <c r="FM118" s="85">
        <f t="shared" si="229"/>
        <v>137.83395249999998</v>
      </c>
      <c r="FN118" s="85">
        <f t="shared" si="229"/>
        <v>137.83395249999998</v>
      </c>
      <c r="FO118" s="85">
        <f t="shared" si="229"/>
        <v>137.83395249999998</v>
      </c>
      <c r="FP118" s="85">
        <f t="shared" si="229"/>
        <v>137.83395249999998</v>
      </c>
      <c r="FQ118" s="85">
        <f t="shared" si="229"/>
        <v>137.83395249999998</v>
      </c>
      <c r="FR118" s="85">
        <f t="shared" si="229"/>
        <v>137.83395249999998</v>
      </c>
      <c r="FS118" s="85">
        <f t="shared" si="229"/>
        <v>137.83395249999998</v>
      </c>
      <c r="FT118" s="85">
        <f t="shared" si="229"/>
        <v>137.83395249999998</v>
      </c>
      <c r="FU118" s="85">
        <f t="shared" si="229"/>
        <v>137.83395249999998</v>
      </c>
      <c r="FV118" s="85">
        <f t="shared" si="229"/>
        <v>137.83395249999998</v>
      </c>
      <c r="FW118" s="85">
        <f t="shared" si="229"/>
        <v>137.83395249999998</v>
      </c>
      <c r="FX118" s="85">
        <f t="shared" si="229"/>
        <v>137.83395249999998</v>
      </c>
      <c r="FY118" s="85">
        <f t="shared" si="229"/>
        <v>137.83395249999998</v>
      </c>
      <c r="FZ118" s="85">
        <f t="shared" si="229"/>
        <v>137.83395249999998</v>
      </c>
      <c r="GA118" s="85">
        <f t="shared" si="229"/>
        <v>137.83395249999998</v>
      </c>
      <c r="GB118" s="85">
        <f t="shared" si="229"/>
        <v>137.83395249999998</v>
      </c>
      <c r="GC118" s="85">
        <f t="shared" si="229"/>
        <v>137.83395249999998</v>
      </c>
      <c r="GD118" s="85">
        <f t="shared" si="229"/>
        <v>137.83395249999998</v>
      </c>
      <c r="GE118" s="85">
        <f t="shared" si="229"/>
        <v>137.83395249999998</v>
      </c>
      <c r="GF118" s="85">
        <f t="shared" si="229"/>
        <v>137.83395249999998</v>
      </c>
      <c r="GG118" s="85">
        <f t="shared" si="229"/>
        <v>137.83395249999998</v>
      </c>
      <c r="GH118" s="85">
        <f t="shared" si="229"/>
        <v>137.83395249999998</v>
      </c>
      <c r="GI118" s="85">
        <f t="shared" si="229"/>
        <v>137.83395249999998</v>
      </c>
      <c r="GJ118" s="85">
        <f t="shared" si="229"/>
        <v>137.83395249999998</v>
      </c>
      <c r="GK118" s="85">
        <f t="shared" si="229"/>
        <v>137.83395249999998</v>
      </c>
      <c r="GL118" s="85">
        <f t="shared" si="229"/>
        <v>137.83395249999998</v>
      </c>
      <c r="GM118" s="85">
        <f t="shared" si="229"/>
        <v>137.83395249999998</v>
      </c>
      <c r="GN118" s="85">
        <f t="shared" si="229"/>
        <v>137.83395249999998</v>
      </c>
      <c r="GO118" s="85">
        <f t="shared" si="229"/>
        <v>137.83395249999998</v>
      </c>
      <c r="GP118" s="85">
        <f t="shared" si="229"/>
        <v>137.83395249999998</v>
      </c>
      <c r="GQ118" s="85">
        <f t="shared" ref="GQ118:IL118" si="230">$E118*GQ$98</f>
        <v>137.83395249999998</v>
      </c>
      <c r="GR118" s="85">
        <f t="shared" si="230"/>
        <v>137.83395249999998</v>
      </c>
      <c r="GS118" s="85">
        <f t="shared" si="230"/>
        <v>137.83395249999998</v>
      </c>
      <c r="GT118" s="85">
        <f t="shared" si="230"/>
        <v>137.83395249999998</v>
      </c>
      <c r="GU118" s="85">
        <f t="shared" si="230"/>
        <v>137.83395249999998</v>
      </c>
      <c r="GV118" s="85">
        <f t="shared" si="230"/>
        <v>137.83395249999998</v>
      </c>
      <c r="GW118" s="85">
        <f t="shared" si="230"/>
        <v>137.83395249999998</v>
      </c>
      <c r="GX118" s="85">
        <f t="shared" si="230"/>
        <v>137.83395249999998</v>
      </c>
      <c r="GY118" s="85">
        <f t="shared" si="230"/>
        <v>137.83395249999998</v>
      </c>
      <c r="GZ118" s="85">
        <f t="shared" si="230"/>
        <v>137.83395249999998</v>
      </c>
      <c r="HA118" s="85">
        <f t="shared" si="230"/>
        <v>137.83395249999998</v>
      </c>
      <c r="HB118" s="85">
        <f t="shared" si="230"/>
        <v>137.83395249999998</v>
      </c>
      <c r="HC118" s="85">
        <f t="shared" si="230"/>
        <v>137.83395249999998</v>
      </c>
      <c r="HD118" s="85">
        <f t="shared" si="230"/>
        <v>137.83395249999998</v>
      </c>
      <c r="HE118" s="85">
        <f t="shared" si="230"/>
        <v>137.83395249999998</v>
      </c>
      <c r="HF118" s="85">
        <f t="shared" si="230"/>
        <v>137.83395249999998</v>
      </c>
      <c r="HG118" s="85">
        <f t="shared" si="230"/>
        <v>137.83395249999998</v>
      </c>
      <c r="HH118" s="85">
        <f t="shared" si="230"/>
        <v>137.83395249999998</v>
      </c>
      <c r="HI118" s="85">
        <f t="shared" si="230"/>
        <v>137.83395249999998</v>
      </c>
      <c r="HJ118" s="85">
        <f t="shared" si="230"/>
        <v>137.83395249999998</v>
      </c>
      <c r="HK118" s="85">
        <f t="shared" si="230"/>
        <v>137.83395249999998</v>
      </c>
      <c r="HL118" s="85">
        <f t="shared" si="230"/>
        <v>137.83395249999998</v>
      </c>
      <c r="HM118" s="85">
        <f t="shared" si="230"/>
        <v>137.83395249999998</v>
      </c>
      <c r="HN118" s="85">
        <f t="shared" si="230"/>
        <v>137.83395249999998</v>
      </c>
      <c r="HO118" s="85">
        <f t="shared" si="230"/>
        <v>137.83395249999998</v>
      </c>
      <c r="HP118" s="85">
        <f t="shared" si="230"/>
        <v>137.83395249999998</v>
      </c>
      <c r="HQ118" s="85">
        <f t="shared" si="230"/>
        <v>137.83395249999998</v>
      </c>
      <c r="HR118" s="85">
        <f t="shared" si="230"/>
        <v>137.83395249999998</v>
      </c>
      <c r="HS118" s="85">
        <f t="shared" si="230"/>
        <v>137.83395249999998</v>
      </c>
      <c r="HT118" s="85">
        <f t="shared" si="230"/>
        <v>137.83395249999998</v>
      </c>
      <c r="HU118" s="85">
        <f t="shared" si="230"/>
        <v>137.83395249999998</v>
      </c>
      <c r="HV118" s="85">
        <f t="shared" si="230"/>
        <v>137.83395249999998</v>
      </c>
      <c r="HW118" s="85">
        <f t="shared" si="230"/>
        <v>137.83395249999998</v>
      </c>
      <c r="HX118" s="85">
        <f t="shared" si="230"/>
        <v>137.83395249999998</v>
      </c>
      <c r="HY118" s="85">
        <f t="shared" si="230"/>
        <v>137.83395249999998</v>
      </c>
      <c r="HZ118" s="85">
        <f t="shared" si="230"/>
        <v>137.83395249999998</v>
      </c>
      <c r="IA118" s="85">
        <f t="shared" si="230"/>
        <v>137.83395249999998</v>
      </c>
      <c r="IB118" s="85">
        <f t="shared" si="230"/>
        <v>137.83395249999998</v>
      </c>
      <c r="IC118" s="85">
        <f t="shared" si="230"/>
        <v>137.83395249999998</v>
      </c>
      <c r="ID118" s="85">
        <f t="shared" si="230"/>
        <v>137.83395249999998</v>
      </c>
      <c r="IE118" s="85">
        <f t="shared" si="230"/>
        <v>137.83395249999998</v>
      </c>
      <c r="IF118" s="85">
        <f t="shared" si="230"/>
        <v>137.83395249999998</v>
      </c>
      <c r="IG118" s="85">
        <f t="shared" si="230"/>
        <v>137.83395249999998</v>
      </c>
      <c r="IH118" s="85">
        <f t="shared" si="230"/>
        <v>137.83395249999998</v>
      </c>
      <c r="II118" s="85">
        <f t="shared" si="230"/>
        <v>137.83395249999998</v>
      </c>
      <c r="IJ118" s="85">
        <f t="shared" si="230"/>
        <v>137.83395249999998</v>
      </c>
      <c r="IK118" s="85">
        <f t="shared" si="230"/>
        <v>137.83395249999998</v>
      </c>
      <c r="IL118" s="85">
        <f t="shared" si="230"/>
        <v>137.83395249999998</v>
      </c>
      <c r="IM118" s="182"/>
      <c r="IN118" s="182"/>
    </row>
    <row r="119" spans="2:248" ht="12" customHeight="1" outlineLevel="2" x14ac:dyDescent="0.3">
      <c r="B119" s="7" t="s">
        <v>159</v>
      </c>
      <c r="C119" s="56" t="s">
        <v>150</v>
      </c>
      <c r="E119" s="85">
        <f>SUM(Assump!$D$67:$D$69)*Assump!$D$66</f>
        <v>155.07061361011225</v>
      </c>
      <c r="F119" s="48"/>
      <c r="G119" s="85">
        <f t="shared" ref="G119:P120" ca="1" si="231">$E119*G$8*G$98</f>
        <v>0</v>
      </c>
      <c r="H119" s="85">
        <f t="shared" ca="1" si="231"/>
        <v>0</v>
      </c>
      <c r="I119" s="85">
        <f t="shared" ca="1" si="231"/>
        <v>0</v>
      </c>
      <c r="J119" s="85">
        <f t="shared" ca="1" si="231"/>
        <v>0</v>
      </c>
      <c r="K119" s="85">
        <f t="shared" ca="1" si="231"/>
        <v>0</v>
      </c>
      <c r="L119" s="85">
        <f t="shared" ca="1" si="231"/>
        <v>0</v>
      </c>
      <c r="M119" s="85">
        <f t="shared" ca="1" si="231"/>
        <v>0</v>
      </c>
      <c r="N119" s="85">
        <f t="shared" ca="1" si="231"/>
        <v>0</v>
      </c>
      <c r="O119" s="85">
        <f t="shared" ca="1" si="231"/>
        <v>0</v>
      </c>
      <c r="P119" s="85">
        <f t="shared" ca="1" si="231"/>
        <v>0</v>
      </c>
      <c r="Q119" s="85">
        <f t="shared" ref="Q119:Z120" ca="1" si="232">$E119*Q$8*Q$98</f>
        <v>0</v>
      </c>
      <c r="R119" s="85">
        <f t="shared" ca="1" si="232"/>
        <v>0</v>
      </c>
      <c r="S119" s="85">
        <f t="shared" ca="1" si="232"/>
        <v>155.56580274175016</v>
      </c>
      <c r="T119" s="85">
        <f t="shared" ca="1" si="232"/>
        <v>156.06257316767969</v>
      </c>
      <c r="U119" s="85">
        <f t="shared" ca="1" si="232"/>
        <v>156.56092993746967</v>
      </c>
      <c r="V119" s="85">
        <f t="shared" ca="1" si="232"/>
        <v>157.07346968214401</v>
      </c>
      <c r="W119" s="85">
        <f t="shared" ca="1" si="232"/>
        <v>157.58768734857046</v>
      </c>
      <c r="X119" s="85">
        <f t="shared" ca="1" si="232"/>
        <v>158.10358842982819</v>
      </c>
      <c r="Y119" s="85">
        <f t="shared" ca="1" si="232"/>
        <v>158.62117843697933</v>
      </c>
      <c r="Z119" s="85">
        <f t="shared" ca="1" si="232"/>
        <v>159.14046289912773</v>
      </c>
      <c r="AA119" s="85">
        <f t="shared" ref="AA119:AJ120" ca="1" si="233">$E119*AA$8*AA$98</f>
        <v>159.66144736347817</v>
      </c>
      <c r="AB119" s="85">
        <f t="shared" ca="1" si="233"/>
        <v>160.18413739539545</v>
      </c>
      <c r="AC119" s="85">
        <f t="shared" ca="1" si="233"/>
        <v>160.70853857846396</v>
      </c>
      <c r="AD119" s="85">
        <f t="shared" ca="1" si="233"/>
        <v>161.23465651454731</v>
      </c>
      <c r="AE119" s="85">
        <f t="shared" ca="1" si="233"/>
        <v>161.76249682384815</v>
      </c>
      <c r="AF119" s="85">
        <f t="shared" ca="1" si="233"/>
        <v>162.29206514496823</v>
      </c>
      <c r="AG119" s="85">
        <f t="shared" ca="1" si="233"/>
        <v>162.82336713496855</v>
      </c>
      <c r="AH119" s="85">
        <f t="shared" ca="1" si="233"/>
        <v>163.35640846942988</v>
      </c>
      <c r="AI119" s="85">
        <f t="shared" ca="1" si="233"/>
        <v>163.89119484251339</v>
      </c>
      <c r="AJ119" s="85">
        <f t="shared" ca="1" si="233"/>
        <v>164.42773196702143</v>
      </c>
      <c r="AK119" s="85">
        <f t="shared" ref="AK119:AT120" ca="1" si="234">$E119*AK$8*AK$98</f>
        <v>164.96602557445863</v>
      </c>
      <c r="AL119" s="85">
        <f t="shared" ca="1" si="234"/>
        <v>165.50608141509295</v>
      </c>
      <c r="AM119" s="85">
        <f t="shared" ca="1" si="234"/>
        <v>166.04790525801741</v>
      </c>
      <c r="AN119" s="85">
        <f t="shared" ca="1" si="234"/>
        <v>166.59150289121138</v>
      </c>
      <c r="AO119" s="85">
        <f t="shared" ca="1" si="234"/>
        <v>167.13688012160264</v>
      </c>
      <c r="AP119" s="85">
        <f t="shared" ca="1" si="234"/>
        <v>167.68404277512937</v>
      </c>
      <c r="AQ119" s="85">
        <f t="shared" ca="1" si="234"/>
        <v>168.23299669680225</v>
      </c>
      <c r="AR119" s="85">
        <f t="shared" ca="1" si="234"/>
        <v>168.78374775076713</v>
      </c>
      <c r="AS119" s="85">
        <f t="shared" ca="1" si="234"/>
        <v>169.33630182036742</v>
      </c>
      <c r="AT119" s="85">
        <f t="shared" ca="1" si="234"/>
        <v>169.89066480820719</v>
      </c>
      <c r="AU119" s="85">
        <f t="shared" ref="AU119:BD120" ca="1" si="235">$E119*AU$8*AU$98</f>
        <v>170.44684263621406</v>
      </c>
      <c r="AV119" s="85">
        <f t="shared" ca="1" si="235"/>
        <v>171.00484124570244</v>
      </c>
      <c r="AW119" s="85">
        <f t="shared" ca="1" si="235"/>
        <v>171.56466659743711</v>
      </c>
      <c r="AX119" s="85">
        <f t="shared" ca="1" si="235"/>
        <v>172.12632467169684</v>
      </c>
      <c r="AY119" s="85">
        <f t="shared" ca="1" si="235"/>
        <v>172.68982146833827</v>
      </c>
      <c r="AZ119" s="85">
        <f t="shared" ca="1" si="235"/>
        <v>173.25516300685999</v>
      </c>
      <c r="BA119" s="85">
        <f t="shared" ca="1" si="235"/>
        <v>173.82235532646692</v>
      </c>
      <c r="BB119" s="85">
        <f t="shared" ca="1" si="235"/>
        <v>174.39140448613469</v>
      </c>
      <c r="BC119" s="85">
        <f t="shared" ca="1" si="235"/>
        <v>174.9623165646745</v>
      </c>
      <c r="BD119" s="85">
        <f t="shared" ca="1" si="235"/>
        <v>175.53509766079793</v>
      </c>
      <c r="BE119" s="85">
        <f t="shared" ref="BE119:BN120" ca="1" si="236">$E119*BE$8*BE$98</f>
        <v>176.10975389318227</v>
      </c>
      <c r="BF119" s="85">
        <f t="shared" ca="1" si="236"/>
        <v>176.68629140053568</v>
      </c>
      <c r="BG119" s="85">
        <f t="shared" ca="1" si="236"/>
        <v>177.26471634166279</v>
      </c>
      <c r="BH119" s="85">
        <f t="shared" ca="1" si="236"/>
        <v>177.84503489553066</v>
      </c>
      <c r="BI119" s="85">
        <f t="shared" ca="1" si="236"/>
        <v>178.42725326133473</v>
      </c>
      <c r="BJ119" s="85">
        <f t="shared" ca="1" si="236"/>
        <v>179.01137765856484</v>
      </c>
      <c r="BK119" s="85">
        <f t="shared" ca="1" si="236"/>
        <v>179.59741432707193</v>
      </c>
      <c r="BL119" s="85">
        <f t="shared" ca="1" si="236"/>
        <v>180.18536952713453</v>
      </c>
      <c r="BM119" s="85">
        <f t="shared" ca="1" si="236"/>
        <v>180.7752495395257</v>
      </c>
      <c r="BN119" s="85">
        <f t="shared" ca="1" si="236"/>
        <v>181.3670606655802</v>
      </c>
      <c r="BO119" s="85">
        <f t="shared" ref="BO119:BX120" ca="1" si="237">$E119*BO$8*BO$98</f>
        <v>181.96080922726159</v>
      </c>
      <c r="BP119" s="85">
        <f t="shared" ca="1" si="237"/>
        <v>182.55650156722999</v>
      </c>
      <c r="BQ119" s="85">
        <f t="shared" ca="1" si="237"/>
        <v>183.15414404890964</v>
      </c>
      <c r="BR119" s="85">
        <f t="shared" ca="1" si="237"/>
        <v>183.75374305655714</v>
      </c>
      <c r="BS119" s="85">
        <f t="shared" ca="1" si="237"/>
        <v>184.35530499532936</v>
      </c>
      <c r="BT119" s="85">
        <f t="shared" ca="1" si="237"/>
        <v>184.95883629135196</v>
      </c>
      <c r="BU119" s="85">
        <f t="shared" ca="1" si="237"/>
        <v>185.56434339178819</v>
      </c>
      <c r="BV119" s="85">
        <f t="shared" ca="1" si="237"/>
        <v>186.17183276490749</v>
      </c>
      <c r="BW119" s="85">
        <f t="shared" ca="1" si="237"/>
        <v>186.78131090015486</v>
      </c>
      <c r="BX119" s="85">
        <f t="shared" ca="1" si="237"/>
        <v>187.39278430821994</v>
      </c>
      <c r="BY119" s="85">
        <f t="shared" ref="BY119:CH120" ca="1" si="238">$E119*BY$8*BY$98</f>
        <v>188.00625952110678</v>
      </c>
      <c r="BZ119" s="85">
        <f t="shared" ca="1" si="238"/>
        <v>188.62174309220345</v>
      </c>
      <c r="CA119" s="85">
        <f t="shared" ca="1" si="238"/>
        <v>189.23924159635209</v>
      </c>
      <c r="CB119" s="85">
        <f t="shared" ca="1" si="238"/>
        <v>189.85876162991923</v>
      </c>
      <c r="CC119" s="85">
        <f t="shared" ca="1" si="238"/>
        <v>190.48030981086612</v>
      </c>
      <c r="CD119" s="85">
        <f t="shared" ca="1" si="238"/>
        <v>191.10389277881953</v>
      </c>
      <c r="CE119" s="85">
        <f t="shared" ca="1" si="238"/>
        <v>191.72951719514262</v>
      </c>
      <c r="CF119" s="85">
        <f t="shared" ca="1" si="238"/>
        <v>192.35718974300613</v>
      </c>
      <c r="CG119" s="85">
        <f t="shared" ca="1" si="238"/>
        <v>192.98691712745978</v>
      </c>
      <c r="CH119" s="85">
        <f t="shared" ca="1" si="238"/>
        <v>193.61870607550387</v>
      </c>
      <c r="CI119" s="85">
        <f t="shared" ref="CI119:CR120" ca="1" si="239">$E119*CI$8*CI$98</f>
        <v>194.25256333616113</v>
      </c>
      <c r="CJ119" s="85">
        <f t="shared" ca="1" si="239"/>
        <v>194.88849568054883</v>
      </c>
      <c r="CK119" s="85">
        <f t="shared" ca="1" si="239"/>
        <v>195.52650990195113</v>
      </c>
      <c r="CL119" s="85">
        <f t="shared" ca="1" si="239"/>
        <v>196.16661281589165</v>
      </c>
      <c r="CM119" s="85">
        <f t="shared" ca="1" si="239"/>
        <v>196.80881126020626</v>
      </c>
      <c r="CN119" s="85">
        <f t="shared" ca="1" si="239"/>
        <v>197.45311209511607</v>
      </c>
      <c r="CO119" s="85">
        <f t="shared" ca="1" si="239"/>
        <v>198.09952220330084</v>
      </c>
      <c r="CP119" s="85">
        <f t="shared" ca="1" si="239"/>
        <v>198.74804848997238</v>
      </c>
      <c r="CQ119" s="85">
        <f t="shared" ca="1" si="239"/>
        <v>199.3986978829484</v>
      </c>
      <c r="CR119" s="85">
        <f t="shared" ca="1" si="239"/>
        <v>200.05147733272651</v>
      </c>
      <c r="CS119" s="85">
        <f t="shared" ref="CS119:DB120" ca="1" si="240">$E119*CS$8*CS$98</f>
        <v>200.70639381255833</v>
      </c>
      <c r="CT119" s="85">
        <f t="shared" ca="1" si="240"/>
        <v>201.36345431852416</v>
      </c>
      <c r="CU119" s="85">
        <f t="shared" ca="1" si="240"/>
        <v>202.02266586960769</v>
      </c>
      <c r="CV119" s="85">
        <f t="shared" ca="1" si="240"/>
        <v>202.68403550777091</v>
      </c>
      <c r="CW119" s="85">
        <f t="shared" ca="1" si="240"/>
        <v>203.34757029802932</v>
      </c>
      <c r="CX119" s="85">
        <f t="shared" ca="1" si="240"/>
        <v>204.01327732852749</v>
      </c>
      <c r="CY119" s="85">
        <f t="shared" ca="1" si="240"/>
        <v>204.68116371061467</v>
      </c>
      <c r="CZ119" s="85">
        <f t="shared" ca="1" si="240"/>
        <v>205.35123657892089</v>
      </c>
      <c r="DA119" s="85">
        <f t="shared" ca="1" si="240"/>
        <v>206.02350309143304</v>
      </c>
      <c r="DB119" s="85">
        <f t="shared" ca="1" si="240"/>
        <v>206.69797042957146</v>
      </c>
      <c r="DC119" s="85">
        <f t="shared" ref="DC119:DL120" ca="1" si="241">$E119*DC$8*DC$98</f>
        <v>207.37464579826653</v>
      </c>
      <c r="DD119" s="85">
        <f t="shared" ca="1" si="241"/>
        <v>208.05353642603572</v>
      </c>
      <c r="DE119" s="85">
        <f t="shared" ca="1" si="241"/>
        <v>208.73464956506078</v>
      </c>
      <c r="DF119" s="85">
        <f t="shared" ca="1" si="241"/>
        <v>209.4179924912653</v>
      </c>
      <c r="DG119" s="85">
        <f t="shared" ca="1" si="241"/>
        <v>210.10357250439219</v>
      </c>
      <c r="DH119" s="85">
        <f t="shared" ca="1" si="241"/>
        <v>210.79139692808192</v>
      </c>
      <c r="DI119" s="85">
        <f t="shared" ca="1" si="241"/>
        <v>211.48147310995068</v>
      </c>
      <c r="DJ119" s="85">
        <f t="shared" ca="1" si="241"/>
        <v>212.17380842166875</v>
      </c>
      <c r="DK119" s="85">
        <f t="shared" ca="1" si="241"/>
        <v>212.86841025903942</v>
      </c>
      <c r="DL119" s="85">
        <f t="shared" ca="1" si="241"/>
        <v>213.5652860420779</v>
      </c>
      <c r="DM119" s="85">
        <f t="shared" ref="DM119:DV120" ca="1" si="242">$E119*DM$8*DM$98</f>
        <v>214.26444321509055</v>
      </c>
      <c r="DN119" s="85">
        <f t="shared" ca="1" si="242"/>
        <v>214.96588924675447</v>
      </c>
      <c r="DO119" s="85">
        <f t="shared" ca="1" si="242"/>
        <v>215.66963163019736</v>
      </c>
      <c r="DP119" s="85">
        <f t="shared" ca="1" si="242"/>
        <v>216.37567788307734</v>
      </c>
      <c r="DQ119" s="85">
        <f t="shared" ca="1" si="242"/>
        <v>217.0840355476634</v>
      </c>
      <c r="DR119" s="85">
        <f t="shared" ca="1" si="242"/>
        <v>217.79471219091607</v>
      </c>
      <c r="DS119" s="85">
        <f t="shared" ca="1" si="242"/>
        <v>218.50771540456805</v>
      </c>
      <c r="DT119" s="85">
        <f t="shared" ca="1" si="242"/>
        <v>219.22305280520538</v>
      </c>
      <c r="DU119" s="85">
        <f t="shared" ca="1" si="242"/>
        <v>219.94073203434888</v>
      </c>
      <c r="DV119" s="85">
        <f t="shared" ca="1" si="242"/>
        <v>220.66076075853567</v>
      </c>
      <c r="DW119" s="85">
        <f t="shared" ref="DW119:EF120" ca="1" si="243">$E119*DW$8*DW$98</f>
        <v>221.38314666940116</v>
      </c>
      <c r="DX119" s="85">
        <f t="shared" ca="1" si="243"/>
        <v>222.10789748376115</v>
      </c>
      <c r="DY119" s="85">
        <f t="shared" ca="1" si="243"/>
        <v>222.8350209436943</v>
      </c>
      <c r="DZ119" s="85">
        <f t="shared" ca="1" si="243"/>
        <v>223.56452481662478</v>
      </c>
      <c r="EA119" s="85">
        <f t="shared" ca="1" si="243"/>
        <v>224.29641689540534</v>
      </c>
      <c r="EB119" s="85">
        <f t="shared" ca="1" si="243"/>
        <v>225.03070499840052</v>
      </c>
      <c r="EC119" s="85">
        <f t="shared" ca="1" si="243"/>
        <v>225.76739696957006</v>
      </c>
      <c r="ED119" s="85">
        <f t="shared" ca="1" si="243"/>
        <v>226.50650067855284</v>
      </c>
      <c r="EE119" s="85">
        <f t="shared" ca="1" si="243"/>
        <v>227.2480240207509</v>
      </c>
      <c r="EF119" s="85">
        <f t="shared" ca="1" si="243"/>
        <v>227.99197491741373</v>
      </c>
      <c r="EG119" s="85">
        <f t="shared" ref="EG119:EP120" ca="1" si="244">$E119*EG$8*EG$98</f>
        <v>228.73836131572293</v>
      </c>
      <c r="EH119" s="85">
        <f t="shared" ca="1" si="244"/>
        <v>229.48719118887723</v>
      </c>
      <c r="EI119" s="85">
        <f t="shared" ca="1" si="244"/>
        <v>230.23847253617734</v>
      </c>
      <c r="EJ119" s="85">
        <f t="shared" ca="1" si="244"/>
        <v>230.99221338311176</v>
      </c>
      <c r="EK119" s="85">
        <f t="shared" ca="1" si="244"/>
        <v>231.74842178144223</v>
      </c>
      <c r="EL119" s="85">
        <f t="shared" ca="1" si="244"/>
        <v>232.50710580928995</v>
      </c>
      <c r="EM119" s="85">
        <f t="shared" ca="1" si="244"/>
        <v>233.26827357122178</v>
      </c>
      <c r="EN119" s="85">
        <f t="shared" ca="1" si="244"/>
        <v>234.03193319833673</v>
      </c>
      <c r="EO119" s="85">
        <f t="shared" ca="1" si="244"/>
        <v>234.79809284835304</v>
      </c>
      <c r="EP119" s="85">
        <f t="shared" ca="1" si="244"/>
        <v>235.56676070569512</v>
      </c>
      <c r="EQ119" s="85">
        <f t="shared" ref="EQ119:EZ120" ca="1" si="245">$E119*EQ$8*EQ$98</f>
        <v>236.33794498158107</v>
      </c>
      <c r="ER119" s="85">
        <f t="shared" ca="1" si="245"/>
        <v>237.11165391411041</v>
      </c>
      <c r="ES119" s="85">
        <f t="shared" ca="1" si="245"/>
        <v>237.88789576835202</v>
      </c>
      <c r="ET119" s="85">
        <f t="shared" ca="1" si="245"/>
        <v>238.66667883643245</v>
      </c>
      <c r="EU119" s="85">
        <f t="shared" ca="1" si="245"/>
        <v>239.44801143762459</v>
      </c>
      <c r="EV119" s="85">
        <f t="shared" ca="1" si="245"/>
        <v>240.23190191843636</v>
      </c>
      <c r="EW119" s="85">
        <f t="shared" ca="1" si="245"/>
        <v>241.01835865270004</v>
      </c>
      <c r="EX119" s="85">
        <f t="shared" ca="1" si="245"/>
        <v>241.80739004166171</v>
      </c>
      <c r="EY119" s="85">
        <f t="shared" ca="1" si="245"/>
        <v>242.5990045140708</v>
      </c>
      <c r="EZ119" s="85">
        <f t="shared" ca="1" si="245"/>
        <v>243.39321052627037</v>
      </c>
      <c r="FA119" s="85">
        <f t="shared" ref="FA119:FJ120" ca="1" si="246">$E119*FA$8*FA$98</f>
        <v>244.19001656228735</v>
      </c>
      <c r="FB119" s="85">
        <f t="shared" ca="1" si="246"/>
        <v>244.98943113392312</v>
      </c>
      <c r="FC119" s="85">
        <f t="shared" ca="1" si="246"/>
        <v>245.79146278084454</v>
      </c>
      <c r="FD119" s="85">
        <f t="shared" ca="1" si="246"/>
        <v>246.59612007067506</v>
      </c>
      <c r="FE119" s="85">
        <f t="shared" ca="1" si="246"/>
        <v>247.4034115990863</v>
      </c>
      <c r="FF119" s="85">
        <f t="shared" ca="1" si="246"/>
        <v>248.21334598988994</v>
      </c>
      <c r="FG119" s="85">
        <f t="shared" ca="1" si="246"/>
        <v>249.02593189512979</v>
      </c>
      <c r="FH119" s="85">
        <f t="shared" ca="1" si="246"/>
        <v>249.84117799517401</v>
      </c>
      <c r="FI119" s="85">
        <f t="shared" ca="1" si="246"/>
        <v>250.65909299880823</v>
      </c>
      <c r="FJ119" s="85">
        <f t="shared" ca="1" si="246"/>
        <v>251.47968564332834</v>
      </c>
      <c r="FK119" s="85">
        <f t="shared" ref="FK119:FT120" ca="1" si="247">$E119*FK$8*FK$98</f>
        <v>252.30296469463377</v>
      </c>
      <c r="FL119" s="85">
        <f t="shared" ca="1" si="247"/>
        <v>253.12893894732133</v>
      </c>
      <c r="FM119" s="85">
        <f t="shared" ca="1" si="247"/>
        <v>253.95761722477897</v>
      </c>
      <c r="FN119" s="85">
        <f t="shared" ca="1" si="247"/>
        <v>254.78900837928018</v>
      </c>
      <c r="FO119" s="85">
        <f t="shared" ca="1" si="247"/>
        <v>255.62312129207842</v>
      </c>
      <c r="FP119" s="85">
        <f t="shared" ca="1" si="247"/>
        <v>256.45996487350214</v>
      </c>
      <c r="FQ119" s="85">
        <f t="shared" ca="1" si="247"/>
        <v>257.29954806304988</v>
      </c>
      <c r="FR119" s="85">
        <f t="shared" ca="1" si="247"/>
        <v>258.14187982948573</v>
      </c>
      <c r="FS119" s="85">
        <f t="shared" ca="1" si="247"/>
        <v>258.98696917093508</v>
      </c>
      <c r="FT119" s="85">
        <f t="shared" ca="1" si="247"/>
        <v>259.83482511498113</v>
      </c>
      <c r="FU119" s="85">
        <f t="shared" ref="FU119:GD120" ca="1" si="248">$E119*FU$8*FU$98</f>
        <v>260.68545671876075</v>
      </c>
      <c r="FV119" s="85">
        <f t="shared" ca="1" si="248"/>
        <v>261.53887306906165</v>
      </c>
      <c r="FW119" s="85">
        <f t="shared" ca="1" si="248"/>
        <v>262.39508328241931</v>
      </c>
      <c r="FX119" s="85">
        <f t="shared" ca="1" si="248"/>
        <v>263.25409650521436</v>
      </c>
      <c r="FY119" s="85">
        <f t="shared" ca="1" si="248"/>
        <v>264.11592191377031</v>
      </c>
      <c r="FZ119" s="85">
        <f t="shared" ca="1" si="248"/>
        <v>264.98056871445152</v>
      </c>
      <c r="GA119" s="85">
        <f t="shared" ca="1" si="248"/>
        <v>265.84804614376174</v>
      </c>
      <c r="GB119" s="85">
        <f t="shared" ca="1" si="248"/>
        <v>266.71836346844242</v>
      </c>
      <c r="GC119" s="85">
        <f t="shared" ca="1" si="248"/>
        <v>267.59152998557204</v>
      </c>
      <c r="GD119" s="85">
        <f t="shared" ca="1" si="248"/>
        <v>268.46755502266529</v>
      </c>
      <c r="GE119" s="85">
        <f t="shared" ref="GE119:GN120" ca="1" si="249">$E119*GE$8*GE$98</f>
        <v>269.34644793777267</v>
      </c>
      <c r="GF119" s="85">
        <f t="shared" ca="1" si="249"/>
        <v>270.2282181195805</v>
      </c>
      <c r="GG119" s="85">
        <f t="shared" ca="1" si="249"/>
        <v>271.1128749875113</v>
      </c>
      <c r="GH119" s="85">
        <f t="shared" ca="1" si="249"/>
        <v>272.00042799182421</v>
      </c>
      <c r="GI119" s="85">
        <f t="shared" ca="1" si="249"/>
        <v>272.89088661371619</v>
      </c>
      <c r="GJ119" s="85">
        <f t="shared" ca="1" si="249"/>
        <v>273.78426036542305</v>
      </c>
      <c r="GK119" s="85">
        <f t="shared" ca="1" si="249"/>
        <v>274.68055879032124</v>
      </c>
      <c r="GL119" s="85">
        <f t="shared" ca="1" si="249"/>
        <v>275.57979146302972</v>
      </c>
      <c r="GM119" s="85">
        <f t="shared" ca="1" si="249"/>
        <v>276.48196798951233</v>
      </c>
      <c r="GN119" s="85">
        <f t="shared" ca="1" si="249"/>
        <v>277.38709800718027</v>
      </c>
      <c r="GO119" s="85">
        <f t="shared" ref="GO119:GX120" ca="1" si="250">$E119*GO$8*GO$98</f>
        <v>278.29519118499508</v>
      </c>
      <c r="GP119" s="85">
        <f t="shared" ca="1" si="250"/>
        <v>279.20625722357204</v>
      </c>
      <c r="GQ119" s="85">
        <f t="shared" ca="1" si="250"/>
        <v>280.12030585528373</v>
      </c>
      <c r="GR119" s="85">
        <f t="shared" ca="1" si="250"/>
        <v>281.03734684436387</v>
      </c>
      <c r="GS119" s="85">
        <f t="shared" ca="1" si="250"/>
        <v>281.95738998701194</v>
      </c>
      <c r="GT119" s="85">
        <f t="shared" ca="1" si="250"/>
        <v>282.88044511149735</v>
      </c>
      <c r="GU119" s="85">
        <f t="shared" ca="1" si="250"/>
        <v>283.806522078265</v>
      </c>
      <c r="GV119" s="85">
        <f t="shared" ca="1" si="250"/>
        <v>284.73563078004014</v>
      </c>
      <c r="GW119" s="85">
        <f t="shared" ca="1" si="250"/>
        <v>285.66778114193426</v>
      </c>
      <c r="GX119" s="85">
        <f t="shared" ca="1" si="250"/>
        <v>286.60298312155112</v>
      </c>
      <c r="GY119" s="85">
        <f t="shared" ref="GY119:HH120" ca="1" si="251">$E119*GY$8*GY$98</f>
        <v>287.541246709093</v>
      </c>
      <c r="GZ119" s="85">
        <f t="shared" ca="1" si="251"/>
        <v>288.48258192746766</v>
      </c>
      <c r="HA119" s="85">
        <f t="shared" ca="1" si="251"/>
        <v>289.4269988323951</v>
      </c>
      <c r="HB119" s="85">
        <f t="shared" ca="1" si="251"/>
        <v>290.37450751251515</v>
      </c>
      <c r="HC119" s="85">
        <f t="shared" ca="1" si="251"/>
        <v>291.32511808949528</v>
      </c>
      <c r="HD119" s="85">
        <f t="shared" ca="1" si="251"/>
        <v>292.27884071813861</v>
      </c>
      <c r="HE119" s="85">
        <f t="shared" ca="1" si="251"/>
        <v>293.23568558649259</v>
      </c>
      <c r="HF119" s="85">
        <f t="shared" ca="1" si="251"/>
        <v>294.19566291595748</v>
      </c>
      <c r="HG119" s="85">
        <f t="shared" ca="1" si="251"/>
        <v>295.15878296139579</v>
      </c>
      <c r="HH119" s="85">
        <f t="shared" ca="1" si="251"/>
        <v>296.12505601124195</v>
      </c>
      <c r="HI119" s="85">
        <f t="shared" ref="HI119:HR120" ca="1" si="252">$E119*HI$8*HI$98</f>
        <v>297.09449238761181</v>
      </c>
      <c r="HJ119" s="85">
        <f t="shared" ca="1" si="252"/>
        <v>298.06710244641334</v>
      </c>
      <c r="HK119" s="85">
        <f t="shared" ca="1" si="252"/>
        <v>299.04289657745693</v>
      </c>
      <c r="HL119" s="85">
        <f t="shared" ca="1" si="252"/>
        <v>300.0218852045665</v>
      </c>
      <c r="HM119" s="85">
        <f t="shared" ca="1" si="252"/>
        <v>301.00407878569104</v>
      </c>
      <c r="HN119" s="85">
        <f t="shared" ca="1" si="252"/>
        <v>301.9894878130159</v>
      </c>
      <c r="HO119" s="85">
        <f t="shared" ca="1" si="252"/>
        <v>302.97812281307523</v>
      </c>
      <c r="HP119" s="85">
        <f t="shared" ca="1" si="252"/>
        <v>303.96999434686438</v>
      </c>
      <c r="HQ119" s="85">
        <f t="shared" ca="1" si="252"/>
        <v>304.96511300995252</v>
      </c>
      <c r="HR119" s="85">
        <f t="shared" ca="1" si="252"/>
        <v>305.96348943259596</v>
      </c>
      <c r="HS119" s="85">
        <f t="shared" ref="HS119:IB120" ca="1" si="253">$E119*HS$8*HS$98</f>
        <v>306.96513427985184</v>
      </c>
      <c r="HT119" s="85">
        <f t="shared" ca="1" si="253"/>
        <v>307.97005825169185</v>
      </c>
      <c r="HU119" s="85">
        <f t="shared" ca="1" si="253"/>
        <v>308.97827208311651</v>
      </c>
      <c r="HV119" s="85">
        <f t="shared" ca="1" si="253"/>
        <v>309.98978654427009</v>
      </c>
      <c r="HW119" s="85">
        <f t="shared" ca="1" si="253"/>
        <v>311.00461244055543</v>
      </c>
      <c r="HX119" s="85">
        <f t="shared" ca="1" si="253"/>
        <v>312.02276061274944</v>
      </c>
      <c r="HY119" s="85">
        <f t="shared" ca="1" si="253"/>
        <v>313.0442419371189</v>
      </c>
      <c r="HZ119" s="85">
        <f t="shared" ca="1" si="253"/>
        <v>314.06906732553676</v>
      </c>
      <c r="IA119" s="85">
        <f t="shared" ca="1" si="253"/>
        <v>315.09724772559844</v>
      </c>
      <c r="IB119" s="85">
        <f t="shared" ca="1" si="253"/>
        <v>316.12879412073909</v>
      </c>
      <c r="IC119" s="85">
        <f t="shared" ref="IC119:IL120" ca="1" si="254">$E119*IC$8*IC$98</f>
        <v>317.16371753035077</v>
      </c>
      <c r="ID119" s="85">
        <f t="shared" ca="1" si="254"/>
        <v>317.16371753035077</v>
      </c>
      <c r="IE119" s="85">
        <f t="shared" ca="1" si="254"/>
        <v>317.16371753035077</v>
      </c>
      <c r="IF119" s="85">
        <f t="shared" ca="1" si="254"/>
        <v>317.16371753035077</v>
      </c>
      <c r="IG119" s="85">
        <f t="shared" ca="1" si="254"/>
        <v>317.16371753035077</v>
      </c>
      <c r="IH119" s="85">
        <f t="shared" ca="1" si="254"/>
        <v>317.16371753035077</v>
      </c>
      <c r="II119" s="85">
        <f t="shared" ca="1" si="254"/>
        <v>317.16371753035077</v>
      </c>
      <c r="IJ119" s="85">
        <f t="shared" ca="1" si="254"/>
        <v>317.16371753035077</v>
      </c>
      <c r="IK119" s="85">
        <f t="shared" ca="1" si="254"/>
        <v>317.16371753035077</v>
      </c>
      <c r="IL119" s="85">
        <f t="shared" ca="1" si="254"/>
        <v>317.16371753035077</v>
      </c>
      <c r="IM119" s="182"/>
      <c r="IN119" s="182"/>
    </row>
    <row r="120" spans="2:248" ht="12" customHeight="1" outlineLevel="2" x14ac:dyDescent="0.3">
      <c r="B120" s="7" t="s">
        <v>163</v>
      </c>
      <c r="C120" s="56" t="s">
        <v>150</v>
      </c>
      <c r="E120" s="85">
        <f>SUM(Assump!$D$71:$D$72)</f>
        <v>30</v>
      </c>
      <c r="F120" s="48"/>
      <c r="G120" s="85">
        <f t="shared" ca="1" si="231"/>
        <v>0</v>
      </c>
      <c r="H120" s="85">
        <f t="shared" ca="1" si="231"/>
        <v>0</v>
      </c>
      <c r="I120" s="85">
        <f t="shared" ca="1" si="231"/>
        <v>0</v>
      </c>
      <c r="J120" s="85">
        <f t="shared" ca="1" si="231"/>
        <v>0</v>
      </c>
      <c r="K120" s="85">
        <f t="shared" ca="1" si="231"/>
        <v>0</v>
      </c>
      <c r="L120" s="85">
        <f t="shared" ca="1" si="231"/>
        <v>0</v>
      </c>
      <c r="M120" s="85">
        <f t="shared" ca="1" si="231"/>
        <v>0</v>
      </c>
      <c r="N120" s="85">
        <f t="shared" ca="1" si="231"/>
        <v>0</v>
      </c>
      <c r="O120" s="85">
        <f t="shared" ca="1" si="231"/>
        <v>0</v>
      </c>
      <c r="P120" s="85">
        <f t="shared" ca="1" si="231"/>
        <v>0</v>
      </c>
      <c r="Q120" s="85">
        <f t="shared" ca="1" si="232"/>
        <v>0</v>
      </c>
      <c r="R120" s="85">
        <f t="shared" ca="1" si="232"/>
        <v>0</v>
      </c>
      <c r="S120" s="85">
        <f t="shared" ca="1" si="232"/>
        <v>30.095799414236463</v>
      </c>
      <c r="T120" s="85">
        <f t="shared" ca="1" si="232"/>
        <v>30.191904746065198</v>
      </c>
      <c r="U120" s="85">
        <f t="shared" ca="1" si="232"/>
        <v>30.288316972377075</v>
      </c>
      <c r="V120" s="85">
        <f t="shared" ca="1" si="232"/>
        <v>30.387473040585395</v>
      </c>
      <c r="W120" s="85">
        <f t="shared" ca="1" si="232"/>
        <v>30.486953719958855</v>
      </c>
      <c r="X120" s="85">
        <f t="shared" ca="1" si="232"/>
        <v>30.586760073189943</v>
      </c>
      <c r="Y120" s="85">
        <f t="shared" ca="1" si="232"/>
        <v>30.686893166450119</v>
      </c>
      <c r="Z120" s="85">
        <f t="shared" ca="1" si="232"/>
        <v>30.787354069401211</v>
      </c>
      <c r="AA120" s="85">
        <f t="shared" ca="1" si="233"/>
        <v>30.888143855206856</v>
      </c>
      <c r="AB120" s="85">
        <f t="shared" ca="1" si="233"/>
        <v>30.989263600543929</v>
      </c>
      <c r="AC120" s="85">
        <f t="shared" ca="1" si="233"/>
        <v>31.090714385614078</v>
      </c>
      <c r="AD120" s="85">
        <f t="shared" ca="1" si="233"/>
        <v>31.192497294155245</v>
      </c>
      <c r="AE120" s="85">
        <f t="shared" ca="1" si="233"/>
        <v>31.294613413453249</v>
      </c>
      <c r="AF120" s="85">
        <f t="shared" ca="1" si="233"/>
        <v>31.397063834353411</v>
      </c>
      <c r="AG120" s="85">
        <f t="shared" ca="1" si="233"/>
        <v>31.499849651272175</v>
      </c>
      <c r="AH120" s="85">
        <f t="shared" ca="1" si="233"/>
        <v>31.602971962208827</v>
      </c>
      <c r="AI120" s="85">
        <f t="shared" ca="1" si="233"/>
        <v>31.706431868757228</v>
      </c>
      <c r="AJ120" s="85">
        <f t="shared" ca="1" si="233"/>
        <v>31.810230476117557</v>
      </c>
      <c r="AK120" s="85">
        <f t="shared" ca="1" si="234"/>
        <v>31.914368893108144</v>
      </c>
      <c r="AL120" s="85">
        <f t="shared" ca="1" si="234"/>
        <v>32.018848232177284</v>
      </c>
      <c r="AM120" s="85">
        <f t="shared" ca="1" si="234"/>
        <v>32.123669609415145</v>
      </c>
      <c r="AN120" s="85">
        <f t="shared" ca="1" si="234"/>
        <v>32.22883414456571</v>
      </c>
      <c r="AO120" s="85">
        <f t="shared" ca="1" si="234"/>
        <v>32.334342961038665</v>
      </c>
      <c r="AP120" s="85">
        <f t="shared" ca="1" si="234"/>
        <v>32.440197185921484</v>
      </c>
      <c r="AQ120" s="85">
        <f t="shared" ca="1" si="234"/>
        <v>32.546397949991416</v>
      </c>
      <c r="AR120" s="85">
        <f t="shared" ca="1" si="234"/>
        <v>32.652946387727582</v>
      </c>
      <c r="AS120" s="85">
        <f t="shared" ca="1" si="234"/>
        <v>32.759843637323087</v>
      </c>
      <c r="AT120" s="85">
        <f t="shared" ca="1" si="234"/>
        <v>32.867090840697209</v>
      </c>
      <c r="AU120" s="85">
        <f t="shared" ca="1" si="235"/>
        <v>32.974689143507547</v>
      </c>
      <c r="AV120" s="85">
        <f t="shared" ca="1" si="235"/>
        <v>33.082639695162285</v>
      </c>
      <c r="AW120" s="85">
        <f t="shared" ca="1" si="235"/>
        <v>33.190943648832494</v>
      </c>
      <c r="AX120" s="85">
        <f t="shared" ca="1" si="235"/>
        <v>33.299602161464399</v>
      </c>
      <c r="AY120" s="85">
        <f t="shared" ca="1" si="235"/>
        <v>33.408616393791789</v>
      </c>
      <c r="AZ120" s="85">
        <f t="shared" ca="1" si="235"/>
        <v>33.517987510348362</v>
      </c>
      <c r="BA120" s="85">
        <f t="shared" ca="1" si="235"/>
        <v>33.627716679480244</v>
      </c>
      <c r="BB120" s="85">
        <f t="shared" ca="1" si="235"/>
        <v>33.737805073358373</v>
      </c>
      <c r="BC120" s="85">
        <f t="shared" ca="1" si="235"/>
        <v>33.848253867991097</v>
      </c>
      <c r="BD120" s="85">
        <f t="shared" ca="1" si="235"/>
        <v>33.95906424323671</v>
      </c>
      <c r="BE120" s="85">
        <f t="shared" ca="1" si="236"/>
        <v>34.070237382816039</v>
      </c>
      <c r="BF120" s="85">
        <f t="shared" ca="1" si="236"/>
        <v>34.181774474325131</v>
      </c>
      <c r="BG120" s="85">
        <f t="shared" ca="1" si="236"/>
        <v>34.293676709247876</v>
      </c>
      <c r="BH120" s="85">
        <f t="shared" ca="1" si="236"/>
        <v>34.405945282968808</v>
      </c>
      <c r="BI120" s="85">
        <f t="shared" ca="1" si="236"/>
        <v>34.518581394785826</v>
      </c>
      <c r="BJ120" s="85">
        <f t="shared" ca="1" si="236"/>
        <v>34.631586247923003</v>
      </c>
      <c r="BK120" s="85">
        <f t="shared" ca="1" si="236"/>
        <v>34.744961049543484</v>
      </c>
      <c r="BL120" s="85">
        <f t="shared" ca="1" si="236"/>
        <v>34.858707010762323</v>
      </c>
      <c r="BM120" s="85">
        <f t="shared" ca="1" si="236"/>
        <v>34.972825346659477</v>
      </c>
      <c r="BN120" s="85">
        <f t="shared" ca="1" si="236"/>
        <v>35.08731727629273</v>
      </c>
      <c r="BO120" s="85">
        <f t="shared" ca="1" si="237"/>
        <v>35.20218402271076</v>
      </c>
      <c r="BP120" s="85">
        <f t="shared" ca="1" si="237"/>
        <v>35.317426812966197</v>
      </c>
      <c r="BQ120" s="85">
        <f t="shared" ca="1" si="237"/>
        <v>35.4330468781287</v>
      </c>
      <c r="BR120" s="85">
        <f t="shared" ca="1" si="237"/>
        <v>35.549045453298149</v>
      </c>
      <c r="BS120" s="85">
        <f t="shared" ca="1" si="237"/>
        <v>35.665423777617804</v>
      </c>
      <c r="BT120" s="85">
        <f t="shared" ca="1" si="237"/>
        <v>35.782183094287575</v>
      </c>
      <c r="BU120" s="85">
        <f t="shared" ca="1" si="237"/>
        <v>35.89932465057727</v>
      </c>
      <c r="BV120" s="85">
        <f t="shared" ca="1" si="237"/>
        <v>36.016849697839938</v>
      </c>
      <c r="BW120" s="85">
        <f t="shared" ca="1" si="237"/>
        <v>36.134759491525237</v>
      </c>
      <c r="BX120" s="85">
        <f t="shared" ca="1" si="237"/>
        <v>36.25305529119283</v>
      </c>
      <c r="BY120" s="85">
        <f t="shared" ca="1" si="238"/>
        <v>36.371738360525868</v>
      </c>
      <c r="BZ120" s="85">
        <f t="shared" ca="1" si="238"/>
        <v>36.490809967344447</v>
      </c>
      <c r="CA120" s="85">
        <f t="shared" ca="1" si="238"/>
        <v>36.6102713836192</v>
      </c>
      <c r="CB120" s="85">
        <f t="shared" ca="1" si="238"/>
        <v>36.730123885484858</v>
      </c>
      <c r="CC120" s="85">
        <f t="shared" ca="1" si="238"/>
        <v>36.850368753253861</v>
      </c>
      <c r="CD120" s="85">
        <f t="shared" ca="1" si="238"/>
        <v>36.971007271430089</v>
      </c>
      <c r="CE120" s="85">
        <f t="shared" ca="1" si="238"/>
        <v>37.09204072872253</v>
      </c>
      <c r="CF120" s="85">
        <f t="shared" ca="1" si="238"/>
        <v>37.213470418059089</v>
      </c>
      <c r="CG120" s="85">
        <f t="shared" ca="1" si="238"/>
        <v>37.335297636600373</v>
      </c>
      <c r="CH120" s="85">
        <f t="shared" ca="1" si="238"/>
        <v>37.457523685753543</v>
      </c>
      <c r="CI120" s="85">
        <f t="shared" ca="1" si="239"/>
        <v>37.580149871186258</v>
      </c>
      <c r="CJ120" s="85">
        <f t="shared" ca="1" si="239"/>
        <v>37.70317750284056</v>
      </c>
      <c r="CK120" s="85">
        <f t="shared" ca="1" si="239"/>
        <v>37.82660789494691</v>
      </c>
      <c r="CL120" s="85">
        <f t="shared" ca="1" si="239"/>
        <v>37.950442366038239</v>
      </c>
      <c r="CM120" s="85">
        <f t="shared" ca="1" si="239"/>
        <v>38.074682238963987</v>
      </c>
      <c r="CN120" s="85">
        <f t="shared" ca="1" si="239"/>
        <v>38.199328840904265</v>
      </c>
      <c r="CO120" s="85">
        <f t="shared" ca="1" si="239"/>
        <v>38.324383503384034</v>
      </c>
      <c r="CP120" s="85">
        <f t="shared" ca="1" si="239"/>
        <v>38.44984756228731</v>
      </c>
      <c r="CQ120" s="85">
        <f t="shared" ca="1" si="239"/>
        <v>38.575722357871456</v>
      </c>
      <c r="CR120" s="85">
        <f t="shared" ca="1" si="239"/>
        <v>38.702009234781478</v>
      </c>
      <c r="CS120" s="85">
        <f t="shared" ca="1" si="240"/>
        <v>38.828709542064416</v>
      </c>
      <c r="CT120" s="85">
        <f t="shared" ca="1" si="240"/>
        <v>38.955824633183717</v>
      </c>
      <c r="CU120" s="85">
        <f t="shared" ca="1" si="240"/>
        <v>39.083355866033735</v>
      </c>
      <c r="CV120" s="85">
        <f t="shared" ca="1" si="240"/>
        <v>39.211304602954208</v>
      </c>
      <c r="CW120" s="85">
        <f t="shared" ca="1" si="240"/>
        <v>39.339672210744816</v>
      </c>
      <c r="CX120" s="85">
        <f t="shared" ca="1" si="240"/>
        <v>39.468460060679803</v>
      </c>
      <c r="CY120" s="85">
        <f t="shared" ca="1" si="240"/>
        <v>39.59766952852258</v>
      </c>
      <c r="CZ120" s="85">
        <f t="shared" ca="1" si="240"/>
        <v>39.727301994540468</v>
      </c>
      <c r="DA120" s="85">
        <f t="shared" ca="1" si="240"/>
        <v>39.857358843519428</v>
      </c>
      <c r="DB120" s="85">
        <f t="shared" ca="1" si="240"/>
        <v>39.987841464778832</v>
      </c>
      <c r="DC120" s="85">
        <f t="shared" ca="1" si="241"/>
        <v>40.118751252186343</v>
      </c>
      <c r="DD120" s="85">
        <f t="shared" ca="1" si="241"/>
        <v>40.250089604172771</v>
      </c>
      <c r="DE120" s="85">
        <f t="shared" ca="1" si="241"/>
        <v>40.38185792374702</v>
      </c>
      <c r="DF120" s="85">
        <f t="shared" ca="1" si="241"/>
        <v>40.514057618511096</v>
      </c>
      <c r="DG120" s="85">
        <f t="shared" ca="1" si="241"/>
        <v>40.646690100675116</v>
      </c>
      <c r="DH120" s="85">
        <f t="shared" ca="1" si="241"/>
        <v>40.779756787072408</v>
      </c>
      <c r="DI120" s="85">
        <f t="shared" ca="1" si="241"/>
        <v>40.913259099174645</v>
      </c>
      <c r="DJ120" s="85">
        <f t="shared" ca="1" si="241"/>
        <v>41.047198463107023</v>
      </c>
      <c r="DK120" s="85">
        <f t="shared" ca="1" si="241"/>
        <v>41.181576309663512</v>
      </c>
      <c r="DL120" s="85">
        <f t="shared" ca="1" si="241"/>
        <v>41.316394074322119</v>
      </c>
      <c r="DM120" s="85">
        <f t="shared" ca="1" si="242"/>
        <v>41.451653197260242</v>
      </c>
      <c r="DN120" s="85">
        <f t="shared" ca="1" si="242"/>
        <v>41.587355123370017</v>
      </c>
      <c r="DO120" s="85">
        <f t="shared" ca="1" si="242"/>
        <v>41.723501302273831</v>
      </c>
      <c r="DP120" s="85">
        <f t="shared" ca="1" si="242"/>
        <v>41.860093188339718</v>
      </c>
      <c r="DQ120" s="85">
        <f t="shared" ca="1" si="242"/>
        <v>41.997132240696935</v>
      </c>
      <c r="DR120" s="85">
        <f t="shared" ca="1" si="242"/>
        <v>42.134619923251577</v>
      </c>
      <c r="DS120" s="85">
        <f t="shared" ca="1" si="242"/>
        <v>42.272557704702152</v>
      </c>
      <c r="DT120" s="85">
        <f t="shared" ca="1" si="242"/>
        <v>42.410947058555337</v>
      </c>
      <c r="DU120" s="85">
        <f t="shared" ca="1" si="242"/>
        <v>42.549789463141664</v>
      </c>
      <c r="DV120" s="85">
        <f t="shared" ca="1" si="242"/>
        <v>42.689086401631336</v>
      </c>
      <c r="DW120" s="85">
        <f t="shared" ca="1" si="243"/>
        <v>42.828839362050083</v>
      </c>
      <c r="DX120" s="85">
        <f t="shared" ca="1" si="243"/>
        <v>42.969049837295032</v>
      </c>
      <c r="DY120" s="85">
        <f t="shared" ca="1" si="243"/>
        <v>43.109719325150671</v>
      </c>
      <c r="DZ120" s="85">
        <f t="shared" ca="1" si="243"/>
        <v>43.250849328304845</v>
      </c>
      <c r="EA120" s="85">
        <f t="shared" ca="1" si="243"/>
        <v>43.392441354364806</v>
      </c>
      <c r="EB120" s="85">
        <f t="shared" ca="1" si="243"/>
        <v>43.534496915873326</v>
      </c>
      <c r="EC120" s="85">
        <f t="shared" ca="1" si="243"/>
        <v>43.677017530324839</v>
      </c>
      <c r="ED120" s="85">
        <f t="shared" ca="1" si="243"/>
        <v>43.820004720181664</v>
      </c>
      <c r="EE120" s="85">
        <f t="shared" ca="1" si="243"/>
        <v>43.963460012890266</v>
      </c>
      <c r="EF120" s="85">
        <f t="shared" ca="1" si="243"/>
        <v>44.107384940897575</v>
      </c>
      <c r="EG120" s="85">
        <f t="shared" ca="1" si="244"/>
        <v>44.25178104166735</v>
      </c>
      <c r="EH120" s="85">
        <f t="shared" ca="1" si="244"/>
        <v>44.396649857696616</v>
      </c>
      <c r="EI120" s="85">
        <f t="shared" ca="1" si="244"/>
        <v>44.541992936532111</v>
      </c>
      <c r="EJ120" s="85">
        <f t="shared" ca="1" si="244"/>
        <v>44.687811830786863</v>
      </c>
      <c r="EK120" s="85">
        <f t="shared" ca="1" si="244"/>
        <v>44.834108098156733</v>
      </c>
      <c r="EL120" s="85">
        <f t="shared" ca="1" si="244"/>
        <v>44.980883301437075</v>
      </c>
      <c r="EM120" s="85">
        <f t="shared" ca="1" si="244"/>
        <v>45.128139008539435</v>
      </c>
      <c r="EN120" s="85">
        <f t="shared" ca="1" si="244"/>
        <v>45.275876792508292</v>
      </c>
      <c r="EO120" s="85">
        <f t="shared" ca="1" si="244"/>
        <v>45.424098231537862</v>
      </c>
      <c r="EP120" s="85">
        <f t="shared" ca="1" si="244"/>
        <v>45.572804908988957</v>
      </c>
      <c r="EQ120" s="85">
        <f t="shared" ca="1" si="245"/>
        <v>45.721998413405906</v>
      </c>
      <c r="ER120" s="85">
        <f t="shared" ca="1" si="245"/>
        <v>45.871680338533508</v>
      </c>
      <c r="ES120" s="85">
        <f t="shared" ca="1" si="245"/>
        <v>46.021852283334077</v>
      </c>
      <c r="ET120" s="85">
        <f t="shared" ca="1" si="245"/>
        <v>46.172515852004508</v>
      </c>
      <c r="EU120" s="85">
        <f t="shared" ca="1" si="245"/>
        <v>46.323672653993427</v>
      </c>
      <c r="EV120" s="85">
        <f t="shared" ca="1" si="245"/>
        <v>46.475324304018365</v>
      </c>
      <c r="EW120" s="85">
        <f t="shared" ca="1" si="245"/>
        <v>46.627472422083031</v>
      </c>
      <c r="EX120" s="85">
        <f t="shared" ca="1" si="245"/>
        <v>46.780118633494588</v>
      </c>
      <c r="EY120" s="85">
        <f t="shared" ca="1" si="245"/>
        <v>46.933264568881043</v>
      </c>
      <c r="EZ120" s="85">
        <f t="shared" ca="1" si="245"/>
        <v>47.086911864208659</v>
      </c>
      <c r="FA120" s="85">
        <f t="shared" ca="1" si="246"/>
        <v>47.241062160799416</v>
      </c>
      <c r="FB120" s="85">
        <f t="shared" ca="1" si="246"/>
        <v>47.39571710534856</v>
      </c>
      <c r="FC120" s="85">
        <f t="shared" ca="1" si="246"/>
        <v>47.550878349942188</v>
      </c>
      <c r="FD120" s="85">
        <f t="shared" ca="1" si="246"/>
        <v>47.706547552074888</v>
      </c>
      <c r="FE120" s="85">
        <f t="shared" ca="1" si="246"/>
        <v>47.862726374667481</v>
      </c>
      <c r="FF120" s="85">
        <f t="shared" ca="1" si="246"/>
        <v>48.019416486084729</v>
      </c>
      <c r="FG120" s="85">
        <f t="shared" ca="1" si="246"/>
        <v>48.176619560153206</v>
      </c>
      <c r="FH120" s="85">
        <f t="shared" ca="1" si="246"/>
        <v>48.334337276179141</v>
      </c>
      <c r="FI120" s="85">
        <f t="shared" ca="1" si="246"/>
        <v>48.492571318966384</v>
      </c>
      <c r="FJ120" s="85">
        <f t="shared" ca="1" si="246"/>
        <v>48.651323378834398</v>
      </c>
      <c r="FK120" s="85">
        <f t="shared" ca="1" si="247"/>
        <v>48.810595151636313</v>
      </c>
      <c r="FL120" s="85">
        <f t="shared" ca="1" si="247"/>
        <v>48.970388338777028</v>
      </c>
      <c r="FM120" s="85">
        <f t="shared" ca="1" si="247"/>
        <v>49.130704647231418</v>
      </c>
      <c r="FN120" s="85">
        <f t="shared" ca="1" si="247"/>
        <v>49.291545789562527</v>
      </c>
      <c r="FO120" s="85">
        <f t="shared" ca="1" si="247"/>
        <v>49.452913483939895</v>
      </c>
      <c r="FP120" s="85">
        <f t="shared" ca="1" si="247"/>
        <v>49.614809454157907</v>
      </c>
      <c r="FQ120" s="85">
        <f t="shared" ca="1" si="247"/>
        <v>49.777235429654205</v>
      </c>
      <c r="FR120" s="85">
        <f t="shared" ca="1" si="247"/>
        <v>49.940193145528148</v>
      </c>
      <c r="FS120" s="85">
        <f t="shared" ca="1" si="247"/>
        <v>50.103684342559362</v>
      </c>
      <c r="FT120" s="85">
        <f t="shared" ca="1" si="247"/>
        <v>50.267710767226333</v>
      </c>
      <c r="FU120" s="85">
        <f t="shared" ca="1" si="248"/>
        <v>50.432274171725069</v>
      </c>
      <c r="FV120" s="85">
        <f t="shared" ca="1" si="248"/>
        <v>50.597376313987809</v>
      </c>
      <c r="FW120" s="85">
        <f t="shared" ca="1" si="248"/>
        <v>50.763018957701803</v>
      </c>
      <c r="FX120" s="85">
        <f t="shared" ca="1" si="248"/>
        <v>50.929203872328145</v>
      </c>
      <c r="FY120" s="85">
        <f t="shared" ca="1" si="248"/>
        <v>51.095932833120706</v>
      </c>
      <c r="FZ120" s="85">
        <f t="shared" ca="1" si="248"/>
        <v>51.26320762114505</v>
      </c>
      <c r="GA120" s="85">
        <f t="shared" ca="1" si="248"/>
        <v>51.431030023297517</v>
      </c>
      <c r="GB120" s="85">
        <f t="shared" ca="1" si="248"/>
        <v>51.599401832324254</v>
      </c>
      <c r="GC120" s="85">
        <f t="shared" ca="1" si="248"/>
        <v>51.7683248468404</v>
      </c>
      <c r="GD120" s="85">
        <f t="shared" ca="1" si="248"/>
        <v>51.937800871349303</v>
      </c>
      <c r="GE120" s="85">
        <f t="shared" ca="1" si="249"/>
        <v>52.107831716261757</v>
      </c>
      <c r="GF120" s="85">
        <f t="shared" ca="1" si="249"/>
        <v>52.278419197915412</v>
      </c>
      <c r="GG120" s="85">
        <f t="shared" ca="1" si="249"/>
        <v>52.449565138594103</v>
      </c>
      <c r="GH120" s="85">
        <f t="shared" ca="1" si="249"/>
        <v>52.621271366547347</v>
      </c>
      <c r="GI120" s="85">
        <f t="shared" ca="1" si="249"/>
        <v>52.793539716009896</v>
      </c>
      <c r="GJ120" s="85">
        <f t="shared" ca="1" si="249"/>
        <v>52.966372027221297</v>
      </c>
      <c r="GK120" s="85">
        <f t="shared" ca="1" si="249"/>
        <v>53.139770146445557</v>
      </c>
      <c r="GL120" s="85">
        <f t="shared" ca="1" si="249"/>
        <v>53.313735925990883</v>
      </c>
      <c r="GM120" s="85">
        <f t="shared" ca="1" si="249"/>
        <v>53.48827122422945</v>
      </c>
      <c r="GN120" s="85">
        <f t="shared" ca="1" si="249"/>
        <v>53.663377905617253</v>
      </c>
      <c r="GO120" s="85">
        <f t="shared" ca="1" si="250"/>
        <v>53.839057840714041</v>
      </c>
      <c r="GP120" s="85">
        <f t="shared" ca="1" si="250"/>
        <v>54.015312906203299</v>
      </c>
      <c r="GQ120" s="85">
        <f t="shared" ca="1" si="250"/>
        <v>54.192144984912261</v>
      </c>
      <c r="GR120" s="85">
        <f t="shared" ca="1" si="250"/>
        <v>54.369555965832056</v>
      </c>
      <c r="GS120" s="85">
        <f t="shared" ca="1" si="250"/>
        <v>54.547547744137894</v>
      </c>
      <c r="GT120" s="85">
        <f t="shared" ca="1" si="250"/>
        <v>54.726122221209273</v>
      </c>
      <c r="GU120" s="85">
        <f t="shared" ca="1" si="250"/>
        <v>54.90528130465033</v>
      </c>
      <c r="GV120" s="85">
        <f t="shared" ca="1" si="250"/>
        <v>55.085026908310184</v>
      </c>
      <c r="GW120" s="85">
        <f t="shared" ca="1" si="250"/>
        <v>55.265360952303418</v>
      </c>
      <c r="GX120" s="85">
        <f t="shared" ca="1" si="250"/>
        <v>55.446285363030555</v>
      </c>
      <c r="GY120" s="85">
        <f t="shared" ca="1" si="251"/>
        <v>55.627802073198659</v>
      </c>
      <c r="GZ120" s="85">
        <f t="shared" ca="1" si="251"/>
        <v>55.809913021841979</v>
      </c>
      <c r="HA120" s="85">
        <f t="shared" ca="1" si="251"/>
        <v>55.992620154342646</v>
      </c>
      <c r="HB120" s="85">
        <f t="shared" ca="1" si="251"/>
        <v>56.175925422451471</v>
      </c>
      <c r="HC120" s="85">
        <f t="shared" ca="1" si="251"/>
        <v>56.359830784308791</v>
      </c>
      <c r="HD120" s="85">
        <f t="shared" ca="1" si="251"/>
        <v>56.544338204465383</v>
      </c>
      <c r="HE120" s="85">
        <f t="shared" ca="1" si="251"/>
        <v>56.729449653903451</v>
      </c>
      <c r="HF120" s="85">
        <f t="shared" ca="1" si="251"/>
        <v>56.915167110057688</v>
      </c>
      <c r="HG120" s="85">
        <f t="shared" ca="1" si="251"/>
        <v>57.101492556836376</v>
      </c>
      <c r="HH120" s="85">
        <f t="shared" ca="1" si="251"/>
        <v>57.288427984642624</v>
      </c>
      <c r="HI120" s="85">
        <f t="shared" ca="1" si="252"/>
        <v>57.475975390395583</v>
      </c>
      <c r="HJ120" s="85">
        <f t="shared" ca="1" si="252"/>
        <v>57.664136777551811</v>
      </c>
      <c r="HK120" s="85">
        <f t="shared" ca="1" si="252"/>
        <v>57.852914156126637</v>
      </c>
      <c r="HL120" s="85">
        <f t="shared" ca="1" si="252"/>
        <v>58.042309542715685</v>
      </c>
      <c r="HM120" s="85">
        <f t="shared" ca="1" si="252"/>
        <v>58.232324960516387</v>
      </c>
      <c r="HN120" s="85">
        <f t="shared" ca="1" si="252"/>
        <v>58.422962439349561</v>
      </c>
      <c r="HO120" s="85">
        <f t="shared" ca="1" si="252"/>
        <v>58.614224015681181</v>
      </c>
      <c r="HP120" s="85">
        <f t="shared" ca="1" si="252"/>
        <v>58.806111732644034</v>
      </c>
      <c r="HQ120" s="85">
        <f t="shared" ca="1" si="252"/>
        <v>58.998627640059631</v>
      </c>
      <c r="HR120" s="85">
        <f t="shared" ca="1" si="252"/>
        <v>59.191773794460033</v>
      </c>
      <c r="HS120" s="85">
        <f t="shared" ca="1" si="253"/>
        <v>59.385552259109872</v>
      </c>
      <c r="HT120" s="85">
        <f t="shared" ca="1" si="253"/>
        <v>59.579965104028375</v>
      </c>
      <c r="HU120" s="85">
        <f t="shared" ca="1" si="253"/>
        <v>59.775014406011458</v>
      </c>
      <c r="HV120" s="85">
        <f t="shared" ca="1" si="253"/>
        <v>59.970702248653929</v>
      </c>
      <c r="HW120" s="85">
        <f t="shared" ca="1" si="253"/>
        <v>60.167030722371756</v>
      </c>
      <c r="HX120" s="85">
        <f t="shared" ca="1" si="253"/>
        <v>60.364001924424365</v>
      </c>
      <c r="HY120" s="85">
        <f t="shared" ca="1" si="253"/>
        <v>60.561617958937084</v>
      </c>
      <c r="HZ120" s="85">
        <f t="shared" ca="1" si="253"/>
        <v>60.759880936923587</v>
      </c>
      <c r="IA120" s="85">
        <f t="shared" ca="1" si="253"/>
        <v>60.958792976308459</v>
      </c>
      <c r="IB120" s="85">
        <f t="shared" ca="1" si="253"/>
        <v>61.158356201949822</v>
      </c>
      <c r="IC120" s="85">
        <f t="shared" ca="1" si="254"/>
        <v>61.358572745662045</v>
      </c>
      <c r="ID120" s="85">
        <f t="shared" ca="1" si="254"/>
        <v>61.358572745662045</v>
      </c>
      <c r="IE120" s="85">
        <f t="shared" ca="1" si="254"/>
        <v>61.358572745662045</v>
      </c>
      <c r="IF120" s="85">
        <f t="shared" ca="1" si="254"/>
        <v>61.358572745662045</v>
      </c>
      <c r="IG120" s="85">
        <f t="shared" ca="1" si="254"/>
        <v>61.358572745662045</v>
      </c>
      <c r="IH120" s="85">
        <f t="shared" ca="1" si="254"/>
        <v>61.358572745662045</v>
      </c>
      <c r="II120" s="85">
        <f t="shared" ca="1" si="254"/>
        <v>61.358572745662045</v>
      </c>
      <c r="IJ120" s="85">
        <f t="shared" ca="1" si="254"/>
        <v>61.358572745662045</v>
      </c>
      <c r="IK120" s="85">
        <f t="shared" ca="1" si="254"/>
        <v>61.358572745662045</v>
      </c>
      <c r="IL120" s="85">
        <f t="shared" ca="1" si="254"/>
        <v>61.358572745662045</v>
      </c>
      <c r="IM120" s="182"/>
      <c r="IN120" s="182"/>
    </row>
    <row r="121" spans="2:248" ht="12" customHeight="1" outlineLevel="2" x14ac:dyDescent="0.3">
      <c r="B121" s="7" t="s">
        <v>166</v>
      </c>
      <c r="C121" s="56" t="s">
        <v>150</v>
      </c>
      <c r="E121" s="85"/>
      <c r="F121" s="48"/>
      <c r="G121" s="85">
        <f ca="1">SUM(G122:G123)</f>
        <v>0</v>
      </c>
      <c r="H121" s="85">
        <f t="shared" ref="H121:BS121" ca="1" si="255">SUM(H122:H123)</f>
        <v>0</v>
      </c>
      <c r="I121" s="85">
        <f t="shared" ca="1" si="255"/>
        <v>0</v>
      </c>
      <c r="J121" s="85">
        <f t="shared" ca="1" si="255"/>
        <v>0</v>
      </c>
      <c r="K121" s="85">
        <f t="shared" ca="1" si="255"/>
        <v>0</v>
      </c>
      <c r="L121" s="85">
        <f t="shared" ca="1" si="255"/>
        <v>0</v>
      </c>
      <c r="M121" s="85">
        <f t="shared" ca="1" si="255"/>
        <v>0</v>
      </c>
      <c r="N121" s="85">
        <f t="shared" ca="1" si="255"/>
        <v>0</v>
      </c>
      <c r="O121" s="85">
        <f t="shared" ca="1" si="255"/>
        <v>0</v>
      </c>
      <c r="P121" s="85">
        <f t="shared" ca="1" si="255"/>
        <v>0</v>
      </c>
      <c r="Q121" s="85">
        <f t="shared" ca="1" si="255"/>
        <v>0</v>
      </c>
      <c r="R121" s="85">
        <f t="shared" ca="1" si="255"/>
        <v>0</v>
      </c>
      <c r="S121" s="85">
        <f t="shared" ca="1" si="255"/>
        <v>1313.4967096611854</v>
      </c>
      <c r="T121" s="85">
        <f t="shared" ca="1" si="255"/>
        <v>1317.6911168407544</v>
      </c>
      <c r="U121" s="85">
        <f t="shared" ca="1" si="255"/>
        <v>1321.8989180786857</v>
      </c>
      <c r="V121" s="85">
        <f t="shared" ca="1" si="255"/>
        <v>1326.2264711548455</v>
      </c>
      <c r="W121" s="85">
        <f t="shared" ca="1" si="255"/>
        <v>1330.5681915136704</v>
      </c>
      <c r="X121" s="85">
        <f t="shared" ca="1" si="255"/>
        <v>1334.9241255351571</v>
      </c>
      <c r="Y121" s="85">
        <f t="shared" ca="1" si="255"/>
        <v>1339.294319751139</v>
      </c>
      <c r="Z121" s="85">
        <f t="shared" ca="1" si="255"/>
        <v>1343.6788208457808</v>
      </c>
      <c r="AA121" s="85">
        <f t="shared" ca="1" si="255"/>
        <v>1348.0776756560817</v>
      </c>
      <c r="AB121" s="85">
        <f t="shared" ca="1" si="255"/>
        <v>1352.4909311723713</v>
      </c>
      <c r="AC121" s="85">
        <f t="shared" ca="1" si="255"/>
        <v>1356.9186345388136</v>
      </c>
      <c r="AD121" s="85">
        <f t="shared" ca="1" si="255"/>
        <v>1361.3608330539103</v>
      </c>
      <c r="AE121" s="85">
        <f t="shared" ca="1" si="255"/>
        <v>1365.8175741710061</v>
      </c>
      <c r="AF121" s="85">
        <f t="shared" ca="1" si="255"/>
        <v>1370.2889054987963</v>
      </c>
      <c r="AG121" s="85">
        <f t="shared" ca="1" si="255"/>
        <v>1374.7748748018339</v>
      </c>
      <c r="AH121" s="85">
        <f t="shared" ca="1" si="255"/>
        <v>1379.2755300010401</v>
      </c>
      <c r="AI121" s="85">
        <f t="shared" ca="1" si="255"/>
        <v>1383.7909191742178</v>
      </c>
      <c r="AJ121" s="85">
        <f t="shared" ca="1" si="255"/>
        <v>1388.3210905565643</v>
      </c>
      <c r="AK121" s="85">
        <f t="shared" ca="1" si="255"/>
        <v>1392.866092541185</v>
      </c>
      <c r="AL121" s="85">
        <f t="shared" ca="1" si="255"/>
        <v>1397.4259736796132</v>
      </c>
      <c r="AM121" s="85">
        <f t="shared" ca="1" si="255"/>
        <v>1402.000782682326</v>
      </c>
      <c r="AN121" s="85">
        <f t="shared" ca="1" si="255"/>
        <v>1406.5905684192671</v>
      </c>
      <c r="AO121" s="85">
        <f t="shared" ca="1" si="255"/>
        <v>1411.1953799203675</v>
      </c>
      <c r="AP121" s="85">
        <f t="shared" ca="1" si="255"/>
        <v>1415.8152663760679</v>
      </c>
      <c r="AQ121" s="85">
        <f t="shared" ca="1" si="255"/>
        <v>1420.4502771378479</v>
      </c>
      <c r="AR121" s="85">
        <f t="shared" ca="1" si="255"/>
        <v>1425.1004617187498</v>
      </c>
      <c r="AS121" s="85">
        <f t="shared" ca="1" si="255"/>
        <v>1429.7658697939085</v>
      </c>
      <c r="AT121" s="85">
        <f t="shared" ca="1" si="255"/>
        <v>1434.4465512010827</v>
      </c>
      <c r="AU121" s="85">
        <f t="shared" ca="1" si="255"/>
        <v>1439.142555941188</v>
      </c>
      <c r="AV121" s="85">
        <f t="shared" ca="1" si="255"/>
        <v>1443.8539341788282</v>
      </c>
      <c r="AW121" s="85">
        <f t="shared" ca="1" si="255"/>
        <v>1448.5807362428338</v>
      </c>
      <c r="AX121" s="85">
        <f t="shared" ca="1" si="255"/>
        <v>1453.3230126267988</v>
      </c>
      <c r="AY121" s="85">
        <f t="shared" ca="1" si="255"/>
        <v>1458.0808139896208</v>
      </c>
      <c r="AZ121" s="85">
        <f t="shared" ca="1" si="255"/>
        <v>1462.8541911560394</v>
      </c>
      <c r="BA121" s="85">
        <f t="shared" ca="1" si="255"/>
        <v>1467.6431951171835</v>
      </c>
      <c r="BB121" s="85">
        <f t="shared" ca="1" si="255"/>
        <v>1472.4478770311121</v>
      </c>
      <c r="BC121" s="85">
        <f t="shared" ca="1" si="255"/>
        <v>1477.2682882233632</v>
      </c>
      <c r="BD121" s="85">
        <f t="shared" ca="1" si="255"/>
        <v>1482.1044801875009</v>
      </c>
      <c r="BE121" s="85">
        <f t="shared" ca="1" si="255"/>
        <v>1486.9565045856662</v>
      </c>
      <c r="BF121" s="85">
        <f t="shared" ca="1" si="255"/>
        <v>1491.8244132491275</v>
      </c>
      <c r="BG121" s="85">
        <f t="shared" ca="1" si="255"/>
        <v>1496.7082581788366</v>
      </c>
      <c r="BH121" s="85">
        <f t="shared" ca="1" si="255"/>
        <v>1501.6080915459825</v>
      </c>
      <c r="BI121" s="85">
        <f t="shared" ca="1" si="255"/>
        <v>1506.5239656925482</v>
      </c>
      <c r="BJ121" s="85">
        <f t="shared" ca="1" si="255"/>
        <v>1511.4559331318721</v>
      </c>
      <c r="BK121" s="85">
        <f t="shared" ca="1" si="255"/>
        <v>1516.4040465492067</v>
      </c>
      <c r="BL121" s="85">
        <f t="shared" ca="1" si="255"/>
        <v>1521.368358802282</v>
      </c>
      <c r="BM121" s="85">
        <f t="shared" ca="1" si="255"/>
        <v>1526.3489229218719</v>
      </c>
      <c r="BN121" s="85">
        <f t="shared" ca="1" si="255"/>
        <v>1531.3457921123575</v>
      </c>
      <c r="BO121" s="85">
        <f t="shared" ca="1" si="255"/>
        <v>1536.3590197522988</v>
      </c>
      <c r="BP121" s="85">
        <f t="shared" ca="1" si="255"/>
        <v>1541.3886593950017</v>
      </c>
      <c r="BQ121" s="85">
        <f t="shared" ca="1" si="255"/>
        <v>1546.4347647690934</v>
      </c>
      <c r="BR121" s="85">
        <f t="shared" ca="1" si="255"/>
        <v>1551.4973897790933</v>
      </c>
      <c r="BS121" s="85">
        <f t="shared" ca="1" si="255"/>
        <v>1556.5765885059911</v>
      </c>
      <c r="BT121" s="85">
        <f t="shared" ref="BT121:EE121" ca="1" si="256">SUM(BT122:BT123)</f>
        <v>1561.672415207822</v>
      </c>
      <c r="BU121" s="85">
        <f t="shared" ca="1" si="256"/>
        <v>1566.7849243202509</v>
      </c>
      <c r="BV121" s="85">
        <f t="shared" ca="1" si="256"/>
        <v>1571.9141704571473</v>
      </c>
      <c r="BW121" s="85">
        <f t="shared" ca="1" si="256"/>
        <v>1577.0602084111754</v>
      </c>
      <c r="BX121" s="85">
        <f t="shared" ca="1" si="256"/>
        <v>1582.2230931543738</v>
      </c>
      <c r="BY121" s="85">
        <f t="shared" ca="1" si="256"/>
        <v>1587.4028798387469</v>
      </c>
      <c r="BZ121" s="85">
        <f t="shared" ca="1" si="256"/>
        <v>1592.5996237968523</v>
      </c>
      <c r="CA121" s="85">
        <f t="shared" ca="1" si="256"/>
        <v>1597.8133805423911</v>
      </c>
      <c r="CB121" s="85">
        <f t="shared" ca="1" si="256"/>
        <v>1603.0442057708026</v>
      </c>
      <c r="CC121" s="85">
        <f t="shared" ca="1" si="256"/>
        <v>1608.2921553598578</v>
      </c>
      <c r="CD121" s="85">
        <f t="shared" ca="1" si="256"/>
        <v>1613.5572853702577</v>
      </c>
      <c r="CE121" s="85">
        <f t="shared" ca="1" si="256"/>
        <v>1618.8396520462311</v>
      </c>
      <c r="CF121" s="85">
        <f t="shared" ca="1" si="256"/>
        <v>1624.1393118161354</v>
      </c>
      <c r="CG121" s="85">
        <f t="shared" ca="1" si="256"/>
        <v>1629.4563212930614</v>
      </c>
      <c r="CH121" s="85">
        <f t="shared" ca="1" si="256"/>
        <v>1634.7907372754337</v>
      </c>
      <c r="CI121" s="85">
        <f t="shared" ca="1" si="256"/>
        <v>1640.1426167476232</v>
      </c>
      <c r="CJ121" s="85">
        <f t="shared" ca="1" si="256"/>
        <v>1645.5120168805495</v>
      </c>
      <c r="CK121" s="85">
        <f t="shared" ca="1" si="256"/>
        <v>1650.8989950322978</v>
      </c>
      <c r="CL121" s="85">
        <f t="shared" ca="1" si="256"/>
        <v>1656.3036087487269</v>
      </c>
      <c r="CM121" s="85">
        <f t="shared" ca="1" si="256"/>
        <v>1661.7259157640874</v>
      </c>
      <c r="CN121" s="85">
        <f t="shared" ca="1" si="256"/>
        <v>1667.165974001635</v>
      </c>
      <c r="CO121" s="85">
        <f t="shared" ca="1" si="256"/>
        <v>1672.6238415742525</v>
      </c>
      <c r="CP121" s="85">
        <f t="shared" ca="1" si="256"/>
        <v>1678.0995767850686</v>
      </c>
      <c r="CQ121" s="85">
        <f t="shared" ca="1" si="256"/>
        <v>1683.5932381280813</v>
      </c>
      <c r="CR121" s="85">
        <f t="shared" ca="1" si="256"/>
        <v>1689.1048842887824</v>
      </c>
      <c r="CS121" s="85">
        <f t="shared" ca="1" si="256"/>
        <v>1694.6345741447849</v>
      </c>
      <c r="CT121" s="85">
        <f t="shared" ca="1" si="256"/>
        <v>1700.1823667664526</v>
      </c>
      <c r="CU121" s="85">
        <f t="shared" ca="1" si="256"/>
        <v>1705.748321417529</v>
      </c>
      <c r="CV121" s="85">
        <f t="shared" ca="1" si="256"/>
        <v>1711.3324975557725</v>
      </c>
      <c r="CW121" s="85">
        <f t="shared" ca="1" si="256"/>
        <v>1716.9349548335908</v>
      </c>
      <c r="CX121" s="85">
        <f t="shared" ca="1" si="256"/>
        <v>1722.5557530986773</v>
      </c>
      <c r="CY121" s="85">
        <f t="shared" ca="1" si="256"/>
        <v>1728.1949523946523</v>
      </c>
      <c r="CZ121" s="85">
        <f t="shared" ca="1" si="256"/>
        <v>1733.8526129617021</v>
      </c>
      <c r="DA121" s="85">
        <f t="shared" ca="1" si="256"/>
        <v>1739.5287952372241</v>
      </c>
      <c r="DB121" s="85">
        <f t="shared" ca="1" si="256"/>
        <v>1745.223559856473</v>
      </c>
      <c r="DC121" s="85">
        <f t="shared" ca="1" si="256"/>
        <v>1750.9369676532058</v>
      </c>
      <c r="DD121" s="85">
        <f t="shared" ca="1" si="256"/>
        <v>1756.669079660335</v>
      </c>
      <c r="DE121" s="85">
        <f t="shared" ca="1" si="256"/>
        <v>1762.4199571105778</v>
      </c>
      <c r="DF121" s="85">
        <f t="shared" ca="1" si="256"/>
        <v>1768.1896614371121</v>
      </c>
      <c r="DG121" s="85">
        <f t="shared" ca="1" si="256"/>
        <v>1773.9782542742316</v>
      </c>
      <c r="DH121" s="85">
        <f t="shared" ca="1" si="256"/>
        <v>1779.7857974580049</v>
      </c>
      <c r="DI121" s="85">
        <f t="shared" ca="1" si="256"/>
        <v>1785.6123530269363</v>
      </c>
      <c r="DJ121" s="85">
        <f t="shared" ca="1" si="256"/>
        <v>1791.4579832226259</v>
      </c>
      <c r="DK121" s="85">
        <f t="shared" ca="1" si="256"/>
        <v>1797.3227504904396</v>
      </c>
      <c r="DL121" s="85">
        <f t="shared" ca="1" si="256"/>
        <v>1803.2067174801716</v>
      </c>
      <c r="DM121" s="85">
        <f t="shared" ca="1" si="256"/>
        <v>1809.1099470467148</v>
      </c>
      <c r="DN121" s="85">
        <f t="shared" ca="1" si="256"/>
        <v>1815.0325022507334</v>
      </c>
      <c r="DO121" s="85">
        <f t="shared" ca="1" si="256"/>
        <v>1820.9744463593356</v>
      </c>
      <c r="DP121" s="85">
        <f t="shared" ca="1" si="256"/>
        <v>1826.9358428467499</v>
      </c>
      <c r="DQ121" s="85">
        <f t="shared" ca="1" si="256"/>
        <v>1832.9167553950022</v>
      </c>
      <c r="DR121" s="85">
        <f t="shared" ca="1" si="256"/>
        <v>1838.9172478945977</v>
      </c>
      <c r="DS121" s="85">
        <f t="shared" ca="1" si="256"/>
        <v>1844.937384445202</v>
      </c>
      <c r="DT121" s="85">
        <f t="shared" ca="1" si="256"/>
        <v>1850.9772293563267</v>
      </c>
      <c r="DU121" s="85">
        <f t="shared" ca="1" si="256"/>
        <v>1857.0368471480147</v>
      </c>
      <c r="DV121" s="85">
        <f t="shared" ca="1" si="256"/>
        <v>1863.1163025515323</v>
      </c>
      <c r="DW121" s="85">
        <f t="shared" ca="1" si="256"/>
        <v>1869.2156605100586</v>
      </c>
      <c r="DX121" s="85">
        <f t="shared" ca="1" si="256"/>
        <v>1875.3349861793797</v>
      </c>
      <c r="DY121" s="85">
        <f t="shared" ca="1" si="256"/>
        <v>1881.4743449285843</v>
      </c>
      <c r="DZ121" s="85">
        <f t="shared" ca="1" si="256"/>
        <v>1887.6338023407636</v>
      </c>
      <c r="EA121" s="85">
        <f t="shared" ca="1" si="256"/>
        <v>1893.8134242137101</v>
      </c>
      <c r="EB121" s="85">
        <f t="shared" ca="1" si="256"/>
        <v>1900.0132765606209</v>
      </c>
      <c r="EC121" s="85">
        <f t="shared" ca="1" si="256"/>
        <v>1906.2334256108034</v>
      </c>
      <c r="ED121" s="85">
        <f t="shared" ca="1" si="256"/>
        <v>1912.4739378103829</v>
      </c>
      <c r="EE121" s="85">
        <f t="shared" ca="1" si="256"/>
        <v>1918.7348798230114</v>
      </c>
      <c r="EF121" s="85">
        <f t="shared" ref="EF121:GQ121" ca="1" si="257">SUM(EF122:EF123)</f>
        <v>1925.0163185305805</v>
      </c>
      <c r="EG121" s="85">
        <f t="shared" ca="1" si="257"/>
        <v>1931.3183210339362</v>
      </c>
      <c r="EH121" s="85">
        <f t="shared" ca="1" si="257"/>
        <v>1937.6409546535947</v>
      </c>
      <c r="EI121" s="85">
        <f t="shared" ca="1" si="257"/>
        <v>1943.9842869304623</v>
      </c>
      <c r="EJ121" s="85">
        <f t="shared" ca="1" si="257"/>
        <v>1950.3483856265557</v>
      </c>
      <c r="EK121" s="85">
        <f t="shared" ca="1" si="257"/>
        <v>1956.7333187257291</v>
      </c>
      <c r="EL121" s="85">
        <f t="shared" ca="1" si="257"/>
        <v>1963.1391544343958</v>
      </c>
      <c r="EM121" s="85">
        <f t="shared" ca="1" si="257"/>
        <v>1969.5659611822603</v>
      </c>
      <c r="EN121" s="85">
        <f t="shared" ca="1" si="257"/>
        <v>1976.0138076230471</v>
      </c>
      <c r="EO121" s="85">
        <f t="shared" ca="1" si="257"/>
        <v>1982.4827626352371</v>
      </c>
      <c r="EP121" s="85">
        <f t="shared" ca="1" si="257"/>
        <v>1988.9728953227993</v>
      </c>
      <c r="EQ121" s="85">
        <f t="shared" ca="1" si="257"/>
        <v>1995.484275015933</v>
      </c>
      <c r="ER121" s="85">
        <f t="shared" ca="1" si="257"/>
        <v>2002.0169712718052</v>
      </c>
      <c r="ES121" s="85">
        <f t="shared" ca="1" si="257"/>
        <v>2008.5710538752949</v>
      </c>
      <c r="ET121" s="85">
        <f t="shared" ca="1" si="257"/>
        <v>2015.1465928397397</v>
      </c>
      <c r="EU121" s="85">
        <f t="shared" ca="1" si="257"/>
        <v>2021.743658407682</v>
      </c>
      <c r="EV121" s="85">
        <f t="shared" ca="1" si="257"/>
        <v>2028.3623210516191</v>
      </c>
      <c r="EW121" s="85">
        <f t="shared" ca="1" si="257"/>
        <v>2035.0026514747594</v>
      </c>
      <c r="EX121" s="85">
        <f t="shared" ca="1" si="257"/>
        <v>2041.6647206117727</v>
      </c>
      <c r="EY121" s="85">
        <f t="shared" ca="1" si="257"/>
        <v>2048.3485996295522</v>
      </c>
      <c r="EZ121" s="85">
        <f t="shared" ca="1" si="257"/>
        <v>2055.0543599279704</v>
      </c>
      <c r="FA121" s="85">
        <f t="shared" ca="1" si="257"/>
        <v>2061.7820731406482</v>
      </c>
      <c r="FB121" s="85">
        <f t="shared" ca="1" si="257"/>
        <v>2068.5318111357133</v>
      </c>
      <c r="FC121" s="85">
        <f t="shared" ca="1" si="257"/>
        <v>2075.3036460165722</v>
      </c>
      <c r="FD121" s="85">
        <f t="shared" ca="1" si="257"/>
        <v>2082.0976501226787</v>
      </c>
      <c r="FE121" s="85">
        <f t="shared" ca="1" si="257"/>
        <v>2088.9138960303085</v>
      </c>
      <c r="FF121" s="85">
        <f t="shared" ca="1" si="257"/>
        <v>2095.7524565533313</v>
      </c>
      <c r="FG121" s="85">
        <f t="shared" ca="1" si="257"/>
        <v>2102.6134047439909</v>
      </c>
      <c r="FH121" s="85">
        <f t="shared" ca="1" si="257"/>
        <v>2109.4968138936856</v>
      </c>
      <c r="FI121" s="85">
        <f t="shared" ca="1" si="257"/>
        <v>2116.4027575337514</v>
      </c>
      <c r="FJ121" s="85">
        <f t="shared" ca="1" si="257"/>
        <v>2123.3313094362452</v>
      </c>
      <c r="FK121" s="85">
        <f t="shared" ca="1" si="257"/>
        <v>2130.282543614735</v>
      </c>
      <c r="FL121" s="85">
        <f t="shared" ca="1" si="257"/>
        <v>2137.2565343250908</v>
      </c>
      <c r="FM121" s="85">
        <f t="shared" ca="1" si="257"/>
        <v>2144.253356066275</v>
      </c>
      <c r="FN121" s="85">
        <f t="shared" ca="1" si="257"/>
        <v>2151.2730835811431</v>
      </c>
      <c r="FO121" s="85">
        <f t="shared" ca="1" si="257"/>
        <v>2158.315791857236</v>
      </c>
      <c r="FP121" s="85">
        <f t="shared" ca="1" si="257"/>
        <v>2165.3815561275874</v>
      </c>
      <c r="FQ121" s="85">
        <f t="shared" ca="1" si="257"/>
        <v>2172.4704518715216</v>
      </c>
      <c r="FR121" s="85">
        <f t="shared" ca="1" si="257"/>
        <v>2179.5825548154653</v>
      </c>
      <c r="FS121" s="85">
        <f t="shared" ca="1" si="257"/>
        <v>2186.7179409337518</v>
      </c>
      <c r="FT121" s="85">
        <f t="shared" ca="1" si="257"/>
        <v>2193.8766864494346</v>
      </c>
      <c r="FU121" s="85">
        <f t="shared" ca="1" si="257"/>
        <v>2201.0588678351028</v>
      </c>
      <c r="FV121" s="85">
        <f t="shared" ca="1" si="257"/>
        <v>2208.2645618136962</v>
      </c>
      <c r="FW121" s="85">
        <f t="shared" ca="1" si="257"/>
        <v>2215.4938453593263</v>
      </c>
      <c r="FX121" s="85">
        <f t="shared" ca="1" si="257"/>
        <v>2222.7467956980954</v>
      </c>
      <c r="FY121" s="85">
        <f t="shared" ca="1" si="257"/>
        <v>2230.0234903089272</v>
      </c>
      <c r="FZ121" s="85">
        <f t="shared" ca="1" si="257"/>
        <v>2237.3240069243893</v>
      </c>
      <c r="GA121" s="85">
        <f t="shared" ca="1" si="257"/>
        <v>2244.6484235315265</v>
      </c>
      <c r="GB121" s="85">
        <f t="shared" ca="1" si="257"/>
        <v>2251.9968183726924</v>
      </c>
      <c r="GC121" s="85">
        <f t="shared" ca="1" si="257"/>
        <v>2259.3692699463841</v>
      </c>
      <c r="GD121" s="85">
        <f t="shared" ca="1" si="257"/>
        <v>2266.7658570080853</v>
      </c>
      <c r="GE121" s="85">
        <f t="shared" ca="1" si="257"/>
        <v>2274.1866585711027</v>
      </c>
      <c r="GF121" s="85">
        <f t="shared" ca="1" si="257"/>
        <v>2281.631753907413</v>
      </c>
      <c r="GG121" s="85">
        <f t="shared" ca="1" si="257"/>
        <v>2289.1012225485083</v>
      </c>
      <c r="GH121" s="85">
        <f t="shared" ca="1" si="257"/>
        <v>2296.5951442862452</v>
      </c>
      <c r="GI121" s="85">
        <f t="shared" ca="1" si="257"/>
        <v>2304.1135991737001</v>
      </c>
      <c r="GJ121" s="85">
        <f t="shared" ca="1" si="257"/>
        <v>2311.6566675260206</v>
      </c>
      <c r="GK121" s="85">
        <f t="shared" ca="1" si="257"/>
        <v>2319.2244299212862</v>
      </c>
      <c r="GL121" s="85">
        <f t="shared" ca="1" si="257"/>
        <v>2326.8169672013669</v>
      </c>
      <c r="GM121" s="85">
        <f t="shared" ca="1" si="257"/>
        <v>2334.4343604727892</v>
      </c>
      <c r="GN121" s="85">
        <f t="shared" ca="1" si="257"/>
        <v>2342.0766911076007</v>
      </c>
      <c r="GO121" s="85">
        <f t="shared" ca="1" si="257"/>
        <v>2349.7440407442405</v>
      </c>
      <c r="GP121" s="85">
        <f t="shared" ca="1" si="257"/>
        <v>2357.4364912884103</v>
      </c>
      <c r="GQ121" s="85">
        <f t="shared" ca="1" si="257"/>
        <v>2365.1541249139482</v>
      </c>
      <c r="GR121" s="85">
        <f t="shared" ref="GR121:IL121" ca="1" si="258">SUM(GR122:GR123)</f>
        <v>2372.8970240637113</v>
      </c>
      <c r="GS121" s="85">
        <f t="shared" ca="1" si="258"/>
        <v>2380.6652714504498</v>
      </c>
      <c r="GT121" s="85">
        <f t="shared" ca="1" si="258"/>
        <v>2388.4589500576963</v>
      </c>
      <c r="GU121" s="85">
        <f t="shared" ca="1" si="258"/>
        <v>2396.2781431406493</v>
      </c>
      <c r="GV121" s="85">
        <f t="shared" ca="1" si="258"/>
        <v>2404.1229342270626</v>
      </c>
      <c r="GW121" s="85">
        <f t="shared" ca="1" si="258"/>
        <v>2411.9934071181383</v>
      </c>
      <c r="GX121" s="85">
        <f t="shared" ca="1" si="258"/>
        <v>2419.8896458894228</v>
      </c>
      <c r="GY121" s="85">
        <f t="shared" ca="1" si="258"/>
        <v>2427.8117348917026</v>
      </c>
      <c r="GZ121" s="85">
        <f t="shared" ca="1" si="258"/>
        <v>2435.7597587519067</v>
      </c>
      <c r="HA121" s="85">
        <f t="shared" ca="1" si="258"/>
        <v>2443.7338023740126</v>
      </c>
      <c r="HB121" s="85">
        <f t="shared" ca="1" si="258"/>
        <v>2451.733950939948</v>
      </c>
      <c r="HC121" s="85">
        <f t="shared" ca="1" si="258"/>
        <v>2459.7602899105077</v>
      </c>
      <c r="HD121" s="85">
        <f t="shared" ca="1" si="258"/>
        <v>2467.812905026261</v>
      </c>
      <c r="HE121" s="85">
        <f t="shared" ca="1" si="258"/>
        <v>2475.8918823084696</v>
      </c>
      <c r="HF121" s="85">
        <f t="shared" ca="1" si="258"/>
        <v>2483.9973080600062</v>
      </c>
      <c r="HG121" s="85">
        <f t="shared" ca="1" si="258"/>
        <v>2492.129268866277</v>
      </c>
      <c r="HH121" s="85">
        <f t="shared" ca="1" si="258"/>
        <v>2500.2878515961465</v>
      </c>
      <c r="HI121" s="85">
        <f t="shared" ca="1" si="258"/>
        <v>2508.4731434028658</v>
      </c>
      <c r="HJ121" s="85">
        <f t="shared" ca="1" si="258"/>
        <v>2516.6852317250014</v>
      </c>
      <c r="HK121" s="85">
        <f t="shared" ca="1" si="258"/>
        <v>2524.924204287372</v>
      </c>
      <c r="HL121" s="85">
        <f t="shared" ca="1" si="258"/>
        <v>2533.1901491019844</v>
      </c>
      <c r="HM121" s="85">
        <f t="shared" ca="1" si="258"/>
        <v>2541.4831544689732</v>
      </c>
      <c r="HN121" s="85">
        <f t="shared" ca="1" si="258"/>
        <v>2549.8033089775472</v>
      </c>
      <c r="HO121" s="85">
        <f t="shared" ca="1" si="258"/>
        <v>2558.1507015069301</v>
      </c>
      <c r="HP121" s="85">
        <f t="shared" ca="1" si="258"/>
        <v>2566.5254212273135</v>
      </c>
      <c r="HQ121" s="85">
        <f t="shared" ca="1" si="258"/>
        <v>2574.9275576008104</v>
      </c>
      <c r="HR121" s="85">
        <f t="shared" ca="1" si="258"/>
        <v>2583.3572003824079</v>
      </c>
      <c r="HS121" s="85">
        <f t="shared" ca="1" si="258"/>
        <v>2591.8144396209304</v>
      </c>
      <c r="HT121" s="85">
        <f t="shared" ca="1" si="258"/>
        <v>2600.2993656599947</v>
      </c>
      <c r="HU121" s="85">
        <f t="shared" ca="1" si="258"/>
        <v>2608.8120691389827</v>
      </c>
      <c r="HV121" s="85">
        <f t="shared" ca="1" si="258"/>
        <v>2617.3526409940032</v>
      </c>
      <c r="HW121" s="85">
        <f t="shared" ca="1" si="258"/>
        <v>2625.921172458869</v>
      </c>
      <c r="HX121" s="85">
        <f t="shared" ca="1" si="258"/>
        <v>2634.5177550660655</v>
      </c>
      <c r="HY121" s="85">
        <f t="shared" ca="1" si="258"/>
        <v>2643.1424806477348</v>
      </c>
      <c r="HZ121" s="85">
        <f t="shared" ca="1" si="258"/>
        <v>2651.795441336651</v>
      </c>
      <c r="IA121" s="85">
        <f t="shared" ca="1" si="258"/>
        <v>2660.4767295672086</v>
      </c>
      <c r="IB121" s="85">
        <f t="shared" ca="1" si="258"/>
        <v>2669.1864380764068</v>
      </c>
      <c r="IC121" s="85">
        <f t="shared" ca="1" si="258"/>
        <v>2677.9246599048433</v>
      </c>
      <c r="ID121" s="85">
        <f t="shared" ca="1" si="258"/>
        <v>2677.9246599048433</v>
      </c>
      <c r="IE121" s="85">
        <f t="shared" ca="1" si="258"/>
        <v>2677.9246599048433</v>
      </c>
      <c r="IF121" s="85">
        <f t="shared" ca="1" si="258"/>
        <v>2677.9246599048433</v>
      </c>
      <c r="IG121" s="85">
        <f t="shared" ca="1" si="258"/>
        <v>2677.9246599048433</v>
      </c>
      <c r="IH121" s="85">
        <f t="shared" ca="1" si="258"/>
        <v>2677.9246599048433</v>
      </c>
      <c r="II121" s="85">
        <f t="shared" ca="1" si="258"/>
        <v>2677.9246599048433</v>
      </c>
      <c r="IJ121" s="85">
        <f t="shared" ca="1" si="258"/>
        <v>2677.9246599048433</v>
      </c>
      <c r="IK121" s="85">
        <f t="shared" ca="1" si="258"/>
        <v>2677.9246599048433</v>
      </c>
      <c r="IL121" s="85">
        <f t="shared" ca="1" si="258"/>
        <v>2677.9246599048433</v>
      </c>
      <c r="IM121" s="182"/>
      <c r="IN121" s="182"/>
    </row>
    <row r="122" spans="2:248" ht="12" customHeight="1" outlineLevel="3" x14ac:dyDescent="0.3">
      <c r="B122" s="26" t="s">
        <v>284</v>
      </c>
      <c r="C122" s="56" t="s">
        <v>150</v>
      </c>
      <c r="E122" s="85">
        <f>Assump!$D$74</f>
        <v>15</v>
      </c>
      <c r="F122" s="48"/>
      <c r="G122" s="85">
        <f t="shared" ref="G122:BR122" ca="1" si="259">$E122*G$8*G$98</f>
        <v>0</v>
      </c>
      <c r="H122" s="85">
        <f t="shared" ca="1" si="259"/>
        <v>0</v>
      </c>
      <c r="I122" s="85">
        <f t="shared" ca="1" si="259"/>
        <v>0</v>
      </c>
      <c r="J122" s="85">
        <f t="shared" ca="1" si="259"/>
        <v>0</v>
      </c>
      <c r="K122" s="85">
        <f t="shared" ca="1" si="259"/>
        <v>0</v>
      </c>
      <c r="L122" s="85">
        <f t="shared" ca="1" si="259"/>
        <v>0</v>
      </c>
      <c r="M122" s="85">
        <f t="shared" ca="1" si="259"/>
        <v>0</v>
      </c>
      <c r="N122" s="85">
        <f t="shared" ca="1" si="259"/>
        <v>0</v>
      </c>
      <c r="O122" s="85">
        <f t="shared" ca="1" si="259"/>
        <v>0</v>
      </c>
      <c r="P122" s="85">
        <f t="shared" ca="1" si="259"/>
        <v>0</v>
      </c>
      <c r="Q122" s="85">
        <f t="shared" ca="1" si="259"/>
        <v>0</v>
      </c>
      <c r="R122" s="85">
        <f t="shared" ca="1" si="259"/>
        <v>0</v>
      </c>
      <c r="S122" s="85">
        <f t="shared" ca="1" si="259"/>
        <v>15.047899707118232</v>
      </c>
      <c r="T122" s="85">
        <f t="shared" ca="1" si="259"/>
        <v>15.095952373032599</v>
      </c>
      <c r="U122" s="85">
        <f t="shared" ca="1" si="259"/>
        <v>15.144158486188537</v>
      </c>
      <c r="V122" s="85">
        <f t="shared" ca="1" si="259"/>
        <v>15.193736520292697</v>
      </c>
      <c r="W122" s="85">
        <f t="shared" ca="1" si="259"/>
        <v>15.243476859979427</v>
      </c>
      <c r="X122" s="85">
        <f t="shared" ca="1" si="259"/>
        <v>15.293380036594971</v>
      </c>
      <c r="Y122" s="85">
        <f t="shared" ca="1" si="259"/>
        <v>15.343446583225059</v>
      </c>
      <c r="Z122" s="85">
        <f t="shared" ca="1" si="259"/>
        <v>15.393677034700605</v>
      </c>
      <c r="AA122" s="85">
        <f t="shared" ca="1" si="259"/>
        <v>15.444071927603428</v>
      </c>
      <c r="AB122" s="85">
        <f t="shared" ca="1" si="259"/>
        <v>15.494631800271964</v>
      </c>
      <c r="AC122" s="85">
        <f t="shared" ca="1" si="259"/>
        <v>15.545357192807039</v>
      </c>
      <c r="AD122" s="85">
        <f t="shared" ca="1" si="259"/>
        <v>15.596248647077623</v>
      </c>
      <c r="AE122" s="85">
        <f t="shared" ca="1" si="259"/>
        <v>15.647306706726624</v>
      </c>
      <c r="AF122" s="85">
        <f t="shared" ca="1" si="259"/>
        <v>15.698531917176705</v>
      </c>
      <c r="AG122" s="85">
        <f t="shared" ca="1" si="259"/>
        <v>15.749924825636088</v>
      </c>
      <c r="AH122" s="85">
        <f t="shared" ca="1" si="259"/>
        <v>15.801485981104413</v>
      </c>
      <c r="AI122" s="85">
        <f t="shared" ca="1" si="259"/>
        <v>15.853215934378614</v>
      </c>
      <c r="AJ122" s="85">
        <f t="shared" ca="1" si="259"/>
        <v>15.905115238058778</v>
      </c>
      <c r="AK122" s="85">
        <f t="shared" ca="1" si="259"/>
        <v>15.957184446554072</v>
      </c>
      <c r="AL122" s="85">
        <f t="shared" ca="1" si="259"/>
        <v>16.009424116088642</v>
      </c>
      <c r="AM122" s="85">
        <f t="shared" ca="1" si="259"/>
        <v>16.061834804707573</v>
      </c>
      <c r="AN122" s="85">
        <f t="shared" ca="1" si="259"/>
        <v>16.114417072282855</v>
      </c>
      <c r="AO122" s="85">
        <f t="shared" ca="1" si="259"/>
        <v>16.167171480519333</v>
      </c>
      <c r="AP122" s="85">
        <f t="shared" ca="1" si="259"/>
        <v>16.220098592960742</v>
      </c>
      <c r="AQ122" s="85">
        <f t="shared" ca="1" si="259"/>
        <v>16.273198974995708</v>
      </c>
      <c r="AR122" s="85">
        <f t="shared" ca="1" si="259"/>
        <v>16.326473193863791</v>
      </c>
      <c r="AS122" s="85">
        <f t="shared" ca="1" si="259"/>
        <v>16.379921818661543</v>
      </c>
      <c r="AT122" s="85">
        <f t="shared" ca="1" si="259"/>
        <v>16.433545420348604</v>
      </c>
      <c r="AU122" s="85">
        <f t="shared" ca="1" si="259"/>
        <v>16.487344571753773</v>
      </c>
      <c r="AV122" s="85">
        <f t="shared" ca="1" si="259"/>
        <v>16.541319847581143</v>
      </c>
      <c r="AW122" s="85">
        <f t="shared" ca="1" si="259"/>
        <v>16.595471824416247</v>
      </c>
      <c r="AX122" s="85">
        <f t="shared" ca="1" si="259"/>
        <v>16.6498010807322</v>
      </c>
      <c r="AY122" s="85">
        <f t="shared" ca="1" si="259"/>
        <v>16.704308196895894</v>
      </c>
      <c r="AZ122" s="85">
        <f t="shared" ca="1" si="259"/>
        <v>16.758993755174181</v>
      </c>
      <c r="BA122" s="85">
        <f t="shared" ca="1" si="259"/>
        <v>16.813858339740122</v>
      </c>
      <c r="BB122" s="85">
        <f t="shared" ca="1" si="259"/>
        <v>16.868902536679187</v>
      </c>
      <c r="BC122" s="85">
        <f t="shared" ca="1" si="259"/>
        <v>16.924126933995549</v>
      </c>
      <c r="BD122" s="85">
        <f t="shared" ca="1" si="259"/>
        <v>16.979532121618355</v>
      </c>
      <c r="BE122" s="85">
        <f t="shared" ca="1" si="259"/>
        <v>17.035118691408019</v>
      </c>
      <c r="BF122" s="85">
        <f t="shared" ca="1" si="259"/>
        <v>17.090887237162566</v>
      </c>
      <c r="BG122" s="85">
        <f t="shared" ca="1" si="259"/>
        <v>17.146838354623938</v>
      </c>
      <c r="BH122" s="85">
        <f t="shared" ca="1" si="259"/>
        <v>17.202972641484404</v>
      </c>
      <c r="BI122" s="85">
        <f t="shared" ca="1" si="259"/>
        <v>17.259290697392913</v>
      </c>
      <c r="BJ122" s="85">
        <f t="shared" ca="1" si="259"/>
        <v>17.315793123961502</v>
      </c>
      <c r="BK122" s="85">
        <f t="shared" ca="1" si="259"/>
        <v>17.372480524771742</v>
      </c>
      <c r="BL122" s="85">
        <f t="shared" ca="1" si="259"/>
        <v>17.429353505381162</v>
      </c>
      <c r="BM122" s="85">
        <f t="shared" ca="1" si="259"/>
        <v>17.486412673329738</v>
      </c>
      <c r="BN122" s="85">
        <f t="shared" ca="1" si="259"/>
        <v>17.543658638146365</v>
      </c>
      <c r="BO122" s="85">
        <f t="shared" ca="1" si="259"/>
        <v>17.60109201135538</v>
      </c>
      <c r="BP122" s="85">
        <f t="shared" ca="1" si="259"/>
        <v>17.658713406483098</v>
      </c>
      <c r="BQ122" s="85">
        <f t="shared" ca="1" si="259"/>
        <v>17.71652343906435</v>
      </c>
      <c r="BR122" s="85">
        <f t="shared" ca="1" si="259"/>
        <v>17.774522726649074</v>
      </c>
      <c r="BS122" s="85">
        <f t="shared" ref="BS122:ED122" ca="1" si="260">$E122*BS$8*BS$98</f>
        <v>17.832711888808902</v>
      </c>
      <c r="BT122" s="85">
        <f t="shared" ca="1" si="260"/>
        <v>17.891091547143787</v>
      </c>
      <c r="BU122" s="85">
        <f t="shared" ca="1" si="260"/>
        <v>17.949662325288635</v>
      </c>
      <c r="BV122" s="85">
        <f t="shared" ca="1" si="260"/>
        <v>18.008424848919969</v>
      </c>
      <c r="BW122" s="85">
        <f t="shared" ca="1" si="260"/>
        <v>18.067379745762619</v>
      </c>
      <c r="BX122" s="85">
        <f t="shared" ca="1" si="260"/>
        <v>18.126527645596415</v>
      </c>
      <c r="BY122" s="85">
        <f t="shared" ca="1" si="260"/>
        <v>18.185869180262934</v>
      </c>
      <c r="BZ122" s="85">
        <f t="shared" ca="1" si="260"/>
        <v>18.245404983672223</v>
      </c>
      <c r="CA122" s="85">
        <f t="shared" ca="1" si="260"/>
        <v>18.3051356918096</v>
      </c>
      <c r="CB122" s="85">
        <f t="shared" ca="1" si="260"/>
        <v>18.365061942742429</v>
      </c>
      <c r="CC122" s="85">
        <f t="shared" ca="1" si="260"/>
        <v>18.42518437662693</v>
      </c>
      <c r="CD122" s="85">
        <f t="shared" ca="1" si="260"/>
        <v>18.485503635715045</v>
      </c>
      <c r="CE122" s="85">
        <f t="shared" ca="1" si="260"/>
        <v>18.546020364361265</v>
      </c>
      <c r="CF122" s="85">
        <f t="shared" ca="1" si="260"/>
        <v>18.606735209029544</v>
      </c>
      <c r="CG122" s="85">
        <f t="shared" ca="1" si="260"/>
        <v>18.667648818300187</v>
      </c>
      <c r="CH122" s="85">
        <f t="shared" ca="1" si="260"/>
        <v>18.728761842876771</v>
      </c>
      <c r="CI122" s="85">
        <f t="shared" ca="1" si="260"/>
        <v>18.790074935593129</v>
      </c>
      <c r="CJ122" s="85">
        <f t="shared" ca="1" si="260"/>
        <v>18.85158875142028</v>
      </c>
      <c r="CK122" s="85">
        <f t="shared" ca="1" si="260"/>
        <v>18.913303947473455</v>
      </c>
      <c r="CL122" s="85">
        <f t="shared" ca="1" si="260"/>
        <v>18.975221183019119</v>
      </c>
      <c r="CM122" s="85">
        <f t="shared" ca="1" si="260"/>
        <v>19.037341119481994</v>
      </c>
      <c r="CN122" s="85">
        <f t="shared" ca="1" si="260"/>
        <v>19.099664420452132</v>
      </c>
      <c r="CO122" s="85">
        <f t="shared" ca="1" si="260"/>
        <v>19.162191751692017</v>
      </c>
      <c r="CP122" s="85">
        <f t="shared" ca="1" si="260"/>
        <v>19.224923781143655</v>
      </c>
      <c r="CQ122" s="85">
        <f t="shared" ca="1" si="260"/>
        <v>19.287861178935728</v>
      </c>
      <c r="CR122" s="85">
        <f t="shared" ca="1" si="260"/>
        <v>19.351004617390739</v>
      </c>
      <c r="CS122" s="85">
        <f t="shared" ca="1" si="260"/>
        <v>19.414354771032208</v>
      </c>
      <c r="CT122" s="85">
        <f t="shared" ca="1" si="260"/>
        <v>19.477912316591858</v>
      </c>
      <c r="CU122" s="85">
        <f t="shared" ca="1" si="260"/>
        <v>19.541677933016867</v>
      </c>
      <c r="CV122" s="85">
        <f t="shared" ca="1" si="260"/>
        <v>19.605652301477104</v>
      </c>
      <c r="CW122" s="85">
        <f t="shared" ca="1" si="260"/>
        <v>19.669836105372408</v>
      </c>
      <c r="CX122" s="85">
        <f t="shared" ca="1" si="260"/>
        <v>19.734230030339901</v>
      </c>
      <c r="CY122" s="85">
        <f t="shared" ca="1" si="260"/>
        <v>19.79883476426129</v>
      </c>
      <c r="CZ122" s="85">
        <f t="shared" ca="1" si="260"/>
        <v>19.863650997270234</v>
      </c>
      <c r="DA122" s="85">
        <f t="shared" ca="1" si="260"/>
        <v>19.928679421759714</v>
      </c>
      <c r="DB122" s="85">
        <f t="shared" ca="1" si="260"/>
        <v>19.993920732389416</v>
      </c>
      <c r="DC122" s="85">
        <f t="shared" ca="1" si="260"/>
        <v>20.059375626093171</v>
      </c>
      <c r="DD122" s="85">
        <f t="shared" ca="1" si="260"/>
        <v>20.125044802086386</v>
      </c>
      <c r="DE122" s="85">
        <f t="shared" ca="1" si="260"/>
        <v>20.19092896187351</v>
      </c>
      <c r="DF122" s="85">
        <f t="shared" ca="1" si="260"/>
        <v>20.257028809255548</v>
      </c>
      <c r="DG122" s="85">
        <f t="shared" ca="1" si="260"/>
        <v>20.323345050337558</v>
      </c>
      <c r="DH122" s="85">
        <f t="shared" ca="1" si="260"/>
        <v>20.389878393536204</v>
      </c>
      <c r="DI122" s="85">
        <f t="shared" ca="1" si="260"/>
        <v>20.456629549587323</v>
      </c>
      <c r="DJ122" s="85">
        <f t="shared" ca="1" si="260"/>
        <v>20.523599231553511</v>
      </c>
      <c r="DK122" s="85">
        <f t="shared" ca="1" si="260"/>
        <v>20.590788154831756</v>
      </c>
      <c r="DL122" s="85">
        <f t="shared" ca="1" si="260"/>
        <v>20.658197037161059</v>
      </c>
      <c r="DM122" s="85">
        <f t="shared" ca="1" si="260"/>
        <v>20.725826598630121</v>
      </c>
      <c r="DN122" s="85">
        <f t="shared" ca="1" si="260"/>
        <v>20.793677561685008</v>
      </c>
      <c r="DO122" s="85">
        <f t="shared" ca="1" si="260"/>
        <v>20.861750651136916</v>
      </c>
      <c r="DP122" s="85">
        <f t="shared" ca="1" si="260"/>
        <v>20.930046594169859</v>
      </c>
      <c r="DQ122" s="85">
        <f t="shared" ca="1" si="260"/>
        <v>20.998566120348467</v>
      </c>
      <c r="DR122" s="85">
        <f t="shared" ca="1" si="260"/>
        <v>21.067309961625789</v>
      </c>
      <c r="DS122" s="85">
        <f t="shared" ca="1" si="260"/>
        <v>21.136278852351076</v>
      </c>
      <c r="DT122" s="85">
        <f t="shared" ca="1" si="260"/>
        <v>21.205473529277668</v>
      </c>
      <c r="DU122" s="85">
        <f t="shared" ca="1" si="260"/>
        <v>21.274894731570832</v>
      </c>
      <c r="DV122" s="85">
        <f t="shared" ca="1" si="260"/>
        <v>21.344543200815668</v>
      </c>
      <c r="DW122" s="85">
        <f t="shared" ca="1" si="260"/>
        <v>21.414419681025041</v>
      </c>
      <c r="DX122" s="85">
        <f t="shared" ca="1" si="260"/>
        <v>21.484524918647516</v>
      </c>
      <c r="DY122" s="85">
        <f t="shared" ca="1" si="260"/>
        <v>21.554859662575335</v>
      </c>
      <c r="DZ122" s="85">
        <f t="shared" ca="1" si="260"/>
        <v>21.625424664152423</v>
      </c>
      <c r="EA122" s="85">
        <f t="shared" ca="1" si="260"/>
        <v>21.696220677182403</v>
      </c>
      <c r="EB122" s="85">
        <f t="shared" ca="1" si="260"/>
        <v>21.767248457936663</v>
      </c>
      <c r="EC122" s="85">
        <f t="shared" ca="1" si="260"/>
        <v>21.83850876516242</v>
      </c>
      <c r="ED122" s="85">
        <f t="shared" ca="1" si="260"/>
        <v>21.910002360090832</v>
      </c>
      <c r="EE122" s="85">
        <f t="shared" ref="EE122:GP122" ca="1" si="261">$E122*EE$8*EE$98</f>
        <v>21.981730006445133</v>
      </c>
      <c r="EF122" s="85">
        <f t="shared" ca="1" si="261"/>
        <v>22.053692470448787</v>
      </c>
      <c r="EG122" s="85">
        <f t="shared" ca="1" si="261"/>
        <v>22.125890520833675</v>
      </c>
      <c r="EH122" s="85">
        <f t="shared" ca="1" si="261"/>
        <v>22.198324928848308</v>
      </c>
      <c r="EI122" s="85">
        <f t="shared" ca="1" si="261"/>
        <v>22.270996468266056</v>
      </c>
      <c r="EJ122" s="85">
        <f t="shared" ca="1" si="261"/>
        <v>22.343905915393432</v>
      </c>
      <c r="EK122" s="85">
        <f t="shared" ca="1" si="261"/>
        <v>22.417054049078367</v>
      </c>
      <c r="EL122" s="85">
        <f t="shared" ca="1" si="261"/>
        <v>22.490441650718537</v>
      </c>
      <c r="EM122" s="85">
        <f t="shared" ca="1" si="261"/>
        <v>22.564069504269717</v>
      </c>
      <c r="EN122" s="85">
        <f t="shared" ca="1" si="261"/>
        <v>22.637938396254146</v>
      </c>
      <c r="EO122" s="85">
        <f t="shared" ca="1" si="261"/>
        <v>22.712049115768931</v>
      </c>
      <c r="EP122" s="85">
        <f t="shared" ca="1" si="261"/>
        <v>22.786402454494478</v>
      </c>
      <c r="EQ122" s="85">
        <f t="shared" ca="1" si="261"/>
        <v>22.860999206702953</v>
      </c>
      <c r="ER122" s="85">
        <f t="shared" ca="1" si="261"/>
        <v>22.935840169266754</v>
      </c>
      <c r="ES122" s="85">
        <f t="shared" ca="1" si="261"/>
        <v>23.010926141667039</v>
      </c>
      <c r="ET122" s="85">
        <f t="shared" ca="1" si="261"/>
        <v>23.086257926002254</v>
      </c>
      <c r="EU122" s="85">
        <f t="shared" ca="1" si="261"/>
        <v>23.161836326996713</v>
      </c>
      <c r="EV122" s="85">
        <f t="shared" ca="1" si="261"/>
        <v>23.237662152009182</v>
      </c>
      <c r="EW122" s="85">
        <f t="shared" ca="1" si="261"/>
        <v>23.313736211041515</v>
      </c>
      <c r="EX122" s="85">
        <f t="shared" ca="1" si="261"/>
        <v>23.390059316747294</v>
      </c>
      <c r="EY122" s="85">
        <f t="shared" ca="1" si="261"/>
        <v>23.466632284440522</v>
      </c>
      <c r="EZ122" s="85">
        <f t="shared" ca="1" si="261"/>
        <v>23.54345593210433</v>
      </c>
      <c r="FA122" s="85">
        <f t="shared" ca="1" si="261"/>
        <v>23.620531080399708</v>
      </c>
      <c r="FB122" s="85">
        <f t="shared" ca="1" si="261"/>
        <v>23.69785855267428</v>
      </c>
      <c r="FC122" s="85">
        <f t="shared" ca="1" si="261"/>
        <v>23.775439174971094</v>
      </c>
      <c r="FD122" s="85">
        <f t="shared" ca="1" si="261"/>
        <v>23.853273776037444</v>
      </c>
      <c r="FE122" s="85">
        <f t="shared" ca="1" si="261"/>
        <v>23.931363187333741</v>
      </c>
      <c r="FF122" s="85">
        <f t="shared" ca="1" si="261"/>
        <v>24.009708243042365</v>
      </c>
      <c r="FG122" s="85">
        <f t="shared" ca="1" si="261"/>
        <v>24.088309780076603</v>
      </c>
      <c r="FH122" s="85">
        <f t="shared" ca="1" si="261"/>
        <v>24.167168638089571</v>
      </c>
      <c r="FI122" s="85">
        <f t="shared" ca="1" si="261"/>
        <v>24.246285659483192</v>
      </c>
      <c r="FJ122" s="85">
        <f t="shared" ca="1" si="261"/>
        <v>24.325661689417199</v>
      </c>
      <c r="FK122" s="85">
        <f t="shared" ca="1" si="261"/>
        <v>24.405297575818157</v>
      </c>
      <c r="FL122" s="85">
        <f t="shared" ca="1" si="261"/>
        <v>24.485194169388514</v>
      </c>
      <c r="FM122" s="85">
        <f t="shared" ca="1" si="261"/>
        <v>24.565352323615709</v>
      </c>
      <c r="FN122" s="85">
        <f t="shared" ca="1" si="261"/>
        <v>24.645772894781263</v>
      </c>
      <c r="FO122" s="85">
        <f t="shared" ca="1" si="261"/>
        <v>24.726456741969947</v>
      </c>
      <c r="FP122" s="85">
        <f t="shared" ca="1" si="261"/>
        <v>24.807404727078953</v>
      </c>
      <c r="FQ122" s="85">
        <f t="shared" ca="1" si="261"/>
        <v>24.888617714827102</v>
      </c>
      <c r="FR122" s="85">
        <f t="shared" ca="1" si="261"/>
        <v>24.970096572764074</v>
      </c>
      <c r="FS122" s="85">
        <f t="shared" ca="1" si="261"/>
        <v>25.051842171279681</v>
      </c>
      <c r="FT122" s="85">
        <f t="shared" ca="1" si="261"/>
        <v>25.133855383613167</v>
      </c>
      <c r="FU122" s="85">
        <f t="shared" ca="1" si="261"/>
        <v>25.216137085862535</v>
      </c>
      <c r="FV122" s="85">
        <f t="shared" ca="1" si="261"/>
        <v>25.298688156993904</v>
      </c>
      <c r="FW122" s="85">
        <f t="shared" ca="1" si="261"/>
        <v>25.381509478850901</v>
      </c>
      <c r="FX122" s="85">
        <f t="shared" ca="1" si="261"/>
        <v>25.464601936164073</v>
      </c>
      <c r="FY122" s="85">
        <f t="shared" ca="1" si="261"/>
        <v>25.547966416560353</v>
      </c>
      <c r="FZ122" s="85">
        <f t="shared" ca="1" si="261"/>
        <v>25.631603810572525</v>
      </c>
      <c r="GA122" s="85">
        <f t="shared" ca="1" si="261"/>
        <v>25.715515011648758</v>
      </c>
      <c r="GB122" s="85">
        <f t="shared" ca="1" si="261"/>
        <v>25.799700916162127</v>
      </c>
      <c r="GC122" s="85">
        <f t="shared" ca="1" si="261"/>
        <v>25.8841624234202</v>
      </c>
      <c r="GD122" s="85">
        <f t="shared" ca="1" si="261"/>
        <v>25.968900435674652</v>
      </c>
      <c r="GE122" s="85">
        <f t="shared" ca="1" si="261"/>
        <v>26.053915858130878</v>
      </c>
      <c r="GF122" s="85">
        <f t="shared" ca="1" si="261"/>
        <v>26.139209598957706</v>
      </c>
      <c r="GG122" s="85">
        <f t="shared" ca="1" si="261"/>
        <v>26.224782569297052</v>
      </c>
      <c r="GH122" s="85">
        <f t="shared" ca="1" si="261"/>
        <v>26.310635683273674</v>
      </c>
      <c r="GI122" s="85">
        <f t="shared" ca="1" si="261"/>
        <v>26.396769858004948</v>
      </c>
      <c r="GJ122" s="85">
        <f t="shared" ca="1" si="261"/>
        <v>26.483186013610649</v>
      </c>
      <c r="GK122" s="85">
        <f t="shared" ca="1" si="261"/>
        <v>26.569885073222778</v>
      </c>
      <c r="GL122" s="85">
        <f t="shared" ca="1" si="261"/>
        <v>26.656867962995442</v>
      </c>
      <c r="GM122" s="85">
        <f t="shared" ca="1" si="261"/>
        <v>26.744135612114725</v>
      </c>
      <c r="GN122" s="85">
        <f t="shared" ca="1" si="261"/>
        <v>26.831688952808626</v>
      </c>
      <c r="GO122" s="85">
        <f t="shared" ca="1" si="261"/>
        <v>26.91952892035702</v>
      </c>
      <c r="GP122" s="85">
        <f t="shared" ca="1" si="261"/>
        <v>27.007656453101649</v>
      </c>
      <c r="GQ122" s="85">
        <f t="shared" ref="GQ122:IL122" ca="1" si="262">$E122*GQ$8*GQ$98</f>
        <v>27.09607249245613</v>
      </c>
      <c r="GR122" s="85">
        <f t="shared" ca="1" si="262"/>
        <v>27.184777982916028</v>
      </c>
      <c r="GS122" s="85">
        <f t="shared" ca="1" si="262"/>
        <v>27.273773872068947</v>
      </c>
      <c r="GT122" s="85">
        <f t="shared" ca="1" si="262"/>
        <v>27.363061110604637</v>
      </c>
      <c r="GU122" s="85">
        <f t="shared" ca="1" si="262"/>
        <v>27.452640652325165</v>
      </c>
      <c r="GV122" s="85">
        <f t="shared" ca="1" si="262"/>
        <v>27.542513454155092</v>
      </c>
      <c r="GW122" s="85">
        <f t="shared" ca="1" si="262"/>
        <v>27.632680476151709</v>
      </c>
      <c r="GX122" s="85">
        <f t="shared" ca="1" si="262"/>
        <v>27.723142681515277</v>
      </c>
      <c r="GY122" s="85">
        <f t="shared" ca="1" si="262"/>
        <v>27.813901036599329</v>
      </c>
      <c r="GZ122" s="85">
        <f t="shared" ca="1" si="262"/>
        <v>27.904956510920989</v>
      </c>
      <c r="HA122" s="85">
        <f t="shared" ca="1" si="262"/>
        <v>27.996310077171323</v>
      </c>
      <c r="HB122" s="85">
        <f t="shared" ca="1" si="262"/>
        <v>28.087962711225735</v>
      </c>
      <c r="HC122" s="85">
        <f t="shared" ca="1" si="262"/>
        <v>28.179915392154395</v>
      </c>
      <c r="HD122" s="85">
        <f t="shared" ca="1" si="262"/>
        <v>28.272169102232692</v>
      </c>
      <c r="HE122" s="85">
        <f t="shared" ca="1" si="262"/>
        <v>28.364724826951726</v>
      </c>
      <c r="HF122" s="85">
        <f t="shared" ca="1" si="262"/>
        <v>28.457583555028844</v>
      </c>
      <c r="HG122" s="85">
        <f t="shared" ca="1" si="262"/>
        <v>28.550746278418188</v>
      </c>
      <c r="HH122" s="85">
        <f t="shared" ca="1" si="262"/>
        <v>28.644213992321312</v>
      </c>
      <c r="HI122" s="85">
        <f t="shared" ca="1" si="262"/>
        <v>28.737987695197791</v>
      </c>
      <c r="HJ122" s="85">
        <f t="shared" ca="1" si="262"/>
        <v>28.832068388775905</v>
      </c>
      <c r="HK122" s="85">
        <f t="shared" ca="1" si="262"/>
        <v>28.926457078063319</v>
      </c>
      <c r="HL122" s="85">
        <f t="shared" ca="1" si="262"/>
        <v>29.021154771357843</v>
      </c>
      <c r="HM122" s="85">
        <f t="shared" ca="1" si="262"/>
        <v>29.116162480258193</v>
      </c>
      <c r="HN122" s="85">
        <f t="shared" ca="1" si="262"/>
        <v>29.211481219674781</v>
      </c>
      <c r="HO122" s="85">
        <f t="shared" ca="1" si="262"/>
        <v>29.30711200784059</v>
      </c>
      <c r="HP122" s="85">
        <f t="shared" ca="1" si="262"/>
        <v>29.403055866322017</v>
      </c>
      <c r="HQ122" s="85">
        <f t="shared" ca="1" si="262"/>
        <v>29.499313820029816</v>
      </c>
      <c r="HR122" s="85">
        <f t="shared" ca="1" si="262"/>
        <v>29.595886897230017</v>
      </c>
      <c r="HS122" s="85">
        <f t="shared" ca="1" si="262"/>
        <v>29.692776129554936</v>
      </c>
      <c r="HT122" s="85">
        <f t="shared" ca="1" si="262"/>
        <v>29.789982552014187</v>
      </c>
      <c r="HU122" s="85">
        <f t="shared" ca="1" si="262"/>
        <v>29.887507203005729</v>
      </c>
      <c r="HV122" s="85">
        <f t="shared" ca="1" si="262"/>
        <v>29.985351124326964</v>
      </c>
      <c r="HW122" s="85">
        <f t="shared" ca="1" si="262"/>
        <v>30.083515361185878</v>
      </c>
      <c r="HX122" s="85">
        <f t="shared" ca="1" si="262"/>
        <v>30.182000962212182</v>
      </c>
      <c r="HY122" s="85">
        <f t="shared" ca="1" si="262"/>
        <v>30.280808979468542</v>
      </c>
      <c r="HZ122" s="85">
        <f t="shared" ca="1" si="262"/>
        <v>30.379940468461793</v>
      </c>
      <c r="IA122" s="85">
        <f t="shared" ca="1" si="262"/>
        <v>30.479396488154229</v>
      </c>
      <c r="IB122" s="85">
        <f t="shared" ca="1" si="262"/>
        <v>30.579178100974911</v>
      </c>
      <c r="IC122" s="85">
        <f t="shared" ca="1" si="262"/>
        <v>30.679286372831022</v>
      </c>
      <c r="ID122" s="85">
        <f t="shared" ca="1" si="262"/>
        <v>30.679286372831022</v>
      </c>
      <c r="IE122" s="85">
        <f t="shared" ca="1" si="262"/>
        <v>30.679286372831022</v>
      </c>
      <c r="IF122" s="85">
        <f t="shared" ca="1" si="262"/>
        <v>30.679286372831022</v>
      </c>
      <c r="IG122" s="85">
        <f t="shared" ca="1" si="262"/>
        <v>30.679286372831022</v>
      </c>
      <c r="IH122" s="85">
        <f t="shared" ca="1" si="262"/>
        <v>30.679286372831022</v>
      </c>
      <c r="II122" s="85">
        <f t="shared" ca="1" si="262"/>
        <v>30.679286372831022</v>
      </c>
      <c r="IJ122" s="85">
        <f t="shared" ca="1" si="262"/>
        <v>30.679286372831022</v>
      </c>
      <c r="IK122" s="85">
        <f t="shared" ca="1" si="262"/>
        <v>30.679286372831022</v>
      </c>
      <c r="IL122" s="85">
        <f t="shared" ca="1" si="262"/>
        <v>30.679286372831022</v>
      </c>
      <c r="IM122" s="182"/>
      <c r="IN122" s="182"/>
    </row>
    <row r="123" spans="2:248" ht="12" customHeight="1" outlineLevel="3" x14ac:dyDescent="0.3">
      <c r="B123" s="26" t="s">
        <v>285</v>
      </c>
      <c r="C123" s="56" t="s">
        <v>150</v>
      </c>
      <c r="E123" s="85">
        <f>SUM(Assump!$D$75:$D$76)</f>
        <v>1.1666666666666667</v>
      </c>
      <c r="F123" s="48" t="s">
        <v>471</v>
      </c>
      <c r="G123" s="85">
        <f ca="1">$E123*G$8*G$98*G$102/Assump!$D$42</f>
        <v>0</v>
      </c>
      <c r="H123" s="85">
        <f ca="1">$E123*H$8*H$98*H$102/Assump!$D$42</f>
        <v>0</v>
      </c>
      <c r="I123" s="85">
        <f ca="1">$E123*I$8*I$98*I$102/Assump!$D$42</f>
        <v>0</v>
      </c>
      <c r="J123" s="85">
        <f ca="1">$E123*J$8*J$98*J$102/Assump!$D$42</f>
        <v>0</v>
      </c>
      <c r="K123" s="85">
        <f ca="1">$E123*K$8*K$98*K$102/Assump!$D$42</f>
        <v>0</v>
      </c>
      <c r="L123" s="85">
        <f ca="1">$E123*L$8*L$98*L$102/Assump!$D$42</f>
        <v>0</v>
      </c>
      <c r="M123" s="85">
        <f ca="1">$E123*M$8*M$98*M$102/Assump!$D$42</f>
        <v>0</v>
      </c>
      <c r="N123" s="85">
        <f ca="1">$E123*N$8*N$98*N$102/Assump!$D$42</f>
        <v>0</v>
      </c>
      <c r="O123" s="85">
        <f ca="1">$E123*O$8*O$98*O$102/Assump!$D$42</f>
        <v>0</v>
      </c>
      <c r="P123" s="85">
        <f ca="1">$E123*P$8*P$98*P$102/Assump!$D$42</f>
        <v>0</v>
      </c>
      <c r="Q123" s="85">
        <f ca="1">$E123*Q$8*Q$98*Q$102/Assump!$D$42</f>
        <v>0</v>
      </c>
      <c r="R123" s="85">
        <f ca="1">$E123*R$8*R$98*R$102/Assump!$D$42</f>
        <v>0</v>
      </c>
      <c r="S123" s="85">
        <f ca="1">$E123*S$8*S$98*S$102/Assump!$D$42</f>
        <v>1298.4488099540672</v>
      </c>
      <c r="T123" s="85">
        <f ca="1">$E123*T$8*T$98*T$102/Assump!$D$42</f>
        <v>1302.5951644677218</v>
      </c>
      <c r="U123" s="85">
        <f ca="1">$E123*U$8*U$98*U$102/Assump!$D$42</f>
        <v>1306.7547595924971</v>
      </c>
      <c r="V123" s="85">
        <f ca="1">$E123*V$8*V$98*V$102/Assump!$D$42</f>
        <v>1311.0327346345528</v>
      </c>
      <c r="W123" s="85">
        <f ca="1">$E123*W$8*W$98*W$102/Assump!$D$42</f>
        <v>1315.324714653691</v>
      </c>
      <c r="X123" s="85">
        <f ca="1">$E123*X$8*X$98*X$102/Assump!$D$42</f>
        <v>1319.6307454985622</v>
      </c>
      <c r="Y123" s="85">
        <f ca="1">$E123*Y$8*Y$98*Y$102/Assump!$D$42</f>
        <v>1323.9508731679139</v>
      </c>
      <c r="Z123" s="85">
        <f ca="1">$E123*Z$8*Z$98*Z$102/Assump!$D$42</f>
        <v>1328.2851438110802</v>
      </c>
      <c r="AA123" s="85">
        <f ca="1">$E123*AA$8*AA$98*AA$102/Assump!$D$42</f>
        <v>1332.6336037284784</v>
      </c>
      <c r="AB123" s="85">
        <f ca="1">$E123*AB$8*AB$98*AB$102/Assump!$D$42</f>
        <v>1336.9962993720994</v>
      </c>
      <c r="AC123" s="85">
        <f ca="1">$E123*AC$8*AC$98*AC$102/Assump!$D$42</f>
        <v>1341.3732773460067</v>
      </c>
      <c r="AD123" s="85">
        <f ca="1">$E123*AD$8*AD$98*AD$102/Assump!$D$42</f>
        <v>1345.7645844068327</v>
      </c>
      <c r="AE123" s="85">
        <f ca="1">$E123*AE$8*AE$98*AE$102/Assump!$D$42</f>
        <v>1350.1702674642795</v>
      </c>
      <c r="AF123" s="85">
        <f ca="1">$E123*AF$8*AF$98*AF$102/Assump!$D$42</f>
        <v>1354.5903735816196</v>
      </c>
      <c r="AG123" s="85">
        <f ca="1">$E123*AG$8*AG$98*AG$102/Assump!$D$42</f>
        <v>1359.0249499761978</v>
      </c>
      <c r="AH123" s="85">
        <f ca="1">$E123*AH$8*AH$98*AH$102/Assump!$D$42</f>
        <v>1363.4740440199357</v>
      </c>
      <c r="AI123" s="85">
        <f ca="1">$E123*AI$8*AI$98*AI$102/Assump!$D$42</f>
        <v>1367.9377032398393</v>
      </c>
      <c r="AJ123" s="85">
        <f ca="1">$E123*AJ$8*AJ$98*AJ$102/Assump!$D$42</f>
        <v>1372.4159753185056</v>
      </c>
      <c r="AK123" s="85">
        <f ca="1">$E123*AK$8*AK$98*AK$102/Assump!$D$42</f>
        <v>1376.908908094631</v>
      </c>
      <c r="AL123" s="85">
        <f ca="1">$E123*AL$8*AL$98*AL$102/Assump!$D$42</f>
        <v>1381.4165495635245</v>
      </c>
      <c r="AM123" s="85">
        <f ca="1">$E123*AM$8*AM$98*AM$102/Assump!$D$42</f>
        <v>1385.9389478776184</v>
      </c>
      <c r="AN123" s="85">
        <f ca="1">$E123*AN$8*AN$98*AN$102/Assump!$D$42</f>
        <v>1390.4761513469844</v>
      </c>
      <c r="AO123" s="85">
        <f ca="1">$E123*AO$8*AO$98*AO$102/Assump!$D$42</f>
        <v>1395.0282084398482</v>
      </c>
      <c r="AP123" s="85">
        <f ca="1">$E123*AP$8*AP$98*AP$102/Assump!$D$42</f>
        <v>1399.5951677831072</v>
      </c>
      <c r="AQ123" s="85">
        <f ca="1">$E123*AQ$8*AQ$98*AQ$102/Assump!$D$42</f>
        <v>1404.1770781628522</v>
      </c>
      <c r="AR123" s="85">
        <f ca="1">$E123*AR$8*AR$98*AR$102/Assump!$D$42</f>
        <v>1408.7739885248859</v>
      </c>
      <c r="AS123" s="85">
        <f ca="1">$E123*AS$8*AS$98*AS$102/Assump!$D$42</f>
        <v>1413.3859479752468</v>
      </c>
      <c r="AT123" s="85">
        <f ca="1">$E123*AT$8*AT$98*AT$102/Assump!$D$42</f>
        <v>1418.0130057807341</v>
      </c>
      <c r="AU123" s="85">
        <f ca="1">$E123*AU$8*AU$98*AU$102/Assump!$D$42</f>
        <v>1422.6552113694343</v>
      </c>
      <c r="AV123" s="85">
        <f ca="1">$E123*AV$8*AV$98*AV$102/Assump!$D$42</f>
        <v>1427.312614331247</v>
      </c>
      <c r="AW123" s="85">
        <f ca="1">$E123*AW$8*AW$98*AW$102/Assump!$D$42</f>
        <v>1431.9852644184175</v>
      </c>
      <c r="AX123" s="85">
        <f ca="1">$E123*AX$8*AX$98*AX$102/Assump!$D$42</f>
        <v>1436.6732115460666</v>
      </c>
      <c r="AY123" s="85">
        <f ca="1">$E123*AY$8*AY$98*AY$102/Assump!$D$42</f>
        <v>1441.3765057927249</v>
      </c>
      <c r="AZ123" s="85">
        <f ca="1">$E123*AZ$8*AZ$98*AZ$102/Assump!$D$42</f>
        <v>1446.0951974008651</v>
      </c>
      <c r="BA123" s="85">
        <f ca="1">$E123*BA$8*BA$98*BA$102/Assump!$D$42</f>
        <v>1450.8293367774434</v>
      </c>
      <c r="BB123" s="85">
        <f ca="1">$E123*BB$8*BB$98*BB$102/Assump!$D$42</f>
        <v>1455.5789744944329</v>
      </c>
      <c r="BC123" s="85">
        <f ca="1">$E123*BC$8*BC$98*BC$102/Assump!$D$42</f>
        <v>1460.3441612893678</v>
      </c>
      <c r="BD123" s="85">
        <f ca="1">$E123*BD$8*BD$98*BD$102/Assump!$D$42</f>
        <v>1465.1249480658826</v>
      </c>
      <c r="BE123" s="85">
        <f ca="1">$E123*BE$8*BE$98*BE$102/Assump!$D$42</f>
        <v>1469.921385894258</v>
      </c>
      <c r="BF123" s="85">
        <f ca="1">$E123*BF$8*BF$98*BF$102/Assump!$D$42</f>
        <v>1474.7335260119648</v>
      </c>
      <c r="BG123" s="85">
        <f ca="1">$E123*BG$8*BG$98*BG$102/Assump!$D$42</f>
        <v>1479.5614198242126</v>
      </c>
      <c r="BH123" s="85">
        <f ca="1">$E123*BH$8*BH$98*BH$102/Assump!$D$42</f>
        <v>1484.4051189044981</v>
      </c>
      <c r="BI123" s="85">
        <f ca="1">$E123*BI$8*BI$98*BI$102/Assump!$D$42</f>
        <v>1489.2646749951552</v>
      </c>
      <c r="BJ123" s="85">
        <f ca="1">$E123*BJ$8*BJ$98*BJ$102/Assump!$D$42</f>
        <v>1494.1401400079105</v>
      </c>
      <c r="BK123" s="85">
        <f ca="1">$E123*BK$8*BK$98*BK$102/Assump!$D$42</f>
        <v>1499.0315660244348</v>
      </c>
      <c r="BL123" s="85">
        <f ca="1">$E123*BL$8*BL$98*BL$102/Assump!$D$42</f>
        <v>1503.9390052969009</v>
      </c>
      <c r="BM123" s="85">
        <f ca="1">$E123*BM$8*BM$98*BM$102/Assump!$D$42</f>
        <v>1508.8625102485421</v>
      </c>
      <c r="BN123" s="85">
        <f ca="1">$E123*BN$8*BN$98*BN$102/Assump!$D$42</f>
        <v>1513.8021334742111</v>
      </c>
      <c r="BO123" s="85">
        <f ca="1">$E123*BO$8*BO$98*BO$102/Assump!$D$42</f>
        <v>1518.7579277409434</v>
      </c>
      <c r="BP123" s="85">
        <f ca="1">$E123*BP$8*BP$98*BP$102/Assump!$D$42</f>
        <v>1523.7299459885187</v>
      </c>
      <c r="BQ123" s="85">
        <f ca="1">$E123*BQ$8*BQ$98*BQ$102/Assump!$D$42</f>
        <v>1528.7182413300291</v>
      </c>
      <c r="BR123" s="85">
        <f ca="1">$E123*BR$8*BR$98*BR$102/Assump!$D$42</f>
        <v>1533.7228670524441</v>
      </c>
      <c r="BS123" s="85">
        <f ca="1">$E123*BS$8*BS$98*BS$102/Assump!$D$42</f>
        <v>1538.7438766171822</v>
      </c>
      <c r="BT123" s="85">
        <f ca="1">$E123*BT$8*BT$98*BT$102/Assump!$D$42</f>
        <v>1543.7813236606783</v>
      </c>
      <c r="BU123" s="85">
        <f ca="1">$E123*BU$8*BU$98*BU$102/Assump!$D$42</f>
        <v>1548.8352619949621</v>
      </c>
      <c r="BV123" s="85">
        <f ca="1">$E123*BV$8*BV$98*BV$102/Assump!$D$42</f>
        <v>1553.9057456082273</v>
      </c>
      <c r="BW123" s="85">
        <f ca="1">$E123*BW$8*BW$98*BW$102/Assump!$D$42</f>
        <v>1558.9928286654128</v>
      </c>
      <c r="BX123" s="85">
        <f ca="1">$E123*BX$8*BX$98*BX$102/Assump!$D$42</f>
        <v>1564.0965655087773</v>
      </c>
      <c r="BY123" s="85">
        <f ca="1">$E123*BY$8*BY$98*BY$102/Assump!$D$42</f>
        <v>1569.217010658484</v>
      </c>
      <c r="BZ123" s="85">
        <f ca="1">$E123*BZ$8*BZ$98*BZ$102/Assump!$D$42</f>
        <v>1574.3542188131801</v>
      </c>
      <c r="CA123" s="85">
        <f ca="1">$E123*CA$8*CA$98*CA$102/Assump!$D$42</f>
        <v>1579.5082448505814</v>
      </c>
      <c r="CB123" s="85">
        <f ca="1">$E123*CB$8*CB$98*CB$102/Assump!$D$42</f>
        <v>1584.6791438280602</v>
      </c>
      <c r="CC123" s="85">
        <f ca="1">$E123*CC$8*CC$98*CC$102/Assump!$D$42</f>
        <v>1589.8669709832309</v>
      </c>
      <c r="CD123" s="85">
        <f ca="1">$E123*CD$8*CD$98*CD$102/Assump!$D$42</f>
        <v>1595.0717817345426</v>
      </c>
      <c r="CE123" s="85">
        <f ca="1">$E123*CE$8*CE$98*CE$102/Assump!$D$42</f>
        <v>1600.2936316818698</v>
      </c>
      <c r="CF123" s="85">
        <f ca="1">$E123*CF$8*CF$98*CF$102/Assump!$D$42</f>
        <v>1605.532576607106</v>
      </c>
      <c r="CG123" s="85">
        <f ca="1">$E123*CG$8*CG$98*CG$102/Assump!$D$42</f>
        <v>1610.7886724747611</v>
      </c>
      <c r="CH123" s="85">
        <f ca="1">$E123*CH$8*CH$98*CH$102/Assump!$D$42</f>
        <v>1616.0619754325569</v>
      </c>
      <c r="CI123" s="85">
        <f ca="1">$E123*CI$8*CI$98*CI$102/Assump!$D$42</f>
        <v>1621.35254181203</v>
      </c>
      <c r="CJ123" s="85">
        <f ca="1">$E123*CJ$8*CJ$98*CJ$102/Assump!$D$42</f>
        <v>1626.6604281291293</v>
      </c>
      <c r="CK123" s="85">
        <f ca="1">$E123*CK$8*CK$98*CK$102/Assump!$D$42</f>
        <v>1631.9856910848243</v>
      </c>
      <c r="CL123" s="85">
        <f ca="1">$E123*CL$8*CL$98*CL$102/Assump!$D$42</f>
        <v>1637.3283875657078</v>
      </c>
      <c r="CM123" s="85">
        <f ca="1">$E123*CM$8*CM$98*CM$102/Assump!$D$42</f>
        <v>1642.6885746446053</v>
      </c>
      <c r="CN123" s="85">
        <f ca="1">$E123*CN$8*CN$98*CN$102/Assump!$D$42</f>
        <v>1648.0663095811828</v>
      </c>
      <c r="CO123" s="85">
        <f ca="1">$E123*CO$8*CO$98*CO$102/Assump!$D$42</f>
        <v>1653.4616498225605</v>
      </c>
      <c r="CP123" s="85">
        <f ca="1">$E123*CP$8*CP$98*CP$102/Assump!$D$42</f>
        <v>1658.874653003925</v>
      </c>
      <c r="CQ123" s="85">
        <f ca="1">$E123*CQ$8*CQ$98*CQ$102/Assump!$D$42</f>
        <v>1664.3053769491455</v>
      </c>
      <c r="CR123" s="85">
        <f ca="1">$E123*CR$8*CR$98*CR$102/Assump!$D$42</f>
        <v>1669.7538796713916</v>
      </c>
      <c r="CS123" s="85">
        <f ca="1">$E123*CS$8*CS$98*CS$102/Assump!$D$42</f>
        <v>1675.2202193737528</v>
      </c>
      <c r="CT123" s="85">
        <f ca="1">$E123*CT$8*CT$98*CT$102/Assump!$D$42</f>
        <v>1680.7044544498608</v>
      </c>
      <c r="CU123" s="85">
        <f ca="1">$E123*CU$8*CU$98*CU$102/Assump!$D$42</f>
        <v>1686.2066434845121</v>
      </c>
      <c r="CV123" s="85">
        <f ca="1">$E123*CV$8*CV$98*CV$102/Assump!$D$42</f>
        <v>1691.7268452542955</v>
      </c>
      <c r="CW123" s="85">
        <f ca="1">$E123*CW$8*CW$98*CW$102/Assump!$D$42</f>
        <v>1697.2651187282183</v>
      </c>
      <c r="CX123" s="85">
        <f ca="1">$E123*CX$8*CX$98*CX$102/Assump!$D$42</f>
        <v>1702.8215230683375</v>
      </c>
      <c r="CY123" s="85">
        <f ca="1">$E123*CY$8*CY$98*CY$102/Assump!$D$42</f>
        <v>1708.396117630391</v>
      </c>
      <c r="CZ123" s="85">
        <f ca="1">$E123*CZ$8*CZ$98*CZ$102/Assump!$D$42</f>
        <v>1713.9889619644318</v>
      </c>
      <c r="DA123" s="85">
        <f ca="1">$E123*DA$8*DA$98*DA$102/Assump!$D$42</f>
        <v>1719.6001158154645</v>
      </c>
      <c r="DB123" s="85">
        <f ca="1">$E123*DB$8*DB$98*DB$102/Assump!$D$42</f>
        <v>1725.2296391240836</v>
      </c>
      <c r="DC123" s="85">
        <f ca="1">$E123*DC$8*DC$98*DC$102/Assump!$D$42</f>
        <v>1730.8775920271125</v>
      </c>
      <c r="DD123" s="85">
        <f ca="1">$E123*DD$8*DD$98*DD$102/Assump!$D$42</f>
        <v>1736.5440348582486</v>
      </c>
      <c r="DE123" s="85">
        <f ca="1">$E123*DE$8*DE$98*DE$102/Assump!$D$42</f>
        <v>1742.2290281487042</v>
      </c>
      <c r="DF123" s="85">
        <f ca="1">$E123*DF$8*DF$98*DF$102/Assump!$D$42</f>
        <v>1747.9326326278565</v>
      </c>
      <c r="DG123" s="85">
        <f ca="1">$E123*DG$8*DG$98*DG$102/Assump!$D$42</f>
        <v>1753.654909223894</v>
      </c>
      <c r="DH123" s="85">
        <f ca="1">$E123*DH$8*DH$98*DH$102/Assump!$D$42</f>
        <v>1759.3959190644687</v>
      </c>
      <c r="DI123" s="85">
        <f ca="1">$E123*DI$8*DI$98*DI$102/Assump!$D$42</f>
        <v>1765.1557234773488</v>
      </c>
      <c r="DJ123" s="85">
        <f ca="1">$E123*DJ$8*DJ$98*DJ$102/Assump!$D$42</f>
        <v>1770.9343839910723</v>
      </c>
      <c r="DK123" s="85">
        <f ca="1">$E123*DK$8*DK$98*DK$102/Assump!$D$42</f>
        <v>1776.7319623356079</v>
      </c>
      <c r="DL123" s="85">
        <f ca="1">$E123*DL$8*DL$98*DL$102/Assump!$D$42</f>
        <v>1782.5485204430106</v>
      </c>
      <c r="DM123" s="85">
        <f ca="1">$E123*DM$8*DM$98*DM$102/Assump!$D$42</f>
        <v>1788.3841204480846</v>
      </c>
      <c r="DN123" s="85">
        <f ca="1">$E123*DN$8*DN$98*DN$102/Assump!$D$42</f>
        <v>1794.2388246890484</v>
      </c>
      <c r="DO123" s="85">
        <f ca="1">$E123*DO$8*DO$98*DO$102/Assump!$D$42</f>
        <v>1800.1126957081988</v>
      </c>
      <c r="DP123" s="85">
        <f ca="1">$E123*DP$8*DP$98*DP$102/Assump!$D$42</f>
        <v>1806.00579625258</v>
      </c>
      <c r="DQ123" s="85">
        <f ca="1">$E123*DQ$8*DQ$98*DQ$102/Assump!$D$42</f>
        <v>1811.9181892746537</v>
      </c>
      <c r="DR123" s="85">
        <f ca="1">$E123*DR$8*DR$98*DR$102/Assump!$D$42</f>
        <v>1817.8499379329719</v>
      </c>
      <c r="DS123" s="85">
        <f ca="1">$E123*DS$8*DS$98*DS$102/Assump!$D$42</f>
        <v>1823.8011055928509</v>
      </c>
      <c r="DT123" s="85">
        <f ca="1">$E123*DT$8*DT$98*DT$102/Assump!$D$42</f>
        <v>1829.771755827049</v>
      </c>
      <c r="DU123" s="85">
        <f ca="1">$E123*DU$8*DU$98*DU$102/Assump!$D$42</f>
        <v>1835.7619524164438</v>
      </c>
      <c r="DV123" s="85">
        <f ca="1">$E123*DV$8*DV$98*DV$102/Assump!$D$42</f>
        <v>1841.7717593507166</v>
      </c>
      <c r="DW123" s="85">
        <f ca="1">$E123*DW$8*DW$98*DW$102/Assump!$D$42</f>
        <v>1847.8012408290335</v>
      </c>
      <c r="DX123" s="85">
        <f ca="1">$E123*DX$8*DX$98*DX$102/Assump!$D$42</f>
        <v>1853.8504612607321</v>
      </c>
      <c r="DY123" s="85">
        <f ca="1">$E123*DY$8*DY$98*DY$102/Assump!$D$42</f>
        <v>1859.9194852660089</v>
      </c>
      <c r="DZ123" s="85">
        <f ca="1">$E123*DZ$8*DZ$98*DZ$102/Assump!$D$42</f>
        <v>1866.0083776766112</v>
      </c>
      <c r="EA123" s="85">
        <f ca="1">$E123*EA$8*EA$98*EA$102/Assump!$D$42</f>
        <v>1872.1172035365275</v>
      </c>
      <c r="EB123" s="85">
        <f ca="1">$E123*EB$8*EB$98*EB$102/Assump!$D$42</f>
        <v>1878.2460281026842</v>
      </c>
      <c r="EC123" s="85">
        <f ca="1">$E123*EC$8*EC$98*EC$102/Assump!$D$42</f>
        <v>1884.3949168456409</v>
      </c>
      <c r="ED123" s="85">
        <f ca="1">$E123*ED$8*ED$98*ED$102/Assump!$D$42</f>
        <v>1890.5639354502921</v>
      </c>
      <c r="EE123" s="85">
        <f ca="1">$E123*EE$8*EE$98*EE$102/Assump!$D$42</f>
        <v>1896.7531498165663</v>
      </c>
      <c r="EF123" s="85">
        <f ca="1">$E123*EF$8*EF$98*EF$102/Assump!$D$42</f>
        <v>1902.9626260601317</v>
      </c>
      <c r="EG123" s="85">
        <f ca="1">$E123*EG$8*EG$98*EG$102/Assump!$D$42</f>
        <v>1909.1924305131024</v>
      </c>
      <c r="EH123" s="85">
        <f ca="1">$E123*EH$8*EH$98*EH$102/Assump!$D$42</f>
        <v>1915.4426297247464</v>
      </c>
      <c r="EI123" s="85">
        <f ca="1">$E123*EI$8*EI$98*EI$102/Assump!$D$42</f>
        <v>1921.7132904621963</v>
      </c>
      <c r="EJ123" s="85">
        <f ca="1">$E123*EJ$8*EJ$98*EJ$102/Assump!$D$42</f>
        <v>1928.0044797111623</v>
      </c>
      <c r="EK123" s="85">
        <f ca="1">$E123*EK$8*EK$98*EK$102/Assump!$D$42</f>
        <v>1934.3162646766507</v>
      </c>
      <c r="EL123" s="85">
        <f ca="1">$E123*EL$8*EL$98*EL$102/Assump!$D$42</f>
        <v>1940.6487127836772</v>
      </c>
      <c r="EM123" s="85">
        <f ca="1">$E123*EM$8*EM$98*EM$102/Assump!$D$42</f>
        <v>1947.0018916779904</v>
      </c>
      <c r="EN123" s="85">
        <f ca="1">$E123*EN$8*EN$98*EN$102/Assump!$D$42</f>
        <v>1953.3758692267929</v>
      </c>
      <c r="EO123" s="85">
        <f ca="1">$E123*EO$8*EO$98*EO$102/Assump!$D$42</f>
        <v>1959.7707135194682</v>
      </c>
      <c r="EP123" s="85">
        <f ca="1">$E123*EP$8*EP$98*EP$102/Assump!$D$42</f>
        <v>1966.1864928683049</v>
      </c>
      <c r="EQ123" s="85">
        <f ca="1">$E123*EQ$8*EQ$98*EQ$102/Assump!$D$42</f>
        <v>1972.6232758092301</v>
      </c>
      <c r="ER123" s="85">
        <f ca="1">$E123*ER$8*ER$98*ER$102/Assump!$D$42</f>
        <v>1979.0811311025384</v>
      </c>
      <c r="ES123" s="85">
        <f ca="1">$E123*ES$8*ES$98*ES$102/Assump!$D$42</f>
        <v>1985.5601277336277</v>
      </c>
      <c r="ET123" s="85">
        <f ca="1">$E123*ET$8*ET$98*ET$102/Assump!$D$42</f>
        <v>1992.0603349137375</v>
      </c>
      <c r="EU123" s="85">
        <f ca="1">$E123*EU$8*EU$98*EU$102/Assump!$D$42</f>
        <v>1998.5818220806852</v>
      </c>
      <c r="EV123" s="85">
        <f ca="1">$E123*EV$8*EV$98*EV$102/Assump!$D$42</f>
        <v>2005.12465889961</v>
      </c>
      <c r="EW123" s="85">
        <f ca="1">$E123*EW$8*EW$98*EW$102/Assump!$D$42</f>
        <v>2011.6889152637179</v>
      </c>
      <c r="EX123" s="85">
        <f ca="1">$E123*EX$8*EX$98*EX$102/Assump!$D$42</f>
        <v>2018.2746612950255</v>
      </c>
      <c r="EY123" s="85">
        <f ca="1">$E123*EY$8*EY$98*EY$102/Assump!$D$42</f>
        <v>2024.8819673451114</v>
      </c>
      <c r="EZ123" s="85">
        <f ca="1">$E123*EZ$8*EZ$98*EZ$102/Assump!$D$42</f>
        <v>2031.5109039958661</v>
      </c>
      <c r="FA123" s="85">
        <f ca="1">$E123*FA$8*FA$98*FA$102/Assump!$D$42</f>
        <v>2038.1615420602484</v>
      </c>
      <c r="FB123" s="85">
        <f ca="1">$E123*FB$8*FB$98*FB$102/Assump!$D$42</f>
        <v>2044.8339525830388</v>
      </c>
      <c r="FC123" s="85">
        <f ca="1">$E123*FC$8*FC$98*FC$102/Assump!$D$42</f>
        <v>2051.5282068416013</v>
      </c>
      <c r="FD123" s="85">
        <f ca="1">$E123*FD$8*FD$98*FD$102/Assump!$D$42</f>
        <v>2058.2443763466413</v>
      </c>
      <c r="FE123" s="85">
        <f ca="1">$E123*FE$8*FE$98*FE$102/Assump!$D$42</f>
        <v>2064.9825328429747</v>
      </c>
      <c r="FF123" s="85">
        <f ca="1">$E123*FF$8*FF$98*FF$102/Assump!$D$42</f>
        <v>2071.7427483102888</v>
      </c>
      <c r="FG123" s="85">
        <f ca="1">$E123*FG$8*FG$98*FG$102/Assump!$D$42</f>
        <v>2078.5250949639144</v>
      </c>
      <c r="FH123" s="85">
        <f ca="1">$E123*FH$8*FH$98*FH$102/Assump!$D$42</f>
        <v>2085.329645255596</v>
      </c>
      <c r="FI123" s="85">
        <f ca="1">$E123*FI$8*FI$98*FI$102/Assump!$D$42</f>
        <v>2092.1564718742684</v>
      </c>
      <c r="FJ123" s="85">
        <f ca="1">$E123*FJ$8*FJ$98*FJ$102/Assump!$D$42</f>
        <v>2099.0056477468279</v>
      </c>
      <c r="FK123" s="85">
        <f ca="1">$E123*FK$8*FK$98*FK$102/Assump!$D$42</f>
        <v>2105.8772460389168</v>
      </c>
      <c r="FL123" s="85">
        <f ca="1">$E123*FL$8*FL$98*FL$102/Assump!$D$42</f>
        <v>2112.7713401557021</v>
      </c>
      <c r="FM123" s="85">
        <f ca="1">$E123*FM$8*FM$98*FM$102/Assump!$D$42</f>
        <v>2119.6880037426595</v>
      </c>
      <c r="FN123" s="85">
        <f ca="1">$E123*FN$8*FN$98*FN$102/Assump!$D$42</f>
        <v>2126.6273106863619</v>
      </c>
      <c r="FO123" s="85">
        <f ca="1">$E123*FO$8*FO$98*FO$102/Assump!$D$42</f>
        <v>2133.5893351152663</v>
      </c>
      <c r="FP123" s="85">
        <f ca="1">$E123*FP$8*FP$98*FP$102/Assump!$D$42</f>
        <v>2140.5741514005085</v>
      </c>
      <c r="FQ123" s="85">
        <f ca="1">$E123*FQ$8*FQ$98*FQ$102/Assump!$D$42</f>
        <v>2147.5818341566946</v>
      </c>
      <c r="FR123" s="85">
        <f ca="1">$E123*FR$8*FR$98*FR$102/Assump!$D$42</f>
        <v>2154.6124582427015</v>
      </c>
      <c r="FS123" s="85">
        <f ca="1">$E123*FS$8*FS$98*FS$102/Assump!$D$42</f>
        <v>2161.6660987624723</v>
      </c>
      <c r="FT123" s="85">
        <f ca="1">$E123*FT$8*FT$98*FT$102/Assump!$D$42</f>
        <v>2168.7428310658215</v>
      </c>
      <c r="FU123" s="85">
        <f ca="1">$E123*FU$8*FU$98*FU$102/Assump!$D$42</f>
        <v>2175.8427307492402</v>
      </c>
      <c r="FV123" s="85">
        <f ca="1">$E123*FV$8*FV$98*FV$102/Assump!$D$42</f>
        <v>2182.9658736567021</v>
      </c>
      <c r="FW123" s="85">
        <f ca="1">$E123*FW$8*FW$98*FW$102/Assump!$D$42</f>
        <v>2190.1123358804753</v>
      </c>
      <c r="FX123" s="85">
        <f ca="1">$E123*FX$8*FX$98*FX$102/Assump!$D$42</f>
        <v>2197.2821937619315</v>
      </c>
      <c r="FY123" s="85">
        <f ca="1">$E123*FY$8*FY$98*FY$102/Assump!$D$42</f>
        <v>2204.4755238923667</v>
      </c>
      <c r="FZ123" s="85">
        <f ca="1">$E123*FZ$8*FZ$98*FZ$102/Assump!$D$42</f>
        <v>2211.6924031138169</v>
      </c>
      <c r="GA123" s="85">
        <f ca="1">$E123*GA$8*GA$98*GA$102/Assump!$D$42</f>
        <v>2218.9329085198779</v>
      </c>
      <c r="GB123" s="85">
        <f ca="1">$E123*GB$8*GB$98*GB$102/Assump!$D$42</f>
        <v>2226.1971174565301</v>
      </c>
      <c r="GC123" s="85">
        <f ca="1">$E123*GC$8*GC$98*GC$102/Assump!$D$42</f>
        <v>2233.485107522964</v>
      </c>
      <c r="GD123" s="85">
        <f ca="1">$E123*GD$8*GD$98*GD$102/Assump!$D$42</f>
        <v>2240.7969565724106</v>
      </c>
      <c r="GE123" s="85">
        <f ca="1">$E123*GE$8*GE$98*GE$102/Assump!$D$42</f>
        <v>2248.1327427129718</v>
      </c>
      <c r="GF123" s="85">
        <f ca="1">$E123*GF$8*GF$98*GF$102/Assump!$D$42</f>
        <v>2255.4925443084553</v>
      </c>
      <c r="GG123" s="85">
        <f ca="1">$E123*GG$8*GG$98*GG$102/Assump!$D$42</f>
        <v>2262.8764399792112</v>
      </c>
      <c r="GH123" s="85">
        <f ca="1">$E123*GH$8*GH$98*GH$102/Assump!$D$42</f>
        <v>2270.2845086029715</v>
      </c>
      <c r="GI123" s="85">
        <f ca="1">$E123*GI$8*GI$98*GI$102/Assump!$D$42</f>
        <v>2277.7168293156951</v>
      </c>
      <c r="GJ123" s="85">
        <f ca="1">$E123*GJ$8*GJ$98*GJ$102/Assump!$D$42</f>
        <v>2285.17348151241</v>
      </c>
      <c r="GK123" s="85">
        <f ca="1">$E123*GK$8*GK$98*GK$102/Assump!$D$42</f>
        <v>2292.6545448480633</v>
      </c>
      <c r="GL123" s="85">
        <f ca="1">$E123*GL$8*GL$98*GL$102/Assump!$D$42</f>
        <v>2300.1600992383715</v>
      </c>
      <c r="GM123" s="85">
        <f ca="1">$E123*GM$8*GM$98*GM$102/Assump!$D$42</f>
        <v>2307.6902248606743</v>
      </c>
      <c r="GN123" s="85">
        <f ca="1">$E123*GN$8*GN$98*GN$102/Assump!$D$42</f>
        <v>2315.245002154792</v>
      </c>
      <c r="GO123" s="85">
        <f ca="1">$E123*GO$8*GO$98*GO$102/Assump!$D$42</f>
        <v>2322.8245118238833</v>
      </c>
      <c r="GP123" s="85">
        <f ca="1">$E123*GP$8*GP$98*GP$102/Assump!$D$42</f>
        <v>2330.4288348353084</v>
      </c>
      <c r="GQ123" s="85">
        <f ca="1">$E123*GQ$8*GQ$98*GQ$102/Assump!$D$42</f>
        <v>2338.058052421492</v>
      </c>
      <c r="GR123" s="85">
        <f ca="1">$E123*GR$8*GR$98*GR$102/Assump!$D$42</f>
        <v>2345.7122460807955</v>
      </c>
      <c r="GS123" s="85">
        <f ca="1">$E123*GS$8*GS$98*GS$102/Assump!$D$42</f>
        <v>2353.3914975783809</v>
      </c>
      <c r="GT123" s="85">
        <f ca="1">$E123*GT$8*GT$98*GT$102/Assump!$D$42</f>
        <v>2361.0958889470917</v>
      </c>
      <c r="GU123" s="85">
        <f ca="1">$E123*GU$8*GU$98*GU$102/Assump!$D$42</f>
        <v>2368.8255024883242</v>
      </c>
      <c r="GV123" s="85">
        <f ca="1">$E123*GV$8*GV$98*GV$102/Assump!$D$42</f>
        <v>2376.5804207729075</v>
      </c>
      <c r="GW123" s="85">
        <f ca="1">$E123*GW$8*GW$98*GW$102/Assump!$D$42</f>
        <v>2384.3607266419867</v>
      </c>
      <c r="GX123" s="85">
        <f ca="1">$E123*GX$8*GX$98*GX$102/Assump!$D$42</f>
        <v>2392.1665032079077</v>
      </c>
      <c r="GY123" s="85">
        <f ca="1">$E123*GY$8*GY$98*GY$102/Assump!$D$42</f>
        <v>2399.9978338551032</v>
      </c>
      <c r="GZ123" s="85">
        <f ca="1">$E123*GZ$8*GZ$98*GZ$102/Assump!$D$42</f>
        <v>2407.8548022409859</v>
      </c>
      <c r="HA123" s="85">
        <f ca="1">$E123*HA$8*HA$98*HA$102/Assump!$D$42</f>
        <v>2415.7374922968411</v>
      </c>
      <c r="HB123" s="85">
        <f ca="1">$E123*HB$8*HB$98*HB$102/Assump!$D$42</f>
        <v>2423.6459882287222</v>
      </c>
      <c r="HC123" s="85">
        <f ca="1">$E123*HC$8*HC$98*HC$102/Assump!$D$42</f>
        <v>2431.5803745183534</v>
      </c>
      <c r="HD123" s="85">
        <f ca="1">$E123*HD$8*HD$98*HD$102/Assump!$D$42</f>
        <v>2439.5407359240285</v>
      </c>
      <c r="HE123" s="85">
        <f ca="1">$E123*HE$8*HE$98*HE$102/Assump!$D$42</f>
        <v>2447.5271574815179</v>
      </c>
      <c r="HF123" s="85">
        <f ca="1">$E123*HF$8*HF$98*HF$102/Assump!$D$42</f>
        <v>2455.5397245049771</v>
      </c>
      <c r="HG123" s="85">
        <f ca="1">$E123*HG$8*HG$98*HG$102/Assump!$D$42</f>
        <v>2463.578522587859</v>
      </c>
      <c r="HH123" s="85">
        <f ca="1">$E123*HH$8*HH$98*HH$102/Assump!$D$42</f>
        <v>2471.643637603825</v>
      </c>
      <c r="HI123" s="85">
        <f ca="1">$E123*HI$8*HI$98*HI$102/Assump!$D$42</f>
        <v>2479.7351557076681</v>
      </c>
      <c r="HJ123" s="85">
        <f ca="1">$E123*HJ$8*HJ$98*HJ$102/Assump!$D$42</f>
        <v>2487.8531633362254</v>
      </c>
      <c r="HK123" s="85">
        <f ca="1">$E123*HK$8*HK$98*HK$102/Assump!$D$42</f>
        <v>2495.9977472093087</v>
      </c>
      <c r="HL123" s="85">
        <f ca="1">$E123*HL$8*HL$98*HL$102/Assump!$D$42</f>
        <v>2504.1689943306264</v>
      </c>
      <c r="HM123" s="85">
        <f ca="1">$E123*HM$8*HM$98*HM$102/Assump!$D$42</f>
        <v>2512.3669919887152</v>
      </c>
      <c r="HN123" s="85">
        <f ca="1">$E123*HN$8*HN$98*HN$102/Assump!$D$42</f>
        <v>2520.5918277578726</v>
      </c>
      <c r="HO123" s="85">
        <f ca="1">$E123*HO$8*HO$98*HO$102/Assump!$D$42</f>
        <v>2528.8435894990894</v>
      </c>
      <c r="HP123" s="85">
        <f ca="1">$E123*HP$8*HP$98*HP$102/Assump!$D$42</f>
        <v>2537.1223653609914</v>
      </c>
      <c r="HQ123" s="85">
        <f ca="1">$E123*HQ$8*HQ$98*HQ$102/Assump!$D$42</f>
        <v>2545.4282437807806</v>
      </c>
      <c r="HR123" s="85">
        <f ca="1">$E123*HR$8*HR$98*HR$102/Assump!$D$42</f>
        <v>2553.7613134851777</v>
      </c>
      <c r="HS123" s="85">
        <f ca="1">$E123*HS$8*HS$98*HS$102/Assump!$D$42</f>
        <v>2562.1216634913753</v>
      </c>
      <c r="HT123" s="85">
        <f ca="1">$E123*HT$8*HT$98*HT$102/Assump!$D$42</f>
        <v>2570.5093831079803</v>
      </c>
      <c r="HU123" s="85">
        <f ca="1">$E123*HU$8*HU$98*HU$102/Assump!$D$42</f>
        <v>2578.9245619359767</v>
      </c>
      <c r="HV123" s="85">
        <f ca="1">$E123*HV$8*HV$98*HV$102/Assump!$D$42</f>
        <v>2587.3672898696764</v>
      </c>
      <c r="HW123" s="85">
        <f ca="1">$E123*HW$8*HW$98*HW$102/Assump!$D$42</f>
        <v>2595.8376570976829</v>
      </c>
      <c r="HX123" s="85">
        <f ca="1">$E123*HX$8*HX$98*HX$102/Assump!$D$42</f>
        <v>2604.3357541038536</v>
      </c>
      <c r="HY123" s="85">
        <f ca="1">$E123*HY$8*HY$98*HY$102/Assump!$D$42</f>
        <v>2612.8616716682664</v>
      </c>
      <c r="HZ123" s="85">
        <f ca="1">$E123*HZ$8*HZ$98*HZ$102/Assump!$D$42</f>
        <v>2621.4155008681892</v>
      </c>
      <c r="IA123" s="85">
        <f ca="1">$E123*IA$8*IA$98*IA$102/Assump!$D$42</f>
        <v>2629.9973330790544</v>
      </c>
      <c r="IB123" s="85">
        <f ca="1">$E123*IB$8*IB$98*IB$102/Assump!$D$42</f>
        <v>2638.607259975432</v>
      </c>
      <c r="IC123" s="85">
        <f ca="1">$E123*IC$8*IC$98*IC$102/Assump!$D$42</f>
        <v>2647.2453735320123</v>
      </c>
      <c r="ID123" s="85">
        <f ca="1">$E123*ID$8*ID$98*ID$102/Assump!$D$42</f>
        <v>2647.2453735320123</v>
      </c>
      <c r="IE123" s="85">
        <f ca="1">$E123*IE$8*IE$98*IE$102/Assump!$D$42</f>
        <v>2647.2453735320123</v>
      </c>
      <c r="IF123" s="85">
        <f ca="1">$E123*IF$8*IF$98*IF$102/Assump!$D$42</f>
        <v>2647.2453735320123</v>
      </c>
      <c r="IG123" s="85">
        <f ca="1">$E123*IG$8*IG$98*IG$102/Assump!$D$42</f>
        <v>2647.2453735320123</v>
      </c>
      <c r="IH123" s="85">
        <f ca="1">$E123*IH$8*IH$98*IH$102/Assump!$D$42</f>
        <v>2647.2453735320123</v>
      </c>
      <c r="II123" s="85">
        <f ca="1">$E123*II$8*II$98*II$102/Assump!$D$42</f>
        <v>2647.2453735320123</v>
      </c>
      <c r="IJ123" s="85">
        <f ca="1">$E123*IJ$8*IJ$98*IJ$102/Assump!$D$42</f>
        <v>2647.2453735320123</v>
      </c>
      <c r="IK123" s="85">
        <f ca="1">$E123*IK$8*IK$98*IK$102/Assump!$D$42</f>
        <v>2647.2453735320123</v>
      </c>
      <c r="IL123" s="85">
        <f ca="1">$E123*IL$8*IL$98*IL$102/Assump!$D$42</f>
        <v>2647.2453735320123</v>
      </c>
      <c r="IM123" s="182"/>
      <c r="IN123" s="182"/>
    </row>
    <row r="124" spans="2:248" ht="12" customHeight="1" outlineLevel="2" x14ac:dyDescent="0.3">
      <c r="B124" s="7" t="s">
        <v>169</v>
      </c>
      <c r="C124" s="56" t="s">
        <v>150</v>
      </c>
      <c r="E124" s="85">
        <f>SUM(Assump!$D$78:$D$81)</f>
        <v>13.5</v>
      </c>
      <c r="F124" s="48"/>
      <c r="G124" s="85">
        <f t="shared" ref="G124:BR124" ca="1" si="263">$E124*G$8*G$98</f>
        <v>0</v>
      </c>
      <c r="H124" s="85">
        <f t="shared" ca="1" si="263"/>
        <v>0</v>
      </c>
      <c r="I124" s="85">
        <f t="shared" ca="1" si="263"/>
        <v>0</v>
      </c>
      <c r="J124" s="85">
        <f t="shared" ca="1" si="263"/>
        <v>0</v>
      </c>
      <c r="K124" s="85">
        <f t="shared" ca="1" si="263"/>
        <v>0</v>
      </c>
      <c r="L124" s="85">
        <f t="shared" ca="1" si="263"/>
        <v>0</v>
      </c>
      <c r="M124" s="85">
        <f t="shared" ca="1" si="263"/>
        <v>0</v>
      </c>
      <c r="N124" s="85">
        <f t="shared" ca="1" si="263"/>
        <v>0</v>
      </c>
      <c r="O124" s="85">
        <f t="shared" ca="1" si="263"/>
        <v>0</v>
      </c>
      <c r="P124" s="85">
        <f t="shared" ca="1" si="263"/>
        <v>0</v>
      </c>
      <c r="Q124" s="85">
        <f t="shared" ca="1" si="263"/>
        <v>0</v>
      </c>
      <c r="R124" s="85">
        <f t="shared" ca="1" si="263"/>
        <v>0</v>
      </c>
      <c r="S124" s="85">
        <f t="shared" ca="1" si="263"/>
        <v>13.543109736406409</v>
      </c>
      <c r="T124" s="85">
        <f t="shared" ca="1" si="263"/>
        <v>13.58635713572934</v>
      </c>
      <c r="U124" s="85">
        <f t="shared" ca="1" si="263"/>
        <v>13.629742637569683</v>
      </c>
      <c r="V124" s="85">
        <f t="shared" ca="1" si="263"/>
        <v>13.674362868263428</v>
      </c>
      <c r="W124" s="85">
        <f t="shared" ca="1" si="263"/>
        <v>13.719129173981484</v>
      </c>
      <c r="X124" s="85">
        <f t="shared" ca="1" si="263"/>
        <v>13.764042032935475</v>
      </c>
      <c r="Y124" s="85">
        <f t="shared" ca="1" si="263"/>
        <v>13.809101924902553</v>
      </c>
      <c r="Z124" s="85">
        <f t="shared" ca="1" si="263"/>
        <v>13.854309331230546</v>
      </c>
      <c r="AA124" s="85">
        <f t="shared" ca="1" si="263"/>
        <v>13.899664734843086</v>
      </c>
      <c r="AB124" s="85">
        <f t="shared" ca="1" si="263"/>
        <v>13.945168620244768</v>
      </c>
      <c r="AC124" s="85">
        <f t="shared" ca="1" si="263"/>
        <v>13.990821473526335</v>
      </c>
      <c r="AD124" s="85">
        <f t="shared" ca="1" si="263"/>
        <v>14.03662378236986</v>
      </c>
      <c r="AE124" s="85">
        <f t="shared" ca="1" si="263"/>
        <v>14.082576036053963</v>
      </c>
      <c r="AF124" s="85">
        <f t="shared" ca="1" si="263"/>
        <v>14.128678725459034</v>
      </c>
      <c r="AG124" s="85">
        <f t="shared" ca="1" si="263"/>
        <v>14.174932343072479</v>
      </c>
      <c r="AH124" s="85">
        <f t="shared" ca="1" si="263"/>
        <v>14.221337382993973</v>
      </c>
      <c r="AI124" s="85">
        <f t="shared" ca="1" si="263"/>
        <v>14.267894340940753</v>
      </c>
      <c r="AJ124" s="85">
        <f t="shared" ca="1" si="263"/>
        <v>14.3146037142529</v>
      </c>
      <c r="AK124" s="85">
        <f t="shared" ca="1" si="263"/>
        <v>14.361466001898664</v>
      </c>
      <c r="AL124" s="85">
        <f t="shared" ca="1" si="263"/>
        <v>14.408481704479776</v>
      </c>
      <c r="AM124" s="85">
        <f t="shared" ca="1" si="263"/>
        <v>14.455651324236817</v>
      </c>
      <c r="AN124" s="85">
        <f t="shared" ca="1" si="263"/>
        <v>14.502975365054569</v>
      </c>
      <c r="AO124" s="85">
        <f t="shared" ca="1" si="263"/>
        <v>14.5504543324674</v>
      </c>
      <c r="AP124" s="85">
        <f t="shared" ca="1" si="263"/>
        <v>14.598088733664667</v>
      </c>
      <c r="AQ124" s="85">
        <f t="shared" ca="1" si="263"/>
        <v>14.645879077496136</v>
      </c>
      <c r="AR124" s="85">
        <f t="shared" ca="1" si="263"/>
        <v>14.69382587447741</v>
      </c>
      <c r="AS124" s="85">
        <f t="shared" ca="1" si="263"/>
        <v>14.74192963679539</v>
      </c>
      <c r="AT124" s="85">
        <f t="shared" ca="1" si="263"/>
        <v>14.790190878313744</v>
      </c>
      <c r="AU124" s="85">
        <f t="shared" ca="1" si="263"/>
        <v>14.838610114578396</v>
      </c>
      <c r="AV124" s="85">
        <f t="shared" ca="1" si="263"/>
        <v>14.88718786282303</v>
      </c>
      <c r="AW124" s="85">
        <f t="shared" ca="1" si="263"/>
        <v>14.935924641974623</v>
      </c>
      <c r="AX124" s="85">
        <f t="shared" ca="1" si="263"/>
        <v>14.98482097265898</v>
      </c>
      <c r="AY124" s="85">
        <f t="shared" ca="1" si="263"/>
        <v>15.033877377206304</v>
      </c>
      <c r="AZ124" s="85">
        <f t="shared" ca="1" si="263"/>
        <v>15.083094379656764</v>
      </c>
      <c r="BA124" s="85">
        <f t="shared" ca="1" si="263"/>
        <v>15.132472505766108</v>
      </c>
      <c r="BB124" s="85">
        <f t="shared" ca="1" si="263"/>
        <v>15.182012283011268</v>
      </c>
      <c r="BC124" s="85">
        <f t="shared" ca="1" si="263"/>
        <v>15.231714240595995</v>
      </c>
      <c r="BD124" s="85">
        <f t="shared" ca="1" si="263"/>
        <v>15.281578909456519</v>
      </c>
      <c r="BE124" s="85">
        <f t="shared" ca="1" si="263"/>
        <v>15.331606822267219</v>
      </c>
      <c r="BF124" s="85">
        <f t="shared" ca="1" si="263"/>
        <v>15.381798513446309</v>
      </c>
      <c r="BG124" s="85">
        <f t="shared" ca="1" si="263"/>
        <v>15.432154519161545</v>
      </c>
      <c r="BH124" s="85">
        <f t="shared" ca="1" si="263"/>
        <v>15.482675377335964</v>
      </c>
      <c r="BI124" s="85">
        <f t="shared" ca="1" si="263"/>
        <v>15.533361627653621</v>
      </c>
      <c r="BJ124" s="85">
        <f t="shared" ca="1" si="263"/>
        <v>15.584213811565352</v>
      </c>
      <c r="BK124" s="85">
        <f t="shared" ca="1" si="263"/>
        <v>15.635232472294568</v>
      </c>
      <c r="BL124" s="85">
        <f t="shared" ca="1" si="263"/>
        <v>15.686418154843047</v>
      </c>
      <c r="BM124" s="85">
        <f t="shared" ca="1" si="263"/>
        <v>15.737771405996764</v>
      </c>
      <c r="BN124" s="85">
        <f t="shared" ca="1" si="263"/>
        <v>15.789292774331729</v>
      </c>
      <c r="BO124" s="85">
        <f t="shared" ca="1" si="263"/>
        <v>15.840982810219844</v>
      </c>
      <c r="BP124" s="85">
        <f t="shared" ca="1" si="263"/>
        <v>15.892842065834788</v>
      </c>
      <c r="BQ124" s="85">
        <f t="shared" ca="1" si="263"/>
        <v>15.944871095157914</v>
      </c>
      <c r="BR124" s="85">
        <f t="shared" ca="1" si="263"/>
        <v>15.997070453984167</v>
      </c>
      <c r="BS124" s="85">
        <f t="shared" ref="BS124:ED124" ca="1" si="264">$E124*BS$8*BS$98</f>
        <v>16.049440699928013</v>
      </c>
      <c r="BT124" s="85">
        <f t="shared" ca="1" si="264"/>
        <v>16.101982392429409</v>
      </c>
      <c r="BU124" s="85">
        <f t="shared" ca="1" si="264"/>
        <v>16.154696092759771</v>
      </c>
      <c r="BV124" s="85">
        <f t="shared" ca="1" si="264"/>
        <v>16.207582364027971</v>
      </c>
      <c r="BW124" s="85">
        <f t="shared" ca="1" si="264"/>
        <v>16.260641771186357</v>
      </c>
      <c r="BX124" s="85">
        <f t="shared" ca="1" si="264"/>
        <v>16.313874881036774</v>
      </c>
      <c r="BY124" s="85">
        <f t="shared" ca="1" si="264"/>
        <v>16.367282262236639</v>
      </c>
      <c r="BZ124" s="85">
        <f t="shared" ca="1" si="264"/>
        <v>16.420864485305</v>
      </c>
      <c r="CA124" s="85">
        <f t="shared" ca="1" si="264"/>
        <v>16.474622122628642</v>
      </c>
      <c r="CB124" s="85">
        <f t="shared" ca="1" si="264"/>
        <v>16.528555748468186</v>
      </c>
      <c r="CC124" s="85">
        <f t="shared" ca="1" si="264"/>
        <v>16.58266593896424</v>
      </c>
      <c r="CD124" s="85">
        <f t="shared" ca="1" si="264"/>
        <v>16.63695327214354</v>
      </c>
      <c r="CE124" s="85">
        <f t="shared" ca="1" si="264"/>
        <v>16.691418327925138</v>
      </c>
      <c r="CF124" s="85">
        <f t="shared" ca="1" si="264"/>
        <v>16.746061688126591</v>
      </c>
      <c r="CG124" s="85">
        <f t="shared" ca="1" si="264"/>
        <v>16.800883936470168</v>
      </c>
      <c r="CH124" s="85">
        <f t="shared" ca="1" si="264"/>
        <v>16.855885658589095</v>
      </c>
      <c r="CI124" s="85">
        <f t="shared" ca="1" si="264"/>
        <v>16.911067442033815</v>
      </c>
      <c r="CJ124" s="85">
        <f t="shared" ca="1" si="264"/>
        <v>16.966429876278251</v>
      </c>
      <c r="CK124" s="85">
        <f t="shared" ca="1" si="264"/>
        <v>17.021973552726109</v>
      </c>
      <c r="CL124" s="85">
        <f t="shared" ca="1" si="264"/>
        <v>17.077699064717208</v>
      </c>
      <c r="CM124" s="85">
        <f t="shared" ca="1" si="264"/>
        <v>17.133607007533794</v>
      </c>
      <c r="CN124" s="85">
        <f t="shared" ca="1" si="264"/>
        <v>17.189697978406919</v>
      </c>
      <c r="CO124" s="85">
        <f t="shared" ca="1" si="264"/>
        <v>17.245972576522814</v>
      </c>
      <c r="CP124" s="85">
        <f t="shared" ca="1" si="264"/>
        <v>17.302431403029289</v>
      </c>
      <c r="CQ124" s="85">
        <f t="shared" ca="1" si="264"/>
        <v>17.359075061042155</v>
      </c>
      <c r="CR124" s="85">
        <f t="shared" ca="1" si="264"/>
        <v>17.415904155651667</v>
      </c>
      <c r="CS124" s="85">
        <f t="shared" ca="1" si="264"/>
        <v>17.472919293928989</v>
      </c>
      <c r="CT124" s="85">
        <f t="shared" ca="1" si="264"/>
        <v>17.530121084932674</v>
      </c>
      <c r="CU124" s="85">
        <f t="shared" ca="1" si="264"/>
        <v>17.587510139715182</v>
      </c>
      <c r="CV124" s="85">
        <f t="shared" ca="1" si="264"/>
        <v>17.645087071329392</v>
      </c>
      <c r="CW124" s="85">
        <f t="shared" ca="1" si="264"/>
        <v>17.702852494835167</v>
      </c>
      <c r="CX124" s="85">
        <f t="shared" ca="1" si="264"/>
        <v>17.760807027305912</v>
      </c>
      <c r="CY124" s="85">
        <f t="shared" ca="1" si="264"/>
        <v>17.818951287835162</v>
      </c>
      <c r="CZ124" s="85">
        <f t="shared" ca="1" si="264"/>
        <v>17.87728589754321</v>
      </c>
      <c r="DA124" s="85">
        <f t="shared" ca="1" si="264"/>
        <v>17.935811479583741</v>
      </c>
      <c r="DB124" s="85">
        <f t="shared" ca="1" si="264"/>
        <v>17.994528659150475</v>
      </c>
      <c r="DC124" s="85">
        <f t="shared" ca="1" si="264"/>
        <v>18.053438063483856</v>
      </c>
      <c r="DD124" s="85">
        <f t="shared" ca="1" si="264"/>
        <v>18.112540321877749</v>
      </c>
      <c r="DE124" s="85">
        <f t="shared" ca="1" si="264"/>
        <v>18.171836065686158</v>
      </c>
      <c r="DF124" s="85">
        <f t="shared" ca="1" si="264"/>
        <v>18.231325928329994</v>
      </c>
      <c r="DG124" s="85">
        <f t="shared" ca="1" si="264"/>
        <v>18.291010545303802</v>
      </c>
      <c r="DH124" s="85">
        <f t="shared" ca="1" si="264"/>
        <v>18.350890554182584</v>
      </c>
      <c r="DI124" s="85">
        <f t="shared" ca="1" si="264"/>
        <v>18.41096659462859</v>
      </c>
      <c r="DJ124" s="85">
        <f t="shared" ca="1" si="264"/>
        <v>18.471239308398161</v>
      </c>
      <c r="DK124" s="85">
        <f t="shared" ca="1" si="264"/>
        <v>18.531709339348581</v>
      </c>
      <c r="DL124" s="85">
        <f t="shared" ca="1" si="264"/>
        <v>18.592377333444954</v>
      </c>
      <c r="DM124" s="85">
        <f t="shared" ca="1" si="264"/>
        <v>18.653243938767108</v>
      </c>
      <c r="DN124" s="85">
        <f t="shared" ca="1" si="264"/>
        <v>18.71430980551651</v>
      </c>
      <c r="DO124" s="85">
        <f t="shared" ca="1" si="264"/>
        <v>18.775575586023226</v>
      </c>
      <c r="DP124" s="85">
        <f t="shared" ca="1" si="264"/>
        <v>18.837041934752872</v>
      </c>
      <c r="DQ124" s="85">
        <f t="shared" ca="1" si="264"/>
        <v>18.898709508313623</v>
      </c>
      <c r="DR124" s="85">
        <f t="shared" ca="1" si="264"/>
        <v>18.96057896546321</v>
      </c>
      <c r="DS124" s="85">
        <f t="shared" ca="1" si="264"/>
        <v>19.022650967115968</v>
      </c>
      <c r="DT124" s="85">
        <f t="shared" ca="1" si="264"/>
        <v>19.084926176349903</v>
      </c>
      <c r="DU124" s="85">
        <f t="shared" ca="1" si="264"/>
        <v>19.147405258413748</v>
      </c>
      <c r="DV124" s="85">
        <f t="shared" ca="1" si="264"/>
        <v>19.210088880734101</v>
      </c>
      <c r="DW124" s="85">
        <f t="shared" ca="1" si="264"/>
        <v>19.272977712922536</v>
      </c>
      <c r="DX124" s="85">
        <f t="shared" ca="1" si="264"/>
        <v>19.336072426782767</v>
      </c>
      <c r="DY124" s="85">
        <f t="shared" ca="1" si="264"/>
        <v>19.399373696317802</v>
      </c>
      <c r="DZ124" s="85">
        <f t="shared" ca="1" si="264"/>
        <v>19.46288219773718</v>
      </c>
      <c r="EA124" s="85">
        <f t="shared" ca="1" si="264"/>
        <v>19.526598609464163</v>
      </c>
      <c r="EB124" s="85">
        <f t="shared" ca="1" si="264"/>
        <v>19.590523612142995</v>
      </c>
      <c r="EC124" s="85">
        <f t="shared" ca="1" si="264"/>
        <v>19.654657888646177</v>
      </c>
      <c r="ED124" s="85">
        <f t="shared" ca="1" si="264"/>
        <v>19.719002124081747</v>
      </c>
      <c r="EE124" s="85">
        <f t="shared" ref="EE124:GP124" ca="1" si="265">$E124*EE$8*EE$98</f>
        <v>19.78355700580062</v>
      </c>
      <c r="EF124" s="85">
        <f t="shared" ca="1" si="265"/>
        <v>19.848323223403909</v>
      </c>
      <c r="EG124" s="85">
        <f t="shared" ca="1" si="265"/>
        <v>19.913301468750308</v>
      </c>
      <c r="EH124" s="85">
        <f t="shared" ca="1" si="265"/>
        <v>19.978492435963478</v>
      </c>
      <c r="EI124" s="85">
        <f t="shared" ca="1" si="265"/>
        <v>20.04389682143945</v>
      </c>
      <c r="EJ124" s="85">
        <f t="shared" ca="1" si="265"/>
        <v>20.10951532385409</v>
      </c>
      <c r="EK124" s="85">
        <f t="shared" ca="1" si="265"/>
        <v>20.17534864417053</v>
      </c>
      <c r="EL124" s="85">
        <f t="shared" ca="1" si="265"/>
        <v>20.241397485646683</v>
      </c>
      <c r="EM124" s="85">
        <f t="shared" ca="1" si="265"/>
        <v>20.307662553842746</v>
      </c>
      <c r="EN124" s="85">
        <f t="shared" ca="1" si="265"/>
        <v>20.374144556628732</v>
      </c>
      <c r="EO124" s="85">
        <f t="shared" ca="1" si="265"/>
        <v>20.44084420419204</v>
      </c>
      <c r="EP124" s="85">
        <f t="shared" ca="1" si="265"/>
        <v>20.50776220904503</v>
      </c>
      <c r="EQ124" s="85">
        <f t="shared" ca="1" si="265"/>
        <v>20.574899286032657</v>
      </c>
      <c r="ER124" s="85">
        <f t="shared" ca="1" si="265"/>
        <v>20.642256152340078</v>
      </c>
      <c r="ES124" s="85">
        <f t="shared" ca="1" si="265"/>
        <v>20.709833527500333</v>
      </c>
      <c r="ET124" s="85">
        <f t="shared" ca="1" si="265"/>
        <v>20.77763213340203</v>
      </c>
      <c r="EU124" s="85">
        <f t="shared" ca="1" si="265"/>
        <v>20.845652694297041</v>
      </c>
      <c r="EV124" s="85">
        <f t="shared" ca="1" si="265"/>
        <v>20.913895936808263</v>
      </c>
      <c r="EW124" s="85">
        <f t="shared" ca="1" si="265"/>
        <v>20.982362589937363</v>
      </c>
      <c r="EX124" s="85">
        <f t="shared" ca="1" si="265"/>
        <v>21.051053385072564</v>
      </c>
      <c r="EY124" s="85">
        <f t="shared" ca="1" si="265"/>
        <v>21.119969055996471</v>
      </c>
      <c r="EZ124" s="85">
        <f t="shared" ca="1" si="265"/>
        <v>21.189110338893897</v>
      </c>
      <c r="FA124" s="85">
        <f t="shared" ca="1" si="265"/>
        <v>21.258477972359735</v>
      </c>
      <c r="FB124" s="85">
        <f t="shared" ca="1" si="265"/>
        <v>21.328072697406853</v>
      </c>
      <c r="FC124" s="85">
        <f t="shared" ca="1" si="265"/>
        <v>21.397895257473984</v>
      </c>
      <c r="FD124" s="85">
        <f t="shared" ca="1" si="265"/>
        <v>21.4679463984337</v>
      </c>
      <c r="FE124" s="85">
        <f t="shared" ca="1" si="265"/>
        <v>21.538226868600365</v>
      </c>
      <c r="FF124" s="85">
        <f t="shared" ca="1" si="265"/>
        <v>21.608737418738126</v>
      </c>
      <c r="FG124" s="85">
        <f t="shared" ca="1" si="265"/>
        <v>21.679478802068942</v>
      </c>
      <c r="FH124" s="85">
        <f t="shared" ca="1" si="265"/>
        <v>21.750451774280613</v>
      </c>
      <c r="FI124" s="85">
        <f t="shared" ca="1" si="265"/>
        <v>21.821657093534874</v>
      </c>
      <c r="FJ124" s="85">
        <f t="shared" ca="1" si="265"/>
        <v>21.89309552047548</v>
      </c>
      <c r="FK124" s="85">
        <f t="shared" ca="1" si="265"/>
        <v>21.964767818236339</v>
      </c>
      <c r="FL124" s="85">
        <f t="shared" ca="1" si="265"/>
        <v>22.036674752449663</v>
      </c>
      <c r="FM124" s="85">
        <f t="shared" ca="1" si="265"/>
        <v>22.108817091254139</v>
      </c>
      <c r="FN124" s="85">
        <f t="shared" ca="1" si="265"/>
        <v>22.181195605303138</v>
      </c>
      <c r="FO124" s="85">
        <f t="shared" ca="1" si="265"/>
        <v>22.253811067772951</v>
      </c>
      <c r="FP124" s="85">
        <f t="shared" ca="1" si="265"/>
        <v>22.326664254371057</v>
      </c>
      <c r="FQ124" s="85">
        <f t="shared" ca="1" si="265"/>
        <v>22.399755943344392</v>
      </c>
      <c r="FR124" s="85">
        <f t="shared" ca="1" si="265"/>
        <v>22.473086915487666</v>
      </c>
      <c r="FS124" s="85">
        <f t="shared" ca="1" si="265"/>
        <v>22.546657954151712</v>
      </c>
      <c r="FT124" s="85">
        <f t="shared" ca="1" si="265"/>
        <v>22.620469845251851</v>
      </c>
      <c r="FU124" s="85">
        <f t="shared" ca="1" si="265"/>
        <v>22.694523377276283</v>
      </c>
      <c r="FV124" s="85">
        <f t="shared" ca="1" si="265"/>
        <v>22.768819341294513</v>
      </c>
      <c r="FW124" s="85">
        <f t="shared" ca="1" si="265"/>
        <v>22.843358530965808</v>
      </c>
      <c r="FX124" s="85">
        <f t="shared" ca="1" si="265"/>
        <v>22.918141742547665</v>
      </c>
      <c r="FY124" s="85">
        <f t="shared" ca="1" si="265"/>
        <v>22.993169774904317</v>
      </c>
      <c r="FZ124" s="85">
        <f t="shared" ca="1" si="265"/>
        <v>23.068443429515273</v>
      </c>
      <c r="GA124" s="85">
        <f t="shared" ca="1" si="265"/>
        <v>23.143963510483882</v>
      </c>
      <c r="GB124" s="85">
        <f t="shared" ca="1" si="265"/>
        <v>23.219730824545913</v>
      </c>
      <c r="GC124" s="85">
        <f t="shared" ca="1" si="265"/>
        <v>23.295746181078179</v>
      </c>
      <c r="GD124" s="85">
        <f t="shared" ca="1" si="265"/>
        <v>23.372010392107185</v>
      </c>
      <c r="GE124" s="85">
        <f t="shared" ca="1" si="265"/>
        <v>23.44852427231779</v>
      </c>
      <c r="GF124" s="85">
        <f t="shared" ca="1" si="265"/>
        <v>23.525288639061934</v>
      </c>
      <c r="GG124" s="85">
        <f t="shared" ca="1" si="265"/>
        <v>23.602304312367345</v>
      </c>
      <c r="GH124" s="85">
        <f t="shared" ca="1" si="265"/>
        <v>23.679572114946307</v>
      </c>
      <c r="GI124" s="85">
        <f t="shared" ca="1" si="265"/>
        <v>23.757092872204453</v>
      </c>
      <c r="GJ124" s="85">
        <f t="shared" ca="1" si="265"/>
        <v>23.834867412249583</v>
      </c>
      <c r="GK124" s="85">
        <f t="shared" ca="1" si="265"/>
        <v>23.912896565900503</v>
      </c>
      <c r="GL124" s="85">
        <f t="shared" ca="1" si="265"/>
        <v>23.991181166695899</v>
      </c>
      <c r="GM124" s="85">
        <f t="shared" ca="1" si="265"/>
        <v>24.069722050903252</v>
      </c>
      <c r="GN124" s="85">
        <f t="shared" ca="1" si="265"/>
        <v>24.148520057527762</v>
      </c>
      <c r="GO124" s="85">
        <f t="shared" ca="1" si="265"/>
        <v>24.22757602832132</v>
      </c>
      <c r="GP124" s="85">
        <f t="shared" ca="1" si="265"/>
        <v>24.306890807791486</v>
      </c>
      <c r="GQ124" s="85">
        <f t="shared" ref="GQ124:IL124" ca="1" si="266">$E124*GQ$8*GQ$98</f>
        <v>24.38646524321052</v>
      </c>
      <c r="GR124" s="85">
        <f t="shared" ca="1" si="266"/>
        <v>24.466300184624426</v>
      </c>
      <c r="GS124" s="85">
        <f t="shared" ca="1" si="266"/>
        <v>24.546396484862051</v>
      </c>
      <c r="GT124" s="85">
        <f t="shared" ca="1" si="266"/>
        <v>24.626754999544172</v>
      </c>
      <c r="GU124" s="85">
        <f t="shared" ca="1" si="266"/>
        <v>24.707376587092647</v>
      </c>
      <c r="GV124" s="85">
        <f t="shared" ca="1" si="266"/>
        <v>24.78826210873958</v>
      </c>
      <c r="GW124" s="85">
        <f t="shared" ca="1" si="266"/>
        <v>24.869412428536538</v>
      </c>
      <c r="GX124" s="85">
        <f t="shared" ca="1" si="266"/>
        <v>24.950828413363748</v>
      </c>
      <c r="GY124" s="85">
        <f t="shared" ca="1" si="266"/>
        <v>25.032510932939395</v>
      </c>
      <c r="GZ124" s="85">
        <f t="shared" ca="1" si="266"/>
        <v>25.114460859828892</v>
      </c>
      <c r="HA124" s="85">
        <f t="shared" ca="1" si="266"/>
        <v>25.196679069454191</v>
      </c>
      <c r="HB124" s="85">
        <f t="shared" ca="1" si="266"/>
        <v>25.279166440103161</v>
      </c>
      <c r="HC124" s="85">
        <f t="shared" ca="1" si="266"/>
        <v>25.361923852938954</v>
      </c>
      <c r="HD124" s="85">
        <f t="shared" ca="1" si="266"/>
        <v>25.444952192009421</v>
      </c>
      <c r="HE124" s="85">
        <f t="shared" ca="1" si="266"/>
        <v>25.528252344256554</v>
      </c>
      <c r="HF124" s="85">
        <f t="shared" ca="1" si="266"/>
        <v>25.61182519952596</v>
      </c>
      <c r="HG124" s="85">
        <f t="shared" ca="1" si="266"/>
        <v>25.695671650576369</v>
      </c>
      <c r="HH124" s="85">
        <f t="shared" ca="1" si="266"/>
        <v>25.77979259308918</v>
      </c>
      <c r="HI124" s="85">
        <f t="shared" ca="1" si="266"/>
        <v>25.864188925678011</v>
      </c>
      <c r="HJ124" s="85">
        <f t="shared" ca="1" si="266"/>
        <v>25.948861549898314</v>
      </c>
      <c r="HK124" s="85">
        <f t="shared" ca="1" si="266"/>
        <v>26.033811370256988</v>
      </c>
      <c r="HL124" s="85">
        <f t="shared" ca="1" si="266"/>
        <v>26.119039294222059</v>
      </c>
      <c r="HM124" s="85">
        <f t="shared" ca="1" si="266"/>
        <v>26.204546232232374</v>
      </c>
      <c r="HN124" s="85">
        <f t="shared" ca="1" si="266"/>
        <v>26.290333097707304</v>
      </c>
      <c r="HO124" s="85">
        <f t="shared" ca="1" si="266"/>
        <v>26.37640080705653</v>
      </c>
      <c r="HP124" s="85">
        <f t="shared" ca="1" si="266"/>
        <v>26.462750279689814</v>
      </c>
      <c r="HQ124" s="85">
        <f t="shared" ca="1" si="266"/>
        <v>26.549382438026832</v>
      </c>
      <c r="HR124" s="85">
        <f t="shared" ca="1" si="266"/>
        <v>26.636298207507014</v>
      </c>
      <c r="HS124" s="85">
        <f t="shared" ca="1" si="266"/>
        <v>26.723498516599442</v>
      </c>
      <c r="HT124" s="85">
        <f t="shared" ca="1" si="266"/>
        <v>26.810984296812769</v>
      </c>
      <c r="HU124" s="85">
        <f t="shared" ca="1" si="266"/>
        <v>26.898756482705156</v>
      </c>
      <c r="HV124" s="85">
        <f t="shared" ca="1" si="266"/>
        <v>26.98681601189427</v>
      </c>
      <c r="HW124" s="85">
        <f t="shared" ca="1" si="266"/>
        <v>27.075163825067289</v>
      </c>
      <c r="HX124" s="85">
        <f t="shared" ca="1" si="266"/>
        <v>27.163800865990964</v>
      </c>
      <c r="HY124" s="85">
        <f t="shared" ca="1" si="266"/>
        <v>27.252728081521688</v>
      </c>
      <c r="HZ124" s="85">
        <f t="shared" ca="1" si="266"/>
        <v>27.341946421615614</v>
      </c>
      <c r="IA124" s="85">
        <f t="shared" ca="1" si="266"/>
        <v>27.431456839338807</v>
      </c>
      <c r="IB124" s="85">
        <f t="shared" ca="1" si="266"/>
        <v>27.521260290877422</v>
      </c>
      <c r="IC124" s="85">
        <f t="shared" ca="1" si="266"/>
        <v>27.611357735547919</v>
      </c>
      <c r="ID124" s="85">
        <f t="shared" ca="1" si="266"/>
        <v>27.611357735547919</v>
      </c>
      <c r="IE124" s="85">
        <f t="shared" ca="1" si="266"/>
        <v>27.611357735547919</v>
      </c>
      <c r="IF124" s="85">
        <f t="shared" ca="1" si="266"/>
        <v>27.611357735547919</v>
      </c>
      <c r="IG124" s="85">
        <f t="shared" ca="1" si="266"/>
        <v>27.611357735547919</v>
      </c>
      <c r="IH124" s="85">
        <f t="shared" ca="1" si="266"/>
        <v>27.611357735547919</v>
      </c>
      <c r="II124" s="85">
        <f t="shared" ca="1" si="266"/>
        <v>27.611357735547919</v>
      </c>
      <c r="IJ124" s="85">
        <f t="shared" ca="1" si="266"/>
        <v>27.611357735547919</v>
      </c>
      <c r="IK124" s="85">
        <f t="shared" ca="1" si="266"/>
        <v>27.611357735547919</v>
      </c>
      <c r="IL124" s="85">
        <f t="shared" ca="1" si="266"/>
        <v>27.611357735547919</v>
      </c>
      <c r="IM124" s="182"/>
      <c r="IN124" s="182"/>
    </row>
    <row r="125" spans="2:248" ht="12" customHeight="1" outlineLevel="2" x14ac:dyDescent="0.3">
      <c r="B125" s="7" t="s">
        <v>176</v>
      </c>
      <c r="C125" s="56" t="s">
        <v>150</v>
      </c>
      <c r="E125" s="102">
        <f>Assump!$D$82</f>
        <v>1E-3</v>
      </c>
      <c r="F125" s="48" t="s">
        <v>522</v>
      </c>
      <c r="G125" s="85">
        <f>Assump!$D$34*Assump!$D$82/12*G$98</f>
        <v>0</v>
      </c>
      <c r="H125" s="85">
        <f>Assump!$D$34*Assump!$D$82/12*H$98</f>
        <v>0</v>
      </c>
      <c r="I125" s="85">
        <f>Assump!$D$34*Assump!$D$82/12*I$98</f>
        <v>0</v>
      </c>
      <c r="J125" s="85">
        <f>Assump!$D$34*Assump!$D$82/12*J$98</f>
        <v>0</v>
      </c>
      <c r="K125" s="85">
        <f>Assump!$D$34*Assump!$D$82/12*K$98</f>
        <v>0</v>
      </c>
      <c r="L125" s="85">
        <f>Assump!$D$34*Assump!$D$82/12*L$98</f>
        <v>0</v>
      </c>
      <c r="M125" s="85">
        <f>Assump!$D$34*Assump!$D$82/12*M$98</f>
        <v>0</v>
      </c>
      <c r="N125" s="85">
        <f>Assump!$D$34*Assump!$D$82/12*N$98</f>
        <v>0</v>
      </c>
      <c r="O125" s="85">
        <f>Assump!$D$34*Assump!$D$82/12*O$98</f>
        <v>0</v>
      </c>
      <c r="P125" s="85">
        <f>Assump!$D$34*Assump!$D$82/12*P$98</f>
        <v>0</v>
      </c>
      <c r="Q125" s="85">
        <f>Assump!$D$34*Assump!$D$82/12*Q$98</f>
        <v>0</v>
      </c>
      <c r="R125" s="85">
        <f>Assump!$D$34*Assump!$D$82/12*R$98</f>
        <v>0</v>
      </c>
      <c r="S125" s="85">
        <f>Assump!$D$34*Assump!$D$82/12*S$98</f>
        <v>6.2544090583333336</v>
      </c>
      <c r="T125" s="85">
        <f>Assump!$D$34*Assump!$D$82/12*T$98</f>
        <v>6.2544090583333336</v>
      </c>
      <c r="U125" s="85">
        <f>Assump!$D$34*Assump!$D$82/12*U$98</f>
        <v>6.2544090583333336</v>
      </c>
      <c r="V125" s="85">
        <f>Assump!$D$34*Assump!$D$82/12*V$98</f>
        <v>6.2544090583333336</v>
      </c>
      <c r="W125" s="85">
        <f>Assump!$D$34*Assump!$D$82/12*W$98</f>
        <v>6.2544090583333336</v>
      </c>
      <c r="X125" s="85">
        <f>Assump!$D$34*Assump!$D$82/12*X$98</f>
        <v>6.2544090583333336</v>
      </c>
      <c r="Y125" s="85">
        <f>Assump!$D$34*Assump!$D$82/12*Y$98</f>
        <v>6.2544090583333336</v>
      </c>
      <c r="Z125" s="85">
        <f>Assump!$D$34*Assump!$D$82/12*Z$98</f>
        <v>6.2544090583333336</v>
      </c>
      <c r="AA125" s="85">
        <f>Assump!$D$34*Assump!$D$82/12*AA$98</f>
        <v>6.2544090583333336</v>
      </c>
      <c r="AB125" s="85">
        <f>Assump!$D$34*Assump!$D$82/12*AB$98</f>
        <v>6.2544090583333336</v>
      </c>
      <c r="AC125" s="85">
        <f>Assump!$D$34*Assump!$D$82/12*AC$98</f>
        <v>6.2544090583333336</v>
      </c>
      <c r="AD125" s="85">
        <f>Assump!$D$34*Assump!$D$82/12*AD$98</f>
        <v>6.2544090583333336</v>
      </c>
      <c r="AE125" s="85">
        <f>Assump!$D$34*Assump!$D$82/12*AE$98</f>
        <v>6.2544090583333336</v>
      </c>
      <c r="AF125" s="85">
        <f>Assump!$D$34*Assump!$D$82/12*AF$98</f>
        <v>6.2544090583333336</v>
      </c>
      <c r="AG125" s="85">
        <f>Assump!$D$34*Assump!$D$82/12*AG$98</f>
        <v>6.2544090583333336</v>
      </c>
      <c r="AH125" s="85">
        <f>Assump!$D$34*Assump!$D$82/12*AH$98</f>
        <v>6.2544090583333336</v>
      </c>
      <c r="AI125" s="85">
        <f>Assump!$D$34*Assump!$D$82/12*AI$98</f>
        <v>6.2544090583333336</v>
      </c>
      <c r="AJ125" s="85">
        <f>Assump!$D$34*Assump!$D$82/12*AJ$98</f>
        <v>6.2544090583333336</v>
      </c>
      <c r="AK125" s="85">
        <f>Assump!$D$34*Assump!$D$82/12*AK$98</f>
        <v>6.2544090583333336</v>
      </c>
      <c r="AL125" s="85">
        <f>Assump!$D$34*Assump!$D$82/12*AL$98</f>
        <v>6.2544090583333336</v>
      </c>
      <c r="AM125" s="85">
        <f>Assump!$D$34*Assump!$D$82/12*AM$98</f>
        <v>6.2544090583333336</v>
      </c>
      <c r="AN125" s="85">
        <f>Assump!$D$34*Assump!$D$82/12*AN$98</f>
        <v>6.2544090583333336</v>
      </c>
      <c r="AO125" s="85">
        <f>Assump!$D$34*Assump!$D$82/12*AO$98</f>
        <v>6.2544090583333336</v>
      </c>
      <c r="AP125" s="85">
        <f>Assump!$D$34*Assump!$D$82/12*AP$98</f>
        <v>6.2544090583333336</v>
      </c>
      <c r="AQ125" s="85">
        <f>Assump!$D$34*Assump!$D$82/12*AQ$98</f>
        <v>6.2544090583333336</v>
      </c>
      <c r="AR125" s="85">
        <f>Assump!$D$34*Assump!$D$82/12*AR$98</f>
        <v>6.2544090583333336</v>
      </c>
      <c r="AS125" s="85">
        <f>Assump!$D$34*Assump!$D$82/12*AS$98</f>
        <v>6.2544090583333336</v>
      </c>
      <c r="AT125" s="85">
        <f>Assump!$D$34*Assump!$D$82/12*AT$98</f>
        <v>6.2544090583333336</v>
      </c>
      <c r="AU125" s="85">
        <f>Assump!$D$34*Assump!$D$82/12*AU$98</f>
        <v>6.2544090583333336</v>
      </c>
      <c r="AV125" s="85">
        <f>Assump!$D$34*Assump!$D$82/12*AV$98</f>
        <v>6.2544090583333336</v>
      </c>
      <c r="AW125" s="85">
        <f>Assump!$D$34*Assump!$D$82/12*AW$98</f>
        <v>6.2544090583333336</v>
      </c>
      <c r="AX125" s="85">
        <f>Assump!$D$34*Assump!$D$82/12*AX$98</f>
        <v>6.2544090583333336</v>
      </c>
      <c r="AY125" s="85">
        <f>Assump!$D$34*Assump!$D$82/12*AY$98</f>
        <v>6.2544090583333336</v>
      </c>
      <c r="AZ125" s="85">
        <f>Assump!$D$34*Assump!$D$82/12*AZ$98</f>
        <v>6.2544090583333336</v>
      </c>
      <c r="BA125" s="85">
        <f>Assump!$D$34*Assump!$D$82/12*BA$98</f>
        <v>6.2544090583333336</v>
      </c>
      <c r="BB125" s="85">
        <f>Assump!$D$34*Assump!$D$82/12*BB$98</f>
        <v>6.2544090583333336</v>
      </c>
      <c r="BC125" s="85">
        <f>Assump!$D$34*Assump!$D$82/12*BC$98</f>
        <v>6.2544090583333336</v>
      </c>
      <c r="BD125" s="85">
        <f>Assump!$D$34*Assump!$D$82/12*BD$98</f>
        <v>6.2544090583333336</v>
      </c>
      <c r="BE125" s="85">
        <f>Assump!$D$34*Assump!$D$82/12*BE$98</f>
        <v>6.2544090583333336</v>
      </c>
      <c r="BF125" s="85">
        <f>Assump!$D$34*Assump!$D$82/12*BF$98</f>
        <v>6.2544090583333336</v>
      </c>
      <c r="BG125" s="85">
        <f>Assump!$D$34*Assump!$D$82/12*BG$98</f>
        <v>6.2544090583333336</v>
      </c>
      <c r="BH125" s="85">
        <f>Assump!$D$34*Assump!$D$82/12*BH$98</f>
        <v>6.2544090583333336</v>
      </c>
      <c r="BI125" s="85">
        <f>Assump!$D$34*Assump!$D$82/12*BI$98</f>
        <v>6.2544090583333336</v>
      </c>
      <c r="BJ125" s="85">
        <f>Assump!$D$34*Assump!$D$82/12*BJ$98</f>
        <v>6.2544090583333336</v>
      </c>
      <c r="BK125" s="85">
        <f>Assump!$D$34*Assump!$D$82/12*BK$98</f>
        <v>6.2544090583333336</v>
      </c>
      <c r="BL125" s="85">
        <f>Assump!$D$34*Assump!$D$82/12*BL$98</f>
        <v>6.2544090583333336</v>
      </c>
      <c r="BM125" s="85">
        <f>Assump!$D$34*Assump!$D$82/12*BM$98</f>
        <v>6.2544090583333336</v>
      </c>
      <c r="BN125" s="85">
        <f>Assump!$D$34*Assump!$D$82/12*BN$98</f>
        <v>6.2544090583333336</v>
      </c>
      <c r="BO125" s="85">
        <f>Assump!$D$34*Assump!$D$82/12*BO$98</f>
        <v>6.2544090583333336</v>
      </c>
      <c r="BP125" s="85">
        <f>Assump!$D$34*Assump!$D$82/12*BP$98</f>
        <v>6.2544090583333336</v>
      </c>
      <c r="BQ125" s="85">
        <f>Assump!$D$34*Assump!$D$82/12*BQ$98</f>
        <v>6.2544090583333336</v>
      </c>
      <c r="BR125" s="85">
        <f>Assump!$D$34*Assump!$D$82/12*BR$98</f>
        <v>6.2544090583333336</v>
      </c>
      <c r="BS125" s="85">
        <f>Assump!$D$34*Assump!$D$82/12*BS$98</f>
        <v>6.2544090583333336</v>
      </c>
      <c r="BT125" s="85">
        <f>Assump!$D$34*Assump!$D$82/12*BT$98</f>
        <v>6.2544090583333336</v>
      </c>
      <c r="BU125" s="85">
        <f>Assump!$D$34*Assump!$D$82/12*BU$98</f>
        <v>6.2544090583333336</v>
      </c>
      <c r="BV125" s="85">
        <f>Assump!$D$34*Assump!$D$82/12*BV$98</f>
        <v>6.2544090583333336</v>
      </c>
      <c r="BW125" s="85">
        <f>Assump!$D$34*Assump!$D$82/12*BW$98</f>
        <v>6.2544090583333336</v>
      </c>
      <c r="BX125" s="85">
        <f>Assump!$D$34*Assump!$D$82/12*BX$98</f>
        <v>6.2544090583333336</v>
      </c>
      <c r="BY125" s="85">
        <f>Assump!$D$34*Assump!$D$82/12*BY$98</f>
        <v>6.2544090583333336</v>
      </c>
      <c r="BZ125" s="85">
        <f>Assump!$D$34*Assump!$D$82/12*BZ$98</f>
        <v>6.2544090583333336</v>
      </c>
      <c r="CA125" s="85">
        <f>Assump!$D$34*Assump!$D$82/12*CA$98</f>
        <v>6.2544090583333336</v>
      </c>
      <c r="CB125" s="85">
        <f>Assump!$D$34*Assump!$D$82/12*CB$98</f>
        <v>6.2544090583333336</v>
      </c>
      <c r="CC125" s="85">
        <f>Assump!$D$34*Assump!$D$82/12*CC$98</f>
        <v>6.2544090583333336</v>
      </c>
      <c r="CD125" s="85">
        <f>Assump!$D$34*Assump!$D$82/12*CD$98</f>
        <v>6.2544090583333336</v>
      </c>
      <c r="CE125" s="85">
        <f>Assump!$D$34*Assump!$D$82/12*CE$98</f>
        <v>6.2544090583333336</v>
      </c>
      <c r="CF125" s="85">
        <f>Assump!$D$34*Assump!$D$82/12*CF$98</f>
        <v>6.2544090583333336</v>
      </c>
      <c r="CG125" s="85">
        <f>Assump!$D$34*Assump!$D$82/12*CG$98</f>
        <v>6.2544090583333336</v>
      </c>
      <c r="CH125" s="85">
        <f>Assump!$D$34*Assump!$D$82/12*CH$98</f>
        <v>6.2544090583333336</v>
      </c>
      <c r="CI125" s="85">
        <f>Assump!$D$34*Assump!$D$82/12*CI$98</f>
        <v>6.2544090583333336</v>
      </c>
      <c r="CJ125" s="85">
        <f>Assump!$D$34*Assump!$D$82/12*CJ$98</f>
        <v>6.2544090583333336</v>
      </c>
      <c r="CK125" s="85">
        <f>Assump!$D$34*Assump!$D$82/12*CK$98</f>
        <v>6.2544090583333336</v>
      </c>
      <c r="CL125" s="85">
        <f>Assump!$D$34*Assump!$D$82/12*CL$98</f>
        <v>6.2544090583333336</v>
      </c>
      <c r="CM125" s="85">
        <f>Assump!$D$34*Assump!$D$82/12*CM$98</f>
        <v>6.2544090583333336</v>
      </c>
      <c r="CN125" s="85">
        <f>Assump!$D$34*Assump!$D$82/12*CN$98</f>
        <v>6.2544090583333336</v>
      </c>
      <c r="CO125" s="85">
        <f>Assump!$D$34*Assump!$D$82/12*CO$98</f>
        <v>6.2544090583333336</v>
      </c>
      <c r="CP125" s="85">
        <f>Assump!$D$34*Assump!$D$82/12*CP$98</f>
        <v>6.2544090583333336</v>
      </c>
      <c r="CQ125" s="85">
        <f>Assump!$D$34*Assump!$D$82/12*CQ$98</f>
        <v>6.2544090583333336</v>
      </c>
      <c r="CR125" s="85">
        <f>Assump!$D$34*Assump!$D$82/12*CR$98</f>
        <v>6.2544090583333336</v>
      </c>
      <c r="CS125" s="85">
        <f>Assump!$D$34*Assump!$D$82/12*CS$98</f>
        <v>6.2544090583333336</v>
      </c>
      <c r="CT125" s="85">
        <f>Assump!$D$34*Assump!$D$82/12*CT$98</f>
        <v>6.2544090583333336</v>
      </c>
      <c r="CU125" s="85">
        <f>Assump!$D$34*Assump!$D$82/12*CU$98</f>
        <v>6.2544090583333336</v>
      </c>
      <c r="CV125" s="85">
        <f>Assump!$D$34*Assump!$D$82/12*CV$98</f>
        <v>6.2544090583333336</v>
      </c>
      <c r="CW125" s="85">
        <f>Assump!$D$34*Assump!$D$82/12*CW$98</f>
        <v>6.2544090583333336</v>
      </c>
      <c r="CX125" s="85">
        <f>Assump!$D$34*Assump!$D$82/12*CX$98</f>
        <v>6.2544090583333336</v>
      </c>
      <c r="CY125" s="85">
        <f>Assump!$D$34*Assump!$D$82/12*CY$98</f>
        <v>6.2544090583333336</v>
      </c>
      <c r="CZ125" s="85">
        <f>Assump!$D$34*Assump!$D$82/12*CZ$98</f>
        <v>6.2544090583333336</v>
      </c>
      <c r="DA125" s="85">
        <f>Assump!$D$34*Assump!$D$82/12*DA$98</f>
        <v>6.2544090583333336</v>
      </c>
      <c r="DB125" s="85">
        <f>Assump!$D$34*Assump!$D$82/12*DB$98</f>
        <v>6.2544090583333336</v>
      </c>
      <c r="DC125" s="85">
        <f>Assump!$D$34*Assump!$D$82/12*DC$98</f>
        <v>6.2544090583333336</v>
      </c>
      <c r="DD125" s="85">
        <f>Assump!$D$34*Assump!$D$82/12*DD$98</f>
        <v>6.2544090583333336</v>
      </c>
      <c r="DE125" s="85">
        <f>Assump!$D$34*Assump!$D$82/12*DE$98</f>
        <v>6.2544090583333336</v>
      </c>
      <c r="DF125" s="85">
        <f>Assump!$D$34*Assump!$D$82/12*DF$98</f>
        <v>6.2544090583333336</v>
      </c>
      <c r="DG125" s="85">
        <f>Assump!$D$34*Assump!$D$82/12*DG$98</f>
        <v>6.2544090583333336</v>
      </c>
      <c r="DH125" s="85">
        <f>Assump!$D$34*Assump!$D$82/12*DH$98</f>
        <v>6.2544090583333336</v>
      </c>
      <c r="DI125" s="85">
        <f>Assump!$D$34*Assump!$D$82/12*DI$98</f>
        <v>6.2544090583333336</v>
      </c>
      <c r="DJ125" s="85">
        <f>Assump!$D$34*Assump!$D$82/12*DJ$98</f>
        <v>6.2544090583333336</v>
      </c>
      <c r="DK125" s="85">
        <f>Assump!$D$34*Assump!$D$82/12*DK$98</f>
        <v>6.2544090583333336</v>
      </c>
      <c r="DL125" s="85">
        <f>Assump!$D$34*Assump!$D$82/12*DL$98</f>
        <v>6.2544090583333336</v>
      </c>
      <c r="DM125" s="85">
        <f>Assump!$D$34*Assump!$D$82/12*DM$98</f>
        <v>6.2544090583333336</v>
      </c>
      <c r="DN125" s="85">
        <f>Assump!$D$34*Assump!$D$82/12*DN$98</f>
        <v>6.2544090583333336</v>
      </c>
      <c r="DO125" s="85">
        <f>Assump!$D$34*Assump!$D$82/12*DO$98</f>
        <v>6.2544090583333336</v>
      </c>
      <c r="DP125" s="85">
        <f>Assump!$D$34*Assump!$D$82/12*DP$98</f>
        <v>6.2544090583333336</v>
      </c>
      <c r="DQ125" s="85">
        <f>Assump!$D$34*Assump!$D$82/12*DQ$98</f>
        <v>6.2544090583333336</v>
      </c>
      <c r="DR125" s="85">
        <f>Assump!$D$34*Assump!$D$82/12*DR$98</f>
        <v>6.2544090583333336</v>
      </c>
      <c r="DS125" s="85">
        <f>Assump!$D$34*Assump!$D$82/12*DS$98</f>
        <v>6.2544090583333336</v>
      </c>
      <c r="DT125" s="85">
        <f>Assump!$D$34*Assump!$D$82/12*DT$98</f>
        <v>6.2544090583333336</v>
      </c>
      <c r="DU125" s="85">
        <f>Assump!$D$34*Assump!$D$82/12*DU$98</f>
        <v>6.2544090583333336</v>
      </c>
      <c r="DV125" s="85">
        <f>Assump!$D$34*Assump!$D$82/12*DV$98</f>
        <v>6.2544090583333336</v>
      </c>
      <c r="DW125" s="85">
        <f>Assump!$D$34*Assump!$D$82/12*DW$98</f>
        <v>6.2544090583333336</v>
      </c>
      <c r="DX125" s="85">
        <f>Assump!$D$34*Assump!$D$82/12*DX$98</f>
        <v>6.2544090583333336</v>
      </c>
      <c r="DY125" s="85">
        <f>Assump!$D$34*Assump!$D$82/12*DY$98</f>
        <v>6.2544090583333336</v>
      </c>
      <c r="DZ125" s="85">
        <f>Assump!$D$34*Assump!$D$82/12*DZ$98</f>
        <v>6.2544090583333336</v>
      </c>
      <c r="EA125" s="85">
        <f>Assump!$D$34*Assump!$D$82/12*EA$98</f>
        <v>6.2544090583333336</v>
      </c>
      <c r="EB125" s="85">
        <f>Assump!$D$34*Assump!$D$82/12*EB$98</f>
        <v>6.2544090583333336</v>
      </c>
      <c r="EC125" s="85">
        <f>Assump!$D$34*Assump!$D$82/12*EC$98</f>
        <v>6.2544090583333336</v>
      </c>
      <c r="ED125" s="85">
        <f>Assump!$D$34*Assump!$D$82/12*ED$98</f>
        <v>6.2544090583333336</v>
      </c>
      <c r="EE125" s="85">
        <f>Assump!$D$34*Assump!$D$82/12*EE$98</f>
        <v>6.2544090583333336</v>
      </c>
      <c r="EF125" s="85">
        <f>Assump!$D$34*Assump!$D$82/12*EF$98</f>
        <v>6.2544090583333336</v>
      </c>
      <c r="EG125" s="85">
        <f>Assump!$D$34*Assump!$D$82/12*EG$98</f>
        <v>6.2544090583333336</v>
      </c>
      <c r="EH125" s="85">
        <f>Assump!$D$34*Assump!$D$82/12*EH$98</f>
        <v>6.2544090583333336</v>
      </c>
      <c r="EI125" s="85">
        <f>Assump!$D$34*Assump!$D$82/12*EI$98</f>
        <v>6.2544090583333336</v>
      </c>
      <c r="EJ125" s="85">
        <f>Assump!$D$34*Assump!$D$82/12*EJ$98</f>
        <v>6.2544090583333336</v>
      </c>
      <c r="EK125" s="85">
        <f>Assump!$D$34*Assump!$D$82/12*EK$98</f>
        <v>6.2544090583333336</v>
      </c>
      <c r="EL125" s="85">
        <f>Assump!$D$34*Assump!$D$82/12*EL$98</f>
        <v>6.2544090583333336</v>
      </c>
      <c r="EM125" s="85">
        <f>Assump!$D$34*Assump!$D$82/12*EM$98</f>
        <v>6.2544090583333336</v>
      </c>
      <c r="EN125" s="85">
        <f>Assump!$D$34*Assump!$D$82/12*EN$98</f>
        <v>6.2544090583333336</v>
      </c>
      <c r="EO125" s="85">
        <f>Assump!$D$34*Assump!$D$82/12*EO$98</f>
        <v>6.2544090583333336</v>
      </c>
      <c r="EP125" s="85">
        <f>Assump!$D$34*Assump!$D$82/12*EP$98</f>
        <v>6.2544090583333336</v>
      </c>
      <c r="EQ125" s="85">
        <f>Assump!$D$34*Assump!$D$82/12*EQ$98</f>
        <v>6.2544090583333336</v>
      </c>
      <c r="ER125" s="85">
        <f>Assump!$D$34*Assump!$D$82/12*ER$98</f>
        <v>6.2544090583333336</v>
      </c>
      <c r="ES125" s="85">
        <f>Assump!$D$34*Assump!$D$82/12*ES$98</f>
        <v>6.2544090583333336</v>
      </c>
      <c r="ET125" s="85">
        <f>Assump!$D$34*Assump!$D$82/12*ET$98</f>
        <v>6.2544090583333336</v>
      </c>
      <c r="EU125" s="85">
        <f>Assump!$D$34*Assump!$D$82/12*EU$98</f>
        <v>6.2544090583333336</v>
      </c>
      <c r="EV125" s="85">
        <f>Assump!$D$34*Assump!$D$82/12*EV$98</f>
        <v>6.2544090583333336</v>
      </c>
      <c r="EW125" s="85">
        <f>Assump!$D$34*Assump!$D$82/12*EW$98</f>
        <v>6.2544090583333336</v>
      </c>
      <c r="EX125" s="85">
        <f>Assump!$D$34*Assump!$D$82/12*EX$98</f>
        <v>6.2544090583333336</v>
      </c>
      <c r="EY125" s="85">
        <f>Assump!$D$34*Assump!$D$82/12*EY$98</f>
        <v>6.2544090583333336</v>
      </c>
      <c r="EZ125" s="85">
        <f>Assump!$D$34*Assump!$D$82/12*EZ$98</f>
        <v>6.2544090583333336</v>
      </c>
      <c r="FA125" s="85">
        <f>Assump!$D$34*Assump!$D$82/12*FA$98</f>
        <v>6.2544090583333336</v>
      </c>
      <c r="FB125" s="85">
        <f>Assump!$D$34*Assump!$D$82/12*FB$98</f>
        <v>6.2544090583333336</v>
      </c>
      <c r="FC125" s="85">
        <f>Assump!$D$34*Assump!$D$82/12*FC$98</f>
        <v>6.2544090583333336</v>
      </c>
      <c r="FD125" s="85">
        <f>Assump!$D$34*Assump!$D$82/12*FD$98</f>
        <v>6.2544090583333336</v>
      </c>
      <c r="FE125" s="85">
        <f>Assump!$D$34*Assump!$D$82/12*FE$98</f>
        <v>6.2544090583333336</v>
      </c>
      <c r="FF125" s="85">
        <f>Assump!$D$34*Assump!$D$82/12*FF$98</f>
        <v>6.2544090583333336</v>
      </c>
      <c r="FG125" s="85">
        <f>Assump!$D$34*Assump!$D$82/12*FG$98</f>
        <v>6.2544090583333336</v>
      </c>
      <c r="FH125" s="85">
        <f>Assump!$D$34*Assump!$D$82/12*FH$98</f>
        <v>6.2544090583333336</v>
      </c>
      <c r="FI125" s="85">
        <f>Assump!$D$34*Assump!$D$82/12*FI$98</f>
        <v>6.2544090583333336</v>
      </c>
      <c r="FJ125" s="85">
        <f>Assump!$D$34*Assump!$D$82/12*FJ$98</f>
        <v>6.2544090583333336</v>
      </c>
      <c r="FK125" s="85">
        <f>Assump!$D$34*Assump!$D$82/12*FK$98</f>
        <v>6.2544090583333336</v>
      </c>
      <c r="FL125" s="85">
        <f>Assump!$D$34*Assump!$D$82/12*FL$98</f>
        <v>6.2544090583333336</v>
      </c>
      <c r="FM125" s="85">
        <f>Assump!$D$34*Assump!$D$82/12*FM$98</f>
        <v>6.2544090583333336</v>
      </c>
      <c r="FN125" s="85">
        <f>Assump!$D$34*Assump!$D$82/12*FN$98</f>
        <v>6.2544090583333336</v>
      </c>
      <c r="FO125" s="85">
        <f>Assump!$D$34*Assump!$D$82/12*FO$98</f>
        <v>6.2544090583333336</v>
      </c>
      <c r="FP125" s="85">
        <f>Assump!$D$34*Assump!$D$82/12*FP$98</f>
        <v>6.2544090583333336</v>
      </c>
      <c r="FQ125" s="85">
        <f>Assump!$D$34*Assump!$D$82/12*FQ$98</f>
        <v>6.2544090583333336</v>
      </c>
      <c r="FR125" s="85">
        <f>Assump!$D$34*Assump!$D$82/12*FR$98</f>
        <v>6.2544090583333336</v>
      </c>
      <c r="FS125" s="85">
        <f>Assump!$D$34*Assump!$D$82/12*FS$98</f>
        <v>6.2544090583333336</v>
      </c>
      <c r="FT125" s="85">
        <f>Assump!$D$34*Assump!$D$82/12*FT$98</f>
        <v>6.2544090583333336</v>
      </c>
      <c r="FU125" s="85">
        <f>Assump!$D$34*Assump!$D$82/12*FU$98</f>
        <v>6.2544090583333336</v>
      </c>
      <c r="FV125" s="85">
        <f>Assump!$D$34*Assump!$D$82/12*FV$98</f>
        <v>6.2544090583333336</v>
      </c>
      <c r="FW125" s="85">
        <f>Assump!$D$34*Assump!$D$82/12*FW$98</f>
        <v>6.2544090583333336</v>
      </c>
      <c r="FX125" s="85">
        <f>Assump!$D$34*Assump!$D$82/12*FX$98</f>
        <v>6.2544090583333336</v>
      </c>
      <c r="FY125" s="85">
        <f>Assump!$D$34*Assump!$D$82/12*FY$98</f>
        <v>6.2544090583333336</v>
      </c>
      <c r="FZ125" s="85">
        <f>Assump!$D$34*Assump!$D$82/12*FZ$98</f>
        <v>6.2544090583333336</v>
      </c>
      <c r="GA125" s="85">
        <f>Assump!$D$34*Assump!$D$82/12*GA$98</f>
        <v>6.2544090583333336</v>
      </c>
      <c r="GB125" s="85">
        <f>Assump!$D$34*Assump!$D$82/12*GB$98</f>
        <v>6.2544090583333336</v>
      </c>
      <c r="GC125" s="85">
        <f>Assump!$D$34*Assump!$D$82/12*GC$98</f>
        <v>6.2544090583333336</v>
      </c>
      <c r="GD125" s="85">
        <f>Assump!$D$34*Assump!$D$82/12*GD$98</f>
        <v>6.2544090583333336</v>
      </c>
      <c r="GE125" s="85">
        <f>Assump!$D$34*Assump!$D$82/12*GE$98</f>
        <v>6.2544090583333336</v>
      </c>
      <c r="GF125" s="85">
        <f>Assump!$D$34*Assump!$D$82/12*GF$98</f>
        <v>6.2544090583333336</v>
      </c>
      <c r="GG125" s="85">
        <f>Assump!$D$34*Assump!$D$82/12*GG$98</f>
        <v>6.2544090583333336</v>
      </c>
      <c r="GH125" s="85">
        <f>Assump!$D$34*Assump!$D$82/12*GH$98</f>
        <v>6.2544090583333336</v>
      </c>
      <c r="GI125" s="85">
        <f>Assump!$D$34*Assump!$D$82/12*GI$98</f>
        <v>6.2544090583333336</v>
      </c>
      <c r="GJ125" s="85">
        <f>Assump!$D$34*Assump!$D$82/12*GJ$98</f>
        <v>6.2544090583333336</v>
      </c>
      <c r="GK125" s="85">
        <f>Assump!$D$34*Assump!$D$82/12*GK$98</f>
        <v>6.2544090583333336</v>
      </c>
      <c r="GL125" s="85">
        <f>Assump!$D$34*Assump!$D$82/12*GL$98</f>
        <v>6.2544090583333336</v>
      </c>
      <c r="GM125" s="85">
        <f>Assump!$D$34*Assump!$D$82/12*GM$98</f>
        <v>6.2544090583333336</v>
      </c>
      <c r="GN125" s="85">
        <f>Assump!$D$34*Assump!$D$82/12*GN$98</f>
        <v>6.2544090583333336</v>
      </c>
      <c r="GO125" s="85">
        <f>Assump!$D$34*Assump!$D$82/12*GO$98</f>
        <v>6.2544090583333336</v>
      </c>
      <c r="GP125" s="85">
        <f>Assump!$D$34*Assump!$D$82/12*GP$98</f>
        <v>6.2544090583333336</v>
      </c>
      <c r="GQ125" s="85">
        <f>Assump!$D$34*Assump!$D$82/12*GQ$98</f>
        <v>6.2544090583333336</v>
      </c>
      <c r="GR125" s="85">
        <f>Assump!$D$34*Assump!$D$82/12*GR$98</f>
        <v>6.2544090583333336</v>
      </c>
      <c r="GS125" s="85">
        <f>Assump!$D$34*Assump!$D$82/12*GS$98</f>
        <v>6.2544090583333336</v>
      </c>
      <c r="GT125" s="85">
        <f>Assump!$D$34*Assump!$D$82/12*GT$98</f>
        <v>6.2544090583333336</v>
      </c>
      <c r="GU125" s="85">
        <f>Assump!$D$34*Assump!$D$82/12*GU$98</f>
        <v>6.2544090583333336</v>
      </c>
      <c r="GV125" s="85">
        <f>Assump!$D$34*Assump!$D$82/12*GV$98</f>
        <v>6.2544090583333336</v>
      </c>
      <c r="GW125" s="85">
        <f>Assump!$D$34*Assump!$D$82/12*GW$98</f>
        <v>6.2544090583333336</v>
      </c>
      <c r="GX125" s="85">
        <f>Assump!$D$34*Assump!$D$82/12*GX$98</f>
        <v>6.2544090583333336</v>
      </c>
      <c r="GY125" s="85">
        <f>Assump!$D$34*Assump!$D$82/12*GY$98</f>
        <v>6.2544090583333336</v>
      </c>
      <c r="GZ125" s="85">
        <f>Assump!$D$34*Assump!$D$82/12*GZ$98</f>
        <v>6.2544090583333336</v>
      </c>
      <c r="HA125" s="85">
        <f>Assump!$D$34*Assump!$D$82/12*HA$98</f>
        <v>6.2544090583333336</v>
      </c>
      <c r="HB125" s="85">
        <f>Assump!$D$34*Assump!$D$82/12*HB$98</f>
        <v>6.2544090583333336</v>
      </c>
      <c r="HC125" s="85">
        <f>Assump!$D$34*Assump!$D$82/12*HC$98</f>
        <v>6.2544090583333336</v>
      </c>
      <c r="HD125" s="85">
        <f>Assump!$D$34*Assump!$D$82/12*HD$98</f>
        <v>6.2544090583333336</v>
      </c>
      <c r="HE125" s="85">
        <f>Assump!$D$34*Assump!$D$82/12*HE$98</f>
        <v>6.2544090583333336</v>
      </c>
      <c r="HF125" s="85">
        <f>Assump!$D$34*Assump!$D$82/12*HF$98</f>
        <v>6.2544090583333336</v>
      </c>
      <c r="HG125" s="85">
        <f>Assump!$D$34*Assump!$D$82/12*HG$98</f>
        <v>6.2544090583333336</v>
      </c>
      <c r="HH125" s="85">
        <f>Assump!$D$34*Assump!$D$82/12*HH$98</f>
        <v>6.2544090583333336</v>
      </c>
      <c r="HI125" s="85">
        <f>Assump!$D$34*Assump!$D$82/12*HI$98</f>
        <v>6.2544090583333336</v>
      </c>
      <c r="HJ125" s="85">
        <f>Assump!$D$34*Assump!$D$82/12*HJ$98</f>
        <v>6.2544090583333336</v>
      </c>
      <c r="HK125" s="85">
        <f>Assump!$D$34*Assump!$D$82/12*HK$98</f>
        <v>6.2544090583333336</v>
      </c>
      <c r="HL125" s="85">
        <f>Assump!$D$34*Assump!$D$82/12*HL$98</f>
        <v>6.2544090583333336</v>
      </c>
      <c r="HM125" s="85">
        <f>Assump!$D$34*Assump!$D$82/12*HM$98</f>
        <v>6.2544090583333336</v>
      </c>
      <c r="HN125" s="85">
        <f>Assump!$D$34*Assump!$D$82/12*HN$98</f>
        <v>6.2544090583333336</v>
      </c>
      <c r="HO125" s="85">
        <f>Assump!$D$34*Assump!$D$82/12*HO$98</f>
        <v>6.2544090583333336</v>
      </c>
      <c r="HP125" s="85">
        <f>Assump!$D$34*Assump!$D$82/12*HP$98</f>
        <v>6.2544090583333336</v>
      </c>
      <c r="HQ125" s="85">
        <f>Assump!$D$34*Assump!$D$82/12*HQ$98</f>
        <v>6.2544090583333336</v>
      </c>
      <c r="HR125" s="85">
        <f>Assump!$D$34*Assump!$D$82/12*HR$98</f>
        <v>6.2544090583333336</v>
      </c>
      <c r="HS125" s="85">
        <f>Assump!$D$34*Assump!$D$82/12*HS$98</f>
        <v>6.2544090583333336</v>
      </c>
      <c r="HT125" s="85">
        <f>Assump!$D$34*Assump!$D$82/12*HT$98</f>
        <v>6.2544090583333336</v>
      </c>
      <c r="HU125" s="85">
        <f>Assump!$D$34*Assump!$D$82/12*HU$98</f>
        <v>6.2544090583333336</v>
      </c>
      <c r="HV125" s="85">
        <f>Assump!$D$34*Assump!$D$82/12*HV$98</f>
        <v>6.2544090583333336</v>
      </c>
      <c r="HW125" s="85">
        <f>Assump!$D$34*Assump!$D$82/12*HW$98</f>
        <v>6.2544090583333336</v>
      </c>
      <c r="HX125" s="85">
        <f>Assump!$D$34*Assump!$D$82/12*HX$98</f>
        <v>6.2544090583333336</v>
      </c>
      <c r="HY125" s="85">
        <f>Assump!$D$34*Assump!$D$82/12*HY$98</f>
        <v>6.2544090583333336</v>
      </c>
      <c r="HZ125" s="85">
        <f>Assump!$D$34*Assump!$D$82/12*HZ$98</f>
        <v>6.2544090583333336</v>
      </c>
      <c r="IA125" s="85">
        <f>Assump!$D$34*Assump!$D$82/12*IA$98</f>
        <v>6.2544090583333336</v>
      </c>
      <c r="IB125" s="85">
        <f>Assump!$D$34*Assump!$D$82/12*IB$98</f>
        <v>6.2544090583333336</v>
      </c>
      <c r="IC125" s="85">
        <f>Assump!$D$34*Assump!$D$82/12*IC$98</f>
        <v>6.2544090583333336</v>
      </c>
      <c r="ID125" s="85">
        <f>Assump!$D$34*Assump!$D$82/12*ID$98</f>
        <v>6.2544090583333336</v>
      </c>
      <c r="IE125" s="85">
        <f>Assump!$D$34*Assump!$D$82/12*IE$98</f>
        <v>6.2544090583333336</v>
      </c>
      <c r="IF125" s="85">
        <f>Assump!$D$34*Assump!$D$82/12*IF$98</f>
        <v>6.2544090583333336</v>
      </c>
      <c r="IG125" s="85">
        <f>Assump!$D$34*Assump!$D$82/12*IG$98</f>
        <v>6.2544090583333336</v>
      </c>
      <c r="IH125" s="85">
        <f>Assump!$D$34*Assump!$D$82/12*IH$98</f>
        <v>6.2544090583333336</v>
      </c>
      <c r="II125" s="85">
        <f>Assump!$D$34*Assump!$D$82/12*II$98</f>
        <v>6.2544090583333336</v>
      </c>
      <c r="IJ125" s="85">
        <f>Assump!$D$34*Assump!$D$82/12*IJ$98</f>
        <v>6.2544090583333336</v>
      </c>
      <c r="IK125" s="85">
        <f>Assump!$D$34*Assump!$D$82/12*IK$98</f>
        <v>6.2544090583333336</v>
      </c>
      <c r="IL125" s="85">
        <f>Assump!$D$34*Assump!$D$82/12*IL$98</f>
        <v>6.2544090583333336</v>
      </c>
      <c r="IM125" s="182"/>
      <c r="IN125" s="182"/>
    </row>
    <row r="126" spans="2:248" ht="12" customHeight="1" outlineLevel="2" x14ac:dyDescent="0.3">
      <c r="B126" s="7" t="s">
        <v>173</v>
      </c>
      <c r="C126" s="56" t="s">
        <v>150</v>
      </c>
      <c r="E126" s="85">
        <f>Assump!$D$83</f>
        <v>5</v>
      </c>
      <c r="F126" s="48"/>
      <c r="G126" s="85">
        <f t="shared" ref="G126:BR126" ca="1" si="267">$E126*G$8*G$98</f>
        <v>0</v>
      </c>
      <c r="H126" s="85">
        <f t="shared" ca="1" si="267"/>
        <v>0</v>
      </c>
      <c r="I126" s="85">
        <f t="shared" ca="1" si="267"/>
        <v>0</v>
      </c>
      <c r="J126" s="85">
        <f t="shared" ca="1" si="267"/>
        <v>0</v>
      </c>
      <c r="K126" s="85">
        <f t="shared" ca="1" si="267"/>
        <v>0</v>
      </c>
      <c r="L126" s="85">
        <f t="shared" ca="1" si="267"/>
        <v>0</v>
      </c>
      <c r="M126" s="85">
        <f t="shared" ca="1" si="267"/>
        <v>0</v>
      </c>
      <c r="N126" s="85">
        <f t="shared" ca="1" si="267"/>
        <v>0</v>
      </c>
      <c r="O126" s="85">
        <f t="shared" ca="1" si="267"/>
        <v>0</v>
      </c>
      <c r="P126" s="85">
        <f t="shared" ca="1" si="267"/>
        <v>0</v>
      </c>
      <c r="Q126" s="85">
        <f t="shared" ca="1" si="267"/>
        <v>0</v>
      </c>
      <c r="R126" s="85">
        <f t="shared" ca="1" si="267"/>
        <v>0</v>
      </c>
      <c r="S126" s="85">
        <f t="shared" ca="1" si="267"/>
        <v>5.0159665690394108</v>
      </c>
      <c r="T126" s="85">
        <f t="shared" ca="1" si="267"/>
        <v>5.0319841243442003</v>
      </c>
      <c r="U126" s="85">
        <f t="shared" ca="1" si="267"/>
        <v>5.0480528287295119</v>
      </c>
      <c r="V126" s="85">
        <f t="shared" ca="1" si="267"/>
        <v>5.0645788400975658</v>
      </c>
      <c r="W126" s="85">
        <f t="shared" ca="1" si="267"/>
        <v>5.0811589533264758</v>
      </c>
      <c r="X126" s="85">
        <f t="shared" ca="1" si="267"/>
        <v>5.0977933455316569</v>
      </c>
      <c r="Y126" s="85">
        <f t="shared" ca="1" si="267"/>
        <v>5.1144821944083532</v>
      </c>
      <c r="Z126" s="85">
        <f t="shared" ca="1" si="267"/>
        <v>5.1312256782335357</v>
      </c>
      <c r="AA126" s="85">
        <f t="shared" ca="1" si="267"/>
        <v>5.148023975867809</v>
      </c>
      <c r="AB126" s="85">
        <f t="shared" ca="1" si="267"/>
        <v>5.1648772667573217</v>
      </c>
      <c r="AC126" s="85">
        <f t="shared" ca="1" si="267"/>
        <v>5.1817857309356796</v>
      </c>
      <c r="AD126" s="85">
        <f t="shared" ca="1" si="267"/>
        <v>5.1987495490258739</v>
      </c>
      <c r="AE126" s="85">
        <f t="shared" ca="1" si="267"/>
        <v>5.2157689022422087</v>
      </c>
      <c r="AF126" s="85">
        <f t="shared" ca="1" si="267"/>
        <v>5.2328439723922351</v>
      </c>
      <c r="AG126" s="85">
        <f t="shared" ca="1" si="267"/>
        <v>5.2499749418786958</v>
      </c>
      <c r="AH126" s="85">
        <f t="shared" ca="1" si="267"/>
        <v>5.2671619937014711</v>
      </c>
      <c r="AI126" s="85">
        <f t="shared" ca="1" si="267"/>
        <v>5.2844053114595377</v>
      </c>
      <c r="AJ126" s="85">
        <f t="shared" ca="1" si="267"/>
        <v>5.3017050793529261</v>
      </c>
      <c r="AK126" s="85">
        <f t="shared" ca="1" si="267"/>
        <v>5.31906148218469</v>
      </c>
      <c r="AL126" s="85">
        <f t="shared" ca="1" si="267"/>
        <v>5.33647470536288</v>
      </c>
      <c r="AM126" s="85">
        <f t="shared" ca="1" si="267"/>
        <v>5.3539449349025245</v>
      </c>
      <c r="AN126" s="85">
        <f t="shared" ca="1" si="267"/>
        <v>5.371472357427618</v>
      </c>
      <c r="AO126" s="85">
        <f t="shared" ca="1" si="267"/>
        <v>5.3890571601731105</v>
      </c>
      <c r="AP126" s="85">
        <f t="shared" ca="1" si="267"/>
        <v>5.4066995309869137</v>
      </c>
      <c r="AQ126" s="85">
        <f t="shared" ca="1" si="267"/>
        <v>5.4243996583319021</v>
      </c>
      <c r="AR126" s="85">
        <f t="shared" ca="1" si="267"/>
        <v>5.4421577312879297</v>
      </c>
      <c r="AS126" s="85">
        <f t="shared" ca="1" si="267"/>
        <v>5.4599739395538478</v>
      </c>
      <c r="AT126" s="85">
        <f t="shared" ca="1" si="267"/>
        <v>5.4778484734495345</v>
      </c>
      <c r="AU126" s="85">
        <f t="shared" ca="1" si="267"/>
        <v>5.4957815239179242</v>
      </c>
      <c r="AV126" s="85">
        <f t="shared" ca="1" si="267"/>
        <v>5.5137732825270476</v>
      </c>
      <c r="AW126" s="85">
        <f t="shared" ca="1" si="267"/>
        <v>5.5318239414720827</v>
      </c>
      <c r="AX126" s="85">
        <f t="shared" ca="1" si="267"/>
        <v>5.5499336935774002</v>
      </c>
      <c r="AY126" s="85">
        <f t="shared" ca="1" si="267"/>
        <v>5.5681027322986312</v>
      </c>
      <c r="AZ126" s="85">
        <f t="shared" ca="1" si="267"/>
        <v>5.5863312517247277</v>
      </c>
      <c r="BA126" s="85">
        <f t="shared" ca="1" si="267"/>
        <v>5.6046194465800401</v>
      </c>
      <c r="BB126" s="85">
        <f t="shared" ca="1" si="267"/>
        <v>5.6229675122263956</v>
      </c>
      <c r="BC126" s="85">
        <f t="shared" ca="1" si="267"/>
        <v>5.6413756446651835</v>
      </c>
      <c r="BD126" s="85">
        <f t="shared" ca="1" si="267"/>
        <v>5.6598440405394514</v>
      </c>
      <c r="BE126" s="85">
        <f t="shared" ca="1" si="267"/>
        <v>5.6783728971360068</v>
      </c>
      <c r="BF126" s="85">
        <f t="shared" ca="1" si="267"/>
        <v>5.6969624123875215</v>
      </c>
      <c r="BG126" s="85">
        <f t="shared" ca="1" si="267"/>
        <v>5.7156127848746463</v>
      </c>
      <c r="BH126" s="85">
        <f t="shared" ca="1" si="267"/>
        <v>5.7343242138281347</v>
      </c>
      <c r="BI126" s="85">
        <f t="shared" ca="1" si="267"/>
        <v>5.7530968991309708</v>
      </c>
      <c r="BJ126" s="85">
        <f t="shared" ca="1" si="267"/>
        <v>5.7719310413205003</v>
      </c>
      <c r="BK126" s="85">
        <f t="shared" ca="1" si="267"/>
        <v>5.7908268415905804</v>
      </c>
      <c r="BL126" s="85">
        <f t="shared" ca="1" si="267"/>
        <v>5.8097845017937209</v>
      </c>
      <c r="BM126" s="85">
        <f t="shared" ca="1" si="267"/>
        <v>5.8288042244432461</v>
      </c>
      <c r="BN126" s="85">
        <f t="shared" ca="1" si="267"/>
        <v>5.8478862127154549</v>
      </c>
      <c r="BO126" s="85">
        <f t="shared" ca="1" si="267"/>
        <v>5.8670306704517934</v>
      </c>
      <c r="BP126" s="85">
        <f t="shared" ca="1" si="267"/>
        <v>5.8862378021610331</v>
      </c>
      <c r="BQ126" s="85">
        <f t="shared" ca="1" si="267"/>
        <v>5.9055078130214502</v>
      </c>
      <c r="BR126" s="85">
        <f t="shared" ca="1" si="267"/>
        <v>5.9248409088830245</v>
      </c>
      <c r="BS126" s="85">
        <f t="shared" ref="BS126:ED126" ca="1" si="268">$E126*BS$8*BS$98</f>
        <v>5.9442372962696339</v>
      </c>
      <c r="BT126" s="85">
        <f t="shared" ca="1" si="268"/>
        <v>5.9636971823812619</v>
      </c>
      <c r="BU126" s="85">
        <f t="shared" ca="1" si="268"/>
        <v>5.9832207750962123</v>
      </c>
      <c r="BV126" s="85">
        <f t="shared" ca="1" si="268"/>
        <v>6.0028082829733229</v>
      </c>
      <c r="BW126" s="85">
        <f t="shared" ca="1" si="268"/>
        <v>6.0224599152542062</v>
      </c>
      <c r="BX126" s="85">
        <f t="shared" ca="1" si="268"/>
        <v>6.0421758818654716</v>
      </c>
      <c r="BY126" s="85">
        <f t="shared" ca="1" si="268"/>
        <v>6.0619563934209779</v>
      </c>
      <c r="BZ126" s="85">
        <f t="shared" ca="1" si="268"/>
        <v>6.0818016612240742</v>
      </c>
      <c r="CA126" s="85">
        <f t="shared" ca="1" si="268"/>
        <v>6.1017118972698672</v>
      </c>
      <c r="CB126" s="85">
        <f t="shared" ca="1" si="268"/>
        <v>6.1216873142474757</v>
      </c>
      <c r="CC126" s="85">
        <f t="shared" ca="1" si="268"/>
        <v>6.1417281255423104</v>
      </c>
      <c r="CD126" s="85">
        <f t="shared" ca="1" si="268"/>
        <v>6.1618345452383485</v>
      </c>
      <c r="CE126" s="85">
        <f t="shared" ca="1" si="268"/>
        <v>6.1820067881204217</v>
      </c>
      <c r="CF126" s="85">
        <f t="shared" ca="1" si="268"/>
        <v>6.2022450696765148</v>
      </c>
      <c r="CG126" s="85">
        <f t="shared" ca="1" si="268"/>
        <v>6.2225496061000616</v>
      </c>
      <c r="CH126" s="85">
        <f t="shared" ca="1" si="268"/>
        <v>6.2429206142922578</v>
      </c>
      <c r="CI126" s="85">
        <f t="shared" ca="1" si="268"/>
        <v>6.2633583118643763</v>
      </c>
      <c r="CJ126" s="85">
        <f t="shared" ca="1" si="268"/>
        <v>6.2838629171400928</v>
      </c>
      <c r="CK126" s="85">
        <f t="shared" ca="1" si="268"/>
        <v>6.3044346491578187</v>
      </c>
      <c r="CL126" s="85">
        <f t="shared" ca="1" si="268"/>
        <v>6.3250737276730398</v>
      </c>
      <c r="CM126" s="85">
        <f t="shared" ca="1" si="268"/>
        <v>6.3457803731606646</v>
      </c>
      <c r="CN126" s="85">
        <f t="shared" ca="1" si="268"/>
        <v>6.3665548068173772</v>
      </c>
      <c r="CO126" s="85">
        <f t="shared" ca="1" si="268"/>
        <v>6.3873972505640051</v>
      </c>
      <c r="CP126" s="85">
        <f t="shared" ca="1" si="268"/>
        <v>6.4083079270478844</v>
      </c>
      <c r="CQ126" s="85">
        <f t="shared" ca="1" si="268"/>
        <v>6.4292870596452421</v>
      </c>
      <c r="CR126" s="85">
        <f t="shared" ca="1" si="268"/>
        <v>6.4503348724635803</v>
      </c>
      <c r="CS126" s="85">
        <f t="shared" ca="1" si="268"/>
        <v>6.4714515903440697</v>
      </c>
      <c r="CT126" s="85">
        <f t="shared" ca="1" si="268"/>
        <v>6.4926374388639534</v>
      </c>
      <c r="CU126" s="85">
        <f t="shared" ca="1" si="268"/>
        <v>6.5138926443389558</v>
      </c>
      <c r="CV126" s="85">
        <f t="shared" ca="1" si="268"/>
        <v>6.535217433825701</v>
      </c>
      <c r="CW126" s="85">
        <f t="shared" ca="1" si="268"/>
        <v>6.5566120351241359</v>
      </c>
      <c r="CX126" s="85">
        <f t="shared" ca="1" si="268"/>
        <v>6.5780766767799665</v>
      </c>
      <c r="CY126" s="85">
        <f t="shared" ca="1" si="268"/>
        <v>6.5996115880870967</v>
      </c>
      <c r="CZ126" s="85">
        <f t="shared" ca="1" si="268"/>
        <v>6.6212169990900787</v>
      </c>
      <c r="DA126" s="85">
        <f t="shared" ca="1" si="268"/>
        <v>6.6428931405865708</v>
      </c>
      <c r="DB126" s="85">
        <f t="shared" ca="1" si="268"/>
        <v>6.6646402441298056</v>
      </c>
      <c r="DC126" s="85">
        <f t="shared" ca="1" si="268"/>
        <v>6.6864585420310574</v>
      </c>
      <c r="DD126" s="85">
        <f t="shared" ca="1" si="268"/>
        <v>6.7083482673621289</v>
      </c>
      <c r="DE126" s="85">
        <f t="shared" ca="1" si="268"/>
        <v>6.7303096539578364</v>
      </c>
      <c r="DF126" s="85">
        <f t="shared" ca="1" si="268"/>
        <v>6.7523429364185166</v>
      </c>
      <c r="DG126" s="85">
        <f t="shared" ca="1" si="268"/>
        <v>6.7744483501125199</v>
      </c>
      <c r="DH126" s="85">
        <f t="shared" ca="1" si="268"/>
        <v>6.7966261311787344</v>
      </c>
      <c r="DI126" s="85">
        <f t="shared" ca="1" si="268"/>
        <v>6.8188765165291079</v>
      </c>
      <c r="DJ126" s="85">
        <f t="shared" ca="1" si="268"/>
        <v>6.8411997438511705</v>
      </c>
      <c r="DK126" s="85">
        <f t="shared" ca="1" si="268"/>
        <v>6.8635960516105854</v>
      </c>
      <c r="DL126" s="85">
        <f t="shared" ca="1" si="268"/>
        <v>6.8860656790536865</v>
      </c>
      <c r="DM126" s="85">
        <f t="shared" ca="1" si="268"/>
        <v>6.9086088662100398</v>
      </c>
      <c r="DN126" s="85">
        <f t="shared" ca="1" si="268"/>
        <v>6.9312258538950031</v>
      </c>
      <c r="DO126" s="85">
        <f t="shared" ca="1" si="268"/>
        <v>6.9539168837123055</v>
      </c>
      <c r="DP126" s="85">
        <f t="shared" ca="1" si="268"/>
        <v>6.9766821980566194</v>
      </c>
      <c r="DQ126" s="85">
        <f t="shared" ca="1" si="268"/>
        <v>6.9995220401161564</v>
      </c>
      <c r="DR126" s="85">
        <f t="shared" ca="1" si="268"/>
        <v>7.0224366538752623</v>
      </c>
      <c r="DS126" s="85">
        <f t="shared" ca="1" si="268"/>
        <v>7.0454262841170259</v>
      </c>
      <c r="DT126" s="85">
        <f t="shared" ca="1" si="268"/>
        <v>7.0684911764258898</v>
      </c>
      <c r="DU126" s="85">
        <f t="shared" ca="1" si="268"/>
        <v>7.0916315771902774</v>
      </c>
      <c r="DV126" s="85">
        <f t="shared" ca="1" si="268"/>
        <v>7.1148477336052229</v>
      </c>
      <c r="DW126" s="85">
        <f t="shared" ca="1" si="268"/>
        <v>7.1381398936750138</v>
      </c>
      <c r="DX126" s="85">
        <f t="shared" ca="1" si="268"/>
        <v>7.1615083062158389</v>
      </c>
      <c r="DY126" s="85">
        <f t="shared" ca="1" si="268"/>
        <v>7.1849532208584455</v>
      </c>
      <c r="DZ126" s="85">
        <f t="shared" ca="1" si="268"/>
        <v>7.2084748880508078</v>
      </c>
      <c r="EA126" s="85">
        <f t="shared" ca="1" si="268"/>
        <v>7.232073559060801</v>
      </c>
      <c r="EB126" s="85">
        <f t="shared" ca="1" si="268"/>
        <v>7.2557494859788871</v>
      </c>
      <c r="EC126" s="85">
        <f t="shared" ca="1" si="268"/>
        <v>7.2795029217208063</v>
      </c>
      <c r="ED126" s="85">
        <f t="shared" ca="1" si="268"/>
        <v>7.3033341200302768</v>
      </c>
      <c r="EE126" s="85">
        <f t="shared" ref="EE126:GP126" ca="1" si="269">$E126*EE$8*EE$98</f>
        <v>7.327243335481711</v>
      </c>
      <c r="EF126" s="85">
        <f t="shared" ca="1" si="269"/>
        <v>7.3512308234829291</v>
      </c>
      <c r="EG126" s="85">
        <f t="shared" ca="1" si="269"/>
        <v>7.3752968402778922</v>
      </c>
      <c r="EH126" s="85">
        <f t="shared" ca="1" si="269"/>
        <v>7.3994416429494354</v>
      </c>
      <c r="EI126" s="85">
        <f t="shared" ca="1" si="269"/>
        <v>7.4236654894220191</v>
      </c>
      <c r="EJ126" s="85">
        <f t="shared" ca="1" si="269"/>
        <v>7.4479686384644772</v>
      </c>
      <c r="EK126" s="85">
        <f t="shared" ca="1" si="269"/>
        <v>7.4723513496927882</v>
      </c>
      <c r="EL126" s="85">
        <f t="shared" ca="1" si="269"/>
        <v>7.4968138835728464</v>
      </c>
      <c r="EM126" s="85">
        <f t="shared" ca="1" si="269"/>
        <v>7.5213565014232397</v>
      </c>
      <c r="EN126" s="85">
        <f t="shared" ca="1" si="269"/>
        <v>7.545979465418049</v>
      </c>
      <c r="EO126" s="85">
        <f t="shared" ca="1" si="269"/>
        <v>7.5706830385896442</v>
      </c>
      <c r="EP126" s="85">
        <f t="shared" ca="1" si="269"/>
        <v>7.5954674848314934</v>
      </c>
      <c r="EQ126" s="85">
        <f t="shared" ca="1" si="269"/>
        <v>7.6203330689009841</v>
      </c>
      <c r="ER126" s="85">
        <f t="shared" ca="1" si="269"/>
        <v>7.6452800564222514</v>
      </c>
      <c r="ES126" s="85">
        <f t="shared" ca="1" si="269"/>
        <v>7.6703087138890123</v>
      </c>
      <c r="ET126" s="85">
        <f t="shared" ca="1" si="269"/>
        <v>7.6954193086674181</v>
      </c>
      <c r="EU126" s="85">
        <f t="shared" ca="1" si="269"/>
        <v>7.7206121089989042</v>
      </c>
      <c r="EV126" s="85">
        <f t="shared" ca="1" si="269"/>
        <v>7.7458873840030602</v>
      </c>
      <c r="EW126" s="85">
        <f t="shared" ca="1" si="269"/>
        <v>7.7712454036805045</v>
      </c>
      <c r="EX126" s="85">
        <f t="shared" ca="1" si="269"/>
        <v>7.7966864389157644</v>
      </c>
      <c r="EY126" s="85">
        <f t="shared" ca="1" si="269"/>
        <v>7.8222107614801741</v>
      </c>
      <c r="EZ126" s="85">
        <f t="shared" ca="1" si="269"/>
        <v>7.8478186440347759</v>
      </c>
      <c r="FA126" s="85">
        <f t="shared" ca="1" si="269"/>
        <v>7.8735103601332357</v>
      </c>
      <c r="FB126" s="85">
        <f t="shared" ca="1" si="269"/>
        <v>7.8992861842247599</v>
      </c>
      <c r="FC126" s="85">
        <f t="shared" ca="1" si="269"/>
        <v>7.9251463916570311</v>
      </c>
      <c r="FD126" s="85">
        <f t="shared" ca="1" si="269"/>
        <v>7.9510912586791482</v>
      </c>
      <c r="FE126" s="85">
        <f t="shared" ca="1" si="269"/>
        <v>7.9771210624445796</v>
      </c>
      <c r="FF126" s="85">
        <f t="shared" ca="1" si="269"/>
        <v>8.003236081014121</v>
      </c>
      <c r="FG126" s="85">
        <f t="shared" ca="1" si="269"/>
        <v>8.0294365933588665</v>
      </c>
      <c r="FH126" s="85">
        <f t="shared" ca="1" si="269"/>
        <v>8.0557228793631896</v>
      </c>
      <c r="FI126" s="85">
        <f t="shared" ca="1" si="269"/>
        <v>8.08209521982773</v>
      </c>
      <c r="FJ126" s="85">
        <f t="shared" ca="1" si="269"/>
        <v>8.1085538964724009</v>
      </c>
      <c r="FK126" s="85">
        <f t="shared" ca="1" si="269"/>
        <v>8.1350991919393856</v>
      </c>
      <c r="FL126" s="85">
        <f t="shared" ca="1" si="269"/>
        <v>8.1617313897961719</v>
      </c>
      <c r="FM126" s="85">
        <f t="shared" ca="1" si="269"/>
        <v>8.1884507745385697</v>
      </c>
      <c r="FN126" s="85">
        <f t="shared" ca="1" si="269"/>
        <v>8.2152576315937544</v>
      </c>
      <c r="FO126" s="85">
        <f t="shared" ca="1" si="269"/>
        <v>8.2421522473233146</v>
      </c>
      <c r="FP126" s="85">
        <f t="shared" ca="1" si="269"/>
        <v>8.2691349090263184</v>
      </c>
      <c r="FQ126" s="85">
        <f t="shared" ca="1" si="269"/>
        <v>8.2962059049423669</v>
      </c>
      <c r="FR126" s="85">
        <f t="shared" ca="1" si="269"/>
        <v>8.3233655242546902</v>
      </c>
      <c r="FS126" s="85">
        <f t="shared" ca="1" si="269"/>
        <v>8.3506140570932264</v>
      </c>
      <c r="FT126" s="85">
        <f t="shared" ca="1" si="269"/>
        <v>8.3779517945377222</v>
      </c>
      <c r="FU126" s="85">
        <f t="shared" ca="1" si="269"/>
        <v>8.4053790286208461</v>
      </c>
      <c r="FV126" s="85">
        <f t="shared" ca="1" si="269"/>
        <v>8.4328960523313015</v>
      </c>
      <c r="FW126" s="85">
        <f t="shared" ca="1" si="269"/>
        <v>8.460503159616966</v>
      </c>
      <c r="FX126" s="85">
        <f t="shared" ca="1" si="269"/>
        <v>8.4882006453880248</v>
      </c>
      <c r="FY126" s="85">
        <f t="shared" ca="1" si="269"/>
        <v>8.5159888055201165</v>
      </c>
      <c r="FZ126" s="85">
        <f t="shared" ca="1" si="269"/>
        <v>8.5438679368575094</v>
      </c>
      <c r="GA126" s="85">
        <f t="shared" ca="1" si="269"/>
        <v>8.5718383372162528</v>
      </c>
      <c r="GB126" s="85">
        <f t="shared" ca="1" si="269"/>
        <v>8.5999003053873757</v>
      </c>
      <c r="GC126" s="85">
        <f t="shared" ca="1" si="269"/>
        <v>8.6280541411400673</v>
      </c>
      <c r="GD126" s="85">
        <f t="shared" ca="1" si="269"/>
        <v>8.6563001452248827</v>
      </c>
      <c r="GE126" s="85">
        <f t="shared" ca="1" si="269"/>
        <v>8.68463861937696</v>
      </c>
      <c r="GF126" s="85">
        <f t="shared" ca="1" si="269"/>
        <v>8.7130698663192359</v>
      </c>
      <c r="GG126" s="85">
        <f t="shared" ca="1" si="269"/>
        <v>8.7415941897656833</v>
      </c>
      <c r="GH126" s="85">
        <f t="shared" ca="1" si="269"/>
        <v>8.7702118944245573</v>
      </c>
      <c r="GI126" s="85">
        <f t="shared" ca="1" si="269"/>
        <v>8.7989232860016493</v>
      </c>
      <c r="GJ126" s="85">
        <f t="shared" ca="1" si="269"/>
        <v>8.8277286712035501</v>
      </c>
      <c r="GK126" s="85">
        <f t="shared" ca="1" si="269"/>
        <v>8.8566283577409273</v>
      </c>
      <c r="GL126" s="85">
        <f t="shared" ca="1" si="269"/>
        <v>8.8856226543318133</v>
      </c>
      <c r="GM126" s="85">
        <f t="shared" ca="1" si="269"/>
        <v>8.9147118707049078</v>
      </c>
      <c r="GN126" s="85">
        <f t="shared" ca="1" si="269"/>
        <v>8.9438963176028743</v>
      </c>
      <c r="GO126" s="85">
        <f t="shared" ca="1" si="269"/>
        <v>8.9731763067856747</v>
      </c>
      <c r="GP126" s="85">
        <f t="shared" ca="1" si="269"/>
        <v>9.0025521510338837</v>
      </c>
      <c r="GQ126" s="85">
        <f t="shared" ref="GQ126:IL126" ca="1" si="270">$E126*GQ$8*GQ$98</f>
        <v>9.0320241641520447</v>
      </c>
      <c r="GR126" s="85">
        <f t="shared" ca="1" si="270"/>
        <v>9.0615926609720105</v>
      </c>
      <c r="GS126" s="85">
        <f t="shared" ca="1" si="270"/>
        <v>9.0912579573563157</v>
      </c>
      <c r="GT126" s="85">
        <f t="shared" ca="1" si="270"/>
        <v>9.1210203702015455</v>
      </c>
      <c r="GU126" s="85">
        <f t="shared" ca="1" si="270"/>
        <v>9.1508802174417205</v>
      </c>
      <c r="GV126" s="85">
        <f t="shared" ca="1" si="270"/>
        <v>9.1808378180516961</v>
      </c>
      <c r="GW126" s="85">
        <f t="shared" ca="1" si="270"/>
        <v>9.2108934920505696</v>
      </c>
      <c r="GX126" s="85">
        <f t="shared" ca="1" si="270"/>
        <v>9.241047560505093</v>
      </c>
      <c r="GY126" s="85">
        <f t="shared" ca="1" si="270"/>
        <v>9.2713003455331098</v>
      </c>
      <c r="GZ126" s="85">
        <f t="shared" ca="1" si="270"/>
        <v>9.3016521703069959</v>
      </c>
      <c r="HA126" s="85">
        <f t="shared" ca="1" si="270"/>
        <v>9.3321033590571076</v>
      </c>
      <c r="HB126" s="85">
        <f t="shared" ca="1" si="270"/>
        <v>9.3626542370752457</v>
      </c>
      <c r="HC126" s="85">
        <f t="shared" ca="1" si="270"/>
        <v>9.3933051307181312</v>
      </c>
      <c r="HD126" s="85">
        <f t="shared" ca="1" si="270"/>
        <v>9.4240563674108966</v>
      </c>
      <c r="HE126" s="85">
        <f t="shared" ca="1" si="270"/>
        <v>9.4549082756505758</v>
      </c>
      <c r="HF126" s="85">
        <f t="shared" ca="1" si="270"/>
        <v>9.4858611850096146</v>
      </c>
      <c r="HG126" s="85">
        <f t="shared" ca="1" si="270"/>
        <v>9.5169154261393967</v>
      </c>
      <c r="HH126" s="85">
        <f t="shared" ca="1" si="270"/>
        <v>9.5480713307737712</v>
      </c>
      <c r="HI126" s="85">
        <f t="shared" ca="1" si="270"/>
        <v>9.5793292317325971</v>
      </c>
      <c r="HJ126" s="85">
        <f t="shared" ca="1" si="270"/>
        <v>9.6106894629253006</v>
      </c>
      <c r="HK126" s="85">
        <f t="shared" ca="1" si="270"/>
        <v>9.6421523593544407</v>
      </c>
      <c r="HL126" s="85">
        <f t="shared" ca="1" si="270"/>
        <v>9.6737182571192815</v>
      </c>
      <c r="HM126" s="85">
        <f t="shared" ca="1" si="270"/>
        <v>9.7053874934193978</v>
      </c>
      <c r="HN126" s="85">
        <f t="shared" ca="1" si="270"/>
        <v>9.7371604065582602</v>
      </c>
      <c r="HO126" s="85">
        <f t="shared" ca="1" si="270"/>
        <v>9.7690373359468623</v>
      </c>
      <c r="HP126" s="85">
        <f t="shared" ca="1" si="270"/>
        <v>9.801018622107339</v>
      </c>
      <c r="HQ126" s="85">
        <f t="shared" ca="1" si="270"/>
        <v>9.8331046066766046</v>
      </c>
      <c r="HR126" s="85">
        <f t="shared" ca="1" si="270"/>
        <v>9.865295632410005</v>
      </c>
      <c r="HS126" s="85">
        <f t="shared" ca="1" si="270"/>
        <v>9.8975920431849786</v>
      </c>
      <c r="HT126" s="85">
        <f t="shared" ca="1" si="270"/>
        <v>9.9299941840047286</v>
      </c>
      <c r="HU126" s="85">
        <f t="shared" ca="1" si="270"/>
        <v>9.9625024010019096</v>
      </c>
      <c r="HV126" s="85">
        <f t="shared" ca="1" si="270"/>
        <v>9.995117041442322</v>
      </c>
      <c r="HW126" s="85">
        <f t="shared" ca="1" si="270"/>
        <v>10.027838453728625</v>
      </c>
      <c r="HX126" s="85">
        <f t="shared" ca="1" si="270"/>
        <v>10.060666987404062</v>
      </c>
      <c r="HY126" s="85">
        <f t="shared" ca="1" si="270"/>
        <v>10.093602993156182</v>
      </c>
      <c r="HZ126" s="85">
        <f t="shared" ca="1" si="270"/>
        <v>10.126646822820597</v>
      </c>
      <c r="IA126" s="85">
        <f t="shared" ca="1" si="270"/>
        <v>10.159798829384743</v>
      </c>
      <c r="IB126" s="85">
        <f t="shared" ca="1" si="270"/>
        <v>10.193059366991637</v>
      </c>
      <c r="IC126" s="85">
        <f t="shared" ca="1" si="270"/>
        <v>10.226428790943674</v>
      </c>
      <c r="ID126" s="85">
        <f t="shared" ca="1" si="270"/>
        <v>10.226428790943674</v>
      </c>
      <c r="IE126" s="85">
        <f t="shared" ca="1" si="270"/>
        <v>10.226428790943674</v>
      </c>
      <c r="IF126" s="85">
        <f t="shared" ca="1" si="270"/>
        <v>10.226428790943674</v>
      </c>
      <c r="IG126" s="85">
        <f t="shared" ca="1" si="270"/>
        <v>10.226428790943674</v>
      </c>
      <c r="IH126" s="85">
        <f t="shared" ca="1" si="270"/>
        <v>10.226428790943674</v>
      </c>
      <c r="II126" s="85">
        <f t="shared" ca="1" si="270"/>
        <v>10.226428790943674</v>
      </c>
      <c r="IJ126" s="85">
        <f t="shared" ca="1" si="270"/>
        <v>10.226428790943674</v>
      </c>
      <c r="IK126" s="85">
        <f t="shared" ca="1" si="270"/>
        <v>10.226428790943674</v>
      </c>
      <c r="IL126" s="85">
        <f t="shared" ca="1" si="270"/>
        <v>10.226428790943674</v>
      </c>
      <c r="IM126" s="182"/>
      <c r="IN126" s="182"/>
    </row>
    <row r="127" spans="2:248" s="48" customFormat="1" ht="12" customHeight="1" outlineLevel="1" x14ac:dyDescent="0.2">
      <c r="B127" s="51" t="s">
        <v>344</v>
      </c>
      <c r="C127" s="57" t="s">
        <v>150</v>
      </c>
      <c r="D127" s="52"/>
      <c r="E127" s="53"/>
      <c r="F127" s="53"/>
      <c r="G127" s="77">
        <f ca="1">SUM(G112:G114,G118:G121,G124:G126)</f>
        <v>0</v>
      </c>
      <c r="H127" s="77">
        <f ca="1">SUM(H112:H114,H118:H121,H124:H126)</f>
        <v>0</v>
      </c>
      <c r="I127" s="77">
        <f ca="1">SUM(I112:I114,I118:I121,I124:I126)</f>
        <v>0</v>
      </c>
      <c r="J127" s="77">
        <f ca="1">SUM(J112:J114,J118:J121,J124:J126)</f>
        <v>0</v>
      </c>
      <c r="K127" s="77">
        <f t="shared" ref="K127:BV127" ca="1" si="271">SUM(K112:K114,K118:K121,K124:K126)</f>
        <v>0</v>
      </c>
      <c r="L127" s="77">
        <f t="shared" ca="1" si="271"/>
        <v>0</v>
      </c>
      <c r="M127" s="77">
        <f t="shared" ca="1" si="271"/>
        <v>0</v>
      </c>
      <c r="N127" s="77">
        <f t="shared" ca="1" si="271"/>
        <v>0</v>
      </c>
      <c r="O127" s="77">
        <f t="shared" ca="1" si="271"/>
        <v>0</v>
      </c>
      <c r="P127" s="77">
        <f t="shared" ca="1" si="271"/>
        <v>0</v>
      </c>
      <c r="Q127" s="77">
        <f t="shared" ca="1" si="271"/>
        <v>0</v>
      </c>
      <c r="R127" s="77">
        <f t="shared" ca="1" si="271"/>
        <v>0</v>
      </c>
      <c r="S127" s="77">
        <f t="shared" ca="1" si="271"/>
        <v>16537.031969804037</v>
      </c>
      <c r="T127" s="77">
        <f t="shared" ca="1" si="271"/>
        <v>16589.349146327404</v>
      </c>
      <c r="U127" s="77">
        <f t="shared" ca="1" si="271"/>
        <v>16641.833388012965</v>
      </c>
      <c r="V127" s="77">
        <f t="shared" ca="1" si="271"/>
        <v>16695.811303963172</v>
      </c>
      <c r="W127" s="77">
        <f t="shared" ca="1" si="271"/>
        <v>16749.96592956418</v>
      </c>
      <c r="X127" s="77">
        <f t="shared" ca="1" si="271"/>
        <v>16804.297843317421</v>
      </c>
      <c r="Y127" s="77">
        <f t="shared" ca="1" si="271"/>
        <v>16858.807625618148</v>
      </c>
      <c r="Z127" s="77">
        <f t="shared" ca="1" si="271"/>
        <v>16913.495858761718</v>
      </c>
      <c r="AA127" s="77">
        <f t="shared" ca="1" si="271"/>
        <v>16968.363126949745</v>
      </c>
      <c r="AB127" s="77">
        <f t="shared" ca="1" si="271"/>
        <v>17023.410016296384</v>
      </c>
      <c r="AC127" s="77">
        <f t="shared" ca="1" si="271"/>
        <v>17078.637114834561</v>
      </c>
      <c r="AD127" s="77">
        <f t="shared" ca="1" si="271"/>
        <v>17134.045012522278</v>
      </c>
      <c r="AE127" s="77">
        <f t="shared" ca="1" si="271"/>
        <v>17189.634301248898</v>
      </c>
      <c r="AF127" s="77">
        <f t="shared" ca="1" si="271"/>
        <v>17245.405574841494</v>
      </c>
      <c r="AG127" s="77">
        <f t="shared" ca="1" si="271"/>
        <v>17301.359429071155</v>
      </c>
      <c r="AH127" s="77">
        <f t="shared" ca="1" si="271"/>
        <v>17357.496461659375</v>
      </c>
      <c r="AI127" s="77">
        <f t="shared" ca="1" si="271"/>
        <v>17413.817272284428</v>
      </c>
      <c r="AJ127" s="77">
        <f t="shared" ca="1" si="271"/>
        <v>17470.322462587792</v>
      </c>
      <c r="AK127" s="77">
        <f t="shared" ca="1" si="271"/>
        <v>17527.012636180549</v>
      </c>
      <c r="AL127" s="77">
        <f t="shared" ca="1" si="271"/>
        <v>17583.888398649866</v>
      </c>
      <c r="AM127" s="77">
        <f t="shared" ca="1" si="271"/>
        <v>17640.950357565409</v>
      </c>
      <c r="AN127" s="77">
        <f t="shared" ca="1" si="271"/>
        <v>17698.199122485916</v>
      </c>
      <c r="AO127" s="77">
        <f t="shared" ca="1" si="271"/>
        <v>17755.635304965625</v>
      </c>
      <c r="AP127" s="77">
        <f t="shared" ca="1" si="271"/>
        <v>17813.259518560848</v>
      </c>
      <c r="AQ127" s="77">
        <f t="shared" ca="1" si="271"/>
        <v>17871.072378836539</v>
      </c>
      <c r="AR127" s="77">
        <f t="shared" ca="1" si="271"/>
        <v>17929.074503372842</v>
      </c>
      <c r="AS127" s="77">
        <f t="shared" ca="1" si="271"/>
        <v>17987.266511771682</v>
      </c>
      <c r="AT127" s="77">
        <f t="shared" ca="1" si="271"/>
        <v>18045.649025663428</v>
      </c>
      <c r="AU127" s="77">
        <f t="shared" ca="1" si="271"/>
        <v>18104.222668713483</v>
      </c>
      <c r="AV127" s="77">
        <f t="shared" ca="1" si="271"/>
        <v>18162.98806662899</v>
      </c>
      <c r="AW127" s="77">
        <f t="shared" ca="1" si="271"/>
        <v>18221.945847165462</v>
      </c>
      <c r="AX127" s="77">
        <f t="shared" ca="1" si="271"/>
        <v>18281.096640133543</v>
      </c>
      <c r="AY127" s="77">
        <f t="shared" ca="1" si="271"/>
        <v>18340.441077405714</v>
      </c>
      <c r="AZ127" s="77">
        <f t="shared" ca="1" si="271"/>
        <v>18399.979792923041</v>
      </c>
      <c r="BA127" s="77">
        <f t="shared" ca="1" si="271"/>
        <v>18459.713422701934</v>
      </c>
      <c r="BB127" s="77">
        <f t="shared" ca="1" si="271"/>
        <v>18519.642604840967</v>
      </c>
      <c r="BC127" s="77">
        <f t="shared" ca="1" si="271"/>
        <v>18579.767979527685</v>
      </c>
      <c r="BD127" s="77">
        <f t="shared" ca="1" si="271"/>
        <v>18640.090189045437</v>
      </c>
      <c r="BE127" s="77">
        <f t="shared" ca="1" si="271"/>
        <v>18700.609877780233</v>
      </c>
      <c r="BF127" s="77">
        <f t="shared" ca="1" si="271"/>
        <v>18761.327692227653</v>
      </c>
      <c r="BG127" s="77">
        <f t="shared" ca="1" si="271"/>
        <v>18822.244280999716</v>
      </c>
      <c r="BH127" s="77">
        <f t="shared" ca="1" si="271"/>
        <v>18883.360294831826</v>
      </c>
      <c r="BI127" s="77">
        <f t="shared" ca="1" si="271"/>
        <v>18944.676386589759</v>
      </c>
      <c r="BJ127" s="77">
        <f t="shared" ca="1" si="271"/>
        <v>19006.193211276564</v>
      </c>
      <c r="BK127" s="77">
        <f t="shared" ca="1" si="271"/>
        <v>19067.911426039627</v>
      </c>
      <c r="BL127" s="77">
        <f t="shared" ca="1" si="271"/>
        <v>19129.831690177645</v>
      </c>
      <c r="BM127" s="77">
        <f t="shared" ca="1" si="271"/>
        <v>19191.954665147689</v>
      </c>
      <c r="BN127" s="77">
        <f t="shared" ca="1" si="271"/>
        <v>19254.281014572287</v>
      </c>
      <c r="BO127" s="77">
        <f t="shared" ca="1" si="271"/>
        <v>19316.811404246469</v>
      </c>
      <c r="BP127" s="77">
        <f t="shared" ca="1" si="271"/>
        <v>19379.546502144927</v>
      </c>
      <c r="BQ127" s="77">
        <f t="shared" ca="1" si="271"/>
        <v>19442.486978429122</v>
      </c>
      <c r="BR127" s="77">
        <f t="shared" ca="1" si="271"/>
        <v>19505.633505454436</v>
      </c>
      <c r="BS127" s="77">
        <f t="shared" ca="1" si="271"/>
        <v>19568.986757777373</v>
      </c>
      <c r="BT127" s="77">
        <f t="shared" ca="1" si="271"/>
        <v>19632.547412162778</v>
      </c>
      <c r="BU127" s="77">
        <f t="shared" ca="1" si="271"/>
        <v>19696.316147591024</v>
      </c>
      <c r="BV127" s="77">
        <f t="shared" ca="1" si="271"/>
        <v>19760.293645265301</v>
      </c>
      <c r="BW127" s="77">
        <f t="shared" ref="BW127:EH127" ca="1" si="272">SUM(BW112:BW114,BW118:BW121,BW124:BW126)</f>
        <v>19824.480588618881</v>
      </c>
      <c r="BX127" s="77">
        <f t="shared" ca="1" si="272"/>
        <v>19888.877663322419</v>
      </c>
      <c r="BY127" s="77">
        <f t="shared" ca="1" si="272"/>
        <v>19953.485557291267</v>
      </c>
      <c r="BZ127" s="77">
        <f t="shared" ca="1" si="272"/>
        <v>20018.304960692854</v>
      </c>
      <c r="CA127" s="77">
        <f t="shared" ca="1" si="272"/>
        <v>20083.336565954</v>
      </c>
      <c r="CB127" s="77">
        <f t="shared" ca="1" si="272"/>
        <v>20148.581067768402</v>
      </c>
      <c r="CC127" s="77">
        <f t="shared" ca="1" si="272"/>
        <v>20214.03916310396</v>
      </c>
      <c r="CD127" s="77">
        <f t="shared" ca="1" si="272"/>
        <v>20279.711551210283</v>
      </c>
      <c r="CE127" s="77">
        <f t="shared" ca="1" si="272"/>
        <v>20345.598933626141</v>
      </c>
      <c r="CF127" s="77">
        <f t="shared" ca="1" si="272"/>
        <v>20411.702014186958</v>
      </c>
      <c r="CG127" s="77">
        <f t="shared" ca="1" si="272"/>
        <v>20478.021499032337</v>
      </c>
      <c r="CH127" s="77">
        <f t="shared" ca="1" si="272"/>
        <v>20544.558096613586</v>
      </c>
      <c r="CI127" s="77">
        <f t="shared" ca="1" si="272"/>
        <v>20611.312517701317</v>
      </c>
      <c r="CJ127" s="77">
        <f t="shared" ca="1" si="272"/>
        <v>20678.285475392993</v>
      </c>
      <c r="CK127" s="77">
        <f t="shared" ca="1" si="272"/>
        <v>20745.477685120593</v>
      </c>
      <c r="CL127" s="77">
        <f t="shared" ca="1" si="272"/>
        <v>20812.889864658235</v>
      </c>
      <c r="CM127" s="77">
        <f t="shared" ca="1" si="272"/>
        <v>20880.522734129838</v>
      </c>
      <c r="CN127" s="77">
        <f t="shared" ca="1" si="272"/>
        <v>20948.377016016813</v>
      </c>
      <c r="CO127" s="77">
        <f t="shared" ca="1" si="272"/>
        <v>21016.453435165789</v>
      </c>
      <c r="CP127" s="77">
        <f t="shared" ca="1" si="272"/>
        <v>21084.752718796371</v>
      </c>
      <c r="CQ127" s="77">
        <f t="shared" ca="1" si="272"/>
        <v>21153.275596508862</v>
      </c>
      <c r="CR127" s="77">
        <f t="shared" ca="1" si="272"/>
        <v>21222.022800292121</v>
      </c>
      <c r="CS127" s="77">
        <f t="shared" ca="1" si="272"/>
        <v>21290.995064531311</v>
      </c>
      <c r="CT127" s="77">
        <f t="shared" ca="1" si="272"/>
        <v>21360.193126015816</v>
      </c>
      <c r="CU127" s="77">
        <f t="shared" ca="1" si="272"/>
        <v>21429.617723947049</v>
      </c>
      <c r="CV127" s="77">
        <f t="shared" ca="1" si="272"/>
        <v>21499.269599946394</v>
      </c>
      <c r="CW127" s="77">
        <f t="shared" ca="1" si="272"/>
        <v>21569.149498063103</v>
      </c>
      <c r="CX127" s="77">
        <f t="shared" ca="1" si="272"/>
        <v>21639.258164782252</v>
      </c>
      <c r="CY127" s="77">
        <f t="shared" ca="1" si="272"/>
        <v>21709.596349032719</v>
      </c>
      <c r="CZ127" s="77">
        <f t="shared" ca="1" si="272"/>
        <v>21780.16480219517</v>
      </c>
      <c r="DA127" s="77">
        <f t="shared" ca="1" si="272"/>
        <v>21850.96427811011</v>
      </c>
      <c r="DB127" s="77">
        <f t="shared" ca="1" si="272"/>
        <v>21921.995533085908</v>
      </c>
      <c r="DC127" s="77">
        <f t="shared" ca="1" si="272"/>
        <v>21993.259325906904</v>
      </c>
      <c r="DD127" s="77">
        <f t="shared" ca="1" si="272"/>
        <v>22064.75641784149</v>
      </c>
      <c r="DE127" s="77">
        <f t="shared" ca="1" si="272"/>
        <v>22136.487572650247</v>
      </c>
      <c r="DF127" s="77">
        <f t="shared" ca="1" si="272"/>
        <v>22208.453556594126</v>
      </c>
      <c r="DG127" s="77">
        <f t="shared" ca="1" si="272"/>
        <v>22280.655138442613</v>
      </c>
      <c r="DH127" s="77">
        <f t="shared" ca="1" si="272"/>
        <v>22353.093089481932</v>
      </c>
      <c r="DI127" s="77">
        <f t="shared" ca="1" si="272"/>
        <v>22425.768183523312</v>
      </c>
      <c r="DJ127" s="77">
        <f t="shared" ca="1" si="272"/>
        <v>22498.681196911228</v>
      </c>
      <c r="DK127" s="77">
        <f t="shared" ca="1" si="272"/>
        <v>22571.832908531709</v>
      </c>
      <c r="DL127" s="77">
        <f t="shared" ca="1" si="272"/>
        <v>22645.224099820658</v>
      </c>
      <c r="DM127" s="77">
        <f t="shared" ca="1" si="272"/>
        <v>22718.855554772203</v>
      </c>
      <c r="DN127" s="77">
        <f t="shared" ca="1" si="272"/>
        <v>22792.728059947036</v>
      </c>
      <c r="DO127" s="77">
        <f t="shared" ca="1" si="272"/>
        <v>22866.842404480863</v>
      </c>
      <c r="DP127" s="77">
        <f t="shared" ca="1" si="272"/>
        <v>22941.199380092829</v>
      </c>
      <c r="DQ127" s="77">
        <f t="shared" ca="1" si="272"/>
        <v>23015.799781093945</v>
      </c>
      <c r="DR127" s="77">
        <f t="shared" ca="1" si="272"/>
        <v>23090.644404395578</v>
      </c>
      <c r="DS127" s="77">
        <f t="shared" ca="1" si="272"/>
        <v>23165.734049518</v>
      </c>
      <c r="DT127" s="77">
        <f t="shared" ca="1" si="272"/>
        <v>23241.069518598892</v>
      </c>
      <c r="DU127" s="77">
        <f t="shared" ca="1" si="272"/>
        <v>23316.651616401923</v>
      </c>
      <c r="DV127" s="77">
        <f t="shared" ca="1" si="272"/>
        <v>23392.481150325359</v>
      </c>
      <c r="DW127" s="77">
        <f t="shared" ca="1" si="272"/>
        <v>23468.558930410662</v>
      </c>
      <c r="DX127" s="77">
        <f t="shared" ca="1" si="272"/>
        <v>23544.885769351175</v>
      </c>
      <c r="DY127" s="77">
        <f t="shared" ca="1" si="272"/>
        <v>23621.46248250077</v>
      </c>
      <c r="DZ127" s="77">
        <f t="shared" ca="1" si="272"/>
        <v>23698.289887882598</v>
      </c>
      <c r="EA127" s="77">
        <f t="shared" ca="1" si="272"/>
        <v>23775.368806197777</v>
      </c>
      <c r="EB127" s="77">
        <f t="shared" ca="1" si="272"/>
        <v>23852.700060834224</v>
      </c>
      <c r="EC127" s="77">
        <f t="shared" ca="1" si="272"/>
        <v>23930.284477875379</v>
      </c>
      <c r="ED127" s="77">
        <f t="shared" ca="1" si="272"/>
        <v>24008.122886109086</v>
      </c>
      <c r="EE127" s="77">
        <f t="shared" ca="1" si="272"/>
        <v>24086.216117036409</v>
      </c>
      <c r="EF127" s="77">
        <f t="shared" ca="1" si="272"/>
        <v>24164.565004880526</v>
      </c>
      <c r="EG127" s="77">
        <f t="shared" ca="1" si="272"/>
        <v>24243.170386595681</v>
      </c>
      <c r="EH127" s="77">
        <f t="shared" ca="1" si="272"/>
        <v>24322.033101876052</v>
      </c>
      <c r="EI127" s="77">
        <f t="shared" ref="EI127:GT127" ca="1" si="273">SUM(EI112:EI114,EI118:EI121,EI124:EI126)</f>
        <v>24401.153993164768</v>
      </c>
      <c r="EJ127" s="77">
        <f t="shared" ca="1" si="273"/>
        <v>24480.533905662898</v>
      </c>
      <c r="EK127" s="77">
        <f t="shared" ca="1" si="273"/>
        <v>24560.17368733848</v>
      </c>
      <c r="EL127" s="77">
        <f t="shared" ca="1" si="273"/>
        <v>24640.074188935578</v>
      </c>
      <c r="EM127" s="77">
        <f t="shared" ca="1" si="273"/>
        <v>24720.236263983377</v>
      </c>
      <c r="EN127" s="77">
        <f t="shared" ca="1" si="273"/>
        <v>24800.660768805279</v>
      </c>
      <c r="EO127" s="77">
        <f t="shared" ca="1" si="273"/>
        <v>24881.348562528085</v>
      </c>
      <c r="EP127" s="77">
        <f t="shared" ca="1" si="273"/>
        <v>24962.300507091131</v>
      </c>
      <c r="EQ127" s="77">
        <f t="shared" ca="1" si="273"/>
        <v>25043.51746725554</v>
      </c>
      <c r="ER127" s="77">
        <f t="shared" ca="1" si="273"/>
        <v>25125.000310613432</v>
      </c>
      <c r="ES127" s="77">
        <f t="shared" ca="1" si="273"/>
        <v>25206.74990759719</v>
      </c>
      <c r="ET127" s="77">
        <f t="shared" ca="1" si="273"/>
        <v>25288.767131488781</v>
      </c>
      <c r="EU127" s="77">
        <f t="shared" ca="1" si="273"/>
        <v>25371.052858429044</v>
      </c>
      <c r="EV127" s="77">
        <f t="shared" ca="1" si="273"/>
        <v>25453.607967427091</v>
      </c>
      <c r="EW127" s="77">
        <f t="shared" ca="1" si="273"/>
        <v>25536.433340369698</v>
      </c>
      <c r="EX127" s="77">
        <f t="shared" ca="1" si="273"/>
        <v>25619.529862030682</v>
      </c>
      <c r="EY127" s="77">
        <f t="shared" ca="1" si="273"/>
        <v>25702.898420080397</v>
      </c>
      <c r="EZ127" s="77">
        <f t="shared" ca="1" si="273"/>
        <v>25786.539905095178</v>
      </c>
      <c r="FA127" s="77">
        <f t="shared" ca="1" si="273"/>
        <v>25870.455210566884</v>
      </c>
      <c r="FB127" s="77">
        <f t="shared" ca="1" si="273"/>
        <v>25954.645232912462</v>
      </c>
      <c r="FC127" s="77">
        <f t="shared" ca="1" si="273"/>
        <v>26039.110871483452</v>
      </c>
      <c r="FD127" s="77">
        <f t="shared" ca="1" si="273"/>
        <v>26123.853028575661</v>
      </c>
      <c r="FE127" s="77">
        <f t="shared" ca="1" si="273"/>
        <v>26208.872609438775</v>
      </c>
      <c r="FF127" s="77">
        <f t="shared" ca="1" si="273"/>
        <v>26294.170522286015</v>
      </c>
      <c r="FG127" s="77">
        <f t="shared" ca="1" si="273"/>
        <v>26379.747678303891</v>
      </c>
      <c r="FH127" s="77">
        <f t="shared" ca="1" si="273"/>
        <v>26465.604991661865</v>
      </c>
      <c r="FI127" s="77">
        <f t="shared" ca="1" si="273"/>
        <v>26551.743379522177</v>
      </c>
      <c r="FJ127" s="77">
        <f t="shared" ca="1" si="273"/>
        <v>26638.1637620496</v>
      </c>
      <c r="FK127" s="77">
        <f t="shared" ca="1" si="273"/>
        <v>26724.867062421297</v>
      </c>
      <c r="FL127" s="77">
        <f t="shared" ca="1" si="273"/>
        <v>26811.854206836662</v>
      </c>
      <c r="FM127" s="77">
        <f t="shared" ca="1" si="273"/>
        <v>26899.126124527247</v>
      </c>
      <c r="FN127" s="77">
        <f t="shared" ca="1" si="273"/>
        <v>26986.683747766638</v>
      </c>
      <c r="FO127" s="77">
        <f t="shared" ca="1" si="273"/>
        <v>27074.528011880473</v>
      </c>
      <c r="FP127" s="77">
        <f t="shared" ca="1" si="273"/>
        <v>27162.659855256366</v>
      </c>
      <c r="FQ127" s="77">
        <f t="shared" ca="1" si="273"/>
        <v>27251.080219354</v>
      </c>
      <c r="FR127" s="77">
        <f t="shared" ca="1" si="273"/>
        <v>27339.790048715142</v>
      </c>
      <c r="FS127" s="77">
        <f t="shared" ca="1" si="273"/>
        <v>27428.790290973731</v>
      </c>
      <c r="FT127" s="77">
        <f t="shared" ca="1" si="273"/>
        <v>27518.081896866024</v>
      </c>
      <c r="FU127" s="77">
        <f t="shared" ca="1" si="273"/>
        <v>27607.665820240745</v>
      </c>
      <c r="FV127" s="77">
        <f t="shared" ca="1" si="273"/>
        <v>27697.543018069264</v>
      </c>
      <c r="FW127" s="77">
        <f t="shared" ca="1" si="273"/>
        <v>27787.714450455831</v>
      </c>
      <c r="FX127" s="77">
        <f t="shared" ca="1" si="273"/>
        <v>27878.181080647813</v>
      </c>
      <c r="FY127" s="77">
        <f t="shared" ca="1" si="273"/>
        <v>27968.943875046018</v>
      </c>
      <c r="FZ127" s="77">
        <f t="shared" ca="1" si="273"/>
        <v>28060.00380321499</v>
      </c>
      <c r="GA127" s="77">
        <f t="shared" ca="1" si="273"/>
        <v>28151.361837893368</v>
      </c>
      <c r="GB127" s="77">
        <f t="shared" ca="1" si="273"/>
        <v>28243.018955004303</v>
      </c>
      <c r="GC127" s="77">
        <f t="shared" ca="1" si="273"/>
        <v>28334.976133665845</v>
      </c>
      <c r="GD127" s="77">
        <f t="shared" ca="1" si="273"/>
        <v>28427.234356201428</v>
      </c>
      <c r="GE127" s="77">
        <f t="shared" ca="1" si="273"/>
        <v>28519.794608150358</v>
      </c>
      <c r="GF127" s="77">
        <f t="shared" ca="1" si="273"/>
        <v>28612.657878278347</v>
      </c>
      <c r="GG127" s="77">
        <f t="shared" ca="1" si="273"/>
        <v>28705.825158588057</v>
      </c>
      <c r="GH127" s="77">
        <f t="shared" ca="1" si="273"/>
        <v>28799.297444329721</v>
      </c>
      <c r="GI127" s="77">
        <f t="shared" ca="1" si="273"/>
        <v>28893.075734011745</v>
      </c>
      <c r="GJ127" s="77">
        <f t="shared" ca="1" si="273"/>
        <v>28987.161029411411</v>
      </c>
      <c r="GK127" s="77">
        <f t="shared" ca="1" si="273"/>
        <v>29081.554335585544</v>
      </c>
      <c r="GL127" s="77">
        <f t="shared" ca="1" si="273"/>
        <v>29176.256660881278</v>
      </c>
      <c r="GM127" s="77">
        <f t="shared" ca="1" si="273"/>
        <v>29271.269016946782</v>
      </c>
      <c r="GN127" s="77">
        <f t="shared" ca="1" si="273"/>
        <v>29366.592418742159</v>
      </c>
      <c r="GO127" s="77">
        <f t="shared" ca="1" si="273"/>
        <v>29462.227884550161</v>
      </c>
      <c r="GP127" s="77">
        <f t="shared" ca="1" si="273"/>
        <v>29558.176435987167</v>
      </c>
      <c r="GQ127" s="77">
        <f t="shared" ca="1" si="273"/>
        <v>29654.439098014052</v>
      </c>
      <c r="GR127" s="77">
        <f t="shared" ca="1" si="273"/>
        <v>29751.016898947164</v>
      </c>
      <c r="GS127" s="77">
        <f t="shared" ca="1" si="273"/>
        <v>29847.910870469263</v>
      </c>
      <c r="GT127" s="77">
        <f t="shared" ca="1" si="273"/>
        <v>29945.122047640591</v>
      </c>
      <c r="GU127" s="77">
        <f t="shared" ref="GU127:IL127" ca="1" si="274">SUM(GU112:GU114,GU118:GU121,GU124:GU126)</f>
        <v>30042.651468909902</v>
      </c>
      <c r="GV127" s="77">
        <f t="shared" ca="1" si="274"/>
        <v>30140.500176125548</v>
      </c>
      <c r="GW127" s="77">
        <f t="shared" ca="1" si="274"/>
        <v>30238.669214546651</v>
      </c>
      <c r="GX127" s="77">
        <f t="shared" ca="1" si="274"/>
        <v>30337.159632854211</v>
      </c>
      <c r="GY127" s="77">
        <f t="shared" ca="1" si="274"/>
        <v>30435.972483162346</v>
      </c>
      <c r="GZ127" s="77">
        <f t="shared" ca="1" si="274"/>
        <v>30535.108821029535</v>
      </c>
      <c r="HA127" s="77">
        <f t="shared" ca="1" si="274"/>
        <v>30634.569705469854</v>
      </c>
      <c r="HB127" s="77">
        <f t="shared" ca="1" si="274"/>
        <v>30734.356198964346</v>
      </c>
      <c r="HC127" s="77">
        <f t="shared" ca="1" si="274"/>
        <v>30834.469367472302</v>
      </c>
      <c r="HD127" s="77">
        <f t="shared" ca="1" si="274"/>
        <v>30934.910280442738</v>
      </c>
      <c r="HE127" s="77">
        <f t="shared" ca="1" si="274"/>
        <v>31035.680010825723</v>
      </c>
      <c r="HF127" s="77">
        <f t="shared" ca="1" si="274"/>
        <v>31136.779635083909</v>
      </c>
      <c r="HG127" s="77">
        <f t="shared" ca="1" si="274"/>
        <v>31238.210233203979</v>
      </c>
      <c r="HH127" s="77">
        <f t="shared" ca="1" si="274"/>
        <v>31339.972888708257</v>
      </c>
      <c r="HI127" s="77">
        <f t="shared" ca="1" si="274"/>
        <v>31442.068688666201</v>
      </c>
      <c r="HJ127" s="77">
        <f t="shared" ca="1" si="274"/>
        <v>31544.498723706063</v>
      </c>
      <c r="HK127" s="77">
        <f t="shared" ca="1" si="274"/>
        <v>31647.264088026524</v>
      </c>
      <c r="HL127" s="77">
        <f t="shared" ca="1" si="274"/>
        <v>31750.365879408397</v>
      </c>
      <c r="HM127" s="77">
        <f t="shared" ca="1" si="274"/>
        <v>31853.805199226335</v>
      </c>
      <c r="HN127" s="77">
        <f t="shared" ca="1" si="274"/>
        <v>31957.583152460593</v>
      </c>
      <c r="HO127" s="77">
        <f t="shared" ca="1" si="274"/>
        <v>32061.700847708886</v>
      </c>
      <c r="HP127" s="77">
        <f t="shared" ca="1" si="274"/>
        <v>32166.159397198135</v>
      </c>
      <c r="HQ127" s="77">
        <f t="shared" ca="1" si="274"/>
        <v>32270.959916796444</v>
      </c>
      <c r="HR127" s="77">
        <f t="shared" ca="1" si="274"/>
        <v>32376.103526024948</v>
      </c>
      <c r="HS127" s="77">
        <f t="shared" ca="1" si="274"/>
        <v>32481.591348069829</v>
      </c>
      <c r="HT127" s="77">
        <f t="shared" ca="1" si="274"/>
        <v>32587.424509794273</v>
      </c>
      <c r="HU127" s="77">
        <f t="shared" ca="1" si="274"/>
        <v>32693.60414175054</v>
      </c>
      <c r="HV127" s="77">
        <f t="shared" ca="1" si="274"/>
        <v>32800.131378191996</v>
      </c>
      <c r="HW127" s="77">
        <f t="shared" ca="1" si="274"/>
        <v>32907.007357085284</v>
      </c>
      <c r="HX127" s="77">
        <f t="shared" ca="1" si="274"/>
        <v>33014.23322012242</v>
      </c>
      <c r="HY127" s="77">
        <f t="shared" ca="1" si="274"/>
        <v>33121.810112733074</v>
      </c>
      <c r="HZ127" s="77">
        <f t="shared" ca="1" si="274"/>
        <v>33229.73918409671</v>
      </c>
      <c r="IA127" s="77">
        <f t="shared" ca="1" si="274"/>
        <v>33338.02158715493</v>
      </c>
      <c r="IB127" s="77">
        <f t="shared" ca="1" si="274"/>
        <v>33446.658478623744</v>
      </c>
      <c r="IC127" s="77">
        <f t="shared" ca="1" si="274"/>
        <v>33555.651019005978</v>
      </c>
      <c r="ID127" s="77">
        <f t="shared" ca="1" si="274"/>
        <v>33555.651019005978</v>
      </c>
      <c r="IE127" s="77">
        <f t="shared" ca="1" si="274"/>
        <v>33555.651019005978</v>
      </c>
      <c r="IF127" s="77">
        <f t="shared" ca="1" si="274"/>
        <v>33555.651019005978</v>
      </c>
      <c r="IG127" s="77">
        <f t="shared" ca="1" si="274"/>
        <v>33555.651019005978</v>
      </c>
      <c r="IH127" s="77">
        <f t="shared" ca="1" si="274"/>
        <v>33555.651019005978</v>
      </c>
      <c r="II127" s="77">
        <f t="shared" ca="1" si="274"/>
        <v>33555.651019005978</v>
      </c>
      <c r="IJ127" s="77">
        <f t="shared" ca="1" si="274"/>
        <v>33555.651019005978</v>
      </c>
      <c r="IK127" s="77">
        <f t="shared" ca="1" si="274"/>
        <v>33555.651019005978</v>
      </c>
      <c r="IL127" s="77">
        <f t="shared" ca="1" si="274"/>
        <v>33555.651019005978</v>
      </c>
    </row>
    <row r="128" spans="2:248" ht="12" customHeight="1" outlineLevel="1" x14ac:dyDescent="0.3"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</row>
    <row r="129" spans="2:248" ht="12" customHeight="1" outlineLevel="1" x14ac:dyDescent="0.3">
      <c r="B129" s="115" t="s">
        <v>317</v>
      </c>
      <c r="C129" s="3"/>
      <c r="E129" s="2"/>
      <c r="F129" s="3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182"/>
      <c r="IN129" s="182"/>
    </row>
    <row r="130" spans="2:248" ht="12" customHeight="1" outlineLevel="2" x14ac:dyDescent="0.3">
      <c r="B130" s="7" t="s">
        <v>469</v>
      </c>
      <c r="C130" s="56" t="s">
        <v>150</v>
      </c>
      <c r="E130" s="85">
        <f>Assump!$D$49*(Assump!$H$49=1)/(1+Assump!$D$179)+Assump!$D$49*(Assump!$H$49=0)</f>
        <v>10.833333333333334</v>
      </c>
      <c r="F130" s="48" t="s">
        <v>532</v>
      </c>
      <c r="G130" s="85">
        <f ca="1">G107/Assump!$D$42*$E$130*G98*G8</f>
        <v>0</v>
      </c>
      <c r="H130" s="85">
        <f ca="1">H107/Assump!$D$42*$E$130*H98*H8</f>
        <v>0</v>
      </c>
      <c r="I130" s="85">
        <f ca="1">I107/Assump!$D$42*$E$130*I98*I8</f>
        <v>0</v>
      </c>
      <c r="J130" s="85">
        <f ca="1">J107/Assump!$D$42*$E$130*J98*J8</f>
        <v>0</v>
      </c>
      <c r="K130" s="85">
        <f ca="1">K107/Assump!$D$42*$E$130*K98*K8</f>
        <v>0</v>
      </c>
      <c r="L130" s="85">
        <f ca="1">L107/Assump!$D$42*$E$130*L98*L8</f>
        <v>0</v>
      </c>
      <c r="M130" s="85">
        <f ca="1">M107/Assump!$D$42*$E$130*M98*M8</f>
        <v>0</v>
      </c>
      <c r="N130" s="85">
        <f ca="1">N107/Assump!$D$42*$E$130*N98*N8</f>
        <v>0</v>
      </c>
      <c r="O130" s="85">
        <f ca="1">O107/Assump!$D$42*$E$130*O98*O8</f>
        <v>0</v>
      </c>
      <c r="P130" s="85">
        <f ca="1">P107/Assump!$D$42*$E$130*P98*P8</f>
        <v>0</v>
      </c>
      <c r="Q130" s="85">
        <f ca="1">Q107/Assump!$D$42*$E$130*Q98*Q8</f>
        <v>0</v>
      </c>
      <c r="R130" s="85">
        <f ca="1">R107/Assump!$D$42*$E$130*R98*R8</f>
        <v>0</v>
      </c>
      <c r="S130" s="85">
        <f ca="1">S107/Assump!$D$42*$E$130*S98*S8</f>
        <v>12057.024663859194</v>
      </c>
      <c r="T130" s="85">
        <f ca="1">T107/Assump!$D$42*$E$130*T98*T8</f>
        <v>12095.526527200273</v>
      </c>
      <c r="U130" s="85">
        <f ca="1">U107/Assump!$D$42*$E$130*U98*U8</f>
        <v>12134.151339073187</v>
      </c>
      <c r="V130" s="85">
        <f ca="1">V107/Assump!$D$42*$E$130*V98*V8</f>
        <v>12173.875393035132</v>
      </c>
      <c r="W130" s="85">
        <f ca="1">W107/Assump!$D$42*$E$130*W98*W8</f>
        <v>12213.729493212842</v>
      </c>
      <c r="X130" s="85">
        <f ca="1">X107/Assump!$D$42*$E$130*X98*X8</f>
        <v>12253.714065343791</v>
      </c>
      <c r="Y130" s="85">
        <f ca="1">Y107/Assump!$D$42*$E$130*Y98*Y8</f>
        <v>12293.829536559197</v>
      </c>
      <c r="Z130" s="85">
        <f ca="1">Z107/Assump!$D$42*$E$130*Z98*Z8</f>
        <v>12334.076335388601</v>
      </c>
      <c r="AA130" s="85">
        <f ca="1">AA107/Assump!$D$42*$E$130*AA98*AA8</f>
        <v>12374.454891764442</v>
      </c>
      <c r="AB130" s="85">
        <f ca="1">AB107/Assump!$D$42*$E$130*AB98*AB8</f>
        <v>12414.965637026638</v>
      </c>
      <c r="AC130" s="85">
        <f ca="1">AC107/Assump!$D$42*$E$130*AC98*AC8</f>
        <v>12455.609003927204</v>
      </c>
      <c r="AD130" s="85">
        <f ca="1">AD107/Assump!$D$42*$E$130*AD98*AD8</f>
        <v>12496.385426634874</v>
      </c>
      <c r="AE130" s="85">
        <f ca="1">AE107/Assump!$D$42*$E$130*AE98*AE8</f>
        <v>12537.295340739738</v>
      </c>
      <c r="AF130" s="85">
        <f ca="1">AF107/Assump!$D$42*$E$130*AF98*AF8</f>
        <v>12578.339183257896</v>
      </c>
      <c r="AG130" s="85">
        <f ca="1">AG107/Assump!$D$42*$E$130*AG98*AG8</f>
        <v>12619.51739263612</v>
      </c>
      <c r="AH130" s="85">
        <f ca="1">AH107/Assump!$D$42*$E$130*AH98*AH8</f>
        <v>12660.830408756545</v>
      </c>
      <c r="AI130" s="85">
        <f ca="1">AI107/Assump!$D$42*$E$130*AI98*AI8</f>
        <v>12702.278672941364</v>
      </c>
      <c r="AJ130" s="85">
        <f ca="1">AJ107/Assump!$D$42*$E$130*AJ98*AJ8</f>
        <v>12743.862627957549</v>
      </c>
      <c r="AK130" s="85">
        <f ca="1">AK107/Assump!$D$42*$E$130*AK98*AK8</f>
        <v>12785.582718021573</v>
      </c>
      <c r="AL130" s="85">
        <f ca="1">AL107/Assump!$D$42*$E$130*AL98*AL8</f>
        <v>12827.439388804154</v>
      </c>
      <c r="AM130" s="85">
        <f ca="1">AM107/Assump!$D$42*$E$130*AM98*AM8</f>
        <v>12869.433087435027</v>
      </c>
      <c r="AN130" s="85">
        <f ca="1">AN107/Assump!$D$42*$E$130*AN98*AN8</f>
        <v>12911.564262507713</v>
      </c>
      <c r="AO130" s="85">
        <f ca="1">AO107/Assump!$D$42*$E$130*AO98*AO8</f>
        <v>12953.833364084301</v>
      </c>
      <c r="AP130" s="85">
        <f ca="1">AP107/Assump!$D$42*$E$130*AP98*AP8</f>
        <v>12996.240843700281</v>
      </c>
      <c r="AQ130" s="85">
        <f ca="1">AQ107/Assump!$D$42*$E$130*AQ98*AQ8</f>
        <v>13038.787154369342</v>
      </c>
      <c r="AR130" s="85">
        <f ca="1">AR107/Assump!$D$42*$E$130*AR98*AR8</f>
        <v>13081.472750588226</v>
      </c>
      <c r="AS130" s="85">
        <f ca="1">AS107/Assump!$D$42*$E$130*AS98*AS8</f>
        <v>13124.298088341577</v>
      </c>
      <c r="AT130" s="85">
        <f ca="1">AT107/Assump!$D$42*$E$130*AT98*AT8</f>
        <v>13167.263625106818</v>
      </c>
      <c r="AU130" s="85">
        <f ca="1">AU107/Assump!$D$42*$E$130*AU98*AU8</f>
        <v>13210.36981985903</v>
      </c>
      <c r="AV130" s="85">
        <f ca="1">AV107/Assump!$D$42*$E$130*AV98*AV8</f>
        <v>13253.617133075863</v>
      </c>
      <c r="AW130" s="85">
        <f ca="1">AW107/Assump!$D$42*$E$130*AW98*AW8</f>
        <v>13297.006026742447</v>
      </c>
      <c r="AX130" s="85">
        <f ca="1">AX107/Assump!$D$42*$E$130*AX98*AX8</f>
        <v>13340.536964356332</v>
      </c>
      <c r="AY130" s="85">
        <f ca="1">AY107/Assump!$D$42*$E$130*AY98*AY8</f>
        <v>13384.210410932441</v>
      </c>
      <c r="AZ130" s="85">
        <f ca="1">AZ107/Assump!$D$42*$E$130*AZ98*AZ8</f>
        <v>13428.026833008033</v>
      </c>
      <c r="BA130" s="85">
        <f ca="1">BA107/Assump!$D$42*$E$130*BA98*BA8</f>
        <v>13471.986698647686</v>
      </c>
      <c r="BB130" s="85">
        <f ca="1">BB107/Assump!$D$42*$E$130*BB98*BB8</f>
        <v>13516.090477448304</v>
      </c>
      <c r="BC130" s="85">
        <f ca="1">BC107/Assump!$D$42*$E$130*BC98*BC8</f>
        <v>13560.338640544127</v>
      </c>
      <c r="BD130" s="85">
        <f ca="1">BD107/Assump!$D$42*$E$130*BD98*BD8</f>
        <v>13604.731660611766</v>
      </c>
      <c r="BE130" s="85">
        <f ca="1">BE107/Assump!$D$42*$E$130*BE98*BE8</f>
        <v>13649.270011875251</v>
      </c>
      <c r="BF130" s="85">
        <f ca="1">BF107/Assump!$D$42*$E$130*BF98*BF8</f>
        <v>13693.954170111103</v>
      </c>
      <c r="BG130" s="85">
        <f ca="1">BG107/Assump!$D$42*$E$130*BG98*BG8</f>
        <v>13738.784612653404</v>
      </c>
      <c r="BH130" s="85">
        <f ca="1">BH107/Assump!$D$42*$E$130*BH98*BH8</f>
        <v>13783.761818398909</v>
      </c>
      <c r="BI130" s="85">
        <f ca="1">BI107/Assump!$D$42*$E$130*BI98*BI8</f>
        <v>13828.886267812155</v>
      </c>
      <c r="BJ130" s="85">
        <f ca="1">BJ107/Assump!$D$42*$E$130*BJ98*BJ8</f>
        <v>13874.158442930597</v>
      </c>
      <c r="BK130" s="85">
        <f ca="1">BK107/Assump!$D$42*$E$130*BK98*BK8</f>
        <v>13919.578827369749</v>
      </c>
      <c r="BL130" s="85">
        <f ca="1">BL107/Assump!$D$42*$E$130*BL98*BL8</f>
        <v>13965.147906328364</v>
      </c>
      <c r="BM130" s="85">
        <f ca="1">BM107/Assump!$D$42*$E$130*BM98*BM8</f>
        <v>14010.866166593603</v>
      </c>
      <c r="BN130" s="85">
        <f ca="1">BN107/Assump!$D$42*$E$130*BN98*BN8</f>
        <v>14056.734096546246</v>
      </c>
      <c r="BO130" s="85">
        <f ca="1">BO107/Assump!$D$42*$E$130*BO98*BO8</f>
        <v>14102.752186165901</v>
      </c>
      <c r="BP130" s="85">
        <f ca="1">BP107/Assump!$D$42*$E$130*BP98*BP8</f>
        <v>14148.920927036244</v>
      </c>
      <c r="BQ130" s="85">
        <f ca="1">BQ107/Assump!$D$42*$E$130*BQ98*BQ8</f>
        <v>14195.240812350268</v>
      </c>
      <c r="BR130" s="85">
        <f ca="1">BR107/Assump!$D$42*$E$130*BR98*BR8</f>
        <v>14241.712336915552</v>
      </c>
      <c r="BS130" s="85">
        <f ca="1">BS107/Assump!$D$42*$E$130*BS98*BS8</f>
        <v>14288.335997159546</v>
      </c>
      <c r="BT130" s="85">
        <f ca="1">BT107/Assump!$D$42*$E$130*BT98*BT8</f>
        <v>14335.11229113487</v>
      </c>
      <c r="BU130" s="85">
        <f ca="1">BU107/Assump!$D$42*$E$130*BU98*BU8</f>
        <v>14382.041718524648</v>
      </c>
      <c r="BV130" s="85">
        <f ca="1">BV107/Assump!$D$42*$E$130*BV98*BV8</f>
        <v>14429.124780647826</v>
      </c>
      <c r="BW130" s="85">
        <f ca="1">BW107/Assump!$D$42*$E$130*BW98*BW8</f>
        <v>14476.361980464544</v>
      </c>
      <c r="BX130" s="85">
        <f ca="1">BX107/Assump!$D$42*$E$130*BX98*BX8</f>
        <v>14523.753822581502</v>
      </c>
      <c r="BY130" s="85">
        <f ca="1">BY107/Assump!$D$42*$E$130*BY98*BY8</f>
        <v>14571.300813257352</v>
      </c>
      <c r="BZ130" s="85">
        <f ca="1">BZ107/Assump!$D$42*$E$130*BZ98*BZ8</f>
        <v>14619.003460408099</v>
      </c>
      <c r="CA130" s="85">
        <f ca="1">CA107/Assump!$D$42*$E$130*CA98*CA8</f>
        <v>14666.86227361254</v>
      </c>
      <c r="CB130" s="85">
        <f ca="1">CB107/Assump!$D$42*$E$130*CB98*CB8</f>
        <v>14714.877764117698</v>
      </c>
      <c r="CC130" s="85">
        <f ca="1">CC107/Assump!$D$42*$E$130*CC98*CC8</f>
        <v>14763.050444844284</v>
      </c>
      <c r="CD130" s="85">
        <f ca="1">CD107/Assump!$D$42*$E$130*CD98*CD8</f>
        <v>14811.380830392181</v>
      </c>
      <c r="CE130" s="85">
        <f ca="1">CE107/Assump!$D$42*$E$130*CE98*CE8</f>
        <v>14859.869437045933</v>
      </c>
      <c r="CF130" s="85">
        <f ca="1">CF107/Assump!$D$42*$E$130*CF98*CF8</f>
        <v>14908.516782780271</v>
      </c>
      <c r="CG130" s="85">
        <f ca="1">CG107/Assump!$D$42*$E$130*CG98*CG8</f>
        <v>14957.323387265638</v>
      </c>
      <c r="CH130" s="85">
        <f ca="1">CH107/Assump!$D$42*$E$130*CH98*CH8</f>
        <v>15006.289771873744</v>
      </c>
      <c r="CI130" s="85">
        <f ca="1">CI107/Assump!$D$42*$E$130*CI98*CI8</f>
        <v>15055.416459683132</v>
      </c>
      <c r="CJ130" s="85">
        <f ca="1">CJ107/Assump!$D$42*$E$130*CJ98*CJ8</f>
        <v>15104.703975484768</v>
      </c>
      <c r="CK130" s="85">
        <f ca="1">CK107/Assump!$D$42*$E$130*CK98*CK8</f>
        <v>15154.15284578765</v>
      </c>
      <c r="CL130" s="85">
        <f ca="1">CL107/Assump!$D$42*$E$130*CL98*CL8</f>
        <v>15203.763598824427</v>
      </c>
      <c r="CM130" s="85">
        <f ca="1">CM107/Assump!$D$42*$E$130*CM98*CM8</f>
        <v>15253.536764557048</v>
      </c>
      <c r="CN130" s="85">
        <f ca="1">CN107/Assump!$D$42*$E$130*CN98*CN8</f>
        <v>15303.472874682411</v>
      </c>
      <c r="CO130" s="85">
        <f ca="1">CO107/Assump!$D$42*$E$130*CO98*CO8</f>
        <v>15353.572462638062</v>
      </c>
      <c r="CP130" s="85">
        <f ca="1">CP107/Assump!$D$42*$E$130*CP98*CP8</f>
        <v>15403.836063607874</v>
      </c>
      <c r="CQ130" s="85">
        <f ca="1">CQ107/Assump!$D$42*$E$130*CQ98*CQ8</f>
        <v>15454.264214527779</v>
      </c>
      <c r="CR130" s="85">
        <f ca="1">CR107/Assump!$D$42*$E$130*CR98*CR8</f>
        <v>15504.857454091492</v>
      </c>
      <c r="CS130" s="85">
        <f ca="1">CS107/Assump!$D$42*$E$130*CS98*CS8</f>
        <v>15555.616322756276</v>
      </c>
      <c r="CT130" s="85">
        <f ca="1">CT107/Assump!$D$42*$E$130*CT98*CT8</f>
        <v>15606.541362748705</v>
      </c>
      <c r="CU130" s="85">
        <f ca="1">CU107/Assump!$D$42*$E$130*CU98*CU8</f>
        <v>15657.633118070467</v>
      </c>
      <c r="CV130" s="85">
        <f ca="1">CV107/Assump!$D$42*$E$130*CV98*CV8</f>
        <v>15708.892134504169</v>
      </c>
      <c r="CW130" s="85">
        <f ca="1">CW107/Assump!$D$42*$E$130*CW98*CW8</f>
        <v>15760.318959619168</v>
      </c>
      <c r="CX130" s="85">
        <f ca="1">CX107/Assump!$D$42*$E$130*CX98*CX8</f>
        <v>15811.914142777419</v>
      </c>
      <c r="CY130" s="85">
        <f ca="1">CY107/Assump!$D$42*$E$130*CY98*CY8</f>
        <v>15863.678235139343</v>
      </c>
      <c r="CZ130" s="85">
        <f ca="1">CZ107/Assump!$D$42*$E$130*CZ98*CZ8</f>
        <v>15915.611789669721</v>
      </c>
      <c r="DA130" s="85">
        <f ca="1">DA107/Assump!$D$42*$E$130*DA98*DA8</f>
        <v>15967.715361143597</v>
      </c>
      <c r="DB130" s="85">
        <f ca="1">DB107/Assump!$D$42*$E$130*DB98*DB8</f>
        <v>16019.989506152202</v>
      </c>
      <c r="DC130" s="85">
        <f ca="1">DC107/Assump!$D$42*$E$130*DC98*DC8</f>
        <v>16072.434783108902</v>
      </c>
      <c r="DD130" s="85">
        <f ca="1">DD107/Assump!$D$42*$E$130*DD98*DD8</f>
        <v>16125.051752255164</v>
      </c>
      <c r="DE130" s="85">
        <f ca="1">DE107/Assump!$D$42*$E$130*DE98*DE8</f>
        <v>16177.840975666537</v>
      </c>
      <c r="DF130" s="85">
        <f ca="1">DF107/Assump!$D$42*$E$130*DF98*DF8</f>
        <v>16230.803017258666</v>
      </c>
      <c r="DG130" s="85">
        <f ca="1">DG107/Assump!$D$42*$E$130*DG98*DG8</f>
        <v>16283.9384427933</v>
      </c>
      <c r="DH130" s="85">
        <f ca="1">DH107/Assump!$D$42*$E$130*DH98*DH8</f>
        <v>16337.247819884349</v>
      </c>
      <c r="DI130" s="85">
        <f ca="1">DI107/Assump!$D$42*$E$130*DI98*DI8</f>
        <v>16390.73171800395</v>
      </c>
      <c r="DJ130" s="85">
        <f ca="1">DJ107/Assump!$D$42*$E$130*DJ98*DJ8</f>
        <v>16444.390708488529</v>
      </c>
      <c r="DK130" s="85">
        <f ca="1">DK107/Assump!$D$42*$E$130*DK98*DK8</f>
        <v>16498.225364544927</v>
      </c>
      <c r="DL130" s="85">
        <f ca="1">DL107/Assump!$D$42*$E$130*DL98*DL8</f>
        <v>16552.236261256523</v>
      </c>
      <c r="DM130" s="85">
        <f ca="1">DM107/Assump!$D$42*$E$130*DM98*DM8</f>
        <v>16606.423975589354</v>
      </c>
      <c r="DN130" s="85">
        <f ca="1">DN107/Assump!$D$42*$E$130*DN98*DN8</f>
        <v>16660.789086398305</v>
      </c>
      <c r="DO130" s="85">
        <f ca="1">DO107/Assump!$D$42*$E$130*DO98*DO8</f>
        <v>16715.332174433272</v>
      </c>
      <c r="DP130" s="85">
        <f ca="1">DP107/Assump!$D$42*$E$130*DP98*DP8</f>
        <v>16770.053822345384</v>
      </c>
      <c r="DQ130" s="85">
        <f ca="1">DQ107/Assump!$D$42*$E$130*DQ98*DQ8</f>
        <v>16824.954614693212</v>
      </c>
      <c r="DR130" s="85">
        <f ca="1">DR107/Assump!$D$42*$E$130*DR98*DR8</f>
        <v>16880.035137949024</v>
      </c>
      <c r="DS130" s="85">
        <f ca="1">DS107/Assump!$D$42*$E$130*DS98*DS8</f>
        <v>16935.295980505045</v>
      </c>
      <c r="DT130" s="85">
        <f ca="1">DT107/Assump!$D$42*$E$130*DT98*DT8</f>
        <v>16990.737732679736</v>
      </c>
      <c r="DU130" s="85">
        <f ca="1">DU107/Assump!$D$42*$E$130*DU98*DU8</f>
        <v>17046.360986724121</v>
      </c>
      <c r="DV130" s="85">
        <f ca="1">DV107/Assump!$D$42*$E$130*DV98*DV8</f>
        <v>17102.166336828082</v>
      </c>
      <c r="DW130" s="85">
        <f ca="1">DW107/Assump!$D$42*$E$130*DW98*DW8</f>
        <v>17158.15437912674</v>
      </c>
      <c r="DX130" s="85">
        <f ca="1">DX107/Assump!$D$42*$E$130*DX98*DX8</f>
        <v>17214.325711706795</v>
      </c>
      <c r="DY130" s="85">
        <f ca="1">DY107/Assump!$D$42*$E$130*DY98*DY8</f>
        <v>17270.680934612941</v>
      </c>
      <c r="DZ130" s="85">
        <f ca="1">DZ107/Assump!$D$42*$E$130*DZ98*DZ8</f>
        <v>17327.220649854247</v>
      </c>
      <c r="EA130" s="85">
        <f ca="1">EA107/Assump!$D$42*$E$130*EA98*EA8</f>
        <v>17383.945461410611</v>
      </c>
      <c r="EB130" s="85">
        <f ca="1">EB107/Assump!$D$42*$E$130*EB98*EB8</f>
        <v>17440.855975239207</v>
      </c>
      <c r="EC130" s="85">
        <f ca="1">EC107/Assump!$D$42*$E$130*EC98*EC8</f>
        <v>17497.952799280953</v>
      </c>
      <c r="ED130" s="85">
        <f ca="1">ED107/Assump!$D$42*$E$130*ED98*ED8</f>
        <v>17555.236543466995</v>
      </c>
      <c r="EE130" s="85">
        <f ca="1">EE107/Assump!$D$42*$E$130*EE98*EE8</f>
        <v>17612.707819725256</v>
      </c>
      <c r="EF130" s="85">
        <f ca="1">EF107/Assump!$D$42*$E$130*EF98*EF8</f>
        <v>17670.367241986936</v>
      </c>
      <c r="EG130" s="85">
        <f ca="1">EG107/Assump!$D$42*$E$130*EG98*EG8</f>
        <v>17728.215426193092</v>
      </c>
      <c r="EH130" s="85">
        <f ca="1">EH107/Assump!$D$42*$E$130*EH98*EH8</f>
        <v>17786.252990301215</v>
      </c>
      <c r="EI130" s="85">
        <f ca="1">EI107/Assump!$D$42*$E$130*EI98*EI8</f>
        <v>17844.480554291818</v>
      </c>
      <c r="EJ130" s="85">
        <f ca="1">EJ107/Assump!$D$42*$E$130*EJ98*EJ8</f>
        <v>17902.898740175078</v>
      </c>
      <c r="EK130" s="85">
        <f ca="1">EK107/Assump!$D$42*$E$130*EK98*EK8</f>
        <v>17961.50817199747</v>
      </c>
      <c r="EL130" s="85">
        <f ca="1">EL107/Assump!$D$42*$E$130*EL98*EL8</f>
        <v>18020.309475848429</v>
      </c>
      <c r="EM130" s="85">
        <f ca="1">EM107/Assump!$D$42*$E$130*EM98*EM8</f>
        <v>18079.30327986705</v>
      </c>
      <c r="EN130" s="85">
        <f ca="1">EN107/Assump!$D$42*$E$130*EN98*EN8</f>
        <v>18138.490214248792</v>
      </c>
      <c r="EO130" s="85">
        <f ca="1">EO107/Assump!$D$42*$E$130*EO98*EO8</f>
        <v>18197.870911252201</v>
      </c>
      <c r="EP130" s="85">
        <f ca="1">EP107/Assump!$D$42*$E$130*EP98*EP8</f>
        <v>18257.446005205689</v>
      </c>
      <c r="EQ130" s="85">
        <f ca="1">EQ107/Assump!$D$42*$E$130*EQ98*EQ8</f>
        <v>18317.216132514277</v>
      </c>
      <c r="ER130" s="85">
        <f ca="1">ER107/Assump!$D$42*$E$130*ER98*ER8</f>
        <v>18377.181931666426</v>
      </c>
      <c r="ES130" s="85">
        <f ca="1">ES107/Assump!$D$42*$E$130*ES98*ES8</f>
        <v>18437.344043240828</v>
      </c>
      <c r="ET130" s="85">
        <f ca="1">ET107/Assump!$D$42*$E$130*ET98*ET8</f>
        <v>18497.703109913276</v>
      </c>
      <c r="EU130" s="85">
        <f ca="1">EU107/Assump!$D$42*$E$130*EU98*EU8</f>
        <v>18558.259776463503</v>
      </c>
      <c r="EV130" s="85">
        <f ca="1">EV107/Assump!$D$42*$E$130*EV98*EV8</f>
        <v>18619.014689782092</v>
      </c>
      <c r="EW130" s="85">
        <f ca="1">EW107/Assump!$D$42*$E$130*EW98*EW8</f>
        <v>18679.968498877381</v>
      </c>
      <c r="EX130" s="85">
        <f ca="1">EX107/Assump!$D$42*$E$130*EX98*EX8</f>
        <v>18741.121854882378</v>
      </c>
      <c r="EY130" s="85">
        <f ca="1">EY107/Assump!$D$42*$E$130*EY98*EY8</f>
        <v>18802.475411061743</v>
      </c>
      <c r="EZ130" s="85">
        <f ca="1">EZ107/Assump!$D$42*$E$130*EZ98*EZ8</f>
        <v>18864.029822818757</v>
      </c>
      <c r="FA130" s="85">
        <f ca="1">FA107/Assump!$D$42*$E$130*FA98*FA8</f>
        <v>18925.785747702306</v>
      </c>
      <c r="FB130" s="85">
        <f ca="1">FB107/Assump!$D$42*$E$130*FB98*FB8</f>
        <v>18987.743845413934</v>
      </c>
      <c r="FC130" s="85">
        <f ca="1">FC107/Assump!$D$42*$E$130*FC98*FC8</f>
        <v>19049.904777814867</v>
      </c>
      <c r="FD130" s="85">
        <f ca="1">FD107/Assump!$D$42*$E$130*FD98*FD8</f>
        <v>19112.269208933099</v>
      </c>
      <c r="FE130" s="85">
        <f ca="1">FE107/Assump!$D$42*$E$130*FE98*FE8</f>
        <v>19174.837804970477</v>
      </c>
      <c r="FF130" s="85">
        <f ca="1">FF107/Assump!$D$42*$E$130*FF98*FF8</f>
        <v>19237.611234309821</v>
      </c>
      <c r="FG130" s="85">
        <f ca="1">FG107/Assump!$D$42*$E$130*FG98*FG8</f>
        <v>19300.590167522059</v>
      </c>
      <c r="FH130" s="85">
        <f ca="1">FH107/Assump!$D$42*$E$130*FH98*FH8</f>
        <v>19363.775277373392</v>
      </c>
      <c r="FI130" s="85">
        <f ca="1">FI107/Assump!$D$42*$E$130*FI98*FI8</f>
        <v>19427.167238832488</v>
      </c>
      <c r="FJ130" s="85">
        <f ca="1">FJ107/Assump!$D$42*$E$130*FJ98*FJ8</f>
        <v>19490.766729077684</v>
      </c>
      <c r="FK130" s="85">
        <f ca="1">FK107/Assump!$D$42*$E$130*FK98*FK8</f>
        <v>19554.574427504227</v>
      </c>
      <c r="FL130" s="85">
        <f ca="1">FL107/Assump!$D$42*$E$130*FL98*FL8</f>
        <v>19618.591015731516</v>
      </c>
      <c r="FM130" s="85">
        <f ca="1">FM107/Assump!$D$42*$E$130*FM98*FM8</f>
        <v>19682.817177610406</v>
      </c>
      <c r="FN130" s="85">
        <f ca="1">FN107/Assump!$D$42*$E$130*FN98*FN8</f>
        <v>19747.253599230498</v>
      </c>
      <c r="FO130" s="85">
        <f ca="1">FO107/Assump!$D$42*$E$130*FO98*FO8</f>
        <v>19811.900968927468</v>
      </c>
      <c r="FP130" s="85">
        <f ca="1">FP107/Assump!$D$42*$E$130*FP98*FP8</f>
        <v>19876.759977290432</v>
      </c>
      <c r="FQ130" s="85">
        <f ca="1">FQ107/Assump!$D$42*$E$130*FQ98*FQ8</f>
        <v>19941.831317169308</v>
      </c>
      <c r="FR130" s="85">
        <f ca="1">FR107/Assump!$D$42*$E$130*FR98*FR8</f>
        <v>20007.115683682227</v>
      </c>
      <c r="FS130" s="85">
        <f ca="1">FS107/Assump!$D$42*$E$130*FS98*FS8</f>
        <v>20072.613774222951</v>
      </c>
      <c r="FT130" s="85">
        <f ca="1">FT107/Assump!$D$42*$E$130*FT98*FT8</f>
        <v>20138.326288468339</v>
      </c>
      <c r="FU130" s="85">
        <f ca="1">FU107/Assump!$D$42*$E$130*FU98*FU8</f>
        <v>20204.253928385802</v>
      </c>
      <c r="FV130" s="85">
        <f ca="1">FV107/Assump!$D$42*$E$130*FV98*FV8</f>
        <v>20270.397398240806</v>
      </c>
      <c r="FW130" s="85">
        <f ca="1">FW107/Assump!$D$42*$E$130*FW98*FW8</f>
        <v>20336.75740460441</v>
      </c>
      <c r="FX130" s="85">
        <f ca="1">FX107/Assump!$D$42*$E$130*FX98*FX8</f>
        <v>20403.334656360788</v>
      </c>
      <c r="FY130" s="85">
        <f ca="1">FY107/Assump!$D$42*$E$130*FY98*FY8</f>
        <v>20470.129864714836</v>
      </c>
      <c r="FZ130" s="85">
        <f ca="1">FZ107/Assump!$D$42*$E$130*FZ98*FZ8</f>
        <v>20537.143743199729</v>
      </c>
      <c r="GA130" s="85">
        <f ca="1">GA107/Assump!$D$42*$E$130*GA98*GA8</f>
        <v>20604.377007684579</v>
      </c>
      <c r="GB130" s="85">
        <f ca="1">GB107/Assump!$D$42*$E$130*GB98*GB8</f>
        <v>20671.830376382062</v>
      </c>
      <c r="GC130" s="85">
        <f ca="1">GC107/Assump!$D$42*$E$130*GC98*GC8</f>
        <v>20739.504569856093</v>
      </c>
      <c r="GD130" s="85">
        <f ca="1">GD107/Assump!$D$42*$E$130*GD98*GD8</f>
        <v>20807.400311029527</v>
      </c>
      <c r="GE130" s="85">
        <f ca="1">GE107/Assump!$D$42*$E$130*GE98*GE8</f>
        <v>20875.518325191879</v>
      </c>
      <c r="GF130" s="85">
        <f ca="1">GF107/Assump!$D$42*$E$130*GF98*GF8</f>
        <v>20943.859340007082</v>
      </c>
      <c r="GG130" s="85">
        <f ca="1">GG107/Assump!$D$42*$E$130*GG98*GG8</f>
        <v>21012.424085521245</v>
      </c>
      <c r="GH130" s="85">
        <f ca="1">GH107/Assump!$D$42*$E$130*GH98*GH8</f>
        <v>21081.213294170448</v>
      </c>
      <c r="GI130" s="85">
        <f ca="1">GI107/Assump!$D$42*$E$130*GI98*GI8</f>
        <v>21150.227700788597</v>
      </c>
      <c r="GJ130" s="85">
        <f ca="1">GJ107/Assump!$D$42*$E$130*GJ98*GJ8</f>
        <v>21219.468042615234</v>
      </c>
      <c r="GK130" s="85">
        <f ca="1">GK107/Assump!$D$42*$E$130*GK98*GK8</f>
        <v>21288.93505930344</v>
      </c>
      <c r="GL130" s="85">
        <f ca="1">GL107/Assump!$D$42*$E$130*GL98*GL8</f>
        <v>21358.629492927732</v>
      </c>
      <c r="GM130" s="85">
        <f ca="1">GM107/Assump!$D$42*$E$130*GM98*GM8</f>
        <v>21428.552087991975</v>
      </c>
      <c r="GN130" s="85">
        <f ca="1">GN107/Assump!$D$42*$E$130*GN98*GN8</f>
        <v>21498.703591437355</v>
      </c>
      <c r="GO130" s="85">
        <f ca="1">GO107/Assump!$D$42*$E$130*GO98*GO8</f>
        <v>21569.084752650346</v>
      </c>
      <c r="GP130" s="85">
        <f ca="1">GP107/Assump!$D$42*$E$130*GP98*GP8</f>
        <v>21639.696323470718</v>
      </c>
      <c r="GQ130" s="85">
        <f ca="1">GQ107/Assump!$D$42*$E$130*GQ98*GQ8</f>
        <v>21710.539058199571</v>
      </c>
      <c r="GR130" s="85">
        <f ca="1">GR107/Assump!$D$42*$E$130*GR98*GR8</f>
        <v>21781.613713607381</v>
      </c>
      <c r="GS130" s="85">
        <f ca="1">GS107/Assump!$D$42*$E$130*GS98*GS8</f>
        <v>21852.921048942106</v>
      </c>
      <c r="GT130" s="85">
        <f ca="1">GT107/Assump!$D$42*$E$130*GT98*GT8</f>
        <v>21924.46182593728</v>
      </c>
      <c r="GU130" s="85">
        <f ca="1">GU107/Assump!$D$42*$E$130*GU98*GU8</f>
        <v>21996.236808820151</v>
      </c>
      <c r="GV130" s="85">
        <f ca="1">GV107/Assump!$D$42*$E$130*GV98*GV8</f>
        <v>22068.246764319854</v>
      </c>
      <c r="GW130" s="85">
        <f ca="1">GW107/Assump!$D$42*$E$130*GW98*GW8</f>
        <v>22140.492461675592</v>
      </c>
      <c r="GX130" s="85">
        <f ca="1">GX107/Assump!$D$42*$E$130*GX98*GX8</f>
        <v>22212.974672644854</v>
      </c>
      <c r="GY130" s="85">
        <f ca="1">GY107/Assump!$D$42*$E$130*GY98*GY8</f>
        <v>22285.694171511666</v>
      </c>
      <c r="GZ130" s="85">
        <f ca="1">GZ107/Assump!$D$42*$E$130*GZ98*GZ8</f>
        <v>22358.651735094863</v>
      </c>
      <c r="HA130" s="85">
        <f ca="1">HA107/Assump!$D$42*$E$130*HA98*HA8</f>
        <v>22431.848142756378</v>
      </c>
      <c r="HB130" s="85">
        <f ca="1">HB107/Assump!$D$42*$E$130*HB98*HB8</f>
        <v>22505.284176409565</v>
      </c>
      <c r="HC130" s="85">
        <f ca="1">HC107/Assump!$D$42*$E$130*HC98*HC8</f>
        <v>22578.960620527567</v>
      </c>
      <c r="HD130" s="85">
        <f ca="1">HD107/Assump!$D$42*$E$130*HD98*HD8</f>
        <v>22652.878262151691</v>
      </c>
      <c r="HE130" s="85">
        <f ca="1">HE107/Assump!$D$42*$E$130*HE98*HE8</f>
        <v>22727.037890899806</v>
      </c>
      <c r="HF130" s="85">
        <f ca="1">HF107/Assump!$D$42*$E$130*HF98*HF8</f>
        <v>22801.440298974787</v>
      </c>
      <c r="HG130" s="85">
        <f ca="1">HG107/Assump!$D$42*$E$130*HG98*HG8</f>
        <v>22876.086281172975</v>
      </c>
      <c r="HH130" s="85">
        <f ca="1">HH107/Assump!$D$42*$E$130*HH98*HH8</f>
        <v>22950.976634892664</v>
      </c>
      <c r="HI130" s="85">
        <f ca="1">HI107/Assump!$D$42*$E$130*HI98*HI8</f>
        <v>23026.112160142628</v>
      </c>
      <c r="HJ130" s="85">
        <f ca="1">HJ107/Assump!$D$42*$E$130*HJ98*HJ8</f>
        <v>23101.493659550662</v>
      </c>
      <c r="HK130" s="85">
        <f ca="1">HK107/Assump!$D$42*$E$130*HK98*HK8</f>
        <v>23177.121938372147</v>
      </c>
      <c r="HL130" s="85">
        <f ca="1">HL107/Assump!$D$42*$E$130*HL98*HL8</f>
        <v>23252.997804498671</v>
      </c>
      <c r="HM130" s="85">
        <f ca="1">HM107/Assump!$D$42*$E$130*HM98*HM8</f>
        <v>23329.122068466644</v>
      </c>
      <c r="HN130" s="85">
        <f ca="1">HN107/Assump!$D$42*$E$130*HN98*HN8</f>
        <v>23405.495543465961</v>
      </c>
      <c r="HO130" s="85">
        <f ca="1">HO107/Assump!$D$42*$E$130*HO98*HO8</f>
        <v>23482.119045348685</v>
      </c>
      <c r="HP130" s="85">
        <f ca="1">HP107/Assump!$D$42*$E$130*HP98*HP8</f>
        <v>23558.993392637774</v>
      </c>
      <c r="HQ130" s="85">
        <f ca="1">HQ107/Assump!$D$42*$E$130*HQ98*HQ8</f>
        <v>23636.119406535814</v>
      </c>
      <c r="HR130" s="85">
        <f ca="1">HR107/Assump!$D$42*$E$130*HR98*HR8</f>
        <v>23713.497910933795</v>
      </c>
      <c r="HS130" s="85">
        <f ca="1">HS107/Assump!$D$42*$E$130*HS98*HS8</f>
        <v>23791.129732419908</v>
      </c>
      <c r="HT130" s="85">
        <f ca="1">HT107/Assump!$D$42*$E$130*HT98*HT8</f>
        <v>23869.015700288386</v>
      </c>
      <c r="HU130" s="85">
        <f ca="1">HU107/Assump!$D$42*$E$130*HU98*HU8</f>
        <v>23947.156646548352</v>
      </c>
      <c r="HV130" s="85">
        <f ca="1">HV107/Assump!$D$42*$E$130*HV98*HV8</f>
        <v>24025.553405932707</v>
      </c>
      <c r="HW130" s="85">
        <f ca="1">HW107/Assump!$D$42*$E$130*HW98*HW8</f>
        <v>24104.206815907055</v>
      </c>
      <c r="HX130" s="85">
        <f ca="1">HX107/Assump!$D$42*$E$130*HX98*HX8</f>
        <v>24183.11771667864</v>
      </c>
      <c r="HY130" s="85">
        <f ca="1">HY107/Assump!$D$42*$E$130*HY98*HY8</f>
        <v>24262.286951205329</v>
      </c>
      <c r="HZ130" s="85">
        <f ca="1">HZ107/Assump!$D$42*$E$130*HZ98*HZ8</f>
        <v>24341.715365204614</v>
      </c>
      <c r="IA130" s="85">
        <f ca="1">IA107/Assump!$D$42*$E$130*IA98*IA8</f>
        <v>24421.403807162646</v>
      </c>
      <c r="IB130" s="85">
        <f ca="1">IB107/Assump!$D$42*$E$130*IB98*IB8</f>
        <v>24501.353128343293</v>
      </c>
      <c r="IC130" s="85">
        <f ca="1">IC107/Assump!$D$42*$E$130*IC98*IC8</f>
        <v>24581.564182797258</v>
      </c>
      <c r="ID130" s="85">
        <f ca="1">ID107/Assump!$D$42*$E$130*ID98*ID8</f>
        <v>24581.564182797258</v>
      </c>
      <c r="IE130" s="85">
        <f ca="1">IE107/Assump!$D$42*$E$130*IE98*IE8</f>
        <v>24581.564182797258</v>
      </c>
      <c r="IF130" s="85">
        <f ca="1">IF107/Assump!$D$42*$E$130*IF98*IF8</f>
        <v>24581.564182797258</v>
      </c>
      <c r="IG130" s="85">
        <f ca="1">IG107/Assump!$D$42*$E$130*IG98*IG8</f>
        <v>24581.564182797258</v>
      </c>
      <c r="IH130" s="85">
        <f ca="1">IH107/Assump!$D$42*$E$130*IH98*IH8</f>
        <v>24581.564182797258</v>
      </c>
      <c r="II130" s="85">
        <f ca="1">II107/Assump!$D$42*$E$130*II98*II8</f>
        <v>24581.564182797258</v>
      </c>
      <c r="IJ130" s="85">
        <f ca="1">IJ107/Assump!$D$42*$E$130*IJ98*IJ8</f>
        <v>24581.564182797258</v>
      </c>
      <c r="IK130" s="85">
        <f ca="1">IK107/Assump!$D$42*$E$130*IK98*IK8</f>
        <v>24581.564182797258</v>
      </c>
      <c r="IL130" s="85">
        <f ca="1">IL107/Assump!$D$42*$E$130*IL98*IL8</f>
        <v>24581.564182797258</v>
      </c>
      <c r="IM130" s="182"/>
      <c r="IN130" s="184">
        <f t="shared" ref="IN130:IN144" ca="1" si="275">IL112/IL130</f>
        <v>1.2</v>
      </c>
    </row>
    <row r="131" spans="2:248" ht="12" customHeight="1" outlineLevel="2" x14ac:dyDescent="0.3">
      <c r="B131" s="7" t="s">
        <v>530</v>
      </c>
      <c r="C131" s="56" t="s">
        <v>150</v>
      </c>
      <c r="E131" s="85">
        <f>Assump!$D$50*(Assump!$H$50=1)/(1+Assump!$D$179)+Assump!$D$50*(Assump!$H$50=0)</f>
        <v>1.6666666666666666E-2</v>
      </c>
      <c r="F131" s="48" t="s">
        <v>532</v>
      </c>
      <c r="G131" s="85">
        <f ca="1">G$107/Assump!$D$42*$E$131*G$98*G8</f>
        <v>0</v>
      </c>
      <c r="H131" s="85">
        <f ca="1">H$107/Assump!$D$42*$E$131*H$98*H8</f>
        <v>0</v>
      </c>
      <c r="I131" s="85">
        <f ca="1">I$107/Assump!$D$42*$E$131*I$98*I8</f>
        <v>0</v>
      </c>
      <c r="J131" s="85">
        <f ca="1">J$107/Assump!$D$42*$E$131*J$98*J8</f>
        <v>0</v>
      </c>
      <c r="K131" s="85">
        <f ca="1">K$107/Assump!$D$42*$E$131*K$98*K8</f>
        <v>0</v>
      </c>
      <c r="L131" s="85">
        <f ca="1">L$107/Assump!$D$42*$E$131*L$98*L8</f>
        <v>0</v>
      </c>
      <c r="M131" s="85">
        <f ca="1">M$107/Assump!$D$42*$E$131*M$98*M8</f>
        <v>0</v>
      </c>
      <c r="N131" s="85">
        <f ca="1">N$107/Assump!$D$42*$E$131*N$98*N8</f>
        <v>0</v>
      </c>
      <c r="O131" s="85">
        <f ca="1">O$107/Assump!$D$42*$E$131*O$98*O8</f>
        <v>0</v>
      </c>
      <c r="P131" s="85">
        <f ca="1">P$107/Assump!$D$42*$E$131*P$98*P8</f>
        <v>0</v>
      </c>
      <c r="Q131" s="85">
        <f ca="1">Q$107/Assump!$D$42*$E$131*Q$98*Q8</f>
        <v>0</v>
      </c>
      <c r="R131" s="85">
        <f ca="1">R$107/Assump!$D$42*$E$131*R$98*R8</f>
        <v>0</v>
      </c>
      <c r="S131" s="85">
        <f ca="1">S$107/Assump!$D$42*$E$131*S$98*S8</f>
        <v>18.549268713629527</v>
      </c>
      <c r="T131" s="85">
        <f ca="1">T$107/Assump!$D$42*$E$131*T$98*T8</f>
        <v>18.608502349538877</v>
      </c>
      <c r="U131" s="85">
        <f ca="1">U$107/Assump!$D$42*$E$131*U$98*U8</f>
        <v>18.66792513703567</v>
      </c>
      <c r="V131" s="85">
        <f ca="1">V$107/Assump!$D$42*$E$131*V$98*V8</f>
        <v>18.729039066207893</v>
      </c>
      <c r="W131" s="85">
        <f ca="1">W$107/Assump!$D$42*$E$131*W$98*W8</f>
        <v>18.790353066481295</v>
      </c>
      <c r="X131" s="85">
        <f ca="1">X$107/Assump!$D$42*$E$131*X$98*X8</f>
        <v>18.8518677928366</v>
      </c>
      <c r="Y131" s="85">
        <f ca="1">Y$107/Assump!$D$42*$E$131*Y$98*Y8</f>
        <v>18.913583902398763</v>
      </c>
      <c r="Z131" s="85">
        <f ca="1">Z$107/Assump!$D$42*$E$131*Z$98*Z8</f>
        <v>18.975502054444</v>
      </c>
      <c r="AA131" s="85">
        <f ca="1">AA$107/Assump!$D$42*$E$131*AA$98*AA8</f>
        <v>19.037622910406832</v>
      </c>
      <c r="AB131" s="85">
        <f ca="1">AB$107/Assump!$D$42*$E$131*AB$98*AB8</f>
        <v>19.099947133887134</v>
      </c>
      <c r="AC131" s="85">
        <f ca="1">AC$107/Assump!$D$42*$E$131*AC$98*AC8</f>
        <v>19.162475390657235</v>
      </c>
      <c r="AD131" s="85">
        <f ca="1">AD$107/Assump!$D$42*$E$131*AD$98*AD8</f>
        <v>19.225208348669035</v>
      </c>
      <c r="AE131" s="85">
        <f ca="1">AE$107/Assump!$D$42*$E$131*AE$98*AE8</f>
        <v>19.288146678061135</v>
      </c>
      <c r="AF131" s="85">
        <f ca="1">AF$107/Assump!$D$42*$E$131*AF$98*AF8</f>
        <v>19.351291051165994</v>
      </c>
      <c r="AG131" s="85">
        <f ca="1">AG$107/Assump!$D$42*$E$131*AG$98*AG8</f>
        <v>19.414642142517106</v>
      </c>
      <c r="AH131" s="85">
        <f ca="1">AH$107/Assump!$D$42*$E$131*AH$98*AH8</f>
        <v>19.478200628856221</v>
      </c>
      <c r="AI131" s="85">
        <f ca="1">AI$107/Assump!$D$42*$E$131*AI$98*AI8</f>
        <v>19.541967189140557</v>
      </c>
      <c r="AJ131" s="85">
        <f ca="1">AJ$107/Assump!$D$42*$E$131*AJ$98*AJ8</f>
        <v>19.605942504550075</v>
      </c>
      <c r="AK131" s="85">
        <f ca="1">AK$107/Assump!$D$42*$E$131*AK$98*AK8</f>
        <v>19.670127258494727</v>
      </c>
      <c r="AL131" s="85">
        <f ca="1">AL$107/Assump!$D$42*$E$131*AL$98*AL8</f>
        <v>19.734522136621774</v>
      </c>
      <c r="AM131" s="85">
        <f ca="1">AM$107/Assump!$D$42*$E$131*AM$98*AM8</f>
        <v>19.799127826823117</v>
      </c>
      <c r="AN131" s="85">
        <f ca="1">AN$107/Assump!$D$42*$E$131*AN$98*AN8</f>
        <v>19.863945019242632</v>
      </c>
      <c r="AO131" s="85">
        <f ca="1">AO$107/Assump!$D$42*$E$131*AO$98*AO8</f>
        <v>19.92897440628354</v>
      </c>
      <c r="AP131" s="85">
        <f ca="1">AP$107/Assump!$D$42*$E$131*AP$98*AP8</f>
        <v>19.994216682615814</v>
      </c>
      <c r="AQ131" s="85">
        <f ca="1">AQ$107/Assump!$D$42*$E$131*AQ$98*AQ8</f>
        <v>20.059672545183599</v>
      </c>
      <c r="AR131" s="85">
        <f ca="1">AR$107/Assump!$D$42*$E$131*AR$98*AR8</f>
        <v>20.125342693212652</v>
      </c>
      <c r="AS131" s="85">
        <f ca="1">AS$107/Assump!$D$42*$E$131*AS$98*AS8</f>
        <v>20.191227828217809</v>
      </c>
      <c r="AT131" s="85">
        <f ca="1">AT$107/Assump!$D$42*$E$131*AT$98*AT8</f>
        <v>20.257328654010486</v>
      </c>
      <c r="AU131" s="85">
        <f ca="1">AU$107/Assump!$D$42*$E$131*AU$98*AU8</f>
        <v>20.323645876706198</v>
      </c>
      <c r="AV131" s="85">
        <f ca="1">AV$107/Assump!$D$42*$E$131*AV$98*AV8</f>
        <v>20.390180204732093</v>
      </c>
      <c r="AW131" s="85">
        <f ca="1">AW$107/Assump!$D$42*$E$131*AW$98*AW8</f>
        <v>20.456932348834531</v>
      </c>
      <c r="AX131" s="85">
        <f ca="1">AX$107/Assump!$D$42*$E$131*AX$98*AX8</f>
        <v>20.523903022086664</v>
      </c>
      <c r="AY131" s="85">
        <f ca="1">AY$107/Assump!$D$42*$E$131*AY$98*AY8</f>
        <v>20.591092939896061</v>
      </c>
      <c r="AZ131" s="85">
        <f ca="1">AZ$107/Assump!$D$42*$E$131*AZ$98*AZ8</f>
        <v>20.658502820012355</v>
      </c>
      <c r="BA131" s="85">
        <f ca="1">BA$107/Assump!$D$42*$E$131*BA$98*BA8</f>
        <v>20.726133382534901</v>
      </c>
      <c r="BB131" s="85">
        <f ca="1">BB$107/Assump!$D$42*$E$131*BB$98*BB8</f>
        <v>20.793985349920465</v>
      </c>
      <c r="BC131" s="85">
        <f ca="1">BC$107/Assump!$D$42*$E$131*BC$98*BC8</f>
        <v>20.862059446990962</v>
      </c>
      <c r="BD131" s="85">
        <f ca="1">BD$107/Assump!$D$42*$E$131*BD$98*BD8</f>
        <v>20.930356400941175</v>
      </c>
      <c r="BE131" s="85">
        <f ca="1">BE$107/Assump!$D$42*$E$131*BE$98*BE8</f>
        <v>20.998876941346538</v>
      </c>
      <c r="BF131" s="85">
        <f ca="1">BF$107/Assump!$D$42*$E$131*BF$98*BF8</f>
        <v>21.067621800170926</v>
      </c>
      <c r="BG131" s="85">
        <f ca="1">BG$107/Assump!$D$42*$E$131*BG$98*BG8</f>
        <v>21.136591711774464</v>
      </c>
      <c r="BH131" s="85">
        <f ca="1">BH$107/Assump!$D$42*$E$131*BH$98*BH8</f>
        <v>21.205787412921396</v>
      </c>
      <c r="BI131" s="85">
        <f ca="1">BI$107/Assump!$D$42*$E$131*BI$98*BI8</f>
        <v>21.275209642787928</v>
      </c>
      <c r="BJ131" s="85">
        <f ca="1">BJ$107/Assump!$D$42*$E$131*BJ$98*BJ8</f>
        <v>21.344859142970144</v>
      </c>
      <c r="BK131" s="85">
        <f ca="1">BK$107/Assump!$D$42*$E$131*BK$98*BK8</f>
        <v>21.414736657491922</v>
      </c>
      <c r="BL131" s="85">
        <f ca="1">BL$107/Assump!$D$42*$E$131*BL$98*BL8</f>
        <v>21.484842932812864</v>
      </c>
      <c r="BM131" s="85">
        <f ca="1">BM$107/Assump!$D$42*$E$131*BM$98*BM8</f>
        <v>21.555178717836309</v>
      </c>
      <c r="BN131" s="85">
        <f ca="1">BN$107/Assump!$D$42*$E$131*BN$98*BN8</f>
        <v>21.6257447639173</v>
      </c>
      <c r="BO131" s="85">
        <f ca="1">BO$107/Assump!$D$42*$E$131*BO$98*BO8</f>
        <v>21.696541824870614</v>
      </c>
      <c r="BP131" s="85">
        <f ca="1">BP$107/Assump!$D$42*$E$131*BP$98*BP8</f>
        <v>21.767570656978833</v>
      </c>
      <c r="BQ131" s="85">
        <f ca="1">BQ$107/Assump!$D$42*$E$131*BQ$98*BQ8</f>
        <v>21.83883201900041</v>
      </c>
      <c r="BR131" s="85">
        <f ca="1">BR$107/Assump!$D$42*$E$131*BR$98*BR8</f>
        <v>21.910326672177771</v>
      </c>
      <c r="BS131" s="85">
        <f ca="1">BS$107/Assump!$D$42*$E$131*BS$98*BS8</f>
        <v>21.982055380245452</v>
      </c>
      <c r="BT131" s="85">
        <f ca="1">BT$107/Assump!$D$42*$E$131*BT$98*BT8</f>
        <v>22.054018909438259</v>
      </c>
      <c r="BU131" s="85">
        <f ca="1">BU$107/Assump!$D$42*$E$131*BU$98*BU8</f>
        <v>22.126218028499455</v>
      </c>
      <c r="BV131" s="85">
        <f ca="1">BV$107/Assump!$D$42*$E$131*BV$98*BV8</f>
        <v>22.19865350868896</v>
      </c>
      <c r="BW131" s="85">
        <f ca="1">BW$107/Assump!$D$42*$E$131*BW$98*BW8</f>
        <v>22.271326123791603</v>
      </c>
      <c r="BX131" s="85">
        <f ca="1">BX$107/Assump!$D$42*$E$131*BX$98*BX8</f>
        <v>22.344236650125385</v>
      </c>
      <c r="BY131" s="85">
        <f ca="1">BY$107/Assump!$D$42*$E$131*BY$98*BY8</f>
        <v>22.417385866549768</v>
      </c>
      <c r="BZ131" s="85">
        <f ca="1">BZ$107/Assump!$D$42*$E$131*BZ$98*BZ8</f>
        <v>22.490774554473994</v>
      </c>
      <c r="CA131" s="85">
        <f ca="1">CA$107/Assump!$D$42*$E$131*CA$98*CA8</f>
        <v>22.564403497865442</v>
      </c>
      <c r="CB131" s="85">
        <f ca="1">CB$107/Assump!$D$42*$E$131*CB$98*CB8</f>
        <v>22.638273483257993</v>
      </c>
      <c r="CC131" s="85">
        <f ca="1">CC$107/Assump!$D$42*$E$131*CC$98*CC8</f>
        <v>22.712385299760435</v>
      </c>
      <c r="CD131" s="85">
        <f ca="1">CD$107/Assump!$D$42*$E$131*CD$98*CD8</f>
        <v>22.786739739064892</v>
      </c>
      <c r="CE131" s="85">
        <f ca="1">CE$107/Assump!$D$42*$E$131*CE$98*CE8</f>
        <v>22.861337595455279</v>
      </c>
      <c r="CF131" s="85">
        <f ca="1">CF$107/Assump!$D$42*$E$131*CF$98*CF8</f>
        <v>22.9361796658158</v>
      </c>
      <c r="CG131" s="85">
        <f ca="1">CG$107/Assump!$D$42*$E$131*CG$98*CG8</f>
        <v>23.011266749639439</v>
      </c>
      <c r="CH131" s="85">
        <f ca="1">CH$107/Assump!$D$42*$E$131*CH$98*CH8</f>
        <v>23.086599649036526</v>
      </c>
      <c r="CI131" s="85">
        <f ca="1">CI$107/Assump!$D$42*$E$131*CI$98*CI8</f>
        <v>23.162179168743279</v>
      </c>
      <c r="CJ131" s="85">
        <f ca="1">CJ$107/Assump!$D$42*$E$131*CJ$98*CJ8</f>
        <v>23.238006116130411</v>
      </c>
      <c r="CK131" s="85">
        <f ca="1">CK$107/Assump!$D$42*$E$131*CK$98*CK8</f>
        <v>23.314081301211768</v>
      </c>
      <c r="CL131" s="85">
        <f ca="1">CL$107/Assump!$D$42*$E$131*CL$98*CL8</f>
        <v>23.390405536652963</v>
      </c>
      <c r="CM131" s="85">
        <f ca="1">CM$107/Assump!$D$42*$E$131*CM$98*CM8</f>
        <v>23.466979637780071</v>
      </c>
      <c r="CN131" s="85">
        <f ca="1">CN$107/Assump!$D$42*$E$131*CN$98*CN8</f>
        <v>23.543804422588323</v>
      </c>
      <c r="CO131" s="85">
        <f ca="1">CO$107/Assump!$D$42*$E$131*CO$98*CO8</f>
        <v>23.620880711750861</v>
      </c>
      <c r="CP131" s="85">
        <f ca="1">CP$107/Assump!$D$42*$E$131*CP$98*CP8</f>
        <v>23.698209328627495</v>
      </c>
      <c r="CQ131" s="85">
        <f ca="1">CQ$107/Assump!$D$42*$E$131*CQ$98*CQ8</f>
        <v>23.775791099273501</v>
      </c>
      <c r="CR131" s="85">
        <f ca="1">CR$107/Assump!$D$42*$E$131*CR$98*CR8</f>
        <v>23.853626852448446</v>
      </c>
      <c r="CS131" s="85">
        <f ca="1">CS$107/Assump!$D$42*$E$131*CS$98*CS8</f>
        <v>23.931717419625038</v>
      </c>
      <c r="CT131" s="85">
        <f ca="1">CT$107/Assump!$D$42*$E$131*CT$98*CT8</f>
        <v>24.010063634998005</v>
      </c>
      <c r="CU131" s="85">
        <f ca="1">CU$107/Assump!$D$42*$E$131*CU$98*CU8</f>
        <v>24.088666335493023</v>
      </c>
      <c r="CV131" s="85">
        <f ca="1">CV$107/Assump!$D$42*$E$131*CV$98*CV8</f>
        <v>24.167526360775643</v>
      </c>
      <c r="CW131" s="85">
        <f ca="1">CW$107/Assump!$D$42*$E$131*CW$98*CW8</f>
        <v>24.246644553260257</v>
      </c>
      <c r="CX131" s="85">
        <f ca="1">CX$107/Assump!$D$42*$E$131*CX$98*CX8</f>
        <v>24.326021758119104</v>
      </c>
      <c r="CY131" s="85">
        <f ca="1">CY$107/Assump!$D$42*$E$131*CY$98*CY8</f>
        <v>24.405658823291294</v>
      </c>
      <c r="CZ131" s="85">
        <f ca="1">CZ$107/Assump!$D$42*$E$131*CZ$98*CZ8</f>
        <v>24.485556599491876</v>
      </c>
      <c r="DA131" s="85">
        <f ca="1">DA$107/Assump!$D$42*$E$131*DA$98*DA8</f>
        <v>24.565715940220915</v>
      </c>
      <c r="DB131" s="85">
        <f ca="1">DB$107/Assump!$D$42*$E$131*DB$98*DB8</f>
        <v>24.646137701772616</v>
      </c>
      <c r="DC131" s="85">
        <f ca="1">DC$107/Assump!$D$42*$E$131*DC$98*DC8</f>
        <v>24.726822743244462</v>
      </c>
      <c r="DD131" s="85">
        <f ca="1">DD$107/Assump!$D$42*$E$131*DD$98*DD8</f>
        <v>24.807771926546405</v>
      </c>
      <c r="DE131" s="85">
        <f ca="1">DE$107/Assump!$D$42*$E$131*DE$98*DE8</f>
        <v>24.888986116410056</v>
      </c>
      <c r="DF131" s="85">
        <f ca="1">DF$107/Assump!$D$42*$E$131*DF$98*DF8</f>
        <v>24.970466180397942</v>
      </c>
      <c r="DG131" s="85">
        <f ca="1">DG$107/Assump!$D$42*$E$131*DG$98*DG8</f>
        <v>25.052212988912768</v>
      </c>
      <c r="DH131" s="85">
        <f ca="1">DH$107/Assump!$D$42*$E$131*DH$98*DH8</f>
        <v>25.134227415206688</v>
      </c>
      <c r="DI131" s="85">
        <f ca="1">DI$107/Assump!$D$42*$E$131*DI$98*DI8</f>
        <v>25.216510335390687</v>
      </c>
      <c r="DJ131" s="85">
        <f ca="1">DJ$107/Assump!$D$42*$E$131*DJ$98*DJ8</f>
        <v>25.299062628443885</v>
      </c>
      <c r="DK131" s="85">
        <f ca="1">DK$107/Assump!$D$42*$E$131*DK$98*DK8</f>
        <v>25.381885176222966</v>
      </c>
      <c r="DL131" s="85">
        <f ca="1">DL$107/Assump!$D$42*$E$131*DL$98*DL8</f>
        <v>25.464978863471572</v>
      </c>
      <c r="DM131" s="85">
        <f ca="1">DM$107/Assump!$D$42*$E$131*DM$98*DM8</f>
        <v>25.548344577829774</v>
      </c>
      <c r="DN131" s="85">
        <f ca="1">DN$107/Assump!$D$42*$E$131*DN$98*DN8</f>
        <v>25.63198320984354</v>
      </c>
      <c r="DO131" s="85">
        <f ca="1">DO$107/Assump!$D$42*$E$131*DO$98*DO8</f>
        <v>25.715895652974261</v>
      </c>
      <c r="DP131" s="85">
        <f ca="1">DP$107/Assump!$D$42*$E$131*DP$98*DP8</f>
        <v>25.80008280360828</v>
      </c>
      <c r="DQ131" s="85">
        <f ca="1">DQ$107/Assump!$D$42*$E$131*DQ$98*DQ8</f>
        <v>25.884545561066478</v>
      </c>
      <c r="DR131" s="85">
        <f ca="1">DR$107/Assump!$D$42*$E$131*DR$98*DR8</f>
        <v>25.969284827613883</v>
      </c>
      <c r="DS131" s="85">
        <f ca="1">DS$107/Assump!$D$42*$E$131*DS$98*DS8</f>
        <v>26.054301508469297</v>
      </c>
      <c r="DT131" s="85">
        <f ca="1">DT$107/Assump!$D$42*$E$131*DT$98*DT8</f>
        <v>26.139596511814979</v>
      </c>
      <c r="DU131" s="85">
        <f ca="1">DU$107/Assump!$D$42*$E$131*DU$98*DU8</f>
        <v>26.225170748806335</v>
      </c>
      <c r="DV131" s="85">
        <f ca="1">DV$107/Assump!$D$42*$E$131*DV$98*DV8</f>
        <v>26.311025133581662</v>
      </c>
      <c r="DW131" s="85">
        <f ca="1">DW$107/Assump!$D$42*$E$131*DW$98*DW8</f>
        <v>26.397160583271901</v>
      </c>
      <c r="DX131" s="85">
        <f ca="1">DX$107/Assump!$D$42*$E$131*DX$98*DX8</f>
        <v>26.483578018010451</v>
      </c>
      <c r="DY131" s="85">
        <f ca="1">DY$107/Assump!$D$42*$E$131*DY$98*DY8</f>
        <v>26.570278360942982</v>
      </c>
      <c r="DZ131" s="85">
        <f ca="1">DZ$107/Assump!$D$42*$E$131*DZ$98*DZ8</f>
        <v>26.657262538237298</v>
      </c>
      <c r="EA131" s="85">
        <f ca="1">EA$107/Assump!$D$42*$E$131*EA$98*EA8</f>
        <v>26.744531479093244</v>
      </c>
      <c r="EB131" s="85">
        <f ca="1">EB$107/Assump!$D$42*$E$131*EB$98*EB8</f>
        <v>26.832086115752624</v>
      </c>
      <c r="EC131" s="85">
        <f ca="1">EC$107/Assump!$D$42*$E$131*EC$98*EC8</f>
        <v>26.919927383509151</v>
      </c>
      <c r="ED131" s="85">
        <f ca="1">ED$107/Assump!$D$42*$E$131*ED$98*ED8</f>
        <v>27.008056220718451</v>
      </c>
      <c r="EE131" s="85">
        <f ca="1">EE$107/Assump!$D$42*$E$131*EE$98*EE8</f>
        <v>27.096473568808086</v>
      </c>
      <c r="EF131" s="85">
        <f ca="1">EF$107/Assump!$D$42*$E$131*EF$98*EF8</f>
        <v>27.185180372287594</v>
      </c>
      <c r="EG131" s="85">
        <f ca="1">EG$107/Assump!$D$42*$E$131*EG$98*EG8</f>
        <v>27.2741775787586</v>
      </c>
      <c r="EH131" s="85">
        <f ca="1">EH$107/Assump!$D$42*$E$131*EH$98*EH8</f>
        <v>27.363466138924942</v>
      </c>
      <c r="EI131" s="85">
        <f ca="1">EI$107/Assump!$D$42*$E$131*EI$98*EI8</f>
        <v>27.453047006602795</v>
      </c>
      <c r="EJ131" s="85">
        <f ca="1">EJ$107/Assump!$D$42*$E$131*EJ$98*EJ8</f>
        <v>27.54292113873089</v>
      </c>
      <c r="EK131" s="85">
        <f ca="1">EK$107/Assump!$D$42*$E$131*EK$98*EK8</f>
        <v>27.63308949538072</v>
      </c>
      <c r="EL131" s="85">
        <f ca="1">EL$107/Assump!$D$42*$E$131*EL$98*EL8</f>
        <v>27.723553039766813</v>
      </c>
      <c r="EM131" s="85">
        <f ca="1">EM$107/Assump!$D$42*$E$131*EM$98*EM8</f>
        <v>27.814312738256998</v>
      </c>
      <c r="EN131" s="85">
        <f ca="1">EN$107/Assump!$D$42*$E$131*EN$98*EN8</f>
        <v>27.905369560382752</v>
      </c>
      <c r="EO131" s="85">
        <f ca="1">EO$107/Assump!$D$42*$E$131*EO$98*EO8</f>
        <v>27.99672447884954</v>
      </c>
      <c r="EP131" s="85">
        <f ca="1">EP$107/Assump!$D$42*$E$131*EP$98*EP8</f>
        <v>28.088378469547209</v>
      </c>
      <c r="EQ131" s="85">
        <f ca="1">EQ$107/Assump!$D$42*$E$131*EQ$98*EQ8</f>
        <v>28.180332511560426</v>
      </c>
      <c r="ER131" s="85">
        <f ca="1">ER$107/Assump!$D$42*$E$131*ER$98*ER8</f>
        <v>28.272587587179114</v>
      </c>
      <c r="ES131" s="85">
        <f ca="1">ES$107/Assump!$D$42*$E$131*ES$98*ES8</f>
        <v>28.365144681908966</v>
      </c>
      <c r="ET131" s="85">
        <f ca="1">ET$107/Assump!$D$42*$E$131*ET$98*ET8</f>
        <v>28.458004784481957</v>
      </c>
      <c r="EU131" s="85">
        <f ca="1">EU$107/Assump!$D$42*$E$131*EU$98*EU8</f>
        <v>28.551168886866925</v>
      </c>
      <c r="EV131" s="85">
        <f ca="1">EV$107/Assump!$D$42*$E$131*EV$98*EV8</f>
        <v>28.644637984280141</v>
      </c>
      <c r="EW131" s="85">
        <f ca="1">EW$107/Assump!$D$42*$E$131*EW$98*EW8</f>
        <v>28.738413075195965</v>
      </c>
      <c r="EX131" s="85">
        <f ca="1">EX$107/Assump!$D$42*$E$131*EX$98*EX8</f>
        <v>28.8324951613575</v>
      </c>
      <c r="EY131" s="85">
        <f ca="1">EY$107/Assump!$D$42*$E$131*EY$98*EY8</f>
        <v>28.926885247787297</v>
      </c>
      <c r="EZ131" s="85">
        <f ca="1">EZ$107/Assump!$D$42*$E$131*EZ$98*EZ8</f>
        <v>29.021584342798082</v>
      </c>
      <c r="FA131" s="85">
        <f ca="1">FA$107/Assump!$D$42*$E$131*FA$98*FA8</f>
        <v>29.116593458003543</v>
      </c>
      <c r="FB131" s="85">
        <f ca="1">FB$107/Assump!$D$42*$E$131*FB$98*FB8</f>
        <v>29.211913608329123</v>
      </c>
      <c r="FC131" s="85">
        <f ca="1">FC$107/Assump!$D$42*$E$131*FC$98*FC8</f>
        <v>29.30754581202287</v>
      </c>
      <c r="FD131" s="85">
        <f ca="1">FD$107/Assump!$D$42*$E$131*FD$98*FD8</f>
        <v>29.403491090666304</v>
      </c>
      <c r="FE131" s="85">
        <f ca="1">FE$107/Assump!$D$42*$E$131*FE$98*FE8</f>
        <v>29.499750469185347</v>
      </c>
      <c r="FF131" s="85">
        <f ca="1">FF$107/Assump!$D$42*$E$131*FF$98*FF8</f>
        <v>29.596324975861261</v>
      </c>
      <c r="FG131" s="85">
        <f ca="1">FG$107/Assump!$D$42*$E$131*FG$98*FG8</f>
        <v>29.693215642341627</v>
      </c>
      <c r="FH131" s="85">
        <f ca="1">FH$107/Assump!$D$42*$E$131*FH$98*FH8</f>
        <v>29.790423503651368</v>
      </c>
      <c r="FI131" s="85">
        <f ca="1">FI$107/Assump!$D$42*$E$131*FI$98*FI8</f>
        <v>29.887949598203825</v>
      </c>
      <c r="FJ131" s="85">
        <f ca="1">FJ$107/Assump!$D$42*$E$131*FJ$98*FJ8</f>
        <v>29.98579496781182</v>
      </c>
      <c r="FK131" s="85">
        <f ca="1">FK$107/Assump!$D$42*$E$131*FK$98*FK8</f>
        <v>30.083960657698807</v>
      </c>
      <c r="FL131" s="85">
        <f ca="1">FL$107/Assump!$D$42*$E$131*FL$98*FL8</f>
        <v>30.182447716510023</v>
      </c>
      <c r="FM131" s="85">
        <f ca="1">FM$107/Assump!$D$42*$E$131*FM$98*FM8</f>
        <v>30.2812571963237</v>
      </c>
      <c r="FN131" s="85">
        <f ca="1">FN$107/Assump!$D$42*$E$131*FN$98*FN8</f>
        <v>30.380390152662304</v>
      </c>
      <c r="FO131" s="85">
        <f ca="1">FO$107/Assump!$D$42*$E$131*FO$98*FO8</f>
        <v>30.479847644503796</v>
      </c>
      <c r="FP131" s="85">
        <f ca="1">FP$107/Assump!$D$42*$E$131*FP$98*FP8</f>
        <v>30.579630734292969</v>
      </c>
      <c r="FQ131" s="85">
        <f ca="1">FQ$107/Assump!$D$42*$E$131*FQ$98*FQ8</f>
        <v>30.679740487952778</v>
      </c>
      <c r="FR131" s="85">
        <f ca="1">FR$107/Assump!$D$42*$E$131*FR$98*FR8</f>
        <v>30.780177974895729</v>
      </c>
      <c r="FS131" s="85">
        <f ca="1">FS$107/Assump!$D$42*$E$131*FS$98*FS8</f>
        <v>30.880944268035307</v>
      </c>
      <c r="FT131" s="85">
        <f ca="1">FT$107/Assump!$D$42*$E$131*FT$98*FT8</f>
        <v>30.982040443797445</v>
      </c>
      <c r="FU131" s="85">
        <f ca="1">FU$107/Assump!$D$42*$E$131*FU$98*FU8</f>
        <v>31.083467582131998</v>
      </c>
      <c r="FV131" s="85">
        <f ca="1">FV$107/Assump!$D$42*$E$131*FV$98*FV8</f>
        <v>31.185226766524313</v>
      </c>
      <c r="FW131" s="85">
        <f ca="1">FW$107/Assump!$D$42*$E$131*FW$98*FW8</f>
        <v>31.287319084006779</v>
      </c>
      <c r="FX131" s="85">
        <f ca="1">FX$107/Assump!$D$42*$E$131*FX$98*FX8</f>
        <v>31.389745625170441</v>
      </c>
      <c r="FY131" s="85">
        <f ca="1">FY$107/Assump!$D$42*$E$131*FY$98*FY8</f>
        <v>31.492507484176667</v>
      </c>
      <c r="FZ131" s="85">
        <f ca="1">FZ$107/Assump!$D$42*$E$131*FZ$98*FZ8</f>
        <v>31.595605758768812</v>
      </c>
      <c r="GA131" s="85">
        <f ca="1">GA$107/Assump!$D$42*$E$131*GA$98*GA8</f>
        <v>31.699041550283965</v>
      </c>
      <c r="GB131" s="85">
        <f ca="1">GB$107/Assump!$D$42*$E$131*GB$98*GB8</f>
        <v>31.802815963664706</v>
      </c>
      <c r="GC131" s="85">
        <f ca="1">GC$107/Assump!$D$42*$E$131*GC$98*GC8</f>
        <v>31.906930107470906</v>
      </c>
      <c r="GD131" s="85">
        <f ca="1">GD$107/Assump!$D$42*$E$131*GD$98*GD8</f>
        <v>32.011385093891576</v>
      </c>
      <c r="GE131" s="85">
        <f ca="1">GE$107/Assump!$D$42*$E$131*GE$98*GE8</f>
        <v>32.116182038756733</v>
      </c>
      <c r="GF131" s="85">
        <f ca="1">GF$107/Assump!$D$42*$E$131*GF$98*GF8</f>
        <v>32.221322061549358</v>
      </c>
      <c r="GG131" s="85">
        <f ca="1">GG$107/Assump!$D$42*$E$131*GG$98*GG8</f>
        <v>32.326806285417298</v>
      </c>
      <c r="GH131" s="85">
        <f ca="1">GH$107/Assump!$D$42*$E$131*GH$98*GH8</f>
        <v>32.432635837185302</v>
      </c>
      <c r="GI131" s="85">
        <f ca="1">GI$107/Assump!$D$42*$E$131*GI$98*GI8</f>
        <v>32.538811847367064</v>
      </c>
      <c r="GJ131" s="85">
        <f ca="1">GJ$107/Assump!$D$42*$E$131*GJ$98*GJ8</f>
        <v>32.645335450177278</v>
      </c>
      <c r="GK131" s="85">
        <f ca="1">GK$107/Assump!$D$42*$E$131*GK$98*GK8</f>
        <v>32.752207783543753</v>
      </c>
      <c r="GL131" s="85">
        <f ca="1">GL$107/Assump!$D$42*$E$131*GL$98*GL8</f>
        <v>32.859429989119583</v>
      </c>
      <c r="GM131" s="85">
        <f ca="1">GM$107/Assump!$D$42*$E$131*GM$98*GM8</f>
        <v>32.967003212295339</v>
      </c>
      <c r="GN131" s="85">
        <f ca="1">GN$107/Assump!$D$42*$E$131*GN$98*GN8</f>
        <v>33.074928602211315</v>
      </c>
      <c r="GO131" s="85">
        <f ca="1">GO$107/Assump!$D$42*$E$131*GO$98*GO8</f>
        <v>33.183207311769756</v>
      </c>
      <c r="GP131" s="85">
        <f ca="1">GP$107/Assump!$D$42*$E$131*GP$98*GP8</f>
        <v>33.291840497647257</v>
      </c>
      <c r="GQ131" s="85">
        <f ca="1">GQ$107/Assump!$D$42*$E$131*GQ$98*GQ8</f>
        <v>33.400829320307025</v>
      </c>
      <c r="GR131" s="85">
        <f ca="1">GR$107/Assump!$D$42*$E$131*GR$98*GR8</f>
        <v>33.510174944011347</v>
      </c>
      <c r="GS131" s="85">
        <f ca="1">GS$107/Assump!$D$42*$E$131*GS$98*GS8</f>
        <v>33.619878536834001</v>
      </c>
      <c r="GT131" s="85">
        <f ca="1">GT$107/Assump!$D$42*$E$131*GT$98*GT8</f>
        <v>33.729941270672732</v>
      </c>
      <c r="GU131" s="85">
        <f ca="1">GU$107/Assump!$D$42*$E$131*GU$98*GU8</f>
        <v>33.840364321261767</v>
      </c>
      <c r="GV131" s="85">
        <f ca="1">GV$107/Assump!$D$42*$E$131*GV$98*GV8</f>
        <v>33.95114886818439</v>
      </c>
      <c r="GW131" s="85">
        <f ca="1">GW$107/Assump!$D$42*$E$131*GW$98*GW8</f>
        <v>34.062296094885518</v>
      </c>
      <c r="GX131" s="85">
        <f ca="1">GX$107/Assump!$D$42*$E$131*GX$98*GX8</f>
        <v>34.173807188684385</v>
      </c>
      <c r="GY131" s="85">
        <f ca="1">GY$107/Assump!$D$42*$E$131*GY$98*GY8</f>
        <v>34.28568334078718</v>
      </c>
      <c r="GZ131" s="85">
        <f ca="1">GZ$107/Assump!$D$42*$E$131*GZ$98*GZ8</f>
        <v>34.397925746299791</v>
      </c>
      <c r="HA131" s="85">
        <f ca="1">HA$107/Assump!$D$42*$E$131*HA$98*HA8</f>
        <v>34.510535604240573</v>
      </c>
      <c r="HB131" s="85">
        <f ca="1">HB$107/Assump!$D$42*$E$131*HB$98*HB8</f>
        <v>34.623514117553171</v>
      </c>
      <c r="HC131" s="85">
        <f ca="1">HC$107/Assump!$D$42*$E$131*HC$98*HC8</f>
        <v>34.736862493119325</v>
      </c>
      <c r="HD131" s="85">
        <f ca="1">HD$107/Assump!$D$42*$E$131*HD$98*HD8</f>
        <v>34.850581941771829</v>
      </c>
      <c r="HE131" s="85">
        <f ca="1">HE$107/Assump!$D$42*$E$131*HE$98*HE8</f>
        <v>34.964673678307392</v>
      </c>
      <c r="HF131" s="85">
        <f ca="1">HF$107/Assump!$D$42*$E$131*HF$98*HF8</f>
        <v>35.07913892149967</v>
      </c>
      <c r="HG131" s="85">
        <f ca="1">HG$107/Assump!$D$42*$E$131*HG$98*HG8</f>
        <v>35.193978894112263</v>
      </c>
      <c r="HH131" s="85">
        <f ca="1">HH$107/Assump!$D$42*$E$131*HH$98*HH8</f>
        <v>35.309194822911785</v>
      </c>
      <c r="HI131" s="85">
        <f ca="1">HI$107/Assump!$D$42*$E$131*HI$98*HI8</f>
        <v>35.424787938680964</v>
      </c>
      <c r="HJ131" s="85">
        <f ca="1">HJ$107/Assump!$D$42*$E$131*HJ$98*HJ8</f>
        <v>35.540759476231784</v>
      </c>
      <c r="HK131" s="85">
        <f ca="1">HK$107/Assump!$D$42*$E$131*HK$98*HK8</f>
        <v>35.657110674418682</v>
      </c>
      <c r="HL131" s="85">
        <f ca="1">HL$107/Assump!$D$42*$E$131*HL$98*HL8</f>
        <v>35.773842776151795</v>
      </c>
      <c r="HM131" s="85">
        <f ca="1">HM$107/Assump!$D$42*$E$131*HM$98*HM8</f>
        <v>35.89095702841022</v>
      </c>
      <c r="HN131" s="85">
        <f ca="1">HN$107/Assump!$D$42*$E$131*HN$98*HN8</f>
        <v>36.008454682255319</v>
      </c>
      <c r="HO131" s="85">
        <f ca="1">HO$107/Assump!$D$42*$E$131*HO$98*HO8</f>
        <v>36.126336992844124</v>
      </c>
      <c r="HP131" s="85">
        <f ca="1">HP$107/Assump!$D$42*$E$131*HP$98*HP8</f>
        <v>36.244605219442725</v>
      </c>
      <c r="HQ131" s="85">
        <f ca="1">HQ$107/Assump!$D$42*$E$131*HQ$98*HQ8</f>
        <v>36.363260625439707</v>
      </c>
      <c r="HR131" s="85">
        <f ca="1">HR$107/Assump!$D$42*$E$131*HR$98*HR8</f>
        <v>36.48230447835968</v>
      </c>
      <c r="HS131" s="85">
        <f ca="1">HS$107/Assump!$D$42*$E$131*HS$98*HS8</f>
        <v>36.601738049876779</v>
      </c>
      <c r="HT131" s="85">
        <f ca="1">HT$107/Assump!$D$42*$E$131*HT$98*HT8</f>
        <v>36.721562615828283</v>
      </c>
      <c r="HU131" s="85">
        <f ca="1">HU$107/Assump!$D$42*$E$131*HU$98*HU8</f>
        <v>36.841779456228231</v>
      </c>
      <c r="HV131" s="85">
        <f ca="1">HV$107/Assump!$D$42*$E$131*HV$98*HV8</f>
        <v>36.962389855281081</v>
      </c>
      <c r="HW131" s="85">
        <f ca="1">HW$107/Assump!$D$42*$E$131*HW$98*HW8</f>
        <v>37.08339510139546</v>
      </c>
      <c r="HX131" s="85">
        <f ca="1">HX$107/Assump!$D$42*$E$131*HX$98*HX8</f>
        <v>37.204796487197903</v>
      </c>
      <c r="HY131" s="85">
        <f ca="1">HY$107/Assump!$D$42*$E$131*HY$98*HY8</f>
        <v>37.326595309546654</v>
      </c>
      <c r="HZ131" s="85">
        <f ca="1">HZ$107/Assump!$D$42*$E$131*HZ$98*HZ8</f>
        <v>37.448792869545557</v>
      </c>
      <c r="IA131" s="85">
        <f ca="1">IA$107/Assump!$D$42*$E$131*IA$98*IA8</f>
        <v>37.571390472557908</v>
      </c>
      <c r="IB131" s="85">
        <f ca="1">IB$107/Assump!$D$42*$E$131*IB$98*IB8</f>
        <v>37.694389428220447</v>
      </c>
      <c r="IC131" s="85">
        <f ca="1">IC$107/Assump!$D$42*$E$131*IC$98*IC8</f>
        <v>37.817791050457316</v>
      </c>
      <c r="ID131" s="85">
        <f ca="1">ID$107/Assump!$D$42*$E$131*ID$98*ID8</f>
        <v>37.817791050457316</v>
      </c>
      <c r="IE131" s="85">
        <f ca="1">IE$107/Assump!$D$42*$E$131*IE$98*IE8</f>
        <v>37.817791050457316</v>
      </c>
      <c r="IF131" s="85">
        <f ca="1">IF$107/Assump!$D$42*$E$131*IF$98*IF8</f>
        <v>37.817791050457316</v>
      </c>
      <c r="IG131" s="85">
        <f ca="1">IG$107/Assump!$D$42*$E$131*IG$98*IG8</f>
        <v>37.817791050457316</v>
      </c>
      <c r="IH131" s="85">
        <f ca="1">IH$107/Assump!$D$42*$E$131*IH$98*IH8</f>
        <v>37.817791050457316</v>
      </c>
      <c r="II131" s="85">
        <f ca="1">II$107/Assump!$D$42*$E$131*II$98*II8</f>
        <v>37.817791050457316</v>
      </c>
      <c r="IJ131" s="85">
        <f ca="1">IJ$107/Assump!$D$42*$E$131*IJ$98*IJ8</f>
        <v>37.817791050457316</v>
      </c>
      <c r="IK131" s="85">
        <f ca="1">IK$107/Assump!$D$42*$E$131*IK$98*IK8</f>
        <v>37.817791050457316</v>
      </c>
      <c r="IL131" s="85">
        <f ca="1">IL$107/Assump!$D$42*$E$131*IL$98*IL8</f>
        <v>37.817791050457316</v>
      </c>
      <c r="IN131" s="184">
        <f t="shared" ca="1" si="275"/>
        <v>1.2</v>
      </c>
    </row>
    <row r="132" spans="2:248" ht="12" customHeight="1" outlineLevel="2" x14ac:dyDescent="0.3">
      <c r="B132" s="7" t="s">
        <v>152</v>
      </c>
      <c r="C132" s="56" t="s">
        <v>150</v>
      </c>
      <c r="E132" s="85"/>
      <c r="F132" s="48"/>
      <c r="G132" s="85">
        <f ca="1">SUM(G133:G135)</f>
        <v>0</v>
      </c>
      <c r="H132" s="85">
        <f t="shared" ref="H132:BS132" ca="1" si="276">SUM(H133:H135)</f>
        <v>0</v>
      </c>
      <c r="I132" s="85">
        <f t="shared" ca="1" si="276"/>
        <v>0</v>
      </c>
      <c r="J132" s="85">
        <f t="shared" ca="1" si="276"/>
        <v>0</v>
      </c>
      <c r="K132" s="85">
        <f t="shared" ca="1" si="276"/>
        <v>0</v>
      </c>
      <c r="L132" s="85">
        <f t="shared" ca="1" si="276"/>
        <v>0</v>
      </c>
      <c r="M132" s="85">
        <f t="shared" ca="1" si="276"/>
        <v>0</v>
      </c>
      <c r="N132" s="85">
        <f t="shared" ca="1" si="276"/>
        <v>0</v>
      </c>
      <c r="O132" s="85">
        <f t="shared" ca="1" si="276"/>
        <v>0</v>
      </c>
      <c r="P132" s="85">
        <f t="shared" ca="1" si="276"/>
        <v>0</v>
      </c>
      <c r="Q132" s="85">
        <f t="shared" ca="1" si="276"/>
        <v>0</v>
      </c>
      <c r="R132" s="85">
        <f t="shared" ca="1" si="276"/>
        <v>0</v>
      </c>
      <c r="S132" s="85">
        <f t="shared" ca="1" si="276"/>
        <v>384.53750103569593</v>
      </c>
      <c r="T132" s="85">
        <f t="shared" ca="1" si="276"/>
        <v>385.73481329472889</v>
      </c>
      <c r="U132" s="85">
        <f t="shared" ca="1" si="276"/>
        <v>386.93594894753107</v>
      </c>
      <c r="V132" s="85">
        <f t="shared" ca="1" si="276"/>
        <v>388.17126829729307</v>
      </c>
      <c r="W132" s="85">
        <f t="shared" ca="1" si="276"/>
        <v>389.41063176115404</v>
      </c>
      <c r="X132" s="85">
        <f t="shared" ca="1" si="276"/>
        <v>390.65405257849136</v>
      </c>
      <c r="Y132" s="85">
        <f t="shared" ca="1" si="276"/>
        <v>391.90154403202433</v>
      </c>
      <c r="Z132" s="85">
        <f t="shared" ca="1" si="276"/>
        <v>393.15311944795673</v>
      </c>
      <c r="AA132" s="85">
        <f t="shared" ca="1" si="276"/>
        <v>394.40879219611867</v>
      </c>
      <c r="AB132" s="85">
        <f t="shared" ca="1" si="276"/>
        <v>395.66857569010978</v>
      </c>
      <c r="AC132" s="85">
        <f t="shared" ca="1" si="276"/>
        <v>396.93248338744201</v>
      </c>
      <c r="AD132" s="85">
        <f t="shared" ca="1" si="276"/>
        <v>398.20052878968409</v>
      </c>
      <c r="AE132" s="85">
        <f t="shared" ca="1" si="276"/>
        <v>399.47272544260511</v>
      </c>
      <c r="AF132" s="85">
        <f t="shared" ca="1" si="276"/>
        <v>400.7490869363196</v>
      </c>
      <c r="AG132" s="85">
        <f t="shared" ca="1" si="276"/>
        <v>402.02962690543251</v>
      </c>
      <c r="AH132" s="85">
        <f t="shared" ca="1" si="276"/>
        <v>403.31435902918497</v>
      </c>
      <c r="AI132" s="85">
        <f t="shared" ca="1" si="276"/>
        <v>404.6032970316005</v>
      </c>
      <c r="AJ132" s="85">
        <f t="shared" ca="1" si="276"/>
        <v>405.89645468163133</v>
      </c>
      <c r="AK132" s="85">
        <f t="shared" ca="1" si="276"/>
        <v>407.19384579330563</v>
      </c>
      <c r="AL132" s="85">
        <f t="shared" ca="1" si="276"/>
        <v>408.49548422587537</v>
      </c>
      <c r="AM132" s="85">
        <f t="shared" ca="1" si="276"/>
        <v>409.80138388396369</v>
      </c>
      <c r="AN132" s="85">
        <f t="shared" ca="1" si="276"/>
        <v>411.1115587177145</v>
      </c>
      <c r="AO132" s="85">
        <f t="shared" ca="1" si="276"/>
        <v>412.42602272294005</v>
      </c>
      <c r="AP132" s="85">
        <f t="shared" ca="1" si="276"/>
        <v>413.74478994127173</v>
      </c>
      <c r="AQ132" s="85">
        <f t="shared" ca="1" si="276"/>
        <v>415.06787446030972</v>
      </c>
      <c r="AR132" s="85">
        <f t="shared" ca="1" si="276"/>
        <v>416.39529041377278</v>
      </c>
      <c r="AS132" s="85">
        <f t="shared" ca="1" si="276"/>
        <v>417.72705198165011</v>
      </c>
      <c r="AT132" s="85">
        <f t="shared" ca="1" si="276"/>
        <v>419.06317339035274</v>
      </c>
      <c r="AU132" s="85">
        <f t="shared" ca="1" si="276"/>
        <v>420.40366891286482</v>
      </c>
      <c r="AV132" s="85">
        <f t="shared" ca="1" si="276"/>
        <v>421.74855286889687</v>
      </c>
      <c r="AW132" s="85">
        <f t="shared" ca="1" si="276"/>
        <v>423.09783962503815</v>
      </c>
      <c r="AX132" s="85">
        <f t="shared" ca="1" si="276"/>
        <v>424.45154359491073</v>
      </c>
      <c r="AY132" s="85">
        <f t="shared" ca="1" si="276"/>
        <v>425.80967923932263</v>
      </c>
      <c r="AZ132" s="85">
        <f t="shared" ca="1" si="276"/>
        <v>427.17226106642335</v>
      </c>
      <c r="BA132" s="85">
        <f t="shared" ca="1" si="276"/>
        <v>428.53930363185799</v>
      </c>
      <c r="BB132" s="85">
        <f t="shared" ca="1" si="276"/>
        <v>429.91082153892307</v>
      </c>
      <c r="BC132" s="85">
        <f t="shared" ca="1" si="276"/>
        <v>431.28682943872241</v>
      </c>
      <c r="BD132" s="85">
        <f t="shared" ca="1" si="276"/>
        <v>432.66734203032399</v>
      </c>
      <c r="BE132" s="85">
        <f t="shared" ca="1" si="276"/>
        <v>434.05237406091658</v>
      </c>
      <c r="BF132" s="85">
        <f t="shared" ca="1" si="276"/>
        <v>435.44194032596727</v>
      </c>
      <c r="BG132" s="85">
        <f t="shared" ca="1" si="276"/>
        <v>436.83605566937979</v>
      </c>
      <c r="BH132" s="85">
        <f t="shared" ca="1" si="276"/>
        <v>438.23473498365308</v>
      </c>
      <c r="BI132" s="85">
        <f t="shared" ca="1" si="276"/>
        <v>439.63799321004007</v>
      </c>
      <c r="BJ132" s="85">
        <f t="shared" ca="1" si="276"/>
        <v>441.04584533870747</v>
      </c>
      <c r="BK132" s="85">
        <f t="shared" ca="1" si="276"/>
        <v>442.45830640889591</v>
      </c>
      <c r="BL132" s="85">
        <f t="shared" ca="1" si="276"/>
        <v>443.87539150908066</v>
      </c>
      <c r="BM132" s="85">
        <f t="shared" ca="1" si="276"/>
        <v>445.29711577713266</v>
      </c>
      <c r="BN132" s="85">
        <f t="shared" ca="1" si="276"/>
        <v>446.72349440048026</v>
      </c>
      <c r="BO132" s="85">
        <f t="shared" ca="1" si="276"/>
        <v>448.15454261627156</v>
      </c>
      <c r="BP132" s="85">
        <f t="shared" ca="1" si="276"/>
        <v>449.59027571153717</v>
      </c>
      <c r="BQ132" s="85">
        <f t="shared" ca="1" si="276"/>
        <v>451.03070902335338</v>
      </c>
      <c r="BR132" s="85">
        <f t="shared" ca="1" si="276"/>
        <v>452.47585793900612</v>
      </c>
      <c r="BS132" s="85">
        <f t="shared" ca="1" si="276"/>
        <v>453.92573789615517</v>
      </c>
      <c r="BT132" s="85">
        <f t="shared" ref="BT132:EE132" ca="1" si="277">SUM(BT133:BT135)</f>
        <v>455.38036438299935</v>
      </c>
      <c r="BU132" s="85">
        <f t="shared" ca="1" si="277"/>
        <v>456.83975293844185</v>
      </c>
      <c r="BV132" s="85">
        <f t="shared" ca="1" si="277"/>
        <v>458.3039191522559</v>
      </c>
      <c r="BW132" s="85">
        <f t="shared" ca="1" si="277"/>
        <v>459.77287866525188</v>
      </c>
      <c r="BX132" s="85">
        <f t="shared" ca="1" si="277"/>
        <v>461.24664716944403</v>
      </c>
      <c r="BY132" s="85">
        <f t="shared" ca="1" si="277"/>
        <v>462.72524040821804</v>
      </c>
      <c r="BZ132" s="85">
        <f t="shared" ca="1" si="277"/>
        <v>464.20867417649953</v>
      </c>
      <c r="CA132" s="85">
        <f t="shared" ca="1" si="277"/>
        <v>465.69696432092252</v>
      </c>
      <c r="CB132" s="85">
        <f t="shared" ca="1" si="277"/>
        <v>467.19012673999885</v>
      </c>
      <c r="CC132" s="85">
        <f t="shared" ca="1" si="277"/>
        <v>468.68817738428771</v>
      </c>
      <c r="CD132" s="85">
        <f t="shared" ca="1" si="277"/>
        <v>470.1911322565665</v>
      </c>
      <c r="CE132" s="85">
        <f t="shared" ca="1" si="277"/>
        <v>471.69900741200149</v>
      </c>
      <c r="CF132" s="85">
        <f t="shared" ca="1" si="277"/>
        <v>473.21181895831955</v>
      </c>
      <c r="CG132" s="85">
        <f t="shared" ca="1" si="277"/>
        <v>474.72958305597962</v>
      </c>
      <c r="CH132" s="85">
        <f t="shared" ca="1" si="277"/>
        <v>476.25231591834626</v>
      </c>
      <c r="CI132" s="85">
        <f t="shared" ca="1" si="277"/>
        <v>477.7800338118621</v>
      </c>
      <c r="CJ132" s="85">
        <f t="shared" ca="1" si="277"/>
        <v>479.31275305622194</v>
      </c>
      <c r="CK132" s="85">
        <f t="shared" ca="1" si="277"/>
        <v>480.85049002454696</v>
      </c>
      <c r="CL132" s="85">
        <f t="shared" ca="1" si="277"/>
        <v>482.3932611435597</v>
      </c>
      <c r="CM132" s="85">
        <f t="shared" ca="1" si="277"/>
        <v>483.9410828937597</v>
      </c>
      <c r="CN132" s="85">
        <f t="shared" ca="1" si="277"/>
        <v>485.49397180959892</v>
      </c>
      <c r="CO132" s="85">
        <f t="shared" ca="1" si="277"/>
        <v>487.05194447965943</v>
      </c>
      <c r="CP132" s="85">
        <f t="shared" ca="1" si="277"/>
        <v>488.61501754682934</v>
      </c>
      <c r="CQ132" s="85">
        <f t="shared" ca="1" si="277"/>
        <v>490.1832077084818</v>
      </c>
      <c r="CR132" s="85">
        <f t="shared" ca="1" si="277"/>
        <v>491.75653171665266</v>
      </c>
      <c r="CS132" s="85">
        <f t="shared" ca="1" si="277"/>
        <v>493.33500637821919</v>
      </c>
      <c r="CT132" s="85">
        <f t="shared" ca="1" si="277"/>
        <v>494.91864855508049</v>
      </c>
      <c r="CU132" s="85">
        <f t="shared" ca="1" si="277"/>
        <v>496.50747516433688</v>
      </c>
      <c r="CV132" s="85">
        <f t="shared" ca="1" si="277"/>
        <v>498.10150317847115</v>
      </c>
      <c r="CW132" s="85">
        <f t="shared" ca="1" si="277"/>
        <v>499.70074962552917</v>
      </c>
      <c r="CX132" s="85">
        <f t="shared" ca="1" si="277"/>
        <v>501.30523158930248</v>
      </c>
      <c r="CY132" s="85">
        <f t="shared" ca="1" si="277"/>
        <v>502.91496620951045</v>
      </c>
      <c r="CZ132" s="85">
        <f t="shared" ca="1" si="277"/>
        <v>504.52997068198334</v>
      </c>
      <c r="DA132" s="85">
        <f t="shared" ca="1" si="277"/>
        <v>506.15026225884617</v>
      </c>
      <c r="DB132" s="85">
        <f t="shared" ca="1" si="277"/>
        <v>507.775858248703</v>
      </c>
      <c r="DC132" s="85">
        <f t="shared" ca="1" si="277"/>
        <v>509.40677601682154</v>
      </c>
      <c r="DD132" s="85">
        <f t="shared" ca="1" si="277"/>
        <v>511.04303298531909</v>
      </c>
      <c r="DE132" s="85">
        <f t="shared" ca="1" si="277"/>
        <v>512.68464663334828</v>
      </c>
      <c r="DF132" s="85">
        <f t="shared" ca="1" si="277"/>
        <v>514.33163449728409</v>
      </c>
      <c r="DG132" s="85">
        <f t="shared" ca="1" si="277"/>
        <v>515.98401417091088</v>
      </c>
      <c r="DH132" s="85">
        <f t="shared" ca="1" si="277"/>
        <v>517.64180330561044</v>
      </c>
      <c r="DI132" s="85">
        <f t="shared" ca="1" si="277"/>
        <v>519.30501961055086</v>
      </c>
      <c r="DJ132" s="85">
        <f t="shared" ca="1" si="277"/>
        <v>520.97368085287508</v>
      </c>
      <c r="DK132" s="85">
        <f t="shared" ca="1" si="277"/>
        <v>522.64780485789129</v>
      </c>
      <c r="DL132" s="85">
        <f t="shared" ca="1" si="277"/>
        <v>524.32740950926302</v>
      </c>
      <c r="DM132" s="85">
        <f t="shared" ca="1" si="277"/>
        <v>526.01251274920048</v>
      </c>
      <c r="DN132" s="85">
        <f t="shared" ca="1" si="277"/>
        <v>527.70313257865155</v>
      </c>
      <c r="DO132" s="85">
        <f t="shared" ca="1" si="277"/>
        <v>529.3992870574948</v>
      </c>
      <c r="DP132" s="85">
        <f t="shared" ca="1" si="277"/>
        <v>531.10099430473224</v>
      </c>
      <c r="DQ132" s="85">
        <f t="shared" ca="1" si="277"/>
        <v>532.80827249868264</v>
      </c>
      <c r="DR132" s="85">
        <f t="shared" ca="1" si="277"/>
        <v>534.52113987717587</v>
      </c>
      <c r="DS132" s="85">
        <f t="shared" ca="1" si="277"/>
        <v>536.23961473774762</v>
      </c>
      <c r="DT132" s="85">
        <f t="shared" ca="1" si="277"/>
        <v>537.96371543783528</v>
      </c>
      <c r="DU132" s="85">
        <f t="shared" ca="1" si="277"/>
        <v>539.69346039497316</v>
      </c>
      <c r="DV132" s="85">
        <f t="shared" ca="1" si="277"/>
        <v>541.42886808699041</v>
      </c>
      <c r="DW132" s="85">
        <f t="shared" ca="1" si="277"/>
        <v>543.16995705220734</v>
      </c>
      <c r="DX132" s="85">
        <f t="shared" ca="1" si="277"/>
        <v>544.91674588963394</v>
      </c>
      <c r="DY132" s="85">
        <f t="shared" ca="1" si="277"/>
        <v>546.66925325916873</v>
      </c>
      <c r="DZ132" s="85">
        <f t="shared" ca="1" si="277"/>
        <v>548.42749788179788</v>
      </c>
      <c r="EA132" s="85">
        <f t="shared" ca="1" si="277"/>
        <v>550.19149853979491</v>
      </c>
      <c r="EB132" s="85">
        <f t="shared" ca="1" si="277"/>
        <v>551.96127407692177</v>
      </c>
      <c r="EC132" s="85">
        <f t="shared" ca="1" si="277"/>
        <v>553.7368433986303</v>
      </c>
      <c r="ED132" s="85">
        <f t="shared" ca="1" si="277"/>
        <v>555.51822547226323</v>
      </c>
      <c r="EE132" s="85">
        <f t="shared" ca="1" si="277"/>
        <v>557.30543932725789</v>
      </c>
      <c r="EF132" s="85">
        <f t="shared" ref="EF132:GQ132" ca="1" si="278">SUM(EF133:EF135)</f>
        <v>559.09850405534905</v>
      </c>
      <c r="EG132" s="85">
        <f t="shared" ca="1" si="278"/>
        <v>560.89743881077243</v>
      </c>
      <c r="EH132" s="85">
        <f t="shared" ca="1" si="278"/>
        <v>562.7022628104703</v>
      </c>
      <c r="EI132" s="85">
        <f t="shared" ca="1" si="278"/>
        <v>564.51299533429597</v>
      </c>
      <c r="EJ132" s="85">
        <f t="shared" ca="1" si="278"/>
        <v>566.32965572521971</v>
      </c>
      <c r="EK132" s="85">
        <f t="shared" ca="1" si="278"/>
        <v>568.15226338953596</v>
      </c>
      <c r="EL132" s="85">
        <f t="shared" ca="1" si="278"/>
        <v>569.98083779707031</v>
      </c>
      <c r="EM132" s="85">
        <f t="shared" ca="1" si="278"/>
        <v>571.81539848138721</v>
      </c>
      <c r="EN132" s="85">
        <f t="shared" ca="1" si="278"/>
        <v>573.65596503999927</v>
      </c>
      <c r="EO132" s="85">
        <f t="shared" ca="1" si="278"/>
        <v>575.50255713457591</v>
      </c>
      <c r="EP132" s="85">
        <f t="shared" ca="1" si="278"/>
        <v>577.35519449115407</v>
      </c>
      <c r="EQ132" s="85">
        <f t="shared" ca="1" si="278"/>
        <v>579.21389690034857</v>
      </c>
      <c r="ER132" s="85">
        <f t="shared" ca="1" si="278"/>
        <v>581.07868421756336</v>
      </c>
      <c r="ES132" s="85">
        <f t="shared" ca="1" si="278"/>
        <v>582.94957636320373</v>
      </c>
      <c r="ET132" s="85">
        <f t="shared" ca="1" si="278"/>
        <v>584.82659332288949</v>
      </c>
      <c r="EU132" s="85">
        <f t="shared" ca="1" si="278"/>
        <v>586.70975514766803</v>
      </c>
      <c r="EV132" s="85">
        <f t="shared" ca="1" si="278"/>
        <v>588.59908195422872</v>
      </c>
      <c r="EW132" s="85">
        <f t="shared" ca="1" si="278"/>
        <v>590.49459392511767</v>
      </c>
      <c r="EX132" s="85">
        <f t="shared" ca="1" si="278"/>
        <v>592.39631130895339</v>
      </c>
      <c r="EY132" s="85">
        <f t="shared" ca="1" si="278"/>
        <v>594.30425442064302</v>
      </c>
      <c r="EZ132" s="85">
        <f t="shared" ca="1" si="278"/>
        <v>596.21844364159961</v>
      </c>
      <c r="FA132" s="85">
        <f t="shared" ca="1" si="278"/>
        <v>598.13889941995944</v>
      </c>
      <c r="FB132" s="85">
        <f t="shared" ca="1" si="278"/>
        <v>600.06564227080071</v>
      </c>
      <c r="FC132" s="85">
        <f t="shared" ca="1" si="278"/>
        <v>601.9986927763631</v>
      </c>
      <c r="FD132" s="85">
        <f t="shared" ca="1" si="278"/>
        <v>603.93807158626635</v>
      </c>
      <c r="FE132" s="85">
        <f t="shared" ca="1" si="278"/>
        <v>605.88379941773235</v>
      </c>
      <c r="FF132" s="85">
        <f t="shared" ca="1" si="278"/>
        <v>607.83589705580562</v>
      </c>
      <c r="FG132" s="85">
        <f t="shared" ca="1" si="278"/>
        <v>609.79438535357531</v>
      </c>
      <c r="FH132" s="85">
        <f t="shared" ca="1" si="278"/>
        <v>611.7592852323985</v>
      </c>
      <c r="FI132" s="85">
        <f t="shared" ca="1" si="278"/>
        <v>613.73061768212278</v>
      </c>
      <c r="FJ132" s="85">
        <f t="shared" ca="1" si="278"/>
        <v>615.70840376131196</v>
      </c>
      <c r="FK132" s="85">
        <f t="shared" ca="1" si="278"/>
        <v>617.69266459746905</v>
      </c>
      <c r="FL132" s="85">
        <f t="shared" ca="1" si="278"/>
        <v>619.68342138726382</v>
      </c>
      <c r="FM132" s="85">
        <f t="shared" ca="1" si="278"/>
        <v>621.68069539675798</v>
      </c>
      <c r="FN132" s="85">
        <f t="shared" ca="1" si="278"/>
        <v>623.68450796163313</v>
      </c>
      <c r="FO132" s="85">
        <f t="shared" ca="1" si="278"/>
        <v>625.69488048741778</v>
      </c>
      <c r="FP132" s="85">
        <f t="shared" ca="1" si="278"/>
        <v>627.71183444971734</v>
      </c>
      <c r="FQ132" s="85">
        <f t="shared" ca="1" si="278"/>
        <v>629.73539139444199</v>
      </c>
      <c r="FR132" s="85">
        <f t="shared" ca="1" si="278"/>
        <v>631.76557293803819</v>
      </c>
      <c r="FS132" s="85">
        <f t="shared" ca="1" si="278"/>
        <v>633.80240076771872</v>
      </c>
      <c r="FT132" s="85">
        <f t="shared" ca="1" si="278"/>
        <v>635.84589664169471</v>
      </c>
      <c r="FU132" s="85">
        <f t="shared" ca="1" si="278"/>
        <v>637.89608238940821</v>
      </c>
      <c r="FV132" s="85">
        <f t="shared" ca="1" si="278"/>
        <v>639.95297991176483</v>
      </c>
      <c r="FW132" s="85">
        <f t="shared" ca="1" si="278"/>
        <v>642.01661118136826</v>
      </c>
      <c r="FX132" s="85">
        <f t="shared" ca="1" si="278"/>
        <v>644.08699824275482</v>
      </c>
      <c r="FY132" s="85">
        <f t="shared" ca="1" si="278"/>
        <v>646.16416321262875</v>
      </c>
      <c r="FZ132" s="85">
        <f t="shared" ca="1" si="278"/>
        <v>648.24812828009885</v>
      </c>
      <c r="GA132" s="85">
        <f t="shared" ca="1" si="278"/>
        <v>650.33891570691492</v>
      </c>
      <c r="GB132" s="85">
        <f t="shared" ca="1" si="278"/>
        <v>652.43654782770625</v>
      </c>
      <c r="GC132" s="85">
        <f t="shared" ca="1" si="278"/>
        <v>654.54104705022007</v>
      </c>
      <c r="GD132" s="85">
        <f t="shared" ca="1" si="278"/>
        <v>656.65243585556004</v>
      </c>
      <c r="GE132" s="85">
        <f t="shared" ca="1" si="278"/>
        <v>658.77073679842783</v>
      </c>
      <c r="GF132" s="85">
        <f t="shared" ca="1" si="278"/>
        <v>660.89597250736279</v>
      </c>
      <c r="GG132" s="85">
        <f t="shared" ca="1" si="278"/>
        <v>663.02816568498486</v>
      </c>
      <c r="GH132" s="85">
        <f t="shared" ca="1" si="278"/>
        <v>665.16733910823575</v>
      </c>
      <c r="GI132" s="85">
        <f t="shared" ca="1" si="278"/>
        <v>667.31351562862335</v>
      </c>
      <c r="GJ132" s="85">
        <f t="shared" ca="1" si="278"/>
        <v>669.46671817246533</v>
      </c>
      <c r="GK132" s="85">
        <f t="shared" ca="1" si="278"/>
        <v>671.6269697411343</v>
      </c>
      <c r="GL132" s="85">
        <f t="shared" ca="1" si="278"/>
        <v>673.7942934113031</v>
      </c>
      <c r="GM132" s="85">
        <f t="shared" ca="1" si="278"/>
        <v>675.96871233519187</v>
      </c>
      <c r="GN132" s="85">
        <f t="shared" ca="1" si="278"/>
        <v>678.15024974081496</v>
      </c>
      <c r="GO132" s="85">
        <f t="shared" ca="1" si="278"/>
        <v>680.33892893222912</v>
      </c>
      <c r="GP132" s="85">
        <f t="shared" ca="1" si="278"/>
        <v>682.53477328978283</v>
      </c>
      <c r="GQ132" s="85">
        <f t="shared" ca="1" si="278"/>
        <v>684.73780627036535</v>
      </c>
      <c r="GR132" s="85">
        <f t="shared" ref="GR132:IL132" ca="1" si="279">SUM(GR133:GR135)</f>
        <v>686.94805140765777</v>
      </c>
      <c r="GS132" s="85">
        <f t="shared" ca="1" si="279"/>
        <v>689.16553231238447</v>
      </c>
      <c r="GT132" s="85">
        <f t="shared" ca="1" si="279"/>
        <v>691.39027267256552</v>
      </c>
      <c r="GU132" s="85">
        <f t="shared" ca="1" si="279"/>
        <v>693.6222962537687</v>
      </c>
      <c r="GV132" s="85">
        <f t="shared" ca="1" si="279"/>
        <v>695.8616268993643</v>
      </c>
      <c r="GW132" s="85">
        <f t="shared" ca="1" si="279"/>
        <v>698.1082885307801</v>
      </c>
      <c r="GX132" s="85">
        <f t="shared" ca="1" si="279"/>
        <v>700.36230514775571</v>
      </c>
      <c r="GY132" s="85">
        <f t="shared" ca="1" si="279"/>
        <v>702.62370082860002</v>
      </c>
      <c r="GZ132" s="85">
        <f t="shared" ca="1" si="279"/>
        <v>704.89249973044798</v>
      </c>
      <c r="HA132" s="85">
        <f t="shared" ca="1" si="279"/>
        <v>707.16872608951883</v>
      </c>
      <c r="HB132" s="85">
        <f t="shared" ca="1" si="279"/>
        <v>709.45240422137465</v>
      </c>
      <c r="HC132" s="85">
        <f t="shared" ca="1" si="279"/>
        <v>711.74355852118026</v>
      </c>
      <c r="HD132" s="85">
        <f t="shared" ca="1" si="279"/>
        <v>714.04221346396457</v>
      </c>
      <c r="HE132" s="85">
        <f t="shared" ca="1" si="279"/>
        <v>716.34839360488058</v>
      </c>
      <c r="HF132" s="85">
        <f t="shared" ca="1" si="279"/>
        <v>718.6621235794687</v>
      </c>
      <c r="HG132" s="85">
        <f t="shared" ca="1" si="279"/>
        <v>720.98342810391978</v>
      </c>
      <c r="HH132" s="85">
        <f t="shared" ca="1" si="279"/>
        <v>723.31233197533936</v>
      </c>
      <c r="HI132" s="85">
        <f t="shared" ca="1" si="279"/>
        <v>725.64886007201164</v>
      </c>
      <c r="HJ132" s="85">
        <f t="shared" ca="1" si="279"/>
        <v>727.9930373536663</v>
      </c>
      <c r="HK132" s="85">
        <f t="shared" ca="1" si="279"/>
        <v>730.34488886174449</v>
      </c>
      <c r="HL132" s="85">
        <f t="shared" ca="1" si="279"/>
        <v>732.70443971966631</v>
      </c>
      <c r="HM132" s="85">
        <f t="shared" ca="1" si="279"/>
        <v>735.07171513309993</v>
      </c>
      <c r="HN132" s="85">
        <f t="shared" ca="1" si="279"/>
        <v>737.44674039022993</v>
      </c>
      <c r="HO132" s="85">
        <f t="shared" ca="1" si="279"/>
        <v>739.82954086202801</v>
      </c>
      <c r="HP132" s="85">
        <f t="shared" ca="1" si="279"/>
        <v>742.22014200252352</v>
      </c>
      <c r="HQ132" s="85">
        <f t="shared" ca="1" si="279"/>
        <v>744.61856934907632</v>
      </c>
      <c r="HR132" s="85">
        <f t="shared" ca="1" si="279"/>
        <v>747.02484852264786</v>
      </c>
      <c r="HS132" s="85">
        <f t="shared" ca="1" si="279"/>
        <v>749.43900522807712</v>
      </c>
      <c r="HT132" s="85">
        <f t="shared" ca="1" si="279"/>
        <v>751.86106525435355</v>
      </c>
      <c r="HU132" s="85">
        <f t="shared" ca="1" si="279"/>
        <v>754.29105447489269</v>
      </c>
      <c r="HV132" s="85">
        <f t="shared" ca="1" si="279"/>
        <v>756.7289988478135</v>
      </c>
      <c r="HW132" s="85">
        <f t="shared" ca="1" si="279"/>
        <v>759.17492441621482</v>
      </c>
      <c r="HX132" s="85">
        <f t="shared" ca="1" si="279"/>
        <v>761.62885730845346</v>
      </c>
      <c r="HY132" s="85">
        <f t="shared" ca="1" si="279"/>
        <v>764.09082373842443</v>
      </c>
      <c r="HZ132" s="85">
        <f t="shared" ca="1" si="279"/>
        <v>766.5608500058396</v>
      </c>
      <c r="IA132" s="85">
        <f t="shared" ca="1" si="279"/>
        <v>769.03896249650961</v>
      </c>
      <c r="IB132" s="85">
        <f t="shared" ca="1" si="279"/>
        <v>771.52518768262496</v>
      </c>
      <c r="IC132" s="85">
        <f t="shared" ca="1" si="279"/>
        <v>774.0195521230396</v>
      </c>
      <c r="ID132" s="85">
        <f t="shared" ca="1" si="279"/>
        <v>774.0195521230396</v>
      </c>
      <c r="IE132" s="85">
        <f t="shared" ca="1" si="279"/>
        <v>774.0195521230396</v>
      </c>
      <c r="IF132" s="85">
        <f t="shared" ca="1" si="279"/>
        <v>774.0195521230396</v>
      </c>
      <c r="IG132" s="85">
        <f t="shared" ca="1" si="279"/>
        <v>774.0195521230396</v>
      </c>
      <c r="IH132" s="85">
        <f t="shared" ca="1" si="279"/>
        <v>774.0195521230396</v>
      </c>
      <c r="II132" s="85">
        <f t="shared" ca="1" si="279"/>
        <v>774.0195521230396</v>
      </c>
      <c r="IJ132" s="85">
        <f t="shared" ca="1" si="279"/>
        <v>774.0195521230396</v>
      </c>
      <c r="IK132" s="85">
        <f t="shared" ca="1" si="279"/>
        <v>774.0195521230396</v>
      </c>
      <c r="IL132" s="85">
        <f t="shared" ca="1" si="279"/>
        <v>774.0195521230396</v>
      </c>
      <c r="IM132" s="182"/>
      <c r="IN132" s="184">
        <f t="shared" ca="1" si="275"/>
        <v>1</v>
      </c>
    </row>
    <row r="133" spans="2:248" ht="12" customHeight="1" outlineLevel="3" x14ac:dyDescent="0.3">
      <c r="B133" s="26" t="s">
        <v>267</v>
      </c>
      <c r="C133" s="56" t="s">
        <v>150</v>
      </c>
      <c r="E133" s="85">
        <f>SUMPRODUCT(Assump!$D$53:$D$54,Assump!$D$56:$D$57)*(1-Assump!$D$187)</f>
        <v>282.75</v>
      </c>
      <c r="F133" s="48"/>
      <c r="G133" s="85">
        <f t="shared" ref="G133:BR133" ca="1" si="280">$E133*G$8*G$98</f>
        <v>0</v>
      </c>
      <c r="H133" s="85">
        <f t="shared" ca="1" si="280"/>
        <v>0</v>
      </c>
      <c r="I133" s="85">
        <f t="shared" ca="1" si="280"/>
        <v>0</v>
      </c>
      <c r="J133" s="85">
        <f t="shared" ca="1" si="280"/>
        <v>0</v>
      </c>
      <c r="K133" s="85">
        <f t="shared" ca="1" si="280"/>
        <v>0</v>
      </c>
      <c r="L133" s="85">
        <f t="shared" ca="1" si="280"/>
        <v>0</v>
      </c>
      <c r="M133" s="85">
        <f t="shared" ca="1" si="280"/>
        <v>0</v>
      </c>
      <c r="N133" s="85">
        <f t="shared" ca="1" si="280"/>
        <v>0</v>
      </c>
      <c r="O133" s="85">
        <f t="shared" ca="1" si="280"/>
        <v>0</v>
      </c>
      <c r="P133" s="85">
        <f t="shared" ca="1" si="280"/>
        <v>0</v>
      </c>
      <c r="Q133" s="85">
        <f t="shared" ca="1" si="280"/>
        <v>0</v>
      </c>
      <c r="R133" s="85">
        <f t="shared" ca="1" si="280"/>
        <v>0</v>
      </c>
      <c r="S133" s="85">
        <f t="shared" ca="1" si="280"/>
        <v>283.65290947917867</v>
      </c>
      <c r="T133" s="85">
        <f t="shared" ca="1" si="280"/>
        <v>284.55870223166448</v>
      </c>
      <c r="U133" s="85">
        <f t="shared" ca="1" si="280"/>
        <v>285.46738746465394</v>
      </c>
      <c r="V133" s="85">
        <f t="shared" ca="1" si="280"/>
        <v>286.40193340751733</v>
      </c>
      <c r="W133" s="85">
        <f t="shared" ca="1" si="280"/>
        <v>287.33953881061217</v>
      </c>
      <c r="X133" s="85">
        <f t="shared" ca="1" si="280"/>
        <v>288.28021368981518</v>
      </c>
      <c r="Y133" s="85">
        <f t="shared" ca="1" si="280"/>
        <v>289.22396809379234</v>
      </c>
      <c r="Z133" s="85">
        <f t="shared" ca="1" si="280"/>
        <v>290.1708121041064</v>
      </c>
      <c r="AA133" s="85">
        <f t="shared" ca="1" si="280"/>
        <v>291.12075583532459</v>
      </c>
      <c r="AB133" s="85">
        <f t="shared" ca="1" si="280"/>
        <v>292.07380943512652</v>
      </c>
      <c r="AC133" s="85">
        <f t="shared" ca="1" si="280"/>
        <v>293.02998308441266</v>
      </c>
      <c r="AD133" s="85">
        <f t="shared" ca="1" si="280"/>
        <v>293.98928699741316</v>
      </c>
      <c r="AE133" s="85">
        <f t="shared" ca="1" si="280"/>
        <v>294.95173142179686</v>
      </c>
      <c r="AF133" s="85">
        <f t="shared" ca="1" si="280"/>
        <v>295.91732663878088</v>
      </c>
      <c r="AG133" s="85">
        <f t="shared" ca="1" si="280"/>
        <v>296.88608296324026</v>
      </c>
      <c r="AH133" s="85">
        <f t="shared" ca="1" si="280"/>
        <v>297.85801074381823</v>
      </c>
      <c r="AI133" s="85">
        <f t="shared" ca="1" si="280"/>
        <v>298.83312036303687</v>
      </c>
      <c r="AJ133" s="85">
        <f t="shared" ca="1" si="280"/>
        <v>299.81142223740801</v>
      </c>
      <c r="AK133" s="85">
        <f t="shared" ca="1" si="280"/>
        <v>300.79292681754424</v>
      </c>
      <c r="AL133" s="85">
        <f t="shared" ca="1" si="280"/>
        <v>301.7776445882709</v>
      </c>
      <c r="AM133" s="85">
        <f t="shared" ca="1" si="280"/>
        <v>302.76558606873778</v>
      </c>
      <c r="AN133" s="85">
        <f t="shared" ca="1" si="280"/>
        <v>303.75676181253181</v>
      </c>
      <c r="AO133" s="85">
        <f t="shared" ca="1" si="280"/>
        <v>304.75118240778943</v>
      </c>
      <c r="AP133" s="85">
        <f t="shared" ca="1" si="280"/>
        <v>305.74885847730997</v>
      </c>
      <c r="AQ133" s="85">
        <f t="shared" ca="1" si="280"/>
        <v>306.74980067866909</v>
      </c>
      <c r="AR133" s="85">
        <f t="shared" ca="1" si="280"/>
        <v>307.75401970433245</v>
      </c>
      <c r="AS133" s="85">
        <f t="shared" ca="1" si="280"/>
        <v>308.7615262817701</v>
      </c>
      <c r="AT133" s="85">
        <f t="shared" ca="1" si="280"/>
        <v>309.77233117357122</v>
      </c>
      <c r="AU133" s="85">
        <f t="shared" ca="1" si="280"/>
        <v>310.78644517755862</v>
      </c>
      <c r="AV133" s="85">
        <f t="shared" ca="1" si="280"/>
        <v>311.80387912690458</v>
      </c>
      <c r="AW133" s="85">
        <f t="shared" ca="1" si="280"/>
        <v>312.82464389024625</v>
      </c>
      <c r="AX133" s="85">
        <f t="shared" ca="1" si="280"/>
        <v>313.848750371802</v>
      </c>
      <c r="AY133" s="85">
        <f t="shared" ca="1" si="280"/>
        <v>314.87620951148756</v>
      </c>
      <c r="AZ133" s="85">
        <f t="shared" ca="1" si="280"/>
        <v>315.90703228503332</v>
      </c>
      <c r="BA133" s="85">
        <f t="shared" ca="1" si="280"/>
        <v>316.94122970410126</v>
      </c>
      <c r="BB133" s="85">
        <f t="shared" ca="1" si="280"/>
        <v>317.97881281640269</v>
      </c>
      <c r="BC133" s="85">
        <f t="shared" ca="1" si="280"/>
        <v>319.01979270581609</v>
      </c>
      <c r="BD133" s="85">
        <f t="shared" ca="1" si="280"/>
        <v>320.06418049250595</v>
      </c>
      <c r="BE133" s="85">
        <f t="shared" ca="1" si="280"/>
        <v>321.11198733304121</v>
      </c>
      <c r="BF133" s="85">
        <f t="shared" ca="1" si="280"/>
        <v>322.16322442051438</v>
      </c>
      <c r="BG133" s="85">
        <f t="shared" ca="1" si="280"/>
        <v>323.21790298466124</v>
      </c>
      <c r="BH133" s="85">
        <f t="shared" ca="1" si="280"/>
        <v>324.27603429198103</v>
      </c>
      <c r="BI133" s="85">
        <f t="shared" ca="1" si="280"/>
        <v>325.3376296458564</v>
      </c>
      <c r="BJ133" s="85">
        <f t="shared" ca="1" si="280"/>
        <v>326.40270038667433</v>
      </c>
      <c r="BK133" s="85">
        <f t="shared" ca="1" si="280"/>
        <v>327.47125789194735</v>
      </c>
      <c r="BL133" s="85">
        <f t="shared" ca="1" si="280"/>
        <v>328.54331357643491</v>
      </c>
      <c r="BM133" s="85">
        <f t="shared" ca="1" si="280"/>
        <v>329.61887889226557</v>
      </c>
      <c r="BN133" s="85">
        <f t="shared" ca="1" si="280"/>
        <v>330.697965329059</v>
      </c>
      <c r="BO133" s="85">
        <f t="shared" ca="1" si="280"/>
        <v>331.78058441404892</v>
      </c>
      <c r="BP133" s="85">
        <f t="shared" ca="1" si="280"/>
        <v>332.8667477122064</v>
      </c>
      <c r="BQ133" s="85">
        <f t="shared" ca="1" si="280"/>
        <v>333.956466826363</v>
      </c>
      <c r="BR133" s="85">
        <f t="shared" ca="1" si="280"/>
        <v>335.04975339733505</v>
      </c>
      <c r="BS133" s="85">
        <f t="shared" ref="BS133:ED133" ca="1" si="281">$E133*BS$8*BS$98</f>
        <v>336.14661910404783</v>
      </c>
      <c r="BT133" s="85">
        <f t="shared" ca="1" si="281"/>
        <v>337.24707566366038</v>
      </c>
      <c r="BU133" s="85">
        <f t="shared" ca="1" si="281"/>
        <v>338.35113483169079</v>
      </c>
      <c r="BV133" s="85">
        <f t="shared" ca="1" si="281"/>
        <v>339.45880840214141</v>
      </c>
      <c r="BW133" s="85">
        <f t="shared" ca="1" si="281"/>
        <v>340.57010820762531</v>
      </c>
      <c r="BX133" s="85">
        <f t="shared" ca="1" si="281"/>
        <v>341.68504611949243</v>
      </c>
      <c r="BY133" s="85">
        <f t="shared" ca="1" si="281"/>
        <v>342.80363404795628</v>
      </c>
      <c r="BZ133" s="85">
        <f t="shared" ca="1" si="281"/>
        <v>343.92588394222139</v>
      </c>
      <c r="CA133" s="85">
        <f t="shared" ca="1" si="281"/>
        <v>345.05180779061095</v>
      </c>
      <c r="CB133" s="85">
        <f t="shared" ca="1" si="281"/>
        <v>346.18141762069479</v>
      </c>
      <c r="CC133" s="85">
        <f t="shared" ca="1" si="281"/>
        <v>347.31472549941765</v>
      </c>
      <c r="CD133" s="85">
        <f t="shared" ca="1" si="281"/>
        <v>348.45174353322858</v>
      </c>
      <c r="CE133" s="85">
        <f t="shared" ca="1" si="281"/>
        <v>349.59248386820985</v>
      </c>
      <c r="CF133" s="85">
        <f t="shared" ca="1" si="281"/>
        <v>350.73695869020696</v>
      </c>
      <c r="CG133" s="85">
        <f t="shared" ca="1" si="281"/>
        <v>351.8851802249585</v>
      </c>
      <c r="CH133" s="85">
        <f t="shared" ca="1" si="281"/>
        <v>353.03716073822716</v>
      </c>
      <c r="CI133" s="85">
        <f t="shared" ca="1" si="281"/>
        <v>354.19291253593047</v>
      </c>
      <c r="CJ133" s="85">
        <f t="shared" ca="1" si="281"/>
        <v>355.35244796427224</v>
      </c>
      <c r="CK133" s="85">
        <f t="shared" ca="1" si="281"/>
        <v>356.51577940987465</v>
      </c>
      <c r="CL133" s="85">
        <f t="shared" ca="1" si="281"/>
        <v>357.6829192999104</v>
      </c>
      <c r="CM133" s="85">
        <f t="shared" ca="1" si="281"/>
        <v>358.85388010223556</v>
      </c>
      <c r="CN133" s="85">
        <f t="shared" ca="1" si="281"/>
        <v>360.02867432552267</v>
      </c>
      <c r="CO133" s="85">
        <f t="shared" ca="1" si="281"/>
        <v>361.20731451939452</v>
      </c>
      <c r="CP133" s="85">
        <f t="shared" ca="1" si="281"/>
        <v>362.38981327455787</v>
      </c>
      <c r="CQ133" s="85">
        <f t="shared" ca="1" si="281"/>
        <v>363.57618322293843</v>
      </c>
      <c r="CR133" s="85">
        <f t="shared" ca="1" si="281"/>
        <v>364.76643703781548</v>
      </c>
      <c r="CS133" s="85">
        <f t="shared" ca="1" si="281"/>
        <v>365.96058743395713</v>
      </c>
      <c r="CT133" s="85">
        <f t="shared" ca="1" si="281"/>
        <v>367.15864716775656</v>
      </c>
      <c r="CU133" s="85">
        <f t="shared" ca="1" si="281"/>
        <v>368.36062903736791</v>
      </c>
      <c r="CV133" s="85">
        <f t="shared" ca="1" si="281"/>
        <v>369.5665458828434</v>
      </c>
      <c r="CW133" s="85">
        <f t="shared" ca="1" si="281"/>
        <v>370.77641058626989</v>
      </c>
      <c r="CX133" s="85">
        <f t="shared" ca="1" si="281"/>
        <v>371.99023607190713</v>
      </c>
      <c r="CY133" s="85">
        <f t="shared" ca="1" si="281"/>
        <v>373.20803530632531</v>
      </c>
      <c r="CZ133" s="85">
        <f t="shared" ca="1" si="281"/>
        <v>374.42982129854391</v>
      </c>
      <c r="DA133" s="85">
        <f t="shared" ca="1" si="281"/>
        <v>375.65560710017058</v>
      </c>
      <c r="DB133" s="85">
        <f t="shared" ca="1" si="281"/>
        <v>376.88540580554053</v>
      </c>
      <c r="DC133" s="85">
        <f t="shared" ca="1" si="281"/>
        <v>378.11923055185628</v>
      </c>
      <c r="DD133" s="85">
        <f t="shared" ca="1" si="281"/>
        <v>379.35709451932837</v>
      </c>
      <c r="DE133" s="85">
        <f t="shared" ca="1" si="281"/>
        <v>380.59901093131566</v>
      </c>
      <c r="DF133" s="85">
        <f t="shared" ca="1" si="281"/>
        <v>381.84499305446707</v>
      </c>
      <c r="DG133" s="85">
        <f t="shared" ca="1" si="281"/>
        <v>383.09505419886301</v>
      </c>
      <c r="DH133" s="85">
        <f t="shared" ca="1" si="281"/>
        <v>384.34920771815746</v>
      </c>
      <c r="DI133" s="85">
        <f t="shared" ca="1" si="281"/>
        <v>385.60746700972106</v>
      </c>
      <c r="DJ133" s="85">
        <f t="shared" ca="1" si="281"/>
        <v>386.86984551478372</v>
      </c>
      <c r="DK133" s="85">
        <f t="shared" ca="1" si="281"/>
        <v>388.13635671857861</v>
      </c>
      <c r="DL133" s="85">
        <f t="shared" ca="1" si="281"/>
        <v>389.40701415048596</v>
      </c>
      <c r="DM133" s="85">
        <f t="shared" ca="1" si="281"/>
        <v>390.68183138417777</v>
      </c>
      <c r="DN133" s="85">
        <f t="shared" ca="1" si="281"/>
        <v>391.96082203776245</v>
      </c>
      <c r="DO133" s="85">
        <f t="shared" ca="1" si="281"/>
        <v>393.24399977393085</v>
      </c>
      <c r="DP133" s="85">
        <f t="shared" ca="1" si="281"/>
        <v>394.53137830010184</v>
      </c>
      <c r="DQ133" s="85">
        <f t="shared" ca="1" si="281"/>
        <v>395.82297136856863</v>
      </c>
      <c r="DR133" s="85">
        <f t="shared" ca="1" si="281"/>
        <v>397.1187927766461</v>
      </c>
      <c r="DS133" s="85">
        <f t="shared" ca="1" si="281"/>
        <v>398.41885636681781</v>
      </c>
      <c r="DT133" s="85">
        <f t="shared" ca="1" si="281"/>
        <v>399.72317602688406</v>
      </c>
      <c r="DU133" s="85">
        <f t="shared" ca="1" si="281"/>
        <v>401.03176569011015</v>
      </c>
      <c r="DV133" s="85">
        <f t="shared" ca="1" si="281"/>
        <v>402.34463933537535</v>
      </c>
      <c r="DW133" s="85">
        <f t="shared" ca="1" si="281"/>
        <v>403.66181098732204</v>
      </c>
      <c r="DX133" s="85">
        <f t="shared" ca="1" si="281"/>
        <v>404.98329471650572</v>
      </c>
      <c r="DY133" s="85">
        <f t="shared" ca="1" si="281"/>
        <v>406.30910463954507</v>
      </c>
      <c r="DZ133" s="85">
        <f t="shared" ca="1" si="281"/>
        <v>407.63925491927318</v>
      </c>
      <c r="EA133" s="85">
        <f t="shared" ca="1" si="281"/>
        <v>408.97375976488831</v>
      </c>
      <c r="EB133" s="85">
        <f t="shared" ca="1" si="281"/>
        <v>410.31263343210605</v>
      </c>
      <c r="EC133" s="85">
        <f t="shared" ca="1" si="281"/>
        <v>411.65589022331159</v>
      </c>
      <c r="ED133" s="85">
        <f t="shared" ca="1" si="281"/>
        <v>413.00354448771219</v>
      </c>
      <c r="EE133" s="85">
        <f t="shared" ref="EE133:GP133" ca="1" si="282">$E133*EE$8*EE$98</f>
        <v>414.35561062149077</v>
      </c>
      <c r="EF133" s="85">
        <f t="shared" ca="1" si="282"/>
        <v>415.71210306795967</v>
      </c>
      <c r="EG133" s="85">
        <f t="shared" ca="1" si="282"/>
        <v>417.07303631771475</v>
      </c>
      <c r="EH133" s="85">
        <f t="shared" ca="1" si="282"/>
        <v>418.43842490879058</v>
      </c>
      <c r="EI133" s="85">
        <f t="shared" ca="1" si="282"/>
        <v>419.80828342681519</v>
      </c>
      <c r="EJ133" s="85">
        <f t="shared" ca="1" si="282"/>
        <v>421.18262650516618</v>
      </c>
      <c r="EK133" s="85">
        <f t="shared" ca="1" si="282"/>
        <v>422.56146882512718</v>
      </c>
      <c r="EL133" s="85">
        <f t="shared" ca="1" si="282"/>
        <v>423.94482511604446</v>
      </c>
      <c r="EM133" s="85">
        <f t="shared" ca="1" si="282"/>
        <v>425.33271015548422</v>
      </c>
      <c r="EN133" s="85">
        <f t="shared" ca="1" si="282"/>
        <v>426.7251387693907</v>
      </c>
      <c r="EO133" s="85">
        <f t="shared" ca="1" si="282"/>
        <v>428.12212583224436</v>
      </c>
      <c r="EP133" s="85">
        <f t="shared" ca="1" si="282"/>
        <v>429.52368626722091</v>
      </c>
      <c r="EQ133" s="85">
        <f t="shared" ca="1" si="282"/>
        <v>430.92983504635066</v>
      </c>
      <c r="ER133" s="85">
        <f t="shared" ca="1" si="282"/>
        <v>432.34058719067832</v>
      </c>
      <c r="ES133" s="85">
        <f t="shared" ca="1" si="282"/>
        <v>433.75595777042366</v>
      </c>
      <c r="ET133" s="85">
        <f t="shared" ca="1" si="282"/>
        <v>435.17596190514251</v>
      </c>
      <c r="EU133" s="85">
        <f t="shared" ca="1" si="282"/>
        <v>436.60061476388802</v>
      </c>
      <c r="EV133" s="85">
        <f t="shared" ca="1" si="282"/>
        <v>438.02993156537309</v>
      </c>
      <c r="EW133" s="85">
        <f t="shared" ca="1" si="282"/>
        <v>439.46392757813254</v>
      </c>
      <c r="EX133" s="85">
        <f t="shared" ca="1" si="282"/>
        <v>440.90261812068644</v>
      </c>
      <c r="EY133" s="85">
        <f t="shared" ca="1" si="282"/>
        <v>442.34601856170383</v>
      </c>
      <c r="EZ133" s="85">
        <f t="shared" ca="1" si="282"/>
        <v>443.79414432016659</v>
      </c>
      <c r="FA133" s="85">
        <f t="shared" ca="1" si="282"/>
        <v>445.24701086553449</v>
      </c>
      <c r="FB133" s="85">
        <f t="shared" ca="1" si="282"/>
        <v>446.70463371791016</v>
      </c>
      <c r="FC133" s="85">
        <f t="shared" ca="1" si="282"/>
        <v>448.16702844820509</v>
      </c>
      <c r="FD133" s="85">
        <f t="shared" ca="1" si="282"/>
        <v>449.63421067830581</v>
      </c>
      <c r="FE133" s="85">
        <f t="shared" ca="1" si="282"/>
        <v>451.10619608124097</v>
      </c>
      <c r="FF133" s="85">
        <f t="shared" ca="1" si="282"/>
        <v>452.58300038134854</v>
      </c>
      <c r="FG133" s="85">
        <f t="shared" ca="1" si="282"/>
        <v>454.06463935444395</v>
      </c>
      <c r="FH133" s="85">
        <f t="shared" ca="1" si="282"/>
        <v>455.55112882798835</v>
      </c>
      <c r="FI133" s="85">
        <f t="shared" ca="1" si="282"/>
        <v>457.04248468125814</v>
      </c>
      <c r="FJ133" s="85">
        <f t="shared" ca="1" si="282"/>
        <v>458.53872284551426</v>
      </c>
      <c r="FK133" s="85">
        <f t="shared" ca="1" si="282"/>
        <v>460.03985930417224</v>
      </c>
      <c r="FL133" s="85">
        <f t="shared" ca="1" si="282"/>
        <v>461.54591009297354</v>
      </c>
      <c r="FM133" s="85">
        <f t="shared" ca="1" si="282"/>
        <v>463.05689130015611</v>
      </c>
      <c r="FN133" s="85">
        <f t="shared" ca="1" si="282"/>
        <v>464.57281906662678</v>
      </c>
      <c r="FO133" s="85">
        <f t="shared" ca="1" si="282"/>
        <v>466.09370958613351</v>
      </c>
      <c r="FP133" s="85">
        <f t="shared" ca="1" si="282"/>
        <v>467.61957910543828</v>
      </c>
      <c r="FQ133" s="85">
        <f t="shared" ca="1" si="282"/>
        <v>469.1504439244909</v>
      </c>
      <c r="FR133" s="85">
        <f t="shared" ca="1" si="282"/>
        <v>470.68632039660281</v>
      </c>
      <c r="FS133" s="85">
        <f t="shared" ca="1" si="282"/>
        <v>472.22722492862192</v>
      </c>
      <c r="FT133" s="85">
        <f t="shared" ca="1" si="282"/>
        <v>473.77317398110819</v>
      </c>
      <c r="FU133" s="85">
        <f t="shared" ca="1" si="282"/>
        <v>475.32418406850877</v>
      </c>
      <c r="FV133" s="85">
        <f t="shared" ca="1" si="282"/>
        <v>476.88027175933507</v>
      </c>
      <c r="FW133" s="85">
        <f t="shared" ca="1" si="282"/>
        <v>478.44145367633945</v>
      </c>
      <c r="FX133" s="85">
        <f t="shared" ca="1" si="282"/>
        <v>480.00774649669279</v>
      </c>
      <c r="FY133" s="85">
        <f t="shared" ca="1" si="282"/>
        <v>481.57916695216261</v>
      </c>
      <c r="FZ133" s="85">
        <f t="shared" ca="1" si="282"/>
        <v>483.15573182929211</v>
      </c>
      <c r="GA133" s="85">
        <f t="shared" ca="1" si="282"/>
        <v>484.73745796957911</v>
      </c>
      <c r="GB133" s="85">
        <f t="shared" ca="1" si="282"/>
        <v>486.32436226965609</v>
      </c>
      <c r="GC133" s="85">
        <f t="shared" ca="1" si="282"/>
        <v>487.91646168147076</v>
      </c>
      <c r="GD133" s="85">
        <f t="shared" ca="1" si="282"/>
        <v>489.51377321246713</v>
      </c>
      <c r="GE133" s="85">
        <f t="shared" ca="1" si="282"/>
        <v>491.11631392576709</v>
      </c>
      <c r="GF133" s="85">
        <f t="shared" ca="1" si="282"/>
        <v>492.72410094035274</v>
      </c>
      <c r="GG133" s="85">
        <f t="shared" ca="1" si="282"/>
        <v>494.33715143124942</v>
      </c>
      <c r="GH133" s="85">
        <f t="shared" ca="1" si="282"/>
        <v>495.95548262970874</v>
      </c>
      <c r="GI133" s="85">
        <f t="shared" ca="1" si="282"/>
        <v>497.5791118233933</v>
      </c>
      <c r="GJ133" s="85">
        <f t="shared" ca="1" si="282"/>
        <v>499.20805635656075</v>
      </c>
      <c r="GK133" s="85">
        <f t="shared" ca="1" si="282"/>
        <v>500.84233363024941</v>
      </c>
      <c r="GL133" s="85">
        <f t="shared" ca="1" si="282"/>
        <v>502.48196110246408</v>
      </c>
      <c r="GM133" s="85">
        <f t="shared" ca="1" si="282"/>
        <v>504.12695628836252</v>
      </c>
      <c r="GN133" s="85">
        <f t="shared" ca="1" si="282"/>
        <v>505.77733676044261</v>
      </c>
      <c r="GO133" s="85">
        <f t="shared" ca="1" si="282"/>
        <v>507.43312014872987</v>
      </c>
      <c r="GP133" s="85">
        <f t="shared" ca="1" si="282"/>
        <v>509.09432414096614</v>
      </c>
      <c r="GQ133" s="85">
        <f t="shared" ref="GQ133:IL133" ca="1" si="283">$E133*GQ$8*GQ$98</f>
        <v>510.7609664827981</v>
      </c>
      <c r="GR133" s="85">
        <f t="shared" ca="1" si="283"/>
        <v>512.43306497796721</v>
      </c>
      <c r="GS133" s="85">
        <f t="shared" ca="1" si="283"/>
        <v>514.11063748849961</v>
      </c>
      <c r="GT133" s="85">
        <f t="shared" ca="1" si="283"/>
        <v>515.7937019348974</v>
      </c>
      <c r="GU133" s="85">
        <f t="shared" ca="1" si="283"/>
        <v>517.48227629632936</v>
      </c>
      <c r="GV133" s="85">
        <f t="shared" ca="1" si="283"/>
        <v>519.17637861082346</v>
      </c>
      <c r="GW133" s="85">
        <f t="shared" ca="1" si="283"/>
        <v>520.87602697545969</v>
      </c>
      <c r="GX133" s="85">
        <f t="shared" ca="1" si="283"/>
        <v>522.58123954656298</v>
      </c>
      <c r="GY133" s="85">
        <f t="shared" ca="1" si="283"/>
        <v>524.29203453989737</v>
      </c>
      <c r="GZ133" s="85">
        <f t="shared" ca="1" si="283"/>
        <v>526.00843023086065</v>
      </c>
      <c r="HA133" s="85">
        <f t="shared" ca="1" si="283"/>
        <v>527.73044495467946</v>
      </c>
      <c r="HB133" s="85">
        <f t="shared" ca="1" si="283"/>
        <v>529.45809710660512</v>
      </c>
      <c r="HC133" s="85">
        <f t="shared" ca="1" si="283"/>
        <v>531.19140514211028</v>
      </c>
      <c r="HD133" s="85">
        <f t="shared" ca="1" si="283"/>
        <v>532.93038757708621</v>
      </c>
      <c r="HE133" s="85">
        <f t="shared" ca="1" si="283"/>
        <v>534.67506298804005</v>
      </c>
      <c r="HF133" s="85">
        <f t="shared" ca="1" si="283"/>
        <v>536.42545001229371</v>
      </c>
      <c r="HG133" s="85">
        <f t="shared" ca="1" si="283"/>
        <v>538.18156734818285</v>
      </c>
      <c r="HH133" s="85">
        <f t="shared" ca="1" si="283"/>
        <v>539.94343375525671</v>
      </c>
      <c r="HI133" s="85">
        <f t="shared" ca="1" si="283"/>
        <v>541.71106805447835</v>
      </c>
      <c r="HJ133" s="85">
        <f t="shared" ca="1" si="283"/>
        <v>543.48448912842582</v>
      </c>
      <c r="HK133" s="85">
        <f t="shared" ca="1" si="283"/>
        <v>545.2637159214936</v>
      </c>
      <c r="HL133" s="85">
        <f t="shared" ca="1" si="283"/>
        <v>547.04876744009539</v>
      </c>
      <c r="HM133" s="85">
        <f t="shared" ca="1" si="283"/>
        <v>548.83966275286696</v>
      </c>
      <c r="HN133" s="85">
        <f t="shared" ca="1" si="283"/>
        <v>550.63642099086962</v>
      </c>
      <c r="HO133" s="85">
        <f t="shared" ca="1" si="283"/>
        <v>552.43906134779513</v>
      </c>
      <c r="HP133" s="85">
        <f t="shared" ca="1" si="283"/>
        <v>554.24760308017005</v>
      </c>
      <c r="HQ133" s="85">
        <f t="shared" ca="1" si="283"/>
        <v>556.06206550756201</v>
      </c>
      <c r="HR133" s="85">
        <f t="shared" ca="1" si="283"/>
        <v>557.88246801278581</v>
      </c>
      <c r="HS133" s="85">
        <f t="shared" ca="1" si="283"/>
        <v>559.70883004211055</v>
      </c>
      <c r="HT133" s="85">
        <f t="shared" ca="1" si="283"/>
        <v>561.54117110546747</v>
      </c>
      <c r="HU133" s="85">
        <f t="shared" ca="1" si="283"/>
        <v>563.37951077665798</v>
      </c>
      <c r="HV133" s="85">
        <f t="shared" ca="1" si="283"/>
        <v>565.2238686935633</v>
      </c>
      <c r="HW133" s="85">
        <f t="shared" ca="1" si="283"/>
        <v>567.07426455835378</v>
      </c>
      <c r="HX133" s="85">
        <f t="shared" ca="1" si="283"/>
        <v>568.93071813769961</v>
      </c>
      <c r="HY133" s="85">
        <f t="shared" ca="1" si="283"/>
        <v>570.79324926298204</v>
      </c>
      <c r="HZ133" s="85">
        <f t="shared" ca="1" si="283"/>
        <v>572.66187783050475</v>
      </c>
      <c r="IA133" s="85">
        <f t="shared" ca="1" si="283"/>
        <v>574.53662380170726</v>
      </c>
      <c r="IB133" s="85">
        <f t="shared" ca="1" si="283"/>
        <v>576.41750720337711</v>
      </c>
      <c r="IC133" s="85">
        <f t="shared" ca="1" si="283"/>
        <v>578.30454812786479</v>
      </c>
      <c r="ID133" s="85">
        <f t="shared" ca="1" si="283"/>
        <v>578.30454812786479</v>
      </c>
      <c r="IE133" s="85">
        <f t="shared" ca="1" si="283"/>
        <v>578.30454812786479</v>
      </c>
      <c r="IF133" s="85">
        <f t="shared" ca="1" si="283"/>
        <v>578.30454812786479</v>
      </c>
      <c r="IG133" s="85">
        <f t="shared" ca="1" si="283"/>
        <v>578.30454812786479</v>
      </c>
      <c r="IH133" s="85">
        <f t="shared" ca="1" si="283"/>
        <v>578.30454812786479</v>
      </c>
      <c r="II133" s="85">
        <f t="shared" ca="1" si="283"/>
        <v>578.30454812786479</v>
      </c>
      <c r="IJ133" s="85">
        <f t="shared" ca="1" si="283"/>
        <v>578.30454812786479</v>
      </c>
      <c r="IK133" s="85">
        <f t="shared" ca="1" si="283"/>
        <v>578.30454812786479</v>
      </c>
      <c r="IL133" s="85">
        <f t="shared" ca="1" si="283"/>
        <v>578.30454812786479</v>
      </c>
      <c r="IM133" s="182"/>
      <c r="IN133" s="184">
        <f t="shared" ca="1" si="275"/>
        <v>1</v>
      </c>
    </row>
    <row r="134" spans="2:248" ht="12" customHeight="1" outlineLevel="3" x14ac:dyDescent="0.3">
      <c r="B134" s="26" t="s">
        <v>71</v>
      </c>
      <c r="C134" s="56" t="s">
        <v>150</v>
      </c>
      <c r="E134" s="85"/>
      <c r="F134" s="48"/>
      <c r="G134" s="85">
        <f ca="1">G133/(1-Assump!$D$187)*Assump!$D$187</f>
        <v>0</v>
      </c>
      <c r="H134" s="85">
        <f ca="1">H133/(1-Assump!$D$187)*Assump!$D$187</f>
        <v>0</v>
      </c>
      <c r="I134" s="85">
        <f ca="1">I133/(1-Assump!$D$187)*Assump!$D$187</f>
        <v>0</v>
      </c>
      <c r="J134" s="85">
        <f ca="1">J133/(1-Assump!$D$187)*Assump!$D$187</f>
        <v>0</v>
      </c>
      <c r="K134" s="85">
        <f ca="1">K133/(1-Assump!$D$187)*Assump!$D$187</f>
        <v>0</v>
      </c>
      <c r="L134" s="85">
        <f ca="1">L133/(1-Assump!$D$187)*Assump!$D$187</f>
        <v>0</v>
      </c>
      <c r="M134" s="85">
        <f ca="1">M133/(1-Assump!$D$187)*Assump!$D$187</f>
        <v>0</v>
      </c>
      <c r="N134" s="85">
        <f ca="1">N133/(1-Assump!$D$187)*Assump!$D$187</f>
        <v>0</v>
      </c>
      <c r="O134" s="85">
        <f ca="1">O133/(1-Assump!$D$187)*Assump!$D$187</f>
        <v>0</v>
      </c>
      <c r="P134" s="85">
        <f ca="1">P133/(1-Assump!$D$187)*Assump!$D$187</f>
        <v>0</v>
      </c>
      <c r="Q134" s="85">
        <f ca="1">Q133/(1-Assump!$D$187)*Assump!$D$187</f>
        <v>0</v>
      </c>
      <c r="R134" s="85">
        <f ca="1">R133/(1-Assump!$D$187)*Assump!$D$187</f>
        <v>0</v>
      </c>
      <c r="S134" s="85">
        <f ca="1">S133/(1-Assump!$D$187)*Assump!$D$187</f>
        <v>42.384917508383019</v>
      </c>
      <c r="T134" s="85">
        <f ca="1">T133/(1-Assump!$D$187)*Assump!$D$187</f>
        <v>42.520265850708491</v>
      </c>
      <c r="U134" s="85">
        <f ca="1">U133/(1-Assump!$D$187)*Assump!$D$187</f>
        <v>42.656046402764382</v>
      </c>
      <c r="V134" s="85">
        <f ca="1">V133/(1-Assump!$D$187)*Assump!$D$187</f>
        <v>42.795691198824436</v>
      </c>
      <c r="W134" s="85">
        <f ca="1">W133/(1-Assump!$D$187)*Assump!$D$187</f>
        <v>42.935793155608721</v>
      </c>
      <c r="X134" s="85">
        <f ca="1">X133/(1-Assump!$D$187)*Assump!$D$187</f>
        <v>43.076353769742504</v>
      </c>
      <c r="Y134" s="85">
        <f ca="1">Y133/(1-Assump!$D$187)*Assump!$D$187</f>
        <v>43.217374542750584</v>
      </c>
      <c r="Z134" s="85">
        <f ca="1">Z133/(1-Assump!$D$187)*Assump!$D$187</f>
        <v>43.358856981073373</v>
      </c>
      <c r="AA134" s="85">
        <f ca="1">AA133/(1-Assump!$D$187)*Assump!$D$187</f>
        <v>43.500802596082984</v>
      </c>
      <c r="AB134" s="85">
        <f ca="1">AB133/(1-Assump!$D$187)*Assump!$D$187</f>
        <v>43.643212904099364</v>
      </c>
      <c r="AC134" s="85">
        <f ca="1">AC133/(1-Assump!$D$187)*Assump!$D$187</f>
        <v>43.786089426406491</v>
      </c>
      <c r="AD134" s="85">
        <f ca="1">AD133/(1-Assump!$D$187)*Assump!$D$187</f>
        <v>43.929433689268635</v>
      </c>
      <c r="AE134" s="85">
        <f ca="1">AE133/(1-Assump!$D$187)*Assump!$D$187</f>
        <v>44.073247223946659</v>
      </c>
      <c r="AF134" s="85">
        <f ca="1">AF133/(1-Assump!$D$187)*Assump!$D$187</f>
        <v>44.217531566714385</v>
      </c>
      <c r="AG134" s="85">
        <f ca="1">AG133/(1-Assump!$D$187)*Assump!$D$187</f>
        <v>44.362288258874983</v>
      </c>
      <c r="AH134" s="85">
        <f ca="1">AH133/(1-Assump!$D$187)*Assump!$D$187</f>
        <v>44.507518846777437</v>
      </c>
      <c r="AI134" s="85">
        <f ca="1">AI133/(1-Assump!$D$187)*Assump!$D$187</f>
        <v>44.653224881833104</v>
      </c>
      <c r="AJ134" s="85">
        <f ca="1">AJ133/(1-Assump!$D$187)*Assump!$D$187</f>
        <v>44.799407920532232</v>
      </c>
      <c r="AK134" s="85">
        <f ca="1">AK133/(1-Assump!$D$187)*Assump!$D$187</f>
        <v>44.94606952446064</v>
      </c>
      <c r="AL134" s="85">
        <f ca="1">AL133/(1-Assump!$D$187)*Assump!$D$187</f>
        <v>45.093211260316345</v>
      </c>
      <c r="AM134" s="85">
        <f ca="1">AM133/(1-Assump!$D$187)*Assump!$D$187</f>
        <v>45.240834699926332</v>
      </c>
      <c r="AN134" s="85">
        <f ca="1">AN133/(1-Assump!$D$187)*Assump!$D$187</f>
        <v>45.388941420263379</v>
      </c>
      <c r="AO134" s="85">
        <f ca="1">AO133/(1-Assump!$D$187)*Assump!$D$187</f>
        <v>45.537533003462791</v>
      </c>
      <c r="AP134" s="85">
        <f ca="1">AP133/(1-Assump!$D$187)*Assump!$D$187</f>
        <v>45.686611036839416</v>
      </c>
      <c r="AQ134" s="85">
        <f ca="1">AQ133/(1-Assump!$D$187)*Assump!$D$187</f>
        <v>45.836177112904579</v>
      </c>
      <c r="AR134" s="85">
        <f ca="1">AR133/(1-Assump!$D$187)*Assump!$D$187</f>
        <v>45.986232829383013</v>
      </c>
      <c r="AS134" s="85">
        <f ca="1">AS133/(1-Assump!$D$187)*Assump!$D$187</f>
        <v>46.136779789230012</v>
      </c>
      <c r="AT134" s="85">
        <f ca="1">AT133/(1-Assump!$D$187)*Assump!$D$187</f>
        <v>46.287819600648575</v>
      </c>
      <c r="AU134" s="85">
        <f ca="1">AU133/(1-Assump!$D$187)*Assump!$D$187</f>
        <v>46.439353877106463</v>
      </c>
      <c r="AV134" s="85">
        <f ca="1">AV133/(1-Assump!$D$187)*Assump!$D$187</f>
        <v>46.591384237353559</v>
      </c>
      <c r="AW134" s="85">
        <f ca="1">AW133/(1-Assump!$D$187)*Assump!$D$187</f>
        <v>46.743912305439096</v>
      </c>
      <c r="AX134" s="85">
        <f ca="1">AX133/(1-Assump!$D$187)*Assump!$D$187</f>
        <v>46.896939710729036</v>
      </c>
      <c r="AY134" s="85">
        <f ca="1">AY133/(1-Assump!$D$187)*Assump!$D$187</f>
        <v>47.050468087923434</v>
      </c>
      <c r="AZ134" s="85">
        <f ca="1">AZ133/(1-Assump!$D$187)*Assump!$D$187</f>
        <v>47.204499077073947</v>
      </c>
      <c r="BA134" s="85">
        <f ca="1">BA133/(1-Assump!$D$187)*Assump!$D$187</f>
        <v>47.359034323601342</v>
      </c>
      <c r="BB134" s="85">
        <f ca="1">BB133/(1-Assump!$D$187)*Assump!$D$187</f>
        <v>47.514075478313046</v>
      </c>
      <c r="BC134" s="85">
        <f ca="1">BC133/(1-Assump!$D$187)*Assump!$D$187</f>
        <v>47.669624197420795</v>
      </c>
      <c r="BD134" s="85">
        <f ca="1">BD133/(1-Assump!$D$187)*Assump!$D$187</f>
        <v>47.825682142558364</v>
      </c>
      <c r="BE134" s="85">
        <f ca="1">BE133/(1-Assump!$D$187)*Assump!$D$187</f>
        <v>47.982250980799265</v>
      </c>
      <c r="BF134" s="85">
        <f ca="1">BF133/(1-Assump!$D$187)*Assump!$D$187</f>
        <v>48.139332384674567</v>
      </c>
      <c r="BG134" s="85">
        <f ca="1">BG133/(1-Assump!$D$187)*Assump!$D$187</f>
        <v>48.296928032190763</v>
      </c>
      <c r="BH134" s="85">
        <f ca="1">BH133/(1-Assump!$D$187)*Assump!$D$187</f>
        <v>48.455039606847741</v>
      </c>
      <c r="BI134" s="85">
        <f ca="1">BI133/(1-Assump!$D$187)*Assump!$D$187</f>
        <v>48.613668797656707</v>
      </c>
      <c r="BJ134" s="85">
        <f ca="1">BJ133/(1-Assump!$D$187)*Assump!$D$187</f>
        <v>48.772817299158234</v>
      </c>
      <c r="BK134" s="85">
        <f ca="1">BK133/(1-Assump!$D$187)*Assump!$D$187</f>
        <v>48.932486811440413</v>
      </c>
      <c r="BL134" s="85">
        <f ca="1">BL133/(1-Assump!$D$187)*Assump!$D$187</f>
        <v>49.092679040156945</v>
      </c>
      <c r="BM134" s="85">
        <f ca="1">BM133/(1-Assump!$D$187)*Assump!$D$187</f>
        <v>49.253395696545432</v>
      </c>
      <c r="BN134" s="85">
        <f ca="1">BN133/(1-Assump!$D$187)*Assump!$D$187</f>
        <v>49.414638497445601</v>
      </c>
      <c r="BO134" s="85">
        <f ca="1">BO133/(1-Assump!$D$187)*Assump!$D$187</f>
        <v>49.576409165317656</v>
      </c>
      <c r="BP134" s="85">
        <f ca="1">BP133/(1-Assump!$D$187)*Assump!$D$187</f>
        <v>49.738709428260726</v>
      </c>
      <c r="BQ134" s="85">
        <f ca="1">BQ133/(1-Assump!$D$187)*Assump!$D$187</f>
        <v>49.901541020031253</v>
      </c>
      <c r="BR134" s="85">
        <f ca="1">BR133/(1-Assump!$D$187)*Assump!$D$187</f>
        <v>50.064905680061557</v>
      </c>
      <c r="BS134" s="85">
        <f ca="1">BS133/(1-Assump!$D$187)*Assump!$D$187</f>
        <v>50.228805153478412</v>
      </c>
      <c r="BT134" s="85">
        <f ca="1">BT133/(1-Assump!$D$187)*Assump!$D$187</f>
        <v>50.393241191121668</v>
      </c>
      <c r="BU134" s="85">
        <f ca="1">BU133/(1-Assump!$D$187)*Assump!$D$187</f>
        <v>50.558215549562995</v>
      </c>
      <c r="BV134" s="85">
        <f ca="1">BV133/(1-Assump!$D$187)*Assump!$D$187</f>
        <v>50.723729991124578</v>
      </c>
      <c r="BW134" s="85">
        <f ca="1">BW133/(1-Assump!$D$187)*Assump!$D$187</f>
        <v>50.88978628389804</v>
      </c>
      <c r="BX134" s="85">
        <f ca="1">BX133/(1-Assump!$D$187)*Assump!$D$187</f>
        <v>51.056386201763239</v>
      </c>
      <c r="BY134" s="85">
        <f ca="1">BY133/(1-Assump!$D$187)*Assump!$D$187</f>
        <v>51.223531524407257</v>
      </c>
      <c r="BZ134" s="85">
        <f ca="1">BZ133/(1-Assump!$D$187)*Assump!$D$187</f>
        <v>51.391224037343427</v>
      </c>
      <c r="CA134" s="85">
        <f ca="1">CA133/(1-Assump!$D$187)*Assump!$D$187</f>
        <v>51.559465531930371</v>
      </c>
      <c r="CB134" s="85">
        <f ca="1">CB133/(1-Assump!$D$187)*Assump!$D$187</f>
        <v>51.728257805391181</v>
      </c>
      <c r="CC134" s="85">
        <f ca="1">CC133/(1-Assump!$D$187)*Assump!$D$187</f>
        <v>51.897602660832526</v>
      </c>
      <c r="CD134" s="85">
        <f ca="1">CD133/(1-Assump!$D$187)*Assump!$D$187</f>
        <v>52.067501907264045</v>
      </c>
      <c r="CE134" s="85">
        <f ca="1">CE133/(1-Assump!$D$187)*Assump!$D$187</f>
        <v>52.237957359617567</v>
      </c>
      <c r="CF134" s="85">
        <f ca="1">CF133/(1-Assump!$D$187)*Assump!$D$187</f>
        <v>52.408970838766557</v>
      </c>
      <c r="CG134" s="85">
        <f ca="1">CG133/(1-Assump!$D$187)*Assump!$D$187</f>
        <v>52.580544171545526</v>
      </c>
      <c r="CH134" s="85">
        <f ca="1">CH133/(1-Assump!$D$187)*Assump!$D$187</f>
        <v>52.752679190769577</v>
      </c>
      <c r="CI134" s="85">
        <f ca="1">CI133/(1-Assump!$D$187)*Assump!$D$187</f>
        <v>52.925377735253981</v>
      </c>
      <c r="CJ134" s="85">
        <f ca="1">CJ133/(1-Assump!$D$187)*Assump!$D$187</f>
        <v>53.098641649833787</v>
      </c>
      <c r="CK134" s="85">
        <f ca="1">CK133/(1-Assump!$D$187)*Assump!$D$187</f>
        <v>53.27247278538357</v>
      </c>
      <c r="CL134" s="85">
        <f ca="1">CL133/(1-Assump!$D$187)*Assump!$D$187</f>
        <v>53.446872998837186</v>
      </c>
      <c r="CM134" s="85">
        <f ca="1">CM133/(1-Assump!$D$187)*Assump!$D$187</f>
        <v>53.621844153207618</v>
      </c>
      <c r="CN134" s="85">
        <f ca="1">CN133/(1-Assump!$D$187)*Assump!$D$187</f>
        <v>53.797388117606836</v>
      </c>
      <c r="CO134" s="85">
        <f ca="1">CO133/(1-Assump!$D$187)*Assump!$D$187</f>
        <v>53.973506767265853</v>
      </c>
      <c r="CP134" s="85">
        <f ca="1">CP133/(1-Assump!$D$187)*Assump!$D$187</f>
        <v>54.150201983554624</v>
      </c>
      <c r="CQ134" s="85">
        <f ca="1">CQ133/(1-Assump!$D$187)*Assump!$D$187</f>
        <v>54.327475654002292</v>
      </c>
      <c r="CR134" s="85">
        <f ca="1">CR133/(1-Assump!$D$187)*Assump!$D$187</f>
        <v>54.505329672317259</v>
      </c>
      <c r="CS134" s="85">
        <f ca="1">CS133/(1-Assump!$D$187)*Assump!$D$187</f>
        <v>54.683765938407383</v>
      </c>
      <c r="CT134" s="85">
        <f ca="1">CT133/(1-Assump!$D$187)*Assump!$D$187</f>
        <v>54.862786358400406</v>
      </c>
      <c r="CU134" s="85">
        <f ca="1">CU133/(1-Assump!$D$187)*Assump!$D$187</f>
        <v>55.042392844664171</v>
      </c>
      <c r="CV134" s="85">
        <f ca="1">CV133/(1-Assump!$D$187)*Assump!$D$187</f>
        <v>55.222587315827177</v>
      </c>
      <c r="CW134" s="85">
        <f ca="1">CW133/(1-Assump!$D$187)*Assump!$D$187</f>
        <v>55.403371696798949</v>
      </c>
      <c r="CX134" s="85">
        <f ca="1">CX133/(1-Assump!$D$187)*Assump!$D$187</f>
        <v>55.584747918790718</v>
      </c>
      <c r="CY134" s="85">
        <f ca="1">CY133/(1-Assump!$D$187)*Assump!$D$187</f>
        <v>55.766717919335967</v>
      </c>
      <c r="CZ134" s="85">
        <f ca="1">CZ133/(1-Assump!$D$187)*Assump!$D$187</f>
        <v>55.949283642311165</v>
      </c>
      <c r="DA134" s="85">
        <f ca="1">DA133/(1-Assump!$D$187)*Assump!$D$187</f>
        <v>56.132447037956524</v>
      </c>
      <c r="DB134" s="85">
        <f ca="1">DB133/(1-Assump!$D$187)*Assump!$D$187</f>
        <v>56.316210062896864</v>
      </c>
      <c r="DC134" s="85">
        <f ca="1">DC133/(1-Assump!$D$187)*Assump!$D$187</f>
        <v>56.500574680162437</v>
      </c>
      <c r="DD134" s="85">
        <f ca="1">DD133/(1-Assump!$D$187)*Assump!$D$187</f>
        <v>56.685542859209988</v>
      </c>
      <c r="DE134" s="85">
        <f ca="1">DE133/(1-Assump!$D$187)*Assump!$D$187</f>
        <v>56.871116575943724</v>
      </c>
      <c r="DF134" s="85">
        <f ca="1">DF133/(1-Assump!$D$187)*Assump!$D$187</f>
        <v>57.057297812736458</v>
      </c>
      <c r="DG134" s="85">
        <f ca="1">DG133/(1-Assump!$D$187)*Assump!$D$187</f>
        <v>57.244088558450798</v>
      </c>
      <c r="DH134" s="85">
        <f ca="1">DH133/(1-Assump!$D$187)*Assump!$D$187</f>
        <v>57.43149080846031</v>
      </c>
      <c r="DI134" s="85">
        <f ca="1">DI133/(1-Assump!$D$187)*Assump!$D$187</f>
        <v>57.619506564670971</v>
      </c>
      <c r="DJ134" s="85">
        <f ca="1">DJ133/(1-Assump!$D$187)*Assump!$D$187</f>
        <v>57.808137835542404</v>
      </c>
      <c r="DK134" s="85">
        <f ca="1">DK133/(1-Assump!$D$187)*Assump!$D$187</f>
        <v>57.997386636109454</v>
      </c>
      <c r="DL134" s="85">
        <f ca="1">DL133/(1-Assump!$D$187)*Assump!$D$187</f>
        <v>58.187254988003652</v>
      </c>
      <c r="DM134" s="85">
        <f ca="1">DM133/(1-Assump!$D$187)*Assump!$D$187</f>
        <v>58.377744919474836</v>
      </c>
      <c r="DN134" s="85">
        <f ca="1">DN133/(1-Assump!$D$187)*Assump!$D$187</f>
        <v>58.568858465412788</v>
      </c>
      <c r="DO134" s="85">
        <f ca="1">DO133/(1-Assump!$D$187)*Assump!$D$187</f>
        <v>58.760597667368984</v>
      </c>
      <c r="DP134" s="85">
        <f ca="1">DP133/(1-Assump!$D$187)*Assump!$D$187</f>
        <v>58.952964573578434</v>
      </c>
      <c r="DQ134" s="85">
        <f ca="1">DQ133/(1-Assump!$D$187)*Assump!$D$187</f>
        <v>59.145961238981521</v>
      </c>
      <c r="DR134" s="85">
        <f ca="1">DR133/(1-Assump!$D$187)*Assump!$D$187</f>
        <v>59.339589725245972</v>
      </c>
      <c r="DS134" s="85">
        <f ca="1">DS133/(1-Assump!$D$187)*Assump!$D$187</f>
        <v>59.53385210078887</v>
      </c>
      <c r="DT134" s="85">
        <f ca="1">DT133/(1-Assump!$D$187)*Assump!$D$187</f>
        <v>59.72875044079877</v>
      </c>
      <c r="DU134" s="85">
        <f ca="1">DU133/(1-Assump!$D$187)*Assump!$D$187</f>
        <v>59.924286827257838</v>
      </c>
      <c r="DV134" s="85">
        <f ca="1">DV133/(1-Assump!$D$187)*Assump!$D$187</f>
        <v>60.12046334896413</v>
      </c>
      <c r="DW134" s="85">
        <f ca="1">DW133/(1-Assump!$D$187)*Assump!$D$187</f>
        <v>60.317282101553872</v>
      </c>
      <c r="DX134" s="85">
        <f ca="1">DX133/(1-Assump!$D$187)*Assump!$D$187</f>
        <v>60.514745187523843</v>
      </c>
      <c r="DY134" s="85">
        <f ca="1">DY133/(1-Assump!$D$187)*Assump!$D$187</f>
        <v>60.712854716253858</v>
      </c>
      <c r="DZ134" s="85">
        <f ca="1">DZ133/(1-Assump!$D$187)*Assump!$D$187</f>
        <v>60.911612804029332</v>
      </c>
      <c r="EA134" s="85">
        <f ca="1">EA133/(1-Assump!$D$187)*Assump!$D$187</f>
        <v>61.111021574063777</v>
      </c>
      <c r="EB134" s="85">
        <f ca="1">EB133/(1-Assump!$D$187)*Assump!$D$187</f>
        <v>61.311083156521597</v>
      </c>
      <c r="EC134" s="85">
        <f ca="1">EC133/(1-Assump!$D$187)*Assump!$D$187</f>
        <v>61.511799688540812</v>
      </c>
      <c r="ED134" s="85">
        <f ca="1">ED133/(1-Assump!$D$187)*Assump!$D$187</f>
        <v>61.713173314255847</v>
      </c>
      <c r="EE134" s="85">
        <f ca="1">EE133/(1-Assump!$D$187)*Assump!$D$187</f>
        <v>61.915206184820462</v>
      </c>
      <c r="EF134" s="85">
        <f ca="1">EF133/(1-Assump!$D$187)*Assump!$D$187</f>
        <v>62.117900458430761</v>
      </c>
      <c r="EG134" s="85">
        <f ca="1">EG133/(1-Assump!$D$187)*Assump!$D$187</f>
        <v>62.321258300348184</v>
      </c>
      <c r="EH134" s="85">
        <f ca="1">EH133/(1-Assump!$D$187)*Assump!$D$187</f>
        <v>62.525281882922734</v>
      </c>
      <c r="EI134" s="85">
        <f ca="1">EI133/(1-Assump!$D$187)*Assump!$D$187</f>
        <v>62.729973385616063</v>
      </c>
      <c r="EJ134" s="85">
        <f ca="1">EJ133/(1-Assump!$D$187)*Assump!$D$187</f>
        <v>62.935334995024839</v>
      </c>
      <c r="EK134" s="85">
        <f ca="1">EK133/(1-Assump!$D$187)*Assump!$D$187</f>
        <v>63.14136890490407</v>
      </c>
      <c r="EL134" s="85">
        <f ca="1">EL133/(1-Assump!$D$187)*Assump!$D$187</f>
        <v>63.348077316190555</v>
      </c>
      <c r="EM134" s="85">
        <f ca="1">EM133/(1-Assump!$D$187)*Assump!$D$187</f>
        <v>63.555462437026385</v>
      </c>
      <c r="EN134" s="85">
        <f ca="1">EN133/(1-Assump!$D$187)*Assump!$D$187</f>
        <v>63.763526482782524</v>
      </c>
      <c r="EO134" s="85">
        <f ca="1">EO133/(1-Assump!$D$187)*Assump!$D$187</f>
        <v>63.972271676082492</v>
      </c>
      <c r="EP134" s="85">
        <f ca="1">EP133/(1-Assump!$D$187)*Assump!$D$187</f>
        <v>64.181700246826111</v>
      </c>
      <c r="EQ134" s="85">
        <f ca="1">EQ133/(1-Assump!$D$187)*Assump!$D$187</f>
        <v>64.391814432213323</v>
      </c>
      <c r="ER134" s="85">
        <f ca="1">ER133/(1-Assump!$D$187)*Assump!$D$187</f>
        <v>64.602616476768034</v>
      </c>
      <c r="ES134" s="85">
        <f ca="1">ES133/(1-Assump!$D$187)*Assump!$D$187</f>
        <v>64.814108632362164</v>
      </c>
      <c r="ET134" s="85">
        <f ca="1">ET133/(1-Assump!$D$187)*Assump!$D$187</f>
        <v>65.026293158239696</v>
      </c>
      <c r="EU134" s="85">
        <f ca="1">EU133/(1-Assump!$D$187)*Assump!$D$187</f>
        <v>65.239172321040741</v>
      </c>
      <c r="EV134" s="85">
        <f ca="1">EV133/(1-Assump!$D$187)*Assump!$D$187</f>
        <v>65.452748394825861</v>
      </c>
      <c r="EW134" s="85">
        <f ca="1">EW133/(1-Assump!$D$187)*Assump!$D$187</f>
        <v>65.667023661100259</v>
      </c>
      <c r="EX134" s="85">
        <f ca="1">EX133/(1-Assump!$D$187)*Assump!$D$187</f>
        <v>65.882000408838209</v>
      </c>
      <c r="EY134" s="85">
        <f ca="1">EY133/(1-Assump!$D$187)*Assump!$D$187</f>
        <v>66.097680934507466</v>
      </c>
      <c r="EZ134" s="85">
        <f ca="1">EZ133/(1-Assump!$D$187)*Assump!$D$187</f>
        <v>66.314067542093866</v>
      </c>
      <c r="FA134" s="85">
        <f ca="1">FA133/(1-Assump!$D$187)*Assump!$D$187</f>
        <v>66.531162543125845</v>
      </c>
      <c r="FB134" s="85">
        <f ca="1">FB133/(1-Assump!$D$187)*Assump!$D$187</f>
        <v>66.748968256699214</v>
      </c>
      <c r="FC134" s="85">
        <f ca="1">FC133/(1-Assump!$D$187)*Assump!$D$187</f>
        <v>66.967487009501923</v>
      </c>
      <c r="FD134" s="85">
        <f ca="1">FD133/(1-Assump!$D$187)*Assump!$D$187</f>
        <v>67.186721135838809</v>
      </c>
      <c r="FE134" s="85">
        <f ca="1">FE133/(1-Assump!$D$187)*Assump!$D$187</f>
        <v>67.406672977656697</v>
      </c>
      <c r="FF134" s="85">
        <f ca="1">FF133/(1-Assump!$D$187)*Assump!$D$187</f>
        <v>67.627344884569325</v>
      </c>
      <c r="FG134" s="85">
        <f ca="1">FG133/(1-Assump!$D$187)*Assump!$D$187</f>
        <v>67.848739213882425</v>
      </c>
      <c r="FH134" s="85">
        <f ca="1">FH133/(1-Assump!$D$187)*Assump!$D$187</f>
        <v>68.070858330618961</v>
      </c>
      <c r="FI134" s="85">
        <f ca="1">FI133/(1-Assump!$D$187)*Assump!$D$187</f>
        <v>68.293704607544313</v>
      </c>
      <c r="FJ134" s="85">
        <f ca="1">FJ133/(1-Assump!$D$187)*Assump!$D$187</f>
        <v>68.517280425191785</v>
      </c>
      <c r="FK134" s="85">
        <f ca="1">FK133/(1-Assump!$D$187)*Assump!$D$187</f>
        <v>68.741588171887813</v>
      </c>
      <c r="FL134" s="85">
        <f ca="1">FL133/(1-Assump!$D$187)*Assump!$D$187</f>
        <v>68.966630243777658</v>
      </c>
      <c r="FM134" s="85">
        <f ca="1">FM133/(1-Assump!$D$187)*Assump!$D$187</f>
        <v>69.192409044850905</v>
      </c>
      <c r="FN134" s="85">
        <f ca="1">FN133/(1-Assump!$D$187)*Assump!$D$187</f>
        <v>69.418926986967236</v>
      </c>
      <c r="FO134" s="85">
        <f ca="1">FO133/(1-Assump!$D$187)*Assump!$D$187</f>
        <v>69.646186489882012</v>
      </c>
      <c r="FP134" s="85">
        <f ca="1">FP133/(1-Assump!$D$187)*Assump!$D$187</f>
        <v>69.874189981272394</v>
      </c>
      <c r="FQ134" s="85">
        <f ca="1">FQ133/(1-Assump!$D$187)*Assump!$D$187</f>
        <v>70.102939896763019</v>
      </c>
      <c r="FR134" s="85">
        <f ca="1">FR133/(1-Assump!$D$187)*Assump!$D$187</f>
        <v>70.332438679952148</v>
      </c>
      <c r="FS134" s="85">
        <f ca="1">FS133/(1-Assump!$D$187)*Assump!$D$187</f>
        <v>70.562688782437775</v>
      </c>
      <c r="FT134" s="85">
        <f ca="1">FT133/(1-Assump!$D$187)*Assump!$D$187</f>
        <v>70.793692663843757</v>
      </c>
      <c r="FU134" s="85">
        <f ca="1">FU133/(1-Assump!$D$187)*Assump!$D$187</f>
        <v>71.025452791846149</v>
      </c>
      <c r="FV134" s="85">
        <f ca="1">FV133/(1-Assump!$D$187)*Assump!$D$187</f>
        <v>71.257971642199507</v>
      </c>
      <c r="FW134" s="85">
        <f ca="1">FW133/(1-Assump!$D$187)*Assump!$D$187</f>
        <v>71.491251698763378</v>
      </c>
      <c r="FX134" s="85">
        <f ca="1">FX133/(1-Assump!$D$187)*Assump!$D$187</f>
        <v>71.725295453528815</v>
      </c>
      <c r="FY134" s="85">
        <f ca="1">FY133/(1-Assump!$D$187)*Assump!$D$187</f>
        <v>71.960105406644985</v>
      </c>
      <c r="FZ134" s="85">
        <f ca="1">FZ133/(1-Assump!$D$187)*Assump!$D$187</f>
        <v>72.195684066445963</v>
      </c>
      <c r="GA134" s="85">
        <f ca="1">GA133/(1-Assump!$D$187)*Assump!$D$187</f>
        <v>72.432033949477344</v>
      </c>
      <c r="GB134" s="85">
        <f ca="1">GB133/(1-Assump!$D$187)*Assump!$D$187</f>
        <v>72.669157580523319</v>
      </c>
      <c r="GC134" s="85">
        <f ca="1">GC133/(1-Assump!$D$187)*Assump!$D$187</f>
        <v>72.907057492633569</v>
      </c>
      <c r="GD134" s="85">
        <f ca="1">GD133/(1-Assump!$D$187)*Assump!$D$187</f>
        <v>73.145736227150266</v>
      </c>
      <c r="GE134" s="85">
        <f ca="1">GE133/(1-Assump!$D$187)*Assump!$D$187</f>
        <v>73.385196333735323</v>
      </c>
      <c r="GF134" s="85">
        <f ca="1">GF133/(1-Assump!$D$187)*Assump!$D$187</f>
        <v>73.625440370397541</v>
      </c>
      <c r="GG134" s="85">
        <f ca="1">GG133/(1-Assump!$D$187)*Assump!$D$187</f>
        <v>73.866470903520025</v>
      </c>
      <c r="GH134" s="85">
        <f ca="1">GH133/(1-Assump!$D$187)*Assump!$D$187</f>
        <v>74.108290507887517</v>
      </c>
      <c r="GI134" s="85">
        <f ca="1">GI133/(1-Assump!$D$187)*Assump!$D$187</f>
        <v>74.350901766713946</v>
      </c>
      <c r="GJ134" s="85">
        <f ca="1">GJ133/(1-Assump!$D$187)*Assump!$D$187</f>
        <v>74.594307271670004</v>
      </c>
      <c r="GK134" s="85">
        <f ca="1">GK133/(1-Assump!$D$187)*Assump!$D$187</f>
        <v>74.838509622910834</v>
      </c>
      <c r="GL134" s="85">
        <f ca="1">GL133/(1-Assump!$D$187)*Assump!$D$187</f>
        <v>75.083511429103837</v>
      </c>
      <c r="GM134" s="85">
        <f ca="1">GM133/(1-Assump!$D$187)*Assump!$D$187</f>
        <v>75.329315307456469</v>
      </c>
      <c r="GN134" s="85">
        <f ca="1">GN133/(1-Assump!$D$187)*Assump!$D$187</f>
        <v>75.575923883744295</v>
      </c>
      <c r="GO134" s="85">
        <f ca="1">GO133/(1-Assump!$D$187)*Assump!$D$187</f>
        <v>75.823339792338942</v>
      </c>
      <c r="GP134" s="85">
        <f ca="1">GP133/(1-Assump!$D$187)*Assump!$D$187</f>
        <v>76.071565676236318</v>
      </c>
      <c r="GQ134" s="85">
        <f ca="1">GQ133/(1-Assump!$D$187)*Assump!$D$187</f>
        <v>76.320604187084783</v>
      </c>
      <c r="GR134" s="85">
        <f ca="1">GR133/(1-Assump!$D$187)*Assump!$D$187</f>
        <v>76.570457985213494</v>
      </c>
      <c r="GS134" s="85">
        <f ca="1">GS133/(1-Assump!$D$187)*Assump!$D$187</f>
        <v>76.821129739660861</v>
      </c>
      <c r="GT134" s="85">
        <f ca="1">GT133/(1-Assump!$D$187)*Assump!$D$187</f>
        <v>77.072622128203065</v>
      </c>
      <c r="GU134" s="85">
        <f ca="1">GU133/(1-Assump!$D$187)*Assump!$D$187</f>
        <v>77.324937837382549</v>
      </c>
      <c r="GV134" s="85">
        <f ca="1">GV133/(1-Assump!$D$187)*Assump!$D$187</f>
        <v>77.578079562536843</v>
      </c>
      <c r="GW134" s="85">
        <f ca="1">GW133/(1-Assump!$D$187)*Assump!$D$187</f>
        <v>77.83205000782732</v>
      </c>
      <c r="GX134" s="85">
        <f ca="1">GX133/(1-Assump!$D$187)*Assump!$D$187</f>
        <v>78.086851886268036</v>
      </c>
      <c r="GY134" s="85">
        <f ca="1">GY133/(1-Assump!$D$187)*Assump!$D$187</f>
        <v>78.342487919754788</v>
      </c>
      <c r="GZ134" s="85">
        <f ca="1">GZ133/(1-Assump!$D$187)*Assump!$D$187</f>
        <v>78.598960839094133</v>
      </c>
      <c r="HA134" s="85">
        <f ca="1">HA133/(1-Assump!$D$187)*Assump!$D$187</f>
        <v>78.856273384032562</v>
      </c>
      <c r="HB134" s="85">
        <f ca="1">HB133/(1-Assump!$D$187)*Assump!$D$187</f>
        <v>79.114428303285834</v>
      </c>
      <c r="HC134" s="85">
        <f ca="1">HC133/(1-Assump!$D$187)*Assump!$D$187</f>
        <v>79.373428354568205</v>
      </c>
      <c r="HD134" s="85">
        <f ca="1">HD133/(1-Assump!$D$187)*Assump!$D$187</f>
        <v>79.633276304622086</v>
      </c>
      <c r="HE134" s="85">
        <f ca="1">HE133/(1-Assump!$D$187)*Assump!$D$187</f>
        <v>79.893974929247378</v>
      </c>
      <c r="HF134" s="85">
        <f ca="1">HF133/(1-Assump!$D$187)*Assump!$D$187</f>
        <v>80.155527013331252</v>
      </c>
      <c r="HG134" s="85">
        <f ca="1">HG133/(1-Assump!$D$187)*Assump!$D$187</f>
        <v>80.417935350877897</v>
      </c>
      <c r="HH134" s="85">
        <f ca="1">HH133/(1-Assump!$D$187)*Assump!$D$187</f>
        <v>80.681202745038362</v>
      </c>
      <c r="HI134" s="85">
        <f ca="1">HI133/(1-Assump!$D$187)*Assump!$D$187</f>
        <v>80.94533200814044</v>
      </c>
      <c r="HJ134" s="85">
        <f ca="1">HJ133/(1-Assump!$D$187)*Assump!$D$187</f>
        <v>81.210325961718809</v>
      </c>
      <c r="HK134" s="85">
        <f ca="1">HK133/(1-Assump!$D$187)*Assump!$D$187</f>
        <v>81.476187436545032</v>
      </c>
      <c r="HL134" s="85">
        <f ca="1">HL133/(1-Assump!$D$187)*Assump!$D$187</f>
        <v>81.742919272657929</v>
      </c>
      <c r="HM134" s="85">
        <f ca="1">HM133/(1-Assump!$D$187)*Assump!$D$187</f>
        <v>82.010524319393909</v>
      </c>
      <c r="HN134" s="85">
        <f ca="1">HN133/(1-Assump!$D$187)*Assump!$D$187</f>
        <v>82.279005435417304</v>
      </c>
      <c r="HO134" s="85">
        <f ca="1">HO133/(1-Assump!$D$187)*Assump!$D$187</f>
        <v>82.548365488750989</v>
      </c>
      <c r="HP134" s="85">
        <f ca="1">HP133/(1-Assump!$D$187)*Assump!$D$187</f>
        <v>82.818607356807021</v>
      </c>
      <c r="HQ134" s="85">
        <f ca="1">HQ133/(1-Assump!$D$187)*Assump!$D$187</f>
        <v>83.089733926417324</v>
      </c>
      <c r="HR134" s="85">
        <f ca="1">HR133/(1-Assump!$D$187)*Assump!$D$187</f>
        <v>83.361748093864549</v>
      </c>
      <c r="HS134" s="85">
        <f ca="1">HS133/(1-Assump!$D$187)*Assump!$D$187</f>
        <v>83.634652764913071</v>
      </c>
      <c r="HT134" s="85">
        <f ca="1">HT133/(1-Assump!$D$187)*Assump!$D$187</f>
        <v>83.90845085483997</v>
      </c>
      <c r="HU134" s="85">
        <f ca="1">HU133/(1-Assump!$D$187)*Assump!$D$187</f>
        <v>84.183145288466136</v>
      </c>
      <c r="HV134" s="85">
        <f ca="1">HV133/(1-Assump!$D$187)*Assump!$D$187</f>
        <v>84.45873900018762</v>
      </c>
      <c r="HW134" s="85">
        <f ca="1">HW133/(1-Assump!$D$187)*Assump!$D$187</f>
        <v>84.735234934006897</v>
      </c>
      <c r="HX134" s="85">
        <f ca="1">HX133/(1-Assump!$D$187)*Assump!$D$187</f>
        <v>85.012636043564314</v>
      </c>
      <c r="HY134" s="85">
        <f ca="1">HY133/(1-Assump!$D$187)*Assump!$D$187</f>
        <v>85.290945292169724</v>
      </c>
      <c r="HZ134" s="85">
        <f ca="1">HZ133/(1-Assump!$D$187)*Assump!$D$187</f>
        <v>85.570165652834049</v>
      </c>
      <c r="IA134" s="85">
        <f ca="1">IA133/(1-Assump!$D$187)*Assump!$D$187</f>
        <v>85.850300108301084</v>
      </c>
      <c r="IB134" s="85">
        <f ca="1">IB133/(1-Assump!$D$187)*Assump!$D$187</f>
        <v>86.131351651079356</v>
      </c>
      <c r="IC134" s="85">
        <f ca="1">IC133/(1-Assump!$D$187)*Assump!$D$187</f>
        <v>86.413323283474043</v>
      </c>
      <c r="ID134" s="85">
        <f ca="1">ID133/(1-Assump!$D$187)*Assump!$D$187</f>
        <v>86.413323283474043</v>
      </c>
      <c r="IE134" s="85">
        <f ca="1">IE133/(1-Assump!$D$187)*Assump!$D$187</f>
        <v>86.413323283474043</v>
      </c>
      <c r="IF134" s="85">
        <f ca="1">IF133/(1-Assump!$D$187)*Assump!$D$187</f>
        <v>86.413323283474043</v>
      </c>
      <c r="IG134" s="85">
        <f ca="1">IG133/(1-Assump!$D$187)*Assump!$D$187</f>
        <v>86.413323283474043</v>
      </c>
      <c r="IH134" s="85">
        <f ca="1">IH133/(1-Assump!$D$187)*Assump!$D$187</f>
        <v>86.413323283474043</v>
      </c>
      <c r="II134" s="85">
        <f ca="1">II133/(1-Assump!$D$187)*Assump!$D$187</f>
        <v>86.413323283474043</v>
      </c>
      <c r="IJ134" s="85">
        <f ca="1">IJ133/(1-Assump!$D$187)*Assump!$D$187</f>
        <v>86.413323283474043</v>
      </c>
      <c r="IK134" s="85">
        <f ca="1">IK133/(1-Assump!$D$187)*Assump!$D$187</f>
        <v>86.413323283474043</v>
      </c>
      <c r="IL134" s="85">
        <f ca="1">IL133/(1-Assump!$D$187)*Assump!$D$187</f>
        <v>86.413323283474043</v>
      </c>
      <c r="IM134" s="182"/>
      <c r="IN134" s="184">
        <f t="shared" ca="1" si="275"/>
        <v>1</v>
      </c>
    </row>
    <row r="135" spans="2:248" ht="12" customHeight="1" outlineLevel="3" x14ac:dyDescent="0.3">
      <c r="B135" s="26" t="s">
        <v>138</v>
      </c>
      <c r="C135" s="56" t="s">
        <v>150</v>
      </c>
      <c r="E135" s="85"/>
      <c r="F135" s="48" t="s">
        <v>287</v>
      </c>
      <c r="G135" s="85">
        <f ca="1">(Assump!$D$191*SUM(Assump!$D$53:$D$54)*Assump!$D$189+(SUM(G133:G134)-Assump!$D$191*SUM(Assump!$D$53:$D$54))*Assump!$D$190)*G$98</f>
        <v>0</v>
      </c>
      <c r="H135" s="85">
        <f ca="1">(Assump!$D$191*SUM(Assump!$D$53:$D$54)*Assump!$D$189+(SUM(H133:H134)-Assump!$D$191*SUM(Assump!$D$53:$D$54))*Assump!$D$190)*H$98</f>
        <v>0</v>
      </c>
      <c r="I135" s="85">
        <f ca="1">(Assump!$D$191*SUM(Assump!$D$53:$D$54)*Assump!$D$189+(SUM(I133:I134)-Assump!$D$191*SUM(Assump!$D$53:$D$54))*Assump!$D$190)*I$98</f>
        <v>0</v>
      </c>
      <c r="J135" s="85">
        <f ca="1">(Assump!$D$191*SUM(Assump!$D$53:$D$54)*Assump!$D$189+(SUM(J133:J134)-Assump!$D$191*SUM(Assump!$D$53:$D$54))*Assump!$D$190)*J$98</f>
        <v>0</v>
      </c>
      <c r="K135" s="85">
        <f ca="1">(Assump!$D$191*SUM(Assump!$D$53:$D$54)*Assump!$D$189+(SUM(K133:K134)-Assump!$D$191*SUM(Assump!$D$53:$D$54))*Assump!$D$190)*K$98</f>
        <v>0</v>
      </c>
      <c r="L135" s="85">
        <f ca="1">(Assump!$D$191*SUM(Assump!$D$53:$D$54)*Assump!$D$189+(SUM(L133:L134)-Assump!$D$191*SUM(Assump!$D$53:$D$54))*Assump!$D$190)*L$98</f>
        <v>0</v>
      </c>
      <c r="M135" s="85">
        <f ca="1">(Assump!$D$191*SUM(Assump!$D$53:$D$54)*Assump!$D$189+(SUM(M133:M134)-Assump!$D$191*SUM(Assump!$D$53:$D$54))*Assump!$D$190)*M$98</f>
        <v>0</v>
      </c>
      <c r="N135" s="85">
        <f ca="1">(Assump!$D$191*SUM(Assump!$D$53:$D$54)*Assump!$D$189+(SUM(N133:N134)-Assump!$D$191*SUM(Assump!$D$53:$D$54))*Assump!$D$190)*N$98</f>
        <v>0</v>
      </c>
      <c r="O135" s="85">
        <f ca="1">(Assump!$D$191*SUM(Assump!$D$53:$D$54)*Assump!$D$189+(SUM(O133:O134)-Assump!$D$191*SUM(Assump!$D$53:$D$54))*Assump!$D$190)*O$98</f>
        <v>0</v>
      </c>
      <c r="P135" s="85">
        <f ca="1">(Assump!$D$191*SUM(Assump!$D$53:$D$54)*Assump!$D$189+(SUM(P133:P134)-Assump!$D$191*SUM(Assump!$D$53:$D$54))*Assump!$D$190)*P$98</f>
        <v>0</v>
      </c>
      <c r="Q135" s="85">
        <f ca="1">(Assump!$D$191*SUM(Assump!$D$53:$D$54)*Assump!$D$189+(SUM(Q133:Q134)-Assump!$D$191*SUM(Assump!$D$53:$D$54))*Assump!$D$190)*Q$98</f>
        <v>0</v>
      </c>
      <c r="R135" s="85">
        <f ca="1">(Assump!$D$191*SUM(Assump!$D$53:$D$54)*Assump!$D$189+(SUM(R133:R134)-Assump!$D$191*SUM(Assump!$D$53:$D$54))*Assump!$D$190)*R$98</f>
        <v>0</v>
      </c>
      <c r="S135" s="85">
        <f ca="1">(Assump!$D$191*SUM(Assump!$D$53:$D$54)*Assump!$D$189+(SUM(S133:S134)-Assump!$D$191*SUM(Assump!$D$53:$D$54))*Assump!$D$190)*S$98</f>
        <v>58.499674048134253</v>
      </c>
      <c r="T135" s="85">
        <f ca="1">(Assump!$D$191*SUM(Assump!$D$53:$D$54)*Assump!$D$189+(SUM(T133:T134)-Assump!$D$191*SUM(Assump!$D$53:$D$54))*Assump!$D$190)*T$98</f>
        <v>58.655845212355942</v>
      </c>
      <c r="U135" s="85">
        <f ca="1">(Assump!$D$191*SUM(Assump!$D$53:$D$54)*Assump!$D$189+(SUM(U133:U134)-Assump!$D$191*SUM(Assump!$D$53:$D$54))*Assump!$D$190)*U$98</f>
        <v>58.812515080112746</v>
      </c>
      <c r="V135" s="85">
        <f ca="1">(Assump!$D$191*SUM(Assump!$D$53:$D$54)*Assump!$D$189+(SUM(V133:V134)-Assump!$D$191*SUM(Assump!$D$53:$D$54))*Assump!$D$190)*V$98</f>
        <v>58.973643690951263</v>
      </c>
      <c r="W135" s="85">
        <f ca="1">(Assump!$D$191*SUM(Assump!$D$53:$D$54)*Assump!$D$189+(SUM(W133:W134)-Assump!$D$191*SUM(Assump!$D$53:$D$54))*Assump!$D$190)*W$98</f>
        <v>59.135299794933132</v>
      </c>
      <c r="X135" s="85">
        <f ca="1">(Assump!$D$191*SUM(Assump!$D$53:$D$54)*Assump!$D$189+(SUM(X133:X134)-Assump!$D$191*SUM(Assump!$D$53:$D$54))*Assump!$D$190)*X$98</f>
        <v>59.29748511893365</v>
      </c>
      <c r="Y135" s="85">
        <f ca="1">(Assump!$D$191*SUM(Assump!$D$53:$D$54)*Assump!$D$189+(SUM(Y133:Y134)-Assump!$D$191*SUM(Assump!$D$53:$D$54))*Assump!$D$190)*Y$98</f>
        <v>59.460201395481434</v>
      </c>
      <c r="Z135" s="85">
        <f ca="1">(Assump!$D$191*SUM(Assump!$D$53:$D$54)*Assump!$D$189+(SUM(Z133:Z134)-Assump!$D$191*SUM(Assump!$D$53:$D$54))*Assump!$D$190)*Z$98</f>
        <v>59.623450362776964</v>
      </c>
      <c r="AA135" s="85">
        <f ca="1">(Assump!$D$191*SUM(Assump!$D$53:$D$54)*Assump!$D$189+(SUM(AA133:AA134)-Assump!$D$191*SUM(Assump!$D$53:$D$54))*Assump!$D$190)*AA$98</f>
        <v>59.787233764711132</v>
      </c>
      <c r="AB135" s="85">
        <f ca="1">(Assump!$D$191*SUM(Assump!$D$53:$D$54)*Assump!$D$189+(SUM(AB133:AB134)-Assump!$D$191*SUM(Assump!$D$53:$D$54))*Assump!$D$190)*AB$98</f>
        <v>59.951553350883884</v>
      </c>
      <c r="AC135" s="85">
        <f ca="1">(Assump!$D$191*SUM(Assump!$D$53:$D$54)*Assump!$D$189+(SUM(AC133:AC134)-Assump!$D$191*SUM(Assump!$D$53:$D$54))*Assump!$D$190)*AC$98</f>
        <v>60.116410876622865</v>
      </c>
      <c r="AD135" s="85">
        <f ca="1">(Assump!$D$191*SUM(Assump!$D$53:$D$54)*Assump!$D$189+(SUM(AD133:AD134)-Assump!$D$191*SUM(Assump!$D$53:$D$54))*Assump!$D$190)*AD$98</f>
        <v>60.281808103002277</v>
      </c>
      <c r="AE135" s="85">
        <f ca="1">(Assump!$D$191*SUM(Assump!$D$53:$D$54)*Assump!$D$189+(SUM(AE133:AE134)-Assump!$D$191*SUM(Assump!$D$53:$D$54))*Assump!$D$190)*AE$98</f>
        <v>60.447746796861537</v>
      </c>
      <c r="AF135" s="85">
        <f ca="1">(Assump!$D$191*SUM(Assump!$D$53:$D$54)*Assump!$D$189+(SUM(AF133:AF134)-Assump!$D$191*SUM(Assump!$D$53:$D$54))*Assump!$D$190)*AF$98</f>
        <v>60.614228730824294</v>
      </c>
      <c r="AG135" s="85">
        <f ca="1">(Assump!$D$191*SUM(Assump!$D$53:$D$54)*Assump!$D$189+(SUM(AG133:AG134)-Assump!$D$191*SUM(Assump!$D$53:$D$54))*Assump!$D$190)*AG$98</f>
        <v>60.781255683317283</v>
      </c>
      <c r="AH135" s="85">
        <f ca="1">(Assump!$D$191*SUM(Assump!$D$53:$D$54)*Assump!$D$189+(SUM(AH133:AH134)-Assump!$D$191*SUM(Assump!$D$53:$D$54))*Assump!$D$190)*AH$98</f>
        <v>60.948829438589343</v>
      </c>
      <c r="AI135" s="85">
        <f ca="1">(Assump!$D$191*SUM(Assump!$D$53:$D$54)*Assump!$D$189+(SUM(AI133:AI134)-Assump!$D$191*SUM(Assump!$D$53:$D$54))*Assump!$D$190)*AI$98</f>
        <v>61.116951786730496</v>
      </c>
      <c r="AJ135" s="85">
        <f ca="1">(Assump!$D$191*SUM(Assump!$D$53:$D$54)*Assump!$D$189+(SUM(AJ133:AJ134)-Assump!$D$191*SUM(Assump!$D$53:$D$54))*Assump!$D$190)*AJ$98</f>
        <v>61.285624523691041</v>
      </c>
      <c r="AK135" s="85">
        <f ca="1">(Assump!$D$191*SUM(Assump!$D$53:$D$54)*Assump!$D$189+(SUM(AK133:AK134)-Assump!$D$191*SUM(Assump!$D$53:$D$54))*Assump!$D$190)*AK$98</f>
        <v>61.454849451300731</v>
      </c>
      <c r="AL135" s="85">
        <f ca="1">(Assump!$D$191*SUM(Assump!$D$53:$D$54)*Assump!$D$189+(SUM(AL133:AL134)-Assump!$D$191*SUM(Assump!$D$53:$D$54))*Assump!$D$190)*AL$98</f>
        <v>61.62462837728809</v>
      </c>
      <c r="AM135" s="85">
        <f ca="1">(Assump!$D$191*SUM(Assump!$D$53:$D$54)*Assump!$D$189+(SUM(AM133:AM134)-Assump!$D$191*SUM(Assump!$D$53:$D$54))*Assump!$D$190)*AM$98</f>
        <v>61.794963115299609</v>
      </c>
      <c r="AN135" s="85">
        <f ca="1">(Assump!$D$191*SUM(Assump!$D$53:$D$54)*Assump!$D$189+(SUM(AN133:AN134)-Assump!$D$191*SUM(Assump!$D$53:$D$54))*Assump!$D$190)*AN$98</f>
        <v>61.965855484919274</v>
      </c>
      <c r="AO135" s="85">
        <f ca="1">(Assump!$D$191*SUM(Assump!$D$53:$D$54)*Assump!$D$189+(SUM(AO133:AO134)-Assump!$D$191*SUM(Assump!$D$53:$D$54))*Assump!$D$190)*AO$98</f>
        <v>62.137307311687834</v>
      </c>
      <c r="AP135" s="85">
        <f ca="1">(Assump!$D$191*SUM(Assump!$D$53:$D$54)*Assump!$D$189+(SUM(AP133:AP134)-Assump!$D$191*SUM(Assump!$D$53:$D$54))*Assump!$D$190)*AP$98</f>
        <v>62.309320427122401</v>
      </c>
      <c r="AQ135" s="85">
        <f ca="1">(Assump!$D$191*SUM(Assump!$D$53:$D$54)*Assump!$D$189+(SUM(AQ133:AQ134)-Assump!$D$191*SUM(Assump!$D$53:$D$54))*Assump!$D$190)*AQ$98</f>
        <v>62.481896668736056</v>
      </c>
      <c r="AR135" s="85">
        <f ca="1">(Assump!$D$191*SUM(Assump!$D$53:$D$54)*Assump!$D$189+(SUM(AR133:AR134)-Assump!$D$191*SUM(Assump!$D$53:$D$54))*Assump!$D$190)*AR$98</f>
        <v>62.655037880057321</v>
      </c>
      <c r="AS135" s="85">
        <f ca="1">(Assump!$D$191*SUM(Assump!$D$53:$D$54)*Assump!$D$189+(SUM(AS133:AS134)-Assump!$D$191*SUM(Assump!$D$53:$D$54))*Assump!$D$190)*AS$98</f>
        <v>62.828745910650014</v>
      </c>
      <c r="AT135" s="85">
        <f ca="1">(Assump!$D$191*SUM(Assump!$D$53:$D$54)*Assump!$D$189+(SUM(AT133:AT134)-Assump!$D$191*SUM(Assump!$D$53:$D$54))*Assump!$D$190)*AT$98</f>
        <v>63.003022616132967</v>
      </c>
      <c r="AU135" s="85">
        <f ca="1">(Assump!$D$191*SUM(Assump!$D$53:$D$54)*Assump!$D$189+(SUM(AU133:AU134)-Assump!$D$191*SUM(Assump!$D$53:$D$54))*Assump!$D$190)*AU$98</f>
        <v>63.177869858199756</v>
      </c>
      <c r="AV135" s="85">
        <f ca="1">(Assump!$D$191*SUM(Assump!$D$53:$D$54)*Assump!$D$189+(SUM(AV133:AV134)-Assump!$D$191*SUM(Assump!$D$53:$D$54))*Assump!$D$190)*AV$98</f>
        <v>63.353289504638724</v>
      </c>
      <c r="AW135" s="85">
        <f ca="1">(Assump!$D$191*SUM(Assump!$D$53:$D$54)*Assump!$D$189+(SUM(AW133:AW134)-Assump!$D$191*SUM(Assump!$D$53:$D$54))*Assump!$D$190)*AW$98</f>
        <v>63.529283429352802</v>
      </c>
      <c r="AX135" s="85">
        <f ca="1">(Assump!$D$191*SUM(Assump!$D$53:$D$54)*Assump!$D$189+(SUM(AX133:AX134)-Assump!$D$191*SUM(Assump!$D$53:$D$54))*Assump!$D$190)*AX$98</f>
        <v>63.705853512379662</v>
      </c>
      <c r="AY135" s="85">
        <f ca="1">(Assump!$D$191*SUM(Assump!$D$53:$D$54)*Assump!$D$189+(SUM(AY133:AY134)-Assump!$D$191*SUM(Assump!$D$53:$D$54))*Assump!$D$190)*AY$98</f>
        <v>63.883001639911654</v>
      </c>
      <c r="AZ135" s="85">
        <f ca="1">(Assump!$D$191*SUM(Assump!$D$53:$D$54)*Assump!$D$189+(SUM(AZ133:AZ134)-Assump!$D$191*SUM(Assump!$D$53:$D$54))*Assump!$D$190)*AZ$98</f>
        <v>64.060729704316088</v>
      </c>
      <c r="BA135" s="85">
        <f ca="1">(Assump!$D$191*SUM(Assump!$D$53:$D$54)*Assump!$D$189+(SUM(BA133:BA134)-Assump!$D$191*SUM(Assump!$D$53:$D$54))*Assump!$D$190)*BA$98</f>
        <v>64.239039604155394</v>
      </c>
      <c r="BB135" s="85">
        <f ca="1">(Assump!$D$191*SUM(Assump!$D$53:$D$54)*Assump!$D$189+(SUM(BB133:BB134)-Assump!$D$191*SUM(Assump!$D$53:$D$54))*Assump!$D$190)*BB$98</f>
        <v>64.417933244207362</v>
      </c>
      <c r="BC135" s="85">
        <f ca="1">(Assump!$D$191*SUM(Assump!$D$53:$D$54)*Assump!$D$189+(SUM(BC133:BC134)-Assump!$D$191*SUM(Assump!$D$53:$D$54))*Assump!$D$190)*BC$98</f>
        <v>64.597412535485532</v>
      </c>
      <c r="BD135" s="85">
        <f ca="1">(Assump!$D$191*SUM(Assump!$D$53:$D$54)*Assump!$D$189+(SUM(BD133:BD134)-Assump!$D$191*SUM(Assump!$D$53:$D$54))*Assump!$D$190)*BD$98</f>
        <v>64.777479395259647</v>
      </c>
      <c r="BE135" s="85">
        <f ca="1">(Assump!$D$191*SUM(Assump!$D$53:$D$54)*Assump!$D$189+(SUM(BE133:BE134)-Assump!$D$191*SUM(Assump!$D$53:$D$54))*Assump!$D$190)*BE$98</f>
        <v>64.958135747076071</v>
      </c>
      <c r="BF135" s="85">
        <f ca="1">(Assump!$D$191*SUM(Assump!$D$53:$D$54)*Assump!$D$189+(SUM(BF133:BF134)-Assump!$D$191*SUM(Assump!$D$53:$D$54))*Assump!$D$190)*BF$98</f>
        <v>65.139383520778338</v>
      </c>
      <c r="BG135" s="85">
        <f ca="1">(Assump!$D$191*SUM(Assump!$D$53:$D$54)*Assump!$D$189+(SUM(BG133:BG134)-Assump!$D$191*SUM(Assump!$D$53:$D$54))*Assump!$D$190)*BG$98</f>
        <v>65.321224652527803</v>
      </c>
      <c r="BH135" s="85">
        <f ca="1">(Assump!$D$191*SUM(Assump!$D$53:$D$54)*Assump!$D$189+(SUM(BH133:BH134)-Assump!$D$191*SUM(Assump!$D$53:$D$54))*Assump!$D$190)*BH$98</f>
        <v>65.503661084824316</v>
      </c>
      <c r="BI135" s="85">
        <f ca="1">(Assump!$D$191*SUM(Assump!$D$53:$D$54)*Assump!$D$189+(SUM(BI133:BI134)-Assump!$D$191*SUM(Assump!$D$53:$D$54))*Assump!$D$190)*BI$98</f>
        <v>65.686694766526969</v>
      </c>
      <c r="BJ135" s="85">
        <f ca="1">(Assump!$D$191*SUM(Assump!$D$53:$D$54)*Assump!$D$189+(SUM(BJ133:BJ134)-Assump!$D$191*SUM(Assump!$D$53:$D$54))*Assump!$D$190)*BJ$98</f>
        <v>65.870327652874892</v>
      </c>
      <c r="BK135" s="85">
        <f ca="1">(Assump!$D$191*SUM(Assump!$D$53:$D$54)*Assump!$D$189+(SUM(BK133:BK134)-Assump!$D$191*SUM(Assump!$D$53:$D$54))*Assump!$D$190)*BK$98</f>
        <v>66.054561705508164</v>
      </c>
      <c r="BL135" s="85">
        <f ca="1">(Assump!$D$191*SUM(Assump!$D$53:$D$54)*Assump!$D$189+(SUM(BL133:BL134)-Assump!$D$191*SUM(Assump!$D$53:$D$54))*Assump!$D$190)*BL$98</f>
        <v>66.239398892488779</v>
      </c>
      <c r="BM135" s="85">
        <f ca="1">(Assump!$D$191*SUM(Assump!$D$53:$D$54)*Assump!$D$189+(SUM(BM133:BM134)-Assump!$D$191*SUM(Assump!$D$53:$D$54))*Assump!$D$190)*BM$98</f>
        <v>66.424841188321651</v>
      </c>
      <c r="BN135" s="85">
        <f ca="1">(Assump!$D$191*SUM(Assump!$D$53:$D$54)*Assump!$D$189+(SUM(BN133:BN134)-Assump!$D$191*SUM(Assump!$D$53:$D$54))*Assump!$D$190)*BN$98</f>
        <v>66.610890573975695</v>
      </c>
      <c r="BO135" s="85">
        <f ca="1">(Assump!$D$191*SUM(Assump!$D$53:$D$54)*Assump!$D$189+(SUM(BO133:BO134)-Assump!$D$191*SUM(Assump!$D$53:$D$54))*Assump!$D$190)*BO$98</f>
        <v>66.797549036904982</v>
      </c>
      <c r="BP135" s="85">
        <f ca="1">(Assump!$D$191*SUM(Assump!$D$53:$D$54)*Assump!$D$189+(SUM(BP133:BP134)-Assump!$D$191*SUM(Assump!$D$53:$D$54))*Assump!$D$190)*BP$98</f>
        <v>66.984818571070065</v>
      </c>
      <c r="BQ135" s="85">
        <f ca="1">(Assump!$D$191*SUM(Assump!$D$53:$D$54)*Assump!$D$189+(SUM(BQ133:BQ134)-Assump!$D$191*SUM(Assump!$D$53:$D$54))*Assump!$D$190)*BQ$98</f>
        <v>67.172701176959137</v>
      </c>
      <c r="BR135" s="85">
        <f ca="1">(Assump!$D$191*SUM(Assump!$D$53:$D$54)*Assump!$D$189+(SUM(BR133:BR134)-Assump!$D$191*SUM(Assump!$D$53:$D$54))*Assump!$D$190)*BR$98</f>
        <v>67.361198861609495</v>
      </c>
      <c r="BS135" s="85">
        <f ca="1">(Assump!$D$191*SUM(Assump!$D$53:$D$54)*Assump!$D$189+(SUM(BS133:BS134)-Assump!$D$191*SUM(Assump!$D$53:$D$54))*Assump!$D$190)*BS$98</f>
        <v>67.550313638628936</v>
      </c>
      <c r="BT135" s="85">
        <f ca="1">(Assump!$D$191*SUM(Assump!$D$53:$D$54)*Assump!$D$189+(SUM(BT133:BT134)-Assump!$D$191*SUM(Assump!$D$53:$D$54))*Assump!$D$190)*BT$98</f>
        <v>67.740047528217303</v>
      </c>
      <c r="BU135" s="85">
        <f ca="1">(Assump!$D$191*SUM(Assump!$D$53:$D$54)*Assump!$D$189+(SUM(BU133:BU134)-Assump!$D$191*SUM(Assump!$D$53:$D$54))*Assump!$D$190)*BU$98</f>
        <v>67.93040255718806</v>
      </c>
      <c r="BV135" s="85">
        <f ca="1">(Assump!$D$191*SUM(Assump!$D$53:$D$54)*Assump!$D$189+(SUM(BV133:BV134)-Assump!$D$191*SUM(Assump!$D$53:$D$54))*Assump!$D$190)*BV$98</f>
        <v>68.121380758989901</v>
      </c>
      <c r="BW135" s="85">
        <f ca="1">(Assump!$D$191*SUM(Assump!$D$53:$D$54)*Assump!$D$189+(SUM(BW133:BW134)-Assump!$D$191*SUM(Assump!$D$53:$D$54))*Assump!$D$190)*BW$98</f>
        <v>68.312984173728509</v>
      </c>
      <c r="BX135" s="85">
        <f ca="1">(Assump!$D$191*SUM(Assump!$D$53:$D$54)*Assump!$D$189+(SUM(BX133:BX134)-Assump!$D$191*SUM(Assump!$D$53:$D$54))*Assump!$D$190)*BX$98</f>
        <v>68.505214848188345</v>
      </c>
      <c r="BY135" s="85">
        <f ca="1">(Assump!$D$191*SUM(Assump!$D$53:$D$54)*Assump!$D$189+(SUM(BY133:BY134)-Assump!$D$191*SUM(Assump!$D$53:$D$54))*Assump!$D$190)*BY$98</f>
        <v>68.698074835854527</v>
      </c>
      <c r="BZ135" s="85">
        <f ca="1">(Assump!$D$191*SUM(Assump!$D$53:$D$54)*Assump!$D$189+(SUM(BZ133:BZ134)-Assump!$D$191*SUM(Assump!$D$53:$D$54))*Assump!$D$190)*BZ$98</f>
        <v>68.891566196934718</v>
      </c>
      <c r="CA135" s="85">
        <f ca="1">(Assump!$D$191*SUM(Assump!$D$53:$D$54)*Assump!$D$189+(SUM(CA133:CA134)-Assump!$D$191*SUM(Assump!$D$53:$D$54))*Assump!$D$190)*CA$98</f>
        <v>69.085690998381196</v>
      </c>
      <c r="CB135" s="85">
        <f ca="1">(Assump!$D$191*SUM(Assump!$D$53:$D$54)*Assump!$D$189+(SUM(CB133:CB134)-Assump!$D$191*SUM(Assump!$D$53:$D$54))*Assump!$D$190)*CB$98</f>
        <v>69.280451313912891</v>
      </c>
      <c r="CC135" s="85">
        <f ca="1">(Assump!$D$191*SUM(Assump!$D$53:$D$54)*Assump!$D$189+(SUM(CC133:CC134)-Assump!$D$191*SUM(Assump!$D$53:$D$54))*Assump!$D$190)*CC$98</f>
        <v>69.475849224037532</v>
      </c>
      <c r="CD135" s="85">
        <f ca="1">(Assump!$D$191*SUM(Assump!$D$53:$D$54)*Assump!$D$189+(SUM(CD133:CD134)-Assump!$D$191*SUM(Assump!$D$53:$D$54))*Assump!$D$190)*CD$98</f>
        <v>69.671886816073894</v>
      </c>
      <c r="CE135" s="85">
        <f ca="1">(Assump!$D$191*SUM(Assump!$D$53:$D$54)*Assump!$D$189+(SUM(CE133:CE134)-Assump!$D$191*SUM(Assump!$D$53:$D$54))*Assump!$D$190)*CE$98</f>
        <v>69.868566184174114</v>
      </c>
      <c r="CF135" s="85">
        <f ca="1">(Assump!$D$191*SUM(Assump!$D$53:$D$54)*Assump!$D$189+(SUM(CF133:CF134)-Assump!$D$191*SUM(Assump!$D$53:$D$54))*Assump!$D$190)*CF$98</f>
        <v>70.065889429346029</v>
      </c>
      <c r="CG135" s="85">
        <f ca="1">(Assump!$D$191*SUM(Assump!$D$53:$D$54)*Assump!$D$189+(SUM(CG133:CG134)-Assump!$D$191*SUM(Assump!$D$53:$D$54))*Assump!$D$190)*CG$98</f>
        <v>70.263858659475602</v>
      </c>
      <c r="CH135" s="85">
        <f ca="1">(Assump!$D$191*SUM(Assump!$D$53:$D$54)*Assump!$D$189+(SUM(CH133:CH134)-Assump!$D$191*SUM(Assump!$D$53:$D$54))*Assump!$D$190)*CH$98</f>
        <v>70.462475989349514</v>
      </c>
      <c r="CI135" s="85">
        <f ca="1">(Assump!$D$191*SUM(Assump!$D$53:$D$54)*Assump!$D$189+(SUM(CI133:CI134)-Assump!$D$191*SUM(Assump!$D$53:$D$54))*Assump!$D$190)*CI$98</f>
        <v>70.661743540677662</v>
      </c>
      <c r="CJ135" s="85">
        <f ca="1">(Assump!$D$191*SUM(Assump!$D$53:$D$54)*Assump!$D$189+(SUM(CJ133:CJ134)-Assump!$D$191*SUM(Assump!$D$53:$D$54))*Assump!$D$190)*CJ$98</f>
        <v>70.861663442115898</v>
      </c>
      <c r="CK135" s="85">
        <f ca="1">(Assump!$D$191*SUM(Assump!$D$53:$D$54)*Assump!$D$189+(SUM(CK133:CK134)-Assump!$D$191*SUM(Assump!$D$53:$D$54))*Assump!$D$190)*CK$98</f>
        <v>71.062237829288733</v>
      </c>
      <c r="CL135" s="85">
        <f ca="1">(Assump!$D$191*SUM(Assump!$D$53:$D$54)*Assump!$D$189+(SUM(CL133:CL134)-Assump!$D$191*SUM(Assump!$D$53:$D$54))*Assump!$D$190)*CL$98</f>
        <v>71.263468844812138</v>
      </c>
      <c r="CM135" s="85">
        <f ca="1">(Assump!$D$191*SUM(Assump!$D$53:$D$54)*Assump!$D$189+(SUM(CM133:CM134)-Assump!$D$191*SUM(Assump!$D$53:$D$54))*Assump!$D$190)*CM$98</f>
        <v>71.465358638316474</v>
      </c>
      <c r="CN135" s="85">
        <f ca="1">(Assump!$D$191*SUM(Assump!$D$53:$D$54)*Assump!$D$189+(SUM(CN133:CN134)-Assump!$D$191*SUM(Assump!$D$53:$D$54))*Assump!$D$190)*CN$98</f>
        <v>71.667909366469431</v>
      </c>
      <c r="CO135" s="85">
        <f ca="1">(Assump!$D$191*SUM(Assump!$D$53:$D$54)*Assump!$D$189+(SUM(CO133:CO134)-Assump!$D$191*SUM(Assump!$D$53:$D$54))*Assump!$D$190)*CO$98</f>
        <v>71.87112319299905</v>
      </c>
      <c r="CP135" s="85">
        <f ca="1">(Assump!$D$191*SUM(Assump!$D$53:$D$54)*Assump!$D$189+(SUM(CP133:CP134)-Assump!$D$191*SUM(Assump!$D$53:$D$54))*Assump!$D$190)*CP$98</f>
        <v>72.075002288716874</v>
      </c>
      <c r="CQ135" s="85">
        <f ca="1">(Assump!$D$191*SUM(Assump!$D$53:$D$54)*Assump!$D$189+(SUM(CQ133:CQ134)-Assump!$D$191*SUM(Assump!$D$53:$D$54))*Assump!$D$190)*CQ$98</f>
        <v>72.279548831541106</v>
      </c>
      <c r="CR135" s="85">
        <f ca="1">(Assump!$D$191*SUM(Assump!$D$53:$D$54)*Assump!$D$189+(SUM(CR133:CR134)-Assump!$D$191*SUM(Assump!$D$53:$D$54))*Assump!$D$190)*CR$98</f>
        <v>72.484765006519908</v>
      </c>
      <c r="CS135" s="85">
        <f ca="1">(Assump!$D$191*SUM(Assump!$D$53:$D$54)*Assump!$D$189+(SUM(CS133:CS134)-Assump!$D$191*SUM(Assump!$D$53:$D$54))*Assump!$D$190)*CS$98</f>
        <v>72.690653005854671</v>
      </c>
      <c r="CT135" s="85">
        <f ca="1">(Assump!$D$191*SUM(Assump!$D$53:$D$54)*Assump!$D$189+(SUM(CT133:CT134)-Assump!$D$191*SUM(Assump!$D$53:$D$54))*Assump!$D$190)*CT$98</f>
        <v>72.89721502892354</v>
      </c>
      <c r="CU135" s="85">
        <f ca="1">(Assump!$D$191*SUM(Assump!$D$53:$D$54)*Assump!$D$189+(SUM(CU133:CU134)-Assump!$D$191*SUM(Assump!$D$53:$D$54))*Assump!$D$190)*CU$98</f>
        <v>73.104453282304817</v>
      </c>
      <c r="CV135" s="85">
        <f ca="1">(Assump!$D$191*SUM(Assump!$D$53:$D$54)*Assump!$D$189+(SUM(CV133:CV134)-Assump!$D$191*SUM(Assump!$D$53:$D$54))*Assump!$D$190)*CV$98</f>
        <v>73.312369979800593</v>
      </c>
      <c r="CW135" s="85">
        <f ca="1">(Assump!$D$191*SUM(Assump!$D$53:$D$54)*Assump!$D$189+(SUM(CW133:CW134)-Assump!$D$191*SUM(Assump!$D$53:$D$54))*Assump!$D$190)*CW$98</f>
        <v>73.520967342460324</v>
      </c>
      <c r="CX135" s="85">
        <f ca="1">(Assump!$D$191*SUM(Assump!$D$53:$D$54)*Assump!$D$189+(SUM(CX133:CX134)-Assump!$D$191*SUM(Assump!$D$53:$D$54))*Assump!$D$190)*CX$98</f>
        <v>73.730247598604677</v>
      </c>
      <c r="CY135" s="85">
        <f ca="1">(Assump!$D$191*SUM(Assump!$D$53:$D$54)*Assump!$D$189+(SUM(CY133:CY134)-Assump!$D$191*SUM(Assump!$D$53:$D$54))*Assump!$D$190)*CY$98</f>
        <v>73.940212983849193</v>
      </c>
      <c r="CZ135" s="85">
        <f ca="1">(Assump!$D$191*SUM(Assump!$D$53:$D$54)*Assump!$D$189+(SUM(CZ133:CZ134)-Assump!$D$191*SUM(Assump!$D$53:$D$54))*Assump!$D$190)*CZ$98</f>
        <v>74.150865741128257</v>
      </c>
      <c r="DA135" s="85">
        <f ca="1">(Assump!$D$191*SUM(Assump!$D$53:$D$54)*Assump!$D$189+(SUM(DA133:DA134)-Assump!$D$191*SUM(Assump!$D$53:$D$54))*Assump!$D$190)*DA$98</f>
        <v>74.36220812071906</v>
      </c>
      <c r="DB135" s="85">
        <f ca="1">(Assump!$D$191*SUM(Assump!$D$53:$D$54)*Assump!$D$189+(SUM(DB133:DB134)-Assump!$D$191*SUM(Assump!$D$53:$D$54))*Assump!$D$190)*DB$98</f>
        <v>74.574242380265602</v>
      </c>
      <c r="DC135" s="85">
        <f ca="1">(Assump!$D$191*SUM(Assump!$D$53:$D$54)*Assump!$D$189+(SUM(DC133:DC134)-Assump!$D$191*SUM(Assump!$D$53:$D$54))*Assump!$D$190)*DC$98</f>
        <v>74.786970784802804</v>
      </c>
      <c r="DD135" s="85">
        <f ca="1">(Assump!$D$191*SUM(Assump!$D$53:$D$54)*Assump!$D$189+(SUM(DD133:DD134)-Assump!$D$191*SUM(Assump!$D$53:$D$54))*Assump!$D$190)*DD$98</f>
        <v>75.000395606780756</v>
      </c>
      <c r="DE135" s="85">
        <f ca="1">(Assump!$D$191*SUM(Assump!$D$53:$D$54)*Assump!$D$189+(SUM(DE133:DE134)-Assump!$D$191*SUM(Assump!$D$53:$D$54))*Assump!$D$190)*DE$98</f>
        <v>75.214519126088916</v>
      </c>
      <c r="DF135" s="85">
        <f ca="1">(Assump!$D$191*SUM(Assump!$D$53:$D$54)*Assump!$D$189+(SUM(DF133:DF134)-Assump!$D$191*SUM(Assump!$D$53:$D$54))*Assump!$D$190)*DF$98</f>
        <v>75.429343630080524</v>
      </c>
      <c r="DG135" s="85">
        <f ca="1">(Assump!$D$191*SUM(Assump!$D$53:$D$54)*Assump!$D$189+(SUM(DG133:DG134)-Assump!$D$191*SUM(Assump!$D$53:$D$54))*Assump!$D$190)*DG$98</f>
        <v>75.644871413597073</v>
      </c>
      <c r="DH135" s="85">
        <f ca="1">(Assump!$D$191*SUM(Assump!$D$53:$D$54)*Assump!$D$189+(SUM(DH133:DH134)-Assump!$D$191*SUM(Assump!$D$53:$D$54))*Assump!$D$190)*DH$98</f>
        <v>75.861104778992669</v>
      </c>
      <c r="DI135" s="85">
        <f ca="1">(Assump!$D$191*SUM(Assump!$D$53:$D$54)*Assump!$D$189+(SUM(DI133:DI134)-Assump!$D$191*SUM(Assump!$D$53:$D$54))*Assump!$D$190)*DI$98</f>
        <v>76.07804603615881</v>
      </c>
      <c r="DJ135" s="85">
        <f ca="1">(Assump!$D$191*SUM(Assump!$D$53:$D$54)*Assump!$D$189+(SUM(DJ133:DJ134)-Assump!$D$191*SUM(Assump!$D$53:$D$54))*Assump!$D$190)*DJ$98</f>
        <v>76.295697502548919</v>
      </c>
      <c r="DK135" s="85">
        <f ca="1">(Assump!$D$191*SUM(Assump!$D$53:$D$54)*Assump!$D$189+(SUM(DK133:DK134)-Assump!$D$191*SUM(Assump!$D$53:$D$54))*Assump!$D$190)*DK$98</f>
        <v>76.514061503203209</v>
      </c>
      <c r="DL135" s="85">
        <f ca="1">(Assump!$D$191*SUM(Assump!$D$53:$D$54)*Assump!$D$189+(SUM(DL133:DL134)-Assump!$D$191*SUM(Assump!$D$53:$D$54))*Assump!$D$190)*DL$98</f>
        <v>76.733140370773441</v>
      </c>
      <c r="DM135" s="85">
        <f ca="1">(Assump!$D$191*SUM(Assump!$D$53:$D$54)*Assump!$D$189+(SUM(DM133:DM134)-Assump!$D$191*SUM(Assump!$D$53:$D$54))*Assump!$D$190)*DM$98</f>
        <v>76.952936445547891</v>
      </c>
      <c r="DN135" s="85">
        <f ca="1">(Assump!$D$191*SUM(Assump!$D$53:$D$54)*Assump!$D$189+(SUM(DN133:DN134)-Assump!$D$191*SUM(Assump!$D$53:$D$54))*Assump!$D$190)*DN$98</f>
        <v>77.173452075476291</v>
      </c>
      <c r="DO135" s="85">
        <f ca="1">(Assump!$D$191*SUM(Assump!$D$53:$D$54)*Assump!$D$189+(SUM(DO133:DO134)-Assump!$D$191*SUM(Assump!$D$53:$D$54))*Assump!$D$190)*DO$98</f>
        <v>77.394689616194981</v>
      </c>
      <c r="DP135" s="85">
        <f ca="1">(Assump!$D$191*SUM(Assump!$D$53:$D$54)*Assump!$D$189+(SUM(DP133:DP134)-Assump!$D$191*SUM(Assump!$D$53:$D$54))*Assump!$D$190)*DP$98</f>
        <v>77.616651431052034</v>
      </c>
      <c r="DQ135" s="85">
        <f ca="1">(Assump!$D$191*SUM(Assump!$D$53:$D$54)*Assump!$D$189+(SUM(DQ133:DQ134)-Assump!$D$191*SUM(Assump!$D$53:$D$54))*Assump!$D$190)*DQ$98</f>
        <v>77.839339891132525</v>
      </c>
      <c r="DR135" s="85">
        <f ca="1">(Assump!$D$191*SUM(Assump!$D$53:$D$54)*Assump!$D$189+(SUM(DR133:DR134)-Assump!$D$191*SUM(Assump!$D$53:$D$54))*Assump!$D$190)*DR$98</f>
        <v>78.062757375283809</v>
      </c>
      <c r="DS135" s="85">
        <f ca="1">(Assump!$D$191*SUM(Assump!$D$53:$D$54)*Assump!$D$189+(SUM(DS133:DS134)-Assump!$D$191*SUM(Assump!$D$53:$D$54))*Assump!$D$190)*DS$98</f>
        <v>78.286906270141003</v>
      </c>
      <c r="DT135" s="85">
        <f ca="1">(Assump!$D$191*SUM(Assump!$D$53:$D$54)*Assump!$D$189+(SUM(DT133:DT134)-Assump!$D$191*SUM(Assump!$D$53:$D$54))*Assump!$D$190)*DT$98</f>
        <v>78.511788970152423</v>
      </c>
      <c r="DU135" s="85">
        <f ca="1">(Assump!$D$191*SUM(Assump!$D$53:$D$54)*Assump!$D$189+(SUM(DU133:DU134)-Assump!$D$191*SUM(Assump!$D$53:$D$54))*Assump!$D$190)*DU$98</f>
        <v>78.737407877605193</v>
      </c>
      <c r="DV135" s="85">
        <f ca="1">(Assump!$D$191*SUM(Assump!$D$53:$D$54)*Assump!$D$189+(SUM(DV133:DV134)-Assump!$D$191*SUM(Assump!$D$53:$D$54))*Assump!$D$190)*DV$98</f>
        <v>78.963765402650921</v>
      </c>
      <c r="DW135" s="85">
        <f ca="1">(Assump!$D$191*SUM(Assump!$D$53:$D$54)*Assump!$D$189+(SUM(DW133:DW134)-Assump!$D$191*SUM(Assump!$D$53:$D$54))*Assump!$D$190)*DW$98</f>
        <v>79.190863963331381</v>
      </c>
      <c r="DX135" s="85">
        <f ca="1">(Assump!$D$191*SUM(Assump!$D$53:$D$54)*Assump!$D$189+(SUM(DX133:DX134)-Assump!$D$191*SUM(Assump!$D$53:$D$54))*Assump!$D$190)*DX$98</f>
        <v>79.418705985604433</v>
      </c>
      <c r="DY135" s="85">
        <f ca="1">(Assump!$D$191*SUM(Assump!$D$53:$D$54)*Assump!$D$189+(SUM(DY133:DY134)-Assump!$D$191*SUM(Assump!$D$53:$D$54))*Assump!$D$190)*DY$98</f>
        <v>79.647293903369842</v>
      </c>
      <c r="DZ135" s="85">
        <f ca="1">(Assump!$D$191*SUM(Assump!$D$53:$D$54)*Assump!$D$189+(SUM(DZ133:DZ134)-Assump!$D$191*SUM(Assump!$D$53:$D$54))*Assump!$D$190)*DZ$98</f>
        <v>79.876630158495374</v>
      </c>
      <c r="EA135" s="85">
        <f ca="1">(Assump!$D$191*SUM(Assump!$D$53:$D$54)*Assump!$D$189+(SUM(EA133:EA134)-Assump!$D$191*SUM(Assump!$D$53:$D$54))*Assump!$D$190)*EA$98</f>
        <v>80.106717200842809</v>
      </c>
      <c r="EB135" s="85">
        <f ca="1">(Assump!$D$191*SUM(Assump!$D$53:$D$54)*Assump!$D$189+(SUM(EB133:EB134)-Assump!$D$191*SUM(Assump!$D$53:$D$54))*Assump!$D$190)*EB$98</f>
        <v>80.337557488294152</v>
      </c>
      <c r="EC135" s="85">
        <f ca="1">(Assump!$D$191*SUM(Assump!$D$53:$D$54)*Assump!$D$189+(SUM(EC133:EC134)-Assump!$D$191*SUM(Assump!$D$53:$D$54))*Assump!$D$190)*EC$98</f>
        <v>80.569153486777864</v>
      </c>
      <c r="ED135" s="85">
        <f ca="1">(Assump!$D$191*SUM(Assump!$D$53:$D$54)*Assump!$D$189+(SUM(ED133:ED134)-Assump!$D$191*SUM(Assump!$D$53:$D$54))*Assump!$D$190)*ED$98</f>
        <v>80.801507670295209</v>
      </c>
      <c r="EE135" s="85">
        <f ca="1">(Assump!$D$191*SUM(Assump!$D$53:$D$54)*Assump!$D$189+(SUM(EE133:EE134)-Assump!$D$191*SUM(Assump!$D$53:$D$54))*Assump!$D$190)*EE$98</f>
        <v>81.034622520946684</v>
      </c>
      <c r="EF135" s="85">
        <f ca="1">(Assump!$D$191*SUM(Assump!$D$53:$D$54)*Assump!$D$189+(SUM(EF133:EF134)-Assump!$D$191*SUM(Assump!$D$53:$D$54))*Assump!$D$190)*EF$98</f>
        <v>81.268500528958569</v>
      </c>
      <c r="EG135" s="85">
        <f ca="1">(Assump!$D$191*SUM(Assump!$D$53:$D$54)*Assump!$D$189+(SUM(EG133:EG134)-Assump!$D$191*SUM(Assump!$D$53:$D$54))*Assump!$D$190)*EG$98</f>
        <v>81.503144192709442</v>
      </c>
      <c r="EH135" s="85">
        <f ca="1">(Assump!$D$191*SUM(Assump!$D$53:$D$54)*Assump!$D$189+(SUM(EH133:EH134)-Assump!$D$191*SUM(Assump!$D$53:$D$54))*Assump!$D$190)*EH$98</f>
        <v>81.738556018756995</v>
      </c>
      <c r="EI135" s="85">
        <f ca="1">(Assump!$D$191*SUM(Assump!$D$53:$D$54)*Assump!$D$189+(SUM(EI133:EI134)-Assump!$D$191*SUM(Assump!$D$53:$D$54))*Assump!$D$190)*EI$98</f>
        <v>81.974738521864694</v>
      </c>
      <c r="EJ135" s="85">
        <f ca="1">(Assump!$D$191*SUM(Assump!$D$53:$D$54)*Assump!$D$189+(SUM(EJ133:EJ134)-Assump!$D$191*SUM(Assump!$D$53:$D$54))*Assump!$D$190)*EJ$98</f>
        <v>82.211694225028651</v>
      </c>
      <c r="EK135" s="85">
        <f ca="1">(Assump!$D$191*SUM(Assump!$D$53:$D$54)*Assump!$D$189+(SUM(EK133:EK134)-Assump!$D$191*SUM(Assump!$D$53:$D$54))*Assump!$D$190)*EK$98</f>
        <v>82.449425659504683</v>
      </c>
      <c r="EL135" s="85">
        <f ca="1">(Assump!$D$191*SUM(Assump!$D$53:$D$54)*Assump!$D$189+(SUM(EL133:EL134)-Assump!$D$191*SUM(Assump!$D$53:$D$54))*Assump!$D$190)*EL$98</f>
        <v>82.687935364835255</v>
      </c>
      <c r="EM135" s="85">
        <f ca="1">(Assump!$D$191*SUM(Assump!$D$53:$D$54)*Assump!$D$189+(SUM(EM133:EM134)-Assump!$D$191*SUM(Assump!$D$53:$D$54))*Assump!$D$190)*EM$98</f>
        <v>82.927225888876592</v>
      </c>
      <c r="EN135" s="85">
        <f ca="1">(Assump!$D$191*SUM(Assump!$D$53:$D$54)*Assump!$D$189+(SUM(EN133:EN134)-Assump!$D$191*SUM(Assump!$D$53:$D$54))*Assump!$D$190)*EN$98</f>
        <v>83.167299787825982</v>
      </c>
      <c r="EO135" s="85">
        <f ca="1">(Assump!$D$191*SUM(Assump!$D$53:$D$54)*Assump!$D$189+(SUM(EO133:EO134)-Assump!$D$191*SUM(Assump!$D$53:$D$54))*Assump!$D$190)*EO$98</f>
        <v>83.408159626249031</v>
      </c>
      <c r="EP135" s="85">
        <f ca="1">(Assump!$D$191*SUM(Assump!$D$53:$D$54)*Assump!$D$189+(SUM(EP133:EP134)-Assump!$D$191*SUM(Assump!$D$53:$D$54))*Assump!$D$190)*EP$98</f>
        <v>83.649807977107059</v>
      </c>
      <c r="EQ135" s="85">
        <f ca="1">(Assump!$D$191*SUM(Assump!$D$53:$D$54)*Assump!$D$189+(SUM(EQ133:EQ134)-Assump!$D$191*SUM(Assump!$D$53:$D$54))*Assump!$D$190)*EQ$98</f>
        <v>83.892247421784603</v>
      </c>
      <c r="ER135" s="85">
        <f ca="1">(Assump!$D$191*SUM(Assump!$D$53:$D$54)*Assump!$D$189+(SUM(ER133:ER134)-Assump!$D$191*SUM(Assump!$D$53:$D$54))*Assump!$D$190)*ER$98</f>
        <v>84.135480550116952</v>
      </c>
      <c r="ES135" s="85">
        <f ca="1">(Assump!$D$191*SUM(Assump!$D$53:$D$54)*Assump!$D$189+(SUM(ES133:ES134)-Assump!$D$191*SUM(Assump!$D$53:$D$54))*Assump!$D$190)*ES$98</f>
        <v>84.379509960417877</v>
      </c>
      <c r="ET135" s="85">
        <f ca="1">(Assump!$D$191*SUM(Assump!$D$53:$D$54)*Assump!$D$189+(SUM(ET133:ET134)-Assump!$D$191*SUM(Assump!$D$53:$D$54))*Assump!$D$190)*ET$98</f>
        <v>84.62433825950734</v>
      </c>
      <c r="EU135" s="85">
        <f ca="1">(Assump!$D$191*SUM(Assump!$D$53:$D$54)*Assump!$D$189+(SUM(EU133:EU134)-Assump!$D$191*SUM(Assump!$D$53:$D$54))*Assump!$D$190)*EU$98</f>
        <v>84.869968062739318</v>
      </c>
      <c r="EV135" s="85">
        <f ca="1">(Assump!$D$191*SUM(Assump!$D$53:$D$54)*Assump!$D$189+(SUM(EV133:EV134)-Assump!$D$191*SUM(Assump!$D$53:$D$54))*Assump!$D$190)*EV$98</f>
        <v>85.116401994029843</v>
      </c>
      <c r="EW135" s="85">
        <f ca="1">(Assump!$D$191*SUM(Assump!$D$53:$D$54)*Assump!$D$189+(SUM(EW133:EW134)-Assump!$D$191*SUM(Assump!$D$53:$D$54))*Assump!$D$190)*EW$98</f>
        <v>85.363642685884926</v>
      </c>
      <c r="EX135" s="85">
        <f ca="1">(Assump!$D$191*SUM(Assump!$D$53:$D$54)*Assump!$D$189+(SUM(EX133:EX134)-Assump!$D$191*SUM(Assump!$D$53:$D$54))*Assump!$D$190)*EX$98</f>
        <v>85.611692779428708</v>
      </c>
      <c r="EY135" s="85">
        <f ca="1">(Assump!$D$191*SUM(Assump!$D$53:$D$54)*Assump!$D$189+(SUM(EY133:EY134)-Assump!$D$191*SUM(Assump!$D$53:$D$54))*Assump!$D$190)*EY$98</f>
        <v>85.860554924431696</v>
      </c>
      <c r="EZ135" s="85">
        <f ca="1">(Assump!$D$191*SUM(Assump!$D$53:$D$54)*Assump!$D$189+(SUM(EZ133:EZ134)-Assump!$D$191*SUM(Assump!$D$53:$D$54))*Assump!$D$190)*EZ$98</f>
        <v>86.110231779339074</v>
      </c>
      <c r="FA135" s="85">
        <f ca="1">(Assump!$D$191*SUM(Assump!$D$53:$D$54)*Assump!$D$189+(SUM(FA133:FA134)-Assump!$D$191*SUM(Assump!$D$53:$D$54))*Assump!$D$190)*FA$98</f>
        <v>86.36072601129905</v>
      </c>
      <c r="FB135" s="85">
        <f ca="1">(Assump!$D$191*SUM(Assump!$D$53:$D$54)*Assump!$D$189+(SUM(FB133:FB134)-Assump!$D$191*SUM(Assump!$D$53:$D$54))*Assump!$D$190)*FB$98</f>
        <v>86.61204029619141</v>
      </c>
      <c r="FC135" s="85">
        <f ca="1">(Assump!$D$191*SUM(Assump!$D$53:$D$54)*Assump!$D$189+(SUM(FC133:FC134)-Assump!$D$191*SUM(Assump!$D$53:$D$54))*Assump!$D$190)*FC$98</f>
        <v>86.864177318656061</v>
      </c>
      <c r="FD135" s="85">
        <f ca="1">(Assump!$D$191*SUM(Assump!$D$53:$D$54)*Assump!$D$189+(SUM(FD133:FD134)-Assump!$D$191*SUM(Assump!$D$53:$D$54))*Assump!$D$190)*FD$98</f>
        <v>87.117139772121689</v>
      </c>
      <c r="FE135" s="85">
        <f ca="1">(Assump!$D$191*SUM(Assump!$D$53:$D$54)*Assump!$D$189+(SUM(FE133:FE134)-Assump!$D$191*SUM(Assump!$D$53:$D$54))*Assump!$D$190)*FE$98</f>
        <v>87.370930358834656</v>
      </c>
      <c r="FF135" s="85">
        <f ca="1">(Assump!$D$191*SUM(Assump!$D$53:$D$54)*Assump!$D$189+(SUM(FF133:FF134)-Assump!$D$191*SUM(Assump!$D$53:$D$54))*Assump!$D$190)*FF$98</f>
        <v>87.625551789887695</v>
      </c>
      <c r="FG135" s="85">
        <f ca="1">(Assump!$D$191*SUM(Assump!$D$53:$D$54)*Assump!$D$189+(SUM(FG133:FG134)-Assump!$D$191*SUM(Assump!$D$53:$D$54))*Assump!$D$190)*FG$98</f>
        <v>87.881006785248957</v>
      </c>
      <c r="FH135" s="85">
        <f ca="1">(Assump!$D$191*SUM(Assump!$D$53:$D$54)*Assump!$D$189+(SUM(FH133:FH134)-Assump!$D$191*SUM(Assump!$D$53:$D$54))*Assump!$D$190)*FH$98</f>
        <v>88.137298073791101</v>
      </c>
      <c r="FI135" s="85">
        <f ca="1">(Assump!$D$191*SUM(Assump!$D$53:$D$54)*Assump!$D$189+(SUM(FI133:FI134)-Assump!$D$191*SUM(Assump!$D$53:$D$54))*Assump!$D$190)*FI$98</f>
        <v>88.394428393320368</v>
      </c>
      <c r="FJ135" s="85">
        <f ca="1">(Assump!$D$191*SUM(Assump!$D$53:$D$54)*Assump!$D$189+(SUM(FJ133:FJ134)-Assump!$D$191*SUM(Assump!$D$53:$D$54))*Assump!$D$190)*FJ$98</f>
        <v>88.652400490605899</v>
      </c>
      <c r="FK135" s="85">
        <f ca="1">(Assump!$D$191*SUM(Assump!$D$53:$D$54)*Assump!$D$189+(SUM(FK133:FK134)-Assump!$D$191*SUM(Assump!$D$53:$D$54))*Assump!$D$190)*FK$98</f>
        <v>88.91121712140901</v>
      </c>
      <c r="FL135" s="85">
        <f ca="1">(Assump!$D$191*SUM(Assump!$D$53:$D$54)*Assump!$D$189+(SUM(FL133:FL134)-Assump!$D$191*SUM(Assump!$D$53:$D$54))*Assump!$D$190)*FL$98</f>
        <v>89.170881050512676</v>
      </c>
      <c r="FM135" s="85">
        <f ca="1">(Assump!$D$191*SUM(Assump!$D$53:$D$54)*Assump!$D$189+(SUM(FM133:FM134)-Assump!$D$191*SUM(Assump!$D$53:$D$54))*Assump!$D$190)*FM$98</f>
        <v>89.431395051751053</v>
      </c>
      <c r="FN135" s="85">
        <f ca="1">(Assump!$D$191*SUM(Assump!$D$53:$D$54)*Assump!$D$189+(SUM(FN133:FN134)-Assump!$D$191*SUM(Assump!$D$53:$D$54))*Assump!$D$190)*FN$98</f>
        <v>89.692761908039117</v>
      </c>
      <c r="FO135" s="85">
        <f ca="1">(Assump!$D$191*SUM(Assump!$D$53:$D$54)*Assump!$D$189+(SUM(FO133:FO134)-Assump!$D$191*SUM(Assump!$D$53:$D$54))*Assump!$D$190)*FO$98</f>
        <v>89.954984411402322</v>
      </c>
      <c r="FP135" s="85">
        <f ca="1">(Assump!$D$191*SUM(Assump!$D$53:$D$54)*Assump!$D$189+(SUM(FP133:FP134)-Assump!$D$191*SUM(Assump!$D$53:$D$54))*Assump!$D$190)*FP$98</f>
        <v>90.218065363006602</v>
      </c>
      <c r="FQ135" s="85">
        <f ca="1">(Assump!$D$191*SUM(Assump!$D$53:$D$54)*Assump!$D$189+(SUM(FQ133:FQ134)-Assump!$D$191*SUM(Assump!$D$53:$D$54))*Assump!$D$190)*FQ$98</f>
        <v>90.482007573188085</v>
      </c>
      <c r="FR135" s="85">
        <f ca="1">(Assump!$D$191*SUM(Assump!$D$53:$D$54)*Assump!$D$189+(SUM(FR133:FR134)-Assump!$D$191*SUM(Assump!$D$53:$D$54))*Assump!$D$190)*FR$98</f>
        <v>90.746813861483247</v>
      </c>
      <c r="FS135" s="85">
        <f ca="1">(Assump!$D$191*SUM(Assump!$D$53:$D$54)*Assump!$D$189+(SUM(FS133:FS134)-Assump!$D$191*SUM(Assump!$D$53:$D$54))*Assump!$D$190)*FS$98</f>
        <v>91.012487056658969</v>
      </c>
      <c r="FT135" s="85">
        <f ca="1">(Assump!$D$191*SUM(Assump!$D$53:$D$54)*Assump!$D$189+(SUM(FT133:FT134)-Assump!$D$191*SUM(Assump!$D$53:$D$54))*Assump!$D$190)*FT$98</f>
        <v>91.279029996742793</v>
      </c>
      <c r="FU135" s="85">
        <f ca="1">(Assump!$D$191*SUM(Assump!$D$53:$D$54)*Assump!$D$189+(SUM(FU133:FU134)-Assump!$D$191*SUM(Assump!$D$53:$D$54))*Assump!$D$190)*FU$98</f>
        <v>91.546445529053244</v>
      </c>
      <c r="FV135" s="85">
        <f ca="1">(Assump!$D$191*SUM(Assump!$D$53:$D$54)*Assump!$D$189+(SUM(FV133:FV134)-Assump!$D$191*SUM(Assump!$D$53:$D$54))*Assump!$D$190)*FV$98</f>
        <v>91.81473651023019</v>
      </c>
      <c r="FW135" s="85">
        <f ca="1">(Assump!$D$191*SUM(Assump!$D$53:$D$54)*Assump!$D$189+(SUM(FW133:FW134)-Assump!$D$191*SUM(Assump!$D$53:$D$54))*Assump!$D$190)*FW$98</f>
        <v>92.083905806265435</v>
      </c>
      <c r="FX135" s="85">
        <f ca="1">(Assump!$D$191*SUM(Assump!$D$53:$D$54)*Assump!$D$189+(SUM(FX133:FX134)-Assump!$D$191*SUM(Assump!$D$53:$D$54))*Assump!$D$190)*FX$98</f>
        <v>92.35395629253324</v>
      </c>
      <c r="FY135" s="85">
        <f ca="1">(Assump!$D$191*SUM(Assump!$D$53:$D$54)*Assump!$D$189+(SUM(FY133:FY134)-Assump!$D$191*SUM(Assump!$D$53:$D$54))*Assump!$D$190)*FY$98</f>
        <v>92.624890853821142</v>
      </c>
      <c r="FZ135" s="85">
        <f ca="1">(Assump!$D$191*SUM(Assump!$D$53:$D$54)*Assump!$D$189+(SUM(FZ133:FZ134)-Assump!$D$191*SUM(Assump!$D$53:$D$54))*Assump!$D$190)*FZ$98</f>
        <v>92.896712384360725</v>
      </c>
      <c r="GA135" s="85">
        <f ca="1">(Assump!$D$191*SUM(Assump!$D$53:$D$54)*Assump!$D$189+(SUM(GA133:GA134)-Assump!$D$191*SUM(Assump!$D$53:$D$54))*Assump!$D$190)*GA$98</f>
        <v>93.169423787858463</v>
      </c>
      <c r="GB135" s="85">
        <f ca="1">(Assump!$D$191*SUM(Assump!$D$53:$D$54)*Assump!$D$189+(SUM(GB133:GB134)-Assump!$D$191*SUM(Assump!$D$53:$D$54))*Assump!$D$190)*GB$98</f>
        <v>93.44302797752691</v>
      </c>
      <c r="GC135" s="85">
        <f ca="1">(Assump!$D$191*SUM(Assump!$D$53:$D$54)*Assump!$D$189+(SUM(GC133:GC134)-Assump!$D$191*SUM(Assump!$D$53:$D$54))*Assump!$D$190)*GC$98</f>
        <v>93.717527876115653</v>
      </c>
      <c r="GD135" s="85">
        <f ca="1">(Assump!$D$191*SUM(Assump!$D$53:$D$54)*Assump!$D$189+(SUM(GD133:GD134)-Assump!$D$191*SUM(Assump!$D$53:$D$54))*Assump!$D$190)*GD$98</f>
        <v>93.99292641594262</v>
      </c>
      <c r="GE135" s="85">
        <f ca="1">(Assump!$D$191*SUM(Assump!$D$53:$D$54)*Assump!$D$189+(SUM(GE133:GE134)-Assump!$D$191*SUM(Assump!$D$53:$D$54))*Assump!$D$190)*GE$98</f>
        <v>94.269226538925366</v>
      </c>
      <c r="GF135" s="85">
        <f ca="1">(Assump!$D$191*SUM(Assump!$D$53:$D$54)*Assump!$D$189+(SUM(GF133:GF134)-Assump!$D$191*SUM(Assump!$D$53:$D$54))*Assump!$D$190)*GF$98</f>
        <v>94.546431196612545</v>
      </c>
      <c r="GG135" s="85">
        <f ca="1">(Assump!$D$191*SUM(Assump!$D$53:$D$54)*Assump!$D$189+(SUM(GG133:GG134)-Assump!$D$191*SUM(Assump!$D$53:$D$54))*Assump!$D$190)*GG$98</f>
        <v>94.824543350215421</v>
      </c>
      <c r="GH135" s="85">
        <f ca="1">(Assump!$D$191*SUM(Assump!$D$53:$D$54)*Assump!$D$189+(SUM(GH133:GH134)-Assump!$D$191*SUM(Assump!$D$53:$D$54))*Assump!$D$190)*GH$98</f>
        <v>95.103565970639451</v>
      </c>
      <c r="GI135" s="85">
        <f ca="1">(Assump!$D$191*SUM(Assump!$D$53:$D$54)*Assump!$D$189+(SUM(GI133:GI134)-Assump!$D$191*SUM(Assump!$D$53:$D$54))*Assump!$D$190)*GI$98</f>
        <v>95.383502038516085</v>
      </c>
      <c r="GJ135" s="85">
        <f ca="1">(Assump!$D$191*SUM(Assump!$D$53:$D$54)*Assump!$D$189+(SUM(GJ133:GJ134)-Assump!$D$191*SUM(Assump!$D$53:$D$54))*Assump!$D$190)*GJ$98</f>
        <v>95.664354544234612</v>
      </c>
      <c r="GK135" s="85">
        <f ca="1">(Assump!$D$191*SUM(Assump!$D$53:$D$54)*Assump!$D$189+(SUM(GK133:GK134)-Assump!$D$191*SUM(Assump!$D$53:$D$54))*Assump!$D$190)*GK$98</f>
        <v>95.946126487974041</v>
      </c>
      <c r="GL135" s="85">
        <f ca="1">(Assump!$D$191*SUM(Assump!$D$53:$D$54)*Assump!$D$189+(SUM(GL133:GL134)-Assump!$D$191*SUM(Assump!$D$53:$D$54))*Assump!$D$190)*GL$98</f>
        <v>96.228820879735181</v>
      </c>
      <c r="GM135" s="85">
        <f ca="1">(Assump!$D$191*SUM(Assump!$D$53:$D$54)*Assump!$D$189+(SUM(GM133:GM134)-Assump!$D$191*SUM(Assump!$D$53:$D$54))*Assump!$D$190)*GM$98</f>
        <v>96.512440739372835</v>
      </c>
      <c r="GN135" s="85">
        <f ca="1">(Assump!$D$191*SUM(Assump!$D$53:$D$54)*Assump!$D$189+(SUM(GN133:GN134)-Assump!$D$191*SUM(Assump!$D$53:$D$54))*Assump!$D$190)*GN$98</f>
        <v>96.796989096628025</v>
      </c>
      <c r="GO135" s="85">
        <f ca="1">(Assump!$D$191*SUM(Assump!$D$53:$D$54)*Assump!$D$189+(SUM(GO133:GO134)-Assump!$D$191*SUM(Assump!$D$53:$D$54))*Assump!$D$190)*GO$98</f>
        <v>97.082468991160312</v>
      </c>
      <c r="GP135" s="85">
        <f ca="1">(Assump!$D$191*SUM(Assump!$D$53:$D$54)*Assump!$D$189+(SUM(GP133:GP134)-Assump!$D$191*SUM(Assump!$D$53:$D$54))*Assump!$D$190)*GP$98</f>
        <v>97.368883472580364</v>
      </c>
      <c r="GQ135" s="85">
        <f ca="1">(Assump!$D$191*SUM(Assump!$D$53:$D$54)*Assump!$D$189+(SUM(GQ133:GQ134)-Assump!$D$191*SUM(Assump!$D$53:$D$54))*Assump!$D$190)*GQ$98</f>
        <v>97.656235600482432</v>
      </c>
      <c r="GR135" s="85">
        <f ca="1">(Assump!$D$191*SUM(Assump!$D$53:$D$54)*Assump!$D$189+(SUM(GR133:GR134)-Assump!$D$191*SUM(Assump!$D$53:$D$54))*Assump!$D$190)*GR$98</f>
        <v>97.9445284444771</v>
      </c>
      <c r="GS135" s="85">
        <f ca="1">(Assump!$D$191*SUM(Assump!$D$53:$D$54)*Assump!$D$189+(SUM(GS133:GS134)-Assump!$D$191*SUM(Assump!$D$53:$D$54))*Assump!$D$190)*GS$98</f>
        <v>98.233765084224061</v>
      </c>
      <c r="GT135" s="85">
        <f ca="1">(Assump!$D$191*SUM(Assump!$D$53:$D$54)*Assump!$D$189+(SUM(GT133:GT134)-Assump!$D$191*SUM(Assump!$D$53:$D$54))*Assump!$D$190)*GT$98</f>
        <v>98.523948609465066</v>
      </c>
      <c r="GU135" s="85">
        <f ca="1">(Assump!$D$191*SUM(Assump!$D$53:$D$54)*Assump!$D$189+(SUM(GU133:GU134)-Assump!$D$191*SUM(Assump!$D$53:$D$54))*Assump!$D$190)*GU$98</f>
        <v>98.815082120056786</v>
      </c>
      <c r="GV135" s="85">
        <f ca="1">(Assump!$D$191*SUM(Assump!$D$53:$D$54)*Assump!$D$189+(SUM(GV133:GV134)-Assump!$D$191*SUM(Assump!$D$53:$D$54))*Assump!$D$190)*GV$98</f>
        <v>99.107168726004033</v>
      </c>
      <c r="GW135" s="85">
        <f ca="1">(Assump!$D$191*SUM(Assump!$D$53:$D$54)*Assump!$D$189+(SUM(GW133:GW134)-Assump!$D$191*SUM(Assump!$D$53:$D$54))*Assump!$D$190)*GW$98</f>
        <v>99.400211547493043</v>
      </c>
      <c r="GX135" s="85">
        <f ca="1">(Assump!$D$191*SUM(Assump!$D$53:$D$54)*Assump!$D$189+(SUM(GX133:GX134)-Assump!$D$191*SUM(Assump!$D$53:$D$54))*Assump!$D$190)*GX$98</f>
        <v>99.694213714924643</v>
      </c>
      <c r="GY135" s="85">
        <f ca="1">(Assump!$D$191*SUM(Assump!$D$53:$D$54)*Assump!$D$189+(SUM(GY133:GY134)-Assump!$D$191*SUM(Assump!$D$53:$D$54))*Assump!$D$190)*GY$98</f>
        <v>99.989178368947819</v>
      </c>
      <c r="GZ135" s="85">
        <f ca="1">(Assump!$D$191*SUM(Assump!$D$53:$D$54)*Assump!$D$189+(SUM(GZ133:GZ134)-Assump!$D$191*SUM(Assump!$D$53:$D$54))*Assump!$D$190)*GZ$98</f>
        <v>100.28510866049322</v>
      </c>
      <c r="HA135" s="85">
        <f ca="1">(Assump!$D$191*SUM(Assump!$D$53:$D$54)*Assump!$D$189+(SUM(HA133:HA134)-Assump!$D$191*SUM(Assump!$D$53:$D$54))*Assump!$D$190)*HA$98</f>
        <v>100.5820077508068</v>
      </c>
      <c r="HB135" s="85">
        <f ca="1">(Assump!$D$191*SUM(Assump!$D$53:$D$54)*Assump!$D$189+(SUM(HB133:HB134)-Assump!$D$191*SUM(Assump!$D$53:$D$54))*Assump!$D$190)*HB$98</f>
        <v>100.87987881148365</v>
      </c>
      <c r="HC135" s="85">
        <f ca="1">(Assump!$D$191*SUM(Assump!$D$53:$D$54)*Assump!$D$189+(SUM(HC133:HC134)-Assump!$D$191*SUM(Assump!$D$53:$D$54))*Assump!$D$190)*HC$98</f>
        <v>101.17872502450177</v>
      </c>
      <c r="HD135" s="85">
        <f ca="1">(Assump!$D$191*SUM(Assump!$D$53:$D$54)*Assump!$D$189+(SUM(HD133:HD134)-Assump!$D$191*SUM(Assump!$D$53:$D$54))*Assump!$D$190)*HD$98</f>
        <v>101.47854958225624</v>
      </c>
      <c r="HE135" s="85">
        <f ca="1">(Assump!$D$191*SUM(Assump!$D$53:$D$54)*Assump!$D$189+(SUM(HE133:HE134)-Assump!$D$191*SUM(Assump!$D$53:$D$54))*Assump!$D$190)*HE$98</f>
        <v>101.77935568759311</v>
      </c>
      <c r="HF135" s="85">
        <f ca="1">(Assump!$D$191*SUM(Assump!$D$53:$D$54)*Assump!$D$189+(SUM(HF133:HF134)-Assump!$D$191*SUM(Assump!$D$53:$D$54))*Assump!$D$190)*HF$98</f>
        <v>102.08114655384374</v>
      </c>
      <c r="HG135" s="85">
        <f ca="1">(Assump!$D$191*SUM(Assump!$D$53:$D$54)*Assump!$D$189+(SUM(HG133:HG134)-Assump!$D$191*SUM(Assump!$D$53:$D$54))*Assump!$D$190)*HG$98</f>
        <v>102.3839254048591</v>
      </c>
      <c r="HH135" s="85">
        <f ca="1">(Assump!$D$191*SUM(Assump!$D$53:$D$54)*Assump!$D$189+(SUM(HH133:HH134)-Assump!$D$191*SUM(Assump!$D$53:$D$54))*Assump!$D$190)*HH$98</f>
        <v>102.68769547504425</v>
      </c>
      <c r="HI135" s="85">
        <f ca="1">(Assump!$D$191*SUM(Assump!$D$53:$D$54)*Assump!$D$189+(SUM(HI133:HI134)-Assump!$D$191*SUM(Assump!$D$53:$D$54))*Assump!$D$190)*HI$98</f>
        <v>102.99246000939281</v>
      </c>
      <c r="HJ135" s="85">
        <f ca="1">(Assump!$D$191*SUM(Assump!$D$53:$D$54)*Assump!$D$189+(SUM(HJ133:HJ134)-Assump!$D$191*SUM(Assump!$D$53:$D$54))*Assump!$D$190)*HJ$98</f>
        <v>103.29822226352169</v>
      </c>
      <c r="HK135" s="85">
        <f ca="1">(Assump!$D$191*SUM(Assump!$D$53:$D$54)*Assump!$D$189+(SUM(HK133:HK134)-Assump!$D$191*SUM(Assump!$D$53:$D$54))*Assump!$D$190)*HK$98</f>
        <v>103.60498550370579</v>
      </c>
      <c r="HL135" s="85">
        <f ca="1">(Assump!$D$191*SUM(Assump!$D$53:$D$54)*Assump!$D$189+(SUM(HL133:HL134)-Assump!$D$191*SUM(Assump!$D$53:$D$54))*Assump!$D$190)*HL$98</f>
        <v>103.91275300691299</v>
      </c>
      <c r="HM135" s="85">
        <f ca="1">(Assump!$D$191*SUM(Assump!$D$53:$D$54)*Assump!$D$189+(SUM(HM133:HM134)-Assump!$D$191*SUM(Assump!$D$53:$D$54))*Assump!$D$190)*HM$98</f>
        <v>104.22152806083912</v>
      </c>
      <c r="HN135" s="85">
        <f ca="1">(Assump!$D$191*SUM(Assump!$D$53:$D$54)*Assump!$D$189+(SUM(HN133:HN134)-Assump!$D$191*SUM(Assump!$D$53:$D$54))*Assump!$D$190)*HN$98</f>
        <v>104.53131396394303</v>
      </c>
      <c r="HO135" s="85">
        <f ca="1">(Assump!$D$191*SUM(Assump!$D$53:$D$54)*Assump!$D$189+(SUM(HO133:HO134)-Assump!$D$191*SUM(Assump!$D$53:$D$54))*Assump!$D$190)*HO$98</f>
        <v>104.84211402548191</v>
      </c>
      <c r="HP135" s="85">
        <f ca="1">(Assump!$D$191*SUM(Assump!$D$53:$D$54)*Assump!$D$189+(SUM(HP133:HP134)-Assump!$D$191*SUM(Assump!$D$53:$D$54))*Assump!$D$190)*HP$98</f>
        <v>105.15393156554654</v>
      </c>
      <c r="HQ135" s="85">
        <f ca="1">(Assump!$D$191*SUM(Assump!$D$53:$D$54)*Assump!$D$189+(SUM(HQ133:HQ134)-Assump!$D$191*SUM(Assump!$D$53:$D$54))*Assump!$D$190)*HQ$98</f>
        <v>105.4667699150969</v>
      </c>
      <c r="HR135" s="85">
        <f ca="1">(Assump!$D$191*SUM(Assump!$D$53:$D$54)*Assump!$D$189+(SUM(HR133:HR134)-Assump!$D$191*SUM(Assump!$D$53:$D$54))*Assump!$D$190)*HR$98</f>
        <v>105.78063241599754</v>
      </c>
      <c r="HS135" s="85">
        <f ca="1">(Assump!$D$191*SUM(Assump!$D$53:$D$54)*Assump!$D$189+(SUM(HS133:HS134)-Assump!$D$191*SUM(Assump!$D$53:$D$54))*Assump!$D$190)*HS$98</f>
        <v>106.09552242105354</v>
      </c>
      <c r="HT135" s="85">
        <f ca="1">(Assump!$D$191*SUM(Assump!$D$53:$D$54)*Assump!$D$189+(SUM(HT133:HT134)-Assump!$D$191*SUM(Assump!$D$53:$D$54))*Assump!$D$190)*HT$98</f>
        <v>106.41144329404611</v>
      </c>
      <c r="HU135" s="85">
        <f ca="1">(Assump!$D$191*SUM(Assump!$D$53:$D$54)*Assump!$D$189+(SUM(HU133:HU134)-Assump!$D$191*SUM(Assump!$D$53:$D$54))*Assump!$D$190)*HU$98</f>
        <v>106.7283984097686</v>
      </c>
      <c r="HV135" s="85">
        <f ca="1">(Assump!$D$191*SUM(Assump!$D$53:$D$54)*Assump!$D$189+(SUM(HV133:HV134)-Assump!$D$191*SUM(Assump!$D$53:$D$54))*Assump!$D$190)*HV$98</f>
        <v>107.04639115406263</v>
      </c>
      <c r="HW135" s="85">
        <f ca="1">(Assump!$D$191*SUM(Assump!$D$53:$D$54)*Assump!$D$189+(SUM(HW133:HW134)-Assump!$D$191*SUM(Assump!$D$53:$D$54))*Assump!$D$190)*HW$98</f>
        <v>107.36542492385411</v>
      </c>
      <c r="HX135" s="85">
        <f ca="1">(Assump!$D$191*SUM(Assump!$D$53:$D$54)*Assump!$D$189+(SUM(HX133:HX134)-Assump!$D$191*SUM(Assump!$D$53:$D$54))*Assump!$D$190)*HX$98</f>
        <v>107.68550312718958</v>
      </c>
      <c r="HY135" s="85">
        <f ca="1">(Assump!$D$191*SUM(Assump!$D$53:$D$54)*Assump!$D$189+(SUM(HY133:HY134)-Assump!$D$191*SUM(Assump!$D$53:$D$54))*Assump!$D$190)*HY$98</f>
        <v>108.00662918327275</v>
      </c>
      <c r="HZ135" s="85">
        <f ca="1">(Assump!$D$191*SUM(Assump!$D$53:$D$54)*Assump!$D$189+(SUM(HZ133:HZ134)-Assump!$D$191*SUM(Assump!$D$53:$D$54))*Assump!$D$190)*HZ$98</f>
        <v>108.32880652250081</v>
      </c>
      <c r="IA135" s="85">
        <f ca="1">(Assump!$D$191*SUM(Assump!$D$53:$D$54)*Assump!$D$189+(SUM(IA133:IA134)-Assump!$D$191*SUM(Assump!$D$53:$D$54))*Assump!$D$190)*IA$98</f>
        <v>108.65203858650125</v>
      </c>
      <c r="IB135" s="85">
        <f ca="1">(Assump!$D$191*SUM(Assump!$D$53:$D$54)*Assump!$D$189+(SUM(IB133:IB134)-Assump!$D$191*SUM(Assump!$D$53:$D$54))*Assump!$D$190)*IB$98</f>
        <v>108.97632882816848</v>
      </c>
      <c r="IC135" s="85">
        <f ca="1">(Assump!$D$191*SUM(Assump!$D$53:$D$54)*Assump!$D$189+(SUM(IC133:IC134)-Assump!$D$191*SUM(Assump!$D$53:$D$54))*Assump!$D$190)*IC$98</f>
        <v>109.30168071170081</v>
      </c>
      <c r="ID135" s="85">
        <f ca="1">(Assump!$D$191*SUM(Assump!$D$53:$D$54)*Assump!$D$189+(SUM(ID133:ID134)-Assump!$D$191*SUM(Assump!$D$53:$D$54))*Assump!$D$190)*ID$98</f>
        <v>109.30168071170081</v>
      </c>
      <c r="IE135" s="85">
        <f ca="1">(Assump!$D$191*SUM(Assump!$D$53:$D$54)*Assump!$D$189+(SUM(IE133:IE134)-Assump!$D$191*SUM(Assump!$D$53:$D$54))*Assump!$D$190)*IE$98</f>
        <v>109.30168071170081</v>
      </c>
      <c r="IF135" s="85">
        <f ca="1">(Assump!$D$191*SUM(Assump!$D$53:$D$54)*Assump!$D$189+(SUM(IF133:IF134)-Assump!$D$191*SUM(Assump!$D$53:$D$54))*Assump!$D$190)*IF$98</f>
        <v>109.30168071170081</v>
      </c>
      <c r="IG135" s="85">
        <f ca="1">(Assump!$D$191*SUM(Assump!$D$53:$D$54)*Assump!$D$189+(SUM(IG133:IG134)-Assump!$D$191*SUM(Assump!$D$53:$D$54))*Assump!$D$190)*IG$98</f>
        <v>109.30168071170081</v>
      </c>
      <c r="IH135" s="85">
        <f ca="1">(Assump!$D$191*SUM(Assump!$D$53:$D$54)*Assump!$D$189+(SUM(IH133:IH134)-Assump!$D$191*SUM(Assump!$D$53:$D$54))*Assump!$D$190)*IH$98</f>
        <v>109.30168071170081</v>
      </c>
      <c r="II135" s="85">
        <f ca="1">(Assump!$D$191*SUM(Assump!$D$53:$D$54)*Assump!$D$189+(SUM(II133:II134)-Assump!$D$191*SUM(Assump!$D$53:$D$54))*Assump!$D$190)*II$98</f>
        <v>109.30168071170081</v>
      </c>
      <c r="IJ135" s="85">
        <f ca="1">(Assump!$D$191*SUM(Assump!$D$53:$D$54)*Assump!$D$189+(SUM(IJ133:IJ134)-Assump!$D$191*SUM(Assump!$D$53:$D$54))*Assump!$D$190)*IJ$98</f>
        <v>109.30168071170081</v>
      </c>
      <c r="IK135" s="85">
        <f ca="1">(Assump!$D$191*SUM(Assump!$D$53:$D$54)*Assump!$D$189+(SUM(IK133:IK134)-Assump!$D$191*SUM(Assump!$D$53:$D$54))*Assump!$D$190)*IK$98</f>
        <v>109.30168071170081</v>
      </c>
      <c r="IL135" s="85">
        <f ca="1">(Assump!$D$191*SUM(Assump!$D$53:$D$54)*Assump!$D$189+(SUM(IL133:IL134)-Assump!$D$191*SUM(Assump!$D$53:$D$54))*Assump!$D$190)*IL$98</f>
        <v>109.30168071170081</v>
      </c>
      <c r="IM135" s="182"/>
      <c r="IN135" s="184">
        <f t="shared" ca="1" si="275"/>
        <v>1</v>
      </c>
    </row>
    <row r="136" spans="2:248" ht="12" customHeight="1" outlineLevel="2" x14ac:dyDescent="0.3">
      <c r="B136" s="7" t="s">
        <v>153</v>
      </c>
      <c r="C136" s="56" t="s">
        <v>150</v>
      </c>
      <c r="E136" s="85">
        <f>Assump!$D$61*Assump!$D$62/12</f>
        <v>137.83395249999998</v>
      </c>
      <c r="F136" s="48" t="s">
        <v>286</v>
      </c>
      <c r="G136" s="85">
        <f t="shared" ref="G136:BR136" si="284">$E136*G$98</f>
        <v>0</v>
      </c>
      <c r="H136" s="85">
        <f t="shared" si="284"/>
        <v>0</v>
      </c>
      <c r="I136" s="85">
        <f t="shared" si="284"/>
        <v>0</v>
      </c>
      <c r="J136" s="85">
        <f t="shared" si="284"/>
        <v>0</v>
      </c>
      <c r="K136" s="85">
        <f t="shared" si="284"/>
        <v>0</v>
      </c>
      <c r="L136" s="85">
        <f t="shared" si="284"/>
        <v>0</v>
      </c>
      <c r="M136" s="85">
        <f t="shared" si="284"/>
        <v>0</v>
      </c>
      <c r="N136" s="85">
        <f t="shared" si="284"/>
        <v>0</v>
      </c>
      <c r="O136" s="85">
        <f t="shared" si="284"/>
        <v>0</v>
      </c>
      <c r="P136" s="85">
        <f t="shared" si="284"/>
        <v>0</v>
      </c>
      <c r="Q136" s="85">
        <f t="shared" si="284"/>
        <v>0</v>
      </c>
      <c r="R136" s="85">
        <f t="shared" si="284"/>
        <v>0</v>
      </c>
      <c r="S136" s="85">
        <f t="shared" si="284"/>
        <v>137.83395249999998</v>
      </c>
      <c r="T136" s="85">
        <f t="shared" si="284"/>
        <v>137.83395249999998</v>
      </c>
      <c r="U136" s="85">
        <f t="shared" si="284"/>
        <v>137.83395249999998</v>
      </c>
      <c r="V136" s="85">
        <f t="shared" si="284"/>
        <v>137.83395249999998</v>
      </c>
      <c r="W136" s="85">
        <f t="shared" si="284"/>
        <v>137.83395249999998</v>
      </c>
      <c r="X136" s="85">
        <f t="shared" si="284"/>
        <v>137.83395249999998</v>
      </c>
      <c r="Y136" s="85">
        <f t="shared" si="284"/>
        <v>137.83395249999998</v>
      </c>
      <c r="Z136" s="85">
        <f t="shared" si="284"/>
        <v>137.83395249999998</v>
      </c>
      <c r="AA136" s="85">
        <f t="shared" si="284"/>
        <v>137.83395249999998</v>
      </c>
      <c r="AB136" s="85">
        <f t="shared" si="284"/>
        <v>137.83395249999998</v>
      </c>
      <c r="AC136" s="85">
        <f t="shared" si="284"/>
        <v>137.83395249999998</v>
      </c>
      <c r="AD136" s="85">
        <f t="shared" si="284"/>
        <v>137.83395249999998</v>
      </c>
      <c r="AE136" s="85">
        <f t="shared" si="284"/>
        <v>137.83395249999998</v>
      </c>
      <c r="AF136" s="85">
        <f t="shared" si="284"/>
        <v>137.83395249999998</v>
      </c>
      <c r="AG136" s="85">
        <f t="shared" si="284"/>
        <v>137.83395249999998</v>
      </c>
      <c r="AH136" s="85">
        <f t="shared" si="284"/>
        <v>137.83395249999998</v>
      </c>
      <c r="AI136" s="85">
        <f t="shared" si="284"/>
        <v>137.83395249999998</v>
      </c>
      <c r="AJ136" s="85">
        <f t="shared" si="284"/>
        <v>137.83395249999998</v>
      </c>
      <c r="AK136" s="85">
        <f t="shared" si="284"/>
        <v>137.83395249999998</v>
      </c>
      <c r="AL136" s="85">
        <f t="shared" si="284"/>
        <v>137.83395249999998</v>
      </c>
      <c r="AM136" s="85">
        <f t="shared" si="284"/>
        <v>137.83395249999998</v>
      </c>
      <c r="AN136" s="85">
        <f t="shared" si="284"/>
        <v>137.83395249999998</v>
      </c>
      <c r="AO136" s="85">
        <f t="shared" si="284"/>
        <v>137.83395249999998</v>
      </c>
      <c r="AP136" s="85">
        <f t="shared" si="284"/>
        <v>137.83395249999998</v>
      </c>
      <c r="AQ136" s="85">
        <f t="shared" si="284"/>
        <v>137.83395249999998</v>
      </c>
      <c r="AR136" s="85">
        <f t="shared" si="284"/>
        <v>137.83395249999998</v>
      </c>
      <c r="AS136" s="85">
        <f t="shared" si="284"/>
        <v>137.83395249999998</v>
      </c>
      <c r="AT136" s="85">
        <f t="shared" si="284"/>
        <v>137.83395249999998</v>
      </c>
      <c r="AU136" s="85">
        <f t="shared" si="284"/>
        <v>137.83395249999998</v>
      </c>
      <c r="AV136" s="85">
        <f t="shared" si="284"/>
        <v>137.83395249999998</v>
      </c>
      <c r="AW136" s="85">
        <f t="shared" si="284"/>
        <v>137.83395249999998</v>
      </c>
      <c r="AX136" s="85">
        <f t="shared" si="284"/>
        <v>137.83395249999998</v>
      </c>
      <c r="AY136" s="85">
        <f t="shared" si="284"/>
        <v>137.83395249999998</v>
      </c>
      <c r="AZ136" s="85">
        <f t="shared" si="284"/>
        <v>137.83395249999998</v>
      </c>
      <c r="BA136" s="85">
        <f t="shared" si="284"/>
        <v>137.83395249999998</v>
      </c>
      <c r="BB136" s="85">
        <f t="shared" si="284"/>
        <v>137.83395249999998</v>
      </c>
      <c r="BC136" s="85">
        <f t="shared" si="284"/>
        <v>137.83395249999998</v>
      </c>
      <c r="BD136" s="85">
        <f t="shared" si="284"/>
        <v>137.83395249999998</v>
      </c>
      <c r="BE136" s="85">
        <f t="shared" si="284"/>
        <v>137.83395249999998</v>
      </c>
      <c r="BF136" s="85">
        <f t="shared" si="284"/>
        <v>137.83395249999998</v>
      </c>
      <c r="BG136" s="85">
        <f t="shared" si="284"/>
        <v>137.83395249999998</v>
      </c>
      <c r="BH136" s="85">
        <f t="shared" si="284"/>
        <v>137.83395249999998</v>
      </c>
      <c r="BI136" s="85">
        <f t="shared" si="284"/>
        <v>137.83395249999998</v>
      </c>
      <c r="BJ136" s="85">
        <f t="shared" si="284"/>
        <v>137.83395249999998</v>
      </c>
      <c r="BK136" s="85">
        <f t="shared" si="284"/>
        <v>137.83395249999998</v>
      </c>
      <c r="BL136" s="85">
        <f t="shared" si="284"/>
        <v>137.83395249999998</v>
      </c>
      <c r="BM136" s="85">
        <f t="shared" si="284"/>
        <v>137.83395249999998</v>
      </c>
      <c r="BN136" s="85">
        <f t="shared" si="284"/>
        <v>137.83395249999998</v>
      </c>
      <c r="BO136" s="85">
        <f t="shared" si="284"/>
        <v>137.83395249999998</v>
      </c>
      <c r="BP136" s="85">
        <f t="shared" si="284"/>
        <v>137.83395249999998</v>
      </c>
      <c r="BQ136" s="85">
        <f t="shared" si="284"/>
        <v>137.83395249999998</v>
      </c>
      <c r="BR136" s="85">
        <f t="shared" si="284"/>
        <v>137.83395249999998</v>
      </c>
      <c r="BS136" s="85">
        <f t="shared" ref="BS136:ED136" si="285">$E136*BS$98</f>
        <v>137.83395249999998</v>
      </c>
      <c r="BT136" s="85">
        <f t="shared" si="285"/>
        <v>137.83395249999998</v>
      </c>
      <c r="BU136" s="85">
        <f t="shared" si="285"/>
        <v>137.83395249999998</v>
      </c>
      <c r="BV136" s="85">
        <f t="shared" si="285"/>
        <v>137.83395249999998</v>
      </c>
      <c r="BW136" s="85">
        <f t="shared" si="285"/>
        <v>137.83395249999998</v>
      </c>
      <c r="BX136" s="85">
        <f t="shared" si="285"/>
        <v>137.83395249999998</v>
      </c>
      <c r="BY136" s="85">
        <f t="shared" si="285"/>
        <v>137.83395249999998</v>
      </c>
      <c r="BZ136" s="85">
        <f t="shared" si="285"/>
        <v>137.83395249999998</v>
      </c>
      <c r="CA136" s="85">
        <f t="shared" si="285"/>
        <v>137.83395249999998</v>
      </c>
      <c r="CB136" s="85">
        <f t="shared" si="285"/>
        <v>137.83395249999998</v>
      </c>
      <c r="CC136" s="85">
        <f t="shared" si="285"/>
        <v>137.83395249999998</v>
      </c>
      <c r="CD136" s="85">
        <f t="shared" si="285"/>
        <v>137.83395249999998</v>
      </c>
      <c r="CE136" s="85">
        <f t="shared" si="285"/>
        <v>137.83395249999998</v>
      </c>
      <c r="CF136" s="85">
        <f t="shared" si="285"/>
        <v>137.83395249999998</v>
      </c>
      <c r="CG136" s="85">
        <f t="shared" si="285"/>
        <v>137.83395249999998</v>
      </c>
      <c r="CH136" s="85">
        <f t="shared" si="285"/>
        <v>137.83395249999998</v>
      </c>
      <c r="CI136" s="85">
        <f t="shared" si="285"/>
        <v>137.83395249999998</v>
      </c>
      <c r="CJ136" s="85">
        <f t="shared" si="285"/>
        <v>137.83395249999998</v>
      </c>
      <c r="CK136" s="85">
        <f t="shared" si="285"/>
        <v>137.83395249999998</v>
      </c>
      <c r="CL136" s="85">
        <f t="shared" si="285"/>
        <v>137.83395249999998</v>
      </c>
      <c r="CM136" s="85">
        <f t="shared" si="285"/>
        <v>137.83395249999998</v>
      </c>
      <c r="CN136" s="85">
        <f t="shared" si="285"/>
        <v>137.83395249999998</v>
      </c>
      <c r="CO136" s="85">
        <f t="shared" si="285"/>
        <v>137.83395249999998</v>
      </c>
      <c r="CP136" s="85">
        <f t="shared" si="285"/>
        <v>137.83395249999998</v>
      </c>
      <c r="CQ136" s="85">
        <f t="shared" si="285"/>
        <v>137.83395249999998</v>
      </c>
      <c r="CR136" s="85">
        <f t="shared" si="285"/>
        <v>137.83395249999998</v>
      </c>
      <c r="CS136" s="85">
        <f t="shared" si="285"/>
        <v>137.83395249999998</v>
      </c>
      <c r="CT136" s="85">
        <f t="shared" si="285"/>
        <v>137.83395249999998</v>
      </c>
      <c r="CU136" s="85">
        <f t="shared" si="285"/>
        <v>137.83395249999998</v>
      </c>
      <c r="CV136" s="85">
        <f t="shared" si="285"/>
        <v>137.83395249999998</v>
      </c>
      <c r="CW136" s="85">
        <f t="shared" si="285"/>
        <v>137.83395249999998</v>
      </c>
      <c r="CX136" s="85">
        <f t="shared" si="285"/>
        <v>137.83395249999998</v>
      </c>
      <c r="CY136" s="85">
        <f t="shared" si="285"/>
        <v>137.83395249999998</v>
      </c>
      <c r="CZ136" s="85">
        <f t="shared" si="285"/>
        <v>137.83395249999998</v>
      </c>
      <c r="DA136" s="85">
        <f t="shared" si="285"/>
        <v>137.83395249999998</v>
      </c>
      <c r="DB136" s="85">
        <f t="shared" si="285"/>
        <v>137.83395249999998</v>
      </c>
      <c r="DC136" s="85">
        <f t="shared" si="285"/>
        <v>137.83395249999998</v>
      </c>
      <c r="DD136" s="85">
        <f t="shared" si="285"/>
        <v>137.83395249999998</v>
      </c>
      <c r="DE136" s="85">
        <f t="shared" si="285"/>
        <v>137.83395249999998</v>
      </c>
      <c r="DF136" s="85">
        <f t="shared" si="285"/>
        <v>137.83395249999998</v>
      </c>
      <c r="DG136" s="85">
        <f t="shared" si="285"/>
        <v>137.83395249999998</v>
      </c>
      <c r="DH136" s="85">
        <f t="shared" si="285"/>
        <v>137.83395249999998</v>
      </c>
      <c r="DI136" s="85">
        <f t="shared" si="285"/>
        <v>137.83395249999998</v>
      </c>
      <c r="DJ136" s="85">
        <f t="shared" si="285"/>
        <v>137.83395249999998</v>
      </c>
      <c r="DK136" s="85">
        <f t="shared" si="285"/>
        <v>137.83395249999998</v>
      </c>
      <c r="DL136" s="85">
        <f t="shared" si="285"/>
        <v>137.83395249999998</v>
      </c>
      <c r="DM136" s="85">
        <f t="shared" si="285"/>
        <v>137.83395249999998</v>
      </c>
      <c r="DN136" s="85">
        <f t="shared" si="285"/>
        <v>137.83395249999998</v>
      </c>
      <c r="DO136" s="85">
        <f t="shared" si="285"/>
        <v>137.83395249999998</v>
      </c>
      <c r="DP136" s="85">
        <f t="shared" si="285"/>
        <v>137.83395249999998</v>
      </c>
      <c r="DQ136" s="85">
        <f t="shared" si="285"/>
        <v>137.83395249999998</v>
      </c>
      <c r="DR136" s="85">
        <f t="shared" si="285"/>
        <v>137.83395249999998</v>
      </c>
      <c r="DS136" s="85">
        <f t="shared" si="285"/>
        <v>137.83395249999998</v>
      </c>
      <c r="DT136" s="85">
        <f t="shared" si="285"/>
        <v>137.83395249999998</v>
      </c>
      <c r="DU136" s="85">
        <f t="shared" si="285"/>
        <v>137.83395249999998</v>
      </c>
      <c r="DV136" s="85">
        <f t="shared" si="285"/>
        <v>137.83395249999998</v>
      </c>
      <c r="DW136" s="85">
        <f t="shared" si="285"/>
        <v>137.83395249999998</v>
      </c>
      <c r="DX136" s="85">
        <f t="shared" si="285"/>
        <v>137.83395249999998</v>
      </c>
      <c r="DY136" s="85">
        <f t="shared" si="285"/>
        <v>137.83395249999998</v>
      </c>
      <c r="DZ136" s="85">
        <f t="shared" si="285"/>
        <v>137.83395249999998</v>
      </c>
      <c r="EA136" s="85">
        <f t="shared" si="285"/>
        <v>137.83395249999998</v>
      </c>
      <c r="EB136" s="85">
        <f t="shared" si="285"/>
        <v>137.83395249999998</v>
      </c>
      <c r="EC136" s="85">
        <f t="shared" si="285"/>
        <v>137.83395249999998</v>
      </c>
      <c r="ED136" s="85">
        <f t="shared" si="285"/>
        <v>137.83395249999998</v>
      </c>
      <c r="EE136" s="85">
        <f t="shared" ref="EE136:GP136" si="286">$E136*EE$98</f>
        <v>137.83395249999998</v>
      </c>
      <c r="EF136" s="85">
        <f t="shared" si="286"/>
        <v>137.83395249999998</v>
      </c>
      <c r="EG136" s="85">
        <f t="shared" si="286"/>
        <v>137.83395249999998</v>
      </c>
      <c r="EH136" s="85">
        <f t="shared" si="286"/>
        <v>137.83395249999998</v>
      </c>
      <c r="EI136" s="85">
        <f t="shared" si="286"/>
        <v>137.83395249999998</v>
      </c>
      <c r="EJ136" s="85">
        <f t="shared" si="286"/>
        <v>137.83395249999998</v>
      </c>
      <c r="EK136" s="85">
        <f t="shared" si="286"/>
        <v>137.83395249999998</v>
      </c>
      <c r="EL136" s="85">
        <f t="shared" si="286"/>
        <v>137.83395249999998</v>
      </c>
      <c r="EM136" s="85">
        <f t="shared" si="286"/>
        <v>137.83395249999998</v>
      </c>
      <c r="EN136" s="85">
        <f t="shared" si="286"/>
        <v>137.83395249999998</v>
      </c>
      <c r="EO136" s="85">
        <f t="shared" si="286"/>
        <v>137.83395249999998</v>
      </c>
      <c r="EP136" s="85">
        <f t="shared" si="286"/>
        <v>137.83395249999998</v>
      </c>
      <c r="EQ136" s="85">
        <f t="shared" si="286"/>
        <v>137.83395249999998</v>
      </c>
      <c r="ER136" s="85">
        <f t="shared" si="286"/>
        <v>137.83395249999998</v>
      </c>
      <c r="ES136" s="85">
        <f t="shared" si="286"/>
        <v>137.83395249999998</v>
      </c>
      <c r="ET136" s="85">
        <f t="shared" si="286"/>
        <v>137.83395249999998</v>
      </c>
      <c r="EU136" s="85">
        <f t="shared" si="286"/>
        <v>137.83395249999998</v>
      </c>
      <c r="EV136" s="85">
        <f t="shared" si="286"/>
        <v>137.83395249999998</v>
      </c>
      <c r="EW136" s="85">
        <f t="shared" si="286"/>
        <v>137.83395249999998</v>
      </c>
      <c r="EX136" s="85">
        <f t="shared" si="286"/>
        <v>137.83395249999998</v>
      </c>
      <c r="EY136" s="85">
        <f t="shared" si="286"/>
        <v>137.83395249999998</v>
      </c>
      <c r="EZ136" s="85">
        <f t="shared" si="286"/>
        <v>137.83395249999998</v>
      </c>
      <c r="FA136" s="85">
        <f t="shared" si="286"/>
        <v>137.83395249999998</v>
      </c>
      <c r="FB136" s="85">
        <f t="shared" si="286"/>
        <v>137.83395249999998</v>
      </c>
      <c r="FC136" s="85">
        <f t="shared" si="286"/>
        <v>137.83395249999998</v>
      </c>
      <c r="FD136" s="85">
        <f t="shared" si="286"/>
        <v>137.83395249999998</v>
      </c>
      <c r="FE136" s="85">
        <f t="shared" si="286"/>
        <v>137.83395249999998</v>
      </c>
      <c r="FF136" s="85">
        <f t="shared" si="286"/>
        <v>137.83395249999998</v>
      </c>
      <c r="FG136" s="85">
        <f t="shared" si="286"/>
        <v>137.83395249999998</v>
      </c>
      <c r="FH136" s="85">
        <f t="shared" si="286"/>
        <v>137.83395249999998</v>
      </c>
      <c r="FI136" s="85">
        <f t="shared" si="286"/>
        <v>137.83395249999998</v>
      </c>
      <c r="FJ136" s="85">
        <f t="shared" si="286"/>
        <v>137.83395249999998</v>
      </c>
      <c r="FK136" s="85">
        <f t="shared" si="286"/>
        <v>137.83395249999998</v>
      </c>
      <c r="FL136" s="85">
        <f t="shared" si="286"/>
        <v>137.83395249999998</v>
      </c>
      <c r="FM136" s="85">
        <f t="shared" si="286"/>
        <v>137.83395249999998</v>
      </c>
      <c r="FN136" s="85">
        <f t="shared" si="286"/>
        <v>137.83395249999998</v>
      </c>
      <c r="FO136" s="85">
        <f t="shared" si="286"/>
        <v>137.83395249999998</v>
      </c>
      <c r="FP136" s="85">
        <f t="shared" si="286"/>
        <v>137.83395249999998</v>
      </c>
      <c r="FQ136" s="85">
        <f t="shared" si="286"/>
        <v>137.83395249999998</v>
      </c>
      <c r="FR136" s="85">
        <f t="shared" si="286"/>
        <v>137.83395249999998</v>
      </c>
      <c r="FS136" s="85">
        <f t="shared" si="286"/>
        <v>137.83395249999998</v>
      </c>
      <c r="FT136" s="85">
        <f t="shared" si="286"/>
        <v>137.83395249999998</v>
      </c>
      <c r="FU136" s="85">
        <f t="shared" si="286"/>
        <v>137.83395249999998</v>
      </c>
      <c r="FV136" s="85">
        <f t="shared" si="286"/>
        <v>137.83395249999998</v>
      </c>
      <c r="FW136" s="85">
        <f t="shared" si="286"/>
        <v>137.83395249999998</v>
      </c>
      <c r="FX136" s="85">
        <f t="shared" si="286"/>
        <v>137.83395249999998</v>
      </c>
      <c r="FY136" s="85">
        <f t="shared" si="286"/>
        <v>137.83395249999998</v>
      </c>
      <c r="FZ136" s="85">
        <f t="shared" si="286"/>
        <v>137.83395249999998</v>
      </c>
      <c r="GA136" s="85">
        <f t="shared" si="286"/>
        <v>137.83395249999998</v>
      </c>
      <c r="GB136" s="85">
        <f t="shared" si="286"/>
        <v>137.83395249999998</v>
      </c>
      <c r="GC136" s="85">
        <f t="shared" si="286"/>
        <v>137.83395249999998</v>
      </c>
      <c r="GD136" s="85">
        <f t="shared" si="286"/>
        <v>137.83395249999998</v>
      </c>
      <c r="GE136" s="85">
        <f t="shared" si="286"/>
        <v>137.83395249999998</v>
      </c>
      <c r="GF136" s="85">
        <f t="shared" si="286"/>
        <v>137.83395249999998</v>
      </c>
      <c r="GG136" s="85">
        <f t="shared" si="286"/>
        <v>137.83395249999998</v>
      </c>
      <c r="GH136" s="85">
        <f t="shared" si="286"/>
        <v>137.83395249999998</v>
      </c>
      <c r="GI136" s="85">
        <f t="shared" si="286"/>
        <v>137.83395249999998</v>
      </c>
      <c r="GJ136" s="85">
        <f t="shared" si="286"/>
        <v>137.83395249999998</v>
      </c>
      <c r="GK136" s="85">
        <f t="shared" si="286"/>
        <v>137.83395249999998</v>
      </c>
      <c r="GL136" s="85">
        <f t="shared" si="286"/>
        <v>137.83395249999998</v>
      </c>
      <c r="GM136" s="85">
        <f t="shared" si="286"/>
        <v>137.83395249999998</v>
      </c>
      <c r="GN136" s="85">
        <f t="shared" si="286"/>
        <v>137.83395249999998</v>
      </c>
      <c r="GO136" s="85">
        <f t="shared" si="286"/>
        <v>137.83395249999998</v>
      </c>
      <c r="GP136" s="85">
        <f t="shared" si="286"/>
        <v>137.83395249999998</v>
      </c>
      <c r="GQ136" s="85">
        <f t="shared" ref="GQ136:IL136" si="287">$E136*GQ$98</f>
        <v>137.83395249999998</v>
      </c>
      <c r="GR136" s="85">
        <f t="shared" si="287"/>
        <v>137.83395249999998</v>
      </c>
      <c r="GS136" s="85">
        <f t="shared" si="287"/>
        <v>137.83395249999998</v>
      </c>
      <c r="GT136" s="85">
        <f t="shared" si="287"/>
        <v>137.83395249999998</v>
      </c>
      <c r="GU136" s="85">
        <f t="shared" si="287"/>
        <v>137.83395249999998</v>
      </c>
      <c r="GV136" s="85">
        <f t="shared" si="287"/>
        <v>137.83395249999998</v>
      </c>
      <c r="GW136" s="85">
        <f t="shared" si="287"/>
        <v>137.83395249999998</v>
      </c>
      <c r="GX136" s="85">
        <f t="shared" si="287"/>
        <v>137.83395249999998</v>
      </c>
      <c r="GY136" s="85">
        <f t="shared" si="287"/>
        <v>137.83395249999998</v>
      </c>
      <c r="GZ136" s="85">
        <f t="shared" si="287"/>
        <v>137.83395249999998</v>
      </c>
      <c r="HA136" s="85">
        <f t="shared" si="287"/>
        <v>137.83395249999998</v>
      </c>
      <c r="HB136" s="85">
        <f t="shared" si="287"/>
        <v>137.83395249999998</v>
      </c>
      <c r="HC136" s="85">
        <f t="shared" si="287"/>
        <v>137.83395249999998</v>
      </c>
      <c r="HD136" s="85">
        <f t="shared" si="287"/>
        <v>137.83395249999998</v>
      </c>
      <c r="HE136" s="85">
        <f t="shared" si="287"/>
        <v>137.83395249999998</v>
      </c>
      <c r="HF136" s="85">
        <f t="shared" si="287"/>
        <v>137.83395249999998</v>
      </c>
      <c r="HG136" s="85">
        <f t="shared" si="287"/>
        <v>137.83395249999998</v>
      </c>
      <c r="HH136" s="85">
        <f t="shared" si="287"/>
        <v>137.83395249999998</v>
      </c>
      <c r="HI136" s="85">
        <f t="shared" si="287"/>
        <v>137.83395249999998</v>
      </c>
      <c r="HJ136" s="85">
        <f t="shared" si="287"/>
        <v>137.83395249999998</v>
      </c>
      <c r="HK136" s="85">
        <f t="shared" si="287"/>
        <v>137.83395249999998</v>
      </c>
      <c r="HL136" s="85">
        <f t="shared" si="287"/>
        <v>137.83395249999998</v>
      </c>
      <c r="HM136" s="85">
        <f t="shared" si="287"/>
        <v>137.83395249999998</v>
      </c>
      <c r="HN136" s="85">
        <f t="shared" si="287"/>
        <v>137.83395249999998</v>
      </c>
      <c r="HO136" s="85">
        <f t="shared" si="287"/>
        <v>137.83395249999998</v>
      </c>
      <c r="HP136" s="85">
        <f t="shared" si="287"/>
        <v>137.83395249999998</v>
      </c>
      <c r="HQ136" s="85">
        <f t="shared" si="287"/>
        <v>137.83395249999998</v>
      </c>
      <c r="HR136" s="85">
        <f t="shared" si="287"/>
        <v>137.83395249999998</v>
      </c>
      <c r="HS136" s="85">
        <f t="shared" si="287"/>
        <v>137.83395249999998</v>
      </c>
      <c r="HT136" s="85">
        <f t="shared" si="287"/>
        <v>137.83395249999998</v>
      </c>
      <c r="HU136" s="85">
        <f t="shared" si="287"/>
        <v>137.83395249999998</v>
      </c>
      <c r="HV136" s="85">
        <f t="shared" si="287"/>
        <v>137.83395249999998</v>
      </c>
      <c r="HW136" s="85">
        <f t="shared" si="287"/>
        <v>137.83395249999998</v>
      </c>
      <c r="HX136" s="85">
        <f t="shared" si="287"/>
        <v>137.83395249999998</v>
      </c>
      <c r="HY136" s="85">
        <f t="shared" si="287"/>
        <v>137.83395249999998</v>
      </c>
      <c r="HZ136" s="85">
        <f t="shared" si="287"/>
        <v>137.83395249999998</v>
      </c>
      <c r="IA136" s="85">
        <f t="shared" si="287"/>
        <v>137.83395249999998</v>
      </c>
      <c r="IB136" s="85">
        <f t="shared" si="287"/>
        <v>137.83395249999998</v>
      </c>
      <c r="IC136" s="85">
        <f t="shared" si="287"/>
        <v>137.83395249999998</v>
      </c>
      <c r="ID136" s="85">
        <f t="shared" si="287"/>
        <v>137.83395249999998</v>
      </c>
      <c r="IE136" s="85">
        <f t="shared" si="287"/>
        <v>137.83395249999998</v>
      </c>
      <c r="IF136" s="85">
        <f t="shared" si="287"/>
        <v>137.83395249999998</v>
      </c>
      <c r="IG136" s="85">
        <f t="shared" si="287"/>
        <v>137.83395249999998</v>
      </c>
      <c r="IH136" s="85">
        <f t="shared" si="287"/>
        <v>137.83395249999998</v>
      </c>
      <c r="II136" s="85">
        <f t="shared" si="287"/>
        <v>137.83395249999998</v>
      </c>
      <c r="IJ136" s="85">
        <f t="shared" si="287"/>
        <v>137.83395249999998</v>
      </c>
      <c r="IK136" s="85">
        <f t="shared" si="287"/>
        <v>137.83395249999998</v>
      </c>
      <c r="IL136" s="85">
        <f t="shared" si="287"/>
        <v>137.83395249999998</v>
      </c>
      <c r="IM136" s="182"/>
      <c r="IN136" s="184">
        <f t="shared" si="275"/>
        <v>1</v>
      </c>
    </row>
    <row r="137" spans="2:248" ht="12" customHeight="1" outlineLevel="2" x14ac:dyDescent="0.3">
      <c r="B137" s="7" t="s">
        <v>159</v>
      </c>
      <c r="C137" s="56" t="s">
        <v>150</v>
      </c>
      <c r="E137" s="85" cm="1">
        <f t="array" ref="E137">(SUMPRODUCT(Assump!$D$67:$D$69*(Assump!$H$67:$H$69=1))/(1+Assump!$D$179)+SUMPRODUCT(Assump!$D$67:$D$69*(Assump!$H$67:$H$69=0)))*Assump!$D$66</f>
        <v>129.22551134176021</v>
      </c>
      <c r="F137" s="48"/>
      <c r="G137" s="85">
        <f t="shared" ref="G137:P138" ca="1" si="288">$E137*G$8*G$98</f>
        <v>0</v>
      </c>
      <c r="H137" s="85">
        <f t="shared" ca="1" si="288"/>
        <v>0</v>
      </c>
      <c r="I137" s="85">
        <f t="shared" ca="1" si="288"/>
        <v>0</v>
      </c>
      <c r="J137" s="85">
        <f t="shared" ca="1" si="288"/>
        <v>0</v>
      </c>
      <c r="K137" s="85">
        <f t="shared" ca="1" si="288"/>
        <v>0</v>
      </c>
      <c r="L137" s="85">
        <f t="shared" ca="1" si="288"/>
        <v>0</v>
      </c>
      <c r="M137" s="85">
        <f t="shared" ca="1" si="288"/>
        <v>0</v>
      </c>
      <c r="N137" s="85">
        <f t="shared" ca="1" si="288"/>
        <v>0</v>
      </c>
      <c r="O137" s="85">
        <f t="shared" ca="1" si="288"/>
        <v>0</v>
      </c>
      <c r="P137" s="85">
        <f t="shared" ca="1" si="288"/>
        <v>0</v>
      </c>
      <c r="Q137" s="85">
        <f t="shared" ref="Q137:Z138" ca="1" si="289">$E137*Q$8*Q$98</f>
        <v>0</v>
      </c>
      <c r="R137" s="85">
        <f t="shared" ca="1" si="289"/>
        <v>0</v>
      </c>
      <c r="S137" s="85">
        <f t="shared" ca="1" si="289"/>
        <v>129.63816895145848</v>
      </c>
      <c r="T137" s="85">
        <f t="shared" ca="1" si="289"/>
        <v>130.05214430639975</v>
      </c>
      <c r="U137" s="85">
        <f t="shared" ca="1" si="289"/>
        <v>130.46744161455806</v>
      </c>
      <c r="V137" s="85">
        <f t="shared" ca="1" si="289"/>
        <v>130.89455806845334</v>
      </c>
      <c r="W137" s="85">
        <f t="shared" ca="1" si="289"/>
        <v>131.32307279047538</v>
      </c>
      <c r="X137" s="85">
        <f t="shared" ca="1" si="289"/>
        <v>131.75299035819017</v>
      </c>
      <c r="Y137" s="85">
        <f t="shared" ca="1" si="289"/>
        <v>132.18431536414946</v>
      </c>
      <c r="Z137" s="85">
        <f t="shared" ca="1" si="289"/>
        <v>132.61705241593978</v>
      </c>
      <c r="AA137" s="85">
        <f t="shared" ref="AA137:AJ138" ca="1" si="290">$E137*AA$8*AA$98</f>
        <v>133.05120613623183</v>
      </c>
      <c r="AB137" s="85">
        <f t="shared" ca="1" si="290"/>
        <v>133.48678116282954</v>
      </c>
      <c r="AC137" s="85">
        <f t="shared" ca="1" si="290"/>
        <v>133.92378214871997</v>
      </c>
      <c r="AD137" s="85">
        <f t="shared" ca="1" si="290"/>
        <v>134.36221376212276</v>
      </c>
      <c r="AE137" s="85">
        <f t="shared" ca="1" si="290"/>
        <v>134.80208068654014</v>
      </c>
      <c r="AF137" s="85">
        <f t="shared" ca="1" si="290"/>
        <v>135.24338762080686</v>
      </c>
      <c r="AG137" s="85">
        <f t="shared" ca="1" si="290"/>
        <v>135.68613927914046</v>
      </c>
      <c r="AH137" s="85">
        <f t="shared" ca="1" si="290"/>
        <v>136.13034039119157</v>
      </c>
      <c r="AI137" s="85">
        <f t="shared" ca="1" si="290"/>
        <v>136.57599570209447</v>
      </c>
      <c r="AJ137" s="85">
        <f t="shared" ca="1" si="290"/>
        <v>137.02310997251786</v>
      </c>
      <c r="AK137" s="85">
        <f t="shared" ref="AK137:AT138" ca="1" si="291">$E137*AK$8*AK$98</f>
        <v>137.47168797871552</v>
      </c>
      <c r="AL137" s="85">
        <f t="shared" ca="1" si="291"/>
        <v>137.92173451257747</v>
      </c>
      <c r="AM137" s="85">
        <f t="shared" ca="1" si="291"/>
        <v>138.37325438168116</v>
      </c>
      <c r="AN137" s="85">
        <f t="shared" ca="1" si="291"/>
        <v>138.82625240934283</v>
      </c>
      <c r="AO137" s="85">
        <f t="shared" ca="1" si="291"/>
        <v>139.28073343466889</v>
      </c>
      <c r="AP137" s="85">
        <f t="shared" ca="1" si="291"/>
        <v>139.7367023126078</v>
      </c>
      <c r="AQ137" s="85">
        <f t="shared" ca="1" si="291"/>
        <v>140.19416391400188</v>
      </c>
      <c r="AR137" s="85">
        <f t="shared" ca="1" si="291"/>
        <v>140.65312312563927</v>
      </c>
      <c r="AS137" s="85">
        <f t="shared" ca="1" si="291"/>
        <v>141.11358485030621</v>
      </c>
      <c r="AT137" s="85">
        <f t="shared" ca="1" si="291"/>
        <v>141.57555400683935</v>
      </c>
      <c r="AU137" s="85">
        <f t="shared" ref="AU137:BD138" ca="1" si="292">$E137*AU$8*AU$98</f>
        <v>142.03903553017838</v>
      </c>
      <c r="AV137" s="85">
        <f t="shared" ca="1" si="292"/>
        <v>142.5040343714187</v>
      </c>
      <c r="AW137" s="85">
        <f t="shared" ca="1" si="292"/>
        <v>142.97055549786427</v>
      </c>
      <c r="AX137" s="85">
        <f t="shared" ca="1" si="292"/>
        <v>143.43860389308068</v>
      </c>
      <c r="AY137" s="85">
        <f t="shared" ca="1" si="292"/>
        <v>143.90818455694856</v>
      </c>
      <c r="AZ137" s="85">
        <f t="shared" ca="1" si="292"/>
        <v>144.37930250571665</v>
      </c>
      <c r="BA137" s="85">
        <f t="shared" ca="1" si="292"/>
        <v>144.85196277205577</v>
      </c>
      <c r="BB137" s="85">
        <f t="shared" ca="1" si="292"/>
        <v>145.32617040511226</v>
      </c>
      <c r="BC137" s="85">
        <f t="shared" ca="1" si="292"/>
        <v>145.8019304705621</v>
      </c>
      <c r="BD137" s="85">
        <f t="shared" ca="1" si="292"/>
        <v>146.27924805066496</v>
      </c>
      <c r="BE137" s="85">
        <f t="shared" ref="BE137:BN138" ca="1" si="293">$E137*BE$8*BE$98</f>
        <v>146.75812824431858</v>
      </c>
      <c r="BF137" s="85">
        <f t="shared" ca="1" si="293"/>
        <v>147.23857616711305</v>
      </c>
      <c r="BG137" s="85">
        <f t="shared" ca="1" si="293"/>
        <v>147.72059695138566</v>
      </c>
      <c r="BH137" s="85">
        <f t="shared" ca="1" si="293"/>
        <v>148.20419574627556</v>
      </c>
      <c r="BI137" s="85">
        <f t="shared" ca="1" si="293"/>
        <v>148.68937771777894</v>
      </c>
      <c r="BJ137" s="85">
        <f t="shared" ca="1" si="293"/>
        <v>149.17614804880404</v>
      </c>
      <c r="BK137" s="85">
        <f t="shared" ca="1" si="293"/>
        <v>149.6645119392266</v>
      </c>
      <c r="BL137" s="85">
        <f t="shared" ca="1" si="293"/>
        <v>150.15447460594544</v>
      </c>
      <c r="BM137" s="85">
        <f t="shared" ca="1" si="293"/>
        <v>150.64604128293809</v>
      </c>
      <c r="BN137" s="85">
        <f t="shared" ca="1" si="293"/>
        <v>151.13921722131684</v>
      </c>
      <c r="BO137" s="85">
        <f t="shared" ref="BO137:BX138" ca="1" si="294">$E137*BO$8*BO$98</f>
        <v>151.63400768938465</v>
      </c>
      <c r="BP137" s="85">
        <f t="shared" ca="1" si="294"/>
        <v>152.13041797269165</v>
      </c>
      <c r="BQ137" s="85">
        <f t="shared" ca="1" si="294"/>
        <v>152.62845337409138</v>
      </c>
      <c r="BR137" s="85">
        <f t="shared" ca="1" si="294"/>
        <v>153.12811921379762</v>
      </c>
      <c r="BS137" s="85">
        <f t="shared" ca="1" si="294"/>
        <v>153.62942082944113</v>
      </c>
      <c r="BT137" s="85">
        <f t="shared" ca="1" si="294"/>
        <v>154.13236357612664</v>
      </c>
      <c r="BU137" s="85">
        <f t="shared" ca="1" si="294"/>
        <v>154.63695282649016</v>
      </c>
      <c r="BV137" s="85">
        <f t="shared" ca="1" si="294"/>
        <v>155.14319397075627</v>
      </c>
      <c r="BW137" s="85">
        <f t="shared" ca="1" si="294"/>
        <v>155.65109241679573</v>
      </c>
      <c r="BX137" s="85">
        <f t="shared" ca="1" si="294"/>
        <v>156.1606535901833</v>
      </c>
      <c r="BY137" s="85">
        <f t="shared" ref="BY137:CH138" ca="1" si="295">$E137*BY$8*BY$98</f>
        <v>156.67188293425568</v>
      </c>
      <c r="BZ137" s="85">
        <f t="shared" ca="1" si="295"/>
        <v>157.18478591016955</v>
      </c>
      <c r="CA137" s="85">
        <f t="shared" ca="1" si="295"/>
        <v>157.69936799696009</v>
      </c>
      <c r="CB137" s="85">
        <f t="shared" ca="1" si="295"/>
        <v>158.21563469159935</v>
      </c>
      <c r="CC137" s="85">
        <f t="shared" ca="1" si="295"/>
        <v>158.73359150905512</v>
      </c>
      <c r="CD137" s="85">
        <f t="shared" ca="1" si="295"/>
        <v>159.2532439823496</v>
      </c>
      <c r="CE137" s="85">
        <f t="shared" ca="1" si="295"/>
        <v>159.77459766261885</v>
      </c>
      <c r="CF137" s="85">
        <f t="shared" ca="1" si="295"/>
        <v>160.29765811917179</v>
      </c>
      <c r="CG137" s="85">
        <f t="shared" ca="1" si="295"/>
        <v>160.8224309395498</v>
      </c>
      <c r="CH137" s="85">
        <f t="shared" ca="1" si="295"/>
        <v>161.34892172958655</v>
      </c>
      <c r="CI137" s="85">
        <f t="shared" ref="CI137:CR138" ca="1" si="296">$E137*CI$8*CI$98</f>
        <v>161.87713611346763</v>
      </c>
      <c r="CJ137" s="85">
        <f t="shared" ca="1" si="296"/>
        <v>162.40707973379068</v>
      </c>
      <c r="CK137" s="85">
        <f t="shared" ca="1" si="296"/>
        <v>162.93875825162596</v>
      </c>
      <c r="CL137" s="85">
        <f t="shared" ca="1" si="296"/>
        <v>163.47217734657639</v>
      </c>
      <c r="CM137" s="85">
        <f t="shared" ca="1" si="296"/>
        <v>164.00734271683856</v>
      </c>
      <c r="CN137" s="85">
        <f t="shared" ca="1" si="296"/>
        <v>164.54426007926338</v>
      </c>
      <c r="CO137" s="85">
        <f t="shared" ca="1" si="296"/>
        <v>165.08293516941737</v>
      </c>
      <c r="CP137" s="85">
        <f t="shared" ca="1" si="296"/>
        <v>165.62337374164366</v>
      </c>
      <c r="CQ137" s="85">
        <f t="shared" ca="1" si="296"/>
        <v>166.16558156912367</v>
      </c>
      <c r="CR137" s="85">
        <f t="shared" ca="1" si="296"/>
        <v>166.70956444393875</v>
      </c>
      <c r="CS137" s="85">
        <f t="shared" ref="CS137:DB138" ca="1" si="297">$E137*CS$8*CS$98</f>
        <v>167.25532817713193</v>
      </c>
      <c r="CT137" s="85">
        <f t="shared" ca="1" si="297"/>
        <v>167.80287859877015</v>
      </c>
      <c r="CU137" s="85">
        <f t="shared" ca="1" si="297"/>
        <v>168.35222155800642</v>
      </c>
      <c r="CV137" s="85">
        <f t="shared" ca="1" si="297"/>
        <v>168.90336292314242</v>
      </c>
      <c r="CW137" s="85">
        <f t="shared" ca="1" si="297"/>
        <v>169.4563085816911</v>
      </c>
      <c r="CX137" s="85">
        <f t="shared" ca="1" si="297"/>
        <v>170.01106444043958</v>
      </c>
      <c r="CY137" s="85">
        <f t="shared" ca="1" si="297"/>
        <v>170.56763642551223</v>
      </c>
      <c r="CZ137" s="85">
        <f t="shared" ca="1" si="297"/>
        <v>171.12603048243409</v>
      </c>
      <c r="DA137" s="85">
        <f t="shared" ca="1" si="297"/>
        <v>171.68625257619419</v>
      </c>
      <c r="DB137" s="85">
        <f t="shared" ca="1" si="297"/>
        <v>172.24830869130955</v>
      </c>
      <c r="DC137" s="85">
        <f t="shared" ref="DC137:DL138" ca="1" si="298">$E137*DC$8*DC$98</f>
        <v>172.81220483188878</v>
      </c>
      <c r="DD137" s="85">
        <f t="shared" ca="1" si="298"/>
        <v>173.37794702169643</v>
      </c>
      <c r="DE137" s="85">
        <f t="shared" ca="1" si="298"/>
        <v>173.94554130421733</v>
      </c>
      <c r="DF137" s="85">
        <f t="shared" ca="1" si="298"/>
        <v>174.51499374272109</v>
      </c>
      <c r="DG137" s="85">
        <f t="shared" ca="1" si="298"/>
        <v>175.08631042032684</v>
      </c>
      <c r="DH137" s="85">
        <f t="shared" ca="1" si="298"/>
        <v>175.65949744006826</v>
      </c>
      <c r="DI137" s="85">
        <f t="shared" ca="1" si="298"/>
        <v>176.23456092495891</v>
      </c>
      <c r="DJ137" s="85">
        <f t="shared" ca="1" si="298"/>
        <v>176.81150701805731</v>
      </c>
      <c r="DK137" s="85">
        <f t="shared" ca="1" si="298"/>
        <v>177.39034188253285</v>
      </c>
      <c r="DL137" s="85">
        <f t="shared" ca="1" si="298"/>
        <v>177.97107170173157</v>
      </c>
      <c r="DM137" s="85">
        <f t="shared" ref="DM137:DV138" ca="1" si="299">$E137*DM$8*DM$98</f>
        <v>178.55370267924212</v>
      </c>
      <c r="DN137" s="85">
        <f t="shared" ca="1" si="299"/>
        <v>179.13824103896206</v>
      </c>
      <c r="DO137" s="85">
        <f t="shared" ca="1" si="299"/>
        <v>179.72469302516447</v>
      </c>
      <c r="DP137" s="85">
        <f t="shared" ca="1" si="299"/>
        <v>180.31306490256446</v>
      </c>
      <c r="DQ137" s="85">
        <f t="shared" ca="1" si="299"/>
        <v>180.90336295638619</v>
      </c>
      <c r="DR137" s="85">
        <f t="shared" ca="1" si="299"/>
        <v>181.49559349243006</v>
      </c>
      <c r="DS137" s="85">
        <f t="shared" ca="1" si="299"/>
        <v>182.08976283714003</v>
      </c>
      <c r="DT137" s="85">
        <f t="shared" ca="1" si="299"/>
        <v>182.68587733767114</v>
      </c>
      <c r="DU137" s="85">
        <f t="shared" ca="1" si="299"/>
        <v>183.2839433619574</v>
      </c>
      <c r="DV137" s="85">
        <f t="shared" ca="1" si="299"/>
        <v>183.88396729877974</v>
      </c>
      <c r="DW137" s="85">
        <f t="shared" ref="DW137:EF138" ca="1" si="300">$E137*DW$8*DW$98</f>
        <v>184.4859555578343</v>
      </c>
      <c r="DX137" s="85">
        <f t="shared" ca="1" si="300"/>
        <v>185.08991456980098</v>
      </c>
      <c r="DY137" s="85">
        <f t="shared" ca="1" si="300"/>
        <v>185.69585078641191</v>
      </c>
      <c r="DZ137" s="85">
        <f t="shared" ca="1" si="300"/>
        <v>186.30377068052067</v>
      </c>
      <c r="EA137" s="85">
        <f t="shared" ca="1" si="300"/>
        <v>186.91368074617114</v>
      </c>
      <c r="EB137" s="85">
        <f t="shared" ca="1" si="300"/>
        <v>187.52558749866711</v>
      </c>
      <c r="EC137" s="85">
        <f t="shared" ca="1" si="300"/>
        <v>188.13949747464173</v>
      </c>
      <c r="ED137" s="85">
        <f t="shared" ca="1" si="300"/>
        <v>188.75541723212737</v>
      </c>
      <c r="EE137" s="85">
        <f t="shared" ca="1" si="300"/>
        <v>189.37335335062576</v>
      </c>
      <c r="EF137" s="85">
        <f t="shared" ca="1" si="300"/>
        <v>189.99331243117811</v>
      </c>
      <c r="EG137" s="85">
        <f t="shared" ref="EG137:EP138" ca="1" si="301">$E137*EG$8*EG$98</f>
        <v>190.61530109643579</v>
      </c>
      <c r="EH137" s="85">
        <f t="shared" ca="1" si="301"/>
        <v>191.23932599073103</v>
      </c>
      <c r="EI137" s="85">
        <f t="shared" ca="1" si="301"/>
        <v>191.8653937801478</v>
      </c>
      <c r="EJ137" s="85">
        <f t="shared" ca="1" si="301"/>
        <v>192.49351115259313</v>
      </c>
      <c r="EK137" s="85">
        <f t="shared" ca="1" si="301"/>
        <v>193.12368481786854</v>
      </c>
      <c r="EL137" s="85">
        <f t="shared" ca="1" si="301"/>
        <v>193.75592150774165</v>
      </c>
      <c r="EM137" s="85">
        <f t="shared" ca="1" si="301"/>
        <v>194.39022797601814</v>
      </c>
      <c r="EN137" s="85">
        <f t="shared" ca="1" si="301"/>
        <v>195.02661099861396</v>
      </c>
      <c r="EO137" s="85">
        <f t="shared" ca="1" si="301"/>
        <v>195.66507737362753</v>
      </c>
      <c r="EP137" s="85">
        <f t="shared" ca="1" si="301"/>
        <v>196.30563392141261</v>
      </c>
      <c r="EQ137" s="85">
        <f t="shared" ref="EQ137:EZ138" ca="1" si="302">$E137*EQ$8*EQ$98</f>
        <v>196.9482874846509</v>
      </c>
      <c r="ER137" s="85">
        <f t="shared" ca="1" si="302"/>
        <v>197.59304492842534</v>
      </c>
      <c r="ES137" s="85">
        <f t="shared" ca="1" si="302"/>
        <v>198.23991314029334</v>
      </c>
      <c r="ET137" s="85">
        <f t="shared" ca="1" si="302"/>
        <v>198.88889903036039</v>
      </c>
      <c r="EU137" s="85">
        <f t="shared" ca="1" si="302"/>
        <v>199.54000953135383</v>
      </c>
      <c r="EV137" s="85">
        <f t="shared" ca="1" si="302"/>
        <v>200.19325159869697</v>
      </c>
      <c r="EW137" s="85">
        <f t="shared" ca="1" si="302"/>
        <v>200.84863221058339</v>
      </c>
      <c r="EX137" s="85">
        <f t="shared" ca="1" si="302"/>
        <v>201.50615836805142</v>
      </c>
      <c r="EY137" s="85">
        <f t="shared" ca="1" si="302"/>
        <v>202.165837095059</v>
      </c>
      <c r="EZ137" s="85">
        <f t="shared" ca="1" si="302"/>
        <v>202.82767543855866</v>
      </c>
      <c r="FA137" s="85">
        <f t="shared" ref="FA137:FJ138" ca="1" si="303">$E137*FA$8*FA$98</f>
        <v>203.49168046857278</v>
      </c>
      <c r="FB137" s="85">
        <f t="shared" ca="1" si="303"/>
        <v>204.15785927826929</v>
      </c>
      <c r="FC137" s="85">
        <f t="shared" ca="1" si="303"/>
        <v>204.82621898403713</v>
      </c>
      <c r="FD137" s="85">
        <f t="shared" ca="1" si="303"/>
        <v>205.49676672556254</v>
      </c>
      <c r="FE137" s="85">
        <f t="shared" ca="1" si="303"/>
        <v>206.16950966590525</v>
      </c>
      <c r="FF137" s="85">
        <f t="shared" ca="1" si="303"/>
        <v>206.84445499157496</v>
      </c>
      <c r="FG137" s="85">
        <f t="shared" ca="1" si="303"/>
        <v>207.52160991260817</v>
      </c>
      <c r="FH137" s="85">
        <f t="shared" ca="1" si="303"/>
        <v>208.20098166264501</v>
      </c>
      <c r="FI137" s="85">
        <f t="shared" ca="1" si="303"/>
        <v>208.88257749900689</v>
      </c>
      <c r="FJ137" s="85">
        <f t="shared" ca="1" si="303"/>
        <v>209.56640470277361</v>
      </c>
      <c r="FK137" s="85">
        <f t="shared" ref="FK137:FT138" ca="1" si="304">$E137*FK$8*FK$98</f>
        <v>210.25247057886148</v>
      </c>
      <c r="FL137" s="85">
        <f t="shared" ca="1" si="304"/>
        <v>210.94078245610112</v>
      </c>
      <c r="FM137" s="85">
        <f t="shared" ca="1" si="304"/>
        <v>211.63134768731581</v>
      </c>
      <c r="FN137" s="85">
        <f t="shared" ca="1" si="304"/>
        <v>212.32417364940017</v>
      </c>
      <c r="FO137" s="85">
        <f t="shared" ca="1" si="304"/>
        <v>213.0192677433987</v>
      </c>
      <c r="FP137" s="85">
        <f t="shared" ca="1" si="304"/>
        <v>213.71663739458515</v>
      </c>
      <c r="FQ137" s="85">
        <f t="shared" ca="1" si="304"/>
        <v>214.4162900525416</v>
      </c>
      <c r="FR137" s="85">
        <f t="shared" ca="1" si="304"/>
        <v>215.11823319123809</v>
      </c>
      <c r="FS137" s="85">
        <f t="shared" ca="1" si="304"/>
        <v>215.82247430911261</v>
      </c>
      <c r="FT137" s="85">
        <f t="shared" ca="1" si="304"/>
        <v>216.52902092915096</v>
      </c>
      <c r="FU137" s="85">
        <f t="shared" ref="FU137:GD138" ca="1" si="305">$E137*FU$8*FU$98</f>
        <v>217.23788059896728</v>
      </c>
      <c r="FV137" s="85">
        <f t="shared" ca="1" si="305"/>
        <v>217.94906089088468</v>
      </c>
      <c r="FW137" s="85">
        <f t="shared" ca="1" si="305"/>
        <v>218.66256940201609</v>
      </c>
      <c r="FX137" s="85">
        <f t="shared" ca="1" si="305"/>
        <v>219.3784137543453</v>
      </c>
      <c r="FY137" s="85">
        <f t="shared" ca="1" si="305"/>
        <v>220.09660159480859</v>
      </c>
      <c r="FZ137" s="85">
        <f t="shared" ca="1" si="305"/>
        <v>220.81714059537629</v>
      </c>
      <c r="GA137" s="85">
        <f t="shared" ca="1" si="305"/>
        <v>221.54003845313477</v>
      </c>
      <c r="GB137" s="85">
        <f t="shared" ca="1" si="305"/>
        <v>222.26530289036867</v>
      </c>
      <c r="GC137" s="85">
        <f t="shared" ca="1" si="305"/>
        <v>222.99294165464337</v>
      </c>
      <c r="GD137" s="85">
        <f t="shared" ca="1" si="305"/>
        <v>223.72296251888775</v>
      </c>
      <c r="GE137" s="85">
        <f t="shared" ref="GE137:GN138" ca="1" si="306">$E137*GE$8*GE$98</f>
        <v>224.45537328147722</v>
      </c>
      <c r="GF137" s="85">
        <f t="shared" ca="1" si="306"/>
        <v>225.1901817663171</v>
      </c>
      <c r="GG137" s="85">
        <f t="shared" ca="1" si="306"/>
        <v>225.92739582292609</v>
      </c>
      <c r="GH137" s="85">
        <f t="shared" ca="1" si="306"/>
        <v>226.66702332652019</v>
      </c>
      <c r="GI137" s="85">
        <f t="shared" ca="1" si="306"/>
        <v>227.40907217809684</v>
      </c>
      <c r="GJ137" s="85">
        <f t="shared" ca="1" si="306"/>
        <v>228.15355030451923</v>
      </c>
      <c r="GK137" s="85">
        <f t="shared" ca="1" si="306"/>
        <v>228.90046565860104</v>
      </c>
      <c r="GL137" s="85">
        <f t="shared" ca="1" si="306"/>
        <v>229.64982621919145</v>
      </c>
      <c r="GM137" s="85">
        <f t="shared" ca="1" si="306"/>
        <v>230.40163999126028</v>
      </c>
      <c r="GN137" s="85">
        <f t="shared" ca="1" si="306"/>
        <v>231.15591500598356</v>
      </c>
      <c r="GO137" s="85">
        <f t="shared" ref="GO137:GX138" ca="1" si="307">$E137*GO$8*GO$98</f>
        <v>231.91265932082922</v>
      </c>
      <c r="GP137" s="85">
        <f t="shared" ca="1" si="307"/>
        <v>232.67188101964337</v>
      </c>
      <c r="GQ137" s="85">
        <f t="shared" ca="1" si="307"/>
        <v>233.43358821273645</v>
      </c>
      <c r="GR137" s="85">
        <f t="shared" ca="1" si="307"/>
        <v>234.19778903696991</v>
      </c>
      <c r="GS137" s="85">
        <f t="shared" ca="1" si="307"/>
        <v>234.96449165584326</v>
      </c>
      <c r="GT137" s="85">
        <f t="shared" ca="1" si="307"/>
        <v>235.73370425958115</v>
      </c>
      <c r="GU137" s="85">
        <f t="shared" ca="1" si="307"/>
        <v>236.50543506522087</v>
      </c>
      <c r="GV137" s="85">
        <f t="shared" ca="1" si="307"/>
        <v>237.27969231670014</v>
      </c>
      <c r="GW137" s="85">
        <f t="shared" ca="1" si="307"/>
        <v>238.05648428494521</v>
      </c>
      <c r="GX137" s="85">
        <f t="shared" ca="1" si="307"/>
        <v>238.83581926795927</v>
      </c>
      <c r="GY137" s="85">
        <f t="shared" ref="GY137:HH138" ca="1" si="308">$E137*GY$8*GY$98</f>
        <v>239.61770559091084</v>
      </c>
      <c r="GZ137" s="85">
        <f t="shared" ca="1" si="308"/>
        <v>240.40215160622304</v>
      </c>
      <c r="HA137" s="85">
        <f t="shared" ca="1" si="308"/>
        <v>241.18916569366257</v>
      </c>
      <c r="HB137" s="85">
        <f t="shared" ca="1" si="308"/>
        <v>241.97875626042929</v>
      </c>
      <c r="HC137" s="85">
        <f t="shared" ca="1" si="308"/>
        <v>242.77093174124605</v>
      </c>
      <c r="HD137" s="85">
        <f t="shared" ca="1" si="308"/>
        <v>243.56570059844887</v>
      </c>
      <c r="HE137" s="85">
        <f t="shared" ca="1" si="308"/>
        <v>244.36307132207719</v>
      </c>
      <c r="HF137" s="85">
        <f t="shared" ca="1" si="308"/>
        <v>245.16305242996458</v>
      </c>
      <c r="HG137" s="85">
        <f t="shared" ca="1" si="308"/>
        <v>245.96565246782984</v>
      </c>
      <c r="HH137" s="85">
        <f t="shared" ca="1" si="308"/>
        <v>246.77088000936828</v>
      </c>
      <c r="HI137" s="85">
        <f t="shared" ref="HI137:HR138" ca="1" si="309">$E137*HI$8*HI$98</f>
        <v>247.57874365634316</v>
      </c>
      <c r="HJ137" s="85">
        <f t="shared" ca="1" si="309"/>
        <v>248.38925203867777</v>
      </c>
      <c r="HK137" s="85">
        <f t="shared" ca="1" si="309"/>
        <v>249.20241381454744</v>
      </c>
      <c r="HL137" s="85">
        <f t="shared" ca="1" si="309"/>
        <v>250.0182376704721</v>
      </c>
      <c r="HM137" s="85">
        <f t="shared" ca="1" si="309"/>
        <v>250.83673232140922</v>
      </c>
      <c r="HN137" s="85">
        <f t="shared" ca="1" si="309"/>
        <v>251.6579065108466</v>
      </c>
      <c r="HO137" s="85">
        <f t="shared" ca="1" si="309"/>
        <v>252.48176901089604</v>
      </c>
      <c r="HP137" s="85">
        <f t="shared" ca="1" si="309"/>
        <v>253.30832862238699</v>
      </c>
      <c r="HQ137" s="85">
        <f t="shared" ca="1" si="309"/>
        <v>254.13759417496044</v>
      </c>
      <c r="HR137" s="85">
        <f t="shared" ca="1" si="309"/>
        <v>254.9695745271633</v>
      </c>
      <c r="HS137" s="85">
        <f t="shared" ref="HS137:IB138" ca="1" si="310">$E137*HS$8*HS$98</f>
        <v>255.80427856654322</v>
      </c>
      <c r="HT137" s="85">
        <f t="shared" ca="1" si="310"/>
        <v>256.64171520974321</v>
      </c>
      <c r="HU137" s="85">
        <f t="shared" ca="1" si="310"/>
        <v>257.48189340259711</v>
      </c>
      <c r="HV137" s="85">
        <f t="shared" ca="1" si="310"/>
        <v>258.32482212022512</v>
      </c>
      <c r="HW137" s="85">
        <f t="shared" ca="1" si="310"/>
        <v>259.17051036712957</v>
      </c>
      <c r="HX137" s="85">
        <f t="shared" ca="1" si="310"/>
        <v>260.01896717729119</v>
      </c>
      <c r="HY137" s="85">
        <f t="shared" ca="1" si="310"/>
        <v>260.8702016142658</v>
      </c>
      <c r="HZ137" s="85">
        <f t="shared" ca="1" si="310"/>
        <v>261.72422277128061</v>
      </c>
      <c r="IA137" s="85">
        <f t="shared" ca="1" si="310"/>
        <v>262.58103977133203</v>
      </c>
      <c r="IB137" s="85">
        <f t="shared" ca="1" si="310"/>
        <v>263.44066176728256</v>
      </c>
      <c r="IC137" s="85">
        <f t="shared" ref="IC137:IL138" ca="1" si="311">$E137*IC$8*IC$98</f>
        <v>264.30309794195898</v>
      </c>
      <c r="ID137" s="85">
        <f t="shared" ca="1" si="311"/>
        <v>264.30309794195898</v>
      </c>
      <c r="IE137" s="85">
        <f t="shared" ca="1" si="311"/>
        <v>264.30309794195898</v>
      </c>
      <c r="IF137" s="85">
        <f t="shared" ca="1" si="311"/>
        <v>264.30309794195898</v>
      </c>
      <c r="IG137" s="85">
        <f t="shared" ca="1" si="311"/>
        <v>264.30309794195898</v>
      </c>
      <c r="IH137" s="85">
        <f t="shared" ca="1" si="311"/>
        <v>264.30309794195898</v>
      </c>
      <c r="II137" s="85">
        <f t="shared" ca="1" si="311"/>
        <v>264.30309794195898</v>
      </c>
      <c r="IJ137" s="85">
        <f t="shared" ca="1" si="311"/>
        <v>264.30309794195898</v>
      </c>
      <c r="IK137" s="85">
        <f t="shared" ca="1" si="311"/>
        <v>264.30309794195898</v>
      </c>
      <c r="IL137" s="85">
        <f t="shared" ca="1" si="311"/>
        <v>264.30309794195898</v>
      </c>
      <c r="IM137" s="182"/>
      <c r="IN137" s="184">
        <f t="shared" ca="1" si="275"/>
        <v>1.2</v>
      </c>
    </row>
    <row r="138" spans="2:248" ht="12" customHeight="1" outlineLevel="2" x14ac:dyDescent="0.3">
      <c r="B138" s="7" t="s">
        <v>163</v>
      </c>
      <c r="C138" s="56" t="s">
        <v>150</v>
      </c>
      <c r="E138" s="85" cm="1">
        <f t="array" ref="E138">(SUMPRODUCT(Assump!$D$71:$D$72*(Assump!$H$71:$H$72=1))/(1+Assump!$D$179)+SUMPRODUCT(Assump!$D$71:$D$72*(Assump!$H$71:$H$72=0)))</f>
        <v>25</v>
      </c>
      <c r="F138" s="48"/>
      <c r="G138" s="85">
        <f t="shared" ca="1" si="288"/>
        <v>0</v>
      </c>
      <c r="H138" s="85">
        <f t="shared" ca="1" si="288"/>
        <v>0</v>
      </c>
      <c r="I138" s="85">
        <f t="shared" ca="1" si="288"/>
        <v>0</v>
      </c>
      <c r="J138" s="85">
        <f t="shared" ca="1" si="288"/>
        <v>0</v>
      </c>
      <c r="K138" s="85">
        <f t="shared" ca="1" si="288"/>
        <v>0</v>
      </c>
      <c r="L138" s="85">
        <f t="shared" ca="1" si="288"/>
        <v>0</v>
      </c>
      <c r="M138" s="85">
        <f t="shared" ca="1" si="288"/>
        <v>0</v>
      </c>
      <c r="N138" s="85">
        <f t="shared" ca="1" si="288"/>
        <v>0</v>
      </c>
      <c r="O138" s="85">
        <f t="shared" ca="1" si="288"/>
        <v>0</v>
      </c>
      <c r="P138" s="85">
        <f t="shared" ca="1" si="288"/>
        <v>0</v>
      </c>
      <c r="Q138" s="85">
        <f t="shared" ca="1" si="289"/>
        <v>0</v>
      </c>
      <c r="R138" s="85">
        <f t="shared" ca="1" si="289"/>
        <v>0</v>
      </c>
      <c r="S138" s="85">
        <f t="shared" ca="1" si="289"/>
        <v>25.079832845197053</v>
      </c>
      <c r="T138" s="85">
        <f t="shared" ca="1" si="289"/>
        <v>25.159920621721</v>
      </c>
      <c r="U138" s="85">
        <f t="shared" ca="1" si="289"/>
        <v>25.240264143647561</v>
      </c>
      <c r="V138" s="85">
        <f t="shared" ca="1" si="289"/>
        <v>25.322894200487827</v>
      </c>
      <c r="W138" s="85">
        <f t="shared" ca="1" si="289"/>
        <v>25.405794766632379</v>
      </c>
      <c r="X138" s="85">
        <f t="shared" ca="1" si="289"/>
        <v>25.488966727658287</v>
      </c>
      <c r="Y138" s="85">
        <f t="shared" ca="1" si="289"/>
        <v>25.572410972041766</v>
      </c>
      <c r="Z138" s="85">
        <f t="shared" ca="1" si="289"/>
        <v>25.656128391167677</v>
      </c>
      <c r="AA138" s="85">
        <f t="shared" ca="1" si="290"/>
        <v>25.740119879339048</v>
      </c>
      <c r="AB138" s="85">
        <f t="shared" ca="1" si="290"/>
        <v>25.82438633378661</v>
      </c>
      <c r="AC138" s="85">
        <f t="shared" ca="1" si="290"/>
        <v>25.908928654678398</v>
      </c>
      <c r="AD138" s="85">
        <f t="shared" ca="1" si="290"/>
        <v>25.993747745129369</v>
      </c>
      <c r="AE138" s="85">
        <f t="shared" ca="1" si="290"/>
        <v>26.078844511211042</v>
      </c>
      <c r="AF138" s="85">
        <f t="shared" ca="1" si="290"/>
        <v>26.164219861961175</v>
      </c>
      <c r="AG138" s="85">
        <f t="shared" ca="1" si="290"/>
        <v>26.249874709393477</v>
      </c>
      <c r="AH138" s="85">
        <f t="shared" ca="1" si="290"/>
        <v>26.335809968507355</v>
      </c>
      <c r="AI138" s="85">
        <f t="shared" ca="1" si="290"/>
        <v>26.422026557297691</v>
      </c>
      <c r="AJ138" s="85">
        <f t="shared" ca="1" si="290"/>
        <v>26.508525396764632</v>
      </c>
      <c r="AK138" s="85">
        <f t="shared" ca="1" si="291"/>
        <v>26.595307410923454</v>
      </c>
      <c r="AL138" s="85">
        <f t="shared" ca="1" si="291"/>
        <v>26.682373526814402</v>
      </c>
      <c r="AM138" s="85">
        <f t="shared" ca="1" si="291"/>
        <v>26.769724674512624</v>
      </c>
      <c r="AN138" s="85">
        <f t="shared" ca="1" si="291"/>
        <v>26.857361787138089</v>
      </c>
      <c r="AO138" s="85">
        <f t="shared" ca="1" si="291"/>
        <v>26.945285800865555</v>
      </c>
      <c r="AP138" s="85">
        <f t="shared" ca="1" si="291"/>
        <v>27.033497654934568</v>
      </c>
      <c r="AQ138" s="85">
        <f t="shared" ca="1" si="291"/>
        <v>27.121998291659509</v>
      </c>
      <c r="AR138" s="85">
        <f t="shared" ca="1" si="291"/>
        <v>27.21078865643965</v>
      </c>
      <c r="AS138" s="85">
        <f t="shared" ca="1" si="291"/>
        <v>27.299869697769243</v>
      </c>
      <c r="AT138" s="85">
        <f t="shared" ca="1" si="291"/>
        <v>27.389242367247675</v>
      </c>
      <c r="AU138" s="85">
        <f t="shared" ca="1" si="292"/>
        <v>27.47890761958962</v>
      </c>
      <c r="AV138" s="85">
        <f t="shared" ca="1" si="292"/>
        <v>27.568866412635241</v>
      </c>
      <c r="AW138" s="85">
        <f t="shared" ca="1" si="292"/>
        <v>27.659119707360414</v>
      </c>
      <c r="AX138" s="85">
        <f t="shared" ca="1" si="292"/>
        <v>27.749668467887002</v>
      </c>
      <c r="AY138" s="85">
        <f t="shared" ca="1" si="292"/>
        <v>27.840513661493155</v>
      </c>
      <c r="AZ138" s="85">
        <f t="shared" ca="1" si="292"/>
        <v>27.93165625862364</v>
      </c>
      <c r="BA138" s="85">
        <f t="shared" ca="1" si="292"/>
        <v>28.023097232900202</v>
      </c>
      <c r="BB138" s="85">
        <f t="shared" ca="1" si="292"/>
        <v>28.114837561131978</v>
      </c>
      <c r="BC138" s="85">
        <f t="shared" ca="1" si="292"/>
        <v>28.206878223325916</v>
      </c>
      <c r="BD138" s="85">
        <f t="shared" ca="1" si="292"/>
        <v>28.299220202697256</v>
      </c>
      <c r="BE138" s="85">
        <f t="shared" ca="1" si="293"/>
        <v>28.391864485680035</v>
      </c>
      <c r="BF138" s="85">
        <f t="shared" ca="1" si="293"/>
        <v>28.48481206193761</v>
      </c>
      <c r="BG138" s="85">
        <f t="shared" ca="1" si="293"/>
        <v>28.578063924373232</v>
      </c>
      <c r="BH138" s="85">
        <f t="shared" ca="1" si="293"/>
        <v>28.671621069140674</v>
      </c>
      <c r="BI138" s="85">
        <f t="shared" ca="1" si="293"/>
        <v>28.765484495654853</v>
      </c>
      <c r="BJ138" s="85">
        <f t="shared" ca="1" si="293"/>
        <v>28.859655206602504</v>
      </c>
      <c r="BK138" s="85">
        <f t="shared" ca="1" si="293"/>
        <v>28.954134207952904</v>
      </c>
      <c r="BL138" s="85">
        <f t="shared" ca="1" si="293"/>
        <v>29.048922508968605</v>
      </c>
      <c r="BM138" s="85">
        <f t="shared" ca="1" si="293"/>
        <v>29.14402112221623</v>
      </c>
      <c r="BN138" s="85">
        <f t="shared" ca="1" si="293"/>
        <v>29.239431063577275</v>
      </c>
      <c r="BO138" s="85">
        <f t="shared" ca="1" si="294"/>
        <v>29.33515335225897</v>
      </c>
      <c r="BP138" s="85">
        <f t="shared" ca="1" si="294"/>
        <v>29.431189010805163</v>
      </c>
      <c r="BQ138" s="85">
        <f t="shared" ca="1" si="294"/>
        <v>29.527539065107248</v>
      </c>
      <c r="BR138" s="85">
        <f t="shared" ca="1" si="294"/>
        <v>29.624204544415122</v>
      </c>
      <c r="BS138" s="85">
        <f t="shared" ca="1" si="294"/>
        <v>29.721186481348173</v>
      </c>
      <c r="BT138" s="85">
        <f t="shared" ca="1" si="294"/>
        <v>29.818485911906311</v>
      </c>
      <c r="BU138" s="85">
        <f t="shared" ca="1" si="294"/>
        <v>29.91610387548106</v>
      </c>
      <c r="BV138" s="85">
        <f t="shared" ca="1" si="294"/>
        <v>30.014041414866615</v>
      </c>
      <c r="BW138" s="85">
        <f t="shared" ca="1" si="294"/>
        <v>30.112299576271027</v>
      </c>
      <c r="BX138" s="85">
        <f t="shared" ca="1" si="294"/>
        <v>30.210879409327358</v>
      </c>
      <c r="BY138" s="85">
        <f t="shared" ca="1" si="295"/>
        <v>30.309781967104886</v>
      </c>
      <c r="BZ138" s="85">
        <f t="shared" ca="1" si="295"/>
        <v>30.409008306120374</v>
      </c>
      <c r="CA138" s="85">
        <f t="shared" ca="1" si="295"/>
        <v>30.508559486349334</v>
      </c>
      <c r="CB138" s="85">
        <f t="shared" ca="1" si="295"/>
        <v>30.60843657123738</v>
      </c>
      <c r="CC138" s="85">
        <f t="shared" ca="1" si="295"/>
        <v>30.708640627711553</v>
      </c>
      <c r="CD138" s="85">
        <f t="shared" ca="1" si="295"/>
        <v>30.80917272619174</v>
      </c>
      <c r="CE138" s="85">
        <f t="shared" ca="1" si="295"/>
        <v>30.910033940602112</v>
      </c>
      <c r="CF138" s="85">
        <f t="shared" ca="1" si="295"/>
        <v>31.011225348382577</v>
      </c>
      <c r="CG138" s="85">
        <f t="shared" ca="1" si="295"/>
        <v>31.11274803050031</v>
      </c>
      <c r="CH138" s="85">
        <f t="shared" ca="1" si="295"/>
        <v>31.214603071461291</v>
      </c>
      <c r="CI138" s="85">
        <f t="shared" ca="1" si="296"/>
        <v>31.316791559321882</v>
      </c>
      <c r="CJ138" s="85">
        <f t="shared" ca="1" si="296"/>
        <v>31.419314585700462</v>
      </c>
      <c r="CK138" s="85">
        <f t="shared" ca="1" si="296"/>
        <v>31.522173245789091</v>
      </c>
      <c r="CL138" s="85">
        <f t="shared" ca="1" si="296"/>
        <v>31.625368638365199</v>
      </c>
      <c r="CM138" s="85">
        <f t="shared" ca="1" si="296"/>
        <v>31.728901865803323</v>
      </c>
      <c r="CN138" s="85">
        <f t="shared" ca="1" si="296"/>
        <v>31.832774034086885</v>
      </c>
      <c r="CO138" s="85">
        <f t="shared" ca="1" si="296"/>
        <v>31.936986252820027</v>
      </c>
      <c r="CP138" s="85">
        <f t="shared" ca="1" si="296"/>
        <v>32.041539635239424</v>
      </c>
      <c r="CQ138" s="85">
        <f t="shared" ca="1" si="296"/>
        <v>32.146435298226208</v>
      </c>
      <c r="CR138" s="85">
        <f t="shared" ca="1" si="296"/>
        <v>32.2516743623179</v>
      </c>
      <c r="CS138" s="85">
        <f t="shared" ca="1" si="297"/>
        <v>32.357257951720349</v>
      </c>
      <c r="CT138" s="85">
        <f t="shared" ca="1" si="297"/>
        <v>32.463187194319765</v>
      </c>
      <c r="CU138" s="85">
        <f t="shared" ca="1" si="297"/>
        <v>32.569463221694775</v>
      </c>
      <c r="CV138" s="85">
        <f t="shared" ca="1" si="297"/>
        <v>32.6760871691285</v>
      </c>
      <c r="CW138" s="85">
        <f t="shared" ca="1" si="297"/>
        <v>32.783060175620683</v>
      </c>
      <c r="CX138" s="85">
        <f t="shared" ca="1" si="297"/>
        <v>32.890383383899838</v>
      </c>
      <c r="CY138" s="85">
        <f t="shared" ca="1" si="297"/>
        <v>32.99805794043548</v>
      </c>
      <c r="CZ138" s="85">
        <f t="shared" ca="1" si="297"/>
        <v>33.106084995450388</v>
      </c>
      <c r="DA138" s="85">
        <f t="shared" ca="1" si="297"/>
        <v>33.214465702932856</v>
      </c>
      <c r="DB138" s="85">
        <f t="shared" ca="1" si="297"/>
        <v>33.323201220649032</v>
      </c>
      <c r="DC138" s="85">
        <f t="shared" ca="1" si="298"/>
        <v>33.432292710155288</v>
      </c>
      <c r="DD138" s="85">
        <f t="shared" ca="1" si="298"/>
        <v>33.541741336810645</v>
      </c>
      <c r="DE138" s="85">
        <f t="shared" ca="1" si="298"/>
        <v>33.651548269789181</v>
      </c>
      <c r="DF138" s="85">
        <f t="shared" ca="1" si="298"/>
        <v>33.761714682092581</v>
      </c>
      <c r="DG138" s="85">
        <f t="shared" ca="1" si="298"/>
        <v>33.872241750562601</v>
      </c>
      <c r="DH138" s="85">
        <f t="shared" ca="1" si="298"/>
        <v>33.983130655893675</v>
      </c>
      <c r="DI138" s="85">
        <f t="shared" ca="1" si="298"/>
        <v>34.094382582645537</v>
      </c>
      <c r="DJ138" s="85">
        <f t="shared" ca="1" si="298"/>
        <v>34.205998719255852</v>
      </c>
      <c r="DK138" s="85">
        <f t="shared" ca="1" si="298"/>
        <v>34.317980258052927</v>
      </c>
      <c r="DL138" s="85">
        <f t="shared" ca="1" si="298"/>
        <v>34.430328395268432</v>
      </c>
      <c r="DM138" s="85">
        <f t="shared" ca="1" si="299"/>
        <v>34.543044331050197</v>
      </c>
      <c r="DN138" s="85">
        <f t="shared" ca="1" si="299"/>
        <v>34.656129269475016</v>
      </c>
      <c r="DO138" s="85">
        <f t="shared" ca="1" si="299"/>
        <v>34.769584418561529</v>
      </c>
      <c r="DP138" s="85">
        <f t="shared" ca="1" si="299"/>
        <v>34.883410990283096</v>
      </c>
      <c r="DQ138" s="85">
        <f t="shared" ca="1" si="299"/>
        <v>34.99761020058078</v>
      </c>
      <c r="DR138" s="85">
        <f t="shared" ca="1" si="299"/>
        <v>35.11218326937631</v>
      </c>
      <c r="DS138" s="85">
        <f t="shared" ca="1" si="299"/>
        <v>35.227131420585131</v>
      </c>
      <c r="DT138" s="85">
        <f t="shared" ca="1" si="299"/>
        <v>35.34245588212945</v>
      </c>
      <c r="DU138" s="85">
        <f t="shared" ca="1" si="299"/>
        <v>35.458157885951387</v>
      </c>
      <c r="DV138" s="85">
        <f t="shared" ca="1" si="299"/>
        <v>35.574238668026112</v>
      </c>
      <c r="DW138" s="85">
        <f t="shared" ca="1" si="300"/>
        <v>35.690699468375072</v>
      </c>
      <c r="DX138" s="85">
        <f t="shared" ca="1" si="300"/>
        <v>35.807541531079195</v>
      </c>
      <c r="DY138" s="85">
        <f t="shared" ca="1" si="300"/>
        <v>35.924766104292225</v>
      </c>
      <c r="DZ138" s="85">
        <f t="shared" ca="1" si="300"/>
        <v>36.042374440254036</v>
      </c>
      <c r="EA138" s="85">
        <f t="shared" ca="1" si="300"/>
        <v>36.160367795304005</v>
      </c>
      <c r="EB138" s="85">
        <f t="shared" ca="1" si="300"/>
        <v>36.278747429894437</v>
      </c>
      <c r="EC138" s="85">
        <f t="shared" ca="1" si="300"/>
        <v>36.397514608604034</v>
      </c>
      <c r="ED138" s="85">
        <f t="shared" ca="1" si="300"/>
        <v>36.516670600151386</v>
      </c>
      <c r="EE138" s="85">
        <f t="shared" ca="1" si="300"/>
        <v>36.636216677408555</v>
      </c>
      <c r="EF138" s="85">
        <f t="shared" ca="1" si="300"/>
        <v>36.756154117414646</v>
      </c>
      <c r="EG138" s="85">
        <f t="shared" ca="1" si="301"/>
        <v>36.876484201389459</v>
      </c>
      <c r="EH138" s="85">
        <f t="shared" ca="1" si="301"/>
        <v>36.997208214747182</v>
      </c>
      <c r="EI138" s="85">
        <f t="shared" ca="1" si="301"/>
        <v>37.118327447110097</v>
      </c>
      <c r="EJ138" s="85">
        <f t="shared" ca="1" si="301"/>
        <v>37.239843192322382</v>
      </c>
      <c r="EK138" s="85">
        <f t="shared" ca="1" si="301"/>
        <v>37.361756748463939</v>
      </c>
      <c r="EL138" s="85">
        <f t="shared" ca="1" si="301"/>
        <v>37.484069417864227</v>
      </c>
      <c r="EM138" s="85">
        <f t="shared" ca="1" si="301"/>
        <v>37.606782507116201</v>
      </c>
      <c r="EN138" s="85">
        <f t="shared" ca="1" si="301"/>
        <v>37.729897327090242</v>
      </c>
      <c r="EO138" s="85">
        <f t="shared" ca="1" si="301"/>
        <v>37.853415192948219</v>
      </c>
      <c r="EP138" s="85">
        <f t="shared" ca="1" si="301"/>
        <v>37.977337424157461</v>
      </c>
      <c r="EQ138" s="85">
        <f t="shared" ca="1" si="302"/>
        <v>38.101665344504923</v>
      </c>
      <c r="ER138" s="85">
        <f t="shared" ca="1" si="302"/>
        <v>38.226400282111257</v>
      </c>
      <c r="ES138" s="85">
        <f t="shared" ca="1" si="302"/>
        <v>38.351543569445063</v>
      </c>
      <c r="ET138" s="85">
        <f t="shared" ca="1" si="302"/>
        <v>38.47709654333709</v>
      </c>
      <c r="EU138" s="85">
        <f t="shared" ca="1" si="302"/>
        <v>38.60306054499452</v>
      </c>
      <c r="EV138" s="85">
        <f t="shared" ca="1" si="302"/>
        <v>38.729436920015303</v>
      </c>
      <c r="EW138" s="85">
        <f t="shared" ca="1" si="302"/>
        <v>38.856227018402521</v>
      </c>
      <c r="EX138" s="85">
        <f t="shared" ca="1" si="302"/>
        <v>38.983432194578818</v>
      </c>
      <c r="EY138" s="85">
        <f t="shared" ca="1" si="302"/>
        <v>39.111053807400872</v>
      </c>
      <c r="EZ138" s="85">
        <f t="shared" ca="1" si="302"/>
        <v>39.239093220173885</v>
      </c>
      <c r="FA138" s="85">
        <f t="shared" ca="1" si="303"/>
        <v>39.367551800666178</v>
      </c>
      <c r="FB138" s="85">
        <f t="shared" ca="1" si="303"/>
        <v>39.496430921123796</v>
      </c>
      <c r="FC138" s="85">
        <f t="shared" ca="1" si="303"/>
        <v>39.625731958285151</v>
      </c>
      <c r="FD138" s="85">
        <f t="shared" ca="1" si="303"/>
        <v>39.755456293395738</v>
      </c>
      <c r="FE138" s="85">
        <f t="shared" ca="1" si="303"/>
        <v>39.8856053122229</v>
      </c>
      <c r="FF138" s="85">
        <f t="shared" ca="1" si="303"/>
        <v>40.016180405070607</v>
      </c>
      <c r="FG138" s="85">
        <f t="shared" ca="1" si="303"/>
        <v>40.14718296679434</v>
      </c>
      <c r="FH138" s="85">
        <f t="shared" ca="1" si="303"/>
        <v>40.278614396815946</v>
      </c>
      <c r="FI138" s="85">
        <f t="shared" ca="1" si="303"/>
        <v>40.410476099138656</v>
      </c>
      <c r="FJ138" s="85">
        <f t="shared" ca="1" si="303"/>
        <v>40.542769482362004</v>
      </c>
      <c r="FK138" s="85">
        <f t="shared" ca="1" si="304"/>
        <v>40.675495959696931</v>
      </c>
      <c r="FL138" s="85">
        <f t="shared" ca="1" si="304"/>
        <v>40.808656948980861</v>
      </c>
      <c r="FM138" s="85">
        <f t="shared" ca="1" si="304"/>
        <v>40.942253872692845</v>
      </c>
      <c r="FN138" s="85">
        <f t="shared" ca="1" si="304"/>
        <v>41.076288157968769</v>
      </c>
      <c r="FO138" s="85">
        <f t="shared" ca="1" si="304"/>
        <v>41.210761236616577</v>
      </c>
      <c r="FP138" s="85">
        <f t="shared" ca="1" si="304"/>
        <v>41.345674545131587</v>
      </c>
      <c r="FQ138" s="85">
        <f t="shared" ca="1" si="304"/>
        <v>41.481029524711836</v>
      </c>
      <c r="FR138" s="85">
        <f t="shared" ca="1" si="304"/>
        <v>41.616827621273458</v>
      </c>
      <c r="FS138" s="85">
        <f t="shared" ca="1" si="304"/>
        <v>41.75307028546613</v>
      </c>
      <c r="FT138" s="85">
        <f t="shared" ca="1" si="304"/>
        <v>41.889758972688611</v>
      </c>
      <c r="FU138" s="85">
        <f t="shared" ca="1" si="305"/>
        <v>42.026895143104227</v>
      </c>
      <c r="FV138" s="85">
        <f t="shared" ca="1" si="305"/>
        <v>42.164480261656507</v>
      </c>
      <c r="FW138" s="85">
        <f t="shared" ca="1" si="305"/>
        <v>42.302515798084833</v>
      </c>
      <c r="FX138" s="85">
        <f t="shared" ca="1" si="305"/>
        <v>42.441003226940119</v>
      </c>
      <c r="FY138" s="85">
        <f t="shared" ca="1" si="305"/>
        <v>42.579944027600583</v>
      </c>
      <c r="FZ138" s="85">
        <f t="shared" ca="1" si="305"/>
        <v>42.719339684287547</v>
      </c>
      <c r="GA138" s="85">
        <f t="shared" ca="1" si="305"/>
        <v>42.859191686081267</v>
      </c>
      <c r="GB138" s="85">
        <f t="shared" ca="1" si="305"/>
        <v>42.999501526936882</v>
      </c>
      <c r="GC138" s="85">
        <f t="shared" ca="1" si="305"/>
        <v>43.140270705700331</v>
      </c>
      <c r="GD138" s="85">
        <f t="shared" ca="1" si="305"/>
        <v>43.281500726124413</v>
      </c>
      <c r="GE138" s="85">
        <f t="shared" ca="1" si="306"/>
        <v>43.423193096884802</v>
      </c>
      <c r="GF138" s="85">
        <f t="shared" ca="1" si="306"/>
        <v>43.565349331596174</v>
      </c>
      <c r="GG138" s="85">
        <f t="shared" ca="1" si="306"/>
        <v>43.707970948828418</v>
      </c>
      <c r="GH138" s="85">
        <f t="shared" ca="1" si="306"/>
        <v>43.851059472122792</v>
      </c>
      <c r="GI138" s="85">
        <f t="shared" ca="1" si="306"/>
        <v>43.99461643000825</v>
      </c>
      <c r="GJ138" s="85">
        <f t="shared" ca="1" si="306"/>
        <v>44.138643356017745</v>
      </c>
      <c r="GK138" s="85">
        <f t="shared" ca="1" si="306"/>
        <v>44.283141788704633</v>
      </c>
      <c r="GL138" s="85">
        <f t="shared" ca="1" si="306"/>
        <v>44.428113271659072</v>
      </c>
      <c r="GM138" s="85">
        <f t="shared" ca="1" si="306"/>
        <v>44.573559353524537</v>
      </c>
      <c r="GN138" s="85">
        <f t="shared" ca="1" si="306"/>
        <v>44.719481588014375</v>
      </c>
      <c r="GO138" s="85">
        <f t="shared" ca="1" si="307"/>
        <v>44.865881533928373</v>
      </c>
      <c r="GP138" s="85">
        <f t="shared" ca="1" si="307"/>
        <v>45.012760755169417</v>
      </c>
      <c r="GQ138" s="85">
        <f t="shared" ca="1" si="307"/>
        <v>45.16012082076022</v>
      </c>
      <c r="GR138" s="85">
        <f t="shared" ca="1" si="307"/>
        <v>45.307963304860053</v>
      </c>
      <c r="GS138" s="85">
        <f t="shared" ca="1" si="307"/>
        <v>45.456289786781582</v>
      </c>
      <c r="GT138" s="85">
        <f t="shared" ca="1" si="307"/>
        <v>45.605101851007731</v>
      </c>
      <c r="GU138" s="85">
        <f t="shared" ca="1" si="307"/>
        <v>45.754401087208606</v>
      </c>
      <c r="GV138" s="85">
        <f t="shared" ca="1" si="307"/>
        <v>45.904189090258484</v>
      </c>
      <c r="GW138" s="85">
        <f t="shared" ca="1" si="307"/>
        <v>46.054467460252845</v>
      </c>
      <c r="GX138" s="85">
        <f t="shared" ca="1" si="307"/>
        <v>46.20523780252546</v>
      </c>
      <c r="GY138" s="85">
        <f t="shared" ca="1" si="308"/>
        <v>46.356501727665552</v>
      </c>
      <c r="GZ138" s="85">
        <f t="shared" ca="1" si="308"/>
        <v>46.508260851534985</v>
      </c>
      <c r="HA138" s="85">
        <f t="shared" ca="1" si="308"/>
        <v>46.660516795285538</v>
      </c>
      <c r="HB138" s="85">
        <f t="shared" ca="1" si="308"/>
        <v>46.813271185376223</v>
      </c>
      <c r="HC138" s="85">
        <f t="shared" ca="1" si="308"/>
        <v>46.966525653590658</v>
      </c>
      <c r="HD138" s="85">
        <f t="shared" ca="1" si="308"/>
        <v>47.120281837054485</v>
      </c>
      <c r="HE138" s="85">
        <f t="shared" ca="1" si="308"/>
        <v>47.274541378252877</v>
      </c>
      <c r="HF138" s="85">
        <f t="shared" ca="1" si="308"/>
        <v>47.42930592504807</v>
      </c>
      <c r="HG138" s="85">
        <f t="shared" ca="1" si="308"/>
        <v>47.584577130696978</v>
      </c>
      <c r="HH138" s="85">
        <f t="shared" ca="1" si="308"/>
        <v>47.740356653868851</v>
      </c>
      <c r="HI138" s="85">
        <f t="shared" ca="1" si="309"/>
        <v>47.896646158662989</v>
      </c>
      <c r="HJ138" s="85">
        <f t="shared" ca="1" si="309"/>
        <v>48.05344731462651</v>
      </c>
      <c r="HK138" s="85">
        <f t="shared" ca="1" si="309"/>
        <v>48.210761796772204</v>
      </c>
      <c r="HL138" s="85">
        <f t="shared" ca="1" si="309"/>
        <v>48.368591285596409</v>
      </c>
      <c r="HM138" s="85">
        <f t="shared" ca="1" si="309"/>
        <v>48.526937467096985</v>
      </c>
      <c r="HN138" s="85">
        <f t="shared" ca="1" si="309"/>
        <v>48.685802032791301</v>
      </c>
      <c r="HO138" s="85">
        <f t="shared" ca="1" si="309"/>
        <v>48.845186679734311</v>
      </c>
      <c r="HP138" s="85">
        <f t="shared" ca="1" si="309"/>
        <v>49.005093110536698</v>
      </c>
      <c r="HQ138" s="85">
        <f t="shared" ca="1" si="309"/>
        <v>49.165523033383025</v>
      </c>
      <c r="HR138" s="85">
        <f t="shared" ca="1" si="309"/>
        <v>49.326478162050023</v>
      </c>
      <c r="HS138" s="85">
        <f t="shared" ca="1" si="310"/>
        <v>49.487960215924893</v>
      </c>
      <c r="HT138" s="85">
        <f t="shared" ca="1" si="310"/>
        <v>49.649970920023648</v>
      </c>
      <c r="HU138" s="85">
        <f t="shared" ca="1" si="310"/>
        <v>49.812512005009545</v>
      </c>
      <c r="HV138" s="85">
        <f t="shared" ca="1" si="310"/>
        <v>49.975585207211608</v>
      </c>
      <c r="HW138" s="85">
        <f t="shared" ca="1" si="310"/>
        <v>50.139192268643129</v>
      </c>
      <c r="HX138" s="85">
        <f t="shared" ca="1" si="310"/>
        <v>50.303334937020303</v>
      </c>
      <c r="HY138" s="85">
        <f t="shared" ca="1" si="310"/>
        <v>50.468014965780903</v>
      </c>
      <c r="HZ138" s="85">
        <f t="shared" ca="1" si="310"/>
        <v>50.63323411410299</v>
      </c>
      <c r="IA138" s="85">
        <f t="shared" ca="1" si="310"/>
        <v>50.798994146923718</v>
      </c>
      <c r="IB138" s="85">
        <f t="shared" ca="1" si="310"/>
        <v>50.965296834958181</v>
      </c>
      <c r="IC138" s="85">
        <f t="shared" ca="1" si="311"/>
        <v>51.132143954718366</v>
      </c>
      <c r="ID138" s="85">
        <f t="shared" ca="1" si="311"/>
        <v>51.132143954718366</v>
      </c>
      <c r="IE138" s="85">
        <f t="shared" ca="1" si="311"/>
        <v>51.132143954718366</v>
      </c>
      <c r="IF138" s="85">
        <f t="shared" ca="1" si="311"/>
        <v>51.132143954718366</v>
      </c>
      <c r="IG138" s="85">
        <f t="shared" ca="1" si="311"/>
        <v>51.132143954718366</v>
      </c>
      <c r="IH138" s="85">
        <f t="shared" ca="1" si="311"/>
        <v>51.132143954718366</v>
      </c>
      <c r="II138" s="85">
        <f t="shared" ca="1" si="311"/>
        <v>51.132143954718366</v>
      </c>
      <c r="IJ138" s="85">
        <f t="shared" ca="1" si="311"/>
        <v>51.132143954718366</v>
      </c>
      <c r="IK138" s="85">
        <f t="shared" ca="1" si="311"/>
        <v>51.132143954718366</v>
      </c>
      <c r="IL138" s="85">
        <f t="shared" ca="1" si="311"/>
        <v>51.132143954718366</v>
      </c>
      <c r="IM138" s="182"/>
      <c r="IN138" s="184">
        <f t="shared" ca="1" si="275"/>
        <v>1.2000000000000002</v>
      </c>
    </row>
    <row r="139" spans="2:248" ht="12" customHeight="1" outlineLevel="2" x14ac:dyDescent="0.3">
      <c r="B139" s="7" t="s">
        <v>166</v>
      </c>
      <c r="C139" s="56" t="s">
        <v>150</v>
      </c>
      <c r="E139" s="85"/>
      <c r="F139" s="48"/>
      <c r="G139" s="85">
        <f ca="1">SUM(G140:G141)</f>
        <v>0</v>
      </c>
      <c r="H139" s="85">
        <f t="shared" ref="H139:BS139" ca="1" si="312">SUM(H140:H141)</f>
        <v>0</v>
      </c>
      <c r="I139" s="85">
        <f t="shared" ca="1" si="312"/>
        <v>0</v>
      </c>
      <c r="J139" s="85">
        <f t="shared" ca="1" si="312"/>
        <v>0</v>
      </c>
      <c r="K139" s="85">
        <f t="shared" ca="1" si="312"/>
        <v>0</v>
      </c>
      <c r="L139" s="85">
        <f t="shared" ca="1" si="312"/>
        <v>0</v>
      </c>
      <c r="M139" s="85">
        <f t="shared" ca="1" si="312"/>
        <v>0</v>
      </c>
      <c r="N139" s="85">
        <f t="shared" ca="1" si="312"/>
        <v>0</v>
      </c>
      <c r="O139" s="85">
        <f t="shared" ca="1" si="312"/>
        <v>0</v>
      </c>
      <c r="P139" s="85">
        <f t="shared" ca="1" si="312"/>
        <v>0</v>
      </c>
      <c r="Q139" s="85">
        <f t="shared" ca="1" si="312"/>
        <v>0</v>
      </c>
      <c r="R139" s="85">
        <f t="shared" ca="1" si="312"/>
        <v>0</v>
      </c>
      <c r="S139" s="85">
        <f t="shared" ca="1" si="312"/>
        <v>1094.5805913843212</v>
      </c>
      <c r="T139" s="85">
        <f t="shared" ca="1" si="312"/>
        <v>1098.0759307006288</v>
      </c>
      <c r="U139" s="85">
        <f t="shared" ca="1" si="312"/>
        <v>1101.5824317322381</v>
      </c>
      <c r="V139" s="85">
        <f t="shared" ca="1" si="312"/>
        <v>1105.1887259623713</v>
      </c>
      <c r="W139" s="85">
        <f t="shared" ca="1" si="312"/>
        <v>1108.806826261392</v>
      </c>
      <c r="X139" s="85">
        <f t="shared" ca="1" si="312"/>
        <v>1112.4367712792978</v>
      </c>
      <c r="Y139" s="85">
        <f t="shared" ca="1" si="312"/>
        <v>1116.0785997926157</v>
      </c>
      <c r="Z139" s="85">
        <f t="shared" ca="1" si="312"/>
        <v>1119.7323507048177</v>
      </c>
      <c r="AA139" s="85">
        <f t="shared" ca="1" si="312"/>
        <v>1123.3980630467349</v>
      </c>
      <c r="AB139" s="85">
        <f t="shared" ca="1" si="312"/>
        <v>1127.0757759769765</v>
      </c>
      <c r="AC139" s="85">
        <f t="shared" ca="1" si="312"/>
        <v>1130.765528782345</v>
      </c>
      <c r="AD139" s="85">
        <f t="shared" ca="1" si="312"/>
        <v>1134.4673608782587</v>
      </c>
      <c r="AE139" s="85">
        <f t="shared" ca="1" si="312"/>
        <v>1138.181311809172</v>
      </c>
      <c r="AF139" s="85">
        <f t="shared" ca="1" si="312"/>
        <v>1141.9074212489968</v>
      </c>
      <c r="AG139" s="85">
        <f t="shared" ca="1" si="312"/>
        <v>1145.6457290015283</v>
      </c>
      <c r="AH139" s="85">
        <f t="shared" ca="1" si="312"/>
        <v>1149.3962750008668</v>
      </c>
      <c r="AI139" s="85">
        <f t="shared" ca="1" si="312"/>
        <v>1153.1590993118482</v>
      </c>
      <c r="AJ139" s="85">
        <f t="shared" ca="1" si="312"/>
        <v>1156.9342421304702</v>
      </c>
      <c r="AK139" s="85">
        <f t="shared" ca="1" si="312"/>
        <v>1160.721743784321</v>
      </c>
      <c r="AL139" s="85">
        <f t="shared" ca="1" si="312"/>
        <v>1164.521644733011</v>
      </c>
      <c r="AM139" s="85">
        <f t="shared" ca="1" si="312"/>
        <v>1168.3339855686052</v>
      </c>
      <c r="AN139" s="85">
        <f t="shared" ca="1" si="312"/>
        <v>1172.1588070160562</v>
      </c>
      <c r="AO139" s="85">
        <f t="shared" ca="1" si="312"/>
        <v>1175.9961499336393</v>
      </c>
      <c r="AP139" s="85">
        <f t="shared" ca="1" si="312"/>
        <v>1179.84605531339</v>
      </c>
      <c r="AQ139" s="85">
        <f t="shared" ca="1" si="312"/>
        <v>1183.70856428154</v>
      </c>
      <c r="AR139" s="85">
        <f t="shared" ca="1" si="312"/>
        <v>1187.5837180989581</v>
      </c>
      <c r="AS139" s="85">
        <f t="shared" ca="1" si="312"/>
        <v>1191.4715581615903</v>
      </c>
      <c r="AT139" s="85">
        <f t="shared" ca="1" si="312"/>
        <v>1195.3721260009024</v>
      </c>
      <c r="AU139" s="85">
        <f t="shared" ca="1" si="312"/>
        <v>1199.2854632843234</v>
      </c>
      <c r="AV139" s="85">
        <f t="shared" ca="1" si="312"/>
        <v>1203.2116118156898</v>
      </c>
      <c r="AW139" s="85">
        <f t="shared" ca="1" si="312"/>
        <v>1207.1506135356947</v>
      </c>
      <c r="AX139" s="85">
        <f t="shared" ca="1" si="312"/>
        <v>1211.1025105223325</v>
      </c>
      <c r="AY139" s="85">
        <f t="shared" ca="1" si="312"/>
        <v>1215.0673449913506</v>
      </c>
      <c r="AZ139" s="85">
        <f t="shared" ca="1" si="312"/>
        <v>1219.0451592966995</v>
      </c>
      <c r="BA139" s="85">
        <f t="shared" ca="1" si="312"/>
        <v>1223.0359959309862</v>
      </c>
      <c r="BB139" s="85">
        <f t="shared" ca="1" si="312"/>
        <v>1227.0398975259266</v>
      </c>
      <c r="BC139" s="85">
        <f t="shared" ca="1" si="312"/>
        <v>1231.0569068528027</v>
      </c>
      <c r="BD139" s="85">
        <f t="shared" ca="1" si="312"/>
        <v>1235.0870668229172</v>
      </c>
      <c r="BE139" s="85">
        <f t="shared" ca="1" si="312"/>
        <v>1239.1304204880548</v>
      </c>
      <c r="BF139" s="85">
        <f t="shared" ca="1" si="312"/>
        <v>1243.1870110409398</v>
      </c>
      <c r="BG139" s="85">
        <f t="shared" ca="1" si="312"/>
        <v>1247.2568818156974</v>
      </c>
      <c r="BH139" s="85">
        <f t="shared" ca="1" si="312"/>
        <v>1251.3400762883189</v>
      </c>
      <c r="BI139" s="85">
        <f t="shared" ca="1" si="312"/>
        <v>1255.4366380771237</v>
      </c>
      <c r="BJ139" s="85">
        <f t="shared" ca="1" si="312"/>
        <v>1259.5466109432266</v>
      </c>
      <c r="BK139" s="85">
        <f t="shared" ca="1" si="312"/>
        <v>1263.6700387910055</v>
      </c>
      <c r="BL139" s="85">
        <f t="shared" ca="1" si="312"/>
        <v>1267.8069656685684</v>
      </c>
      <c r="BM139" s="85">
        <f t="shared" ca="1" si="312"/>
        <v>1271.9574357682266</v>
      </c>
      <c r="BN139" s="85">
        <f t="shared" ca="1" si="312"/>
        <v>1276.1214934269649</v>
      </c>
      <c r="BO139" s="85">
        <f t="shared" ca="1" si="312"/>
        <v>1280.2991831269158</v>
      </c>
      <c r="BP139" s="85">
        <f t="shared" ca="1" si="312"/>
        <v>1284.490549495835</v>
      </c>
      <c r="BQ139" s="85">
        <f t="shared" ca="1" si="312"/>
        <v>1288.6956373075777</v>
      </c>
      <c r="BR139" s="85">
        <f t="shared" ca="1" si="312"/>
        <v>1292.9144914825777</v>
      </c>
      <c r="BS139" s="85">
        <f t="shared" ca="1" si="312"/>
        <v>1297.1471570883257</v>
      </c>
      <c r="BT139" s="85">
        <f t="shared" ref="BT139:EE139" ca="1" si="313">SUM(BT140:BT141)</f>
        <v>1301.393679339852</v>
      </c>
      <c r="BU139" s="85">
        <f t="shared" ca="1" si="313"/>
        <v>1305.6541036002091</v>
      </c>
      <c r="BV139" s="85">
        <f t="shared" ca="1" si="313"/>
        <v>1309.9284753809566</v>
      </c>
      <c r="BW139" s="85">
        <f t="shared" ca="1" si="313"/>
        <v>1314.216840342646</v>
      </c>
      <c r="BX139" s="85">
        <f t="shared" ca="1" si="313"/>
        <v>1318.5192442953114</v>
      </c>
      <c r="BY139" s="85">
        <f t="shared" ca="1" si="313"/>
        <v>1322.8357331989557</v>
      </c>
      <c r="BZ139" s="85">
        <f t="shared" ca="1" si="313"/>
        <v>1327.1663531640436</v>
      </c>
      <c r="CA139" s="85">
        <f t="shared" ca="1" si="313"/>
        <v>1331.5111504519925</v>
      </c>
      <c r="CB139" s="85">
        <f t="shared" ca="1" si="313"/>
        <v>1335.8701714756687</v>
      </c>
      <c r="CC139" s="85">
        <f t="shared" ca="1" si="313"/>
        <v>1340.2434627998816</v>
      </c>
      <c r="CD139" s="85">
        <f t="shared" ca="1" si="313"/>
        <v>1344.6310711418816</v>
      </c>
      <c r="CE139" s="85">
        <f t="shared" ca="1" si="313"/>
        <v>1349.0330433718595</v>
      </c>
      <c r="CF139" s="85">
        <f t="shared" ca="1" si="313"/>
        <v>1353.4494265134465</v>
      </c>
      <c r="CG139" s="85">
        <f t="shared" ca="1" si="313"/>
        <v>1357.8802677442179</v>
      </c>
      <c r="CH139" s="85">
        <f t="shared" ca="1" si="313"/>
        <v>1362.3256143961949</v>
      </c>
      <c r="CI139" s="85">
        <f t="shared" ca="1" si="313"/>
        <v>1366.7855139563524</v>
      </c>
      <c r="CJ139" s="85">
        <f t="shared" ca="1" si="313"/>
        <v>1371.2600140671243</v>
      </c>
      <c r="CK139" s="85">
        <f t="shared" ca="1" si="313"/>
        <v>1375.7491625269145</v>
      </c>
      <c r="CL139" s="85">
        <f t="shared" ca="1" si="313"/>
        <v>1380.2530072906056</v>
      </c>
      <c r="CM139" s="85">
        <f t="shared" ca="1" si="313"/>
        <v>1384.7715964700728</v>
      </c>
      <c r="CN139" s="85">
        <f t="shared" ca="1" si="313"/>
        <v>1389.3049783346962</v>
      </c>
      <c r="CO139" s="85">
        <f t="shared" ca="1" si="313"/>
        <v>1393.8532013118772</v>
      </c>
      <c r="CP139" s="85">
        <f t="shared" ca="1" si="313"/>
        <v>1398.4163139875575</v>
      </c>
      <c r="CQ139" s="85">
        <f t="shared" ca="1" si="313"/>
        <v>1402.9943651067344</v>
      </c>
      <c r="CR139" s="85">
        <f t="shared" ca="1" si="313"/>
        <v>1407.5874035739851</v>
      </c>
      <c r="CS139" s="85">
        <f t="shared" ca="1" si="313"/>
        <v>1412.1954784539873</v>
      </c>
      <c r="CT139" s="85">
        <f t="shared" ca="1" si="313"/>
        <v>1416.8186389720438</v>
      </c>
      <c r="CU139" s="85">
        <f t="shared" ca="1" si="313"/>
        <v>1421.4569345146072</v>
      </c>
      <c r="CV139" s="85">
        <f t="shared" ca="1" si="313"/>
        <v>1426.1104146298103</v>
      </c>
      <c r="CW139" s="85">
        <f t="shared" ca="1" si="313"/>
        <v>1430.7791290279922</v>
      </c>
      <c r="CX139" s="85">
        <f t="shared" ca="1" si="313"/>
        <v>1435.4631275822314</v>
      </c>
      <c r="CY139" s="85">
        <f t="shared" ca="1" si="313"/>
        <v>1440.1624603288769</v>
      </c>
      <c r="CZ139" s="85">
        <f t="shared" ca="1" si="313"/>
        <v>1444.8771774680852</v>
      </c>
      <c r="DA139" s="85">
        <f t="shared" ca="1" si="313"/>
        <v>1449.6073293643535</v>
      </c>
      <c r="DB139" s="85">
        <f t="shared" ca="1" si="313"/>
        <v>1454.352966547061</v>
      </c>
      <c r="DC139" s="85">
        <f t="shared" ca="1" si="313"/>
        <v>1459.1141397110048</v>
      </c>
      <c r="DD139" s="85">
        <f t="shared" ca="1" si="313"/>
        <v>1463.890899716946</v>
      </c>
      <c r="DE139" s="85">
        <f t="shared" ca="1" si="313"/>
        <v>1468.6832975921482</v>
      </c>
      <c r="DF139" s="85">
        <f t="shared" ca="1" si="313"/>
        <v>1473.4913845309266</v>
      </c>
      <c r="DG139" s="85">
        <f t="shared" ca="1" si="313"/>
        <v>1478.315211895193</v>
      </c>
      <c r="DH139" s="85">
        <f t="shared" ca="1" si="313"/>
        <v>1483.1548312150039</v>
      </c>
      <c r="DI139" s="85">
        <f t="shared" ca="1" si="313"/>
        <v>1488.0102941891132</v>
      </c>
      <c r="DJ139" s="85">
        <f t="shared" ca="1" si="313"/>
        <v>1492.8816526855219</v>
      </c>
      <c r="DK139" s="85">
        <f t="shared" ca="1" si="313"/>
        <v>1497.7689587420334</v>
      </c>
      <c r="DL139" s="85">
        <f t="shared" ca="1" si="313"/>
        <v>1502.6722645668096</v>
      </c>
      <c r="DM139" s="85">
        <f t="shared" ca="1" si="313"/>
        <v>1507.591622538929</v>
      </c>
      <c r="DN139" s="85">
        <f t="shared" ca="1" si="313"/>
        <v>1512.5270852089443</v>
      </c>
      <c r="DO139" s="85">
        <f t="shared" ca="1" si="313"/>
        <v>1517.4787052994463</v>
      </c>
      <c r="DP139" s="85">
        <f t="shared" ca="1" si="313"/>
        <v>1522.4465357056249</v>
      </c>
      <c r="DQ139" s="85">
        <f t="shared" ca="1" si="313"/>
        <v>1527.4306294958351</v>
      </c>
      <c r="DR139" s="85">
        <f t="shared" ca="1" si="313"/>
        <v>1532.4310399121648</v>
      </c>
      <c r="DS139" s="85">
        <f t="shared" ca="1" si="313"/>
        <v>1537.4478203710019</v>
      </c>
      <c r="DT139" s="85">
        <f t="shared" ca="1" si="313"/>
        <v>1542.4810244636053</v>
      </c>
      <c r="DU139" s="85">
        <f t="shared" ca="1" si="313"/>
        <v>1547.530705956679</v>
      </c>
      <c r="DV139" s="85">
        <f t="shared" ca="1" si="313"/>
        <v>1552.5969187929436</v>
      </c>
      <c r="DW139" s="85">
        <f t="shared" ca="1" si="313"/>
        <v>1557.6797170917155</v>
      </c>
      <c r="DX139" s="85">
        <f t="shared" ca="1" si="313"/>
        <v>1562.7791551494829</v>
      </c>
      <c r="DY139" s="85">
        <f t="shared" ca="1" si="313"/>
        <v>1567.895287440487</v>
      </c>
      <c r="DZ139" s="85">
        <f t="shared" ca="1" si="313"/>
        <v>1573.0281686173034</v>
      </c>
      <c r="EA139" s="85">
        <f t="shared" ca="1" si="313"/>
        <v>1578.1778535114249</v>
      </c>
      <c r="EB139" s="85">
        <f t="shared" ca="1" si="313"/>
        <v>1583.3443971338506</v>
      </c>
      <c r="EC139" s="85">
        <f t="shared" ca="1" si="313"/>
        <v>1588.5278546756697</v>
      </c>
      <c r="ED139" s="85">
        <f t="shared" ca="1" si="313"/>
        <v>1593.7282815086526</v>
      </c>
      <c r="EE139" s="85">
        <f t="shared" ca="1" si="313"/>
        <v>1598.945733185843</v>
      </c>
      <c r="EF139" s="85">
        <f t="shared" ref="EF139:GQ139" ca="1" si="314">SUM(EF140:EF141)</f>
        <v>1604.1802654421506</v>
      </c>
      <c r="EG139" s="85">
        <f t="shared" ca="1" si="314"/>
        <v>1609.4319341949467</v>
      </c>
      <c r="EH139" s="85">
        <f t="shared" ca="1" si="314"/>
        <v>1614.7007955446627</v>
      </c>
      <c r="EI139" s="85">
        <f t="shared" ca="1" si="314"/>
        <v>1619.9869057753849</v>
      </c>
      <c r="EJ139" s="85">
        <f t="shared" ca="1" si="314"/>
        <v>1625.2903213554634</v>
      </c>
      <c r="EK139" s="85">
        <f t="shared" ca="1" si="314"/>
        <v>1630.6110989381077</v>
      </c>
      <c r="EL139" s="85">
        <f t="shared" ca="1" si="314"/>
        <v>1635.9492953619965</v>
      </c>
      <c r="EM139" s="85">
        <f t="shared" ca="1" si="314"/>
        <v>1641.3049676518838</v>
      </c>
      <c r="EN139" s="85">
        <f t="shared" ca="1" si="314"/>
        <v>1646.6781730192058</v>
      </c>
      <c r="EO139" s="85">
        <f t="shared" ca="1" si="314"/>
        <v>1652.0689688626978</v>
      </c>
      <c r="EP139" s="85">
        <f t="shared" ca="1" si="314"/>
        <v>1657.4774127689998</v>
      </c>
      <c r="EQ139" s="85">
        <f t="shared" ca="1" si="314"/>
        <v>1662.9035625132778</v>
      </c>
      <c r="ER139" s="85">
        <f t="shared" ca="1" si="314"/>
        <v>1668.3474760598376</v>
      </c>
      <c r="ES139" s="85">
        <f t="shared" ca="1" si="314"/>
        <v>1673.8092115627458</v>
      </c>
      <c r="ET139" s="85">
        <f t="shared" ca="1" si="314"/>
        <v>1679.2888273664501</v>
      </c>
      <c r="EU139" s="85">
        <f t="shared" ca="1" si="314"/>
        <v>1684.7863820064017</v>
      </c>
      <c r="EV139" s="85">
        <f t="shared" ca="1" si="314"/>
        <v>1690.3019342096829</v>
      </c>
      <c r="EW139" s="85">
        <f t="shared" ca="1" si="314"/>
        <v>1695.8355428956329</v>
      </c>
      <c r="EX139" s="85">
        <f t="shared" ca="1" si="314"/>
        <v>1701.3872671764773</v>
      </c>
      <c r="EY139" s="85">
        <f t="shared" ca="1" si="314"/>
        <v>1706.9571663579597</v>
      </c>
      <c r="EZ139" s="85">
        <f t="shared" ca="1" si="314"/>
        <v>1712.5452999399754</v>
      </c>
      <c r="FA139" s="85">
        <f t="shared" ca="1" si="314"/>
        <v>1718.1517276172067</v>
      </c>
      <c r="FB139" s="85">
        <f t="shared" ca="1" si="314"/>
        <v>1723.7765092797611</v>
      </c>
      <c r="FC139" s="85">
        <f t="shared" ca="1" si="314"/>
        <v>1729.4197050138102</v>
      </c>
      <c r="FD139" s="85">
        <f t="shared" ca="1" si="314"/>
        <v>1735.0813751022326</v>
      </c>
      <c r="FE139" s="85">
        <f t="shared" ca="1" si="314"/>
        <v>1740.7615800252572</v>
      </c>
      <c r="FF139" s="85">
        <f t="shared" ca="1" si="314"/>
        <v>1746.4603804611095</v>
      </c>
      <c r="FG139" s="85">
        <f t="shared" ca="1" si="314"/>
        <v>1752.1778372866593</v>
      </c>
      <c r="FH139" s="85">
        <f t="shared" ca="1" si="314"/>
        <v>1757.9140115780717</v>
      </c>
      <c r="FI139" s="85">
        <f t="shared" ca="1" si="314"/>
        <v>1763.6689646114596</v>
      </c>
      <c r="FJ139" s="85">
        <f t="shared" ca="1" si="314"/>
        <v>1769.4427578635377</v>
      </c>
      <c r="FK139" s="85">
        <f t="shared" ca="1" si="314"/>
        <v>1775.2354530122791</v>
      </c>
      <c r="FL139" s="85">
        <f t="shared" ca="1" si="314"/>
        <v>1781.0471119375754</v>
      </c>
      <c r="FM139" s="85">
        <f t="shared" ca="1" si="314"/>
        <v>1786.8777967218957</v>
      </c>
      <c r="FN139" s="85">
        <f t="shared" ca="1" si="314"/>
        <v>1792.7275696509528</v>
      </c>
      <c r="FO139" s="85">
        <f t="shared" ca="1" si="314"/>
        <v>1798.5964932143636</v>
      </c>
      <c r="FP139" s="85">
        <f t="shared" ca="1" si="314"/>
        <v>1804.4846301063228</v>
      </c>
      <c r="FQ139" s="85">
        <f t="shared" ca="1" si="314"/>
        <v>1810.3920432262685</v>
      </c>
      <c r="FR139" s="85">
        <f t="shared" ca="1" si="314"/>
        <v>1816.3187956795546</v>
      </c>
      <c r="FS139" s="85">
        <f t="shared" ca="1" si="314"/>
        <v>1822.2649507781264</v>
      </c>
      <c r="FT139" s="85">
        <f t="shared" ca="1" si="314"/>
        <v>1828.2305720411955</v>
      </c>
      <c r="FU139" s="85">
        <f t="shared" ca="1" si="314"/>
        <v>1834.2157231959193</v>
      </c>
      <c r="FV139" s="85">
        <f t="shared" ca="1" si="314"/>
        <v>1840.2204681780802</v>
      </c>
      <c r="FW139" s="85">
        <f t="shared" ca="1" si="314"/>
        <v>1846.2448711327718</v>
      </c>
      <c r="FX139" s="85">
        <f t="shared" ca="1" si="314"/>
        <v>1852.2889964150795</v>
      </c>
      <c r="FY139" s="85">
        <f t="shared" ca="1" si="314"/>
        <v>1858.3529085907728</v>
      </c>
      <c r="FZ139" s="85">
        <f t="shared" ca="1" si="314"/>
        <v>1864.4366724369916</v>
      </c>
      <c r="GA139" s="85">
        <f t="shared" ca="1" si="314"/>
        <v>1870.5403529429391</v>
      </c>
      <c r="GB139" s="85">
        <f t="shared" ca="1" si="314"/>
        <v>1876.6640153105768</v>
      </c>
      <c r="GC139" s="85">
        <f t="shared" ca="1" si="314"/>
        <v>1882.8077249553203</v>
      </c>
      <c r="GD139" s="85">
        <f t="shared" ca="1" si="314"/>
        <v>1888.9715475067378</v>
      </c>
      <c r="GE139" s="85">
        <f t="shared" ca="1" si="314"/>
        <v>1895.1555488092527</v>
      </c>
      <c r="GF139" s="85">
        <f t="shared" ca="1" si="314"/>
        <v>1901.3597949228442</v>
      </c>
      <c r="GG139" s="85">
        <f t="shared" ca="1" si="314"/>
        <v>1907.5843521237566</v>
      </c>
      <c r="GH139" s="85">
        <f t="shared" ca="1" si="314"/>
        <v>1913.8292869052045</v>
      </c>
      <c r="GI139" s="85">
        <f t="shared" ca="1" si="314"/>
        <v>1920.0946659780834</v>
      </c>
      <c r="GJ139" s="85">
        <f t="shared" ca="1" si="314"/>
        <v>1926.3805562716839</v>
      </c>
      <c r="GK139" s="85">
        <f t="shared" ca="1" si="314"/>
        <v>1932.6870249344047</v>
      </c>
      <c r="GL139" s="85">
        <f t="shared" ca="1" si="314"/>
        <v>1939.0141393344725</v>
      </c>
      <c r="GM139" s="85">
        <f t="shared" ca="1" si="314"/>
        <v>1945.3619670606577</v>
      </c>
      <c r="GN139" s="85">
        <f t="shared" ca="1" si="314"/>
        <v>1951.7305759230007</v>
      </c>
      <c r="GO139" s="85">
        <f t="shared" ca="1" si="314"/>
        <v>1958.1200339535342</v>
      </c>
      <c r="GP139" s="85">
        <f t="shared" ca="1" si="314"/>
        <v>1964.5304094070086</v>
      </c>
      <c r="GQ139" s="85">
        <f t="shared" ca="1" si="314"/>
        <v>1970.9617707616237</v>
      </c>
      <c r="GR139" s="85">
        <f t="shared" ref="GR139:IL139" ca="1" si="315">SUM(GR140:GR141)</f>
        <v>1977.4141867197591</v>
      </c>
      <c r="GS139" s="85">
        <f t="shared" ca="1" si="315"/>
        <v>1983.8877262087085</v>
      </c>
      <c r="GT139" s="85">
        <f t="shared" ca="1" si="315"/>
        <v>1990.3824583814137</v>
      </c>
      <c r="GU139" s="85">
        <f t="shared" ca="1" si="315"/>
        <v>1996.8984526172078</v>
      </c>
      <c r="GV139" s="85">
        <f t="shared" ca="1" si="315"/>
        <v>2003.4357785225523</v>
      </c>
      <c r="GW139" s="85">
        <f t="shared" ca="1" si="315"/>
        <v>2009.9945059317824</v>
      </c>
      <c r="GX139" s="85">
        <f t="shared" ca="1" si="315"/>
        <v>2016.5747049078525</v>
      </c>
      <c r="GY139" s="85">
        <f t="shared" ca="1" si="315"/>
        <v>2023.1764457430854</v>
      </c>
      <c r="GZ139" s="85">
        <f t="shared" ca="1" si="315"/>
        <v>2029.7997989599223</v>
      </c>
      <c r="HA139" s="85">
        <f t="shared" ca="1" si="315"/>
        <v>2036.444835311677</v>
      </c>
      <c r="HB139" s="85">
        <f t="shared" ca="1" si="315"/>
        <v>2043.1116257832903</v>
      </c>
      <c r="HC139" s="85">
        <f t="shared" ca="1" si="315"/>
        <v>2049.8002415920901</v>
      </c>
      <c r="HD139" s="85">
        <f t="shared" ca="1" si="315"/>
        <v>2056.5107541885513</v>
      </c>
      <c r="HE139" s="85">
        <f t="shared" ca="1" si="315"/>
        <v>2063.2432352570581</v>
      </c>
      <c r="HF139" s="85">
        <f t="shared" ca="1" si="315"/>
        <v>2069.9977567166716</v>
      </c>
      <c r="HG139" s="85">
        <f t="shared" ca="1" si="315"/>
        <v>2076.7743907218978</v>
      </c>
      <c r="HH139" s="85">
        <f t="shared" ca="1" si="315"/>
        <v>2083.5732096634561</v>
      </c>
      <c r="HI139" s="85">
        <f t="shared" ca="1" si="315"/>
        <v>2090.3942861690552</v>
      </c>
      <c r="HJ139" s="85">
        <f t="shared" ca="1" si="315"/>
        <v>2097.2376931041676</v>
      </c>
      <c r="HK139" s="85">
        <f t="shared" ca="1" si="315"/>
        <v>2104.10350357281</v>
      </c>
      <c r="HL139" s="85">
        <f t="shared" ca="1" si="315"/>
        <v>2110.99179091832</v>
      </c>
      <c r="HM139" s="85">
        <f t="shared" ca="1" si="315"/>
        <v>2117.902628724145</v>
      </c>
      <c r="HN139" s="85">
        <f t="shared" ca="1" si="315"/>
        <v>2124.8360908146228</v>
      </c>
      <c r="HO139" s="85">
        <f t="shared" ca="1" si="315"/>
        <v>2131.7922512557748</v>
      </c>
      <c r="HP139" s="85">
        <f t="shared" ca="1" si="315"/>
        <v>2138.7711843560946</v>
      </c>
      <c r="HQ139" s="85">
        <f t="shared" ca="1" si="315"/>
        <v>2145.772964667342</v>
      </c>
      <c r="HR139" s="85">
        <f t="shared" ca="1" si="315"/>
        <v>2152.7976669853401</v>
      </c>
      <c r="HS139" s="85">
        <f t="shared" ca="1" si="315"/>
        <v>2159.8453663507753</v>
      </c>
      <c r="HT139" s="85">
        <f t="shared" ca="1" si="315"/>
        <v>2166.9161380499954</v>
      </c>
      <c r="HU139" s="85">
        <f t="shared" ca="1" si="315"/>
        <v>2174.0100576158188</v>
      </c>
      <c r="HV139" s="85">
        <f t="shared" ca="1" si="315"/>
        <v>2181.1272008283363</v>
      </c>
      <c r="HW139" s="85">
        <f t="shared" ca="1" si="315"/>
        <v>2188.2676437157243</v>
      </c>
      <c r="HX139" s="85">
        <f t="shared" ca="1" si="315"/>
        <v>2195.4314625550551</v>
      </c>
      <c r="HY139" s="85">
        <f t="shared" ca="1" si="315"/>
        <v>2202.6187338731124</v>
      </c>
      <c r="HZ139" s="85">
        <f t="shared" ca="1" si="315"/>
        <v>2209.8295344472094</v>
      </c>
      <c r="IA139" s="85">
        <f t="shared" ca="1" si="315"/>
        <v>2217.0639413060076</v>
      </c>
      <c r="IB139" s="85">
        <f t="shared" ca="1" si="315"/>
        <v>2224.3220317303394</v>
      </c>
      <c r="IC139" s="85">
        <f t="shared" ca="1" si="315"/>
        <v>2231.6038832540362</v>
      </c>
      <c r="ID139" s="85">
        <f t="shared" ca="1" si="315"/>
        <v>2231.6038832540362</v>
      </c>
      <c r="IE139" s="85">
        <f t="shared" ca="1" si="315"/>
        <v>2231.6038832540362</v>
      </c>
      <c r="IF139" s="85">
        <f t="shared" ca="1" si="315"/>
        <v>2231.6038832540362</v>
      </c>
      <c r="IG139" s="85">
        <f t="shared" ca="1" si="315"/>
        <v>2231.6038832540362</v>
      </c>
      <c r="IH139" s="85">
        <f t="shared" ca="1" si="315"/>
        <v>2231.6038832540362</v>
      </c>
      <c r="II139" s="85">
        <f t="shared" ca="1" si="315"/>
        <v>2231.6038832540362</v>
      </c>
      <c r="IJ139" s="85">
        <f t="shared" ca="1" si="315"/>
        <v>2231.6038832540362</v>
      </c>
      <c r="IK139" s="85">
        <f t="shared" ca="1" si="315"/>
        <v>2231.6038832540362</v>
      </c>
      <c r="IL139" s="85">
        <f t="shared" ca="1" si="315"/>
        <v>2231.6038832540362</v>
      </c>
      <c r="IM139" s="182"/>
      <c r="IN139" s="184">
        <f t="shared" ca="1" si="275"/>
        <v>1.2</v>
      </c>
    </row>
    <row r="140" spans="2:248" ht="12" customHeight="1" outlineLevel="3" x14ac:dyDescent="0.3">
      <c r="B140" s="26" t="s">
        <v>284</v>
      </c>
      <c r="C140" s="56" t="s">
        <v>150</v>
      </c>
      <c r="E140" s="85">
        <f>Assump!$D$74*(Assump!$H$74=1)/(1+Assump!$D$179)+Assump!$D$74*(Assump!$H$74=0)</f>
        <v>12.5</v>
      </c>
      <c r="F140" s="48"/>
      <c r="G140" s="85">
        <f t="shared" ref="G140:BR140" ca="1" si="316">$E140*G$8*G$98</f>
        <v>0</v>
      </c>
      <c r="H140" s="85">
        <f t="shared" ca="1" si="316"/>
        <v>0</v>
      </c>
      <c r="I140" s="85">
        <f t="shared" ca="1" si="316"/>
        <v>0</v>
      </c>
      <c r="J140" s="85">
        <f t="shared" ca="1" si="316"/>
        <v>0</v>
      </c>
      <c r="K140" s="85">
        <f t="shared" ca="1" si="316"/>
        <v>0</v>
      </c>
      <c r="L140" s="85">
        <f t="shared" ca="1" si="316"/>
        <v>0</v>
      </c>
      <c r="M140" s="85">
        <f t="shared" ca="1" si="316"/>
        <v>0</v>
      </c>
      <c r="N140" s="85">
        <f t="shared" ca="1" si="316"/>
        <v>0</v>
      </c>
      <c r="O140" s="85">
        <f t="shared" ca="1" si="316"/>
        <v>0</v>
      </c>
      <c r="P140" s="85">
        <f t="shared" ca="1" si="316"/>
        <v>0</v>
      </c>
      <c r="Q140" s="85">
        <f t="shared" ca="1" si="316"/>
        <v>0</v>
      </c>
      <c r="R140" s="85">
        <f t="shared" ca="1" si="316"/>
        <v>0</v>
      </c>
      <c r="S140" s="85">
        <f t="shared" ca="1" si="316"/>
        <v>12.539916422598527</v>
      </c>
      <c r="T140" s="85">
        <f t="shared" ca="1" si="316"/>
        <v>12.5799603108605</v>
      </c>
      <c r="U140" s="85">
        <f t="shared" ca="1" si="316"/>
        <v>12.620132071823781</v>
      </c>
      <c r="V140" s="85">
        <f t="shared" ca="1" si="316"/>
        <v>12.661447100243914</v>
      </c>
      <c r="W140" s="85">
        <f t="shared" ca="1" si="316"/>
        <v>12.70289738331619</v>
      </c>
      <c r="X140" s="85">
        <f t="shared" ca="1" si="316"/>
        <v>12.744483363829143</v>
      </c>
      <c r="Y140" s="85">
        <f t="shared" ca="1" si="316"/>
        <v>12.786205486020883</v>
      </c>
      <c r="Z140" s="85">
        <f t="shared" ca="1" si="316"/>
        <v>12.828064195583838</v>
      </c>
      <c r="AA140" s="85">
        <f t="shared" ca="1" si="316"/>
        <v>12.870059939669524</v>
      </c>
      <c r="AB140" s="85">
        <f t="shared" ca="1" si="316"/>
        <v>12.912193166893305</v>
      </c>
      <c r="AC140" s="85">
        <f t="shared" ca="1" si="316"/>
        <v>12.954464327339199</v>
      </c>
      <c r="AD140" s="85">
        <f t="shared" ca="1" si="316"/>
        <v>12.996873872564684</v>
      </c>
      <c r="AE140" s="85">
        <f t="shared" ca="1" si="316"/>
        <v>13.039422255605521</v>
      </c>
      <c r="AF140" s="85">
        <f t="shared" ca="1" si="316"/>
        <v>13.082109930980588</v>
      </c>
      <c r="AG140" s="85">
        <f t="shared" ca="1" si="316"/>
        <v>13.124937354696739</v>
      </c>
      <c r="AH140" s="85">
        <f t="shared" ca="1" si="316"/>
        <v>13.167904984253678</v>
      </c>
      <c r="AI140" s="85">
        <f t="shared" ca="1" si="316"/>
        <v>13.211013278648846</v>
      </c>
      <c r="AJ140" s="85">
        <f t="shared" ca="1" si="316"/>
        <v>13.254262698382316</v>
      </c>
      <c r="AK140" s="85">
        <f t="shared" ca="1" si="316"/>
        <v>13.297653705461727</v>
      </c>
      <c r="AL140" s="85">
        <f t="shared" ca="1" si="316"/>
        <v>13.341186763407201</v>
      </c>
      <c r="AM140" s="85">
        <f t="shared" ca="1" si="316"/>
        <v>13.384862337256312</v>
      </c>
      <c r="AN140" s="85">
        <f t="shared" ca="1" si="316"/>
        <v>13.428680893569044</v>
      </c>
      <c r="AO140" s="85">
        <f t="shared" ca="1" si="316"/>
        <v>13.472642900432778</v>
      </c>
      <c r="AP140" s="85">
        <f t="shared" ca="1" si="316"/>
        <v>13.516748827467284</v>
      </c>
      <c r="AQ140" s="85">
        <f t="shared" ca="1" si="316"/>
        <v>13.560999145829754</v>
      </c>
      <c r="AR140" s="85">
        <f t="shared" ca="1" si="316"/>
        <v>13.605394328219825</v>
      </c>
      <c r="AS140" s="85">
        <f t="shared" ca="1" si="316"/>
        <v>13.649934848884621</v>
      </c>
      <c r="AT140" s="85">
        <f t="shared" ca="1" si="316"/>
        <v>13.694621183623838</v>
      </c>
      <c r="AU140" s="85">
        <f t="shared" ca="1" si="316"/>
        <v>13.73945380979481</v>
      </c>
      <c r="AV140" s="85">
        <f t="shared" ca="1" si="316"/>
        <v>13.784433206317621</v>
      </c>
      <c r="AW140" s="85">
        <f t="shared" ca="1" si="316"/>
        <v>13.829559853680207</v>
      </c>
      <c r="AX140" s="85">
        <f t="shared" ca="1" si="316"/>
        <v>13.874834233943501</v>
      </c>
      <c r="AY140" s="85">
        <f t="shared" ca="1" si="316"/>
        <v>13.920256830746577</v>
      </c>
      <c r="AZ140" s="85">
        <f t="shared" ca="1" si="316"/>
        <v>13.96582812931182</v>
      </c>
      <c r="BA140" s="85">
        <f t="shared" ca="1" si="316"/>
        <v>14.011548616450101</v>
      </c>
      <c r="BB140" s="85">
        <f t="shared" ca="1" si="316"/>
        <v>14.057418780565989</v>
      </c>
      <c r="BC140" s="85">
        <f t="shared" ca="1" si="316"/>
        <v>14.103439111662958</v>
      </c>
      <c r="BD140" s="85">
        <f t="shared" ca="1" si="316"/>
        <v>14.149610101348628</v>
      </c>
      <c r="BE140" s="85">
        <f t="shared" ca="1" si="316"/>
        <v>14.195932242840017</v>
      </c>
      <c r="BF140" s="85">
        <f t="shared" ca="1" si="316"/>
        <v>14.242406030968805</v>
      </c>
      <c r="BG140" s="85">
        <f t="shared" ca="1" si="316"/>
        <v>14.289031962186616</v>
      </c>
      <c r="BH140" s="85">
        <f t="shared" ca="1" si="316"/>
        <v>14.335810534570337</v>
      </c>
      <c r="BI140" s="85">
        <f t="shared" ca="1" si="316"/>
        <v>14.382742247827426</v>
      </c>
      <c r="BJ140" s="85">
        <f t="shared" ca="1" si="316"/>
        <v>14.429827603301252</v>
      </c>
      <c r="BK140" s="85">
        <f t="shared" ca="1" si="316"/>
        <v>14.477067103976452</v>
      </c>
      <c r="BL140" s="85">
        <f t="shared" ca="1" si="316"/>
        <v>14.524461254484303</v>
      </c>
      <c r="BM140" s="85">
        <f t="shared" ca="1" si="316"/>
        <v>14.572010561108115</v>
      </c>
      <c r="BN140" s="85">
        <f t="shared" ca="1" si="316"/>
        <v>14.619715531788637</v>
      </c>
      <c r="BO140" s="85">
        <f t="shared" ca="1" si="316"/>
        <v>14.667576676129485</v>
      </c>
      <c r="BP140" s="85">
        <f t="shared" ca="1" si="316"/>
        <v>14.715594505402581</v>
      </c>
      <c r="BQ140" s="85">
        <f t="shared" ca="1" si="316"/>
        <v>14.763769532553624</v>
      </c>
      <c r="BR140" s="85">
        <f t="shared" ca="1" si="316"/>
        <v>14.812102272207561</v>
      </c>
      <c r="BS140" s="85">
        <f t="shared" ref="BS140:ED140" ca="1" si="317">$E140*BS$8*BS$98</f>
        <v>14.860593240674087</v>
      </c>
      <c r="BT140" s="85">
        <f t="shared" ca="1" si="317"/>
        <v>14.909242955953156</v>
      </c>
      <c r="BU140" s="85">
        <f t="shared" ca="1" si="317"/>
        <v>14.95805193774053</v>
      </c>
      <c r="BV140" s="85">
        <f t="shared" ca="1" si="317"/>
        <v>15.007020707433307</v>
      </c>
      <c r="BW140" s="85">
        <f t="shared" ca="1" si="317"/>
        <v>15.056149788135514</v>
      </c>
      <c r="BX140" s="85">
        <f t="shared" ca="1" si="317"/>
        <v>15.105439704663679</v>
      </c>
      <c r="BY140" s="85">
        <f t="shared" ca="1" si="317"/>
        <v>15.154890983552443</v>
      </c>
      <c r="BZ140" s="85">
        <f t="shared" ca="1" si="317"/>
        <v>15.204504153060187</v>
      </c>
      <c r="CA140" s="85">
        <f t="shared" ca="1" si="317"/>
        <v>15.254279743174667</v>
      </c>
      <c r="CB140" s="85">
        <f t="shared" ca="1" si="317"/>
        <v>15.30421828561869</v>
      </c>
      <c r="CC140" s="85">
        <f t="shared" ca="1" si="317"/>
        <v>15.354320313855776</v>
      </c>
      <c r="CD140" s="85">
        <f t="shared" ca="1" si="317"/>
        <v>15.40458636309587</v>
      </c>
      <c r="CE140" s="85">
        <f t="shared" ca="1" si="317"/>
        <v>15.455016970301056</v>
      </c>
      <c r="CF140" s="85">
        <f t="shared" ca="1" si="317"/>
        <v>15.505612674191289</v>
      </c>
      <c r="CG140" s="85">
        <f t="shared" ca="1" si="317"/>
        <v>15.556374015250155</v>
      </c>
      <c r="CH140" s="85">
        <f t="shared" ca="1" si="317"/>
        <v>15.607301535730645</v>
      </c>
      <c r="CI140" s="85">
        <f t="shared" ca="1" si="317"/>
        <v>15.658395779660941</v>
      </c>
      <c r="CJ140" s="85">
        <f t="shared" ca="1" si="317"/>
        <v>15.709657292850231</v>
      </c>
      <c r="CK140" s="85">
        <f t="shared" ca="1" si="317"/>
        <v>15.761086622894545</v>
      </c>
      <c r="CL140" s="85">
        <f t="shared" ca="1" si="317"/>
        <v>15.812684319182599</v>
      </c>
      <c r="CM140" s="85">
        <f t="shared" ca="1" si="317"/>
        <v>15.864450932901661</v>
      </c>
      <c r="CN140" s="85">
        <f t="shared" ca="1" si="317"/>
        <v>15.916387017043442</v>
      </c>
      <c r="CO140" s="85">
        <f t="shared" ca="1" si="317"/>
        <v>15.968493126410014</v>
      </c>
      <c r="CP140" s="85">
        <f t="shared" ca="1" si="317"/>
        <v>16.020769817619712</v>
      </c>
      <c r="CQ140" s="85">
        <f t="shared" ca="1" si="317"/>
        <v>16.073217649113104</v>
      </c>
      <c r="CR140" s="85">
        <f t="shared" ca="1" si="317"/>
        <v>16.12583718115895</v>
      </c>
      <c r="CS140" s="85">
        <f t="shared" ca="1" si="317"/>
        <v>16.178628975860175</v>
      </c>
      <c r="CT140" s="85">
        <f t="shared" ca="1" si="317"/>
        <v>16.231593597159883</v>
      </c>
      <c r="CU140" s="85">
        <f t="shared" ca="1" si="317"/>
        <v>16.284731610847388</v>
      </c>
      <c r="CV140" s="85">
        <f t="shared" ca="1" si="317"/>
        <v>16.33804358456425</v>
      </c>
      <c r="CW140" s="85">
        <f t="shared" ca="1" si="317"/>
        <v>16.391530087810342</v>
      </c>
      <c r="CX140" s="85">
        <f t="shared" ca="1" si="317"/>
        <v>16.445191691949919</v>
      </c>
      <c r="CY140" s="85">
        <f t="shared" ca="1" si="317"/>
        <v>16.49902897021774</v>
      </c>
      <c r="CZ140" s="85">
        <f t="shared" ca="1" si="317"/>
        <v>16.553042497725194</v>
      </c>
      <c r="DA140" s="85">
        <f t="shared" ca="1" si="317"/>
        <v>16.607232851466428</v>
      </c>
      <c r="DB140" s="85">
        <f t="shared" ca="1" si="317"/>
        <v>16.661600610324516</v>
      </c>
      <c r="DC140" s="85">
        <f t="shared" ca="1" si="317"/>
        <v>16.716146355077644</v>
      </c>
      <c r="DD140" s="85">
        <f t="shared" ca="1" si="317"/>
        <v>16.770870668405323</v>
      </c>
      <c r="DE140" s="85">
        <f t="shared" ca="1" si="317"/>
        <v>16.825774134894591</v>
      </c>
      <c r="DF140" s="85">
        <f t="shared" ca="1" si="317"/>
        <v>16.880857341046291</v>
      </c>
      <c r="DG140" s="85">
        <f t="shared" ca="1" si="317"/>
        <v>16.936120875281301</v>
      </c>
      <c r="DH140" s="85">
        <f t="shared" ca="1" si="317"/>
        <v>16.991565327946837</v>
      </c>
      <c r="DI140" s="85">
        <f t="shared" ca="1" si="317"/>
        <v>17.047191291322768</v>
      </c>
      <c r="DJ140" s="85">
        <f t="shared" ca="1" si="317"/>
        <v>17.102999359627926</v>
      </c>
      <c r="DK140" s="85">
        <f t="shared" ca="1" si="317"/>
        <v>17.158990129026463</v>
      </c>
      <c r="DL140" s="85">
        <f t="shared" ca="1" si="317"/>
        <v>17.215164197634216</v>
      </c>
      <c r="DM140" s="85">
        <f t="shared" ca="1" si="317"/>
        <v>17.271522165525099</v>
      </c>
      <c r="DN140" s="85">
        <f t="shared" ca="1" si="317"/>
        <v>17.328064634737508</v>
      </c>
      <c r="DO140" s="85">
        <f t="shared" ca="1" si="317"/>
        <v>17.384792209280764</v>
      </c>
      <c r="DP140" s="85">
        <f t="shared" ca="1" si="317"/>
        <v>17.441705495141548</v>
      </c>
      <c r="DQ140" s="85">
        <f t="shared" ca="1" si="317"/>
        <v>17.49880510029039</v>
      </c>
      <c r="DR140" s="85">
        <f t="shared" ca="1" si="317"/>
        <v>17.556091634688155</v>
      </c>
      <c r="DS140" s="85">
        <f t="shared" ca="1" si="317"/>
        <v>17.613565710292566</v>
      </c>
      <c r="DT140" s="85">
        <f t="shared" ca="1" si="317"/>
        <v>17.671227941064725</v>
      </c>
      <c r="DU140" s="85">
        <f t="shared" ca="1" si="317"/>
        <v>17.729078942975693</v>
      </c>
      <c r="DV140" s="85">
        <f t="shared" ca="1" si="317"/>
        <v>17.787119334013056</v>
      </c>
      <c r="DW140" s="85">
        <f t="shared" ca="1" si="317"/>
        <v>17.845349734187536</v>
      </c>
      <c r="DX140" s="85">
        <f t="shared" ca="1" si="317"/>
        <v>17.903770765539598</v>
      </c>
      <c r="DY140" s="85">
        <f t="shared" ca="1" si="317"/>
        <v>17.962383052146112</v>
      </c>
      <c r="DZ140" s="85">
        <f t="shared" ca="1" si="317"/>
        <v>18.021187220127018</v>
      </c>
      <c r="EA140" s="85">
        <f t="shared" ca="1" si="317"/>
        <v>18.080183897652002</v>
      </c>
      <c r="EB140" s="85">
        <f t="shared" ca="1" si="317"/>
        <v>18.139373714947219</v>
      </c>
      <c r="EC140" s="85">
        <f t="shared" ca="1" si="317"/>
        <v>18.198757304302017</v>
      </c>
      <c r="ED140" s="85">
        <f t="shared" ca="1" si="317"/>
        <v>18.258335300075693</v>
      </c>
      <c r="EE140" s="85">
        <f t="shared" ref="EE140:GP140" ca="1" si="318">$E140*EE$8*EE$98</f>
        <v>18.318108338704278</v>
      </c>
      <c r="EF140" s="85">
        <f t="shared" ca="1" si="318"/>
        <v>18.378077058707323</v>
      </c>
      <c r="EG140" s="85">
        <f t="shared" ca="1" si="318"/>
        <v>18.43824210069473</v>
      </c>
      <c r="EH140" s="85">
        <f t="shared" ca="1" si="318"/>
        <v>18.498604107373591</v>
      </c>
      <c r="EI140" s="85">
        <f t="shared" ca="1" si="318"/>
        <v>18.559163723555049</v>
      </c>
      <c r="EJ140" s="85">
        <f t="shared" ca="1" si="318"/>
        <v>18.619921596161191</v>
      </c>
      <c r="EK140" s="85">
        <f t="shared" ca="1" si="318"/>
        <v>18.68087837423197</v>
      </c>
      <c r="EL140" s="85">
        <f t="shared" ca="1" si="318"/>
        <v>18.742034708932113</v>
      </c>
      <c r="EM140" s="85">
        <f t="shared" ca="1" si="318"/>
        <v>18.8033912535581</v>
      </c>
      <c r="EN140" s="85">
        <f t="shared" ca="1" si="318"/>
        <v>18.864948663545121</v>
      </c>
      <c r="EO140" s="85">
        <f t="shared" ca="1" si="318"/>
        <v>18.92670759647411</v>
      </c>
      <c r="EP140" s="85">
        <f t="shared" ca="1" si="318"/>
        <v>18.988668712078731</v>
      </c>
      <c r="EQ140" s="85">
        <f t="shared" ca="1" si="318"/>
        <v>19.050832672252461</v>
      </c>
      <c r="ER140" s="85">
        <f t="shared" ca="1" si="318"/>
        <v>19.113200141055628</v>
      </c>
      <c r="ES140" s="85">
        <f t="shared" ca="1" si="318"/>
        <v>19.175771784722532</v>
      </c>
      <c r="ET140" s="85">
        <f t="shared" ca="1" si="318"/>
        <v>19.238548271668545</v>
      </c>
      <c r="EU140" s="85">
        <f t="shared" ca="1" si="318"/>
        <v>19.30153027249726</v>
      </c>
      <c r="EV140" s="85">
        <f t="shared" ca="1" si="318"/>
        <v>19.364718460007651</v>
      </c>
      <c r="EW140" s="85">
        <f t="shared" ca="1" si="318"/>
        <v>19.42811350920126</v>
      </c>
      <c r="EX140" s="85">
        <f t="shared" ca="1" si="318"/>
        <v>19.491716097289409</v>
      </c>
      <c r="EY140" s="85">
        <f t="shared" ca="1" si="318"/>
        <v>19.555526903700436</v>
      </c>
      <c r="EZ140" s="85">
        <f t="shared" ca="1" si="318"/>
        <v>19.619546610086942</v>
      </c>
      <c r="FA140" s="85">
        <f t="shared" ca="1" si="318"/>
        <v>19.683775900333089</v>
      </c>
      <c r="FB140" s="85">
        <f t="shared" ca="1" si="318"/>
        <v>19.748215460561898</v>
      </c>
      <c r="FC140" s="85">
        <f t="shared" ca="1" si="318"/>
        <v>19.812865979142575</v>
      </c>
      <c r="FD140" s="85">
        <f t="shared" ca="1" si="318"/>
        <v>19.877728146697869</v>
      </c>
      <c r="FE140" s="85">
        <f t="shared" ca="1" si="318"/>
        <v>19.94280265611145</v>
      </c>
      <c r="FF140" s="85">
        <f t="shared" ca="1" si="318"/>
        <v>20.008090202535303</v>
      </c>
      <c r="FG140" s="85">
        <f t="shared" ca="1" si="318"/>
        <v>20.07359148339717</v>
      </c>
      <c r="FH140" s="85">
        <f t="shared" ca="1" si="318"/>
        <v>20.139307198407973</v>
      </c>
      <c r="FI140" s="85">
        <f t="shared" ca="1" si="318"/>
        <v>20.205238049569328</v>
      </c>
      <c r="FJ140" s="85">
        <f t="shared" ca="1" si="318"/>
        <v>20.271384741181002</v>
      </c>
      <c r="FK140" s="85">
        <f t="shared" ca="1" si="318"/>
        <v>20.337747979848466</v>
      </c>
      <c r="FL140" s="85">
        <f t="shared" ca="1" si="318"/>
        <v>20.404328474490431</v>
      </c>
      <c r="FM140" s="85">
        <f t="shared" ca="1" si="318"/>
        <v>20.471126936346423</v>
      </c>
      <c r="FN140" s="85">
        <f t="shared" ca="1" si="318"/>
        <v>20.538144078984384</v>
      </c>
      <c r="FO140" s="85">
        <f t="shared" ca="1" si="318"/>
        <v>20.605380618308288</v>
      </c>
      <c r="FP140" s="85">
        <f t="shared" ca="1" si="318"/>
        <v>20.672837272565793</v>
      </c>
      <c r="FQ140" s="85">
        <f t="shared" ca="1" si="318"/>
        <v>20.740514762355918</v>
      </c>
      <c r="FR140" s="85">
        <f t="shared" ca="1" si="318"/>
        <v>20.808413810636729</v>
      </c>
      <c r="FS140" s="85">
        <f t="shared" ca="1" si="318"/>
        <v>20.876535142733065</v>
      </c>
      <c r="FT140" s="85">
        <f t="shared" ca="1" si="318"/>
        <v>20.944879486344306</v>
      </c>
      <c r="FU140" s="85">
        <f t="shared" ca="1" si="318"/>
        <v>21.013447571552113</v>
      </c>
      <c r="FV140" s="85">
        <f t="shared" ca="1" si="318"/>
        <v>21.082240130828254</v>
      </c>
      <c r="FW140" s="85">
        <f t="shared" ca="1" si="318"/>
        <v>21.151257899042417</v>
      </c>
      <c r="FX140" s="85">
        <f t="shared" ca="1" si="318"/>
        <v>21.220501613470059</v>
      </c>
      <c r="FY140" s="85">
        <f t="shared" ca="1" si="318"/>
        <v>21.289972013800291</v>
      </c>
      <c r="FZ140" s="85">
        <f t="shared" ca="1" si="318"/>
        <v>21.359669842143774</v>
      </c>
      <c r="GA140" s="85">
        <f t="shared" ca="1" si="318"/>
        <v>21.429595843040634</v>
      </c>
      <c r="GB140" s="85">
        <f t="shared" ca="1" si="318"/>
        <v>21.499750763468441</v>
      </c>
      <c r="GC140" s="85">
        <f t="shared" ca="1" si="318"/>
        <v>21.570135352850166</v>
      </c>
      <c r="GD140" s="85">
        <f t="shared" ca="1" si="318"/>
        <v>21.640750363062207</v>
      </c>
      <c r="GE140" s="85">
        <f t="shared" ca="1" si="318"/>
        <v>21.711596548442401</v>
      </c>
      <c r="GF140" s="85">
        <f t="shared" ca="1" si="318"/>
        <v>21.782674665798087</v>
      </c>
      <c r="GG140" s="85">
        <f t="shared" ca="1" si="318"/>
        <v>21.853985474414209</v>
      </c>
      <c r="GH140" s="85">
        <f t="shared" ca="1" si="318"/>
        <v>21.925529736061396</v>
      </c>
      <c r="GI140" s="85">
        <f t="shared" ca="1" si="318"/>
        <v>21.997308215004125</v>
      </c>
      <c r="GJ140" s="85">
        <f t="shared" ca="1" si="318"/>
        <v>22.069321678008873</v>
      </c>
      <c r="GK140" s="85">
        <f t="shared" ca="1" si="318"/>
        <v>22.141570894352316</v>
      </c>
      <c r="GL140" s="85">
        <f t="shared" ca="1" si="318"/>
        <v>22.214056635829536</v>
      </c>
      <c r="GM140" s="85">
        <f t="shared" ca="1" si="318"/>
        <v>22.286779676762269</v>
      </c>
      <c r="GN140" s="85">
        <f t="shared" ca="1" si="318"/>
        <v>22.359740794007188</v>
      </c>
      <c r="GO140" s="85">
        <f t="shared" ca="1" si="318"/>
        <v>22.432940766964187</v>
      </c>
      <c r="GP140" s="85">
        <f t="shared" ca="1" si="318"/>
        <v>22.506380377584708</v>
      </c>
      <c r="GQ140" s="85">
        <f t="shared" ref="GQ140:IL140" ca="1" si="319">$E140*GQ$8*GQ$98</f>
        <v>22.58006041038011</v>
      </c>
      <c r="GR140" s="85">
        <f t="shared" ca="1" si="319"/>
        <v>22.653981652430026</v>
      </c>
      <c r="GS140" s="85">
        <f t="shared" ca="1" si="319"/>
        <v>22.728144893390791</v>
      </c>
      <c r="GT140" s="85">
        <f t="shared" ca="1" si="319"/>
        <v>22.802550925503866</v>
      </c>
      <c r="GU140" s="85">
        <f t="shared" ca="1" si="319"/>
        <v>22.877200543604303</v>
      </c>
      <c r="GV140" s="85">
        <f t="shared" ca="1" si="319"/>
        <v>22.952094545129242</v>
      </c>
      <c r="GW140" s="85">
        <f t="shared" ca="1" si="319"/>
        <v>23.027233730126422</v>
      </c>
      <c r="GX140" s="85">
        <f t="shared" ca="1" si="319"/>
        <v>23.10261890126273</v>
      </c>
      <c r="GY140" s="85">
        <f t="shared" ca="1" si="319"/>
        <v>23.178250863832776</v>
      </c>
      <c r="GZ140" s="85">
        <f t="shared" ca="1" si="319"/>
        <v>23.254130425767492</v>
      </c>
      <c r="HA140" s="85">
        <f t="shared" ca="1" si="319"/>
        <v>23.330258397642769</v>
      </c>
      <c r="HB140" s="85">
        <f t="shared" ca="1" si="319"/>
        <v>23.406635592688112</v>
      </c>
      <c r="HC140" s="85">
        <f t="shared" ca="1" si="319"/>
        <v>23.483262826795329</v>
      </c>
      <c r="HD140" s="85">
        <f t="shared" ca="1" si="319"/>
        <v>23.560140918527242</v>
      </c>
      <c r="HE140" s="85">
        <f t="shared" ca="1" si="319"/>
        <v>23.637270689126439</v>
      </c>
      <c r="HF140" s="85">
        <f t="shared" ca="1" si="319"/>
        <v>23.714652962524035</v>
      </c>
      <c r="HG140" s="85">
        <f t="shared" ca="1" si="319"/>
        <v>23.792288565348489</v>
      </c>
      <c r="HH140" s="85">
        <f t="shared" ca="1" si="319"/>
        <v>23.870178326934425</v>
      </c>
      <c r="HI140" s="85">
        <f t="shared" ca="1" si="319"/>
        <v>23.948323079331495</v>
      </c>
      <c r="HJ140" s="85">
        <f t="shared" ca="1" si="319"/>
        <v>24.026723657313255</v>
      </c>
      <c r="HK140" s="85">
        <f t="shared" ca="1" si="319"/>
        <v>24.105380898386102</v>
      </c>
      <c r="HL140" s="85">
        <f t="shared" ca="1" si="319"/>
        <v>24.184295642798205</v>
      </c>
      <c r="HM140" s="85">
        <f t="shared" ca="1" si="319"/>
        <v>24.263468733548493</v>
      </c>
      <c r="HN140" s="85">
        <f t="shared" ca="1" si="319"/>
        <v>24.342901016395651</v>
      </c>
      <c r="HO140" s="85">
        <f t="shared" ca="1" si="319"/>
        <v>24.422593339867156</v>
      </c>
      <c r="HP140" s="85">
        <f t="shared" ca="1" si="319"/>
        <v>24.502546555268349</v>
      </c>
      <c r="HQ140" s="85">
        <f t="shared" ca="1" si="319"/>
        <v>24.582761516691512</v>
      </c>
      <c r="HR140" s="85">
        <f t="shared" ca="1" si="319"/>
        <v>24.663239081025012</v>
      </c>
      <c r="HS140" s="85">
        <f t="shared" ca="1" si="319"/>
        <v>24.743980107962447</v>
      </c>
      <c r="HT140" s="85">
        <f t="shared" ca="1" si="319"/>
        <v>24.824985460011824</v>
      </c>
      <c r="HU140" s="85">
        <f t="shared" ca="1" si="319"/>
        <v>24.906256002504772</v>
      </c>
      <c r="HV140" s="85">
        <f t="shared" ca="1" si="319"/>
        <v>24.987792603605804</v>
      </c>
      <c r="HW140" s="85">
        <f t="shared" ca="1" si="319"/>
        <v>25.069596134321564</v>
      </c>
      <c r="HX140" s="85">
        <f t="shared" ca="1" si="319"/>
        <v>25.151667468510151</v>
      </c>
      <c r="HY140" s="85">
        <f t="shared" ca="1" si="319"/>
        <v>25.234007482890451</v>
      </c>
      <c r="HZ140" s="85">
        <f t="shared" ca="1" si="319"/>
        <v>25.316617057051495</v>
      </c>
      <c r="IA140" s="85">
        <f t="shared" ca="1" si="319"/>
        <v>25.399497073461859</v>
      </c>
      <c r="IB140" s="85">
        <f t="shared" ca="1" si="319"/>
        <v>25.482648417479091</v>
      </c>
      <c r="IC140" s="85">
        <f t="shared" ca="1" si="319"/>
        <v>25.566071977359183</v>
      </c>
      <c r="ID140" s="85">
        <f t="shared" ca="1" si="319"/>
        <v>25.566071977359183</v>
      </c>
      <c r="IE140" s="85">
        <f t="shared" ca="1" si="319"/>
        <v>25.566071977359183</v>
      </c>
      <c r="IF140" s="85">
        <f t="shared" ca="1" si="319"/>
        <v>25.566071977359183</v>
      </c>
      <c r="IG140" s="85">
        <f t="shared" ca="1" si="319"/>
        <v>25.566071977359183</v>
      </c>
      <c r="IH140" s="85">
        <f t="shared" ca="1" si="319"/>
        <v>25.566071977359183</v>
      </c>
      <c r="II140" s="85">
        <f t="shared" ca="1" si="319"/>
        <v>25.566071977359183</v>
      </c>
      <c r="IJ140" s="85">
        <f t="shared" ca="1" si="319"/>
        <v>25.566071977359183</v>
      </c>
      <c r="IK140" s="85">
        <f t="shared" ca="1" si="319"/>
        <v>25.566071977359183</v>
      </c>
      <c r="IL140" s="85">
        <f t="shared" ca="1" si="319"/>
        <v>25.566071977359183</v>
      </c>
      <c r="IM140" s="182"/>
      <c r="IN140" s="184">
        <f t="shared" ca="1" si="275"/>
        <v>1.2000000000000002</v>
      </c>
    </row>
    <row r="141" spans="2:248" ht="12" customHeight="1" outlineLevel="3" x14ac:dyDescent="0.3">
      <c r="B141" s="26" t="s">
        <v>285</v>
      </c>
      <c r="C141" s="56" t="s">
        <v>150</v>
      </c>
      <c r="E141" s="85" cm="1">
        <f t="array" ref="E141">(SUMPRODUCT(Assump!$D$75:$D$76*(Assump!$H$75:$H$76=1))/(1+Assump!$D$179)+SUMPRODUCT(Assump!$D$75:$D$76*(Assump!$H$75:$H$76=0)))</f>
        <v>0.97222222222222232</v>
      </c>
      <c r="F141" s="48" t="s">
        <v>471</v>
      </c>
      <c r="G141" s="85">
        <f ca="1">$E141*G$8*G$98*G$102/Assump!$D$42</f>
        <v>0</v>
      </c>
      <c r="H141" s="85">
        <f ca="1">$E141*H$8*H$98*H$102/Assump!$D$42</f>
        <v>0</v>
      </c>
      <c r="I141" s="85">
        <f ca="1">$E141*I$8*I$98*I$102/Assump!$D$42</f>
        <v>0</v>
      </c>
      <c r="J141" s="85">
        <f ca="1">$E141*J$8*J$98*J$102/Assump!$D$42</f>
        <v>0</v>
      </c>
      <c r="K141" s="85">
        <f ca="1">$E141*K$8*K$98*K$102/Assump!$D$42</f>
        <v>0</v>
      </c>
      <c r="L141" s="85">
        <f ca="1">$E141*L$8*L$98*L$102/Assump!$D$42</f>
        <v>0</v>
      </c>
      <c r="M141" s="85">
        <f ca="1">$E141*M$8*M$98*M$102/Assump!$D$42</f>
        <v>0</v>
      </c>
      <c r="N141" s="85">
        <f ca="1">$E141*N$8*N$98*N$102/Assump!$D$42</f>
        <v>0</v>
      </c>
      <c r="O141" s="85">
        <f ca="1">$E141*O$8*O$98*O$102/Assump!$D$42</f>
        <v>0</v>
      </c>
      <c r="P141" s="85">
        <f ca="1">$E141*P$8*P$98*P$102/Assump!$D$42</f>
        <v>0</v>
      </c>
      <c r="Q141" s="85">
        <f ca="1">$E141*Q$8*Q$98*Q$102/Assump!$D$42</f>
        <v>0</v>
      </c>
      <c r="R141" s="85">
        <f ca="1">$E141*R$8*R$98*R$102/Assump!$D$42</f>
        <v>0</v>
      </c>
      <c r="S141" s="85">
        <f ca="1">$E141*S$8*S$98*S$102/Assump!$D$42</f>
        <v>1082.0406749617227</v>
      </c>
      <c r="T141" s="85">
        <f ca="1">$E141*T$8*T$98*T$102/Assump!$D$42</f>
        <v>1085.4959703897682</v>
      </c>
      <c r="U141" s="85">
        <f ca="1">$E141*U$8*U$98*U$102/Assump!$D$42</f>
        <v>1088.9622996604144</v>
      </c>
      <c r="V141" s="85">
        <f ca="1">$E141*V$8*V$98*V$102/Assump!$D$42</f>
        <v>1092.5272788621273</v>
      </c>
      <c r="W141" s="85">
        <f ca="1">$E141*W$8*W$98*W$102/Assump!$D$42</f>
        <v>1096.1039288780757</v>
      </c>
      <c r="X141" s="85">
        <f ca="1">$E141*X$8*X$98*X$102/Assump!$D$42</f>
        <v>1099.6922879154686</v>
      </c>
      <c r="Y141" s="85">
        <f ca="1">$E141*Y$8*Y$98*Y$102/Assump!$D$42</f>
        <v>1103.2923943065948</v>
      </c>
      <c r="Z141" s="85">
        <f ca="1">$E141*Z$8*Z$98*Z$102/Assump!$D$42</f>
        <v>1106.9042865092338</v>
      </c>
      <c r="AA141" s="85">
        <f ca="1">$E141*AA$8*AA$98*AA$102/Assump!$D$42</f>
        <v>1110.5280031070654</v>
      </c>
      <c r="AB141" s="85">
        <f ca="1">$E141*AB$8*AB$98*AB$102/Assump!$D$42</f>
        <v>1114.1635828100832</v>
      </c>
      <c r="AC141" s="85">
        <f ca="1">$E141*AC$8*AC$98*AC$102/Assump!$D$42</f>
        <v>1117.8110644550059</v>
      </c>
      <c r="AD141" s="85">
        <f ca="1">$E141*AD$8*AD$98*AD$102/Assump!$D$42</f>
        <v>1121.4704870056939</v>
      </c>
      <c r="AE141" s="85">
        <f ca="1">$E141*AE$8*AE$98*AE$102/Assump!$D$42</f>
        <v>1125.1418895535664</v>
      </c>
      <c r="AF141" s="85">
        <f ca="1">$E141*AF$8*AF$98*AF$102/Assump!$D$42</f>
        <v>1128.8253113180162</v>
      </c>
      <c r="AG141" s="85">
        <f ca="1">$E141*AG$8*AG$98*AG$102/Assump!$D$42</f>
        <v>1132.5207916468314</v>
      </c>
      <c r="AH141" s="85">
        <f ca="1">$E141*AH$8*AH$98*AH$102/Assump!$D$42</f>
        <v>1136.2283700166131</v>
      </c>
      <c r="AI141" s="85">
        <f ca="1">$E141*AI$8*AI$98*AI$102/Assump!$D$42</f>
        <v>1139.9480860331994</v>
      </c>
      <c r="AJ141" s="85">
        <f ca="1">$E141*AJ$8*AJ$98*AJ$102/Assump!$D$42</f>
        <v>1143.679979432088</v>
      </c>
      <c r="AK141" s="85">
        <f ca="1">$E141*AK$8*AK$98*AK$102/Assump!$D$42</f>
        <v>1147.4240900788593</v>
      </c>
      <c r="AL141" s="85">
        <f ca="1">$E141*AL$8*AL$98*AL$102/Assump!$D$42</f>
        <v>1151.1804579696038</v>
      </c>
      <c r="AM141" s="85">
        <f ca="1">$E141*AM$8*AM$98*AM$102/Assump!$D$42</f>
        <v>1154.9491232313489</v>
      </c>
      <c r="AN141" s="85">
        <f ca="1">$E141*AN$8*AN$98*AN$102/Assump!$D$42</f>
        <v>1158.7301261224873</v>
      </c>
      <c r="AO141" s="85">
        <f ca="1">$E141*AO$8*AO$98*AO$102/Assump!$D$42</f>
        <v>1162.5235070332067</v>
      </c>
      <c r="AP141" s="85">
        <f ca="1">$E141*AP$8*AP$98*AP$102/Assump!$D$42</f>
        <v>1166.3293064859226</v>
      </c>
      <c r="AQ141" s="85">
        <f ca="1">$E141*AQ$8*AQ$98*AQ$102/Assump!$D$42</f>
        <v>1170.1475651357102</v>
      </c>
      <c r="AR141" s="85">
        <f ca="1">$E141*AR$8*AR$98*AR$102/Assump!$D$42</f>
        <v>1173.9783237707384</v>
      </c>
      <c r="AS141" s="85">
        <f ca="1">$E141*AS$8*AS$98*AS$102/Assump!$D$42</f>
        <v>1177.8216233127057</v>
      </c>
      <c r="AT141" s="85">
        <f ca="1">$E141*AT$8*AT$98*AT$102/Assump!$D$42</f>
        <v>1181.6775048172785</v>
      </c>
      <c r="AU141" s="85">
        <f ca="1">$E141*AU$8*AU$98*AU$102/Assump!$D$42</f>
        <v>1185.5460094745285</v>
      </c>
      <c r="AV141" s="85">
        <f ca="1">$E141*AV$8*AV$98*AV$102/Assump!$D$42</f>
        <v>1189.4271786093723</v>
      </c>
      <c r="AW141" s="85">
        <f ca="1">$E141*AW$8*AW$98*AW$102/Assump!$D$42</f>
        <v>1193.3210536820145</v>
      </c>
      <c r="AX141" s="85">
        <f ca="1">$E141*AX$8*AX$98*AX$102/Assump!$D$42</f>
        <v>1197.2276762883889</v>
      </c>
      <c r="AY141" s="85">
        <f ca="1">$E141*AY$8*AY$98*AY$102/Assump!$D$42</f>
        <v>1201.147088160604</v>
      </c>
      <c r="AZ141" s="85">
        <f ca="1">$E141*AZ$8*AZ$98*AZ$102/Assump!$D$42</f>
        <v>1205.0793311673876</v>
      </c>
      <c r="BA141" s="85">
        <f ca="1">$E141*BA$8*BA$98*BA$102/Assump!$D$42</f>
        <v>1209.0244473145362</v>
      </c>
      <c r="BB141" s="85">
        <f ca="1">$E141*BB$8*BB$98*BB$102/Assump!$D$42</f>
        <v>1212.9824787453606</v>
      </c>
      <c r="BC141" s="85">
        <f ca="1">$E141*BC$8*BC$98*BC$102/Assump!$D$42</f>
        <v>1216.9534677411398</v>
      </c>
      <c r="BD141" s="85">
        <f ca="1">$E141*BD$8*BD$98*BD$102/Assump!$D$42</f>
        <v>1220.9374567215687</v>
      </c>
      <c r="BE141" s="85">
        <f ca="1">$E141*BE$8*BE$98*BE$102/Assump!$D$42</f>
        <v>1224.9344882452149</v>
      </c>
      <c r="BF141" s="85">
        <f ca="1">$E141*BF$8*BF$98*BF$102/Assump!$D$42</f>
        <v>1228.9446050099709</v>
      </c>
      <c r="BG141" s="85">
        <f ca="1">$E141*BG$8*BG$98*BG$102/Assump!$D$42</f>
        <v>1232.9678498535109</v>
      </c>
      <c r="BH141" s="85">
        <f ca="1">$E141*BH$8*BH$98*BH$102/Assump!$D$42</f>
        <v>1237.0042657537485</v>
      </c>
      <c r="BI141" s="85">
        <f ca="1">$E141*BI$8*BI$98*BI$102/Assump!$D$42</f>
        <v>1241.0538958292962</v>
      </c>
      <c r="BJ141" s="85">
        <f ca="1">$E141*BJ$8*BJ$98*BJ$102/Assump!$D$42</f>
        <v>1245.1167833399254</v>
      </c>
      <c r="BK141" s="85">
        <f ca="1">$E141*BK$8*BK$98*BK$102/Assump!$D$42</f>
        <v>1249.1929716870291</v>
      </c>
      <c r="BL141" s="85">
        <f ca="1">$E141*BL$8*BL$98*BL$102/Assump!$D$42</f>
        <v>1253.2825044140841</v>
      </c>
      <c r="BM141" s="85">
        <f ca="1">$E141*BM$8*BM$98*BM$102/Assump!$D$42</f>
        <v>1257.3854252071185</v>
      </c>
      <c r="BN141" s="85">
        <f ca="1">$E141*BN$8*BN$98*BN$102/Assump!$D$42</f>
        <v>1261.5017778951762</v>
      </c>
      <c r="BO141" s="85">
        <f ca="1">$E141*BO$8*BO$98*BO$102/Assump!$D$42</f>
        <v>1265.6316064507862</v>
      </c>
      <c r="BP141" s="85">
        <f ca="1">$E141*BP$8*BP$98*BP$102/Assump!$D$42</f>
        <v>1269.7749549904324</v>
      </c>
      <c r="BQ141" s="85">
        <f ca="1">$E141*BQ$8*BQ$98*BQ$102/Assump!$D$42</f>
        <v>1273.9318677750241</v>
      </c>
      <c r="BR141" s="85">
        <f ca="1">$E141*BR$8*BR$98*BR$102/Assump!$D$42</f>
        <v>1278.1023892103701</v>
      </c>
      <c r="BS141" s="85">
        <f ca="1">$E141*BS$8*BS$98*BS$102/Assump!$D$42</f>
        <v>1282.2865638476517</v>
      </c>
      <c r="BT141" s="85">
        <f ca="1">$E141*BT$8*BT$98*BT$102/Assump!$D$42</f>
        <v>1286.4844363838988</v>
      </c>
      <c r="BU141" s="85">
        <f ca="1">$E141*BU$8*BU$98*BU$102/Assump!$D$42</f>
        <v>1290.6960516624686</v>
      </c>
      <c r="BV141" s="85">
        <f ca="1">$E141*BV$8*BV$98*BV$102/Assump!$D$42</f>
        <v>1294.9214546735232</v>
      </c>
      <c r="BW141" s="85">
        <f ca="1">$E141*BW$8*BW$98*BW$102/Assump!$D$42</f>
        <v>1299.1606905545104</v>
      </c>
      <c r="BX141" s="85">
        <f ca="1">$E141*BX$8*BX$98*BX$102/Assump!$D$42</f>
        <v>1303.4138045906477</v>
      </c>
      <c r="BY141" s="85">
        <f ca="1">$E141*BY$8*BY$98*BY$102/Assump!$D$42</f>
        <v>1307.6808422154033</v>
      </c>
      <c r="BZ141" s="85">
        <f ca="1">$E141*BZ$8*BZ$98*BZ$102/Assump!$D$42</f>
        <v>1311.9618490109833</v>
      </c>
      <c r="CA141" s="85">
        <f ca="1">$E141*CA$8*CA$98*CA$102/Assump!$D$42</f>
        <v>1316.2568707088178</v>
      </c>
      <c r="CB141" s="85">
        <f ca="1">$E141*CB$8*CB$98*CB$102/Assump!$D$42</f>
        <v>1320.5659531900501</v>
      </c>
      <c r="CC141" s="85">
        <f ca="1">$E141*CC$8*CC$98*CC$102/Assump!$D$42</f>
        <v>1324.8891424860258</v>
      </c>
      <c r="CD141" s="85">
        <f ca="1">$E141*CD$8*CD$98*CD$102/Assump!$D$42</f>
        <v>1329.2264847787858</v>
      </c>
      <c r="CE141" s="85">
        <f ca="1">$E141*CE$8*CE$98*CE$102/Assump!$D$42</f>
        <v>1333.5780264015584</v>
      </c>
      <c r="CF141" s="85">
        <f ca="1">$E141*CF$8*CF$98*CF$102/Assump!$D$42</f>
        <v>1337.9438138392552</v>
      </c>
      <c r="CG141" s="85">
        <f ca="1">$E141*CG$8*CG$98*CG$102/Assump!$D$42</f>
        <v>1342.3238937289677</v>
      </c>
      <c r="CH141" s="85">
        <f ca="1">$E141*CH$8*CH$98*CH$102/Assump!$D$42</f>
        <v>1346.7183128604643</v>
      </c>
      <c r="CI141" s="85">
        <f ca="1">$E141*CI$8*CI$98*CI$102/Assump!$D$42</f>
        <v>1351.1271181766915</v>
      </c>
      <c r="CJ141" s="85">
        <f ca="1">$E141*CJ$8*CJ$98*CJ$102/Assump!$D$42</f>
        <v>1355.5503567742742</v>
      </c>
      <c r="CK141" s="85">
        <f ca="1">$E141*CK$8*CK$98*CK$102/Assump!$D$42</f>
        <v>1359.98807590402</v>
      </c>
      <c r="CL141" s="85">
        <f ca="1">$E141*CL$8*CL$98*CL$102/Assump!$D$42</f>
        <v>1364.440322971423</v>
      </c>
      <c r="CM141" s="85">
        <f ca="1">$E141*CM$8*CM$98*CM$102/Assump!$D$42</f>
        <v>1368.9071455371711</v>
      </c>
      <c r="CN141" s="85">
        <f ca="1">$E141*CN$8*CN$98*CN$102/Assump!$D$42</f>
        <v>1373.3885913176528</v>
      </c>
      <c r="CO141" s="85">
        <f ca="1">$E141*CO$8*CO$98*CO$102/Assump!$D$42</f>
        <v>1377.8847081854672</v>
      </c>
      <c r="CP141" s="85">
        <f ca="1">$E141*CP$8*CP$98*CP$102/Assump!$D$42</f>
        <v>1382.3955441699377</v>
      </c>
      <c r="CQ141" s="85">
        <f ca="1">$E141*CQ$8*CQ$98*CQ$102/Assump!$D$42</f>
        <v>1386.9211474576214</v>
      </c>
      <c r="CR141" s="85">
        <f ca="1">$E141*CR$8*CR$98*CR$102/Assump!$D$42</f>
        <v>1391.4615663928262</v>
      </c>
      <c r="CS141" s="85">
        <f ca="1">$E141*CS$8*CS$98*CS$102/Assump!$D$42</f>
        <v>1396.0168494781271</v>
      </c>
      <c r="CT141" s="85">
        <f ca="1">$E141*CT$8*CT$98*CT$102/Assump!$D$42</f>
        <v>1400.5870453748839</v>
      </c>
      <c r="CU141" s="85">
        <f ca="1">$E141*CU$8*CU$98*CU$102/Assump!$D$42</f>
        <v>1405.1722029037599</v>
      </c>
      <c r="CV141" s="85">
        <f ca="1">$E141*CV$8*CV$98*CV$102/Assump!$D$42</f>
        <v>1409.772371045246</v>
      </c>
      <c r="CW141" s="85">
        <f ca="1">$E141*CW$8*CW$98*CW$102/Assump!$D$42</f>
        <v>1414.3875989401818</v>
      </c>
      <c r="CX141" s="85">
        <f ca="1">$E141*CX$8*CX$98*CX$102/Assump!$D$42</f>
        <v>1419.0179358902815</v>
      </c>
      <c r="CY141" s="85">
        <f ca="1">$E141*CY$8*CY$98*CY$102/Assump!$D$42</f>
        <v>1423.6634313586592</v>
      </c>
      <c r="CZ141" s="85">
        <f ca="1">$E141*CZ$8*CZ$98*CZ$102/Assump!$D$42</f>
        <v>1428.3241349703599</v>
      </c>
      <c r="DA141" s="85">
        <f ca="1">$E141*DA$8*DA$98*DA$102/Assump!$D$42</f>
        <v>1433.000096512887</v>
      </c>
      <c r="DB141" s="85">
        <f ca="1">$E141*DB$8*DB$98*DB$102/Assump!$D$42</f>
        <v>1437.6913659367365</v>
      </c>
      <c r="DC141" s="85">
        <f ca="1">$E141*DC$8*DC$98*DC$102/Assump!$D$42</f>
        <v>1442.3979933559272</v>
      </c>
      <c r="DD141" s="85">
        <f ca="1">$E141*DD$8*DD$98*DD$102/Assump!$D$42</f>
        <v>1447.1200290485408</v>
      </c>
      <c r="DE141" s="85">
        <f ca="1">$E141*DE$8*DE$98*DE$102/Assump!$D$42</f>
        <v>1451.8575234572536</v>
      </c>
      <c r="DF141" s="85">
        <f ca="1">$E141*DF$8*DF$98*DF$102/Assump!$D$42</f>
        <v>1456.6105271898803</v>
      </c>
      <c r="DG141" s="85">
        <f ca="1">$E141*DG$8*DG$98*DG$102/Assump!$D$42</f>
        <v>1461.3790910199116</v>
      </c>
      <c r="DH141" s="85">
        <f ca="1">$E141*DH$8*DH$98*DH$102/Assump!$D$42</f>
        <v>1466.1632658870572</v>
      </c>
      <c r="DI141" s="85">
        <f ca="1">$E141*DI$8*DI$98*DI$102/Assump!$D$42</f>
        <v>1470.9631028977903</v>
      </c>
      <c r="DJ141" s="85">
        <f ca="1">$E141*DJ$8*DJ$98*DJ$102/Assump!$D$42</f>
        <v>1475.7786533258939</v>
      </c>
      <c r="DK141" s="85">
        <f ca="1">$E141*DK$8*DK$98*DK$102/Assump!$D$42</f>
        <v>1480.6099686130069</v>
      </c>
      <c r="DL141" s="85">
        <f ca="1">$E141*DL$8*DL$98*DL$102/Assump!$D$42</f>
        <v>1485.4571003691754</v>
      </c>
      <c r="DM141" s="85">
        <f ca="1">$E141*DM$8*DM$98*DM$102/Assump!$D$42</f>
        <v>1490.3201003734039</v>
      </c>
      <c r="DN141" s="85">
        <f ca="1">$E141*DN$8*DN$98*DN$102/Assump!$D$42</f>
        <v>1495.1990205742068</v>
      </c>
      <c r="DO141" s="85">
        <f ca="1">$E141*DO$8*DO$98*DO$102/Assump!$D$42</f>
        <v>1500.0939130901656</v>
      </c>
      <c r="DP141" s="85">
        <f ca="1">$E141*DP$8*DP$98*DP$102/Assump!$D$42</f>
        <v>1505.0048302104833</v>
      </c>
      <c r="DQ141" s="85">
        <f ca="1">$E141*DQ$8*DQ$98*DQ$102/Assump!$D$42</f>
        <v>1509.9318243955447</v>
      </c>
      <c r="DR141" s="85">
        <f ca="1">$E141*DR$8*DR$98*DR$102/Assump!$D$42</f>
        <v>1514.8749482774767</v>
      </c>
      <c r="DS141" s="85">
        <f ca="1">$E141*DS$8*DS$98*DS$102/Assump!$D$42</f>
        <v>1519.8342546607093</v>
      </c>
      <c r="DT141" s="85">
        <f ca="1">$E141*DT$8*DT$98*DT$102/Assump!$D$42</f>
        <v>1524.8097965225406</v>
      </c>
      <c r="DU141" s="85">
        <f ca="1">$E141*DU$8*DU$98*DU$102/Assump!$D$42</f>
        <v>1529.8016270137032</v>
      </c>
      <c r="DV141" s="85">
        <f ca="1">$E141*DV$8*DV$98*DV$102/Assump!$D$42</f>
        <v>1534.8097994589305</v>
      </c>
      <c r="DW141" s="85">
        <f ca="1">$E141*DW$8*DW$98*DW$102/Assump!$D$42</f>
        <v>1539.834367357528</v>
      </c>
      <c r="DX141" s="85">
        <f ca="1">$E141*DX$8*DX$98*DX$102/Assump!$D$42</f>
        <v>1544.8753843839434</v>
      </c>
      <c r="DY141" s="85">
        <f ca="1">$E141*DY$8*DY$98*DY$102/Assump!$D$42</f>
        <v>1549.9329043883408</v>
      </c>
      <c r="DZ141" s="85">
        <f ca="1">$E141*DZ$8*DZ$98*DZ$102/Assump!$D$42</f>
        <v>1555.0069813971763</v>
      </c>
      <c r="EA141" s="85">
        <f ca="1">$E141*EA$8*EA$98*EA$102/Assump!$D$42</f>
        <v>1560.097669613773</v>
      </c>
      <c r="EB141" s="85">
        <f ca="1">$E141*EB$8*EB$98*EB$102/Assump!$D$42</f>
        <v>1565.2050234189035</v>
      </c>
      <c r="EC141" s="85">
        <f ca="1">$E141*EC$8*EC$98*EC$102/Assump!$D$42</f>
        <v>1570.3290973713677</v>
      </c>
      <c r="ED141" s="85">
        <f ca="1">$E141*ED$8*ED$98*ED$102/Assump!$D$42</f>
        <v>1575.4699462085769</v>
      </c>
      <c r="EE141" s="85">
        <f ca="1">$E141*EE$8*EE$98*EE$102/Assump!$D$42</f>
        <v>1580.6276248471388</v>
      </c>
      <c r="EF141" s="85">
        <f ca="1">$E141*EF$8*EF$98*EF$102/Assump!$D$42</f>
        <v>1585.8021883834433</v>
      </c>
      <c r="EG141" s="85">
        <f ca="1">$E141*EG$8*EG$98*EG$102/Assump!$D$42</f>
        <v>1590.9936920942521</v>
      </c>
      <c r="EH141" s="85">
        <f ca="1">$E141*EH$8*EH$98*EH$102/Assump!$D$42</f>
        <v>1596.202191437289</v>
      </c>
      <c r="EI141" s="85">
        <f ca="1">$E141*EI$8*EI$98*EI$102/Assump!$D$42</f>
        <v>1601.4277420518299</v>
      </c>
      <c r="EJ141" s="85">
        <f ca="1">$E141*EJ$8*EJ$98*EJ$102/Assump!$D$42</f>
        <v>1606.6703997593022</v>
      </c>
      <c r="EK141" s="85">
        <f ca="1">$E141*EK$8*EK$98*EK$102/Assump!$D$42</f>
        <v>1611.9302205638758</v>
      </c>
      <c r="EL141" s="85">
        <f ca="1">$E141*EL$8*EL$98*EL$102/Assump!$D$42</f>
        <v>1617.2072606530644</v>
      </c>
      <c r="EM141" s="85">
        <f ca="1">$E141*EM$8*EM$98*EM$102/Assump!$D$42</f>
        <v>1622.5015763983256</v>
      </c>
      <c r="EN141" s="85">
        <f ca="1">$E141*EN$8*EN$98*EN$102/Assump!$D$42</f>
        <v>1627.8132243556606</v>
      </c>
      <c r="EO141" s="85">
        <f ca="1">$E141*EO$8*EO$98*EO$102/Assump!$D$42</f>
        <v>1633.1422612662236</v>
      </c>
      <c r="EP141" s="85">
        <f ca="1">$E141*EP$8*EP$98*EP$102/Assump!$D$42</f>
        <v>1638.488744056921</v>
      </c>
      <c r="EQ141" s="85">
        <f ca="1">$E141*EQ$8*EQ$98*EQ$102/Assump!$D$42</f>
        <v>1643.8527298410254</v>
      </c>
      <c r="ER141" s="85">
        <f ca="1">$E141*ER$8*ER$98*ER$102/Assump!$D$42</f>
        <v>1649.234275918782</v>
      </c>
      <c r="ES141" s="85">
        <f ca="1">$E141*ES$8*ES$98*ES$102/Assump!$D$42</f>
        <v>1654.6334397780233</v>
      </c>
      <c r="ET141" s="85">
        <f ca="1">$E141*ET$8*ET$98*ET$102/Assump!$D$42</f>
        <v>1660.0502790947814</v>
      </c>
      <c r="EU141" s="85">
        <f ca="1">$E141*EU$8*EU$98*EU$102/Assump!$D$42</f>
        <v>1665.4848517339044</v>
      </c>
      <c r="EV141" s="85">
        <f ca="1">$E141*EV$8*EV$98*EV$102/Assump!$D$42</f>
        <v>1670.9372157496753</v>
      </c>
      <c r="EW141" s="85">
        <f ca="1">$E141*EW$8*EW$98*EW$102/Assump!$D$42</f>
        <v>1676.4074293864317</v>
      </c>
      <c r="EX141" s="85">
        <f ca="1">$E141*EX$8*EX$98*EX$102/Assump!$D$42</f>
        <v>1681.895551079188</v>
      </c>
      <c r="EY141" s="85">
        <f ca="1">$E141*EY$8*EY$98*EY$102/Assump!$D$42</f>
        <v>1687.4016394542593</v>
      </c>
      <c r="EZ141" s="85">
        <f ca="1">$E141*EZ$8*EZ$98*EZ$102/Assump!$D$42</f>
        <v>1692.9257533298885</v>
      </c>
      <c r="FA141" s="85">
        <f ca="1">$E141*FA$8*FA$98*FA$102/Assump!$D$42</f>
        <v>1698.4679517168736</v>
      </c>
      <c r="FB141" s="85">
        <f ca="1">$E141*FB$8*FB$98*FB$102/Assump!$D$42</f>
        <v>1704.0282938191992</v>
      </c>
      <c r="FC141" s="85">
        <f ca="1">$E141*FC$8*FC$98*FC$102/Assump!$D$42</f>
        <v>1709.6068390346677</v>
      </c>
      <c r="FD141" s="85">
        <f ca="1">$E141*FD$8*FD$98*FD$102/Assump!$D$42</f>
        <v>1715.2036469555349</v>
      </c>
      <c r="FE141" s="85">
        <f ca="1">$E141*FE$8*FE$98*FE$102/Assump!$D$42</f>
        <v>1720.8187773691457</v>
      </c>
      <c r="FF141" s="85">
        <f ca="1">$E141*FF$8*FF$98*FF$102/Assump!$D$42</f>
        <v>1726.4522902585741</v>
      </c>
      <c r="FG141" s="85">
        <f ca="1">$E141*FG$8*FG$98*FG$102/Assump!$D$42</f>
        <v>1732.1042458032621</v>
      </c>
      <c r="FH141" s="85">
        <f ca="1">$E141*FH$8*FH$98*FH$102/Assump!$D$42</f>
        <v>1737.7747043796637</v>
      </c>
      <c r="FI141" s="85">
        <f ca="1">$E141*FI$8*FI$98*FI$102/Assump!$D$42</f>
        <v>1743.4637265618903</v>
      </c>
      <c r="FJ141" s="85">
        <f ca="1">$E141*FJ$8*FJ$98*FJ$102/Assump!$D$42</f>
        <v>1749.1713731223567</v>
      </c>
      <c r="FK141" s="85">
        <f ca="1">$E141*FK$8*FK$98*FK$102/Assump!$D$42</f>
        <v>1754.8977050324306</v>
      </c>
      <c r="FL141" s="85">
        <f ca="1">$E141*FL$8*FL$98*FL$102/Assump!$D$42</f>
        <v>1760.6427834630849</v>
      </c>
      <c r="FM141" s="85">
        <f ca="1">$E141*FM$8*FM$98*FM$102/Assump!$D$42</f>
        <v>1766.4066697855494</v>
      </c>
      <c r="FN141" s="85">
        <f ca="1">$E141*FN$8*FN$98*FN$102/Assump!$D$42</f>
        <v>1772.1894255719683</v>
      </c>
      <c r="FO141" s="85">
        <f ca="1">$E141*FO$8*FO$98*FO$102/Assump!$D$42</f>
        <v>1777.9911125960552</v>
      </c>
      <c r="FP141" s="85">
        <f ca="1">$E141*FP$8*FP$98*FP$102/Assump!$D$42</f>
        <v>1783.811792833757</v>
      </c>
      <c r="FQ141" s="85">
        <f ca="1">$E141*FQ$8*FQ$98*FQ$102/Assump!$D$42</f>
        <v>1789.6515284639127</v>
      </c>
      <c r="FR141" s="85">
        <f ca="1">$E141*FR$8*FR$98*FR$102/Assump!$D$42</f>
        <v>1795.5103818689179</v>
      </c>
      <c r="FS141" s="85">
        <f ca="1">$E141*FS$8*FS$98*FS$102/Assump!$D$42</f>
        <v>1801.3884156353934</v>
      </c>
      <c r="FT141" s="85">
        <f ca="1">$E141*FT$8*FT$98*FT$102/Assump!$D$42</f>
        <v>1807.2856925548513</v>
      </c>
      <c r="FU141" s="85">
        <f ca="1">$E141*FU$8*FU$98*FU$102/Assump!$D$42</f>
        <v>1813.2022756243671</v>
      </c>
      <c r="FV141" s="85">
        <f ca="1">$E141*FV$8*FV$98*FV$102/Assump!$D$42</f>
        <v>1819.1382280472519</v>
      </c>
      <c r="FW141" s="85">
        <f ca="1">$E141*FW$8*FW$98*FW$102/Assump!$D$42</f>
        <v>1825.0936132337295</v>
      </c>
      <c r="FX141" s="85">
        <f ca="1">$E141*FX$8*FX$98*FX$102/Assump!$D$42</f>
        <v>1831.0684948016094</v>
      </c>
      <c r="FY141" s="85">
        <f ca="1">$E141*FY$8*FY$98*FY$102/Assump!$D$42</f>
        <v>1837.0629365769726</v>
      </c>
      <c r="FZ141" s="85">
        <f ca="1">$E141*FZ$8*FZ$98*FZ$102/Assump!$D$42</f>
        <v>1843.0770025948477</v>
      </c>
      <c r="GA141" s="85">
        <f ca="1">$E141*GA$8*GA$98*GA$102/Assump!$D$42</f>
        <v>1849.1107570998984</v>
      </c>
      <c r="GB141" s="85">
        <f ca="1">$E141*GB$8*GB$98*GB$102/Assump!$D$42</f>
        <v>1855.1642645471084</v>
      </c>
      <c r="GC141" s="85">
        <f ca="1">$E141*GC$8*GC$98*GC$102/Assump!$D$42</f>
        <v>1861.2375896024701</v>
      </c>
      <c r="GD141" s="85">
        <f ca="1">$E141*GD$8*GD$98*GD$102/Assump!$D$42</f>
        <v>1867.3307971436757</v>
      </c>
      <c r="GE141" s="85">
        <f ca="1">$E141*GE$8*GE$98*GE$102/Assump!$D$42</f>
        <v>1873.4439522608102</v>
      </c>
      <c r="GF141" s="85">
        <f ca="1">$E141*GF$8*GF$98*GF$102/Assump!$D$42</f>
        <v>1879.5771202570461</v>
      </c>
      <c r="GG141" s="85">
        <f ca="1">$E141*GG$8*GG$98*GG$102/Assump!$D$42</f>
        <v>1885.7303666493424</v>
      </c>
      <c r="GH141" s="85">
        <f ca="1">$E141*GH$8*GH$98*GH$102/Assump!$D$42</f>
        <v>1891.9037571691431</v>
      </c>
      <c r="GI141" s="85">
        <f ca="1">$E141*GI$8*GI$98*GI$102/Assump!$D$42</f>
        <v>1898.0973577630793</v>
      </c>
      <c r="GJ141" s="85">
        <f ca="1">$E141*GJ$8*GJ$98*GJ$102/Assump!$D$42</f>
        <v>1904.311234593675</v>
      </c>
      <c r="GK141" s="85">
        <f ca="1">$E141*GK$8*GK$98*GK$102/Assump!$D$42</f>
        <v>1910.5454540400524</v>
      </c>
      <c r="GL141" s="85">
        <f ca="1">$E141*GL$8*GL$98*GL$102/Assump!$D$42</f>
        <v>1916.8000826986429</v>
      </c>
      <c r="GM141" s="85">
        <f ca="1">$E141*GM$8*GM$98*GM$102/Assump!$D$42</f>
        <v>1923.0751873838954</v>
      </c>
      <c r="GN141" s="85">
        <f ca="1">$E141*GN$8*GN$98*GN$102/Assump!$D$42</f>
        <v>1929.3708351289936</v>
      </c>
      <c r="GO141" s="85">
        <f ca="1">$E141*GO$8*GO$98*GO$102/Assump!$D$42</f>
        <v>1935.6870931865699</v>
      </c>
      <c r="GP141" s="85">
        <f ca="1">$E141*GP$8*GP$98*GP$102/Assump!$D$42</f>
        <v>1942.0240290294239</v>
      </c>
      <c r="GQ141" s="85">
        <f ca="1">$E141*GQ$8*GQ$98*GQ$102/Assump!$D$42</f>
        <v>1948.3817103512436</v>
      </c>
      <c r="GR141" s="85">
        <f ca="1">$E141*GR$8*GR$98*GR$102/Assump!$D$42</f>
        <v>1954.760205067329</v>
      </c>
      <c r="GS141" s="85">
        <f ca="1">$E141*GS$8*GS$98*GS$102/Assump!$D$42</f>
        <v>1961.1595813153176</v>
      </c>
      <c r="GT141" s="85">
        <f ca="1">$E141*GT$8*GT$98*GT$102/Assump!$D$42</f>
        <v>1967.5799074559097</v>
      </c>
      <c r="GU141" s="85">
        <f ca="1">$E141*GU$8*GU$98*GU$102/Assump!$D$42</f>
        <v>1974.0212520736036</v>
      </c>
      <c r="GV141" s="85">
        <f ca="1">$E141*GV$8*GV$98*GV$102/Assump!$D$42</f>
        <v>1980.483683977423</v>
      </c>
      <c r="GW141" s="85">
        <f ca="1">$E141*GW$8*GW$98*GW$102/Assump!$D$42</f>
        <v>1986.967272201656</v>
      </c>
      <c r="GX141" s="85">
        <f ca="1">$E141*GX$8*GX$98*GX$102/Assump!$D$42</f>
        <v>1993.4720860065897</v>
      </c>
      <c r="GY141" s="85">
        <f ca="1">$E141*GY$8*GY$98*GY$102/Assump!$D$42</f>
        <v>1999.9981948792527</v>
      </c>
      <c r="GZ141" s="85">
        <f ca="1">$E141*GZ$8*GZ$98*GZ$102/Assump!$D$42</f>
        <v>2006.5456685341549</v>
      </c>
      <c r="HA141" s="85">
        <f ca="1">$E141*HA$8*HA$98*HA$102/Assump!$D$42</f>
        <v>2013.1145769140342</v>
      </c>
      <c r="HB141" s="85">
        <f ca="1">$E141*HB$8*HB$98*HB$102/Assump!$D$42</f>
        <v>2019.7049901906021</v>
      </c>
      <c r="HC141" s="85">
        <f ca="1">$E141*HC$8*HC$98*HC$102/Assump!$D$42</f>
        <v>2026.3169787652946</v>
      </c>
      <c r="HD141" s="85">
        <f ca="1">$E141*HD$8*HD$98*HD$102/Assump!$D$42</f>
        <v>2032.950613270024</v>
      </c>
      <c r="HE141" s="85">
        <f ca="1">$E141*HE$8*HE$98*HE$102/Assump!$D$42</f>
        <v>2039.6059645679316</v>
      </c>
      <c r="HF141" s="85">
        <f ca="1">$E141*HF$8*HF$98*HF$102/Assump!$D$42</f>
        <v>2046.2831037541478</v>
      </c>
      <c r="HG141" s="85">
        <f ca="1">$E141*HG$8*HG$98*HG$102/Assump!$D$42</f>
        <v>2052.9821021565494</v>
      </c>
      <c r="HH141" s="85">
        <f ca="1">$E141*HH$8*HH$98*HH$102/Assump!$D$42</f>
        <v>2059.7030313365217</v>
      </c>
      <c r="HI141" s="85">
        <f ca="1">$E141*HI$8*HI$98*HI$102/Assump!$D$42</f>
        <v>2066.4459630897236</v>
      </c>
      <c r="HJ141" s="85">
        <f ca="1">$E141*HJ$8*HJ$98*HJ$102/Assump!$D$42</f>
        <v>2073.2109694468545</v>
      </c>
      <c r="HK141" s="85">
        <f ca="1">$E141*HK$8*HK$98*HK$102/Assump!$D$42</f>
        <v>2079.9981226744239</v>
      </c>
      <c r="HL141" s="85">
        <f ca="1">$E141*HL$8*HL$98*HL$102/Assump!$D$42</f>
        <v>2086.8074952755219</v>
      </c>
      <c r="HM141" s="85">
        <f ca="1">$E141*HM$8*HM$98*HM$102/Assump!$D$42</f>
        <v>2093.6391599905965</v>
      </c>
      <c r="HN141" s="85">
        <f ca="1">$E141*HN$8*HN$98*HN$102/Assump!$D$42</f>
        <v>2100.4931897982274</v>
      </c>
      <c r="HO141" s="85">
        <f ca="1">$E141*HO$8*HO$98*HO$102/Assump!$D$42</f>
        <v>2107.3696579159077</v>
      </c>
      <c r="HP141" s="85">
        <f ca="1">$E141*HP$8*HP$98*HP$102/Assump!$D$42</f>
        <v>2114.2686378008261</v>
      </c>
      <c r="HQ141" s="85">
        <f ca="1">$E141*HQ$8*HQ$98*HQ$102/Assump!$D$42</f>
        <v>2121.1902031506506</v>
      </c>
      <c r="HR141" s="85">
        <f ca="1">$E141*HR$8*HR$98*HR$102/Assump!$D$42</f>
        <v>2128.1344279043151</v>
      </c>
      <c r="HS141" s="85">
        <f ca="1">$E141*HS$8*HS$98*HS$102/Assump!$D$42</f>
        <v>2135.1013862428126</v>
      </c>
      <c r="HT141" s="85">
        <f ca="1">$E141*HT$8*HT$98*HT$102/Assump!$D$42</f>
        <v>2142.0911525899837</v>
      </c>
      <c r="HU141" s="85">
        <f ca="1">$E141*HU$8*HU$98*HU$102/Assump!$D$42</f>
        <v>2149.1038016133139</v>
      </c>
      <c r="HV141" s="85">
        <f ca="1">$E141*HV$8*HV$98*HV$102/Assump!$D$42</f>
        <v>2156.1394082247307</v>
      </c>
      <c r="HW141" s="85">
        <f ca="1">$E141*HW$8*HW$98*HW$102/Assump!$D$42</f>
        <v>2163.1980475814025</v>
      </c>
      <c r="HX141" s="85">
        <f ca="1">$E141*HX$8*HX$98*HX$102/Assump!$D$42</f>
        <v>2170.2797950865447</v>
      </c>
      <c r="HY141" s="85">
        <f ca="1">$E141*HY$8*HY$98*HY$102/Assump!$D$42</f>
        <v>2177.3847263902221</v>
      </c>
      <c r="HZ141" s="85">
        <f ca="1">$E141*HZ$8*HZ$98*HZ$102/Assump!$D$42</f>
        <v>2184.5129173901578</v>
      </c>
      <c r="IA141" s="85">
        <f ca="1">$E141*IA$8*IA$98*IA$102/Assump!$D$42</f>
        <v>2191.6644442325455</v>
      </c>
      <c r="IB141" s="85">
        <f ca="1">$E141*IB$8*IB$98*IB$102/Assump!$D$42</f>
        <v>2198.8393833128603</v>
      </c>
      <c r="IC141" s="85">
        <f ca="1">$E141*IC$8*IC$98*IC$102/Assump!$D$42</f>
        <v>2206.0378112766771</v>
      </c>
      <c r="ID141" s="85">
        <f ca="1">$E141*ID$8*ID$98*ID$102/Assump!$D$42</f>
        <v>2206.0378112766771</v>
      </c>
      <c r="IE141" s="85">
        <f ca="1">$E141*IE$8*IE$98*IE$102/Assump!$D$42</f>
        <v>2206.0378112766771</v>
      </c>
      <c r="IF141" s="85">
        <f ca="1">$E141*IF$8*IF$98*IF$102/Assump!$D$42</f>
        <v>2206.0378112766771</v>
      </c>
      <c r="IG141" s="85">
        <f ca="1">$E141*IG$8*IG$98*IG$102/Assump!$D$42</f>
        <v>2206.0378112766771</v>
      </c>
      <c r="IH141" s="85">
        <f ca="1">$E141*IH$8*IH$98*IH$102/Assump!$D$42</f>
        <v>2206.0378112766771</v>
      </c>
      <c r="II141" s="85">
        <f ca="1">$E141*II$8*II$98*II$102/Assump!$D$42</f>
        <v>2206.0378112766771</v>
      </c>
      <c r="IJ141" s="85">
        <f ca="1">$E141*IJ$8*IJ$98*IJ$102/Assump!$D$42</f>
        <v>2206.0378112766771</v>
      </c>
      <c r="IK141" s="85">
        <f ca="1">$E141*IK$8*IK$98*IK$102/Assump!$D$42</f>
        <v>2206.0378112766771</v>
      </c>
      <c r="IL141" s="85">
        <f ca="1">$E141*IL$8*IL$98*IL$102/Assump!$D$42</f>
        <v>2206.0378112766771</v>
      </c>
      <c r="IM141" s="182"/>
      <c r="IN141" s="184">
        <f t="shared" ca="1" si="275"/>
        <v>1.2</v>
      </c>
    </row>
    <row r="142" spans="2:248" ht="12" customHeight="1" outlineLevel="2" x14ac:dyDescent="0.3">
      <c r="B142" s="7" t="s">
        <v>169</v>
      </c>
      <c r="C142" s="56" t="s">
        <v>150</v>
      </c>
      <c r="E142" s="85" cm="1">
        <f t="array" ref="E142">(SUMPRODUCT(Assump!$D$78:$D$81*(Assump!$H$78:$H$81=1))/(1+Assump!$D$179)+SUMPRODUCT(Assump!$D$78:$D$81*(Assump!$H$78:$H$81=0)))</f>
        <v>11.25</v>
      </c>
      <c r="F142" s="48"/>
      <c r="G142" s="85">
        <f t="shared" ref="G142:BR142" ca="1" si="320">$E142*G$8*G$98</f>
        <v>0</v>
      </c>
      <c r="H142" s="85">
        <f t="shared" ca="1" si="320"/>
        <v>0</v>
      </c>
      <c r="I142" s="85">
        <f t="shared" ca="1" si="320"/>
        <v>0</v>
      </c>
      <c r="J142" s="85">
        <f t="shared" ca="1" si="320"/>
        <v>0</v>
      </c>
      <c r="K142" s="85">
        <f t="shared" ca="1" si="320"/>
        <v>0</v>
      </c>
      <c r="L142" s="85">
        <f t="shared" ca="1" si="320"/>
        <v>0</v>
      </c>
      <c r="M142" s="85">
        <f t="shared" ca="1" si="320"/>
        <v>0</v>
      </c>
      <c r="N142" s="85">
        <f t="shared" ca="1" si="320"/>
        <v>0</v>
      </c>
      <c r="O142" s="85">
        <f t="shared" ca="1" si="320"/>
        <v>0</v>
      </c>
      <c r="P142" s="85">
        <f t="shared" ca="1" si="320"/>
        <v>0</v>
      </c>
      <c r="Q142" s="85">
        <f t="shared" ca="1" si="320"/>
        <v>0</v>
      </c>
      <c r="R142" s="85">
        <f t="shared" ca="1" si="320"/>
        <v>0</v>
      </c>
      <c r="S142" s="85">
        <f t="shared" ca="1" si="320"/>
        <v>11.285924780338673</v>
      </c>
      <c r="T142" s="85">
        <f t="shared" ca="1" si="320"/>
        <v>11.32196427977445</v>
      </c>
      <c r="U142" s="85">
        <f t="shared" ca="1" si="320"/>
        <v>11.358118864641403</v>
      </c>
      <c r="V142" s="85">
        <f t="shared" ca="1" si="320"/>
        <v>11.395302390219522</v>
      </c>
      <c r="W142" s="85">
        <f t="shared" ca="1" si="320"/>
        <v>11.43260764498457</v>
      </c>
      <c r="X142" s="85">
        <f t="shared" ca="1" si="320"/>
        <v>11.470035027446228</v>
      </c>
      <c r="Y142" s="85">
        <f t="shared" ca="1" si="320"/>
        <v>11.507584937418795</v>
      </c>
      <c r="Z142" s="85">
        <f t="shared" ca="1" si="320"/>
        <v>11.545257776025455</v>
      </c>
      <c r="AA142" s="85">
        <f t="shared" ca="1" si="320"/>
        <v>11.58305394570257</v>
      </c>
      <c r="AB142" s="85">
        <f t="shared" ca="1" si="320"/>
        <v>11.620973850203974</v>
      </c>
      <c r="AC142" s="85">
        <f t="shared" ca="1" si="320"/>
        <v>11.659017894605279</v>
      </c>
      <c r="AD142" s="85">
        <f t="shared" ca="1" si="320"/>
        <v>11.697186485308217</v>
      </c>
      <c r="AE142" s="85">
        <f t="shared" ca="1" si="320"/>
        <v>11.735480030044968</v>
      </c>
      <c r="AF142" s="85">
        <f t="shared" ca="1" si="320"/>
        <v>11.773898937882528</v>
      </c>
      <c r="AG142" s="85">
        <f t="shared" ca="1" si="320"/>
        <v>11.812443619227064</v>
      </c>
      <c r="AH142" s="85">
        <f t="shared" ca="1" si="320"/>
        <v>11.85111448582831</v>
      </c>
      <c r="AI142" s="85">
        <f t="shared" ca="1" si="320"/>
        <v>11.88991195078396</v>
      </c>
      <c r="AJ142" s="85">
        <f t="shared" ca="1" si="320"/>
        <v>11.928836428544084</v>
      </c>
      <c r="AK142" s="85">
        <f t="shared" ca="1" si="320"/>
        <v>11.967888334915553</v>
      </c>
      <c r="AL142" s="85">
        <f t="shared" ca="1" si="320"/>
        <v>12.007068087066481</v>
      </c>
      <c r="AM142" s="85">
        <f t="shared" ca="1" si="320"/>
        <v>12.046376103530681</v>
      </c>
      <c r="AN142" s="85">
        <f t="shared" ca="1" si="320"/>
        <v>12.085812804212141</v>
      </c>
      <c r="AO142" s="85">
        <f t="shared" ca="1" si="320"/>
        <v>12.125378610389498</v>
      </c>
      <c r="AP142" s="85">
        <f t="shared" ca="1" si="320"/>
        <v>12.165073944720556</v>
      </c>
      <c r="AQ142" s="85">
        <f t="shared" ca="1" si="320"/>
        <v>12.204899231246779</v>
      </c>
      <c r="AR142" s="85">
        <f t="shared" ca="1" si="320"/>
        <v>12.244854895397843</v>
      </c>
      <c r="AS142" s="85">
        <f t="shared" ca="1" si="320"/>
        <v>12.284941363996159</v>
      </c>
      <c r="AT142" s="85">
        <f t="shared" ca="1" si="320"/>
        <v>12.325159065261452</v>
      </c>
      <c r="AU142" s="85">
        <f t="shared" ca="1" si="320"/>
        <v>12.36550842881533</v>
      </c>
      <c r="AV142" s="85">
        <f t="shared" ca="1" si="320"/>
        <v>12.405989885685859</v>
      </c>
      <c r="AW142" s="85">
        <f t="shared" ca="1" si="320"/>
        <v>12.446603868312186</v>
      </c>
      <c r="AX142" s="85">
        <f t="shared" ca="1" si="320"/>
        <v>12.487350810549151</v>
      </c>
      <c r="AY142" s="85">
        <f t="shared" ca="1" si="320"/>
        <v>12.528231147671919</v>
      </c>
      <c r="AZ142" s="85">
        <f t="shared" ca="1" si="320"/>
        <v>12.569245316380638</v>
      </c>
      <c r="BA142" s="85">
        <f t="shared" ca="1" si="320"/>
        <v>12.610393754805092</v>
      </c>
      <c r="BB142" s="85">
        <f t="shared" ca="1" si="320"/>
        <v>12.65167690250939</v>
      </c>
      <c r="BC142" s="85">
        <f t="shared" ca="1" si="320"/>
        <v>12.693095200496662</v>
      </c>
      <c r="BD142" s="85">
        <f t="shared" ca="1" si="320"/>
        <v>12.734649091213765</v>
      </c>
      <c r="BE142" s="85">
        <f t="shared" ca="1" si="320"/>
        <v>12.776339018556016</v>
      </c>
      <c r="BF142" s="85">
        <f t="shared" ca="1" si="320"/>
        <v>12.818165427871923</v>
      </c>
      <c r="BG142" s="85">
        <f t="shared" ca="1" si="320"/>
        <v>12.860128765967954</v>
      </c>
      <c r="BH142" s="85">
        <f t="shared" ca="1" si="320"/>
        <v>12.902229481113302</v>
      </c>
      <c r="BI142" s="85">
        <f t="shared" ca="1" si="320"/>
        <v>12.944468023044683</v>
      </c>
      <c r="BJ142" s="85">
        <f t="shared" ca="1" si="320"/>
        <v>12.986844842971125</v>
      </c>
      <c r="BK142" s="85">
        <f t="shared" ca="1" si="320"/>
        <v>13.029360393578806</v>
      </c>
      <c r="BL142" s="85">
        <f t="shared" ca="1" si="320"/>
        <v>13.072015129035872</v>
      </c>
      <c r="BM142" s="85">
        <f t="shared" ca="1" si="320"/>
        <v>13.114809504997304</v>
      </c>
      <c r="BN142" s="85">
        <f t="shared" ca="1" si="320"/>
        <v>13.157743978609775</v>
      </c>
      <c r="BO142" s="85">
        <f t="shared" ca="1" si="320"/>
        <v>13.200819008516536</v>
      </c>
      <c r="BP142" s="85">
        <f t="shared" ca="1" si="320"/>
        <v>13.244035054862325</v>
      </c>
      <c r="BQ142" s="85">
        <f t="shared" ca="1" si="320"/>
        <v>13.287392579298263</v>
      </c>
      <c r="BR142" s="85">
        <f t="shared" ca="1" si="320"/>
        <v>13.330892044986806</v>
      </c>
      <c r="BS142" s="85">
        <f t="shared" ref="BS142:ED142" ca="1" si="321">$E142*BS$8*BS$98</f>
        <v>13.374533916606678</v>
      </c>
      <c r="BT142" s="85">
        <f t="shared" ca="1" si="321"/>
        <v>13.418318660357841</v>
      </c>
      <c r="BU142" s="85">
        <f t="shared" ca="1" si="321"/>
        <v>13.462246743966476</v>
      </c>
      <c r="BV142" s="85">
        <f t="shared" ca="1" si="321"/>
        <v>13.506318636689977</v>
      </c>
      <c r="BW142" s="85">
        <f t="shared" ca="1" si="321"/>
        <v>13.550534809321963</v>
      </c>
      <c r="BX142" s="85">
        <f t="shared" ca="1" si="321"/>
        <v>13.59489573419731</v>
      </c>
      <c r="BY142" s="85">
        <f t="shared" ca="1" si="321"/>
        <v>13.639401885197199</v>
      </c>
      <c r="BZ142" s="85">
        <f t="shared" ca="1" si="321"/>
        <v>13.684053737754168</v>
      </c>
      <c r="CA142" s="85">
        <f t="shared" ca="1" si="321"/>
        <v>13.728851768857201</v>
      </c>
      <c r="CB142" s="85">
        <f t="shared" ca="1" si="321"/>
        <v>13.773796457056822</v>
      </c>
      <c r="CC142" s="85">
        <f t="shared" ca="1" si="321"/>
        <v>13.8188882824702</v>
      </c>
      <c r="CD142" s="85">
        <f t="shared" ca="1" si="321"/>
        <v>13.864127726786284</v>
      </c>
      <c r="CE142" s="85">
        <f t="shared" ca="1" si="321"/>
        <v>13.90951527327095</v>
      </c>
      <c r="CF142" s="85">
        <f t="shared" ca="1" si="321"/>
        <v>13.95505140677216</v>
      </c>
      <c r="CG142" s="85">
        <f t="shared" ca="1" si="321"/>
        <v>14.00073661372514</v>
      </c>
      <c r="CH142" s="85">
        <f t="shared" ca="1" si="321"/>
        <v>14.04657138215758</v>
      </c>
      <c r="CI142" s="85">
        <f t="shared" ca="1" si="321"/>
        <v>14.092556201694848</v>
      </c>
      <c r="CJ142" s="85">
        <f t="shared" ca="1" si="321"/>
        <v>14.138691563565208</v>
      </c>
      <c r="CK142" s="85">
        <f t="shared" ca="1" si="321"/>
        <v>14.184977960605092</v>
      </c>
      <c r="CL142" s="85">
        <f t="shared" ca="1" si="321"/>
        <v>14.231415887264339</v>
      </c>
      <c r="CM142" s="85">
        <f t="shared" ca="1" si="321"/>
        <v>14.278005839611495</v>
      </c>
      <c r="CN142" s="85">
        <f t="shared" ca="1" si="321"/>
        <v>14.324748315339098</v>
      </c>
      <c r="CO142" s="85">
        <f t="shared" ca="1" si="321"/>
        <v>14.371643813769012</v>
      </c>
      <c r="CP142" s="85">
        <f t="shared" ca="1" si="321"/>
        <v>14.41869283585774</v>
      </c>
      <c r="CQ142" s="85">
        <f t="shared" ca="1" si="321"/>
        <v>14.465895884201796</v>
      </c>
      <c r="CR142" s="85">
        <f t="shared" ca="1" si="321"/>
        <v>14.513253463043055</v>
      </c>
      <c r="CS142" s="85">
        <f t="shared" ca="1" si="321"/>
        <v>14.560766078274156</v>
      </c>
      <c r="CT142" s="85">
        <f t="shared" ca="1" si="321"/>
        <v>14.608434237443895</v>
      </c>
      <c r="CU142" s="85">
        <f t="shared" ca="1" si="321"/>
        <v>14.65625844976265</v>
      </c>
      <c r="CV142" s="85">
        <f t="shared" ca="1" si="321"/>
        <v>14.704239226107827</v>
      </c>
      <c r="CW142" s="85">
        <f t="shared" ca="1" si="321"/>
        <v>14.752377079029307</v>
      </c>
      <c r="CX142" s="85">
        <f t="shared" ca="1" si="321"/>
        <v>14.800672522754926</v>
      </c>
      <c r="CY142" s="85">
        <f t="shared" ca="1" si="321"/>
        <v>14.849126073195967</v>
      </c>
      <c r="CZ142" s="85">
        <f t="shared" ca="1" si="321"/>
        <v>14.897738247952676</v>
      </c>
      <c r="DA142" s="85">
        <f t="shared" ca="1" si="321"/>
        <v>14.946509566319785</v>
      </c>
      <c r="DB142" s="85">
        <f t="shared" ca="1" si="321"/>
        <v>14.995440549292063</v>
      </c>
      <c r="DC142" s="85">
        <f t="shared" ca="1" si="321"/>
        <v>15.044531719569878</v>
      </c>
      <c r="DD142" s="85">
        <f t="shared" ca="1" si="321"/>
        <v>15.093783601564789</v>
      </c>
      <c r="DE142" s="85">
        <f t="shared" ca="1" si="321"/>
        <v>15.143196721405133</v>
      </c>
      <c r="DF142" s="85">
        <f t="shared" ca="1" si="321"/>
        <v>15.192771606941662</v>
      </c>
      <c r="DG142" s="85">
        <f t="shared" ca="1" si="321"/>
        <v>15.242508787753168</v>
      </c>
      <c r="DH142" s="85">
        <f t="shared" ca="1" si="321"/>
        <v>15.292408795152152</v>
      </c>
      <c r="DI142" s="85">
        <f t="shared" ca="1" si="321"/>
        <v>15.342472162190493</v>
      </c>
      <c r="DJ142" s="85">
        <f t="shared" ca="1" si="321"/>
        <v>15.392699423665134</v>
      </c>
      <c r="DK142" s="85">
        <f t="shared" ca="1" si="321"/>
        <v>15.443091116123817</v>
      </c>
      <c r="DL142" s="85">
        <f t="shared" ca="1" si="321"/>
        <v>15.493647777870795</v>
      </c>
      <c r="DM142" s="85">
        <f t="shared" ca="1" si="321"/>
        <v>15.544369948972589</v>
      </c>
      <c r="DN142" s="85">
        <f t="shared" ca="1" si="321"/>
        <v>15.595258171263758</v>
      </c>
      <c r="DO142" s="85">
        <f t="shared" ca="1" si="321"/>
        <v>15.646312988352687</v>
      </c>
      <c r="DP142" s="85">
        <f t="shared" ca="1" si="321"/>
        <v>15.697534945627394</v>
      </c>
      <c r="DQ142" s="85">
        <f t="shared" ca="1" si="321"/>
        <v>15.748924590261351</v>
      </c>
      <c r="DR142" s="85">
        <f t="shared" ca="1" si="321"/>
        <v>15.800482471219341</v>
      </c>
      <c r="DS142" s="85">
        <f t="shared" ca="1" si="321"/>
        <v>15.852209139263307</v>
      </c>
      <c r="DT142" s="85">
        <f t="shared" ca="1" si="321"/>
        <v>15.904105146958251</v>
      </c>
      <c r="DU142" s="85">
        <f t="shared" ca="1" si="321"/>
        <v>15.956171048678124</v>
      </c>
      <c r="DV142" s="85">
        <f t="shared" ca="1" si="321"/>
        <v>16.008407400611752</v>
      </c>
      <c r="DW142" s="85">
        <f t="shared" ca="1" si="321"/>
        <v>16.060814760768782</v>
      </c>
      <c r="DX142" s="85">
        <f t="shared" ca="1" si="321"/>
        <v>16.113393688985639</v>
      </c>
      <c r="DY142" s="85">
        <f t="shared" ca="1" si="321"/>
        <v>16.166144746931501</v>
      </c>
      <c r="DZ142" s="85">
        <f t="shared" ca="1" si="321"/>
        <v>16.219068498114318</v>
      </c>
      <c r="EA142" s="85">
        <f t="shared" ca="1" si="321"/>
        <v>16.272165507886804</v>
      </c>
      <c r="EB142" s="85">
        <f t="shared" ca="1" si="321"/>
        <v>16.325436343452498</v>
      </c>
      <c r="EC142" s="85">
        <f t="shared" ca="1" si="321"/>
        <v>16.378881573871816</v>
      </c>
      <c r="ED142" s="85">
        <f t="shared" ca="1" si="321"/>
        <v>16.432501770068125</v>
      </c>
      <c r="EE142" s="85">
        <f t="shared" ref="EE142:GP142" ca="1" si="322">$E142*EE$8*EE$98</f>
        <v>16.48629750483385</v>
      </c>
      <c r="EF142" s="85">
        <f t="shared" ca="1" si="322"/>
        <v>16.540269352836592</v>
      </c>
      <c r="EG142" s="85">
        <f t="shared" ca="1" si="322"/>
        <v>16.594417890625255</v>
      </c>
      <c r="EH142" s="85">
        <f t="shared" ca="1" si="322"/>
        <v>16.648743696636231</v>
      </c>
      <c r="EI142" s="85">
        <f t="shared" ca="1" si="322"/>
        <v>16.703247351199543</v>
      </c>
      <c r="EJ142" s="85">
        <f t="shared" ca="1" si="322"/>
        <v>16.757929436545073</v>
      </c>
      <c r="EK142" s="85">
        <f t="shared" ca="1" si="322"/>
        <v>16.812790536808773</v>
      </c>
      <c r="EL142" s="85">
        <f t="shared" ca="1" si="322"/>
        <v>16.867831238038903</v>
      </c>
      <c r="EM142" s="85">
        <f t="shared" ca="1" si="322"/>
        <v>16.92305212820229</v>
      </c>
      <c r="EN142" s="85">
        <f t="shared" ca="1" si="322"/>
        <v>16.97845379719061</v>
      </c>
      <c r="EO142" s="85">
        <f t="shared" ca="1" si="322"/>
        <v>17.034036836826697</v>
      </c>
      <c r="EP142" s="85">
        <f t="shared" ca="1" si="322"/>
        <v>17.089801840870859</v>
      </c>
      <c r="EQ142" s="85">
        <f t="shared" ca="1" si="322"/>
        <v>17.145749405027214</v>
      </c>
      <c r="ER142" s="85">
        <f t="shared" ca="1" si="322"/>
        <v>17.201880126950066</v>
      </c>
      <c r="ES142" s="85">
        <f t="shared" ca="1" si="322"/>
        <v>17.258194606250278</v>
      </c>
      <c r="ET142" s="85">
        <f t="shared" ca="1" si="322"/>
        <v>17.314693444501692</v>
      </c>
      <c r="EU142" s="85">
        <f t="shared" ca="1" si="322"/>
        <v>17.371377245247533</v>
      </c>
      <c r="EV142" s="85">
        <f t="shared" ca="1" si="322"/>
        <v>17.428246614006888</v>
      </c>
      <c r="EW142" s="85">
        <f t="shared" ca="1" si="322"/>
        <v>17.485302158281137</v>
      </c>
      <c r="EX142" s="85">
        <f t="shared" ca="1" si="322"/>
        <v>17.54254448756047</v>
      </c>
      <c r="EY142" s="85">
        <f t="shared" ca="1" si="322"/>
        <v>17.599974213330391</v>
      </c>
      <c r="EZ142" s="85">
        <f t="shared" ca="1" si="322"/>
        <v>17.657591949078245</v>
      </c>
      <c r="FA142" s="85">
        <f t="shared" ca="1" si="322"/>
        <v>17.715398310299779</v>
      </c>
      <c r="FB142" s="85">
        <f t="shared" ca="1" si="322"/>
        <v>17.773393914505711</v>
      </c>
      <c r="FC142" s="85">
        <f t="shared" ca="1" si="322"/>
        <v>17.83157938122832</v>
      </c>
      <c r="FD142" s="85">
        <f t="shared" ca="1" si="322"/>
        <v>17.889955332028084</v>
      </c>
      <c r="FE142" s="85">
        <f t="shared" ca="1" si="322"/>
        <v>17.948522390500305</v>
      </c>
      <c r="FF142" s="85">
        <f t="shared" ca="1" si="322"/>
        <v>18.007281182281773</v>
      </c>
      <c r="FG142" s="85">
        <f t="shared" ca="1" si="322"/>
        <v>18.066232335057453</v>
      </c>
      <c r="FH142" s="85">
        <f t="shared" ca="1" si="322"/>
        <v>18.125376478567176</v>
      </c>
      <c r="FI142" s="85">
        <f t="shared" ca="1" si="322"/>
        <v>18.184714244612394</v>
      </c>
      <c r="FJ142" s="85">
        <f t="shared" ca="1" si="322"/>
        <v>18.244246267062902</v>
      </c>
      <c r="FK142" s="85">
        <f t="shared" ca="1" si="322"/>
        <v>18.303973181863618</v>
      </c>
      <c r="FL142" s="85">
        <f t="shared" ca="1" si="322"/>
        <v>18.363895627041387</v>
      </c>
      <c r="FM142" s="85">
        <f t="shared" ca="1" si="322"/>
        <v>18.424014242711781</v>
      </c>
      <c r="FN142" s="85">
        <f t="shared" ca="1" si="322"/>
        <v>18.484329671085948</v>
      </c>
      <c r="FO142" s="85">
        <f t="shared" ca="1" si="322"/>
        <v>18.544842556477459</v>
      </c>
      <c r="FP142" s="85">
        <f t="shared" ca="1" si="322"/>
        <v>18.605553545309213</v>
      </c>
      <c r="FQ142" s="85">
        <f t="shared" ca="1" si="322"/>
        <v>18.666463286120326</v>
      </c>
      <c r="FR142" s="85">
        <f t="shared" ca="1" si="322"/>
        <v>18.727572429573055</v>
      </c>
      <c r="FS142" s="85">
        <f t="shared" ca="1" si="322"/>
        <v>18.788881628459759</v>
      </c>
      <c r="FT142" s="85">
        <f t="shared" ca="1" si="322"/>
        <v>18.850391537709875</v>
      </c>
      <c r="FU142" s="85">
        <f t="shared" ca="1" si="322"/>
        <v>18.912102814396903</v>
      </c>
      <c r="FV142" s="85">
        <f t="shared" ca="1" si="322"/>
        <v>18.974016117745428</v>
      </c>
      <c r="FW142" s="85">
        <f t="shared" ca="1" si="322"/>
        <v>19.036132109138176</v>
      </c>
      <c r="FX142" s="85">
        <f t="shared" ca="1" si="322"/>
        <v>19.098451452123054</v>
      </c>
      <c r="FY142" s="85">
        <f t="shared" ca="1" si="322"/>
        <v>19.160974812420264</v>
      </c>
      <c r="FZ142" s="85">
        <f t="shared" ca="1" si="322"/>
        <v>19.223702857929396</v>
      </c>
      <c r="GA142" s="85">
        <f t="shared" ca="1" si="322"/>
        <v>19.286636258736571</v>
      </c>
      <c r="GB142" s="85">
        <f t="shared" ca="1" si="322"/>
        <v>19.349775687121596</v>
      </c>
      <c r="GC142" s="85">
        <f t="shared" ca="1" si="322"/>
        <v>19.413121817565152</v>
      </c>
      <c r="GD142" s="85">
        <f t="shared" ca="1" si="322"/>
        <v>19.476675326755988</v>
      </c>
      <c r="GE142" s="85">
        <f t="shared" ca="1" si="322"/>
        <v>19.540436893598159</v>
      </c>
      <c r="GF142" s="85">
        <f t="shared" ca="1" si="322"/>
        <v>19.604407199218279</v>
      </c>
      <c r="GG142" s="85">
        <f t="shared" ca="1" si="322"/>
        <v>19.66858692697279</v>
      </c>
      <c r="GH142" s="85">
        <f t="shared" ca="1" si="322"/>
        <v>19.732976762455255</v>
      </c>
      <c r="GI142" s="85">
        <f t="shared" ca="1" si="322"/>
        <v>19.797577393503712</v>
      </c>
      <c r="GJ142" s="85">
        <f t="shared" ca="1" si="322"/>
        <v>19.862389510207986</v>
      </c>
      <c r="GK142" s="85">
        <f t="shared" ca="1" si="322"/>
        <v>19.927413804917084</v>
      </c>
      <c r="GL142" s="85">
        <f t="shared" ca="1" si="322"/>
        <v>19.992650972246583</v>
      </c>
      <c r="GM142" s="85">
        <f t="shared" ca="1" si="322"/>
        <v>20.058101709086042</v>
      </c>
      <c r="GN142" s="85">
        <f t="shared" ca="1" si="322"/>
        <v>20.123766714606468</v>
      </c>
      <c r="GO142" s="85">
        <f t="shared" ca="1" si="322"/>
        <v>20.189646690267768</v>
      </c>
      <c r="GP142" s="85">
        <f t="shared" ca="1" si="322"/>
        <v>20.255742339826238</v>
      </c>
      <c r="GQ142" s="85">
        <f t="shared" ref="GQ142:IL142" ca="1" si="323">$E142*GQ$8*GQ$98</f>
        <v>20.322054369342098</v>
      </c>
      <c r="GR142" s="85">
        <f t="shared" ca="1" si="323"/>
        <v>20.388583487187024</v>
      </c>
      <c r="GS142" s="85">
        <f t="shared" ca="1" si="323"/>
        <v>20.455330404051711</v>
      </c>
      <c r="GT142" s="85">
        <f t="shared" ca="1" si="323"/>
        <v>20.522295832953478</v>
      </c>
      <c r="GU142" s="85">
        <f t="shared" ca="1" si="323"/>
        <v>20.589480489243872</v>
      </c>
      <c r="GV142" s="85">
        <f t="shared" ca="1" si="323"/>
        <v>20.656885090616317</v>
      </c>
      <c r="GW142" s="85">
        <f t="shared" ca="1" si="323"/>
        <v>20.724510357113779</v>
      </c>
      <c r="GX142" s="85">
        <f t="shared" ca="1" si="323"/>
        <v>20.792357011136456</v>
      </c>
      <c r="GY142" s="85">
        <f t="shared" ca="1" si="323"/>
        <v>20.860425777449496</v>
      </c>
      <c r="GZ142" s="85">
        <f t="shared" ca="1" si="323"/>
        <v>20.928717383190744</v>
      </c>
      <c r="HA142" s="85">
        <f t="shared" ca="1" si="323"/>
        <v>20.997232557878494</v>
      </c>
      <c r="HB142" s="85">
        <f t="shared" ca="1" si="323"/>
        <v>21.065972033419303</v>
      </c>
      <c r="HC142" s="85">
        <f t="shared" ca="1" si="323"/>
        <v>21.134936544115796</v>
      </c>
      <c r="HD142" s="85">
        <f t="shared" ca="1" si="323"/>
        <v>21.204126826674518</v>
      </c>
      <c r="HE142" s="85">
        <f t="shared" ca="1" si="323"/>
        <v>21.273543620213793</v>
      </c>
      <c r="HF142" s="85">
        <f t="shared" ca="1" si="323"/>
        <v>21.343187666271632</v>
      </c>
      <c r="HG142" s="85">
        <f t="shared" ca="1" si="323"/>
        <v>21.413059708813641</v>
      </c>
      <c r="HH142" s="85">
        <f t="shared" ca="1" si="323"/>
        <v>21.483160494240984</v>
      </c>
      <c r="HI142" s="85">
        <f t="shared" ca="1" si="323"/>
        <v>21.553490771398344</v>
      </c>
      <c r="HJ142" s="85">
        <f t="shared" ca="1" si="323"/>
        <v>21.624051291581928</v>
      </c>
      <c r="HK142" s="85">
        <f t="shared" ca="1" si="323"/>
        <v>21.694842808547492</v>
      </c>
      <c r="HL142" s="85">
        <f t="shared" ca="1" si="323"/>
        <v>21.765866078518382</v>
      </c>
      <c r="HM142" s="85">
        <f t="shared" ca="1" si="323"/>
        <v>21.837121860193644</v>
      </c>
      <c r="HN142" s="85">
        <f t="shared" ca="1" si="323"/>
        <v>21.908610914756085</v>
      </c>
      <c r="HO142" s="85">
        <f t="shared" ca="1" si="323"/>
        <v>21.98033400588044</v>
      </c>
      <c r="HP142" s="85">
        <f t="shared" ca="1" si="323"/>
        <v>22.052291899741512</v>
      </c>
      <c r="HQ142" s="85">
        <f t="shared" ca="1" si="323"/>
        <v>22.124485365022363</v>
      </c>
      <c r="HR142" s="85">
        <f t="shared" ca="1" si="323"/>
        <v>22.196915172922512</v>
      </c>
      <c r="HS142" s="85">
        <f t="shared" ca="1" si="323"/>
        <v>22.2695820971662</v>
      </c>
      <c r="HT142" s="85">
        <f t="shared" ca="1" si="323"/>
        <v>22.342486914010639</v>
      </c>
      <c r="HU142" s="85">
        <f t="shared" ca="1" si="323"/>
        <v>22.415630402254294</v>
      </c>
      <c r="HV142" s="85">
        <f t="shared" ca="1" si="323"/>
        <v>22.489013343245222</v>
      </c>
      <c r="HW142" s="85">
        <f t="shared" ca="1" si="323"/>
        <v>22.562636520889409</v>
      </c>
      <c r="HX142" s="85">
        <f t="shared" ca="1" si="323"/>
        <v>22.636500721659136</v>
      </c>
      <c r="HY142" s="85">
        <f t="shared" ca="1" si="323"/>
        <v>22.710606734601406</v>
      </c>
      <c r="HZ142" s="85">
        <f t="shared" ca="1" si="323"/>
        <v>22.784955351346344</v>
      </c>
      <c r="IA142" s="85">
        <f t="shared" ca="1" si="323"/>
        <v>22.85954736611567</v>
      </c>
      <c r="IB142" s="85">
        <f t="shared" ca="1" si="323"/>
        <v>22.934383575731182</v>
      </c>
      <c r="IC142" s="85">
        <f t="shared" ca="1" si="323"/>
        <v>23.009464779623265</v>
      </c>
      <c r="ID142" s="85">
        <f t="shared" ca="1" si="323"/>
        <v>23.009464779623265</v>
      </c>
      <c r="IE142" s="85">
        <f t="shared" ca="1" si="323"/>
        <v>23.009464779623265</v>
      </c>
      <c r="IF142" s="85">
        <f t="shared" ca="1" si="323"/>
        <v>23.009464779623265</v>
      </c>
      <c r="IG142" s="85">
        <f t="shared" ca="1" si="323"/>
        <v>23.009464779623265</v>
      </c>
      <c r="IH142" s="85">
        <f t="shared" ca="1" si="323"/>
        <v>23.009464779623265</v>
      </c>
      <c r="II142" s="85">
        <f t="shared" ca="1" si="323"/>
        <v>23.009464779623265</v>
      </c>
      <c r="IJ142" s="85">
        <f t="shared" ca="1" si="323"/>
        <v>23.009464779623265</v>
      </c>
      <c r="IK142" s="85">
        <f t="shared" ca="1" si="323"/>
        <v>23.009464779623265</v>
      </c>
      <c r="IL142" s="85">
        <f t="shared" ca="1" si="323"/>
        <v>23.009464779623265</v>
      </c>
      <c r="IM142" s="182"/>
      <c r="IN142" s="184">
        <f t="shared" ca="1" si="275"/>
        <v>1.2</v>
      </c>
    </row>
    <row r="143" spans="2:248" ht="12" customHeight="1" outlineLevel="2" x14ac:dyDescent="0.3">
      <c r="B143" s="7" t="s">
        <v>176</v>
      </c>
      <c r="C143" s="56" t="s">
        <v>150</v>
      </c>
      <c r="E143" s="102">
        <f>Assump!$D$82</f>
        <v>1E-3</v>
      </c>
      <c r="F143" s="48" t="s">
        <v>522</v>
      </c>
      <c r="G143" s="85">
        <f>Assump!$D$34*Assump!$D$82/12*G$98</f>
        <v>0</v>
      </c>
      <c r="H143" s="85">
        <f>Assump!$D$34*Assump!$D$82/12*H$98</f>
        <v>0</v>
      </c>
      <c r="I143" s="85">
        <f>Assump!$D$34*Assump!$D$82/12*I$98</f>
        <v>0</v>
      </c>
      <c r="J143" s="85">
        <f>Assump!$D$34*Assump!$D$82/12*J$98</f>
        <v>0</v>
      </c>
      <c r="K143" s="85">
        <f>Assump!$D$34*Assump!$D$82/12*K$98</f>
        <v>0</v>
      </c>
      <c r="L143" s="85">
        <f>Assump!$D$34*Assump!$D$82/12*L$98</f>
        <v>0</v>
      </c>
      <c r="M143" s="85">
        <f>Assump!$D$34*Assump!$D$82/12*M$98</f>
        <v>0</v>
      </c>
      <c r="N143" s="85">
        <f>Assump!$D$34*Assump!$D$82/12*N$98</f>
        <v>0</v>
      </c>
      <c r="O143" s="85">
        <f>Assump!$D$34*Assump!$D$82/12*O$98</f>
        <v>0</v>
      </c>
      <c r="P143" s="85">
        <f>Assump!$D$34*Assump!$D$82/12*P$98</f>
        <v>0</v>
      </c>
      <c r="Q143" s="85">
        <f>Assump!$D$34*Assump!$D$82/12*Q$98</f>
        <v>0</v>
      </c>
      <c r="R143" s="85">
        <f>Assump!$D$34*Assump!$D$82/12*R$98</f>
        <v>0</v>
      </c>
      <c r="S143" s="85">
        <f>Assump!$D$34*Assump!$D$82/12*S$98</f>
        <v>6.2544090583333336</v>
      </c>
      <c r="T143" s="85">
        <f>Assump!$D$34*Assump!$D$82/12*T$98</f>
        <v>6.2544090583333336</v>
      </c>
      <c r="U143" s="85">
        <f>Assump!$D$34*Assump!$D$82/12*U$98</f>
        <v>6.2544090583333336</v>
      </c>
      <c r="V143" s="85">
        <f>Assump!$D$34*Assump!$D$82/12*V$98</f>
        <v>6.2544090583333336</v>
      </c>
      <c r="W143" s="85">
        <f>Assump!$D$34*Assump!$D$82/12*W$98</f>
        <v>6.2544090583333336</v>
      </c>
      <c r="X143" s="85">
        <f>Assump!$D$34*Assump!$D$82/12*X$98</f>
        <v>6.2544090583333336</v>
      </c>
      <c r="Y143" s="85">
        <f>Assump!$D$34*Assump!$D$82/12*Y$98</f>
        <v>6.2544090583333336</v>
      </c>
      <c r="Z143" s="85">
        <f>Assump!$D$34*Assump!$D$82/12*Z$98</f>
        <v>6.2544090583333336</v>
      </c>
      <c r="AA143" s="85">
        <f>Assump!$D$34*Assump!$D$82/12*AA$98</f>
        <v>6.2544090583333336</v>
      </c>
      <c r="AB143" s="85">
        <f>Assump!$D$34*Assump!$D$82/12*AB$98</f>
        <v>6.2544090583333336</v>
      </c>
      <c r="AC143" s="85">
        <f>Assump!$D$34*Assump!$D$82/12*AC$98</f>
        <v>6.2544090583333336</v>
      </c>
      <c r="AD143" s="85">
        <f>Assump!$D$34*Assump!$D$82/12*AD$98</f>
        <v>6.2544090583333336</v>
      </c>
      <c r="AE143" s="85">
        <f>Assump!$D$34*Assump!$D$82/12*AE$98</f>
        <v>6.2544090583333336</v>
      </c>
      <c r="AF143" s="85">
        <f>Assump!$D$34*Assump!$D$82/12*AF$98</f>
        <v>6.2544090583333336</v>
      </c>
      <c r="AG143" s="85">
        <f>Assump!$D$34*Assump!$D$82/12*AG$98</f>
        <v>6.2544090583333336</v>
      </c>
      <c r="AH143" s="85">
        <f>Assump!$D$34*Assump!$D$82/12*AH$98</f>
        <v>6.2544090583333336</v>
      </c>
      <c r="AI143" s="85">
        <f>Assump!$D$34*Assump!$D$82/12*AI$98</f>
        <v>6.2544090583333336</v>
      </c>
      <c r="AJ143" s="85">
        <f>Assump!$D$34*Assump!$D$82/12*AJ$98</f>
        <v>6.2544090583333336</v>
      </c>
      <c r="AK143" s="85">
        <f>Assump!$D$34*Assump!$D$82/12*AK$98</f>
        <v>6.2544090583333336</v>
      </c>
      <c r="AL143" s="85">
        <f>Assump!$D$34*Assump!$D$82/12*AL$98</f>
        <v>6.2544090583333336</v>
      </c>
      <c r="AM143" s="85">
        <f>Assump!$D$34*Assump!$D$82/12*AM$98</f>
        <v>6.2544090583333336</v>
      </c>
      <c r="AN143" s="85">
        <f>Assump!$D$34*Assump!$D$82/12*AN$98</f>
        <v>6.2544090583333336</v>
      </c>
      <c r="AO143" s="85">
        <f>Assump!$D$34*Assump!$D$82/12*AO$98</f>
        <v>6.2544090583333336</v>
      </c>
      <c r="AP143" s="85">
        <f>Assump!$D$34*Assump!$D$82/12*AP$98</f>
        <v>6.2544090583333336</v>
      </c>
      <c r="AQ143" s="85">
        <f>Assump!$D$34*Assump!$D$82/12*AQ$98</f>
        <v>6.2544090583333336</v>
      </c>
      <c r="AR143" s="85">
        <f>Assump!$D$34*Assump!$D$82/12*AR$98</f>
        <v>6.2544090583333336</v>
      </c>
      <c r="AS143" s="85">
        <f>Assump!$D$34*Assump!$D$82/12*AS$98</f>
        <v>6.2544090583333336</v>
      </c>
      <c r="AT143" s="85">
        <f>Assump!$D$34*Assump!$D$82/12*AT$98</f>
        <v>6.2544090583333336</v>
      </c>
      <c r="AU143" s="85">
        <f>Assump!$D$34*Assump!$D$82/12*AU$98</f>
        <v>6.2544090583333336</v>
      </c>
      <c r="AV143" s="85">
        <f>Assump!$D$34*Assump!$D$82/12*AV$98</f>
        <v>6.2544090583333336</v>
      </c>
      <c r="AW143" s="85">
        <f>Assump!$D$34*Assump!$D$82/12*AW$98</f>
        <v>6.2544090583333336</v>
      </c>
      <c r="AX143" s="85">
        <f>Assump!$D$34*Assump!$D$82/12*AX$98</f>
        <v>6.2544090583333336</v>
      </c>
      <c r="AY143" s="85">
        <f>Assump!$D$34*Assump!$D$82/12*AY$98</f>
        <v>6.2544090583333336</v>
      </c>
      <c r="AZ143" s="85">
        <f>Assump!$D$34*Assump!$D$82/12*AZ$98</f>
        <v>6.2544090583333336</v>
      </c>
      <c r="BA143" s="85">
        <f>Assump!$D$34*Assump!$D$82/12*BA$98</f>
        <v>6.2544090583333336</v>
      </c>
      <c r="BB143" s="85">
        <f>Assump!$D$34*Assump!$D$82/12*BB$98</f>
        <v>6.2544090583333336</v>
      </c>
      <c r="BC143" s="85">
        <f>Assump!$D$34*Assump!$D$82/12*BC$98</f>
        <v>6.2544090583333336</v>
      </c>
      <c r="BD143" s="85">
        <f>Assump!$D$34*Assump!$D$82/12*BD$98</f>
        <v>6.2544090583333336</v>
      </c>
      <c r="BE143" s="85">
        <f>Assump!$D$34*Assump!$D$82/12*BE$98</f>
        <v>6.2544090583333336</v>
      </c>
      <c r="BF143" s="85">
        <f>Assump!$D$34*Assump!$D$82/12*BF$98</f>
        <v>6.2544090583333336</v>
      </c>
      <c r="BG143" s="85">
        <f>Assump!$D$34*Assump!$D$82/12*BG$98</f>
        <v>6.2544090583333336</v>
      </c>
      <c r="BH143" s="85">
        <f>Assump!$D$34*Assump!$D$82/12*BH$98</f>
        <v>6.2544090583333336</v>
      </c>
      <c r="BI143" s="85">
        <f>Assump!$D$34*Assump!$D$82/12*BI$98</f>
        <v>6.2544090583333336</v>
      </c>
      <c r="BJ143" s="85">
        <f>Assump!$D$34*Assump!$D$82/12*BJ$98</f>
        <v>6.2544090583333336</v>
      </c>
      <c r="BK143" s="85">
        <f>Assump!$D$34*Assump!$D$82/12*BK$98</f>
        <v>6.2544090583333336</v>
      </c>
      <c r="BL143" s="85">
        <f>Assump!$D$34*Assump!$D$82/12*BL$98</f>
        <v>6.2544090583333336</v>
      </c>
      <c r="BM143" s="85">
        <f>Assump!$D$34*Assump!$D$82/12*BM$98</f>
        <v>6.2544090583333336</v>
      </c>
      <c r="BN143" s="85">
        <f>Assump!$D$34*Assump!$D$82/12*BN$98</f>
        <v>6.2544090583333336</v>
      </c>
      <c r="BO143" s="85">
        <f>Assump!$D$34*Assump!$D$82/12*BO$98</f>
        <v>6.2544090583333336</v>
      </c>
      <c r="BP143" s="85">
        <f>Assump!$D$34*Assump!$D$82/12*BP$98</f>
        <v>6.2544090583333336</v>
      </c>
      <c r="BQ143" s="85">
        <f>Assump!$D$34*Assump!$D$82/12*BQ$98</f>
        <v>6.2544090583333336</v>
      </c>
      <c r="BR143" s="85">
        <f>Assump!$D$34*Assump!$D$82/12*BR$98</f>
        <v>6.2544090583333336</v>
      </c>
      <c r="BS143" s="85">
        <f>Assump!$D$34*Assump!$D$82/12*BS$98</f>
        <v>6.2544090583333336</v>
      </c>
      <c r="BT143" s="85">
        <f>Assump!$D$34*Assump!$D$82/12*BT$98</f>
        <v>6.2544090583333336</v>
      </c>
      <c r="BU143" s="85">
        <f>Assump!$D$34*Assump!$D$82/12*BU$98</f>
        <v>6.2544090583333336</v>
      </c>
      <c r="BV143" s="85">
        <f>Assump!$D$34*Assump!$D$82/12*BV$98</f>
        <v>6.2544090583333336</v>
      </c>
      <c r="BW143" s="85">
        <f>Assump!$D$34*Assump!$D$82/12*BW$98</f>
        <v>6.2544090583333336</v>
      </c>
      <c r="BX143" s="85">
        <f>Assump!$D$34*Assump!$D$82/12*BX$98</f>
        <v>6.2544090583333336</v>
      </c>
      <c r="BY143" s="85">
        <f>Assump!$D$34*Assump!$D$82/12*BY$98</f>
        <v>6.2544090583333336</v>
      </c>
      <c r="BZ143" s="85">
        <f>Assump!$D$34*Assump!$D$82/12*BZ$98</f>
        <v>6.2544090583333336</v>
      </c>
      <c r="CA143" s="85">
        <f>Assump!$D$34*Assump!$D$82/12*CA$98</f>
        <v>6.2544090583333336</v>
      </c>
      <c r="CB143" s="85">
        <f>Assump!$D$34*Assump!$D$82/12*CB$98</f>
        <v>6.2544090583333336</v>
      </c>
      <c r="CC143" s="85">
        <f>Assump!$D$34*Assump!$D$82/12*CC$98</f>
        <v>6.2544090583333336</v>
      </c>
      <c r="CD143" s="85">
        <f>Assump!$D$34*Assump!$D$82/12*CD$98</f>
        <v>6.2544090583333336</v>
      </c>
      <c r="CE143" s="85">
        <f>Assump!$D$34*Assump!$D$82/12*CE$98</f>
        <v>6.2544090583333336</v>
      </c>
      <c r="CF143" s="85">
        <f>Assump!$D$34*Assump!$D$82/12*CF$98</f>
        <v>6.2544090583333336</v>
      </c>
      <c r="CG143" s="85">
        <f>Assump!$D$34*Assump!$D$82/12*CG$98</f>
        <v>6.2544090583333336</v>
      </c>
      <c r="CH143" s="85">
        <f>Assump!$D$34*Assump!$D$82/12*CH$98</f>
        <v>6.2544090583333336</v>
      </c>
      <c r="CI143" s="85">
        <f>Assump!$D$34*Assump!$D$82/12*CI$98</f>
        <v>6.2544090583333336</v>
      </c>
      <c r="CJ143" s="85">
        <f>Assump!$D$34*Assump!$D$82/12*CJ$98</f>
        <v>6.2544090583333336</v>
      </c>
      <c r="CK143" s="85">
        <f>Assump!$D$34*Assump!$D$82/12*CK$98</f>
        <v>6.2544090583333336</v>
      </c>
      <c r="CL143" s="85">
        <f>Assump!$D$34*Assump!$D$82/12*CL$98</f>
        <v>6.2544090583333336</v>
      </c>
      <c r="CM143" s="85">
        <f>Assump!$D$34*Assump!$D$82/12*CM$98</f>
        <v>6.2544090583333336</v>
      </c>
      <c r="CN143" s="85">
        <f>Assump!$D$34*Assump!$D$82/12*CN$98</f>
        <v>6.2544090583333336</v>
      </c>
      <c r="CO143" s="85">
        <f>Assump!$D$34*Assump!$D$82/12*CO$98</f>
        <v>6.2544090583333336</v>
      </c>
      <c r="CP143" s="85">
        <f>Assump!$D$34*Assump!$D$82/12*CP$98</f>
        <v>6.2544090583333336</v>
      </c>
      <c r="CQ143" s="85">
        <f>Assump!$D$34*Assump!$D$82/12*CQ$98</f>
        <v>6.2544090583333336</v>
      </c>
      <c r="CR143" s="85">
        <f>Assump!$D$34*Assump!$D$82/12*CR$98</f>
        <v>6.2544090583333336</v>
      </c>
      <c r="CS143" s="85">
        <f>Assump!$D$34*Assump!$D$82/12*CS$98</f>
        <v>6.2544090583333336</v>
      </c>
      <c r="CT143" s="85">
        <f>Assump!$D$34*Assump!$D$82/12*CT$98</f>
        <v>6.2544090583333336</v>
      </c>
      <c r="CU143" s="85">
        <f>Assump!$D$34*Assump!$D$82/12*CU$98</f>
        <v>6.2544090583333336</v>
      </c>
      <c r="CV143" s="85">
        <f>Assump!$D$34*Assump!$D$82/12*CV$98</f>
        <v>6.2544090583333336</v>
      </c>
      <c r="CW143" s="85">
        <f>Assump!$D$34*Assump!$D$82/12*CW$98</f>
        <v>6.2544090583333336</v>
      </c>
      <c r="CX143" s="85">
        <f>Assump!$D$34*Assump!$D$82/12*CX$98</f>
        <v>6.2544090583333336</v>
      </c>
      <c r="CY143" s="85">
        <f>Assump!$D$34*Assump!$D$82/12*CY$98</f>
        <v>6.2544090583333336</v>
      </c>
      <c r="CZ143" s="85">
        <f>Assump!$D$34*Assump!$D$82/12*CZ$98</f>
        <v>6.2544090583333336</v>
      </c>
      <c r="DA143" s="85">
        <f>Assump!$D$34*Assump!$D$82/12*DA$98</f>
        <v>6.2544090583333336</v>
      </c>
      <c r="DB143" s="85">
        <f>Assump!$D$34*Assump!$D$82/12*DB$98</f>
        <v>6.2544090583333336</v>
      </c>
      <c r="DC143" s="85">
        <f>Assump!$D$34*Assump!$D$82/12*DC$98</f>
        <v>6.2544090583333336</v>
      </c>
      <c r="DD143" s="85">
        <f>Assump!$D$34*Assump!$D$82/12*DD$98</f>
        <v>6.2544090583333336</v>
      </c>
      <c r="DE143" s="85">
        <f>Assump!$D$34*Assump!$D$82/12*DE$98</f>
        <v>6.2544090583333336</v>
      </c>
      <c r="DF143" s="85">
        <f>Assump!$D$34*Assump!$D$82/12*DF$98</f>
        <v>6.2544090583333336</v>
      </c>
      <c r="DG143" s="85">
        <f>Assump!$D$34*Assump!$D$82/12*DG$98</f>
        <v>6.2544090583333336</v>
      </c>
      <c r="DH143" s="85">
        <f>Assump!$D$34*Assump!$D$82/12*DH$98</f>
        <v>6.2544090583333336</v>
      </c>
      <c r="DI143" s="85">
        <f>Assump!$D$34*Assump!$D$82/12*DI$98</f>
        <v>6.2544090583333336</v>
      </c>
      <c r="DJ143" s="85">
        <f>Assump!$D$34*Assump!$D$82/12*DJ$98</f>
        <v>6.2544090583333336</v>
      </c>
      <c r="DK143" s="85">
        <f>Assump!$D$34*Assump!$D$82/12*DK$98</f>
        <v>6.2544090583333336</v>
      </c>
      <c r="DL143" s="85">
        <f>Assump!$D$34*Assump!$D$82/12*DL$98</f>
        <v>6.2544090583333336</v>
      </c>
      <c r="DM143" s="85">
        <f>Assump!$D$34*Assump!$D$82/12*DM$98</f>
        <v>6.2544090583333336</v>
      </c>
      <c r="DN143" s="85">
        <f>Assump!$D$34*Assump!$D$82/12*DN$98</f>
        <v>6.2544090583333336</v>
      </c>
      <c r="DO143" s="85">
        <f>Assump!$D$34*Assump!$D$82/12*DO$98</f>
        <v>6.2544090583333336</v>
      </c>
      <c r="DP143" s="85">
        <f>Assump!$D$34*Assump!$D$82/12*DP$98</f>
        <v>6.2544090583333336</v>
      </c>
      <c r="DQ143" s="85">
        <f>Assump!$D$34*Assump!$D$82/12*DQ$98</f>
        <v>6.2544090583333336</v>
      </c>
      <c r="DR143" s="85">
        <f>Assump!$D$34*Assump!$D$82/12*DR$98</f>
        <v>6.2544090583333336</v>
      </c>
      <c r="DS143" s="85">
        <f>Assump!$D$34*Assump!$D$82/12*DS$98</f>
        <v>6.2544090583333336</v>
      </c>
      <c r="DT143" s="85">
        <f>Assump!$D$34*Assump!$D$82/12*DT$98</f>
        <v>6.2544090583333336</v>
      </c>
      <c r="DU143" s="85">
        <f>Assump!$D$34*Assump!$D$82/12*DU$98</f>
        <v>6.2544090583333336</v>
      </c>
      <c r="DV143" s="85">
        <f>Assump!$D$34*Assump!$D$82/12*DV$98</f>
        <v>6.2544090583333336</v>
      </c>
      <c r="DW143" s="85">
        <f>Assump!$D$34*Assump!$D$82/12*DW$98</f>
        <v>6.2544090583333336</v>
      </c>
      <c r="DX143" s="85">
        <f>Assump!$D$34*Assump!$D$82/12*DX$98</f>
        <v>6.2544090583333336</v>
      </c>
      <c r="DY143" s="85">
        <f>Assump!$D$34*Assump!$D$82/12*DY$98</f>
        <v>6.2544090583333336</v>
      </c>
      <c r="DZ143" s="85">
        <f>Assump!$D$34*Assump!$D$82/12*DZ$98</f>
        <v>6.2544090583333336</v>
      </c>
      <c r="EA143" s="85">
        <f>Assump!$D$34*Assump!$D$82/12*EA$98</f>
        <v>6.2544090583333336</v>
      </c>
      <c r="EB143" s="85">
        <f>Assump!$D$34*Assump!$D$82/12*EB$98</f>
        <v>6.2544090583333336</v>
      </c>
      <c r="EC143" s="85">
        <f>Assump!$D$34*Assump!$D$82/12*EC$98</f>
        <v>6.2544090583333336</v>
      </c>
      <c r="ED143" s="85">
        <f>Assump!$D$34*Assump!$D$82/12*ED$98</f>
        <v>6.2544090583333336</v>
      </c>
      <c r="EE143" s="85">
        <f>Assump!$D$34*Assump!$D$82/12*EE$98</f>
        <v>6.2544090583333336</v>
      </c>
      <c r="EF143" s="85">
        <f>Assump!$D$34*Assump!$D$82/12*EF$98</f>
        <v>6.2544090583333336</v>
      </c>
      <c r="EG143" s="85">
        <f>Assump!$D$34*Assump!$D$82/12*EG$98</f>
        <v>6.2544090583333336</v>
      </c>
      <c r="EH143" s="85">
        <f>Assump!$D$34*Assump!$D$82/12*EH$98</f>
        <v>6.2544090583333336</v>
      </c>
      <c r="EI143" s="85">
        <f>Assump!$D$34*Assump!$D$82/12*EI$98</f>
        <v>6.2544090583333336</v>
      </c>
      <c r="EJ143" s="85">
        <f>Assump!$D$34*Assump!$D$82/12*EJ$98</f>
        <v>6.2544090583333336</v>
      </c>
      <c r="EK143" s="85">
        <f>Assump!$D$34*Assump!$D$82/12*EK$98</f>
        <v>6.2544090583333336</v>
      </c>
      <c r="EL143" s="85">
        <f>Assump!$D$34*Assump!$D$82/12*EL$98</f>
        <v>6.2544090583333336</v>
      </c>
      <c r="EM143" s="85">
        <f>Assump!$D$34*Assump!$D$82/12*EM$98</f>
        <v>6.2544090583333336</v>
      </c>
      <c r="EN143" s="85">
        <f>Assump!$D$34*Assump!$D$82/12*EN$98</f>
        <v>6.2544090583333336</v>
      </c>
      <c r="EO143" s="85">
        <f>Assump!$D$34*Assump!$D$82/12*EO$98</f>
        <v>6.2544090583333336</v>
      </c>
      <c r="EP143" s="85">
        <f>Assump!$D$34*Assump!$D$82/12*EP$98</f>
        <v>6.2544090583333336</v>
      </c>
      <c r="EQ143" s="85">
        <f>Assump!$D$34*Assump!$D$82/12*EQ$98</f>
        <v>6.2544090583333336</v>
      </c>
      <c r="ER143" s="85">
        <f>Assump!$D$34*Assump!$D$82/12*ER$98</f>
        <v>6.2544090583333336</v>
      </c>
      <c r="ES143" s="85">
        <f>Assump!$D$34*Assump!$D$82/12*ES$98</f>
        <v>6.2544090583333336</v>
      </c>
      <c r="ET143" s="85">
        <f>Assump!$D$34*Assump!$D$82/12*ET$98</f>
        <v>6.2544090583333336</v>
      </c>
      <c r="EU143" s="85">
        <f>Assump!$D$34*Assump!$D$82/12*EU$98</f>
        <v>6.2544090583333336</v>
      </c>
      <c r="EV143" s="85">
        <f>Assump!$D$34*Assump!$D$82/12*EV$98</f>
        <v>6.2544090583333336</v>
      </c>
      <c r="EW143" s="85">
        <f>Assump!$D$34*Assump!$D$82/12*EW$98</f>
        <v>6.2544090583333336</v>
      </c>
      <c r="EX143" s="85">
        <f>Assump!$D$34*Assump!$D$82/12*EX$98</f>
        <v>6.2544090583333336</v>
      </c>
      <c r="EY143" s="85">
        <f>Assump!$D$34*Assump!$D$82/12*EY$98</f>
        <v>6.2544090583333336</v>
      </c>
      <c r="EZ143" s="85">
        <f>Assump!$D$34*Assump!$D$82/12*EZ$98</f>
        <v>6.2544090583333336</v>
      </c>
      <c r="FA143" s="85">
        <f>Assump!$D$34*Assump!$D$82/12*FA$98</f>
        <v>6.2544090583333336</v>
      </c>
      <c r="FB143" s="85">
        <f>Assump!$D$34*Assump!$D$82/12*FB$98</f>
        <v>6.2544090583333336</v>
      </c>
      <c r="FC143" s="85">
        <f>Assump!$D$34*Assump!$D$82/12*FC$98</f>
        <v>6.2544090583333336</v>
      </c>
      <c r="FD143" s="85">
        <f>Assump!$D$34*Assump!$D$82/12*FD$98</f>
        <v>6.2544090583333336</v>
      </c>
      <c r="FE143" s="85">
        <f>Assump!$D$34*Assump!$D$82/12*FE$98</f>
        <v>6.2544090583333336</v>
      </c>
      <c r="FF143" s="85">
        <f>Assump!$D$34*Assump!$D$82/12*FF$98</f>
        <v>6.2544090583333336</v>
      </c>
      <c r="FG143" s="85">
        <f>Assump!$D$34*Assump!$D$82/12*FG$98</f>
        <v>6.2544090583333336</v>
      </c>
      <c r="FH143" s="85">
        <f>Assump!$D$34*Assump!$D$82/12*FH$98</f>
        <v>6.2544090583333336</v>
      </c>
      <c r="FI143" s="85">
        <f>Assump!$D$34*Assump!$D$82/12*FI$98</f>
        <v>6.2544090583333336</v>
      </c>
      <c r="FJ143" s="85">
        <f>Assump!$D$34*Assump!$D$82/12*FJ$98</f>
        <v>6.2544090583333336</v>
      </c>
      <c r="FK143" s="85">
        <f>Assump!$D$34*Assump!$D$82/12*FK$98</f>
        <v>6.2544090583333336</v>
      </c>
      <c r="FL143" s="85">
        <f>Assump!$D$34*Assump!$D$82/12*FL$98</f>
        <v>6.2544090583333336</v>
      </c>
      <c r="FM143" s="85">
        <f>Assump!$D$34*Assump!$D$82/12*FM$98</f>
        <v>6.2544090583333336</v>
      </c>
      <c r="FN143" s="85">
        <f>Assump!$D$34*Assump!$D$82/12*FN$98</f>
        <v>6.2544090583333336</v>
      </c>
      <c r="FO143" s="85">
        <f>Assump!$D$34*Assump!$D$82/12*FO$98</f>
        <v>6.2544090583333336</v>
      </c>
      <c r="FP143" s="85">
        <f>Assump!$D$34*Assump!$D$82/12*FP$98</f>
        <v>6.2544090583333336</v>
      </c>
      <c r="FQ143" s="85">
        <f>Assump!$D$34*Assump!$D$82/12*FQ$98</f>
        <v>6.2544090583333336</v>
      </c>
      <c r="FR143" s="85">
        <f>Assump!$D$34*Assump!$D$82/12*FR$98</f>
        <v>6.2544090583333336</v>
      </c>
      <c r="FS143" s="85">
        <f>Assump!$D$34*Assump!$D$82/12*FS$98</f>
        <v>6.2544090583333336</v>
      </c>
      <c r="FT143" s="85">
        <f>Assump!$D$34*Assump!$D$82/12*FT$98</f>
        <v>6.2544090583333336</v>
      </c>
      <c r="FU143" s="85">
        <f>Assump!$D$34*Assump!$D$82/12*FU$98</f>
        <v>6.2544090583333336</v>
      </c>
      <c r="FV143" s="85">
        <f>Assump!$D$34*Assump!$D$82/12*FV$98</f>
        <v>6.2544090583333336</v>
      </c>
      <c r="FW143" s="85">
        <f>Assump!$D$34*Assump!$D$82/12*FW$98</f>
        <v>6.2544090583333336</v>
      </c>
      <c r="FX143" s="85">
        <f>Assump!$D$34*Assump!$D$82/12*FX$98</f>
        <v>6.2544090583333336</v>
      </c>
      <c r="FY143" s="85">
        <f>Assump!$D$34*Assump!$D$82/12*FY$98</f>
        <v>6.2544090583333336</v>
      </c>
      <c r="FZ143" s="85">
        <f>Assump!$D$34*Assump!$D$82/12*FZ$98</f>
        <v>6.2544090583333336</v>
      </c>
      <c r="GA143" s="85">
        <f>Assump!$D$34*Assump!$D$82/12*GA$98</f>
        <v>6.2544090583333336</v>
      </c>
      <c r="GB143" s="85">
        <f>Assump!$D$34*Assump!$D$82/12*GB$98</f>
        <v>6.2544090583333336</v>
      </c>
      <c r="GC143" s="85">
        <f>Assump!$D$34*Assump!$D$82/12*GC$98</f>
        <v>6.2544090583333336</v>
      </c>
      <c r="GD143" s="85">
        <f>Assump!$D$34*Assump!$D$82/12*GD$98</f>
        <v>6.2544090583333336</v>
      </c>
      <c r="GE143" s="85">
        <f>Assump!$D$34*Assump!$D$82/12*GE$98</f>
        <v>6.2544090583333336</v>
      </c>
      <c r="GF143" s="85">
        <f>Assump!$D$34*Assump!$D$82/12*GF$98</f>
        <v>6.2544090583333336</v>
      </c>
      <c r="GG143" s="85">
        <f>Assump!$D$34*Assump!$D$82/12*GG$98</f>
        <v>6.2544090583333336</v>
      </c>
      <c r="GH143" s="85">
        <f>Assump!$D$34*Assump!$D$82/12*GH$98</f>
        <v>6.2544090583333336</v>
      </c>
      <c r="GI143" s="85">
        <f>Assump!$D$34*Assump!$D$82/12*GI$98</f>
        <v>6.2544090583333336</v>
      </c>
      <c r="GJ143" s="85">
        <f>Assump!$D$34*Assump!$D$82/12*GJ$98</f>
        <v>6.2544090583333336</v>
      </c>
      <c r="GK143" s="85">
        <f>Assump!$D$34*Assump!$D$82/12*GK$98</f>
        <v>6.2544090583333336</v>
      </c>
      <c r="GL143" s="85">
        <f>Assump!$D$34*Assump!$D$82/12*GL$98</f>
        <v>6.2544090583333336</v>
      </c>
      <c r="GM143" s="85">
        <f>Assump!$D$34*Assump!$D$82/12*GM$98</f>
        <v>6.2544090583333336</v>
      </c>
      <c r="GN143" s="85">
        <f>Assump!$D$34*Assump!$D$82/12*GN$98</f>
        <v>6.2544090583333336</v>
      </c>
      <c r="GO143" s="85">
        <f>Assump!$D$34*Assump!$D$82/12*GO$98</f>
        <v>6.2544090583333336</v>
      </c>
      <c r="GP143" s="85">
        <f>Assump!$D$34*Assump!$D$82/12*GP$98</f>
        <v>6.2544090583333336</v>
      </c>
      <c r="GQ143" s="85">
        <f>Assump!$D$34*Assump!$D$82/12*GQ$98</f>
        <v>6.2544090583333336</v>
      </c>
      <c r="GR143" s="85">
        <f>Assump!$D$34*Assump!$D$82/12*GR$98</f>
        <v>6.2544090583333336</v>
      </c>
      <c r="GS143" s="85">
        <f>Assump!$D$34*Assump!$D$82/12*GS$98</f>
        <v>6.2544090583333336</v>
      </c>
      <c r="GT143" s="85">
        <f>Assump!$D$34*Assump!$D$82/12*GT$98</f>
        <v>6.2544090583333336</v>
      </c>
      <c r="GU143" s="85">
        <f>Assump!$D$34*Assump!$D$82/12*GU$98</f>
        <v>6.2544090583333336</v>
      </c>
      <c r="GV143" s="85">
        <f>Assump!$D$34*Assump!$D$82/12*GV$98</f>
        <v>6.2544090583333336</v>
      </c>
      <c r="GW143" s="85">
        <f>Assump!$D$34*Assump!$D$82/12*GW$98</f>
        <v>6.2544090583333336</v>
      </c>
      <c r="GX143" s="85">
        <f>Assump!$D$34*Assump!$D$82/12*GX$98</f>
        <v>6.2544090583333336</v>
      </c>
      <c r="GY143" s="85">
        <f>Assump!$D$34*Assump!$D$82/12*GY$98</f>
        <v>6.2544090583333336</v>
      </c>
      <c r="GZ143" s="85">
        <f>Assump!$D$34*Assump!$D$82/12*GZ$98</f>
        <v>6.2544090583333336</v>
      </c>
      <c r="HA143" s="85">
        <f>Assump!$D$34*Assump!$D$82/12*HA$98</f>
        <v>6.2544090583333336</v>
      </c>
      <c r="HB143" s="85">
        <f>Assump!$D$34*Assump!$D$82/12*HB$98</f>
        <v>6.2544090583333336</v>
      </c>
      <c r="HC143" s="85">
        <f>Assump!$D$34*Assump!$D$82/12*HC$98</f>
        <v>6.2544090583333336</v>
      </c>
      <c r="HD143" s="85">
        <f>Assump!$D$34*Assump!$D$82/12*HD$98</f>
        <v>6.2544090583333336</v>
      </c>
      <c r="HE143" s="85">
        <f>Assump!$D$34*Assump!$D$82/12*HE$98</f>
        <v>6.2544090583333336</v>
      </c>
      <c r="HF143" s="85">
        <f>Assump!$D$34*Assump!$D$82/12*HF$98</f>
        <v>6.2544090583333336</v>
      </c>
      <c r="HG143" s="85">
        <f>Assump!$D$34*Assump!$D$82/12*HG$98</f>
        <v>6.2544090583333336</v>
      </c>
      <c r="HH143" s="85">
        <f>Assump!$D$34*Assump!$D$82/12*HH$98</f>
        <v>6.2544090583333336</v>
      </c>
      <c r="HI143" s="85">
        <f>Assump!$D$34*Assump!$D$82/12*HI$98</f>
        <v>6.2544090583333336</v>
      </c>
      <c r="HJ143" s="85">
        <f>Assump!$D$34*Assump!$D$82/12*HJ$98</f>
        <v>6.2544090583333336</v>
      </c>
      <c r="HK143" s="85">
        <f>Assump!$D$34*Assump!$D$82/12*HK$98</f>
        <v>6.2544090583333336</v>
      </c>
      <c r="HL143" s="85">
        <f>Assump!$D$34*Assump!$D$82/12*HL$98</f>
        <v>6.2544090583333336</v>
      </c>
      <c r="HM143" s="85">
        <f>Assump!$D$34*Assump!$D$82/12*HM$98</f>
        <v>6.2544090583333336</v>
      </c>
      <c r="HN143" s="85">
        <f>Assump!$D$34*Assump!$D$82/12*HN$98</f>
        <v>6.2544090583333336</v>
      </c>
      <c r="HO143" s="85">
        <f>Assump!$D$34*Assump!$D$82/12*HO$98</f>
        <v>6.2544090583333336</v>
      </c>
      <c r="HP143" s="85">
        <f>Assump!$D$34*Assump!$D$82/12*HP$98</f>
        <v>6.2544090583333336</v>
      </c>
      <c r="HQ143" s="85">
        <f>Assump!$D$34*Assump!$D$82/12*HQ$98</f>
        <v>6.2544090583333336</v>
      </c>
      <c r="HR143" s="85">
        <f>Assump!$D$34*Assump!$D$82/12*HR$98</f>
        <v>6.2544090583333336</v>
      </c>
      <c r="HS143" s="85">
        <f>Assump!$D$34*Assump!$D$82/12*HS$98</f>
        <v>6.2544090583333336</v>
      </c>
      <c r="HT143" s="85">
        <f>Assump!$D$34*Assump!$D$82/12*HT$98</f>
        <v>6.2544090583333336</v>
      </c>
      <c r="HU143" s="85">
        <f>Assump!$D$34*Assump!$D$82/12*HU$98</f>
        <v>6.2544090583333336</v>
      </c>
      <c r="HV143" s="85">
        <f>Assump!$D$34*Assump!$D$82/12*HV$98</f>
        <v>6.2544090583333336</v>
      </c>
      <c r="HW143" s="85">
        <f>Assump!$D$34*Assump!$D$82/12*HW$98</f>
        <v>6.2544090583333336</v>
      </c>
      <c r="HX143" s="85">
        <f>Assump!$D$34*Assump!$D$82/12*HX$98</f>
        <v>6.2544090583333336</v>
      </c>
      <c r="HY143" s="85">
        <f>Assump!$D$34*Assump!$D$82/12*HY$98</f>
        <v>6.2544090583333336</v>
      </c>
      <c r="HZ143" s="85">
        <f>Assump!$D$34*Assump!$D$82/12*HZ$98</f>
        <v>6.2544090583333336</v>
      </c>
      <c r="IA143" s="85">
        <f>Assump!$D$34*Assump!$D$82/12*IA$98</f>
        <v>6.2544090583333336</v>
      </c>
      <c r="IB143" s="85">
        <f>Assump!$D$34*Assump!$D$82/12*IB$98</f>
        <v>6.2544090583333336</v>
      </c>
      <c r="IC143" s="85">
        <f>Assump!$D$34*Assump!$D$82/12*IC$98</f>
        <v>6.2544090583333336</v>
      </c>
      <c r="ID143" s="85">
        <f>Assump!$D$34*Assump!$D$82/12*ID$98</f>
        <v>6.2544090583333336</v>
      </c>
      <c r="IE143" s="85">
        <f>Assump!$D$34*Assump!$D$82/12*IE$98</f>
        <v>6.2544090583333336</v>
      </c>
      <c r="IF143" s="85">
        <f>Assump!$D$34*Assump!$D$82/12*IF$98</f>
        <v>6.2544090583333336</v>
      </c>
      <c r="IG143" s="85">
        <f>Assump!$D$34*Assump!$D$82/12*IG$98</f>
        <v>6.2544090583333336</v>
      </c>
      <c r="IH143" s="85">
        <f>Assump!$D$34*Assump!$D$82/12*IH$98</f>
        <v>6.2544090583333336</v>
      </c>
      <c r="II143" s="85">
        <f>Assump!$D$34*Assump!$D$82/12*II$98</f>
        <v>6.2544090583333336</v>
      </c>
      <c r="IJ143" s="85">
        <f>Assump!$D$34*Assump!$D$82/12*IJ$98</f>
        <v>6.2544090583333336</v>
      </c>
      <c r="IK143" s="85">
        <f>Assump!$D$34*Assump!$D$82/12*IK$98</f>
        <v>6.2544090583333336</v>
      </c>
      <c r="IL143" s="85">
        <f>Assump!$D$34*Assump!$D$82/12*IL$98</f>
        <v>6.2544090583333336</v>
      </c>
      <c r="IM143" s="182"/>
      <c r="IN143" s="184">
        <f t="shared" si="275"/>
        <v>1</v>
      </c>
    </row>
    <row r="144" spans="2:248" ht="12" customHeight="1" outlineLevel="2" x14ac:dyDescent="0.3">
      <c r="B144" s="7" t="s">
        <v>173</v>
      </c>
      <c r="C144" s="56" t="s">
        <v>150</v>
      </c>
      <c r="E144" s="85">
        <f>Assump!$D$83*(Assump!$H$83=1)/(1+Assump!$D$179)+Assump!$D$83*(Assump!$H$83=0)</f>
        <v>4.166666666666667</v>
      </c>
      <c r="F144" s="48"/>
      <c r="G144" s="85">
        <f t="shared" ref="G144:BR144" ca="1" si="324">$E144*G$8*G$98</f>
        <v>0</v>
      </c>
      <c r="H144" s="85">
        <f t="shared" ca="1" si="324"/>
        <v>0</v>
      </c>
      <c r="I144" s="85">
        <f t="shared" ca="1" si="324"/>
        <v>0</v>
      </c>
      <c r="J144" s="85">
        <f t="shared" ca="1" si="324"/>
        <v>0</v>
      </c>
      <c r="K144" s="85">
        <f t="shared" ca="1" si="324"/>
        <v>0</v>
      </c>
      <c r="L144" s="85">
        <f t="shared" ca="1" si="324"/>
        <v>0</v>
      </c>
      <c r="M144" s="85">
        <f t="shared" ca="1" si="324"/>
        <v>0</v>
      </c>
      <c r="N144" s="85">
        <f t="shared" ca="1" si="324"/>
        <v>0</v>
      </c>
      <c r="O144" s="85">
        <f t="shared" ca="1" si="324"/>
        <v>0</v>
      </c>
      <c r="P144" s="85">
        <f t="shared" ca="1" si="324"/>
        <v>0</v>
      </c>
      <c r="Q144" s="85">
        <f t="shared" ca="1" si="324"/>
        <v>0</v>
      </c>
      <c r="R144" s="85">
        <f t="shared" ca="1" si="324"/>
        <v>0</v>
      </c>
      <c r="S144" s="85">
        <f t="shared" ca="1" si="324"/>
        <v>4.1799721408661759</v>
      </c>
      <c r="T144" s="85">
        <f t="shared" ca="1" si="324"/>
        <v>4.1933201036201666</v>
      </c>
      <c r="U144" s="85">
        <f t="shared" ca="1" si="324"/>
        <v>4.2067106906079275</v>
      </c>
      <c r="V144" s="85">
        <f t="shared" ca="1" si="324"/>
        <v>4.2204823667479712</v>
      </c>
      <c r="W144" s="85">
        <f t="shared" ca="1" si="324"/>
        <v>4.2342991277720632</v>
      </c>
      <c r="X144" s="85">
        <f t="shared" ca="1" si="324"/>
        <v>4.2481611212763815</v>
      </c>
      <c r="Y144" s="85">
        <f t="shared" ca="1" si="324"/>
        <v>4.2620684953402943</v>
      </c>
      <c r="Z144" s="85">
        <f t="shared" ca="1" si="324"/>
        <v>4.2760213985279467</v>
      </c>
      <c r="AA144" s="85">
        <f t="shared" ca="1" si="324"/>
        <v>4.2900199798898413</v>
      </c>
      <c r="AB144" s="85">
        <f t="shared" ca="1" si="324"/>
        <v>4.3040643889644352</v>
      </c>
      <c r="AC144" s="85">
        <f t="shared" ca="1" si="324"/>
        <v>4.3181547757797336</v>
      </c>
      <c r="AD144" s="85">
        <f t="shared" ca="1" si="324"/>
        <v>4.3322912908548954</v>
      </c>
      <c r="AE144" s="85">
        <f t="shared" ca="1" si="324"/>
        <v>4.3464740852018409</v>
      </c>
      <c r="AF144" s="85">
        <f t="shared" ca="1" si="324"/>
        <v>4.3607033103268629</v>
      </c>
      <c r="AG144" s="85">
        <f t="shared" ca="1" si="324"/>
        <v>4.3749791182322468</v>
      </c>
      <c r="AH144" s="85">
        <f t="shared" ca="1" si="324"/>
        <v>4.3893016614178935</v>
      </c>
      <c r="AI144" s="85">
        <f t="shared" ca="1" si="324"/>
        <v>4.4036710928829486</v>
      </c>
      <c r="AJ144" s="85">
        <f t="shared" ca="1" si="324"/>
        <v>4.418087566127439</v>
      </c>
      <c r="AK144" s="85">
        <f t="shared" ca="1" si="324"/>
        <v>4.4325512351539089</v>
      </c>
      <c r="AL144" s="85">
        <f t="shared" ca="1" si="324"/>
        <v>4.447062254469067</v>
      </c>
      <c r="AM144" s="85">
        <f t="shared" ca="1" si="324"/>
        <v>4.4616207790854379</v>
      </c>
      <c r="AN144" s="85">
        <f t="shared" ca="1" si="324"/>
        <v>4.4762269645230157</v>
      </c>
      <c r="AO144" s="85">
        <f t="shared" ca="1" si="324"/>
        <v>4.4908809668109262</v>
      </c>
      <c r="AP144" s="85">
        <f t="shared" ca="1" si="324"/>
        <v>4.5055829424890952</v>
      </c>
      <c r="AQ144" s="85">
        <f t="shared" ca="1" si="324"/>
        <v>4.5203330486099187</v>
      </c>
      <c r="AR144" s="85">
        <f t="shared" ca="1" si="324"/>
        <v>4.5351314427399423</v>
      </c>
      <c r="AS144" s="85">
        <f t="shared" ca="1" si="324"/>
        <v>4.5499782829615407</v>
      </c>
      <c r="AT144" s="85">
        <f t="shared" ca="1" si="324"/>
        <v>4.5648737278746125</v>
      </c>
      <c r="AU144" s="85">
        <f t="shared" ca="1" si="324"/>
        <v>4.5798179365982703</v>
      </c>
      <c r="AV144" s="85">
        <f t="shared" ca="1" si="324"/>
        <v>4.5948110687725405</v>
      </c>
      <c r="AW144" s="85">
        <f t="shared" ca="1" si="324"/>
        <v>4.609853284560069</v>
      </c>
      <c r="AX144" s="85">
        <f t="shared" ca="1" si="324"/>
        <v>4.6249447446478342</v>
      </c>
      <c r="AY144" s="85">
        <f t="shared" ca="1" si="324"/>
        <v>4.6400856102488595</v>
      </c>
      <c r="AZ144" s="85">
        <f t="shared" ca="1" si="324"/>
        <v>4.6552760431039397</v>
      </c>
      <c r="BA144" s="85">
        <f t="shared" ca="1" si="324"/>
        <v>4.6705162054833673</v>
      </c>
      <c r="BB144" s="85">
        <f t="shared" ca="1" si="324"/>
        <v>4.685806260188663</v>
      </c>
      <c r="BC144" s="85">
        <f t="shared" ca="1" si="324"/>
        <v>4.7011463705543193</v>
      </c>
      <c r="BD144" s="85">
        <f t="shared" ca="1" si="324"/>
        <v>4.7165367004495433</v>
      </c>
      <c r="BE144" s="85">
        <f t="shared" ca="1" si="324"/>
        <v>4.7319774142800064</v>
      </c>
      <c r="BF144" s="85">
        <f t="shared" ca="1" si="324"/>
        <v>4.7474686769896017</v>
      </c>
      <c r="BG144" s="85">
        <f t="shared" ca="1" si="324"/>
        <v>4.7630106540622057</v>
      </c>
      <c r="BH144" s="85">
        <f t="shared" ca="1" si="324"/>
        <v>4.7786035115234462</v>
      </c>
      <c r="BI144" s="85">
        <f t="shared" ca="1" si="324"/>
        <v>4.7942474159424755</v>
      </c>
      <c r="BJ144" s="85">
        <f t="shared" ca="1" si="324"/>
        <v>4.809942534433751</v>
      </c>
      <c r="BK144" s="85">
        <f t="shared" ca="1" si="324"/>
        <v>4.8256890346588177</v>
      </c>
      <c r="BL144" s="85">
        <f t="shared" ca="1" si="324"/>
        <v>4.8414870848281009</v>
      </c>
      <c r="BM144" s="85">
        <f t="shared" ca="1" si="324"/>
        <v>4.8573368537027051</v>
      </c>
      <c r="BN144" s="85">
        <f t="shared" ca="1" si="324"/>
        <v>4.873238510596213</v>
      </c>
      <c r="BO144" s="85">
        <f t="shared" ca="1" si="324"/>
        <v>4.8891922253764948</v>
      </c>
      <c r="BP144" s="85">
        <f t="shared" ca="1" si="324"/>
        <v>4.9051981684675274</v>
      </c>
      <c r="BQ144" s="85">
        <f t="shared" ca="1" si="324"/>
        <v>4.921256510851209</v>
      </c>
      <c r="BR144" s="85">
        <f t="shared" ca="1" si="324"/>
        <v>4.9373674240691878</v>
      </c>
      <c r="BS144" s="85">
        <f t="shared" ref="BS144:ED144" ca="1" si="325">$E144*BS$8*BS$98</f>
        <v>4.9535310802246952</v>
      </c>
      <c r="BT144" s="85">
        <f t="shared" ca="1" si="325"/>
        <v>4.9697476519843855</v>
      </c>
      <c r="BU144" s="85">
        <f t="shared" ca="1" si="325"/>
        <v>4.9860173125801772</v>
      </c>
      <c r="BV144" s="85">
        <f t="shared" ca="1" si="325"/>
        <v>5.0023402358111033</v>
      </c>
      <c r="BW144" s="85">
        <f t="shared" ca="1" si="325"/>
        <v>5.0187165960451718</v>
      </c>
      <c r="BX144" s="85">
        <f t="shared" ca="1" si="325"/>
        <v>5.0351465682212266</v>
      </c>
      <c r="BY144" s="85">
        <f t="shared" ca="1" si="325"/>
        <v>5.0516303278508152</v>
      </c>
      <c r="BZ144" s="85">
        <f t="shared" ca="1" si="325"/>
        <v>5.068168051020062</v>
      </c>
      <c r="CA144" s="85">
        <f t="shared" ca="1" si="325"/>
        <v>5.0847599143915563</v>
      </c>
      <c r="CB144" s="85">
        <f t="shared" ca="1" si="325"/>
        <v>5.1014060952062303</v>
      </c>
      <c r="CC144" s="85">
        <f t="shared" ca="1" si="325"/>
        <v>5.1181067712852588</v>
      </c>
      <c r="CD144" s="85">
        <f t="shared" ca="1" si="325"/>
        <v>5.1348621210319569</v>
      </c>
      <c r="CE144" s="85">
        <f t="shared" ca="1" si="325"/>
        <v>5.1516723234336856</v>
      </c>
      <c r="CF144" s="85">
        <f t="shared" ca="1" si="325"/>
        <v>5.1685375580637629</v>
      </c>
      <c r="CG144" s="85">
        <f t="shared" ca="1" si="325"/>
        <v>5.1854580050833849</v>
      </c>
      <c r="CH144" s="85">
        <f t="shared" ca="1" si="325"/>
        <v>5.2024338452435481</v>
      </c>
      <c r="CI144" s="85">
        <f t="shared" ca="1" si="325"/>
        <v>5.2194652598869808</v>
      </c>
      <c r="CJ144" s="85">
        <f t="shared" ca="1" si="325"/>
        <v>5.2365524309500779</v>
      </c>
      <c r="CK144" s="85">
        <f t="shared" ca="1" si="325"/>
        <v>5.2536955409648494</v>
      </c>
      <c r="CL144" s="85">
        <f t="shared" ca="1" si="325"/>
        <v>5.2708947730608671</v>
      </c>
      <c r="CM144" s="85">
        <f t="shared" ca="1" si="325"/>
        <v>5.2881503109672208</v>
      </c>
      <c r="CN144" s="85">
        <f t="shared" ca="1" si="325"/>
        <v>5.3054623390144817</v>
      </c>
      <c r="CO144" s="85">
        <f t="shared" ca="1" si="325"/>
        <v>5.3228310421366718</v>
      </c>
      <c r="CP144" s="85">
        <f t="shared" ca="1" si="325"/>
        <v>5.3402566058732379</v>
      </c>
      <c r="CQ144" s="85">
        <f t="shared" ca="1" si="325"/>
        <v>5.3577392163710353</v>
      </c>
      <c r="CR144" s="85">
        <f t="shared" ca="1" si="325"/>
        <v>5.3752790603863172</v>
      </c>
      <c r="CS144" s="85">
        <f t="shared" ca="1" si="325"/>
        <v>5.3928763252867249</v>
      </c>
      <c r="CT144" s="85">
        <f t="shared" ca="1" si="325"/>
        <v>5.4105311990532945</v>
      </c>
      <c r="CU144" s="85">
        <f t="shared" ca="1" si="325"/>
        <v>5.4282438702824631</v>
      </c>
      <c r="CV144" s="85">
        <f t="shared" ca="1" si="325"/>
        <v>5.4460145281880843</v>
      </c>
      <c r="CW144" s="85">
        <f t="shared" ca="1" si="325"/>
        <v>5.4638433626034475</v>
      </c>
      <c r="CX144" s="85">
        <f t="shared" ca="1" si="325"/>
        <v>5.481730563983306</v>
      </c>
      <c r="CY144" s="85">
        <f t="shared" ca="1" si="325"/>
        <v>5.4996763234059145</v>
      </c>
      <c r="CZ144" s="85">
        <f t="shared" ca="1" si="325"/>
        <v>5.5176808325750653</v>
      </c>
      <c r="DA144" s="85">
        <f t="shared" ca="1" si="325"/>
        <v>5.5357442838221429</v>
      </c>
      <c r="DB144" s="85">
        <f t="shared" ca="1" si="325"/>
        <v>5.5538668701081715</v>
      </c>
      <c r="DC144" s="85">
        <f t="shared" ca="1" si="325"/>
        <v>5.5720487850258813</v>
      </c>
      <c r="DD144" s="85">
        <f t="shared" ca="1" si="325"/>
        <v>5.5902902228017739</v>
      </c>
      <c r="DE144" s="85">
        <f t="shared" ca="1" si="325"/>
        <v>5.6085913782981978</v>
      </c>
      <c r="DF144" s="85">
        <f t="shared" ca="1" si="325"/>
        <v>5.6269524470154302</v>
      </c>
      <c r="DG144" s="85">
        <f t="shared" ca="1" si="325"/>
        <v>5.6453736250937672</v>
      </c>
      <c r="DH144" s="85">
        <f t="shared" ca="1" si="325"/>
        <v>5.6638551093156124</v>
      </c>
      <c r="DI144" s="85">
        <f t="shared" ca="1" si="325"/>
        <v>5.6823970971075903</v>
      </c>
      <c r="DJ144" s="85">
        <f t="shared" ca="1" si="325"/>
        <v>5.7009997865426429</v>
      </c>
      <c r="DK144" s="85">
        <f t="shared" ca="1" si="325"/>
        <v>5.7196633763421545</v>
      </c>
      <c r="DL144" s="85">
        <f t="shared" ca="1" si="325"/>
        <v>5.7383880658780724</v>
      </c>
      <c r="DM144" s="85">
        <f t="shared" ca="1" si="325"/>
        <v>5.7571740551750334</v>
      </c>
      <c r="DN144" s="85">
        <f t="shared" ca="1" si="325"/>
        <v>5.7760215449125036</v>
      </c>
      <c r="DO144" s="85">
        <f t="shared" ca="1" si="325"/>
        <v>5.794930736426922</v>
      </c>
      <c r="DP144" s="85">
        <f t="shared" ca="1" si="325"/>
        <v>5.8139018317138502</v>
      </c>
      <c r="DQ144" s="85">
        <f t="shared" ca="1" si="325"/>
        <v>5.8329350334301306</v>
      </c>
      <c r="DR144" s="85">
        <f t="shared" ca="1" si="325"/>
        <v>5.8520305448960528</v>
      </c>
      <c r="DS144" s="85">
        <f t="shared" ca="1" si="325"/>
        <v>5.8711885700975222</v>
      </c>
      <c r="DT144" s="85">
        <f t="shared" ca="1" si="325"/>
        <v>5.8904093136882416</v>
      </c>
      <c r="DU144" s="85">
        <f t="shared" ca="1" si="325"/>
        <v>5.9096929809918981</v>
      </c>
      <c r="DV144" s="85">
        <f t="shared" ca="1" si="325"/>
        <v>5.9290397780043529</v>
      </c>
      <c r="DW144" s="85">
        <f t="shared" ca="1" si="325"/>
        <v>5.9484499113958451</v>
      </c>
      <c r="DX144" s="85">
        <f t="shared" ca="1" si="325"/>
        <v>5.9679235885131998</v>
      </c>
      <c r="DY144" s="85">
        <f t="shared" ca="1" si="325"/>
        <v>5.9874610173820386</v>
      </c>
      <c r="DZ144" s="85">
        <f t="shared" ca="1" si="325"/>
        <v>6.0070624067090064</v>
      </c>
      <c r="EA144" s="85">
        <f t="shared" ca="1" si="325"/>
        <v>6.0267279658840014</v>
      </c>
      <c r="EB144" s="85">
        <f t="shared" ca="1" si="325"/>
        <v>6.0464579049824065</v>
      </c>
      <c r="EC144" s="85">
        <f t="shared" ca="1" si="325"/>
        <v>6.066252434767339</v>
      </c>
      <c r="ED144" s="85">
        <f t="shared" ca="1" si="325"/>
        <v>6.0861117666918982</v>
      </c>
      <c r="EE144" s="85">
        <f t="shared" ref="EE144:GP144" ca="1" si="326">$E144*EE$8*EE$98</f>
        <v>6.1060361129014264</v>
      </c>
      <c r="EF144" s="85">
        <f t="shared" ca="1" si="326"/>
        <v>6.1260256862357751</v>
      </c>
      <c r="EG144" s="85">
        <f t="shared" ca="1" si="326"/>
        <v>6.1460807002315772</v>
      </c>
      <c r="EH144" s="85">
        <f t="shared" ca="1" si="326"/>
        <v>6.1662013691245301</v>
      </c>
      <c r="EI144" s="85">
        <f t="shared" ca="1" si="326"/>
        <v>6.1863879078516826</v>
      </c>
      <c r="EJ144" s="85">
        <f t="shared" ca="1" si="326"/>
        <v>6.206640532053731</v>
      </c>
      <c r="EK144" s="85">
        <f t="shared" ca="1" si="326"/>
        <v>6.2269594580773244</v>
      </c>
      <c r="EL144" s="85">
        <f t="shared" ca="1" si="326"/>
        <v>6.247344902977372</v>
      </c>
      <c r="EM144" s="85">
        <f t="shared" ca="1" si="326"/>
        <v>6.2677970845193673</v>
      </c>
      <c r="EN144" s="85">
        <f t="shared" ca="1" si="326"/>
        <v>6.2883162211817076</v>
      </c>
      <c r="EO144" s="85">
        <f t="shared" ca="1" si="326"/>
        <v>6.3089025321580374</v>
      </c>
      <c r="EP144" s="85">
        <f t="shared" ca="1" si="326"/>
        <v>6.3295562373595775</v>
      </c>
      <c r="EQ144" s="85">
        <f t="shared" ca="1" si="326"/>
        <v>6.3502775574174875</v>
      </c>
      <c r="ER144" s="85">
        <f t="shared" ca="1" si="326"/>
        <v>6.3710667136852095</v>
      </c>
      <c r="ES144" s="85">
        <f t="shared" ca="1" si="326"/>
        <v>6.3919239282408444</v>
      </c>
      <c r="ET144" s="85">
        <f t="shared" ca="1" si="326"/>
        <v>6.412849423889516</v>
      </c>
      <c r="EU144" s="85">
        <f t="shared" ca="1" si="326"/>
        <v>6.4338434241657545</v>
      </c>
      <c r="EV144" s="85">
        <f t="shared" ca="1" si="326"/>
        <v>6.4549061533358847</v>
      </c>
      <c r="EW144" s="85">
        <f t="shared" ca="1" si="326"/>
        <v>6.4760378364004207</v>
      </c>
      <c r="EX144" s="85">
        <f t="shared" ca="1" si="326"/>
        <v>6.4972386990964708</v>
      </c>
      <c r="EY144" s="85">
        <f t="shared" ca="1" si="326"/>
        <v>6.5185089679001456</v>
      </c>
      <c r="EZ144" s="85">
        <f t="shared" ca="1" si="326"/>
        <v>6.5398488700289805</v>
      </c>
      <c r="FA144" s="85">
        <f t="shared" ca="1" si="326"/>
        <v>6.5612586334443632</v>
      </c>
      <c r="FB144" s="85">
        <f t="shared" ca="1" si="326"/>
        <v>6.5827384868539669</v>
      </c>
      <c r="FC144" s="85">
        <f t="shared" ca="1" si="326"/>
        <v>6.604288659714193</v>
      </c>
      <c r="FD144" s="85">
        <f t="shared" ca="1" si="326"/>
        <v>6.6259093822326243</v>
      </c>
      <c r="FE144" s="85">
        <f t="shared" ca="1" si="326"/>
        <v>6.6476008853704833</v>
      </c>
      <c r="FF144" s="85">
        <f t="shared" ca="1" si="326"/>
        <v>6.6693634008451017</v>
      </c>
      <c r="FG144" s="85">
        <f t="shared" ca="1" si="326"/>
        <v>6.6911971611323899</v>
      </c>
      <c r="FH144" s="85">
        <f t="shared" ca="1" si="326"/>
        <v>6.7131023994693253</v>
      </c>
      <c r="FI144" s="85">
        <f t="shared" ca="1" si="326"/>
        <v>6.7350793498564423</v>
      </c>
      <c r="FJ144" s="85">
        <f t="shared" ca="1" si="326"/>
        <v>6.7571282470603338</v>
      </c>
      <c r="FK144" s="85">
        <f t="shared" ca="1" si="326"/>
        <v>6.7792493266161555</v>
      </c>
      <c r="FL144" s="85">
        <f t="shared" ca="1" si="326"/>
        <v>6.8014428248301435</v>
      </c>
      <c r="FM144" s="85">
        <f t="shared" ca="1" si="326"/>
        <v>6.8237089787821414</v>
      </c>
      <c r="FN144" s="85">
        <f t="shared" ca="1" si="326"/>
        <v>6.8460480263281287</v>
      </c>
      <c r="FO144" s="85">
        <f t="shared" ca="1" si="326"/>
        <v>6.8684602061027631</v>
      </c>
      <c r="FP144" s="85">
        <f t="shared" ca="1" si="326"/>
        <v>6.8909457575219317</v>
      </c>
      <c r="FQ144" s="85">
        <f t="shared" ca="1" si="326"/>
        <v>6.9135049207853072</v>
      </c>
      <c r="FR144" s="85">
        <f t="shared" ca="1" si="326"/>
        <v>6.93613793687891</v>
      </c>
      <c r="FS144" s="85">
        <f t="shared" ca="1" si="326"/>
        <v>6.9588450475776895</v>
      </c>
      <c r="FT144" s="85">
        <f t="shared" ca="1" si="326"/>
        <v>6.9816264954481024</v>
      </c>
      <c r="FU144" s="85">
        <f t="shared" ca="1" si="326"/>
        <v>7.0044825238507045</v>
      </c>
      <c r="FV144" s="85">
        <f t="shared" ca="1" si="326"/>
        <v>7.0274133769427518</v>
      </c>
      <c r="FW144" s="85">
        <f t="shared" ca="1" si="326"/>
        <v>7.0504192996808062</v>
      </c>
      <c r="FX144" s="85">
        <f t="shared" ca="1" si="326"/>
        <v>7.073500537823354</v>
      </c>
      <c r="FY144" s="85">
        <f t="shared" ca="1" si="326"/>
        <v>7.0966573379334319</v>
      </c>
      <c r="FZ144" s="85">
        <f t="shared" ca="1" si="326"/>
        <v>7.1198899473812576</v>
      </c>
      <c r="GA144" s="85">
        <f t="shared" ca="1" si="326"/>
        <v>7.1431986143468782</v>
      </c>
      <c r="GB144" s="85">
        <f t="shared" ca="1" si="326"/>
        <v>7.1665835878228137</v>
      </c>
      <c r="GC144" s="85">
        <f t="shared" ca="1" si="326"/>
        <v>7.190045117616723</v>
      </c>
      <c r="GD144" s="85">
        <f t="shared" ca="1" si="326"/>
        <v>7.2135834543540698</v>
      </c>
      <c r="GE144" s="85">
        <f t="shared" ca="1" si="326"/>
        <v>7.2371988494808006</v>
      </c>
      <c r="GF144" s="85">
        <f t="shared" ca="1" si="326"/>
        <v>7.2608915552660296</v>
      </c>
      <c r="GG144" s="85">
        <f t="shared" ca="1" si="326"/>
        <v>7.2846618248047363</v>
      </c>
      <c r="GH144" s="85">
        <f t="shared" ca="1" si="326"/>
        <v>7.3085099120204653</v>
      </c>
      <c r="GI144" s="85">
        <f t="shared" ca="1" si="326"/>
        <v>7.3324360716680417</v>
      </c>
      <c r="GJ144" s="85">
        <f t="shared" ca="1" si="326"/>
        <v>7.356440559336292</v>
      </c>
      <c r="GK144" s="85">
        <f t="shared" ca="1" si="326"/>
        <v>7.3805236314507727</v>
      </c>
      <c r="GL144" s="85">
        <f t="shared" ca="1" si="326"/>
        <v>7.4046855452765126</v>
      </c>
      <c r="GM144" s="85">
        <f t="shared" ca="1" si="326"/>
        <v>7.4289265589207574</v>
      </c>
      <c r="GN144" s="85">
        <f t="shared" ca="1" si="326"/>
        <v>7.4532469313357295</v>
      </c>
      <c r="GO144" s="85">
        <f t="shared" ca="1" si="326"/>
        <v>7.4776469223213953</v>
      </c>
      <c r="GP144" s="85">
        <f t="shared" ca="1" si="326"/>
        <v>7.5021267925282364</v>
      </c>
      <c r="GQ144" s="85">
        <f t="shared" ref="GQ144:IL144" ca="1" si="327">$E144*GQ$8*GQ$98</f>
        <v>7.5266868034600369</v>
      </c>
      <c r="GR144" s="85">
        <f t="shared" ca="1" si="327"/>
        <v>7.5513272174766755</v>
      </c>
      <c r="GS144" s="85">
        <f t="shared" ca="1" si="327"/>
        <v>7.5760482977969303</v>
      </c>
      <c r="GT144" s="85">
        <f t="shared" ca="1" si="327"/>
        <v>7.6008503085012888</v>
      </c>
      <c r="GU144" s="85">
        <f t="shared" ca="1" si="327"/>
        <v>7.625733514534768</v>
      </c>
      <c r="GV144" s="85">
        <f t="shared" ca="1" si="327"/>
        <v>7.6506981817097479</v>
      </c>
      <c r="GW144" s="85">
        <f t="shared" ca="1" si="327"/>
        <v>7.6757445767088086</v>
      </c>
      <c r="GX144" s="85">
        <f t="shared" ca="1" si="327"/>
        <v>7.7008729670875775</v>
      </c>
      <c r="GY144" s="85">
        <f t="shared" ca="1" si="327"/>
        <v>7.7260836212775921</v>
      </c>
      <c r="GZ144" s="85">
        <f t="shared" ca="1" si="327"/>
        <v>7.7513768085891641</v>
      </c>
      <c r="HA144" s="85">
        <f t="shared" ca="1" si="327"/>
        <v>7.7767527992142567</v>
      </c>
      <c r="HB144" s="85">
        <f t="shared" ca="1" si="327"/>
        <v>7.8022118642293714</v>
      </c>
      <c r="HC144" s="85">
        <f t="shared" ca="1" si="327"/>
        <v>7.8277542755984433</v>
      </c>
      <c r="HD144" s="85">
        <f t="shared" ca="1" si="327"/>
        <v>7.8533803061757483</v>
      </c>
      <c r="HE144" s="85">
        <f t="shared" ca="1" si="327"/>
        <v>7.8790902297088135</v>
      </c>
      <c r="HF144" s="85">
        <f t="shared" ca="1" si="327"/>
        <v>7.9048843208413455</v>
      </c>
      <c r="HG144" s="85">
        <f t="shared" ca="1" si="327"/>
        <v>7.9307628551161642</v>
      </c>
      <c r="HH144" s="85">
        <f t="shared" ca="1" si="327"/>
        <v>7.9567261089781427</v>
      </c>
      <c r="HI144" s="85">
        <f t="shared" ca="1" si="327"/>
        <v>7.9827743597771654</v>
      </c>
      <c r="HJ144" s="85">
        <f t="shared" ca="1" si="327"/>
        <v>8.0089078857710856</v>
      </c>
      <c r="HK144" s="85">
        <f t="shared" ca="1" si="327"/>
        <v>8.0351269661287006</v>
      </c>
      <c r="HL144" s="85">
        <f t="shared" ca="1" si="327"/>
        <v>8.0614318809327354</v>
      </c>
      <c r="HM144" s="85">
        <f t="shared" ca="1" si="327"/>
        <v>8.0878229111828315</v>
      </c>
      <c r="HN144" s="85">
        <f t="shared" ca="1" si="327"/>
        <v>8.1143003387985519</v>
      </c>
      <c r="HO144" s="85">
        <f t="shared" ca="1" si="327"/>
        <v>8.1408644466223858</v>
      </c>
      <c r="HP144" s="85">
        <f t="shared" ca="1" si="327"/>
        <v>8.1675155184227837</v>
      </c>
      <c r="HQ144" s="85">
        <f t="shared" ca="1" si="327"/>
        <v>8.194253838897172</v>
      </c>
      <c r="HR144" s="85">
        <f t="shared" ca="1" si="327"/>
        <v>8.221079693675005</v>
      </c>
      <c r="HS144" s="85">
        <f t="shared" ca="1" si="327"/>
        <v>8.2479933693208167</v>
      </c>
      <c r="HT144" s="85">
        <f t="shared" ca="1" si="327"/>
        <v>8.2749951533372741</v>
      </c>
      <c r="HU144" s="85">
        <f t="shared" ca="1" si="327"/>
        <v>8.3020853341682574</v>
      </c>
      <c r="HV144" s="85">
        <f t="shared" ca="1" si="327"/>
        <v>8.3292642012019353</v>
      </c>
      <c r="HW144" s="85">
        <f t="shared" ca="1" si="327"/>
        <v>8.3565320447738554</v>
      </c>
      <c r="HX144" s="85">
        <f t="shared" ca="1" si="327"/>
        <v>8.383889156170051</v>
      </c>
      <c r="HY144" s="85">
        <f t="shared" ca="1" si="327"/>
        <v>8.4113358276301522</v>
      </c>
      <c r="HZ144" s="85">
        <f t="shared" ca="1" si="327"/>
        <v>8.4388723523504989</v>
      </c>
      <c r="IA144" s="85">
        <f t="shared" ca="1" si="327"/>
        <v>8.4664990244872858</v>
      </c>
      <c r="IB144" s="85">
        <f t="shared" ca="1" si="327"/>
        <v>8.4942161391596986</v>
      </c>
      <c r="IC144" s="85">
        <f t="shared" ca="1" si="327"/>
        <v>8.5220239924530627</v>
      </c>
      <c r="ID144" s="85">
        <f t="shared" ca="1" si="327"/>
        <v>8.5220239924530627</v>
      </c>
      <c r="IE144" s="85">
        <f t="shared" ca="1" si="327"/>
        <v>8.5220239924530627</v>
      </c>
      <c r="IF144" s="85">
        <f t="shared" ca="1" si="327"/>
        <v>8.5220239924530627</v>
      </c>
      <c r="IG144" s="85">
        <f t="shared" ca="1" si="327"/>
        <v>8.5220239924530627</v>
      </c>
      <c r="IH144" s="85">
        <f t="shared" ca="1" si="327"/>
        <v>8.5220239924530627</v>
      </c>
      <c r="II144" s="85">
        <f t="shared" ca="1" si="327"/>
        <v>8.5220239924530627</v>
      </c>
      <c r="IJ144" s="85">
        <f t="shared" ca="1" si="327"/>
        <v>8.5220239924530627</v>
      </c>
      <c r="IK144" s="85">
        <f t="shared" ca="1" si="327"/>
        <v>8.5220239924530627</v>
      </c>
      <c r="IL144" s="85">
        <f t="shared" ca="1" si="327"/>
        <v>8.5220239924530627</v>
      </c>
      <c r="IM144" s="182"/>
      <c r="IN144" s="184">
        <f t="shared" ca="1" si="275"/>
        <v>1.1999999999999997</v>
      </c>
    </row>
    <row r="145" spans="2:246" s="48" customFormat="1" ht="12" customHeight="1" outlineLevel="1" x14ac:dyDescent="0.2">
      <c r="B145" s="51" t="s">
        <v>345</v>
      </c>
      <c r="C145" s="57" t="s">
        <v>150</v>
      </c>
      <c r="D145" s="170"/>
      <c r="E145" s="53"/>
      <c r="F145" s="53"/>
      <c r="G145" s="77">
        <f ca="1">SUM(G130:G132,G136:G139,G142:G144)</f>
        <v>0</v>
      </c>
      <c r="H145" s="77">
        <f ca="1">SUM(H130:H132,H136:H139,H142:H144)</f>
        <v>0</v>
      </c>
      <c r="I145" s="77">
        <f ca="1">SUM(I130:I132,I136:I139,I142:I144)</f>
        <v>0</v>
      </c>
      <c r="J145" s="77">
        <f ca="1">SUM(J130:J132,J136:J139,J142:J144)</f>
        <v>0</v>
      </c>
      <c r="K145" s="77">
        <f t="shared" ref="K145:BV145" ca="1" si="328">SUM(K130:K132,K136:K139,K142:K144)</f>
        <v>0</v>
      </c>
      <c r="L145" s="77">
        <f t="shared" ca="1" si="328"/>
        <v>0</v>
      </c>
      <c r="M145" s="77">
        <f t="shared" ca="1" si="328"/>
        <v>0</v>
      </c>
      <c r="N145" s="77">
        <f t="shared" ca="1" si="328"/>
        <v>0</v>
      </c>
      <c r="O145" s="77">
        <f t="shared" ca="1" si="328"/>
        <v>0</v>
      </c>
      <c r="P145" s="77">
        <f t="shared" ca="1" si="328"/>
        <v>0</v>
      </c>
      <c r="Q145" s="77">
        <f t="shared" ca="1" si="328"/>
        <v>0</v>
      </c>
      <c r="R145" s="77">
        <f t="shared" ca="1" si="328"/>
        <v>0</v>
      </c>
      <c r="S145" s="77">
        <f t="shared" ca="1" si="328"/>
        <v>13868.964285269036</v>
      </c>
      <c r="T145" s="77">
        <f t="shared" ca="1" si="328"/>
        <v>13912.761484415018</v>
      </c>
      <c r="U145" s="77">
        <f t="shared" ca="1" si="328"/>
        <v>13956.698541761782</v>
      </c>
      <c r="V145" s="77">
        <f t="shared" ca="1" si="328"/>
        <v>14001.886024945246</v>
      </c>
      <c r="W145" s="77">
        <f t="shared" ca="1" si="328"/>
        <v>14047.221440190069</v>
      </c>
      <c r="X145" s="77">
        <f t="shared" ca="1" si="328"/>
        <v>14092.705271787323</v>
      </c>
      <c r="Y145" s="77">
        <f t="shared" ca="1" si="328"/>
        <v>14138.338005613517</v>
      </c>
      <c r="Z145" s="77">
        <f t="shared" ca="1" si="328"/>
        <v>14184.120129135814</v>
      </c>
      <c r="AA145" s="77">
        <f t="shared" ca="1" si="328"/>
        <v>14230.052131417198</v>
      </c>
      <c r="AB145" s="77">
        <f t="shared" ca="1" si="328"/>
        <v>14276.134503121732</v>
      </c>
      <c r="AC145" s="77">
        <f t="shared" ca="1" si="328"/>
        <v>14322.367736519765</v>
      </c>
      <c r="AD145" s="77">
        <f t="shared" ca="1" si="328"/>
        <v>14368.752325493233</v>
      </c>
      <c r="AE145" s="77">
        <f t="shared" ca="1" si="328"/>
        <v>14415.288765540909</v>
      </c>
      <c r="AF145" s="77">
        <f t="shared" ca="1" si="328"/>
        <v>14461.977553783689</v>
      </c>
      <c r="AG145" s="77">
        <f t="shared" ca="1" si="328"/>
        <v>14508.819188969925</v>
      </c>
      <c r="AH145" s="77">
        <f t="shared" ca="1" si="328"/>
        <v>14555.814171480732</v>
      </c>
      <c r="AI145" s="77">
        <f t="shared" ca="1" si="328"/>
        <v>14602.963003335348</v>
      </c>
      <c r="AJ145" s="77">
        <f t="shared" ca="1" si="328"/>
        <v>14650.266188196487</v>
      </c>
      <c r="AK145" s="77">
        <f t="shared" ca="1" si="328"/>
        <v>14697.724231375734</v>
      </c>
      <c r="AL145" s="77">
        <f t="shared" ca="1" si="328"/>
        <v>14745.337639838923</v>
      </c>
      <c r="AM145" s="77">
        <f t="shared" ca="1" si="328"/>
        <v>14793.10692221156</v>
      </c>
      <c r="AN145" s="77">
        <f t="shared" ca="1" si="328"/>
        <v>14841.032588784276</v>
      </c>
      <c r="AO145" s="77">
        <f t="shared" ca="1" si="328"/>
        <v>14889.115151518234</v>
      </c>
      <c r="AP145" s="77">
        <f t="shared" ca="1" si="328"/>
        <v>14937.355124050644</v>
      </c>
      <c r="AQ145" s="77">
        <f t="shared" ca="1" si="328"/>
        <v>14985.753021700226</v>
      </c>
      <c r="AR145" s="77">
        <f t="shared" ca="1" si="328"/>
        <v>15034.30936147272</v>
      </c>
      <c r="AS145" s="77">
        <f t="shared" ca="1" si="328"/>
        <v>15083.0246620664</v>
      </c>
      <c r="AT145" s="77">
        <f t="shared" ca="1" si="328"/>
        <v>15131.899443877639</v>
      </c>
      <c r="AU145" s="77">
        <f t="shared" ca="1" si="328"/>
        <v>15180.934229006438</v>
      </c>
      <c r="AV145" s="77">
        <f t="shared" ca="1" si="328"/>
        <v>15230.129541262029</v>
      </c>
      <c r="AW145" s="77">
        <f t="shared" ca="1" si="328"/>
        <v>15279.485906168444</v>
      </c>
      <c r="AX145" s="77">
        <f t="shared" ca="1" si="328"/>
        <v>15329.003850970159</v>
      </c>
      <c r="AY145" s="77">
        <f t="shared" ca="1" si="328"/>
        <v>15378.683904637704</v>
      </c>
      <c r="AZ145" s="77">
        <f t="shared" ca="1" si="328"/>
        <v>15428.526597873326</v>
      </c>
      <c r="BA145" s="77">
        <f t="shared" ca="1" si="328"/>
        <v>15478.532463116646</v>
      </c>
      <c r="BB145" s="77">
        <f t="shared" ca="1" si="328"/>
        <v>15528.702034550352</v>
      </c>
      <c r="BC145" s="77">
        <f t="shared" ca="1" si="328"/>
        <v>15579.035848105914</v>
      </c>
      <c r="BD145" s="77">
        <f t="shared" ca="1" si="328"/>
        <v>15629.534441469305</v>
      </c>
      <c r="BE145" s="77">
        <f t="shared" ca="1" si="328"/>
        <v>15680.198354086737</v>
      </c>
      <c r="BF145" s="77">
        <f t="shared" ca="1" si="328"/>
        <v>15731.028127170428</v>
      </c>
      <c r="BG145" s="77">
        <f t="shared" ca="1" si="328"/>
        <v>15782.024303704378</v>
      </c>
      <c r="BH145" s="77">
        <f t="shared" ca="1" si="328"/>
        <v>15833.18742845019</v>
      </c>
      <c r="BI145" s="77">
        <f t="shared" ca="1" si="328"/>
        <v>15884.518047952863</v>
      </c>
      <c r="BJ145" s="77">
        <f t="shared" ca="1" si="328"/>
        <v>15936.016710546646</v>
      </c>
      <c r="BK145" s="77">
        <f t="shared" ca="1" si="328"/>
        <v>15987.683966360895</v>
      </c>
      <c r="BL145" s="77">
        <f t="shared" ca="1" si="328"/>
        <v>16039.520367325935</v>
      </c>
      <c r="BM145" s="77">
        <f t="shared" ca="1" si="328"/>
        <v>16091.526467178988</v>
      </c>
      <c r="BN145" s="77">
        <f t="shared" ca="1" si="328"/>
        <v>16143.702821470042</v>
      </c>
      <c r="BO145" s="77">
        <f t="shared" ca="1" si="328"/>
        <v>16196.049987567829</v>
      </c>
      <c r="BP145" s="77">
        <f t="shared" ca="1" si="328"/>
        <v>16248.568524665756</v>
      </c>
      <c r="BQ145" s="77">
        <f t="shared" ca="1" si="328"/>
        <v>16301.25899378788</v>
      </c>
      <c r="BR145" s="77">
        <f t="shared" ca="1" si="328"/>
        <v>16354.121957794916</v>
      </c>
      <c r="BS145" s="77">
        <f t="shared" ca="1" si="328"/>
        <v>16407.157981390224</v>
      </c>
      <c r="BT145" s="77">
        <f t="shared" ca="1" si="328"/>
        <v>16460.367631125868</v>
      </c>
      <c r="BU145" s="77">
        <f t="shared" ca="1" si="328"/>
        <v>16513.751475408648</v>
      </c>
      <c r="BV145" s="77">
        <f t="shared" ca="1" si="328"/>
        <v>16567.310084506185</v>
      </c>
      <c r="BW145" s="77">
        <f t="shared" ref="BW145:EH145" ca="1" si="329">SUM(BW130:BW132,BW136:BW139,BW142:BW144)</f>
        <v>16621.044030552999</v>
      </c>
      <c r="BX145" s="77">
        <f t="shared" ca="1" si="329"/>
        <v>16674.953887556643</v>
      </c>
      <c r="BY145" s="77">
        <f t="shared" ca="1" si="329"/>
        <v>16729.040231403815</v>
      </c>
      <c r="BZ145" s="77">
        <f t="shared" ca="1" si="329"/>
        <v>16783.30363986651</v>
      </c>
      <c r="CA145" s="77">
        <f t="shared" ca="1" si="329"/>
        <v>16837.744692608212</v>
      </c>
      <c r="CB145" s="77">
        <f t="shared" ca="1" si="329"/>
        <v>16892.363971190058</v>
      </c>
      <c r="CC145" s="77">
        <f t="shared" ca="1" si="329"/>
        <v>16947.162059077069</v>
      </c>
      <c r="CD145" s="77">
        <f t="shared" ca="1" si="329"/>
        <v>17002.139541644385</v>
      </c>
      <c r="CE145" s="77">
        <f t="shared" ca="1" si="329"/>
        <v>17057.297006183508</v>
      </c>
      <c r="CF145" s="77">
        <f t="shared" ca="1" si="329"/>
        <v>17112.635041908572</v>
      </c>
      <c r="CG145" s="77">
        <f t="shared" ca="1" si="329"/>
        <v>17168.154239962663</v>
      </c>
      <c r="CH145" s="77">
        <f t="shared" ca="1" si="329"/>
        <v>17223.8551934241</v>
      </c>
      <c r="CI145" s="77">
        <f t="shared" ca="1" si="329"/>
        <v>17279.738497312796</v>
      </c>
      <c r="CJ145" s="77">
        <f t="shared" ca="1" si="329"/>
        <v>17335.804748596584</v>
      </c>
      <c r="CK145" s="77">
        <f t="shared" ca="1" si="329"/>
        <v>17392.05454619764</v>
      </c>
      <c r="CL145" s="77">
        <f t="shared" ca="1" si="329"/>
        <v>17448.488490998843</v>
      </c>
      <c r="CM145" s="77">
        <f t="shared" ca="1" si="329"/>
        <v>17505.107185850215</v>
      </c>
      <c r="CN145" s="77">
        <f t="shared" ca="1" si="329"/>
        <v>17561.911235575331</v>
      </c>
      <c r="CO145" s="77">
        <f t="shared" ca="1" si="329"/>
        <v>17618.901246977824</v>
      </c>
      <c r="CP145" s="77">
        <f t="shared" ca="1" si="329"/>
        <v>17676.077828847836</v>
      </c>
      <c r="CQ145" s="77">
        <f t="shared" ca="1" si="329"/>
        <v>17733.44159196852</v>
      </c>
      <c r="CR145" s="77">
        <f t="shared" ca="1" si="329"/>
        <v>17790.993149122594</v>
      </c>
      <c r="CS145" s="77">
        <f t="shared" ca="1" si="329"/>
        <v>17848.733115098854</v>
      </c>
      <c r="CT145" s="77">
        <f t="shared" ca="1" si="329"/>
        <v>17906.662106698746</v>
      </c>
      <c r="CU145" s="77">
        <f t="shared" ca="1" si="329"/>
        <v>17964.780742742983</v>
      </c>
      <c r="CV145" s="77">
        <f t="shared" ca="1" si="329"/>
        <v>18023.089644078125</v>
      </c>
      <c r="CW145" s="77">
        <f t="shared" ca="1" si="329"/>
        <v>18081.589433583227</v>
      </c>
      <c r="CX145" s="77">
        <f t="shared" ca="1" si="329"/>
        <v>18140.280736176483</v>
      </c>
      <c r="CY145" s="77">
        <f t="shared" ca="1" si="329"/>
        <v>18199.164178821906</v>
      </c>
      <c r="CZ145" s="77">
        <f t="shared" ca="1" si="329"/>
        <v>18258.24039053603</v>
      </c>
      <c r="DA145" s="77">
        <f t="shared" ca="1" si="329"/>
        <v>18317.510002394614</v>
      </c>
      <c r="DB145" s="77">
        <f t="shared" ca="1" si="329"/>
        <v>18376.973647539431</v>
      </c>
      <c r="DC145" s="77">
        <f t="shared" ca="1" si="329"/>
        <v>18436.631961184947</v>
      </c>
      <c r="DD145" s="77">
        <f t="shared" ca="1" si="329"/>
        <v>18496.485580625184</v>
      </c>
      <c r="DE145" s="77">
        <f t="shared" ca="1" si="329"/>
        <v>18556.53514524049</v>
      </c>
      <c r="DF145" s="77">
        <f t="shared" ca="1" si="329"/>
        <v>18616.781296504374</v>
      </c>
      <c r="DG145" s="77">
        <f t="shared" ca="1" si="329"/>
        <v>18677.224677990387</v>
      </c>
      <c r="DH145" s="77">
        <f t="shared" ca="1" si="329"/>
        <v>18737.865935378934</v>
      </c>
      <c r="DI145" s="77">
        <f t="shared" ca="1" si="329"/>
        <v>18798.705716464247</v>
      </c>
      <c r="DJ145" s="77">
        <f t="shared" ca="1" si="329"/>
        <v>18859.744671161225</v>
      </c>
      <c r="DK145" s="77">
        <f t="shared" ca="1" si="329"/>
        <v>18920.983451512457</v>
      </c>
      <c r="DL145" s="77">
        <f t="shared" ca="1" si="329"/>
        <v>18982.422711695152</v>
      </c>
      <c r="DM145" s="77">
        <f t="shared" ca="1" si="329"/>
        <v>19044.063108028087</v>
      </c>
      <c r="DN145" s="77">
        <f t="shared" ca="1" si="329"/>
        <v>19105.905298978694</v>
      </c>
      <c r="DO145" s="77">
        <f t="shared" ca="1" si="329"/>
        <v>19167.949945170025</v>
      </c>
      <c r="DP145" s="77">
        <f t="shared" ca="1" si="329"/>
        <v>19230.19770938787</v>
      </c>
      <c r="DQ145" s="77">
        <f t="shared" ca="1" si="329"/>
        <v>19292.649256587792</v>
      </c>
      <c r="DR145" s="77">
        <f t="shared" ca="1" si="329"/>
        <v>19355.305253902228</v>
      </c>
      <c r="DS145" s="77">
        <f t="shared" ca="1" si="329"/>
        <v>19418.166370647683</v>
      </c>
      <c r="DT145" s="77">
        <f t="shared" ca="1" si="329"/>
        <v>19481.233278331769</v>
      </c>
      <c r="DU145" s="77">
        <f t="shared" ca="1" si="329"/>
        <v>19544.506650660493</v>
      </c>
      <c r="DV145" s="77">
        <f t="shared" ca="1" si="329"/>
        <v>19607.987163545356</v>
      </c>
      <c r="DW145" s="77">
        <f t="shared" ca="1" si="329"/>
        <v>19671.675495110638</v>
      </c>
      <c r="DX145" s="77">
        <f t="shared" ca="1" si="329"/>
        <v>19735.572325700636</v>
      </c>
      <c r="DY145" s="77">
        <f t="shared" ca="1" si="329"/>
        <v>19799.678337886889</v>
      </c>
      <c r="DZ145" s="77">
        <f t="shared" ca="1" si="329"/>
        <v>19863.994216475516</v>
      </c>
      <c r="EA145" s="77">
        <f t="shared" ca="1" si="329"/>
        <v>19928.520648514503</v>
      </c>
      <c r="EB145" s="77">
        <f t="shared" ca="1" si="329"/>
        <v>19993.258323301063</v>
      </c>
      <c r="EC145" s="77">
        <f t="shared" ca="1" si="329"/>
        <v>20058.207932388981</v>
      </c>
      <c r="ED145" s="77">
        <f t="shared" ca="1" si="329"/>
        <v>20123.370169596004</v>
      </c>
      <c r="EE145" s="77">
        <f t="shared" ca="1" si="329"/>
        <v>20188.74573101127</v>
      </c>
      <c r="EF145" s="77">
        <f t="shared" ca="1" si="329"/>
        <v>20254.335315002729</v>
      </c>
      <c r="EG145" s="77">
        <f t="shared" ca="1" si="329"/>
        <v>20320.139622224582</v>
      </c>
      <c r="EH145" s="77">
        <f t="shared" ca="1" si="329"/>
        <v>20386.159355624844</v>
      </c>
      <c r="EI145" s="77">
        <f t="shared" ref="EI145:GT145" ca="1" si="330">SUM(EI130:EI132,EI136:EI139,EI142:EI144)</f>
        <v>20452.395220452745</v>
      </c>
      <c r="EJ145" s="77">
        <f t="shared" ca="1" si="330"/>
        <v>20518.847924266338</v>
      </c>
      <c r="EK145" s="77">
        <f t="shared" ca="1" si="330"/>
        <v>20585.518176940044</v>
      </c>
      <c r="EL145" s="77">
        <f t="shared" ca="1" si="330"/>
        <v>20652.406690672218</v>
      </c>
      <c r="EM145" s="77">
        <f t="shared" ca="1" si="330"/>
        <v>20719.514179992762</v>
      </c>
      <c r="EN145" s="77">
        <f t="shared" ca="1" si="330"/>
        <v>20786.841361770788</v>
      </c>
      <c r="EO145" s="77">
        <f t="shared" ca="1" si="330"/>
        <v>20854.388955222221</v>
      </c>
      <c r="EP145" s="77">
        <f t="shared" ca="1" si="330"/>
        <v>20922.157681917521</v>
      </c>
      <c r="EQ145" s="77">
        <f t="shared" ca="1" si="330"/>
        <v>20990.148265789398</v>
      </c>
      <c r="ER145" s="77">
        <f t="shared" ca="1" si="330"/>
        <v>21058.361433140508</v>
      </c>
      <c r="ES145" s="77">
        <f t="shared" ca="1" si="330"/>
        <v>21126.797912651247</v>
      </c>
      <c r="ET145" s="77">
        <f t="shared" ca="1" si="330"/>
        <v>21195.458435387525</v>
      </c>
      <c r="EU145" s="77">
        <f t="shared" ca="1" si="330"/>
        <v>21264.343734808535</v>
      </c>
      <c r="EV145" s="77">
        <f t="shared" ca="1" si="330"/>
        <v>21333.454546774668</v>
      </c>
      <c r="EW145" s="77">
        <f t="shared" ca="1" si="330"/>
        <v>21402.79160955533</v>
      </c>
      <c r="EX145" s="77">
        <f t="shared" ca="1" si="330"/>
        <v>21472.355663836785</v>
      </c>
      <c r="EY145" s="77">
        <f t="shared" ca="1" si="330"/>
        <v>21542.147452730158</v>
      </c>
      <c r="EZ145" s="77">
        <f t="shared" ca="1" si="330"/>
        <v>21612.167721779304</v>
      </c>
      <c r="FA145" s="77">
        <f t="shared" ca="1" si="330"/>
        <v>21682.417218968789</v>
      </c>
      <c r="FB145" s="77">
        <f t="shared" ca="1" si="330"/>
        <v>21752.89669473191</v>
      </c>
      <c r="FC145" s="77">
        <f t="shared" ca="1" si="330"/>
        <v>21823.606901958661</v>
      </c>
      <c r="FD145" s="77">
        <f t="shared" ca="1" si="330"/>
        <v>21894.54859600382</v>
      </c>
      <c r="FE145" s="77">
        <f t="shared" ca="1" si="330"/>
        <v>21965.722534694985</v>
      </c>
      <c r="FF145" s="77">
        <f t="shared" ca="1" si="330"/>
        <v>22037.129478340707</v>
      </c>
      <c r="FG145" s="77">
        <f t="shared" ca="1" si="330"/>
        <v>22108.770189738567</v>
      </c>
      <c r="FH145" s="77">
        <f t="shared" ca="1" si="330"/>
        <v>22180.645434183345</v>
      </c>
      <c r="FI145" s="77">
        <f t="shared" ca="1" si="330"/>
        <v>22252.755979475223</v>
      </c>
      <c r="FJ145" s="77">
        <f t="shared" ca="1" si="330"/>
        <v>22325.10259592794</v>
      </c>
      <c r="FK145" s="77">
        <f t="shared" ca="1" si="330"/>
        <v>22397.68605637705</v>
      </c>
      <c r="FL145" s="77">
        <f t="shared" ca="1" si="330"/>
        <v>22470.507136188156</v>
      </c>
      <c r="FM145" s="77">
        <f t="shared" ca="1" si="330"/>
        <v>22543.566613265219</v>
      </c>
      <c r="FN145" s="77">
        <f t="shared" ca="1" si="330"/>
        <v>22616.865268058864</v>
      </c>
      <c r="FO145" s="77">
        <f t="shared" ca="1" si="330"/>
        <v>22690.403883574687</v>
      </c>
      <c r="FP145" s="77">
        <f t="shared" ca="1" si="330"/>
        <v>22764.183245381646</v>
      </c>
      <c r="FQ145" s="77">
        <f t="shared" ca="1" si="330"/>
        <v>22838.204141620467</v>
      </c>
      <c r="FR145" s="77">
        <f t="shared" ca="1" si="330"/>
        <v>22912.467363012012</v>
      </c>
      <c r="FS145" s="77">
        <f t="shared" ca="1" si="330"/>
        <v>22986.973702865787</v>
      </c>
      <c r="FT145" s="77">
        <f t="shared" ca="1" si="330"/>
        <v>23061.723957088361</v>
      </c>
      <c r="FU145" s="77">
        <f t="shared" ca="1" si="330"/>
        <v>23136.718924191915</v>
      </c>
      <c r="FV145" s="77">
        <f t="shared" ca="1" si="330"/>
        <v>23211.959405302739</v>
      </c>
      <c r="FW145" s="77">
        <f t="shared" ca="1" si="330"/>
        <v>23287.446204169806</v>
      </c>
      <c r="FX145" s="77">
        <f t="shared" ca="1" si="330"/>
        <v>23363.180127173353</v>
      </c>
      <c r="FY145" s="77">
        <f t="shared" ca="1" si="330"/>
        <v>23439.161983333513</v>
      </c>
      <c r="FZ145" s="77">
        <f t="shared" ca="1" si="330"/>
        <v>23515.392584318895</v>
      </c>
      <c r="GA145" s="77">
        <f t="shared" ca="1" si="330"/>
        <v>23591.872744455351</v>
      </c>
      <c r="GB145" s="77">
        <f t="shared" ca="1" si="330"/>
        <v>23668.603280734595</v>
      </c>
      <c r="GC145" s="77">
        <f t="shared" ca="1" si="330"/>
        <v>23745.585012822961</v>
      </c>
      <c r="GD145" s="77">
        <f t="shared" ca="1" si="330"/>
        <v>23822.818763070176</v>
      </c>
      <c r="GE145" s="77">
        <f t="shared" ca="1" si="330"/>
        <v>23900.305356518096</v>
      </c>
      <c r="GF145" s="77">
        <f t="shared" ca="1" si="330"/>
        <v>23978.045620909565</v>
      </c>
      <c r="GG145" s="77">
        <f t="shared" ca="1" si="330"/>
        <v>24056.040386697267</v>
      </c>
      <c r="GH145" s="77">
        <f t="shared" ca="1" si="330"/>
        <v>24134.290487052527</v>
      </c>
      <c r="GI145" s="77">
        <f t="shared" ca="1" si="330"/>
        <v>24212.796757874279</v>
      </c>
      <c r="GJ145" s="77">
        <f t="shared" ca="1" si="330"/>
        <v>24291.560037797972</v>
      </c>
      <c r="GK145" s="77">
        <f t="shared" ca="1" si="330"/>
        <v>24370.581168204528</v>
      </c>
      <c r="GL145" s="77">
        <f t="shared" ca="1" si="330"/>
        <v>24449.860993229333</v>
      </c>
      <c r="GM145" s="77">
        <f t="shared" ca="1" si="330"/>
        <v>24529.400359771244</v>
      </c>
      <c r="GN145" s="77">
        <f t="shared" ca="1" si="330"/>
        <v>24609.200117501652</v>
      </c>
      <c r="GO145" s="77">
        <f t="shared" ca="1" si="330"/>
        <v>24689.261118873561</v>
      </c>
      <c r="GP145" s="77">
        <f t="shared" ca="1" si="330"/>
        <v>24769.584219130658</v>
      </c>
      <c r="GQ145" s="77">
        <f t="shared" ca="1" si="330"/>
        <v>24850.170276316501</v>
      </c>
      <c r="GR145" s="77">
        <f t="shared" ca="1" si="330"/>
        <v>24931.020151283632</v>
      </c>
      <c r="GS145" s="77">
        <f t="shared" ca="1" si="330"/>
        <v>25012.134707702837</v>
      </c>
      <c r="GT145" s="77">
        <f t="shared" ca="1" si="330"/>
        <v>25093.51481207231</v>
      </c>
      <c r="GU145" s="77">
        <f t="shared" ref="GU145:IL145" ca="1" si="331">SUM(GU130:GU132,GU136:GU139,GU142:GU144)</f>
        <v>25175.16133372693</v>
      </c>
      <c r="GV145" s="77">
        <f t="shared" ca="1" si="331"/>
        <v>25257.075144847575</v>
      </c>
      <c r="GW145" s="77">
        <f t="shared" ca="1" si="331"/>
        <v>25339.257120470396</v>
      </c>
      <c r="GX145" s="77">
        <f t="shared" ca="1" si="331"/>
        <v>25421.708138496189</v>
      </c>
      <c r="GY145" s="77">
        <f t="shared" ca="1" si="331"/>
        <v>25504.429079699778</v>
      </c>
      <c r="GZ145" s="77">
        <f t="shared" ca="1" si="331"/>
        <v>25587.420827739406</v>
      </c>
      <c r="HA145" s="77">
        <f t="shared" ca="1" si="331"/>
        <v>25670.684269166191</v>
      </c>
      <c r="HB145" s="77">
        <f t="shared" ca="1" si="331"/>
        <v>25754.220293433569</v>
      </c>
      <c r="HC145" s="77">
        <f t="shared" ca="1" si="331"/>
        <v>25838.029792906837</v>
      </c>
      <c r="HD145" s="77">
        <f t="shared" ca="1" si="331"/>
        <v>25922.113662872667</v>
      </c>
      <c r="HE145" s="77">
        <f t="shared" ca="1" si="331"/>
        <v>26006.472801548636</v>
      </c>
      <c r="HF145" s="77">
        <f t="shared" ca="1" si="331"/>
        <v>26091.10811009289</v>
      </c>
      <c r="HG145" s="77">
        <f t="shared" ca="1" si="331"/>
        <v>26176.020492613694</v>
      </c>
      <c r="HH145" s="77">
        <f t="shared" ca="1" si="331"/>
        <v>26261.210856179165</v>
      </c>
      <c r="HI145" s="77">
        <f t="shared" ca="1" si="331"/>
        <v>26346.680110826896</v>
      </c>
      <c r="HJ145" s="77">
        <f t="shared" ca="1" si="331"/>
        <v>26432.429169573719</v>
      </c>
      <c r="HK145" s="77">
        <f t="shared" ca="1" si="331"/>
        <v>26518.45894842545</v>
      </c>
      <c r="HL145" s="77">
        <f t="shared" ca="1" si="331"/>
        <v>26604.770366386663</v>
      </c>
      <c r="HM145" s="77">
        <f t="shared" ca="1" si="331"/>
        <v>26691.364345470512</v>
      </c>
      <c r="HN145" s="77">
        <f t="shared" ca="1" si="331"/>
        <v>26778.241810708598</v>
      </c>
      <c r="HO145" s="77">
        <f t="shared" ca="1" si="331"/>
        <v>26865.403690160798</v>
      </c>
      <c r="HP145" s="77">
        <f t="shared" ca="1" si="331"/>
        <v>26952.850914925257</v>
      </c>
      <c r="HQ145" s="77">
        <f t="shared" ca="1" si="331"/>
        <v>27040.584419148272</v>
      </c>
      <c r="HR145" s="77">
        <f t="shared" ca="1" si="331"/>
        <v>27128.605140034284</v>
      </c>
      <c r="HS145" s="77">
        <f t="shared" ca="1" si="331"/>
        <v>27216.914017855925</v>
      </c>
      <c r="HT145" s="77">
        <f t="shared" ca="1" si="331"/>
        <v>27305.511995964014</v>
      </c>
      <c r="HU145" s="77">
        <f t="shared" ca="1" si="331"/>
        <v>27394.400020797653</v>
      </c>
      <c r="HV145" s="77">
        <f t="shared" ca="1" si="331"/>
        <v>27483.579041894362</v>
      </c>
      <c r="HW145" s="77">
        <f t="shared" ca="1" si="331"/>
        <v>27573.050011900159</v>
      </c>
      <c r="HX145" s="77">
        <f t="shared" ca="1" si="331"/>
        <v>27662.813886579817</v>
      </c>
      <c r="HY145" s="77">
        <f t="shared" ca="1" si="331"/>
        <v>27752.871624827028</v>
      </c>
      <c r="HZ145" s="77">
        <f t="shared" ca="1" si="331"/>
        <v>27843.224188674627</v>
      </c>
      <c r="IA145" s="77">
        <f t="shared" ca="1" si="331"/>
        <v>27933.872543304911</v>
      </c>
      <c r="IB145" s="77">
        <f t="shared" ca="1" si="331"/>
        <v>28024.817657059943</v>
      </c>
      <c r="IC145" s="77">
        <f t="shared" ca="1" si="331"/>
        <v>28116.060501451877</v>
      </c>
      <c r="ID145" s="77">
        <f t="shared" ca="1" si="331"/>
        <v>28116.060501451877</v>
      </c>
      <c r="IE145" s="77">
        <f t="shared" ca="1" si="331"/>
        <v>28116.060501451877</v>
      </c>
      <c r="IF145" s="77">
        <f t="shared" ca="1" si="331"/>
        <v>28116.060501451877</v>
      </c>
      <c r="IG145" s="77">
        <f t="shared" ca="1" si="331"/>
        <v>28116.060501451877</v>
      </c>
      <c r="IH145" s="77">
        <f t="shared" ca="1" si="331"/>
        <v>28116.060501451877</v>
      </c>
      <c r="II145" s="77">
        <f t="shared" ca="1" si="331"/>
        <v>28116.060501451877</v>
      </c>
      <c r="IJ145" s="77">
        <f t="shared" ca="1" si="331"/>
        <v>28116.060501451877</v>
      </c>
      <c r="IK145" s="77">
        <f t="shared" ca="1" si="331"/>
        <v>28116.060501451877</v>
      </c>
      <c r="IL145" s="77">
        <f t="shared" ca="1" si="331"/>
        <v>28116.060501451877</v>
      </c>
    </row>
    <row r="146" spans="2:246" s="48" customFormat="1" ht="12" customHeight="1" outlineLevel="1" x14ac:dyDescent="0.2">
      <c r="B146" s="63"/>
      <c r="C146" s="64"/>
      <c r="D146" s="65"/>
      <c r="E146" s="66"/>
      <c r="F146" s="66"/>
      <c r="G146" s="98"/>
      <c r="H146" s="98"/>
      <c r="I146" s="98"/>
      <c r="J146" s="98"/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98"/>
      <c r="AU146" s="98"/>
      <c r="AV146" s="98"/>
      <c r="AW146" s="98"/>
      <c r="AX146" s="98"/>
      <c r="AY146" s="98"/>
      <c r="AZ146" s="98"/>
      <c r="BA146" s="98"/>
      <c r="BB146" s="98"/>
      <c r="BC146" s="98"/>
      <c r="BD146" s="98"/>
      <c r="BE146" s="98"/>
      <c r="BF146" s="98"/>
      <c r="BG146" s="98"/>
      <c r="BH146" s="98"/>
      <c r="BI146" s="98"/>
      <c r="BJ146" s="98"/>
      <c r="BK146" s="98"/>
      <c r="BL146" s="98"/>
      <c r="BM146" s="98"/>
      <c r="BN146" s="98"/>
      <c r="BO146" s="98"/>
      <c r="BP146" s="98"/>
      <c r="BQ146" s="98"/>
      <c r="BR146" s="98"/>
      <c r="BS146" s="98"/>
      <c r="BT146" s="98"/>
      <c r="BU146" s="98"/>
      <c r="BV146" s="98"/>
      <c r="BW146" s="98"/>
      <c r="BX146" s="98"/>
      <c r="BY146" s="98"/>
      <c r="BZ146" s="98"/>
      <c r="CA146" s="98"/>
      <c r="CB146" s="98"/>
      <c r="CC146" s="98"/>
      <c r="CD146" s="98"/>
      <c r="CE146" s="98"/>
      <c r="CF146" s="98"/>
      <c r="CG146" s="98"/>
      <c r="CH146" s="98"/>
      <c r="CI146" s="98"/>
      <c r="CJ146" s="98"/>
      <c r="CK146" s="98"/>
      <c r="CL146" s="98"/>
      <c r="CM146" s="98"/>
      <c r="CN146" s="98"/>
      <c r="CO146" s="98"/>
      <c r="CP146" s="98"/>
      <c r="CQ146" s="98"/>
      <c r="CR146" s="98"/>
      <c r="CS146" s="98"/>
      <c r="CT146" s="98"/>
      <c r="CU146" s="98"/>
      <c r="CV146" s="98"/>
      <c r="CW146" s="98"/>
      <c r="CX146" s="98"/>
      <c r="CY146" s="98"/>
      <c r="CZ146" s="98"/>
      <c r="DA146" s="98"/>
      <c r="DB146" s="98"/>
      <c r="DC146" s="98"/>
      <c r="DD146" s="98"/>
      <c r="DE146" s="98"/>
      <c r="DF146" s="98"/>
      <c r="DG146" s="98"/>
      <c r="DH146" s="98"/>
      <c r="DI146" s="98"/>
      <c r="DJ146" s="98"/>
      <c r="DK146" s="98"/>
      <c r="DL146" s="98"/>
      <c r="DM146" s="98"/>
      <c r="DN146" s="98"/>
      <c r="DO146" s="98"/>
      <c r="DP146" s="98"/>
      <c r="DQ146" s="98"/>
      <c r="DR146" s="98"/>
      <c r="DS146" s="98"/>
      <c r="DT146" s="98"/>
      <c r="DU146" s="98"/>
      <c r="DV146" s="98"/>
      <c r="DW146" s="98"/>
      <c r="DX146" s="98"/>
      <c r="DY146" s="98"/>
      <c r="DZ146" s="98"/>
      <c r="EA146" s="98"/>
      <c r="EB146" s="98"/>
      <c r="EC146" s="98"/>
      <c r="ED146" s="98"/>
      <c r="EE146" s="98"/>
      <c r="EF146" s="98"/>
      <c r="EG146" s="98"/>
      <c r="EH146" s="98"/>
      <c r="EI146" s="98"/>
      <c r="EJ146" s="98"/>
      <c r="EK146" s="98"/>
      <c r="EL146" s="98"/>
      <c r="EM146" s="98"/>
      <c r="EN146" s="98"/>
      <c r="EO146" s="98"/>
      <c r="EP146" s="98"/>
      <c r="EQ146" s="98"/>
      <c r="ER146" s="98"/>
      <c r="ES146" s="98"/>
      <c r="ET146" s="98"/>
      <c r="EU146" s="98"/>
      <c r="EV146" s="98"/>
      <c r="EW146" s="98"/>
      <c r="EX146" s="98"/>
      <c r="EY146" s="98"/>
      <c r="EZ146" s="98"/>
      <c r="FA146" s="98"/>
      <c r="FB146" s="98"/>
      <c r="FC146" s="98"/>
      <c r="FD146" s="98"/>
      <c r="FE146" s="98"/>
      <c r="FF146" s="98"/>
      <c r="FG146" s="98"/>
      <c r="FH146" s="98"/>
      <c r="FI146" s="98"/>
      <c r="FJ146" s="98"/>
      <c r="FK146" s="98"/>
      <c r="FL146" s="98"/>
      <c r="FM146" s="98"/>
      <c r="FN146" s="98"/>
      <c r="FO146" s="98"/>
      <c r="FP146" s="98"/>
      <c r="FQ146" s="98"/>
      <c r="FR146" s="98"/>
      <c r="FS146" s="98"/>
      <c r="FT146" s="98"/>
      <c r="FU146" s="98"/>
      <c r="FV146" s="98"/>
      <c r="FW146" s="98"/>
      <c r="FX146" s="98"/>
      <c r="FY146" s="98"/>
      <c r="FZ146" s="98"/>
      <c r="GA146" s="98"/>
      <c r="GB146" s="98"/>
      <c r="GC146" s="98"/>
      <c r="GD146" s="98"/>
      <c r="GE146" s="98"/>
      <c r="GF146" s="98"/>
      <c r="GG146" s="98"/>
      <c r="GH146" s="98"/>
      <c r="GI146" s="98"/>
      <c r="GJ146" s="98"/>
      <c r="GK146" s="98"/>
      <c r="GL146" s="98"/>
      <c r="GM146" s="98"/>
      <c r="GN146" s="98"/>
      <c r="GO146" s="98"/>
      <c r="GP146" s="98"/>
      <c r="GQ146" s="98"/>
      <c r="GR146" s="98"/>
      <c r="GS146" s="98"/>
      <c r="GT146" s="98"/>
      <c r="GU146" s="98"/>
      <c r="GV146" s="98"/>
      <c r="GW146" s="98"/>
      <c r="GX146" s="98"/>
      <c r="GY146" s="98"/>
      <c r="GZ146" s="98"/>
      <c r="HA146" s="98"/>
      <c r="HB146" s="98"/>
      <c r="HC146" s="98"/>
      <c r="HD146" s="98"/>
      <c r="HE146" s="98"/>
      <c r="HF146" s="98"/>
      <c r="HG146" s="98"/>
      <c r="HH146" s="98"/>
      <c r="HI146" s="98"/>
      <c r="HJ146" s="98"/>
      <c r="HK146" s="98"/>
      <c r="HL146" s="98"/>
      <c r="HM146" s="98"/>
      <c r="HN146" s="98"/>
      <c r="HO146" s="98"/>
      <c r="HP146" s="98"/>
      <c r="HQ146" s="98"/>
      <c r="HR146" s="98"/>
      <c r="HS146" s="98"/>
      <c r="HT146" s="98"/>
      <c r="HU146" s="98"/>
      <c r="HV146" s="98"/>
      <c r="HW146" s="98"/>
      <c r="HX146" s="98"/>
      <c r="HY146" s="98"/>
      <c r="HZ146" s="98"/>
      <c r="IA146" s="98"/>
      <c r="IB146" s="98"/>
      <c r="IC146" s="98"/>
      <c r="ID146" s="98"/>
      <c r="IE146" s="98"/>
      <c r="IF146" s="98"/>
      <c r="IG146" s="98"/>
      <c r="IH146" s="98"/>
      <c r="II146" s="98"/>
      <c r="IJ146" s="98"/>
      <c r="IK146" s="98"/>
      <c r="IL146" s="98"/>
    </row>
    <row r="147" spans="2:246" ht="12" customHeight="1" outlineLevel="1" x14ac:dyDescent="0.3">
      <c r="B147" s="42" t="s">
        <v>312</v>
      </c>
      <c r="C147" s="3"/>
      <c r="D147" s="3"/>
      <c r="E147" s="3"/>
      <c r="F147" s="3"/>
      <c r="G147" s="3"/>
    </row>
    <row r="148" spans="2:246" ht="12" customHeight="1" outlineLevel="2" x14ac:dyDescent="0.3">
      <c r="B148" s="7" t="s">
        <v>292</v>
      </c>
      <c r="C148" s="56" t="s">
        <v>150</v>
      </c>
      <c r="D148" s="85">
        <f t="shared" ref="D148:D155" ca="1" si="332">SUM(G148:IL148)</f>
        <v>5500</v>
      </c>
      <c r="E148" s="48"/>
      <c r="F148" s="48"/>
      <c r="G148" s="85">
        <f ca="1">SUMPRODUCT(Assump!$D$109:$D$118,Assump!J109:J118)*G11</f>
        <v>0</v>
      </c>
      <c r="H148" s="85">
        <f ca="1">SUMPRODUCT(Assump!$D$109:$D$118,Assump!K109:K118)*H11</f>
        <v>0</v>
      </c>
      <c r="I148" s="85">
        <f ca="1">SUMPRODUCT(Assump!$D$109:$D$118,Assump!L109:L118)*I11</f>
        <v>0</v>
      </c>
      <c r="J148" s="85">
        <f ca="1">SUMPRODUCT(Assump!$D$109:$D$118,Assump!M109:M118)*J11</f>
        <v>0</v>
      </c>
      <c r="K148" s="85">
        <f ca="1">SUMPRODUCT(Assump!$D$109:$D$118,Assump!N109:N118)*K11</f>
        <v>0</v>
      </c>
      <c r="L148" s="85">
        <f ca="1">SUMPRODUCT(Assump!$D$109:$D$118,Assump!O109:O118)*L11</f>
        <v>0</v>
      </c>
      <c r="M148" s="85">
        <f ca="1">SUMPRODUCT(Assump!$D$109:$D$118,Assump!P109:P118)*M11</f>
        <v>0</v>
      </c>
      <c r="N148" s="85">
        <f ca="1">SUMPRODUCT(Assump!$D$109:$D$118,Assump!Q109:Q118)*N11</f>
        <v>0</v>
      </c>
      <c r="O148" s="85">
        <f ca="1">SUMPRODUCT(Assump!$D$109:$D$118,Assump!R109:R118)*O11</f>
        <v>0</v>
      </c>
      <c r="P148" s="85">
        <f ca="1">SUMPRODUCT(Assump!$D$109:$D$118,Assump!S109:S118)*P11</f>
        <v>1050</v>
      </c>
      <c r="Q148" s="85">
        <f ca="1">SUMPRODUCT(Assump!$D$109:$D$118,Assump!T109:T118)*Q11</f>
        <v>2450</v>
      </c>
      <c r="R148" s="85">
        <f ca="1">SUMPRODUCT(Assump!$D$109:$D$118,Assump!U109:U118)*R11</f>
        <v>2000</v>
      </c>
      <c r="S148" s="85"/>
      <c r="T148" s="85"/>
      <c r="U148" s="85"/>
      <c r="V148" s="85"/>
      <c r="W148" s="85"/>
    </row>
    <row r="149" spans="2:246" ht="12" customHeight="1" outlineLevel="2" x14ac:dyDescent="0.3">
      <c r="B149" s="7" t="s">
        <v>116</v>
      </c>
      <c r="C149" s="56" t="s">
        <v>150</v>
      </c>
      <c r="D149" s="85">
        <f t="shared" ca="1" si="332"/>
        <v>4600</v>
      </c>
      <c r="E149" s="48"/>
      <c r="F149" s="48"/>
      <c r="G149" s="85">
        <f ca="1">SUMPRODUCT(Assump!$D$120:$D$125,Assump!J120:J125)*G11</f>
        <v>0</v>
      </c>
      <c r="H149" s="85">
        <f ca="1">SUMPRODUCT(Assump!$D$120:$D$125,Assump!K120:K125)*H11</f>
        <v>0</v>
      </c>
      <c r="I149" s="85">
        <f ca="1">SUMPRODUCT(Assump!$D$120:$D$125,Assump!L120:L125)*I11</f>
        <v>0</v>
      </c>
      <c r="J149" s="85">
        <f ca="1">SUMPRODUCT(Assump!$D$120:$D$125,Assump!M120:M125)*J11</f>
        <v>0</v>
      </c>
      <c r="K149" s="85">
        <f ca="1">SUMPRODUCT(Assump!$D$120:$D$125,Assump!N120:N125)*K11</f>
        <v>0</v>
      </c>
      <c r="L149" s="85">
        <f ca="1">SUMPRODUCT(Assump!$D$120:$D$125,Assump!O120:O125)*L11</f>
        <v>0</v>
      </c>
      <c r="M149" s="85">
        <f ca="1">SUMPRODUCT(Assump!$D$120:$D$125,Assump!P120:P125)*M11</f>
        <v>0</v>
      </c>
      <c r="N149" s="85">
        <f ca="1">SUMPRODUCT(Assump!$D$120:$D$125,Assump!Q120:Q125)*N11</f>
        <v>0</v>
      </c>
      <c r="O149" s="85">
        <f ca="1">SUMPRODUCT(Assump!$D$120:$D$125,Assump!R120:R125)*O11</f>
        <v>0</v>
      </c>
      <c r="P149" s="85">
        <f ca="1">SUMPRODUCT(Assump!$D$120:$D$125,Assump!S120:S125)*P11</f>
        <v>0</v>
      </c>
      <c r="Q149" s="85">
        <f ca="1">SUMPRODUCT(Assump!$D$120:$D$125,Assump!T120:T125)*Q11</f>
        <v>1900</v>
      </c>
      <c r="R149" s="85">
        <f ca="1">SUMPRODUCT(Assump!$D$120:$D$125,Assump!U120:U125)*R11</f>
        <v>2700</v>
      </c>
      <c r="S149" s="85"/>
      <c r="T149" s="85"/>
      <c r="U149" s="85"/>
      <c r="V149" s="85"/>
      <c r="W149" s="85"/>
    </row>
    <row r="150" spans="2:246" ht="12" customHeight="1" outlineLevel="2" x14ac:dyDescent="0.3">
      <c r="B150" s="7" t="s">
        <v>117</v>
      </c>
      <c r="C150" s="56" t="s">
        <v>150</v>
      </c>
      <c r="D150" s="85">
        <f t="shared" si="332"/>
        <v>0</v>
      </c>
      <c r="E150" s="48"/>
      <c r="F150" s="48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</row>
    <row r="151" spans="2:246" ht="12" customHeight="1" outlineLevel="2" x14ac:dyDescent="0.3">
      <c r="B151" s="7" t="s">
        <v>173</v>
      </c>
      <c r="C151" s="56" t="s">
        <v>150</v>
      </c>
      <c r="D151" s="85">
        <f t="shared" ca="1" si="332"/>
        <v>230</v>
      </c>
      <c r="E151" s="48"/>
      <c r="F151" s="48"/>
      <c r="G151" s="85">
        <f ca="1">Assump!$D$126*Assump!J126*G11</f>
        <v>0</v>
      </c>
      <c r="H151" s="85">
        <f ca="1">Assump!$D$126*Assump!K126*H11</f>
        <v>0</v>
      </c>
      <c r="I151" s="85">
        <f ca="1">Assump!$D$126*Assump!L126*I11</f>
        <v>0</v>
      </c>
      <c r="J151" s="85">
        <f ca="1">Assump!$D$126*Assump!M126*J11</f>
        <v>0</v>
      </c>
      <c r="K151" s="85">
        <f ca="1">Assump!$D$126*Assump!N126*K11</f>
        <v>0</v>
      </c>
      <c r="L151" s="85">
        <f ca="1">Assump!$D$126*Assump!O126*L11</f>
        <v>0</v>
      </c>
      <c r="M151" s="85">
        <f ca="1">Assump!$D$126*Assump!P126*M11</f>
        <v>0</v>
      </c>
      <c r="N151" s="85">
        <f ca="1">Assump!$D$126*Assump!Q126*N11</f>
        <v>0</v>
      </c>
      <c r="O151" s="85">
        <f ca="1">Assump!$D$126*Assump!R126*O11</f>
        <v>0</v>
      </c>
      <c r="P151" s="85">
        <f ca="1">Assump!$D$126*Assump!S126*P11</f>
        <v>0</v>
      </c>
      <c r="Q151" s="85">
        <f ca="1">Assump!$D$126*Assump!T126*Q11</f>
        <v>115</v>
      </c>
      <c r="R151" s="85">
        <f ca="1">Assump!$D$126*Assump!U126*R11</f>
        <v>115</v>
      </c>
      <c r="S151" s="85"/>
      <c r="T151" s="85"/>
      <c r="U151" s="85"/>
      <c r="V151" s="85"/>
      <c r="W151" s="85"/>
    </row>
    <row r="152" spans="2:246" ht="12" customHeight="1" outlineLevel="2" x14ac:dyDescent="0.3">
      <c r="B152" s="7" t="s">
        <v>293</v>
      </c>
      <c r="C152" s="56" t="s">
        <v>150</v>
      </c>
      <c r="D152" s="85">
        <f t="shared" ca="1" si="332"/>
        <v>3514.8547933213467</v>
      </c>
      <c r="E152" s="48"/>
      <c r="F152" s="48"/>
      <c r="G152" s="85">
        <f t="shared" ref="G152:BR152" ca="1" si="333">SUM(G153:G154)</f>
        <v>292.90456611011223</v>
      </c>
      <c r="H152" s="85">
        <f t="shared" ca="1" si="333"/>
        <v>292.90456611011223</v>
      </c>
      <c r="I152" s="85">
        <f t="shared" ca="1" si="333"/>
        <v>292.90456611011223</v>
      </c>
      <c r="J152" s="85">
        <f t="shared" ca="1" si="333"/>
        <v>292.90456611011223</v>
      </c>
      <c r="K152" s="85">
        <f t="shared" ca="1" si="333"/>
        <v>292.90456611011223</v>
      </c>
      <c r="L152" s="85">
        <f t="shared" ca="1" si="333"/>
        <v>292.90456611011223</v>
      </c>
      <c r="M152" s="85">
        <f t="shared" ca="1" si="333"/>
        <v>292.90456611011223</v>
      </c>
      <c r="N152" s="85">
        <f t="shared" ca="1" si="333"/>
        <v>292.90456611011223</v>
      </c>
      <c r="O152" s="85">
        <f t="shared" ca="1" si="333"/>
        <v>292.90456611011223</v>
      </c>
      <c r="P152" s="85">
        <f t="shared" ca="1" si="333"/>
        <v>292.90456611011223</v>
      </c>
      <c r="Q152" s="85">
        <f t="shared" ca="1" si="333"/>
        <v>292.90456611011223</v>
      </c>
      <c r="R152" s="85">
        <f t="shared" ca="1" si="333"/>
        <v>292.90456611011223</v>
      </c>
      <c r="S152" s="85">
        <f t="shared" ca="1" si="333"/>
        <v>0</v>
      </c>
      <c r="T152" s="85">
        <f t="shared" ca="1" si="333"/>
        <v>0</v>
      </c>
      <c r="U152" s="85">
        <f t="shared" ca="1" si="333"/>
        <v>0</v>
      </c>
      <c r="V152" s="85">
        <f t="shared" ca="1" si="333"/>
        <v>0</v>
      </c>
      <c r="W152" s="85">
        <f t="shared" ca="1" si="333"/>
        <v>0</v>
      </c>
      <c r="X152" s="85">
        <f t="shared" ca="1" si="333"/>
        <v>0</v>
      </c>
      <c r="Y152" s="85">
        <f t="shared" ca="1" si="333"/>
        <v>0</v>
      </c>
      <c r="Z152" s="85">
        <f t="shared" ca="1" si="333"/>
        <v>0</v>
      </c>
      <c r="AA152" s="85">
        <f t="shared" ca="1" si="333"/>
        <v>0</v>
      </c>
      <c r="AB152" s="85">
        <f t="shared" ca="1" si="333"/>
        <v>0</v>
      </c>
      <c r="AC152" s="85">
        <f t="shared" ca="1" si="333"/>
        <v>0</v>
      </c>
      <c r="AD152" s="85">
        <f t="shared" ca="1" si="333"/>
        <v>0</v>
      </c>
      <c r="AE152" s="85">
        <f t="shared" ca="1" si="333"/>
        <v>0</v>
      </c>
      <c r="AF152" s="85">
        <f t="shared" ca="1" si="333"/>
        <v>0</v>
      </c>
      <c r="AG152" s="85">
        <f t="shared" ca="1" si="333"/>
        <v>0</v>
      </c>
      <c r="AH152" s="85">
        <f t="shared" ca="1" si="333"/>
        <v>0</v>
      </c>
      <c r="AI152" s="85">
        <f t="shared" ca="1" si="333"/>
        <v>0</v>
      </c>
      <c r="AJ152" s="85">
        <f t="shared" ca="1" si="333"/>
        <v>0</v>
      </c>
      <c r="AK152" s="85">
        <f t="shared" ca="1" si="333"/>
        <v>0</v>
      </c>
      <c r="AL152" s="85">
        <f t="shared" ca="1" si="333"/>
        <v>0</v>
      </c>
      <c r="AM152" s="85">
        <f t="shared" ca="1" si="333"/>
        <v>0</v>
      </c>
      <c r="AN152" s="85">
        <f t="shared" ca="1" si="333"/>
        <v>0</v>
      </c>
      <c r="AO152" s="85">
        <f t="shared" ca="1" si="333"/>
        <v>0</v>
      </c>
      <c r="AP152" s="85">
        <f t="shared" ca="1" si="333"/>
        <v>0</v>
      </c>
      <c r="AQ152" s="85">
        <f t="shared" ca="1" si="333"/>
        <v>0</v>
      </c>
      <c r="AR152" s="85">
        <f t="shared" ca="1" si="333"/>
        <v>0</v>
      </c>
      <c r="AS152" s="85">
        <f t="shared" ca="1" si="333"/>
        <v>0</v>
      </c>
      <c r="AT152" s="85">
        <f t="shared" ca="1" si="333"/>
        <v>0</v>
      </c>
      <c r="AU152" s="85">
        <f t="shared" ca="1" si="333"/>
        <v>0</v>
      </c>
      <c r="AV152" s="85">
        <f t="shared" ca="1" si="333"/>
        <v>0</v>
      </c>
      <c r="AW152" s="85">
        <f t="shared" ca="1" si="333"/>
        <v>0</v>
      </c>
      <c r="AX152" s="85">
        <f t="shared" ca="1" si="333"/>
        <v>0</v>
      </c>
      <c r="AY152" s="85">
        <f t="shared" ca="1" si="333"/>
        <v>0</v>
      </c>
      <c r="AZ152" s="85">
        <f t="shared" ca="1" si="333"/>
        <v>0</v>
      </c>
      <c r="BA152" s="85">
        <f t="shared" ca="1" si="333"/>
        <v>0</v>
      </c>
      <c r="BB152" s="85">
        <f t="shared" ca="1" si="333"/>
        <v>0</v>
      </c>
      <c r="BC152" s="85">
        <f t="shared" ca="1" si="333"/>
        <v>0</v>
      </c>
      <c r="BD152" s="85">
        <f t="shared" ca="1" si="333"/>
        <v>0</v>
      </c>
      <c r="BE152" s="85">
        <f t="shared" ca="1" si="333"/>
        <v>0</v>
      </c>
      <c r="BF152" s="85">
        <f t="shared" ca="1" si="333"/>
        <v>0</v>
      </c>
      <c r="BG152" s="85">
        <f t="shared" ca="1" si="333"/>
        <v>0</v>
      </c>
      <c r="BH152" s="85">
        <f t="shared" ca="1" si="333"/>
        <v>0</v>
      </c>
      <c r="BI152" s="85">
        <f t="shared" ca="1" si="333"/>
        <v>0</v>
      </c>
      <c r="BJ152" s="85">
        <f t="shared" ca="1" si="333"/>
        <v>0</v>
      </c>
      <c r="BK152" s="85">
        <f t="shared" ca="1" si="333"/>
        <v>0</v>
      </c>
      <c r="BL152" s="85">
        <f t="shared" ca="1" si="333"/>
        <v>0</v>
      </c>
      <c r="BM152" s="85">
        <f t="shared" ca="1" si="333"/>
        <v>0</v>
      </c>
      <c r="BN152" s="85">
        <f t="shared" ca="1" si="333"/>
        <v>0</v>
      </c>
      <c r="BO152" s="85">
        <f t="shared" ca="1" si="333"/>
        <v>0</v>
      </c>
      <c r="BP152" s="85">
        <f t="shared" ca="1" si="333"/>
        <v>0</v>
      </c>
      <c r="BQ152" s="85">
        <f t="shared" ca="1" si="333"/>
        <v>0</v>
      </c>
      <c r="BR152" s="85">
        <f t="shared" ca="1" si="333"/>
        <v>0</v>
      </c>
      <c r="BS152" s="85">
        <f t="shared" ref="BS152:ED152" ca="1" si="334">SUM(BS153:BS154)</f>
        <v>0</v>
      </c>
      <c r="BT152" s="85">
        <f t="shared" ca="1" si="334"/>
        <v>0</v>
      </c>
      <c r="BU152" s="85">
        <f t="shared" ca="1" si="334"/>
        <v>0</v>
      </c>
      <c r="BV152" s="85">
        <f t="shared" ca="1" si="334"/>
        <v>0</v>
      </c>
      <c r="BW152" s="85">
        <f t="shared" ca="1" si="334"/>
        <v>0</v>
      </c>
      <c r="BX152" s="85">
        <f t="shared" ca="1" si="334"/>
        <v>0</v>
      </c>
      <c r="BY152" s="85">
        <f t="shared" ca="1" si="334"/>
        <v>0</v>
      </c>
      <c r="BZ152" s="85">
        <f t="shared" ca="1" si="334"/>
        <v>0</v>
      </c>
      <c r="CA152" s="85">
        <f t="shared" ca="1" si="334"/>
        <v>0</v>
      </c>
      <c r="CB152" s="85">
        <f t="shared" ca="1" si="334"/>
        <v>0</v>
      </c>
      <c r="CC152" s="85">
        <f t="shared" ca="1" si="334"/>
        <v>0</v>
      </c>
      <c r="CD152" s="85">
        <f t="shared" ca="1" si="334"/>
        <v>0</v>
      </c>
      <c r="CE152" s="85">
        <f t="shared" ca="1" si="334"/>
        <v>0</v>
      </c>
      <c r="CF152" s="85">
        <f t="shared" ca="1" si="334"/>
        <v>0</v>
      </c>
      <c r="CG152" s="85">
        <f t="shared" ca="1" si="334"/>
        <v>0</v>
      </c>
      <c r="CH152" s="85">
        <f t="shared" ca="1" si="334"/>
        <v>0</v>
      </c>
      <c r="CI152" s="85">
        <f t="shared" ca="1" si="334"/>
        <v>0</v>
      </c>
      <c r="CJ152" s="85">
        <f t="shared" ca="1" si="334"/>
        <v>0</v>
      </c>
      <c r="CK152" s="85">
        <f t="shared" ca="1" si="334"/>
        <v>0</v>
      </c>
      <c r="CL152" s="85">
        <f t="shared" ca="1" si="334"/>
        <v>0</v>
      </c>
      <c r="CM152" s="85">
        <f t="shared" ca="1" si="334"/>
        <v>0</v>
      </c>
      <c r="CN152" s="85">
        <f t="shared" ca="1" si="334"/>
        <v>0</v>
      </c>
      <c r="CO152" s="85">
        <f t="shared" ca="1" si="334"/>
        <v>0</v>
      </c>
      <c r="CP152" s="85">
        <f t="shared" ca="1" si="334"/>
        <v>0</v>
      </c>
      <c r="CQ152" s="85">
        <f t="shared" ca="1" si="334"/>
        <v>0</v>
      </c>
      <c r="CR152" s="85">
        <f t="shared" ca="1" si="334"/>
        <v>0</v>
      </c>
      <c r="CS152" s="85">
        <f t="shared" ca="1" si="334"/>
        <v>0</v>
      </c>
      <c r="CT152" s="85">
        <f t="shared" ca="1" si="334"/>
        <v>0</v>
      </c>
      <c r="CU152" s="85">
        <f t="shared" ca="1" si="334"/>
        <v>0</v>
      </c>
      <c r="CV152" s="85">
        <f t="shared" ca="1" si="334"/>
        <v>0</v>
      </c>
      <c r="CW152" s="85">
        <f t="shared" ca="1" si="334"/>
        <v>0</v>
      </c>
      <c r="CX152" s="85">
        <f t="shared" ca="1" si="334"/>
        <v>0</v>
      </c>
      <c r="CY152" s="85">
        <f t="shared" ca="1" si="334"/>
        <v>0</v>
      </c>
      <c r="CZ152" s="85">
        <f t="shared" ca="1" si="334"/>
        <v>0</v>
      </c>
      <c r="DA152" s="85">
        <f t="shared" ca="1" si="334"/>
        <v>0</v>
      </c>
      <c r="DB152" s="85">
        <f t="shared" ca="1" si="334"/>
        <v>0</v>
      </c>
      <c r="DC152" s="85">
        <f t="shared" ca="1" si="334"/>
        <v>0</v>
      </c>
      <c r="DD152" s="85">
        <f t="shared" ca="1" si="334"/>
        <v>0</v>
      </c>
      <c r="DE152" s="85">
        <f t="shared" ca="1" si="334"/>
        <v>0</v>
      </c>
      <c r="DF152" s="85">
        <f t="shared" ca="1" si="334"/>
        <v>0</v>
      </c>
      <c r="DG152" s="85">
        <f t="shared" ca="1" si="334"/>
        <v>0</v>
      </c>
      <c r="DH152" s="85">
        <f t="shared" ca="1" si="334"/>
        <v>0</v>
      </c>
      <c r="DI152" s="85">
        <f t="shared" ca="1" si="334"/>
        <v>0</v>
      </c>
      <c r="DJ152" s="85">
        <f t="shared" ca="1" si="334"/>
        <v>0</v>
      </c>
      <c r="DK152" s="85">
        <f t="shared" ca="1" si="334"/>
        <v>0</v>
      </c>
      <c r="DL152" s="85">
        <f t="shared" ca="1" si="334"/>
        <v>0</v>
      </c>
      <c r="DM152" s="85">
        <f t="shared" ca="1" si="334"/>
        <v>0</v>
      </c>
      <c r="DN152" s="85">
        <f t="shared" ca="1" si="334"/>
        <v>0</v>
      </c>
      <c r="DO152" s="85">
        <f t="shared" ca="1" si="334"/>
        <v>0</v>
      </c>
      <c r="DP152" s="85">
        <f t="shared" ca="1" si="334"/>
        <v>0</v>
      </c>
      <c r="DQ152" s="85">
        <f t="shared" ca="1" si="334"/>
        <v>0</v>
      </c>
      <c r="DR152" s="85">
        <f t="shared" ca="1" si="334"/>
        <v>0</v>
      </c>
      <c r="DS152" s="85">
        <f t="shared" ca="1" si="334"/>
        <v>0</v>
      </c>
      <c r="DT152" s="85">
        <f t="shared" ca="1" si="334"/>
        <v>0</v>
      </c>
      <c r="DU152" s="85">
        <f t="shared" ca="1" si="334"/>
        <v>0</v>
      </c>
      <c r="DV152" s="85">
        <f t="shared" ca="1" si="334"/>
        <v>0</v>
      </c>
      <c r="DW152" s="85">
        <f t="shared" ca="1" si="334"/>
        <v>0</v>
      </c>
      <c r="DX152" s="85">
        <f t="shared" ca="1" si="334"/>
        <v>0</v>
      </c>
      <c r="DY152" s="85">
        <f t="shared" ca="1" si="334"/>
        <v>0</v>
      </c>
      <c r="DZ152" s="85">
        <f t="shared" ca="1" si="334"/>
        <v>0</v>
      </c>
      <c r="EA152" s="85">
        <f t="shared" ca="1" si="334"/>
        <v>0</v>
      </c>
      <c r="EB152" s="85">
        <f t="shared" ca="1" si="334"/>
        <v>0</v>
      </c>
      <c r="EC152" s="85">
        <f t="shared" ca="1" si="334"/>
        <v>0</v>
      </c>
      <c r="ED152" s="85">
        <f t="shared" ca="1" si="334"/>
        <v>0</v>
      </c>
      <c r="EE152" s="85">
        <f t="shared" ref="EE152:GP152" ca="1" si="335">SUM(EE153:EE154)</f>
        <v>0</v>
      </c>
      <c r="EF152" s="85">
        <f t="shared" ca="1" si="335"/>
        <v>0</v>
      </c>
      <c r="EG152" s="85">
        <f t="shared" ca="1" si="335"/>
        <v>0</v>
      </c>
      <c r="EH152" s="85">
        <f t="shared" ca="1" si="335"/>
        <v>0</v>
      </c>
      <c r="EI152" s="85">
        <f t="shared" ca="1" si="335"/>
        <v>0</v>
      </c>
      <c r="EJ152" s="85">
        <f t="shared" ca="1" si="335"/>
        <v>0</v>
      </c>
      <c r="EK152" s="85">
        <f t="shared" ca="1" si="335"/>
        <v>0</v>
      </c>
      <c r="EL152" s="85">
        <f t="shared" ca="1" si="335"/>
        <v>0</v>
      </c>
      <c r="EM152" s="85">
        <f t="shared" ca="1" si="335"/>
        <v>0</v>
      </c>
      <c r="EN152" s="85">
        <f t="shared" ca="1" si="335"/>
        <v>0</v>
      </c>
      <c r="EO152" s="85">
        <f t="shared" ca="1" si="335"/>
        <v>0</v>
      </c>
      <c r="EP152" s="85">
        <f t="shared" ca="1" si="335"/>
        <v>0</v>
      </c>
      <c r="EQ152" s="85">
        <f t="shared" ca="1" si="335"/>
        <v>0</v>
      </c>
      <c r="ER152" s="85">
        <f t="shared" ca="1" si="335"/>
        <v>0</v>
      </c>
      <c r="ES152" s="85">
        <f t="shared" ca="1" si="335"/>
        <v>0</v>
      </c>
      <c r="ET152" s="85">
        <f t="shared" ca="1" si="335"/>
        <v>0</v>
      </c>
      <c r="EU152" s="85">
        <f t="shared" ca="1" si="335"/>
        <v>0</v>
      </c>
      <c r="EV152" s="85">
        <f t="shared" ca="1" si="335"/>
        <v>0</v>
      </c>
      <c r="EW152" s="85">
        <f t="shared" ca="1" si="335"/>
        <v>0</v>
      </c>
      <c r="EX152" s="85">
        <f t="shared" ca="1" si="335"/>
        <v>0</v>
      </c>
      <c r="EY152" s="85">
        <f t="shared" ca="1" si="335"/>
        <v>0</v>
      </c>
      <c r="EZ152" s="85">
        <f t="shared" ca="1" si="335"/>
        <v>0</v>
      </c>
      <c r="FA152" s="85">
        <f t="shared" ca="1" si="335"/>
        <v>0</v>
      </c>
      <c r="FB152" s="85">
        <f t="shared" ca="1" si="335"/>
        <v>0</v>
      </c>
      <c r="FC152" s="85">
        <f t="shared" ca="1" si="335"/>
        <v>0</v>
      </c>
      <c r="FD152" s="85">
        <f t="shared" ca="1" si="335"/>
        <v>0</v>
      </c>
      <c r="FE152" s="85">
        <f t="shared" ca="1" si="335"/>
        <v>0</v>
      </c>
      <c r="FF152" s="85">
        <f t="shared" ca="1" si="335"/>
        <v>0</v>
      </c>
      <c r="FG152" s="85">
        <f t="shared" ca="1" si="335"/>
        <v>0</v>
      </c>
      <c r="FH152" s="85">
        <f t="shared" ca="1" si="335"/>
        <v>0</v>
      </c>
      <c r="FI152" s="85">
        <f t="shared" ca="1" si="335"/>
        <v>0</v>
      </c>
      <c r="FJ152" s="85">
        <f t="shared" ca="1" si="335"/>
        <v>0</v>
      </c>
      <c r="FK152" s="85">
        <f t="shared" ca="1" si="335"/>
        <v>0</v>
      </c>
      <c r="FL152" s="85">
        <f t="shared" ca="1" si="335"/>
        <v>0</v>
      </c>
      <c r="FM152" s="85">
        <f t="shared" ca="1" si="335"/>
        <v>0</v>
      </c>
      <c r="FN152" s="85">
        <f t="shared" ca="1" si="335"/>
        <v>0</v>
      </c>
      <c r="FO152" s="85">
        <f t="shared" ca="1" si="335"/>
        <v>0</v>
      </c>
      <c r="FP152" s="85">
        <f t="shared" ca="1" si="335"/>
        <v>0</v>
      </c>
      <c r="FQ152" s="85">
        <f t="shared" ca="1" si="335"/>
        <v>0</v>
      </c>
      <c r="FR152" s="85">
        <f t="shared" ca="1" si="335"/>
        <v>0</v>
      </c>
      <c r="FS152" s="85">
        <f t="shared" ca="1" si="335"/>
        <v>0</v>
      </c>
      <c r="FT152" s="85">
        <f t="shared" ca="1" si="335"/>
        <v>0</v>
      </c>
      <c r="FU152" s="85">
        <f t="shared" ca="1" si="335"/>
        <v>0</v>
      </c>
      <c r="FV152" s="85">
        <f t="shared" ca="1" si="335"/>
        <v>0</v>
      </c>
      <c r="FW152" s="85">
        <f t="shared" ca="1" si="335"/>
        <v>0</v>
      </c>
      <c r="FX152" s="85">
        <f t="shared" ca="1" si="335"/>
        <v>0</v>
      </c>
      <c r="FY152" s="85">
        <f t="shared" ca="1" si="335"/>
        <v>0</v>
      </c>
      <c r="FZ152" s="85">
        <f t="shared" ca="1" si="335"/>
        <v>0</v>
      </c>
      <c r="GA152" s="85">
        <f t="shared" ca="1" si="335"/>
        <v>0</v>
      </c>
      <c r="GB152" s="85">
        <f t="shared" ca="1" si="335"/>
        <v>0</v>
      </c>
      <c r="GC152" s="85">
        <f t="shared" ca="1" si="335"/>
        <v>0</v>
      </c>
      <c r="GD152" s="85">
        <f t="shared" ca="1" si="335"/>
        <v>0</v>
      </c>
      <c r="GE152" s="85">
        <f t="shared" ca="1" si="335"/>
        <v>0</v>
      </c>
      <c r="GF152" s="85">
        <f t="shared" ca="1" si="335"/>
        <v>0</v>
      </c>
      <c r="GG152" s="85">
        <f t="shared" ca="1" si="335"/>
        <v>0</v>
      </c>
      <c r="GH152" s="85">
        <f t="shared" ca="1" si="335"/>
        <v>0</v>
      </c>
      <c r="GI152" s="85">
        <f t="shared" ca="1" si="335"/>
        <v>0</v>
      </c>
      <c r="GJ152" s="85">
        <f t="shared" ca="1" si="335"/>
        <v>0</v>
      </c>
      <c r="GK152" s="85">
        <f t="shared" ca="1" si="335"/>
        <v>0</v>
      </c>
      <c r="GL152" s="85">
        <f t="shared" ca="1" si="335"/>
        <v>0</v>
      </c>
      <c r="GM152" s="85">
        <f t="shared" ca="1" si="335"/>
        <v>0</v>
      </c>
      <c r="GN152" s="85">
        <f t="shared" ca="1" si="335"/>
        <v>0</v>
      </c>
      <c r="GO152" s="85">
        <f t="shared" ca="1" si="335"/>
        <v>0</v>
      </c>
      <c r="GP152" s="85">
        <f t="shared" ca="1" si="335"/>
        <v>0</v>
      </c>
      <c r="GQ152" s="85">
        <f t="shared" ref="GQ152:IL152" ca="1" si="336">SUM(GQ153:GQ154)</f>
        <v>0</v>
      </c>
      <c r="GR152" s="85">
        <f t="shared" ca="1" si="336"/>
        <v>0</v>
      </c>
      <c r="GS152" s="85">
        <f t="shared" ca="1" si="336"/>
        <v>0</v>
      </c>
      <c r="GT152" s="85">
        <f t="shared" ca="1" si="336"/>
        <v>0</v>
      </c>
      <c r="GU152" s="85">
        <f t="shared" ca="1" si="336"/>
        <v>0</v>
      </c>
      <c r="GV152" s="85">
        <f t="shared" ca="1" si="336"/>
        <v>0</v>
      </c>
      <c r="GW152" s="85">
        <f t="shared" ca="1" si="336"/>
        <v>0</v>
      </c>
      <c r="GX152" s="85">
        <f t="shared" ca="1" si="336"/>
        <v>0</v>
      </c>
      <c r="GY152" s="85">
        <f t="shared" ca="1" si="336"/>
        <v>0</v>
      </c>
      <c r="GZ152" s="85">
        <f t="shared" ca="1" si="336"/>
        <v>0</v>
      </c>
      <c r="HA152" s="85">
        <f t="shared" ca="1" si="336"/>
        <v>0</v>
      </c>
      <c r="HB152" s="85">
        <f t="shared" ca="1" si="336"/>
        <v>0</v>
      </c>
      <c r="HC152" s="85">
        <f t="shared" ca="1" si="336"/>
        <v>0</v>
      </c>
      <c r="HD152" s="85">
        <f t="shared" ca="1" si="336"/>
        <v>0</v>
      </c>
      <c r="HE152" s="85">
        <f t="shared" ca="1" si="336"/>
        <v>0</v>
      </c>
      <c r="HF152" s="85">
        <f t="shared" ca="1" si="336"/>
        <v>0</v>
      </c>
      <c r="HG152" s="85">
        <f t="shared" ca="1" si="336"/>
        <v>0</v>
      </c>
      <c r="HH152" s="85">
        <f t="shared" ca="1" si="336"/>
        <v>0</v>
      </c>
      <c r="HI152" s="85">
        <f t="shared" ca="1" si="336"/>
        <v>0</v>
      </c>
      <c r="HJ152" s="85">
        <f t="shared" ca="1" si="336"/>
        <v>0</v>
      </c>
      <c r="HK152" s="85">
        <f t="shared" ca="1" si="336"/>
        <v>0</v>
      </c>
      <c r="HL152" s="85">
        <f t="shared" ca="1" si="336"/>
        <v>0</v>
      </c>
      <c r="HM152" s="85">
        <f t="shared" ca="1" si="336"/>
        <v>0</v>
      </c>
      <c r="HN152" s="85">
        <f t="shared" ca="1" si="336"/>
        <v>0</v>
      </c>
      <c r="HO152" s="85">
        <f t="shared" ca="1" si="336"/>
        <v>0</v>
      </c>
      <c r="HP152" s="85">
        <f t="shared" ca="1" si="336"/>
        <v>0</v>
      </c>
      <c r="HQ152" s="85">
        <f t="shared" ca="1" si="336"/>
        <v>0</v>
      </c>
      <c r="HR152" s="85">
        <f t="shared" ca="1" si="336"/>
        <v>0</v>
      </c>
      <c r="HS152" s="85">
        <f t="shared" ca="1" si="336"/>
        <v>0</v>
      </c>
      <c r="HT152" s="85">
        <f t="shared" ca="1" si="336"/>
        <v>0</v>
      </c>
      <c r="HU152" s="85">
        <f t="shared" ca="1" si="336"/>
        <v>0</v>
      </c>
      <c r="HV152" s="85">
        <f t="shared" ca="1" si="336"/>
        <v>0</v>
      </c>
      <c r="HW152" s="85">
        <f t="shared" ca="1" si="336"/>
        <v>0</v>
      </c>
      <c r="HX152" s="85">
        <f t="shared" ca="1" si="336"/>
        <v>0</v>
      </c>
      <c r="HY152" s="85">
        <f t="shared" ca="1" si="336"/>
        <v>0</v>
      </c>
      <c r="HZ152" s="85">
        <f t="shared" ca="1" si="336"/>
        <v>0</v>
      </c>
      <c r="IA152" s="85">
        <f t="shared" ca="1" si="336"/>
        <v>0</v>
      </c>
      <c r="IB152" s="85">
        <f t="shared" ca="1" si="336"/>
        <v>0</v>
      </c>
      <c r="IC152" s="85">
        <f t="shared" ca="1" si="336"/>
        <v>0</v>
      </c>
      <c r="ID152" s="85">
        <f t="shared" ca="1" si="336"/>
        <v>0</v>
      </c>
      <c r="IE152" s="85">
        <f t="shared" ca="1" si="336"/>
        <v>0</v>
      </c>
      <c r="IF152" s="85">
        <f t="shared" ca="1" si="336"/>
        <v>0</v>
      </c>
      <c r="IG152" s="85">
        <f t="shared" ca="1" si="336"/>
        <v>0</v>
      </c>
      <c r="IH152" s="85">
        <f t="shared" ca="1" si="336"/>
        <v>0</v>
      </c>
      <c r="II152" s="85">
        <f t="shared" ca="1" si="336"/>
        <v>0</v>
      </c>
      <c r="IJ152" s="85">
        <f t="shared" ca="1" si="336"/>
        <v>0</v>
      </c>
      <c r="IK152" s="85">
        <f t="shared" ca="1" si="336"/>
        <v>0</v>
      </c>
      <c r="IL152" s="85">
        <f t="shared" ca="1" si="336"/>
        <v>0</v>
      </c>
    </row>
    <row r="153" spans="2:246" ht="12" customHeight="1" outlineLevel="3" x14ac:dyDescent="0.3">
      <c r="B153" s="26" t="s">
        <v>108</v>
      </c>
      <c r="C153" s="56" t="s">
        <v>150</v>
      </c>
      <c r="D153" s="85">
        <f t="shared" si="332"/>
        <v>1654.0074299999994</v>
      </c>
      <c r="E153" s="171">
        <f>E118</f>
        <v>137.83395249999998</v>
      </c>
      <c r="F153" s="48"/>
      <c r="G153" s="85">
        <f t="shared" ref="G153:BR153" si="337">$E153*G$96</f>
        <v>137.83395249999998</v>
      </c>
      <c r="H153" s="85">
        <f t="shared" si="337"/>
        <v>137.83395249999998</v>
      </c>
      <c r="I153" s="85">
        <f t="shared" si="337"/>
        <v>137.83395249999998</v>
      </c>
      <c r="J153" s="85">
        <f t="shared" si="337"/>
        <v>137.83395249999998</v>
      </c>
      <c r="K153" s="85">
        <f t="shared" si="337"/>
        <v>137.83395249999998</v>
      </c>
      <c r="L153" s="85">
        <f t="shared" si="337"/>
        <v>137.83395249999998</v>
      </c>
      <c r="M153" s="85">
        <f t="shared" si="337"/>
        <v>137.83395249999998</v>
      </c>
      <c r="N153" s="85">
        <f t="shared" si="337"/>
        <v>137.83395249999998</v>
      </c>
      <c r="O153" s="85">
        <f t="shared" si="337"/>
        <v>137.83395249999998</v>
      </c>
      <c r="P153" s="85">
        <f t="shared" si="337"/>
        <v>137.83395249999998</v>
      </c>
      <c r="Q153" s="85">
        <f t="shared" si="337"/>
        <v>137.83395249999998</v>
      </c>
      <c r="R153" s="85">
        <f t="shared" si="337"/>
        <v>137.83395249999998</v>
      </c>
      <c r="S153" s="85">
        <f t="shared" si="337"/>
        <v>0</v>
      </c>
      <c r="T153" s="85">
        <f t="shared" si="337"/>
        <v>0</v>
      </c>
      <c r="U153" s="85">
        <f t="shared" si="337"/>
        <v>0</v>
      </c>
      <c r="V153" s="85">
        <f t="shared" si="337"/>
        <v>0</v>
      </c>
      <c r="W153" s="85">
        <f t="shared" si="337"/>
        <v>0</v>
      </c>
      <c r="X153" s="85">
        <f t="shared" si="337"/>
        <v>0</v>
      </c>
      <c r="Y153" s="85">
        <f t="shared" si="337"/>
        <v>0</v>
      </c>
      <c r="Z153" s="85">
        <f t="shared" si="337"/>
        <v>0</v>
      </c>
      <c r="AA153" s="85">
        <f t="shared" si="337"/>
        <v>0</v>
      </c>
      <c r="AB153" s="85">
        <f t="shared" si="337"/>
        <v>0</v>
      </c>
      <c r="AC153" s="85">
        <f t="shared" si="337"/>
        <v>0</v>
      </c>
      <c r="AD153" s="85">
        <f t="shared" si="337"/>
        <v>0</v>
      </c>
      <c r="AE153" s="85">
        <f t="shared" si="337"/>
        <v>0</v>
      </c>
      <c r="AF153" s="85">
        <f t="shared" si="337"/>
        <v>0</v>
      </c>
      <c r="AG153" s="85">
        <f t="shared" si="337"/>
        <v>0</v>
      </c>
      <c r="AH153" s="85">
        <f t="shared" si="337"/>
        <v>0</v>
      </c>
      <c r="AI153" s="85">
        <f t="shared" si="337"/>
        <v>0</v>
      </c>
      <c r="AJ153" s="85">
        <f t="shared" si="337"/>
        <v>0</v>
      </c>
      <c r="AK153" s="85">
        <f t="shared" si="337"/>
        <v>0</v>
      </c>
      <c r="AL153" s="85">
        <f t="shared" si="337"/>
        <v>0</v>
      </c>
      <c r="AM153" s="85">
        <f t="shared" si="337"/>
        <v>0</v>
      </c>
      <c r="AN153" s="85">
        <f t="shared" si="337"/>
        <v>0</v>
      </c>
      <c r="AO153" s="85">
        <f t="shared" si="337"/>
        <v>0</v>
      </c>
      <c r="AP153" s="85">
        <f t="shared" si="337"/>
        <v>0</v>
      </c>
      <c r="AQ153" s="85">
        <f t="shared" si="337"/>
        <v>0</v>
      </c>
      <c r="AR153" s="85">
        <f t="shared" si="337"/>
        <v>0</v>
      </c>
      <c r="AS153" s="85">
        <f t="shared" si="337"/>
        <v>0</v>
      </c>
      <c r="AT153" s="85">
        <f t="shared" si="337"/>
        <v>0</v>
      </c>
      <c r="AU153" s="85">
        <f t="shared" si="337"/>
        <v>0</v>
      </c>
      <c r="AV153" s="85">
        <f t="shared" si="337"/>
        <v>0</v>
      </c>
      <c r="AW153" s="85">
        <f t="shared" si="337"/>
        <v>0</v>
      </c>
      <c r="AX153" s="85">
        <f t="shared" si="337"/>
        <v>0</v>
      </c>
      <c r="AY153" s="85">
        <f t="shared" si="337"/>
        <v>0</v>
      </c>
      <c r="AZ153" s="85">
        <f t="shared" si="337"/>
        <v>0</v>
      </c>
      <c r="BA153" s="85">
        <f t="shared" si="337"/>
        <v>0</v>
      </c>
      <c r="BB153" s="85">
        <f t="shared" si="337"/>
        <v>0</v>
      </c>
      <c r="BC153" s="85">
        <f t="shared" si="337"/>
        <v>0</v>
      </c>
      <c r="BD153" s="85">
        <f t="shared" si="337"/>
        <v>0</v>
      </c>
      <c r="BE153" s="85">
        <f t="shared" si="337"/>
        <v>0</v>
      </c>
      <c r="BF153" s="85">
        <f t="shared" si="337"/>
        <v>0</v>
      </c>
      <c r="BG153" s="85">
        <f t="shared" si="337"/>
        <v>0</v>
      </c>
      <c r="BH153" s="85">
        <f t="shared" si="337"/>
        <v>0</v>
      </c>
      <c r="BI153" s="85">
        <f t="shared" si="337"/>
        <v>0</v>
      </c>
      <c r="BJ153" s="85">
        <f t="shared" si="337"/>
        <v>0</v>
      </c>
      <c r="BK153" s="85">
        <f t="shared" si="337"/>
        <v>0</v>
      </c>
      <c r="BL153" s="85">
        <f t="shared" si="337"/>
        <v>0</v>
      </c>
      <c r="BM153" s="85">
        <f t="shared" si="337"/>
        <v>0</v>
      </c>
      <c r="BN153" s="85">
        <f t="shared" si="337"/>
        <v>0</v>
      </c>
      <c r="BO153" s="85">
        <f t="shared" si="337"/>
        <v>0</v>
      </c>
      <c r="BP153" s="85">
        <f t="shared" si="337"/>
        <v>0</v>
      </c>
      <c r="BQ153" s="85">
        <f t="shared" si="337"/>
        <v>0</v>
      </c>
      <c r="BR153" s="85">
        <f t="shared" si="337"/>
        <v>0</v>
      </c>
      <c r="BS153" s="85">
        <f t="shared" ref="BS153:ED153" si="338">$E153*BS$96</f>
        <v>0</v>
      </c>
      <c r="BT153" s="85">
        <f t="shared" si="338"/>
        <v>0</v>
      </c>
      <c r="BU153" s="85">
        <f t="shared" si="338"/>
        <v>0</v>
      </c>
      <c r="BV153" s="85">
        <f t="shared" si="338"/>
        <v>0</v>
      </c>
      <c r="BW153" s="85">
        <f t="shared" si="338"/>
        <v>0</v>
      </c>
      <c r="BX153" s="85">
        <f t="shared" si="338"/>
        <v>0</v>
      </c>
      <c r="BY153" s="85">
        <f t="shared" si="338"/>
        <v>0</v>
      </c>
      <c r="BZ153" s="85">
        <f t="shared" si="338"/>
        <v>0</v>
      </c>
      <c r="CA153" s="85">
        <f t="shared" si="338"/>
        <v>0</v>
      </c>
      <c r="CB153" s="85">
        <f t="shared" si="338"/>
        <v>0</v>
      </c>
      <c r="CC153" s="85">
        <f t="shared" si="338"/>
        <v>0</v>
      </c>
      <c r="CD153" s="85">
        <f t="shared" si="338"/>
        <v>0</v>
      </c>
      <c r="CE153" s="85">
        <f t="shared" si="338"/>
        <v>0</v>
      </c>
      <c r="CF153" s="85">
        <f t="shared" si="338"/>
        <v>0</v>
      </c>
      <c r="CG153" s="85">
        <f t="shared" si="338"/>
        <v>0</v>
      </c>
      <c r="CH153" s="85">
        <f t="shared" si="338"/>
        <v>0</v>
      </c>
      <c r="CI153" s="85">
        <f t="shared" si="338"/>
        <v>0</v>
      </c>
      <c r="CJ153" s="85">
        <f t="shared" si="338"/>
        <v>0</v>
      </c>
      <c r="CK153" s="85">
        <f t="shared" si="338"/>
        <v>0</v>
      </c>
      <c r="CL153" s="85">
        <f t="shared" si="338"/>
        <v>0</v>
      </c>
      <c r="CM153" s="85">
        <f t="shared" si="338"/>
        <v>0</v>
      </c>
      <c r="CN153" s="85">
        <f t="shared" si="338"/>
        <v>0</v>
      </c>
      <c r="CO153" s="85">
        <f t="shared" si="338"/>
        <v>0</v>
      </c>
      <c r="CP153" s="85">
        <f t="shared" si="338"/>
        <v>0</v>
      </c>
      <c r="CQ153" s="85">
        <f t="shared" si="338"/>
        <v>0</v>
      </c>
      <c r="CR153" s="85">
        <f t="shared" si="338"/>
        <v>0</v>
      </c>
      <c r="CS153" s="85">
        <f t="shared" si="338"/>
        <v>0</v>
      </c>
      <c r="CT153" s="85">
        <f t="shared" si="338"/>
        <v>0</v>
      </c>
      <c r="CU153" s="85">
        <f t="shared" si="338"/>
        <v>0</v>
      </c>
      <c r="CV153" s="85">
        <f t="shared" si="338"/>
        <v>0</v>
      </c>
      <c r="CW153" s="85">
        <f t="shared" si="338"/>
        <v>0</v>
      </c>
      <c r="CX153" s="85">
        <f t="shared" si="338"/>
        <v>0</v>
      </c>
      <c r="CY153" s="85">
        <f t="shared" si="338"/>
        <v>0</v>
      </c>
      <c r="CZ153" s="85">
        <f t="shared" si="338"/>
        <v>0</v>
      </c>
      <c r="DA153" s="85">
        <f t="shared" si="338"/>
        <v>0</v>
      </c>
      <c r="DB153" s="85">
        <f t="shared" si="338"/>
        <v>0</v>
      </c>
      <c r="DC153" s="85">
        <f t="shared" si="338"/>
        <v>0</v>
      </c>
      <c r="DD153" s="85">
        <f t="shared" si="338"/>
        <v>0</v>
      </c>
      <c r="DE153" s="85">
        <f t="shared" si="338"/>
        <v>0</v>
      </c>
      <c r="DF153" s="85">
        <f t="shared" si="338"/>
        <v>0</v>
      </c>
      <c r="DG153" s="85">
        <f t="shared" si="338"/>
        <v>0</v>
      </c>
      <c r="DH153" s="85">
        <f t="shared" si="338"/>
        <v>0</v>
      </c>
      <c r="DI153" s="85">
        <f t="shared" si="338"/>
        <v>0</v>
      </c>
      <c r="DJ153" s="85">
        <f t="shared" si="338"/>
        <v>0</v>
      </c>
      <c r="DK153" s="85">
        <f t="shared" si="338"/>
        <v>0</v>
      </c>
      <c r="DL153" s="85">
        <f t="shared" si="338"/>
        <v>0</v>
      </c>
      <c r="DM153" s="85">
        <f t="shared" si="338"/>
        <v>0</v>
      </c>
      <c r="DN153" s="85">
        <f t="shared" si="338"/>
        <v>0</v>
      </c>
      <c r="DO153" s="85">
        <f t="shared" si="338"/>
        <v>0</v>
      </c>
      <c r="DP153" s="85">
        <f t="shared" si="338"/>
        <v>0</v>
      </c>
      <c r="DQ153" s="85">
        <f t="shared" si="338"/>
        <v>0</v>
      </c>
      <c r="DR153" s="85">
        <f t="shared" si="338"/>
        <v>0</v>
      </c>
      <c r="DS153" s="85">
        <f t="shared" si="338"/>
        <v>0</v>
      </c>
      <c r="DT153" s="85">
        <f t="shared" si="338"/>
        <v>0</v>
      </c>
      <c r="DU153" s="85">
        <f t="shared" si="338"/>
        <v>0</v>
      </c>
      <c r="DV153" s="85">
        <f t="shared" si="338"/>
        <v>0</v>
      </c>
      <c r="DW153" s="85">
        <f t="shared" si="338"/>
        <v>0</v>
      </c>
      <c r="DX153" s="85">
        <f t="shared" si="338"/>
        <v>0</v>
      </c>
      <c r="DY153" s="85">
        <f t="shared" si="338"/>
        <v>0</v>
      </c>
      <c r="DZ153" s="85">
        <f t="shared" si="338"/>
        <v>0</v>
      </c>
      <c r="EA153" s="85">
        <f t="shared" si="338"/>
        <v>0</v>
      </c>
      <c r="EB153" s="85">
        <f t="shared" si="338"/>
        <v>0</v>
      </c>
      <c r="EC153" s="85">
        <f t="shared" si="338"/>
        <v>0</v>
      </c>
      <c r="ED153" s="85">
        <f t="shared" si="338"/>
        <v>0</v>
      </c>
      <c r="EE153" s="85">
        <f t="shared" ref="EE153:GP153" si="339">$E153*EE$96</f>
        <v>0</v>
      </c>
      <c r="EF153" s="85">
        <f t="shared" si="339"/>
        <v>0</v>
      </c>
      <c r="EG153" s="85">
        <f t="shared" si="339"/>
        <v>0</v>
      </c>
      <c r="EH153" s="85">
        <f t="shared" si="339"/>
        <v>0</v>
      </c>
      <c r="EI153" s="85">
        <f t="shared" si="339"/>
        <v>0</v>
      </c>
      <c r="EJ153" s="85">
        <f t="shared" si="339"/>
        <v>0</v>
      </c>
      <c r="EK153" s="85">
        <f t="shared" si="339"/>
        <v>0</v>
      </c>
      <c r="EL153" s="85">
        <f t="shared" si="339"/>
        <v>0</v>
      </c>
      <c r="EM153" s="85">
        <f t="shared" si="339"/>
        <v>0</v>
      </c>
      <c r="EN153" s="85">
        <f t="shared" si="339"/>
        <v>0</v>
      </c>
      <c r="EO153" s="85">
        <f t="shared" si="339"/>
        <v>0</v>
      </c>
      <c r="EP153" s="85">
        <f t="shared" si="339"/>
        <v>0</v>
      </c>
      <c r="EQ153" s="85">
        <f t="shared" si="339"/>
        <v>0</v>
      </c>
      <c r="ER153" s="85">
        <f t="shared" si="339"/>
        <v>0</v>
      </c>
      <c r="ES153" s="85">
        <f t="shared" si="339"/>
        <v>0</v>
      </c>
      <c r="ET153" s="85">
        <f t="shared" si="339"/>
        <v>0</v>
      </c>
      <c r="EU153" s="85">
        <f t="shared" si="339"/>
        <v>0</v>
      </c>
      <c r="EV153" s="85">
        <f t="shared" si="339"/>
        <v>0</v>
      </c>
      <c r="EW153" s="85">
        <f t="shared" si="339"/>
        <v>0</v>
      </c>
      <c r="EX153" s="85">
        <f t="shared" si="339"/>
        <v>0</v>
      </c>
      <c r="EY153" s="85">
        <f t="shared" si="339"/>
        <v>0</v>
      </c>
      <c r="EZ153" s="85">
        <f t="shared" si="339"/>
        <v>0</v>
      </c>
      <c r="FA153" s="85">
        <f t="shared" si="339"/>
        <v>0</v>
      </c>
      <c r="FB153" s="85">
        <f t="shared" si="339"/>
        <v>0</v>
      </c>
      <c r="FC153" s="85">
        <f t="shared" si="339"/>
        <v>0</v>
      </c>
      <c r="FD153" s="85">
        <f t="shared" si="339"/>
        <v>0</v>
      </c>
      <c r="FE153" s="85">
        <f t="shared" si="339"/>
        <v>0</v>
      </c>
      <c r="FF153" s="85">
        <f t="shared" si="339"/>
        <v>0</v>
      </c>
      <c r="FG153" s="85">
        <f t="shared" si="339"/>
        <v>0</v>
      </c>
      <c r="FH153" s="85">
        <f t="shared" si="339"/>
        <v>0</v>
      </c>
      <c r="FI153" s="85">
        <f t="shared" si="339"/>
        <v>0</v>
      </c>
      <c r="FJ153" s="85">
        <f t="shared" si="339"/>
        <v>0</v>
      </c>
      <c r="FK153" s="85">
        <f t="shared" si="339"/>
        <v>0</v>
      </c>
      <c r="FL153" s="85">
        <f t="shared" si="339"/>
        <v>0</v>
      </c>
      <c r="FM153" s="85">
        <f t="shared" si="339"/>
        <v>0</v>
      </c>
      <c r="FN153" s="85">
        <f t="shared" si="339"/>
        <v>0</v>
      </c>
      <c r="FO153" s="85">
        <f t="shared" si="339"/>
        <v>0</v>
      </c>
      <c r="FP153" s="85">
        <f t="shared" si="339"/>
        <v>0</v>
      </c>
      <c r="FQ153" s="85">
        <f t="shared" si="339"/>
        <v>0</v>
      </c>
      <c r="FR153" s="85">
        <f t="shared" si="339"/>
        <v>0</v>
      </c>
      <c r="FS153" s="85">
        <f t="shared" si="339"/>
        <v>0</v>
      </c>
      <c r="FT153" s="85">
        <f t="shared" si="339"/>
        <v>0</v>
      </c>
      <c r="FU153" s="85">
        <f t="shared" si="339"/>
        <v>0</v>
      </c>
      <c r="FV153" s="85">
        <f t="shared" si="339"/>
        <v>0</v>
      </c>
      <c r="FW153" s="85">
        <f t="shared" si="339"/>
        <v>0</v>
      </c>
      <c r="FX153" s="85">
        <f t="shared" si="339"/>
        <v>0</v>
      </c>
      <c r="FY153" s="85">
        <f t="shared" si="339"/>
        <v>0</v>
      </c>
      <c r="FZ153" s="85">
        <f t="shared" si="339"/>
        <v>0</v>
      </c>
      <c r="GA153" s="85">
        <f t="shared" si="339"/>
        <v>0</v>
      </c>
      <c r="GB153" s="85">
        <f t="shared" si="339"/>
        <v>0</v>
      </c>
      <c r="GC153" s="85">
        <f t="shared" si="339"/>
        <v>0</v>
      </c>
      <c r="GD153" s="85">
        <f t="shared" si="339"/>
        <v>0</v>
      </c>
      <c r="GE153" s="85">
        <f t="shared" si="339"/>
        <v>0</v>
      </c>
      <c r="GF153" s="85">
        <f t="shared" si="339"/>
        <v>0</v>
      </c>
      <c r="GG153" s="85">
        <f t="shared" si="339"/>
        <v>0</v>
      </c>
      <c r="GH153" s="85">
        <f t="shared" si="339"/>
        <v>0</v>
      </c>
      <c r="GI153" s="85">
        <f t="shared" si="339"/>
        <v>0</v>
      </c>
      <c r="GJ153" s="85">
        <f t="shared" si="339"/>
        <v>0</v>
      </c>
      <c r="GK153" s="85">
        <f t="shared" si="339"/>
        <v>0</v>
      </c>
      <c r="GL153" s="85">
        <f t="shared" si="339"/>
        <v>0</v>
      </c>
      <c r="GM153" s="85">
        <f t="shared" si="339"/>
        <v>0</v>
      </c>
      <c r="GN153" s="85">
        <f t="shared" si="339"/>
        <v>0</v>
      </c>
      <c r="GO153" s="85">
        <f t="shared" si="339"/>
        <v>0</v>
      </c>
      <c r="GP153" s="85">
        <f t="shared" si="339"/>
        <v>0</v>
      </c>
      <c r="GQ153" s="85">
        <f t="shared" ref="GQ153:IL153" si="340">$E153*GQ$96</f>
        <v>0</v>
      </c>
      <c r="GR153" s="85">
        <f t="shared" si="340"/>
        <v>0</v>
      </c>
      <c r="GS153" s="85">
        <f t="shared" si="340"/>
        <v>0</v>
      </c>
      <c r="GT153" s="85">
        <f t="shared" si="340"/>
        <v>0</v>
      </c>
      <c r="GU153" s="85">
        <f t="shared" si="340"/>
        <v>0</v>
      </c>
      <c r="GV153" s="85">
        <f t="shared" si="340"/>
        <v>0</v>
      </c>
      <c r="GW153" s="85">
        <f t="shared" si="340"/>
        <v>0</v>
      </c>
      <c r="GX153" s="85">
        <f t="shared" si="340"/>
        <v>0</v>
      </c>
      <c r="GY153" s="85">
        <f t="shared" si="340"/>
        <v>0</v>
      </c>
      <c r="GZ153" s="85">
        <f t="shared" si="340"/>
        <v>0</v>
      </c>
      <c r="HA153" s="85">
        <f t="shared" si="340"/>
        <v>0</v>
      </c>
      <c r="HB153" s="85">
        <f t="shared" si="340"/>
        <v>0</v>
      </c>
      <c r="HC153" s="85">
        <f t="shared" si="340"/>
        <v>0</v>
      </c>
      <c r="HD153" s="85">
        <f t="shared" si="340"/>
        <v>0</v>
      </c>
      <c r="HE153" s="85">
        <f t="shared" si="340"/>
        <v>0</v>
      </c>
      <c r="HF153" s="85">
        <f t="shared" si="340"/>
        <v>0</v>
      </c>
      <c r="HG153" s="85">
        <f t="shared" si="340"/>
        <v>0</v>
      </c>
      <c r="HH153" s="85">
        <f t="shared" si="340"/>
        <v>0</v>
      </c>
      <c r="HI153" s="85">
        <f t="shared" si="340"/>
        <v>0</v>
      </c>
      <c r="HJ153" s="85">
        <f t="shared" si="340"/>
        <v>0</v>
      </c>
      <c r="HK153" s="85">
        <f t="shared" si="340"/>
        <v>0</v>
      </c>
      <c r="HL153" s="85">
        <f t="shared" si="340"/>
        <v>0</v>
      </c>
      <c r="HM153" s="85">
        <f t="shared" si="340"/>
        <v>0</v>
      </c>
      <c r="HN153" s="85">
        <f t="shared" si="340"/>
        <v>0</v>
      </c>
      <c r="HO153" s="85">
        <f t="shared" si="340"/>
        <v>0</v>
      </c>
      <c r="HP153" s="85">
        <f t="shared" si="340"/>
        <v>0</v>
      </c>
      <c r="HQ153" s="85">
        <f t="shared" si="340"/>
        <v>0</v>
      </c>
      <c r="HR153" s="85">
        <f t="shared" si="340"/>
        <v>0</v>
      </c>
      <c r="HS153" s="85">
        <f t="shared" si="340"/>
        <v>0</v>
      </c>
      <c r="HT153" s="85">
        <f t="shared" si="340"/>
        <v>0</v>
      </c>
      <c r="HU153" s="85">
        <f t="shared" si="340"/>
        <v>0</v>
      </c>
      <c r="HV153" s="85">
        <f t="shared" si="340"/>
        <v>0</v>
      </c>
      <c r="HW153" s="85">
        <f t="shared" si="340"/>
        <v>0</v>
      </c>
      <c r="HX153" s="85">
        <f t="shared" si="340"/>
        <v>0</v>
      </c>
      <c r="HY153" s="85">
        <f t="shared" si="340"/>
        <v>0</v>
      </c>
      <c r="HZ153" s="85">
        <f t="shared" si="340"/>
        <v>0</v>
      </c>
      <c r="IA153" s="85">
        <f t="shared" si="340"/>
        <v>0</v>
      </c>
      <c r="IB153" s="85">
        <f t="shared" si="340"/>
        <v>0</v>
      </c>
      <c r="IC153" s="85">
        <f t="shared" si="340"/>
        <v>0</v>
      </c>
      <c r="ID153" s="85">
        <f t="shared" si="340"/>
        <v>0</v>
      </c>
      <c r="IE153" s="85">
        <f t="shared" si="340"/>
        <v>0</v>
      </c>
      <c r="IF153" s="85">
        <f t="shared" si="340"/>
        <v>0</v>
      </c>
      <c r="IG153" s="85">
        <f t="shared" si="340"/>
        <v>0</v>
      </c>
      <c r="IH153" s="85">
        <f t="shared" si="340"/>
        <v>0</v>
      </c>
      <c r="II153" s="85">
        <f t="shared" si="340"/>
        <v>0</v>
      </c>
      <c r="IJ153" s="85">
        <f t="shared" si="340"/>
        <v>0</v>
      </c>
      <c r="IK153" s="85">
        <f t="shared" si="340"/>
        <v>0</v>
      </c>
      <c r="IL153" s="85">
        <f t="shared" si="340"/>
        <v>0</v>
      </c>
    </row>
    <row r="154" spans="2:246" ht="12" customHeight="1" outlineLevel="3" x14ac:dyDescent="0.3">
      <c r="B154" s="26" t="s">
        <v>109</v>
      </c>
      <c r="C154" s="56" t="s">
        <v>150</v>
      </c>
      <c r="D154" s="85">
        <f t="shared" ca="1" si="332"/>
        <v>1860.8473633213473</v>
      </c>
      <c r="E154" s="171">
        <f>E119</f>
        <v>155.07061361011225</v>
      </c>
      <c r="F154" s="48"/>
      <c r="G154" s="85">
        <f t="shared" ref="G154:BR154" ca="1" si="341">$E154*G$8*G$96</f>
        <v>155.07061361011225</v>
      </c>
      <c r="H154" s="85">
        <f t="shared" ca="1" si="341"/>
        <v>155.07061361011225</v>
      </c>
      <c r="I154" s="85">
        <f t="shared" ca="1" si="341"/>
        <v>155.07061361011225</v>
      </c>
      <c r="J154" s="85">
        <f t="shared" ca="1" si="341"/>
        <v>155.07061361011225</v>
      </c>
      <c r="K154" s="85">
        <f t="shared" ca="1" si="341"/>
        <v>155.07061361011225</v>
      </c>
      <c r="L154" s="85">
        <f t="shared" ca="1" si="341"/>
        <v>155.07061361011225</v>
      </c>
      <c r="M154" s="85">
        <f t="shared" ca="1" si="341"/>
        <v>155.07061361011225</v>
      </c>
      <c r="N154" s="85">
        <f t="shared" ca="1" si="341"/>
        <v>155.07061361011225</v>
      </c>
      <c r="O154" s="85">
        <f t="shared" ca="1" si="341"/>
        <v>155.07061361011225</v>
      </c>
      <c r="P154" s="85">
        <f t="shared" ca="1" si="341"/>
        <v>155.07061361011225</v>
      </c>
      <c r="Q154" s="85">
        <f t="shared" ca="1" si="341"/>
        <v>155.07061361011225</v>
      </c>
      <c r="R154" s="85">
        <f t="shared" ca="1" si="341"/>
        <v>155.07061361011225</v>
      </c>
      <c r="S154" s="85">
        <f t="shared" ca="1" si="341"/>
        <v>0</v>
      </c>
      <c r="T154" s="85">
        <f t="shared" ca="1" si="341"/>
        <v>0</v>
      </c>
      <c r="U154" s="85">
        <f t="shared" ca="1" si="341"/>
        <v>0</v>
      </c>
      <c r="V154" s="85">
        <f t="shared" ca="1" si="341"/>
        <v>0</v>
      </c>
      <c r="W154" s="85">
        <f t="shared" ca="1" si="341"/>
        <v>0</v>
      </c>
      <c r="X154" s="85">
        <f t="shared" ca="1" si="341"/>
        <v>0</v>
      </c>
      <c r="Y154" s="85">
        <f t="shared" ca="1" si="341"/>
        <v>0</v>
      </c>
      <c r="Z154" s="85">
        <f t="shared" ca="1" si="341"/>
        <v>0</v>
      </c>
      <c r="AA154" s="85">
        <f t="shared" ca="1" si="341"/>
        <v>0</v>
      </c>
      <c r="AB154" s="85">
        <f t="shared" ca="1" si="341"/>
        <v>0</v>
      </c>
      <c r="AC154" s="85">
        <f t="shared" ca="1" si="341"/>
        <v>0</v>
      </c>
      <c r="AD154" s="85">
        <f t="shared" ca="1" si="341"/>
        <v>0</v>
      </c>
      <c r="AE154" s="85">
        <f t="shared" ca="1" si="341"/>
        <v>0</v>
      </c>
      <c r="AF154" s="85">
        <f t="shared" ca="1" si="341"/>
        <v>0</v>
      </c>
      <c r="AG154" s="85">
        <f t="shared" ca="1" si="341"/>
        <v>0</v>
      </c>
      <c r="AH154" s="85">
        <f t="shared" ca="1" si="341"/>
        <v>0</v>
      </c>
      <c r="AI154" s="85">
        <f t="shared" ca="1" si="341"/>
        <v>0</v>
      </c>
      <c r="AJ154" s="85">
        <f t="shared" ca="1" si="341"/>
        <v>0</v>
      </c>
      <c r="AK154" s="85">
        <f t="shared" ca="1" si="341"/>
        <v>0</v>
      </c>
      <c r="AL154" s="85">
        <f t="shared" ca="1" si="341"/>
        <v>0</v>
      </c>
      <c r="AM154" s="85">
        <f t="shared" ca="1" si="341"/>
        <v>0</v>
      </c>
      <c r="AN154" s="85">
        <f t="shared" ca="1" si="341"/>
        <v>0</v>
      </c>
      <c r="AO154" s="85">
        <f t="shared" ca="1" si="341"/>
        <v>0</v>
      </c>
      <c r="AP154" s="85">
        <f t="shared" ca="1" si="341"/>
        <v>0</v>
      </c>
      <c r="AQ154" s="85">
        <f t="shared" ca="1" si="341"/>
        <v>0</v>
      </c>
      <c r="AR154" s="85">
        <f t="shared" ca="1" si="341"/>
        <v>0</v>
      </c>
      <c r="AS154" s="85">
        <f t="shared" ca="1" si="341"/>
        <v>0</v>
      </c>
      <c r="AT154" s="85">
        <f t="shared" ca="1" si="341"/>
        <v>0</v>
      </c>
      <c r="AU154" s="85">
        <f t="shared" ca="1" si="341"/>
        <v>0</v>
      </c>
      <c r="AV154" s="85">
        <f t="shared" ca="1" si="341"/>
        <v>0</v>
      </c>
      <c r="AW154" s="85">
        <f t="shared" ca="1" si="341"/>
        <v>0</v>
      </c>
      <c r="AX154" s="85">
        <f t="shared" ca="1" si="341"/>
        <v>0</v>
      </c>
      <c r="AY154" s="85">
        <f t="shared" ca="1" si="341"/>
        <v>0</v>
      </c>
      <c r="AZ154" s="85">
        <f t="shared" ca="1" si="341"/>
        <v>0</v>
      </c>
      <c r="BA154" s="85">
        <f t="shared" ca="1" si="341"/>
        <v>0</v>
      </c>
      <c r="BB154" s="85">
        <f t="shared" ca="1" si="341"/>
        <v>0</v>
      </c>
      <c r="BC154" s="85">
        <f t="shared" ca="1" si="341"/>
        <v>0</v>
      </c>
      <c r="BD154" s="85">
        <f t="shared" ca="1" si="341"/>
        <v>0</v>
      </c>
      <c r="BE154" s="85">
        <f t="shared" ca="1" si="341"/>
        <v>0</v>
      </c>
      <c r="BF154" s="85">
        <f t="shared" ca="1" si="341"/>
        <v>0</v>
      </c>
      <c r="BG154" s="85">
        <f t="shared" ca="1" si="341"/>
        <v>0</v>
      </c>
      <c r="BH154" s="85">
        <f t="shared" ca="1" si="341"/>
        <v>0</v>
      </c>
      <c r="BI154" s="85">
        <f t="shared" ca="1" si="341"/>
        <v>0</v>
      </c>
      <c r="BJ154" s="85">
        <f t="shared" ca="1" si="341"/>
        <v>0</v>
      </c>
      <c r="BK154" s="85">
        <f t="shared" ca="1" si="341"/>
        <v>0</v>
      </c>
      <c r="BL154" s="85">
        <f t="shared" ca="1" si="341"/>
        <v>0</v>
      </c>
      <c r="BM154" s="85">
        <f t="shared" ca="1" si="341"/>
        <v>0</v>
      </c>
      <c r="BN154" s="85">
        <f t="shared" ca="1" si="341"/>
        <v>0</v>
      </c>
      <c r="BO154" s="85">
        <f t="shared" ca="1" si="341"/>
        <v>0</v>
      </c>
      <c r="BP154" s="85">
        <f t="shared" ca="1" si="341"/>
        <v>0</v>
      </c>
      <c r="BQ154" s="85">
        <f t="shared" ca="1" si="341"/>
        <v>0</v>
      </c>
      <c r="BR154" s="85">
        <f t="shared" ca="1" si="341"/>
        <v>0</v>
      </c>
      <c r="BS154" s="85">
        <f t="shared" ref="BS154:ED154" ca="1" si="342">$E154*BS$8*BS$96</f>
        <v>0</v>
      </c>
      <c r="BT154" s="85">
        <f t="shared" ca="1" si="342"/>
        <v>0</v>
      </c>
      <c r="BU154" s="85">
        <f t="shared" ca="1" si="342"/>
        <v>0</v>
      </c>
      <c r="BV154" s="85">
        <f t="shared" ca="1" si="342"/>
        <v>0</v>
      </c>
      <c r="BW154" s="85">
        <f t="shared" ca="1" si="342"/>
        <v>0</v>
      </c>
      <c r="BX154" s="85">
        <f t="shared" ca="1" si="342"/>
        <v>0</v>
      </c>
      <c r="BY154" s="85">
        <f t="shared" ca="1" si="342"/>
        <v>0</v>
      </c>
      <c r="BZ154" s="85">
        <f t="shared" ca="1" si="342"/>
        <v>0</v>
      </c>
      <c r="CA154" s="85">
        <f t="shared" ca="1" si="342"/>
        <v>0</v>
      </c>
      <c r="CB154" s="85">
        <f t="shared" ca="1" si="342"/>
        <v>0</v>
      </c>
      <c r="CC154" s="85">
        <f t="shared" ca="1" si="342"/>
        <v>0</v>
      </c>
      <c r="CD154" s="85">
        <f t="shared" ca="1" si="342"/>
        <v>0</v>
      </c>
      <c r="CE154" s="85">
        <f t="shared" ca="1" si="342"/>
        <v>0</v>
      </c>
      <c r="CF154" s="85">
        <f t="shared" ca="1" si="342"/>
        <v>0</v>
      </c>
      <c r="CG154" s="85">
        <f t="shared" ca="1" si="342"/>
        <v>0</v>
      </c>
      <c r="CH154" s="85">
        <f t="shared" ca="1" si="342"/>
        <v>0</v>
      </c>
      <c r="CI154" s="85">
        <f t="shared" ca="1" si="342"/>
        <v>0</v>
      </c>
      <c r="CJ154" s="85">
        <f t="shared" ca="1" si="342"/>
        <v>0</v>
      </c>
      <c r="CK154" s="85">
        <f t="shared" ca="1" si="342"/>
        <v>0</v>
      </c>
      <c r="CL154" s="85">
        <f t="shared" ca="1" si="342"/>
        <v>0</v>
      </c>
      <c r="CM154" s="85">
        <f t="shared" ca="1" si="342"/>
        <v>0</v>
      </c>
      <c r="CN154" s="85">
        <f t="shared" ca="1" si="342"/>
        <v>0</v>
      </c>
      <c r="CO154" s="85">
        <f t="shared" ca="1" si="342"/>
        <v>0</v>
      </c>
      <c r="CP154" s="85">
        <f t="shared" ca="1" si="342"/>
        <v>0</v>
      </c>
      <c r="CQ154" s="85">
        <f t="shared" ca="1" si="342"/>
        <v>0</v>
      </c>
      <c r="CR154" s="85">
        <f t="shared" ca="1" si="342"/>
        <v>0</v>
      </c>
      <c r="CS154" s="85">
        <f t="shared" ca="1" si="342"/>
        <v>0</v>
      </c>
      <c r="CT154" s="85">
        <f t="shared" ca="1" si="342"/>
        <v>0</v>
      </c>
      <c r="CU154" s="85">
        <f t="shared" ca="1" si="342"/>
        <v>0</v>
      </c>
      <c r="CV154" s="85">
        <f t="shared" ca="1" si="342"/>
        <v>0</v>
      </c>
      <c r="CW154" s="85">
        <f t="shared" ca="1" si="342"/>
        <v>0</v>
      </c>
      <c r="CX154" s="85">
        <f t="shared" ca="1" si="342"/>
        <v>0</v>
      </c>
      <c r="CY154" s="85">
        <f t="shared" ca="1" si="342"/>
        <v>0</v>
      </c>
      <c r="CZ154" s="85">
        <f t="shared" ca="1" si="342"/>
        <v>0</v>
      </c>
      <c r="DA154" s="85">
        <f t="shared" ca="1" si="342"/>
        <v>0</v>
      </c>
      <c r="DB154" s="85">
        <f t="shared" ca="1" si="342"/>
        <v>0</v>
      </c>
      <c r="DC154" s="85">
        <f t="shared" ca="1" si="342"/>
        <v>0</v>
      </c>
      <c r="DD154" s="85">
        <f t="shared" ca="1" si="342"/>
        <v>0</v>
      </c>
      <c r="DE154" s="85">
        <f t="shared" ca="1" si="342"/>
        <v>0</v>
      </c>
      <c r="DF154" s="85">
        <f t="shared" ca="1" si="342"/>
        <v>0</v>
      </c>
      <c r="DG154" s="85">
        <f t="shared" ca="1" si="342"/>
        <v>0</v>
      </c>
      <c r="DH154" s="85">
        <f t="shared" ca="1" si="342"/>
        <v>0</v>
      </c>
      <c r="DI154" s="85">
        <f t="shared" ca="1" si="342"/>
        <v>0</v>
      </c>
      <c r="DJ154" s="85">
        <f t="shared" ca="1" si="342"/>
        <v>0</v>
      </c>
      <c r="DK154" s="85">
        <f t="shared" ca="1" si="342"/>
        <v>0</v>
      </c>
      <c r="DL154" s="85">
        <f t="shared" ca="1" si="342"/>
        <v>0</v>
      </c>
      <c r="DM154" s="85">
        <f t="shared" ca="1" si="342"/>
        <v>0</v>
      </c>
      <c r="DN154" s="85">
        <f t="shared" ca="1" si="342"/>
        <v>0</v>
      </c>
      <c r="DO154" s="85">
        <f t="shared" ca="1" si="342"/>
        <v>0</v>
      </c>
      <c r="DP154" s="85">
        <f t="shared" ca="1" si="342"/>
        <v>0</v>
      </c>
      <c r="DQ154" s="85">
        <f t="shared" ca="1" si="342"/>
        <v>0</v>
      </c>
      <c r="DR154" s="85">
        <f t="shared" ca="1" si="342"/>
        <v>0</v>
      </c>
      <c r="DS154" s="85">
        <f t="shared" ca="1" si="342"/>
        <v>0</v>
      </c>
      <c r="DT154" s="85">
        <f t="shared" ca="1" si="342"/>
        <v>0</v>
      </c>
      <c r="DU154" s="85">
        <f t="shared" ca="1" si="342"/>
        <v>0</v>
      </c>
      <c r="DV154" s="85">
        <f t="shared" ca="1" si="342"/>
        <v>0</v>
      </c>
      <c r="DW154" s="85">
        <f t="shared" ca="1" si="342"/>
        <v>0</v>
      </c>
      <c r="DX154" s="85">
        <f t="shared" ca="1" si="342"/>
        <v>0</v>
      </c>
      <c r="DY154" s="85">
        <f t="shared" ca="1" si="342"/>
        <v>0</v>
      </c>
      <c r="DZ154" s="85">
        <f t="shared" ca="1" si="342"/>
        <v>0</v>
      </c>
      <c r="EA154" s="85">
        <f t="shared" ca="1" si="342"/>
        <v>0</v>
      </c>
      <c r="EB154" s="85">
        <f t="shared" ca="1" si="342"/>
        <v>0</v>
      </c>
      <c r="EC154" s="85">
        <f t="shared" ca="1" si="342"/>
        <v>0</v>
      </c>
      <c r="ED154" s="85">
        <f t="shared" ca="1" si="342"/>
        <v>0</v>
      </c>
      <c r="EE154" s="85">
        <f t="shared" ref="EE154:GP154" ca="1" si="343">$E154*EE$8*EE$96</f>
        <v>0</v>
      </c>
      <c r="EF154" s="85">
        <f t="shared" ca="1" si="343"/>
        <v>0</v>
      </c>
      <c r="EG154" s="85">
        <f t="shared" ca="1" si="343"/>
        <v>0</v>
      </c>
      <c r="EH154" s="85">
        <f t="shared" ca="1" si="343"/>
        <v>0</v>
      </c>
      <c r="EI154" s="85">
        <f t="shared" ca="1" si="343"/>
        <v>0</v>
      </c>
      <c r="EJ154" s="85">
        <f t="shared" ca="1" si="343"/>
        <v>0</v>
      </c>
      <c r="EK154" s="85">
        <f t="shared" ca="1" si="343"/>
        <v>0</v>
      </c>
      <c r="EL154" s="85">
        <f t="shared" ca="1" si="343"/>
        <v>0</v>
      </c>
      <c r="EM154" s="85">
        <f t="shared" ca="1" si="343"/>
        <v>0</v>
      </c>
      <c r="EN154" s="85">
        <f t="shared" ca="1" si="343"/>
        <v>0</v>
      </c>
      <c r="EO154" s="85">
        <f t="shared" ca="1" si="343"/>
        <v>0</v>
      </c>
      <c r="EP154" s="85">
        <f t="shared" ca="1" si="343"/>
        <v>0</v>
      </c>
      <c r="EQ154" s="85">
        <f t="shared" ca="1" si="343"/>
        <v>0</v>
      </c>
      <c r="ER154" s="85">
        <f t="shared" ca="1" si="343"/>
        <v>0</v>
      </c>
      <c r="ES154" s="85">
        <f t="shared" ca="1" si="343"/>
        <v>0</v>
      </c>
      <c r="ET154" s="85">
        <f t="shared" ca="1" si="343"/>
        <v>0</v>
      </c>
      <c r="EU154" s="85">
        <f t="shared" ca="1" si="343"/>
        <v>0</v>
      </c>
      <c r="EV154" s="85">
        <f t="shared" ca="1" si="343"/>
        <v>0</v>
      </c>
      <c r="EW154" s="85">
        <f t="shared" ca="1" si="343"/>
        <v>0</v>
      </c>
      <c r="EX154" s="85">
        <f t="shared" ca="1" si="343"/>
        <v>0</v>
      </c>
      <c r="EY154" s="85">
        <f t="shared" ca="1" si="343"/>
        <v>0</v>
      </c>
      <c r="EZ154" s="85">
        <f t="shared" ca="1" si="343"/>
        <v>0</v>
      </c>
      <c r="FA154" s="85">
        <f t="shared" ca="1" si="343"/>
        <v>0</v>
      </c>
      <c r="FB154" s="85">
        <f t="shared" ca="1" si="343"/>
        <v>0</v>
      </c>
      <c r="FC154" s="85">
        <f t="shared" ca="1" si="343"/>
        <v>0</v>
      </c>
      <c r="FD154" s="85">
        <f t="shared" ca="1" si="343"/>
        <v>0</v>
      </c>
      <c r="FE154" s="85">
        <f t="shared" ca="1" si="343"/>
        <v>0</v>
      </c>
      <c r="FF154" s="85">
        <f t="shared" ca="1" si="343"/>
        <v>0</v>
      </c>
      <c r="FG154" s="85">
        <f t="shared" ca="1" si="343"/>
        <v>0</v>
      </c>
      <c r="FH154" s="85">
        <f t="shared" ca="1" si="343"/>
        <v>0</v>
      </c>
      <c r="FI154" s="85">
        <f t="shared" ca="1" si="343"/>
        <v>0</v>
      </c>
      <c r="FJ154" s="85">
        <f t="shared" ca="1" si="343"/>
        <v>0</v>
      </c>
      <c r="FK154" s="85">
        <f t="shared" ca="1" si="343"/>
        <v>0</v>
      </c>
      <c r="FL154" s="85">
        <f t="shared" ca="1" si="343"/>
        <v>0</v>
      </c>
      <c r="FM154" s="85">
        <f t="shared" ca="1" si="343"/>
        <v>0</v>
      </c>
      <c r="FN154" s="85">
        <f t="shared" ca="1" si="343"/>
        <v>0</v>
      </c>
      <c r="FO154" s="85">
        <f t="shared" ca="1" si="343"/>
        <v>0</v>
      </c>
      <c r="FP154" s="85">
        <f t="shared" ca="1" si="343"/>
        <v>0</v>
      </c>
      <c r="FQ154" s="85">
        <f t="shared" ca="1" si="343"/>
        <v>0</v>
      </c>
      <c r="FR154" s="85">
        <f t="shared" ca="1" si="343"/>
        <v>0</v>
      </c>
      <c r="FS154" s="85">
        <f t="shared" ca="1" si="343"/>
        <v>0</v>
      </c>
      <c r="FT154" s="85">
        <f t="shared" ca="1" si="343"/>
        <v>0</v>
      </c>
      <c r="FU154" s="85">
        <f t="shared" ca="1" si="343"/>
        <v>0</v>
      </c>
      <c r="FV154" s="85">
        <f t="shared" ca="1" si="343"/>
        <v>0</v>
      </c>
      <c r="FW154" s="85">
        <f t="shared" ca="1" si="343"/>
        <v>0</v>
      </c>
      <c r="FX154" s="85">
        <f t="shared" ca="1" si="343"/>
        <v>0</v>
      </c>
      <c r="FY154" s="85">
        <f t="shared" ca="1" si="343"/>
        <v>0</v>
      </c>
      <c r="FZ154" s="85">
        <f t="shared" ca="1" si="343"/>
        <v>0</v>
      </c>
      <c r="GA154" s="85">
        <f t="shared" ca="1" si="343"/>
        <v>0</v>
      </c>
      <c r="GB154" s="85">
        <f t="shared" ca="1" si="343"/>
        <v>0</v>
      </c>
      <c r="GC154" s="85">
        <f t="shared" ca="1" si="343"/>
        <v>0</v>
      </c>
      <c r="GD154" s="85">
        <f t="shared" ca="1" si="343"/>
        <v>0</v>
      </c>
      <c r="GE154" s="85">
        <f t="shared" ca="1" si="343"/>
        <v>0</v>
      </c>
      <c r="GF154" s="85">
        <f t="shared" ca="1" si="343"/>
        <v>0</v>
      </c>
      <c r="GG154" s="85">
        <f t="shared" ca="1" si="343"/>
        <v>0</v>
      </c>
      <c r="GH154" s="85">
        <f t="shared" ca="1" si="343"/>
        <v>0</v>
      </c>
      <c r="GI154" s="85">
        <f t="shared" ca="1" si="343"/>
        <v>0</v>
      </c>
      <c r="GJ154" s="85">
        <f t="shared" ca="1" si="343"/>
        <v>0</v>
      </c>
      <c r="GK154" s="85">
        <f t="shared" ca="1" si="343"/>
        <v>0</v>
      </c>
      <c r="GL154" s="85">
        <f t="shared" ca="1" si="343"/>
        <v>0</v>
      </c>
      <c r="GM154" s="85">
        <f t="shared" ca="1" si="343"/>
        <v>0</v>
      </c>
      <c r="GN154" s="85">
        <f t="shared" ca="1" si="343"/>
        <v>0</v>
      </c>
      <c r="GO154" s="85">
        <f t="shared" ca="1" si="343"/>
        <v>0</v>
      </c>
      <c r="GP154" s="85">
        <f t="shared" ca="1" si="343"/>
        <v>0</v>
      </c>
      <c r="GQ154" s="85">
        <f t="shared" ref="GQ154:IL154" ca="1" si="344">$E154*GQ$8*GQ$96</f>
        <v>0</v>
      </c>
      <c r="GR154" s="85">
        <f t="shared" ca="1" si="344"/>
        <v>0</v>
      </c>
      <c r="GS154" s="85">
        <f t="shared" ca="1" si="344"/>
        <v>0</v>
      </c>
      <c r="GT154" s="85">
        <f t="shared" ca="1" si="344"/>
        <v>0</v>
      </c>
      <c r="GU154" s="85">
        <f t="shared" ca="1" si="344"/>
        <v>0</v>
      </c>
      <c r="GV154" s="85">
        <f t="shared" ca="1" si="344"/>
        <v>0</v>
      </c>
      <c r="GW154" s="85">
        <f t="shared" ca="1" si="344"/>
        <v>0</v>
      </c>
      <c r="GX154" s="85">
        <f t="shared" ca="1" si="344"/>
        <v>0</v>
      </c>
      <c r="GY154" s="85">
        <f t="shared" ca="1" si="344"/>
        <v>0</v>
      </c>
      <c r="GZ154" s="85">
        <f t="shared" ca="1" si="344"/>
        <v>0</v>
      </c>
      <c r="HA154" s="85">
        <f t="shared" ca="1" si="344"/>
        <v>0</v>
      </c>
      <c r="HB154" s="85">
        <f t="shared" ca="1" si="344"/>
        <v>0</v>
      </c>
      <c r="HC154" s="85">
        <f t="shared" ca="1" si="344"/>
        <v>0</v>
      </c>
      <c r="HD154" s="85">
        <f t="shared" ca="1" si="344"/>
        <v>0</v>
      </c>
      <c r="HE154" s="85">
        <f t="shared" ca="1" si="344"/>
        <v>0</v>
      </c>
      <c r="HF154" s="85">
        <f t="shared" ca="1" si="344"/>
        <v>0</v>
      </c>
      <c r="HG154" s="85">
        <f t="shared" ca="1" si="344"/>
        <v>0</v>
      </c>
      <c r="HH154" s="85">
        <f t="shared" ca="1" si="344"/>
        <v>0</v>
      </c>
      <c r="HI154" s="85">
        <f t="shared" ca="1" si="344"/>
        <v>0</v>
      </c>
      <c r="HJ154" s="85">
        <f t="shared" ca="1" si="344"/>
        <v>0</v>
      </c>
      <c r="HK154" s="85">
        <f t="shared" ca="1" si="344"/>
        <v>0</v>
      </c>
      <c r="HL154" s="85">
        <f t="shared" ca="1" si="344"/>
        <v>0</v>
      </c>
      <c r="HM154" s="85">
        <f t="shared" ca="1" si="344"/>
        <v>0</v>
      </c>
      <c r="HN154" s="85">
        <f t="shared" ca="1" si="344"/>
        <v>0</v>
      </c>
      <c r="HO154" s="85">
        <f t="shared" ca="1" si="344"/>
        <v>0</v>
      </c>
      <c r="HP154" s="85">
        <f t="shared" ca="1" si="344"/>
        <v>0</v>
      </c>
      <c r="HQ154" s="85">
        <f t="shared" ca="1" si="344"/>
        <v>0</v>
      </c>
      <c r="HR154" s="85">
        <f t="shared" ca="1" si="344"/>
        <v>0</v>
      </c>
      <c r="HS154" s="85">
        <f t="shared" ca="1" si="344"/>
        <v>0</v>
      </c>
      <c r="HT154" s="85">
        <f t="shared" ca="1" si="344"/>
        <v>0</v>
      </c>
      <c r="HU154" s="85">
        <f t="shared" ca="1" si="344"/>
        <v>0</v>
      </c>
      <c r="HV154" s="85">
        <f t="shared" ca="1" si="344"/>
        <v>0</v>
      </c>
      <c r="HW154" s="85">
        <f t="shared" ca="1" si="344"/>
        <v>0</v>
      </c>
      <c r="HX154" s="85">
        <f t="shared" ca="1" si="344"/>
        <v>0</v>
      </c>
      <c r="HY154" s="85">
        <f t="shared" ca="1" si="344"/>
        <v>0</v>
      </c>
      <c r="HZ154" s="85">
        <f t="shared" ca="1" si="344"/>
        <v>0</v>
      </c>
      <c r="IA154" s="85">
        <f t="shared" ca="1" si="344"/>
        <v>0</v>
      </c>
      <c r="IB154" s="85">
        <f t="shared" ca="1" si="344"/>
        <v>0</v>
      </c>
      <c r="IC154" s="85">
        <f t="shared" ca="1" si="344"/>
        <v>0</v>
      </c>
      <c r="ID154" s="85">
        <f t="shared" ca="1" si="344"/>
        <v>0</v>
      </c>
      <c r="IE154" s="85">
        <f t="shared" ca="1" si="344"/>
        <v>0</v>
      </c>
      <c r="IF154" s="85">
        <f t="shared" ca="1" si="344"/>
        <v>0</v>
      </c>
      <c r="IG154" s="85">
        <f t="shared" ca="1" si="344"/>
        <v>0</v>
      </c>
      <c r="IH154" s="85">
        <f t="shared" ca="1" si="344"/>
        <v>0</v>
      </c>
      <c r="II154" s="85">
        <f t="shared" ca="1" si="344"/>
        <v>0</v>
      </c>
      <c r="IJ154" s="85">
        <f t="shared" ca="1" si="344"/>
        <v>0</v>
      </c>
      <c r="IK154" s="85">
        <f t="shared" ca="1" si="344"/>
        <v>0</v>
      </c>
      <c r="IL154" s="85">
        <f t="shared" ca="1" si="344"/>
        <v>0</v>
      </c>
    </row>
    <row r="155" spans="2:246" s="48" customFormat="1" ht="12" customHeight="1" outlineLevel="1" x14ac:dyDescent="0.2">
      <c r="B155" s="51" t="s">
        <v>346</v>
      </c>
      <c r="C155" s="57" t="s">
        <v>150</v>
      </c>
      <c r="D155" s="77">
        <f t="shared" ca="1" si="332"/>
        <v>13844.854793321345</v>
      </c>
      <c r="E155" s="53"/>
      <c r="F155" s="53"/>
      <c r="G155" s="77">
        <f t="shared" ref="G155:BR155" ca="1" si="345">SUM(G148:G152)</f>
        <v>292.90456611011223</v>
      </c>
      <c r="H155" s="77">
        <f t="shared" ca="1" si="345"/>
        <v>292.90456611011223</v>
      </c>
      <c r="I155" s="77">
        <f t="shared" ca="1" si="345"/>
        <v>292.90456611011223</v>
      </c>
      <c r="J155" s="77">
        <f t="shared" ca="1" si="345"/>
        <v>292.90456611011223</v>
      </c>
      <c r="K155" s="77">
        <f t="shared" ca="1" si="345"/>
        <v>292.90456611011223</v>
      </c>
      <c r="L155" s="77">
        <f t="shared" ca="1" si="345"/>
        <v>292.90456611011223</v>
      </c>
      <c r="M155" s="77">
        <f t="shared" ca="1" si="345"/>
        <v>292.90456611011223</v>
      </c>
      <c r="N155" s="77">
        <f t="shared" ca="1" si="345"/>
        <v>292.90456611011223</v>
      </c>
      <c r="O155" s="77">
        <f t="shared" ca="1" si="345"/>
        <v>292.90456611011223</v>
      </c>
      <c r="P155" s="77">
        <f t="shared" ca="1" si="345"/>
        <v>1342.9045661101122</v>
      </c>
      <c r="Q155" s="77">
        <f t="shared" ca="1" si="345"/>
        <v>4757.9045661101118</v>
      </c>
      <c r="R155" s="77">
        <f t="shared" ca="1" si="345"/>
        <v>5107.9045661101118</v>
      </c>
      <c r="S155" s="77">
        <f t="shared" ca="1" si="345"/>
        <v>0</v>
      </c>
      <c r="T155" s="77">
        <f t="shared" ca="1" si="345"/>
        <v>0</v>
      </c>
      <c r="U155" s="77">
        <f t="shared" ca="1" si="345"/>
        <v>0</v>
      </c>
      <c r="V155" s="77">
        <f t="shared" ca="1" si="345"/>
        <v>0</v>
      </c>
      <c r="W155" s="77">
        <f t="shared" ca="1" si="345"/>
        <v>0</v>
      </c>
      <c r="X155" s="77">
        <f t="shared" ca="1" si="345"/>
        <v>0</v>
      </c>
      <c r="Y155" s="77">
        <f t="shared" ca="1" si="345"/>
        <v>0</v>
      </c>
      <c r="Z155" s="77">
        <f t="shared" ca="1" si="345"/>
        <v>0</v>
      </c>
      <c r="AA155" s="77">
        <f t="shared" ca="1" si="345"/>
        <v>0</v>
      </c>
      <c r="AB155" s="77">
        <f t="shared" ca="1" si="345"/>
        <v>0</v>
      </c>
      <c r="AC155" s="77">
        <f t="shared" ca="1" si="345"/>
        <v>0</v>
      </c>
      <c r="AD155" s="77">
        <f t="shared" ca="1" si="345"/>
        <v>0</v>
      </c>
      <c r="AE155" s="77">
        <f t="shared" ca="1" si="345"/>
        <v>0</v>
      </c>
      <c r="AF155" s="77">
        <f t="shared" ca="1" si="345"/>
        <v>0</v>
      </c>
      <c r="AG155" s="77">
        <f t="shared" ca="1" si="345"/>
        <v>0</v>
      </c>
      <c r="AH155" s="77">
        <f t="shared" ca="1" si="345"/>
        <v>0</v>
      </c>
      <c r="AI155" s="77">
        <f t="shared" ca="1" si="345"/>
        <v>0</v>
      </c>
      <c r="AJ155" s="77">
        <f t="shared" ca="1" si="345"/>
        <v>0</v>
      </c>
      <c r="AK155" s="77">
        <f t="shared" ca="1" si="345"/>
        <v>0</v>
      </c>
      <c r="AL155" s="77">
        <f t="shared" ca="1" si="345"/>
        <v>0</v>
      </c>
      <c r="AM155" s="77">
        <f t="shared" ca="1" si="345"/>
        <v>0</v>
      </c>
      <c r="AN155" s="77">
        <f t="shared" ca="1" si="345"/>
        <v>0</v>
      </c>
      <c r="AO155" s="77">
        <f t="shared" ca="1" si="345"/>
        <v>0</v>
      </c>
      <c r="AP155" s="77">
        <f t="shared" ca="1" si="345"/>
        <v>0</v>
      </c>
      <c r="AQ155" s="77">
        <f t="shared" ca="1" si="345"/>
        <v>0</v>
      </c>
      <c r="AR155" s="77">
        <f t="shared" ca="1" si="345"/>
        <v>0</v>
      </c>
      <c r="AS155" s="77">
        <f t="shared" ca="1" si="345"/>
        <v>0</v>
      </c>
      <c r="AT155" s="77">
        <f t="shared" ca="1" si="345"/>
        <v>0</v>
      </c>
      <c r="AU155" s="77">
        <f t="shared" ca="1" si="345"/>
        <v>0</v>
      </c>
      <c r="AV155" s="77">
        <f t="shared" ca="1" si="345"/>
        <v>0</v>
      </c>
      <c r="AW155" s="77">
        <f t="shared" ca="1" si="345"/>
        <v>0</v>
      </c>
      <c r="AX155" s="77">
        <f t="shared" ca="1" si="345"/>
        <v>0</v>
      </c>
      <c r="AY155" s="77">
        <f t="shared" ca="1" si="345"/>
        <v>0</v>
      </c>
      <c r="AZ155" s="77">
        <f t="shared" ca="1" si="345"/>
        <v>0</v>
      </c>
      <c r="BA155" s="77">
        <f t="shared" ca="1" si="345"/>
        <v>0</v>
      </c>
      <c r="BB155" s="77">
        <f t="shared" ca="1" si="345"/>
        <v>0</v>
      </c>
      <c r="BC155" s="77">
        <f t="shared" ca="1" si="345"/>
        <v>0</v>
      </c>
      <c r="BD155" s="77">
        <f t="shared" ca="1" si="345"/>
        <v>0</v>
      </c>
      <c r="BE155" s="77">
        <f t="shared" ca="1" si="345"/>
        <v>0</v>
      </c>
      <c r="BF155" s="77">
        <f t="shared" ca="1" si="345"/>
        <v>0</v>
      </c>
      <c r="BG155" s="77">
        <f t="shared" ca="1" si="345"/>
        <v>0</v>
      </c>
      <c r="BH155" s="77">
        <f t="shared" ca="1" si="345"/>
        <v>0</v>
      </c>
      <c r="BI155" s="77">
        <f t="shared" ca="1" si="345"/>
        <v>0</v>
      </c>
      <c r="BJ155" s="77">
        <f t="shared" ca="1" si="345"/>
        <v>0</v>
      </c>
      <c r="BK155" s="77">
        <f t="shared" ca="1" si="345"/>
        <v>0</v>
      </c>
      <c r="BL155" s="77">
        <f t="shared" ca="1" si="345"/>
        <v>0</v>
      </c>
      <c r="BM155" s="77">
        <f t="shared" ca="1" si="345"/>
        <v>0</v>
      </c>
      <c r="BN155" s="77">
        <f t="shared" ca="1" si="345"/>
        <v>0</v>
      </c>
      <c r="BO155" s="77">
        <f t="shared" ca="1" si="345"/>
        <v>0</v>
      </c>
      <c r="BP155" s="77">
        <f t="shared" ca="1" si="345"/>
        <v>0</v>
      </c>
      <c r="BQ155" s="77">
        <f t="shared" ca="1" si="345"/>
        <v>0</v>
      </c>
      <c r="BR155" s="77">
        <f t="shared" ca="1" si="345"/>
        <v>0</v>
      </c>
      <c r="BS155" s="77">
        <f t="shared" ref="BS155:ED155" ca="1" si="346">SUM(BS148:BS152)</f>
        <v>0</v>
      </c>
      <c r="BT155" s="77">
        <f t="shared" ca="1" si="346"/>
        <v>0</v>
      </c>
      <c r="BU155" s="77">
        <f t="shared" ca="1" si="346"/>
        <v>0</v>
      </c>
      <c r="BV155" s="77">
        <f t="shared" ca="1" si="346"/>
        <v>0</v>
      </c>
      <c r="BW155" s="77">
        <f t="shared" ca="1" si="346"/>
        <v>0</v>
      </c>
      <c r="BX155" s="77">
        <f t="shared" ca="1" si="346"/>
        <v>0</v>
      </c>
      <c r="BY155" s="77">
        <f t="shared" ca="1" si="346"/>
        <v>0</v>
      </c>
      <c r="BZ155" s="77">
        <f t="shared" ca="1" si="346"/>
        <v>0</v>
      </c>
      <c r="CA155" s="77">
        <f t="shared" ca="1" si="346"/>
        <v>0</v>
      </c>
      <c r="CB155" s="77">
        <f t="shared" ca="1" si="346"/>
        <v>0</v>
      </c>
      <c r="CC155" s="77">
        <f t="shared" ca="1" si="346"/>
        <v>0</v>
      </c>
      <c r="CD155" s="77">
        <f t="shared" ca="1" si="346"/>
        <v>0</v>
      </c>
      <c r="CE155" s="77">
        <f t="shared" ca="1" si="346"/>
        <v>0</v>
      </c>
      <c r="CF155" s="77">
        <f t="shared" ca="1" si="346"/>
        <v>0</v>
      </c>
      <c r="CG155" s="77">
        <f t="shared" ca="1" si="346"/>
        <v>0</v>
      </c>
      <c r="CH155" s="77">
        <f t="shared" ca="1" si="346"/>
        <v>0</v>
      </c>
      <c r="CI155" s="77">
        <f t="shared" ca="1" si="346"/>
        <v>0</v>
      </c>
      <c r="CJ155" s="77">
        <f t="shared" ca="1" si="346"/>
        <v>0</v>
      </c>
      <c r="CK155" s="77">
        <f t="shared" ca="1" si="346"/>
        <v>0</v>
      </c>
      <c r="CL155" s="77">
        <f t="shared" ca="1" si="346"/>
        <v>0</v>
      </c>
      <c r="CM155" s="77">
        <f t="shared" ca="1" si="346"/>
        <v>0</v>
      </c>
      <c r="CN155" s="77">
        <f t="shared" ca="1" si="346"/>
        <v>0</v>
      </c>
      <c r="CO155" s="77">
        <f t="shared" ca="1" si="346"/>
        <v>0</v>
      </c>
      <c r="CP155" s="77">
        <f t="shared" ca="1" si="346"/>
        <v>0</v>
      </c>
      <c r="CQ155" s="77">
        <f t="shared" ca="1" si="346"/>
        <v>0</v>
      </c>
      <c r="CR155" s="77">
        <f t="shared" ca="1" si="346"/>
        <v>0</v>
      </c>
      <c r="CS155" s="77">
        <f t="shared" ca="1" si="346"/>
        <v>0</v>
      </c>
      <c r="CT155" s="77">
        <f t="shared" ca="1" si="346"/>
        <v>0</v>
      </c>
      <c r="CU155" s="77">
        <f t="shared" ca="1" si="346"/>
        <v>0</v>
      </c>
      <c r="CV155" s="77">
        <f t="shared" ca="1" si="346"/>
        <v>0</v>
      </c>
      <c r="CW155" s="77">
        <f t="shared" ca="1" si="346"/>
        <v>0</v>
      </c>
      <c r="CX155" s="77">
        <f t="shared" ca="1" si="346"/>
        <v>0</v>
      </c>
      <c r="CY155" s="77">
        <f t="shared" ca="1" si="346"/>
        <v>0</v>
      </c>
      <c r="CZ155" s="77">
        <f t="shared" ca="1" si="346"/>
        <v>0</v>
      </c>
      <c r="DA155" s="77">
        <f t="shared" ca="1" si="346"/>
        <v>0</v>
      </c>
      <c r="DB155" s="77">
        <f t="shared" ca="1" si="346"/>
        <v>0</v>
      </c>
      <c r="DC155" s="77">
        <f t="shared" ca="1" si="346"/>
        <v>0</v>
      </c>
      <c r="DD155" s="77">
        <f t="shared" ca="1" si="346"/>
        <v>0</v>
      </c>
      <c r="DE155" s="77">
        <f t="shared" ca="1" si="346"/>
        <v>0</v>
      </c>
      <c r="DF155" s="77">
        <f t="shared" ca="1" si="346"/>
        <v>0</v>
      </c>
      <c r="DG155" s="77">
        <f t="shared" ca="1" si="346"/>
        <v>0</v>
      </c>
      <c r="DH155" s="77">
        <f t="shared" ca="1" si="346"/>
        <v>0</v>
      </c>
      <c r="DI155" s="77">
        <f t="shared" ca="1" si="346"/>
        <v>0</v>
      </c>
      <c r="DJ155" s="77">
        <f t="shared" ca="1" si="346"/>
        <v>0</v>
      </c>
      <c r="DK155" s="77">
        <f t="shared" ca="1" si="346"/>
        <v>0</v>
      </c>
      <c r="DL155" s="77">
        <f t="shared" ca="1" si="346"/>
        <v>0</v>
      </c>
      <c r="DM155" s="77">
        <f t="shared" ca="1" si="346"/>
        <v>0</v>
      </c>
      <c r="DN155" s="77">
        <f t="shared" ca="1" si="346"/>
        <v>0</v>
      </c>
      <c r="DO155" s="77">
        <f t="shared" ca="1" si="346"/>
        <v>0</v>
      </c>
      <c r="DP155" s="77">
        <f t="shared" ca="1" si="346"/>
        <v>0</v>
      </c>
      <c r="DQ155" s="77">
        <f t="shared" ca="1" si="346"/>
        <v>0</v>
      </c>
      <c r="DR155" s="77">
        <f t="shared" ca="1" si="346"/>
        <v>0</v>
      </c>
      <c r="DS155" s="77">
        <f t="shared" ca="1" si="346"/>
        <v>0</v>
      </c>
      <c r="DT155" s="77">
        <f t="shared" ca="1" si="346"/>
        <v>0</v>
      </c>
      <c r="DU155" s="77">
        <f t="shared" ca="1" si="346"/>
        <v>0</v>
      </c>
      <c r="DV155" s="77">
        <f t="shared" ca="1" si="346"/>
        <v>0</v>
      </c>
      <c r="DW155" s="77">
        <f t="shared" ca="1" si="346"/>
        <v>0</v>
      </c>
      <c r="DX155" s="77">
        <f t="shared" ca="1" si="346"/>
        <v>0</v>
      </c>
      <c r="DY155" s="77">
        <f t="shared" ca="1" si="346"/>
        <v>0</v>
      </c>
      <c r="DZ155" s="77">
        <f t="shared" ca="1" si="346"/>
        <v>0</v>
      </c>
      <c r="EA155" s="77">
        <f t="shared" ca="1" si="346"/>
        <v>0</v>
      </c>
      <c r="EB155" s="77">
        <f t="shared" ca="1" si="346"/>
        <v>0</v>
      </c>
      <c r="EC155" s="77">
        <f t="shared" ca="1" si="346"/>
        <v>0</v>
      </c>
      <c r="ED155" s="77">
        <f t="shared" ca="1" si="346"/>
        <v>0</v>
      </c>
      <c r="EE155" s="77">
        <f t="shared" ref="EE155:GP155" ca="1" si="347">SUM(EE148:EE152)</f>
        <v>0</v>
      </c>
      <c r="EF155" s="77">
        <f t="shared" ca="1" si="347"/>
        <v>0</v>
      </c>
      <c r="EG155" s="77">
        <f t="shared" ca="1" si="347"/>
        <v>0</v>
      </c>
      <c r="EH155" s="77">
        <f t="shared" ca="1" si="347"/>
        <v>0</v>
      </c>
      <c r="EI155" s="77">
        <f t="shared" ca="1" si="347"/>
        <v>0</v>
      </c>
      <c r="EJ155" s="77">
        <f t="shared" ca="1" si="347"/>
        <v>0</v>
      </c>
      <c r="EK155" s="77">
        <f t="shared" ca="1" si="347"/>
        <v>0</v>
      </c>
      <c r="EL155" s="77">
        <f t="shared" ca="1" si="347"/>
        <v>0</v>
      </c>
      <c r="EM155" s="77">
        <f t="shared" ca="1" si="347"/>
        <v>0</v>
      </c>
      <c r="EN155" s="77">
        <f t="shared" ca="1" si="347"/>
        <v>0</v>
      </c>
      <c r="EO155" s="77">
        <f t="shared" ca="1" si="347"/>
        <v>0</v>
      </c>
      <c r="EP155" s="77">
        <f t="shared" ca="1" si="347"/>
        <v>0</v>
      </c>
      <c r="EQ155" s="77">
        <f t="shared" ca="1" si="347"/>
        <v>0</v>
      </c>
      <c r="ER155" s="77">
        <f t="shared" ca="1" si="347"/>
        <v>0</v>
      </c>
      <c r="ES155" s="77">
        <f t="shared" ca="1" si="347"/>
        <v>0</v>
      </c>
      <c r="ET155" s="77">
        <f t="shared" ca="1" si="347"/>
        <v>0</v>
      </c>
      <c r="EU155" s="77">
        <f t="shared" ca="1" si="347"/>
        <v>0</v>
      </c>
      <c r="EV155" s="77">
        <f t="shared" ca="1" si="347"/>
        <v>0</v>
      </c>
      <c r="EW155" s="77">
        <f t="shared" ca="1" si="347"/>
        <v>0</v>
      </c>
      <c r="EX155" s="77">
        <f t="shared" ca="1" si="347"/>
        <v>0</v>
      </c>
      <c r="EY155" s="77">
        <f t="shared" ca="1" si="347"/>
        <v>0</v>
      </c>
      <c r="EZ155" s="77">
        <f t="shared" ca="1" si="347"/>
        <v>0</v>
      </c>
      <c r="FA155" s="77">
        <f t="shared" ca="1" si="347"/>
        <v>0</v>
      </c>
      <c r="FB155" s="77">
        <f t="shared" ca="1" si="347"/>
        <v>0</v>
      </c>
      <c r="FC155" s="77">
        <f t="shared" ca="1" si="347"/>
        <v>0</v>
      </c>
      <c r="FD155" s="77">
        <f t="shared" ca="1" si="347"/>
        <v>0</v>
      </c>
      <c r="FE155" s="77">
        <f t="shared" ca="1" si="347"/>
        <v>0</v>
      </c>
      <c r="FF155" s="77">
        <f t="shared" ca="1" si="347"/>
        <v>0</v>
      </c>
      <c r="FG155" s="77">
        <f t="shared" ca="1" si="347"/>
        <v>0</v>
      </c>
      <c r="FH155" s="77">
        <f t="shared" ca="1" si="347"/>
        <v>0</v>
      </c>
      <c r="FI155" s="77">
        <f t="shared" ca="1" si="347"/>
        <v>0</v>
      </c>
      <c r="FJ155" s="77">
        <f t="shared" ca="1" si="347"/>
        <v>0</v>
      </c>
      <c r="FK155" s="77">
        <f t="shared" ca="1" si="347"/>
        <v>0</v>
      </c>
      <c r="FL155" s="77">
        <f t="shared" ca="1" si="347"/>
        <v>0</v>
      </c>
      <c r="FM155" s="77">
        <f t="shared" ca="1" si="347"/>
        <v>0</v>
      </c>
      <c r="FN155" s="77">
        <f t="shared" ca="1" si="347"/>
        <v>0</v>
      </c>
      <c r="FO155" s="77">
        <f t="shared" ca="1" si="347"/>
        <v>0</v>
      </c>
      <c r="FP155" s="77">
        <f t="shared" ca="1" si="347"/>
        <v>0</v>
      </c>
      <c r="FQ155" s="77">
        <f t="shared" ca="1" si="347"/>
        <v>0</v>
      </c>
      <c r="FR155" s="77">
        <f t="shared" ca="1" si="347"/>
        <v>0</v>
      </c>
      <c r="FS155" s="77">
        <f t="shared" ca="1" si="347"/>
        <v>0</v>
      </c>
      <c r="FT155" s="77">
        <f t="shared" ca="1" si="347"/>
        <v>0</v>
      </c>
      <c r="FU155" s="77">
        <f t="shared" ca="1" si="347"/>
        <v>0</v>
      </c>
      <c r="FV155" s="77">
        <f t="shared" ca="1" si="347"/>
        <v>0</v>
      </c>
      <c r="FW155" s="77">
        <f t="shared" ca="1" si="347"/>
        <v>0</v>
      </c>
      <c r="FX155" s="77">
        <f t="shared" ca="1" si="347"/>
        <v>0</v>
      </c>
      <c r="FY155" s="77">
        <f t="shared" ca="1" si="347"/>
        <v>0</v>
      </c>
      <c r="FZ155" s="77">
        <f t="shared" ca="1" si="347"/>
        <v>0</v>
      </c>
      <c r="GA155" s="77">
        <f t="shared" ca="1" si="347"/>
        <v>0</v>
      </c>
      <c r="GB155" s="77">
        <f t="shared" ca="1" si="347"/>
        <v>0</v>
      </c>
      <c r="GC155" s="77">
        <f t="shared" ca="1" si="347"/>
        <v>0</v>
      </c>
      <c r="GD155" s="77">
        <f t="shared" ca="1" si="347"/>
        <v>0</v>
      </c>
      <c r="GE155" s="77">
        <f t="shared" ca="1" si="347"/>
        <v>0</v>
      </c>
      <c r="GF155" s="77">
        <f t="shared" ca="1" si="347"/>
        <v>0</v>
      </c>
      <c r="GG155" s="77">
        <f t="shared" ca="1" si="347"/>
        <v>0</v>
      </c>
      <c r="GH155" s="77">
        <f t="shared" ca="1" si="347"/>
        <v>0</v>
      </c>
      <c r="GI155" s="77">
        <f t="shared" ca="1" si="347"/>
        <v>0</v>
      </c>
      <c r="GJ155" s="77">
        <f t="shared" ca="1" si="347"/>
        <v>0</v>
      </c>
      <c r="GK155" s="77">
        <f t="shared" ca="1" si="347"/>
        <v>0</v>
      </c>
      <c r="GL155" s="77">
        <f t="shared" ca="1" si="347"/>
        <v>0</v>
      </c>
      <c r="GM155" s="77">
        <f t="shared" ca="1" si="347"/>
        <v>0</v>
      </c>
      <c r="GN155" s="77">
        <f t="shared" ca="1" si="347"/>
        <v>0</v>
      </c>
      <c r="GO155" s="77">
        <f t="shared" ca="1" si="347"/>
        <v>0</v>
      </c>
      <c r="GP155" s="77">
        <f t="shared" ca="1" si="347"/>
        <v>0</v>
      </c>
      <c r="GQ155" s="77">
        <f t="shared" ref="GQ155:IL155" ca="1" si="348">SUM(GQ148:GQ152)</f>
        <v>0</v>
      </c>
      <c r="GR155" s="77">
        <f t="shared" ca="1" si="348"/>
        <v>0</v>
      </c>
      <c r="GS155" s="77">
        <f t="shared" ca="1" si="348"/>
        <v>0</v>
      </c>
      <c r="GT155" s="77">
        <f t="shared" ca="1" si="348"/>
        <v>0</v>
      </c>
      <c r="GU155" s="77">
        <f t="shared" ca="1" si="348"/>
        <v>0</v>
      </c>
      <c r="GV155" s="77">
        <f t="shared" ca="1" si="348"/>
        <v>0</v>
      </c>
      <c r="GW155" s="77">
        <f t="shared" ca="1" si="348"/>
        <v>0</v>
      </c>
      <c r="GX155" s="77">
        <f t="shared" ca="1" si="348"/>
        <v>0</v>
      </c>
      <c r="GY155" s="77">
        <f t="shared" ca="1" si="348"/>
        <v>0</v>
      </c>
      <c r="GZ155" s="77">
        <f t="shared" ca="1" si="348"/>
        <v>0</v>
      </c>
      <c r="HA155" s="77">
        <f t="shared" ca="1" si="348"/>
        <v>0</v>
      </c>
      <c r="HB155" s="77">
        <f t="shared" ca="1" si="348"/>
        <v>0</v>
      </c>
      <c r="HC155" s="77">
        <f t="shared" ca="1" si="348"/>
        <v>0</v>
      </c>
      <c r="HD155" s="77">
        <f t="shared" ca="1" si="348"/>
        <v>0</v>
      </c>
      <c r="HE155" s="77">
        <f t="shared" ca="1" si="348"/>
        <v>0</v>
      </c>
      <c r="HF155" s="77">
        <f t="shared" ca="1" si="348"/>
        <v>0</v>
      </c>
      <c r="HG155" s="77">
        <f t="shared" ca="1" si="348"/>
        <v>0</v>
      </c>
      <c r="HH155" s="77">
        <f t="shared" ca="1" si="348"/>
        <v>0</v>
      </c>
      <c r="HI155" s="77">
        <f t="shared" ca="1" si="348"/>
        <v>0</v>
      </c>
      <c r="HJ155" s="77">
        <f t="shared" ca="1" si="348"/>
        <v>0</v>
      </c>
      <c r="HK155" s="77">
        <f t="shared" ca="1" si="348"/>
        <v>0</v>
      </c>
      <c r="HL155" s="77">
        <f t="shared" ca="1" si="348"/>
        <v>0</v>
      </c>
      <c r="HM155" s="77">
        <f t="shared" ca="1" si="348"/>
        <v>0</v>
      </c>
      <c r="HN155" s="77">
        <f t="shared" ca="1" si="348"/>
        <v>0</v>
      </c>
      <c r="HO155" s="77">
        <f t="shared" ca="1" si="348"/>
        <v>0</v>
      </c>
      <c r="HP155" s="77">
        <f t="shared" ca="1" si="348"/>
        <v>0</v>
      </c>
      <c r="HQ155" s="77">
        <f t="shared" ca="1" si="348"/>
        <v>0</v>
      </c>
      <c r="HR155" s="77">
        <f t="shared" ca="1" si="348"/>
        <v>0</v>
      </c>
      <c r="HS155" s="77">
        <f t="shared" ca="1" si="348"/>
        <v>0</v>
      </c>
      <c r="HT155" s="77">
        <f t="shared" ca="1" si="348"/>
        <v>0</v>
      </c>
      <c r="HU155" s="77">
        <f t="shared" ca="1" si="348"/>
        <v>0</v>
      </c>
      <c r="HV155" s="77">
        <f t="shared" ca="1" si="348"/>
        <v>0</v>
      </c>
      <c r="HW155" s="77">
        <f t="shared" ca="1" si="348"/>
        <v>0</v>
      </c>
      <c r="HX155" s="77">
        <f t="shared" ca="1" si="348"/>
        <v>0</v>
      </c>
      <c r="HY155" s="77">
        <f t="shared" ca="1" si="348"/>
        <v>0</v>
      </c>
      <c r="HZ155" s="77">
        <f t="shared" ca="1" si="348"/>
        <v>0</v>
      </c>
      <c r="IA155" s="77">
        <f t="shared" ca="1" si="348"/>
        <v>0</v>
      </c>
      <c r="IB155" s="77">
        <f t="shared" ca="1" si="348"/>
        <v>0</v>
      </c>
      <c r="IC155" s="77">
        <f t="shared" ca="1" si="348"/>
        <v>0</v>
      </c>
      <c r="ID155" s="77">
        <f t="shared" ca="1" si="348"/>
        <v>0</v>
      </c>
      <c r="IE155" s="77">
        <f t="shared" ca="1" si="348"/>
        <v>0</v>
      </c>
      <c r="IF155" s="77">
        <f t="shared" ca="1" si="348"/>
        <v>0</v>
      </c>
      <c r="IG155" s="77">
        <f t="shared" ca="1" si="348"/>
        <v>0</v>
      </c>
      <c r="IH155" s="77">
        <f t="shared" ca="1" si="348"/>
        <v>0</v>
      </c>
      <c r="II155" s="77">
        <f t="shared" ca="1" si="348"/>
        <v>0</v>
      </c>
      <c r="IJ155" s="77">
        <f t="shared" ca="1" si="348"/>
        <v>0</v>
      </c>
      <c r="IK155" s="77">
        <f t="shared" ca="1" si="348"/>
        <v>0</v>
      </c>
      <c r="IL155" s="77">
        <f t="shared" ca="1" si="348"/>
        <v>0</v>
      </c>
    </row>
    <row r="156" spans="2:246" ht="12" customHeight="1" outlineLevel="1" x14ac:dyDescent="0.3"/>
    <row r="157" spans="2:246" ht="12" customHeight="1" outlineLevel="1" x14ac:dyDescent="0.3">
      <c r="B157" s="42" t="s">
        <v>313</v>
      </c>
      <c r="C157" s="3"/>
      <c r="D157" s="3"/>
      <c r="E157" s="3"/>
      <c r="F157" s="3"/>
      <c r="G157" s="3"/>
    </row>
    <row r="158" spans="2:246" ht="12" customHeight="1" outlineLevel="2" x14ac:dyDescent="0.3">
      <c r="B158" s="7" t="s">
        <v>292</v>
      </c>
      <c r="C158" s="56" t="s">
        <v>150</v>
      </c>
      <c r="D158" s="85">
        <f t="shared" ref="D158:D164" ca="1" si="349">SUM(G158:IL158)</f>
        <v>4583.3333333333339</v>
      </c>
      <c r="E158" s="48"/>
      <c r="F158" s="48"/>
      <c r="G158" s="85" cm="1">
        <f t="array" aca="1" ref="G158" ca="1">SUMPRODUCT(Assump!$D$109:$D$118*(Assump!$H$109:$H$118=1)*Assump!J109:J118)/(1+Assump!$D$179)+SUMPRODUCT(Assump!$D$109:$D$118*(Assump!$H$109:$H$118=0)*Assump!J109:J118)*G11</f>
        <v>0</v>
      </c>
      <c r="H158" s="85" cm="1">
        <f t="array" aca="1" ref="H158" ca="1">SUMPRODUCT(Assump!$D$109:$D$118*(Assump!$H$109:$H$118=1)*Assump!K109:K118)/(1+Assump!$D$179)+SUMPRODUCT(Assump!$D$109:$D$118*(Assump!$H$109:$H$118=0)*Assump!K109:K118)*H11</f>
        <v>0</v>
      </c>
      <c r="I158" s="85" cm="1">
        <f t="array" aca="1" ref="I158" ca="1">SUMPRODUCT(Assump!$D$109:$D$118*(Assump!$H$109:$H$118=1)*Assump!L109:L118)/(1+Assump!$D$179)+SUMPRODUCT(Assump!$D$109:$D$118*(Assump!$H$109:$H$118=0)*Assump!L109:L118)*I11</f>
        <v>0</v>
      </c>
      <c r="J158" s="85" cm="1">
        <f t="array" aca="1" ref="J158" ca="1">SUMPRODUCT(Assump!$D$109:$D$118*(Assump!$H$109:$H$118=1)*Assump!M109:M118)/(1+Assump!$D$179)+SUMPRODUCT(Assump!$D$109:$D$118*(Assump!$H$109:$H$118=0)*Assump!M109:M118)*J11</f>
        <v>0</v>
      </c>
      <c r="K158" s="85" cm="1">
        <f t="array" aca="1" ref="K158" ca="1">SUMPRODUCT(Assump!$D$109:$D$118*(Assump!$H$109:$H$118=1)*Assump!N109:N118)/(1+Assump!$D$179)+SUMPRODUCT(Assump!$D$109:$D$118*(Assump!$H$109:$H$118=0)*Assump!N109:N118)*K11</f>
        <v>0</v>
      </c>
      <c r="L158" s="85" cm="1">
        <f t="array" aca="1" ref="L158" ca="1">SUMPRODUCT(Assump!$D$109:$D$118*(Assump!$H$109:$H$118=1)*Assump!O109:O118)/(1+Assump!$D$179)+SUMPRODUCT(Assump!$D$109:$D$118*(Assump!$H$109:$H$118=0)*Assump!O109:O118)*L11</f>
        <v>0</v>
      </c>
      <c r="M158" s="85" cm="1">
        <f t="array" aca="1" ref="M158" ca="1">SUMPRODUCT(Assump!$D$109:$D$118*(Assump!$H$109:$H$118=1)*Assump!P109:P118)/(1+Assump!$D$179)+SUMPRODUCT(Assump!$D$109:$D$118*(Assump!$H$109:$H$118=0)*Assump!P109:P118)*M11</f>
        <v>0</v>
      </c>
      <c r="N158" s="85" cm="1">
        <f t="array" aca="1" ref="N158" ca="1">SUMPRODUCT(Assump!$D$109:$D$118*(Assump!$H$109:$H$118=1)*Assump!Q109:Q118)/(1+Assump!$D$179)+SUMPRODUCT(Assump!$D$109:$D$118*(Assump!$H$109:$H$118=0)*Assump!Q109:Q118)*N11</f>
        <v>0</v>
      </c>
      <c r="O158" s="85" cm="1">
        <f t="array" aca="1" ref="O158" ca="1">SUMPRODUCT(Assump!$D$109:$D$118*(Assump!$H$109:$H$118=1)*Assump!R109:R118)/(1+Assump!$D$179)+SUMPRODUCT(Assump!$D$109:$D$118*(Assump!$H$109:$H$118=0)*Assump!R109:R118)*O11</f>
        <v>0</v>
      </c>
      <c r="P158" s="85" cm="1">
        <f t="array" aca="1" ref="P158" ca="1">SUMPRODUCT(Assump!$D$109:$D$118*(Assump!$H$109:$H$118=1)*Assump!S109:S118)/(1+Assump!$D$179)+SUMPRODUCT(Assump!$D$109:$D$118*(Assump!$H$109:$H$118=0)*Assump!S109:S118)*P11</f>
        <v>875</v>
      </c>
      <c r="Q158" s="85" cm="1">
        <f t="array" aca="1" ref="Q158" ca="1">SUMPRODUCT(Assump!$D$109:$D$118*(Assump!$H$109:$H$118=1)*Assump!T109:T118)/(1+Assump!$D$179)+SUMPRODUCT(Assump!$D$109:$D$118*(Assump!$H$109:$H$118=0)*Assump!T109:T118)*Q11</f>
        <v>2041.6666666666667</v>
      </c>
      <c r="R158" s="85" cm="1">
        <f t="array" aca="1" ref="R158" ca="1">SUMPRODUCT(Assump!$D$109:$D$118*(Assump!$H$109:$H$118=1)*Assump!U109:U118)/(1+Assump!$D$179)+SUMPRODUCT(Assump!$D$109:$D$118*(Assump!$H$109:$H$118=0)*Assump!U109:U118)*R11</f>
        <v>1666.6666666666667</v>
      </c>
      <c r="S158" s="85"/>
      <c r="T158" s="85"/>
      <c r="U158" s="85"/>
      <c r="V158" s="85"/>
      <c r="W158" s="85"/>
    </row>
    <row r="159" spans="2:246" ht="12" customHeight="1" outlineLevel="2" x14ac:dyDescent="0.3">
      <c r="B159" s="7" t="s">
        <v>116</v>
      </c>
      <c r="C159" s="56" t="s">
        <v>150</v>
      </c>
      <c r="D159" s="85">
        <f t="shared" ca="1" si="349"/>
        <v>3833.3333333333335</v>
      </c>
      <c r="E159" s="48"/>
      <c r="F159" s="48"/>
      <c r="G159" s="85" cm="1">
        <f t="array" aca="1" ref="G159" ca="1">SUMPRODUCT(Assump!$D$120:$D$125*(Assump!$H$120:$H$125=1)*Assump!J120:J125)/(1+Assump!$D$179)+SUMPRODUCT(Assump!$D$120:$D$125*(Assump!$H$120:$H$125=0)*Assump!J120:J125)*G11</f>
        <v>0</v>
      </c>
      <c r="H159" s="85" cm="1">
        <f t="array" aca="1" ref="H159" ca="1">SUMPRODUCT(Assump!$D$120:$D$125*(Assump!$H$120:$H$125=1)*Assump!K120:K125)/(1+Assump!$D$179)+SUMPRODUCT(Assump!$D$120:$D$125*(Assump!$H$120:$H$125=0)*Assump!K120:K125)*H11</f>
        <v>0</v>
      </c>
      <c r="I159" s="85" cm="1">
        <f t="array" aca="1" ref="I159" ca="1">SUMPRODUCT(Assump!$D$120:$D$125*(Assump!$H$120:$H$125=1)*Assump!L120:L125)/(1+Assump!$D$179)+SUMPRODUCT(Assump!$D$120:$D$125*(Assump!$H$120:$H$125=0)*Assump!L120:L125)*I11</f>
        <v>0</v>
      </c>
      <c r="J159" s="85" cm="1">
        <f t="array" aca="1" ref="J159" ca="1">SUMPRODUCT(Assump!$D$120:$D$125*(Assump!$H$120:$H$125=1)*Assump!M120:M125)/(1+Assump!$D$179)+SUMPRODUCT(Assump!$D$120:$D$125*(Assump!$H$120:$H$125=0)*Assump!M120:M125)*J11</f>
        <v>0</v>
      </c>
      <c r="K159" s="85" cm="1">
        <f t="array" aca="1" ref="K159" ca="1">SUMPRODUCT(Assump!$D$120:$D$125*(Assump!$H$120:$H$125=1)*Assump!N120:N125)/(1+Assump!$D$179)+SUMPRODUCT(Assump!$D$120:$D$125*(Assump!$H$120:$H$125=0)*Assump!N120:N125)*K11</f>
        <v>0</v>
      </c>
      <c r="L159" s="85" cm="1">
        <f t="array" aca="1" ref="L159" ca="1">SUMPRODUCT(Assump!$D$120:$D$125*(Assump!$H$120:$H$125=1)*Assump!O120:O125)/(1+Assump!$D$179)+SUMPRODUCT(Assump!$D$120:$D$125*(Assump!$H$120:$H$125=0)*Assump!O120:O125)*L11</f>
        <v>0</v>
      </c>
      <c r="M159" s="85" cm="1">
        <f t="array" aca="1" ref="M159" ca="1">SUMPRODUCT(Assump!$D$120:$D$125*(Assump!$H$120:$H$125=1)*Assump!P120:P125)/(1+Assump!$D$179)+SUMPRODUCT(Assump!$D$120:$D$125*(Assump!$H$120:$H$125=0)*Assump!P120:P125)*M11</f>
        <v>0</v>
      </c>
      <c r="N159" s="85" cm="1">
        <f t="array" aca="1" ref="N159" ca="1">SUMPRODUCT(Assump!$D$120:$D$125*(Assump!$H$120:$H$125=1)*Assump!Q120:Q125)/(1+Assump!$D$179)+SUMPRODUCT(Assump!$D$120:$D$125*(Assump!$H$120:$H$125=0)*Assump!Q120:Q125)*N11</f>
        <v>0</v>
      </c>
      <c r="O159" s="85" cm="1">
        <f t="array" aca="1" ref="O159" ca="1">SUMPRODUCT(Assump!$D$120:$D$125*(Assump!$H$120:$H$125=1)*Assump!R120:R125)/(1+Assump!$D$179)+SUMPRODUCT(Assump!$D$120:$D$125*(Assump!$H$120:$H$125=0)*Assump!R120:R125)*O11</f>
        <v>0</v>
      </c>
      <c r="P159" s="85" cm="1">
        <f t="array" aca="1" ref="P159" ca="1">SUMPRODUCT(Assump!$D$120:$D$125*(Assump!$H$120:$H$125=1)*Assump!S120:S125)/(1+Assump!$D$179)+SUMPRODUCT(Assump!$D$120:$D$125*(Assump!$H$120:$H$125=0)*Assump!S120:S125)*P11</f>
        <v>0</v>
      </c>
      <c r="Q159" s="85" cm="1">
        <f t="array" aca="1" ref="Q159" ca="1">SUMPRODUCT(Assump!$D$120:$D$125*(Assump!$H$120:$H$125=1)*Assump!T120:T125)/(1+Assump!$D$179)+SUMPRODUCT(Assump!$D$120:$D$125*(Assump!$H$120:$H$125=0)*Assump!T120:T125)*Q11</f>
        <v>1583.3333333333335</v>
      </c>
      <c r="R159" s="85" cm="1">
        <f t="array" aca="1" ref="R159" ca="1">SUMPRODUCT(Assump!$D$120:$D$125*(Assump!$H$120:$H$125=1)*Assump!U120:U125)/(1+Assump!$D$179)+SUMPRODUCT(Assump!$D$120:$D$125*(Assump!$H$120:$H$125=0)*Assump!U120:U125)*R11</f>
        <v>2250</v>
      </c>
      <c r="S159" s="85"/>
      <c r="T159" s="85"/>
      <c r="U159" s="85"/>
      <c r="V159" s="85"/>
      <c r="W159" s="85"/>
    </row>
    <row r="160" spans="2:246" ht="12" customHeight="1" outlineLevel="2" x14ac:dyDescent="0.3">
      <c r="B160" s="7" t="s">
        <v>117</v>
      </c>
      <c r="C160" s="56" t="s">
        <v>150</v>
      </c>
      <c r="D160" s="85">
        <f t="shared" si="349"/>
        <v>0</v>
      </c>
      <c r="E160" s="48"/>
      <c r="F160" s="48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</row>
    <row r="161" spans="2:248" ht="12" customHeight="1" outlineLevel="2" x14ac:dyDescent="0.3">
      <c r="B161" s="7" t="s">
        <v>173</v>
      </c>
      <c r="C161" s="56" t="s">
        <v>150</v>
      </c>
      <c r="D161" s="85">
        <f t="shared" ca="1" si="349"/>
        <v>191.66666666666669</v>
      </c>
      <c r="E161" s="48"/>
      <c r="F161" s="48"/>
      <c r="G161" s="85">
        <f ca="1">Assump!$D$126*IF(Assump!$H$126=1,1/(1+Assump!$D$179),1)*Assump!J126*G11</f>
        <v>0</v>
      </c>
      <c r="H161" s="85">
        <f ca="1">Assump!$D$126*IF(Assump!$H$126=1,1/(1+Assump!$D$179),1)*Assump!K126*H11</f>
        <v>0</v>
      </c>
      <c r="I161" s="85">
        <f ca="1">Assump!$D$126*IF(Assump!$H$126=1,1/(1+Assump!$D$179),1)*Assump!L126*I11</f>
        <v>0</v>
      </c>
      <c r="J161" s="85">
        <f ca="1">Assump!$D$126*IF(Assump!$H$126=1,1/(1+Assump!$D$179),1)*Assump!M126*J11</f>
        <v>0</v>
      </c>
      <c r="K161" s="85">
        <f ca="1">Assump!$D$126*IF(Assump!$H$126=1,1/(1+Assump!$D$179),1)*Assump!N126*K11</f>
        <v>0</v>
      </c>
      <c r="L161" s="85">
        <f ca="1">Assump!$D$126*IF(Assump!$H$126=1,1/(1+Assump!$D$179),1)*Assump!O126*L11</f>
        <v>0</v>
      </c>
      <c r="M161" s="85">
        <f ca="1">Assump!$D$126*IF(Assump!$H$126=1,1/(1+Assump!$D$179),1)*Assump!P126*M11</f>
        <v>0</v>
      </c>
      <c r="N161" s="85">
        <f ca="1">Assump!$D$126*IF(Assump!$H$126=1,1/(1+Assump!$D$179),1)*Assump!Q126*N11</f>
        <v>0</v>
      </c>
      <c r="O161" s="85">
        <f ca="1">Assump!$D$126*IF(Assump!$H$126=1,1/(1+Assump!$D$179),1)*Assump!R126*O11</f>
        <v>0</v>
      </c>
      <c r="P161" s="85">
        <f ca="1">Assump!$D$126*IF(Assump!$H$126=1,1/(1+Assump!$D$179),1)*Assump!S126*P11</f>
        <v>0</v>
      </c>
      <c r="Q161" s="85">
        <f ca="1">Assump!$D$126*IF(Assump!$H$126=1,1/(1+Assump!$D$179),1)*Assump!T126*Q11</f>
        <v>95.833333333333343</v>
      </c>
      <c r="R161" s="85">
        <f ca="1">Assump!$D$126*IF(Assump!$H$126=1,1/(1+Assump!$D$179),1)*Assump!U126*R11</f>
        <v>95.833333333333343</v>
      </c>
      <c r="S161" s="85"/>
      <c r="T161" s="85"/>
      <c r="U161" s="85"/>
      <c r="V161" s="85"/>
      <c r="W161" s="85"/>
    </row>
    <row r="162" spans="2:248" ht="12" customHeight="1" outlineLevel="2" x14ac:dyDescent="0.3">
      <c r="B162" s="7" t="s">
        <v>293</v>
      </c>
      <c r="C162" s="56" t="s">
        <v>150</v>
      </c>
      <c r="D162" s="85">
        <f t="shared" ca="1" si="349"/>
        <v>3204.7135661011221</v>
      </c>
      <c r="E162" s="172"/>
      <c r="F162" s="48"/>
      <c r="G162" s="85">
        <f t="shared" ref="G162:BR162" ca="1" si="350">SUM(G163:G164)</f>
        <v>267.05946384176019</v>
      </c>
      <c r="H162" s="85">
        <f t="shared" ca="1" si="350"/>
        <v>267.05946384176019</v>
      </c>
      <c r="I162" s="85">
        <f t="shared" ca="1" si="350"/>
        <v>267.05946384176019</v>
      </c>
      <c r="J162" s="85">
        <f t="shared" ca="1" si="350"/>
        <v>267.05946384176019</v>
      </c>
      <c r="K162" s="85">
        <f t="shared" ca="1" si="350"/>
        <v>267.05946384176019</v>
      </c>
      <c r="L162" s="85">
        <f t="shared" ca="1" si="350"/>
        <v>267.05946384176019</v>
      </c>
      <c r="M162" s="85">
        <f t="shared" ca="1" si="350"/>
        <v>267.05946384176019</v>
      </c>
      <c r="N162" s="85">
        <f t="shared" ca="1" si="350"/>
        <v>267.05946384176019</v>
      </c>
      <c r="O162" s="85">
        <f t="shared" ca="1" si="350"/>
        <v>267.05946384176019</v>
      </c>
      <c r="P162" s="85">
        <f t="shared" ca="1" si="350"/>
        <v>267.05946384176019</v>
      </c>
      <c r="Q162" s="85">
        <f t="shared" ca="1" si="350"/>
        <v>267.05946384176019</v>
      </c>
      <c r="R162" s="85">
        <f t="shared" ca="1" si="350"/>
        <v>267.05946384176019</v>
      </c>
      <c r="S162" s="85">
        <f t="shared" ca="1" si="350"/>
        <v>0</v>
      </c>
      <c r="T162" s="85">
        <f t="shared" ca="1" si="350"/>
        <v>0</v>
      </c>
      <c r="U162" s="85">
        <f t="shared" ca="1" si="350"/>
        <v>0</v>
      </c>
      <c r="V162" s="85">
        <f t="shared" ca="1" si="350"/>
        <v>0</v>
      </c>
      <c r="W162" s="85">
        <f t="shared" ca="1" si="350"/>
        <v>0</v>
      </c>
      <c r="X162" s="85">
        <f t="shared" ca="1" si="350"/>
        <v>0</v>
      </c>
      <c r="Y162" s="85">
        <f t="shared" ca="1" si="350"/>
        <v>0</v>
      </c>
      <c r="Z162" s="85">
        <f t="shared" ca="1" si="350"/>
        <v>0</v>
      </c>
      <c r="AA162" s="85">
        <f t="shared" ca="1" si="350"/>
        <v>0</v>
      </c>
      <c r="AB162" s="85">
        <f t="shared" ca="1" si="350"/>
        <v>0</v>
      </c>
      <c r="AC162" s="85">
        <f t="shared" ca="1" si="350"/>
        <v>0</v>
      </c>
      <c r="AD162" s="85">
        <f t="shared" ca="1" si="350"/>
        <v>0</v>
      </c>
      <c r="AE162" s="85">
        <f t="shared" ca="1" si="350"/>
        <v>0</v>
      </c>
      <c r="AF162" s="85">
        <f t="shared" ca="1" si="350"/>
        <v>0</v>
      </c>
      <c r="AG162" s="85">
        <f t="shared" ca="1" si="350"/>
        <v>0</v>
      </c>
      <c r="AH162" s="85">
        <f t="shared" ca="1" si="350"/>
        <v>0</v>
      </c>
      <c r="AI162" s="85">
        <f t="shared" ca="1" si="350"/>
        <v>0</v>
      </c>
      <c r="AJ162" s="85">
        <f t="shared" ca="1" si="350"/>
        <v>0</v>
      </c>
      <c r="AK162" s="85">
        <f t="shared" ca="1" si="350"/>
        <v>0</v>
      </c>
      <c r="AL162" s="85">
        <f t="shared" ca="1" si="350"/>
        <v>0</v>
      </c>
      <c r="AM162" s="85">
        <f t="shared" ca="1" si="350"/>
        <v>0</v>
      </c>
      <c r="AN162" s="85">
        <f t="shared" ca="1" si="350"/>
        <v>0</v>
      </c>
      <c r="AO162" s="85">
        <f t="shared" ca="1" si="350"/>
        <v>0</v>
      </c>
      <c r="AP162" s="85">
        <f t="shared" ca="1" si="350"/>
        <v>0</v>
      </c>
      <c r="AQ162" s="85">
        <f t="shared" ca="1" si="350"/>
        <v>0</v>
      </c>
      <c r="AR162" s="85">
        <f t="shared" ca="1" si="350"/>
        <v>0</v>
      </c>
      <c r="AS162" s="85">
        <f t="shared" ca="1" si="350"/>
        <v>0</v>
      </c>
      <c r="AT162" s="85">
        <f t="shared" ca="1" si="350"/>
        <v>0</v>
      </c>
      <c r="AU162" s="85">
        <f t="shared" ca="1" si="350"/>
        <v>0</v>
      </c>
      <c r="AV162" s="85">
        <f t="shared" ca="1" si="350"/>
        <v>0</v>
      </c>
      <c r="AW162" s="85">
        <f t="shared" ca="1" si="350"/>
        <v>0</v>
      </c>
      <c r="AX162" s="85">
        <f t="shared" ca="1" si="350"/>
        <v>0</v>
      </c>
      <c r="AY162" s="85">
        <f t="shared" ca="1" si="350"/>
        <v>0</v>
      </c>
      <c r="AZ162" s="85">
        <f t="shared" ca="1" si="350"/>
        <v>0</v>
      </c>
      <c r="BA162" s="85">
        <f t="shared" ca="1" si="350"/>
        <v>0</v>
      </c>
      <c r="BB162" s="85">
        <f t="shared" ca="1" si="350"/>
        <v>0</v>
      </c>
      <c r="BC162" s="85">
        <f t="shared" ca="1" si="350"/>
        <v>0</v>
      </c>
      <c r="BD162" s="85">
        <f t="shared" ca="1" si="350"/>
        <v>0</v>
      </c>
      <c r="BE162" s="85">
        <f t="shared" ca="1" si="350"/>
        <v>0</v>
      </c>
      <c r="BF162" s="85">
        <f t="shared" ca="1" si="350"/>
        <v>0</v>
      </c>
      <c r="BG162" s="85">
        <f t="shared" ca="1" si="350"/>
        <v>0</v>
      </c>
      <c r="BH162" s="85">
        <f t="shared" ca="1" si="350"/>
        <v>0</v>
      </c>
      <c r="BI162" s="85">
        <f t="shared" ca="1" si="350"/>
        <v>0</v>
      </c>
      <c r="BJ162" s="85">
        <f t="shared" ca="1" si="350"/>
        <v>0</v>
      </c>
      <c r="BK162" s="85">
        <f t="shared" ca="1" si="350"/>
        <v>0</v>
      </c>
      <c r="BL162" s="85">
        <f t="shared" ca="1" si="350"/>
        <v>0</v>
      </c>
      <c r="BM162" s="85">
        <f t="shared" ca="1" si="350"/>
        <v>0</v>
      </c>
      <c r="BN162" s="85">
        <f t="shared" ca="1" si="350"/>
        <v>0</v>
      </c>
      <c r="BO162" s="85">
        <f t="shared" ca="1" si="350"/>
        <v>0</v>
      </c>
      <c r="BP162" s="85">
        <f t="shared" ca="1" si="350"/>
        <v>0</v>
      </c>
      <c r="BQ162" s="85">
        <f t="shared" ca="1" si="350"/>
        <v>0</v>
      </c>
      <c r="BR162" s="85">
        <f t="shared" ca="1" si="350"/>
        <v>0</v>
      </c>
      <c r="BS162" s="85">
        <f t="shared" ref="BS162:ED162" ca="1" si="351">SUM(BS163:BS164)</f>
        <v>0</v>
      </c>
      <c r="BT162" s="85">
        <f t="shared" ca="1" si="351"/>
        <v>0</v>
      </c>
      <c r="BU162" s="85">
        <f t="shared" ca="1" si="351"/>
        <v>0</v>
      </c>
      <c r="BV162" s="85">
        <f t="shared" ca="1" si="351"/>
        <v>0</v>
      </c>
      <c r="BW162" s="85">
        <f t="shared" ca="1" si="351"/>
        <v>0</v>
      </c>
      <c r="BX162" s="85">
        <f t="shared" ca="1" si="351"/>
        <v>0</v>
      </c>
      <c r="BY162" s="85">
        <f t="shared" ca="1" si="351"/>
        <v>0</v>
      </c>
      <c r="BZ162" s="85">
        <f t="shared" ca="1" si="351"/>
        <v>0</v>
      </c>
      <c r="CA162" s="85">
        <f t="shared" ca="1" si="351"/>
        <v>0</v>
      </c>
      <c r="CB162" s="85">
        <f t="shared" ca="1" si="351"/>
        <v>0</v>
      </c>
      <c r="CC162" s="85">
        <f t="shared" ca="1" si="351"/>
        <v>0</v>
      </c>
      <c r="CD162" s="85">
        <f t="shared" ca="1" si="351"/>
        <v>0</v>
      </c>
      <c r="CE162" s="85">
        <f t="shared" ca="1" si="351"/>
        <v>0</v>
      </c>
      <c r="CF162" s="85">
        <f t="shared" ca="1" si="351"/>
        <v>0</v>
      </c>
      <c r="CG162" s="85">
        <f t="shared" ca="1" si="351"/>
        <v>0</v>
      </c>
      <c r="CH162" s="85">
        <f t="shared" ca="1" si="351"/>
        <v>0</v>
      </c>
      <c r="CI162" s="85">
        <f t="shared" ca="1" si="351"/>
        <v>0</v>
      </c>
      <c r="CJ162" s="85">
        <f t="shared" ca="1" si="351"/>
        <v>0</v>
      </c>
      <c r="CK162" s="85">
        <f t="shared" ca="1" si="351"/>
        <v>0</v>
      </c>
      <c r="CL162" s="85">
        <f t="shared" ca="1" si="351"/>
        <v>0</v>
      </c>
      <c r="CM162" s="85">
        <f t="shared" ca="1" si="351"/>
        <v>0</v>
      </c>
      <c r="CN162" s="85">
        <f t="shared" ca="1" si="351"/>
        <v>0</v>
      </c>
      <c r="CO162" s="85">
        <f t="shared" ca="1" si="351"/>
        <v>0</v>
      </c>
      <c r="CP162" s="85">
        <f t="shared" ca="1" si="351"/>
        <v>0</v>
      </c>
      <c r="CQ162" s="85">
        <f t="shared" ca="1" si="351"/>
        <v>0</v>
      </c>
      <c r="CR162" s="85">
        <f t="shared" ca="1" si="351"/>
        <v>0</v>
      </c>
      <c r="CS162" s="85">
        <f t="shared" ca="1" si="351"/>
        <v>0</v>
      </c>
      <c r="CT162" s="85">
        <f t="shared" ca="1" si="351"/>
        <v>0</v>
      </c>
      <c r="CU162" s="85">
        <f t="shared" ca="1" si="351"/>
        <v>0</v>
      </c>
      <c r="CV162" s="85">
        <f t="shared" ca="1" si="351"/>
        <v>0</v>
      </c>
      <c r="CW162" s="85">
        <f t="shared" ca="1" si="351"/>
        <v>0</v>
      </c>
      <c r="CX162" s="85">
        <f t="shared" ca="1" si="351"/>
        <v>0</v>
      </c>
      <c r="CY162" s="85">
        <f t="shared" ca="1" si="351"/>
        <v>0</v>
      </c>
      <c r="CZ162" s="85">
        <f t="shared" ca="1" si="351"/>
        <v>0</v>
      </c>
      <c r="DA162" s="85">
        <f t="shared" ca="1" si="351"/>
        <v>0</v>
      </c>
      <c r="DB162" s="85">
        <f t="shared" ca="1" si="351"/>
        <v>0</v>
      </c>
      <c r="DC162" s="85">
        <f t="shared" ca="1" si="351"/>
        <v>0</v>
      </c>
      <c r="DD162" s="85">
        <f t="shared" ca="1" si="351"/>
        <v>0</v>
      </c>
      <c r="DE162" s="85">
        <f t="shared" ca="1" si="351"/>
        <v>0</v>
      </c>
      <c r="DF162" s="85">
        <f t="shared" ca="1" si="351"/>
        <v>0</v>
      </c>
      <c r="DG162" s="85">
        <f t="shared" ca="1" si="351"/>
        <v>0</v>
      </c>
      <c r="DH162" s="85">
        <f t="shared" ca="1" si="351"/>
        <v>0</v>
      </c>
      <c r="DI162" s="85">
        <f t="shared" ca="1" si="351"/>
        <v>0</v>
      </c>
      <c r="DJ162" s="85">
        <f t="shared" ca="1" si="351"/>
        <v>0</v>
      </c>
      <c r="DK162" s="85">
        <f t="shared" ca="1" si="351"/>
        <v>0</v>
      </c>
      <c r="DL162" s="85">
        <f t="shared" ca="1" si="351"/>
        <v>0</v>
      </c>
      <c r="DM162" s="85">
        <f t="shared" ca="1" si="351"/>
        <v>0</v>
      </c>
      <c r="DN162" s="85">
        <f t="shared" ca="1" si="351"/>
        <v>0</v>
      </c>
      <c r="DO162" s="85">
        <f t="shared" ca="1" si="351"/>
        <v>0</v>
      </c>
      <c r="DP162" s="85">
        <f t="shared" ca="1" si="351"/>
        <v>0</v>
      </c>
      <c r="DQ162" s="85">
        <f t="shared" ca="1" si="351"/>
        <v>0</v>
      </c>
      <c r="DR162" s="85">
        <f t="shared" ca="1" si="351"/>
        <v>0</v>
      </c>
      <c r="DS162" s="85">
        <f t="shared" ca="1" si="351"/>
        <v>0</v>
      </c>
      <c r="DT162" s="85">
        <f t="shared" ca="1" si="351"/>
        <v>0</v>
      </c>
      <c r="DU162" s="85">
        <f t="shared" ca="1" si="351"/>
        <v>0</v>
      </c>
      <c r="DV162" s="85">
        <f t="shared" ca="1" si="351"/>
        <v>0</v>
      </c>
      <c r="DW162" s="85">
        <f t="shared" ca="1" si="351"/>
        <v>0</v>
      </c>
      <c r="DX162" s="85">
        <f t="shared" ca="1" si="351"/>
        <v>0</v>
      </c>
      <c r="DY162" s="85">
        <f t="shared" ca="1" si="351"/>
        <v>0</v>
      </c>
      <c r="DZ162" s="85">
        <f t="shared" ca="1" si="351"/>
        <v>0</v>
      </c>
      <c r="EA162" s="85">
        <f t="shared" ca="1" si="351"/>
        <v>0</v>
      </c>
      <c r="EB162" s="85">
        <f t="shared" ca="1" si="351"/>
        <v>0</v>
      </c>
      <c r="EC162" s="85">
        <f t="shared" ca="1" si="351"/>
        <v>0</v>
      </c>
      <c r="ED162" s="85">
        <f t="shared" ca="1" si="351"/>
        <v>0</v>
      </c>
      <c r="EE162" s="85">
        <f t="shared" ref="EE162:GP162" ca="1" si="352">SUM(EE163:EE164)</f>
        <v>0</v>
      </c>
      <c r="EF162" s="85">
        <f t="shared" ca="1" si="352"/>
        <v>0</v>
      </c>
      <c r="EG162" s="85">
        <f t="shared" ca="1" si="352"/>
        <v>0</v>
      </c>
      <c r="EH162" s="85">
        <f t="shared" ca="1" si="352"/>
        <v>0</v>
      </c>
      <c r="EI162" s="85">
        <f t="shared" ca="1" si="352"/>
        <v>0</v>
      </c>
      <c r="EJ162" s="85">
        <f t="shared" ca="1" si="352"/>
        <v>0</v>
      </c>
      <c r="EK162" s="85">
        <f t="shared" ca="1" si="352"/>
        <v>0</v>
      </c>
      <c r="EL162" s="85">
        <f t="shared" ca="1" si="352"/>
        <v>0</v>
      </c>
      <c r="EM162" s="85">
        <f t="shared" ca="1" si="352"/>
        <v>0</v>
      </c>
      <c r="EN162" s="85">
        <f t="shared" ca="1" si="352"/>
        <v>0</v>
      </c>
      <c r="EO162" s="85">
        <f t="shared" ca="1" si="352"/>
        <v>0</v>
      </c>
      <c r="EP162" s="85">
        <f t="shared" ca="1" si="352"/>
        <v>0</v>
      </c>
      <c r="EQ162" s="85">
        <f t="shared" ca="1" si="352"/>
        <v>0</v>
      </c>
      <c r="ER162" s="85">
        <f t="shared" ca="1" si="352"/>
        <v>0</v>
      </c>
      <c r="ES162" s="85">
        <f t="shared" ca="1" si="352"/>
        <v>0</v>
      </c>
      <c r="ET162" s="85">
        <f t="shared" ca="1" si="352"/>
        <v>0</v>
      </c>
      <c r="EU162" s="85">
        <f t="shared" ca="1" si="352"/>
        <v>0</v>
      </c>
      <c r="EV162" s="85">
        <f t="shared" ca="1" si="352"/>
        <v>0</v>
      </c>
      <c r="EW162" s="85">
        <f t="shared" ca="1" si="352"/>
        <v>0</v>
      </c>
      <c r="EX162" s="85">
        <f t="shared" ca="1" si="352"/>
        <v>0</v>
      </c>
      <c r="EY162" s="85">
        <f t="shared" ca="1" si="352"/>
        <v>0</v>
      </c>
      <c r="EZ162" s="85">
        <f t="shared" ca="1" si="352"/>
        <v>0</v>
      </c>
      <c r="FA162" s="85">
        <f t="shared" ca="1" si="352"/>
        <v>0</v>
      </c>
      <c r="FB162" s="85">
        <f t="shared" ca="1" si="352"/>
        <v>0</v>
      </c>
      <c r="FC162" s="85">
        <f t="shared" ca="1" si="352"/>
        <v>0</v>
      </c>
      <c r="FD162" s="85">
        <f t="shared" ca="1" si="352"/>
        <v>0</v>
      </c>
      <c r="FE162" s="85">
        <f t="shared" ca="1" si="352"/>
        <v>0</v>
      </c>
      <c r="FF162" s="85">
        <f t="shared" ca="1" si="352"/>
        <v>0</v>
      </c>
      <c r="FG162" s="85">
        <f t="shared" ca="1" si="352"/>
        <v>0</v>
      </c>
      <c r="FH162" s="85">
        <f t="shared" ca="1" si="352"/>
        <v>0</v>
      </c>
      <c r="FI162" s="85">
        <f t="shared" ca="1" si="352"/>
        <v>0</v>
      </c>
      <c r="FJ162" s="85">
        <f t="shared" ca="1" si="352"/>
        <v>0</v>
      </c>
      <c r="FK162" s="85">
        <f t="shared" ca="1" si="352"/>
        <v>0</v>
      </c>
      <c r="FL162" s="85">
        <f t="shared" ca="1" si="352"/>
        <v>0</v>
      </c>
      <c r="FM162" s="85">
        <f t="shared" ca="1" si="352"/>
        <v>0</v>
      </c>
      <c r="FN162" s="85">
        <f t="shared" ca="1" si="352"/>
        <v>0</v>
      </c>
      <c r="FO162" s="85">
        <f t="shared" ca="1" si="352"/>
        <v>0</v>
      </c>
      <c r="FP162" s="85">
        <f t="shared" ca="1" si="352"/>
        <v>0</v>
      </c>
      <c r="FQ162" s="85">
        <f t="shared" ca="1" si="352"/>
        <v>0</v>
      </c>
      <c r="FR162" s="85">
        <f t="shared" ca="1" si="352"/>
        <v>0</v>
      </c>
      <c r="FS162" s="85">
        <f t="shared" ca="1" si="352"/>
        <v>0</v>
      </c>
      <c r="FT162" s="85">
        <f t="shared" ca="1" si="352"/>
        <v>0</v>
      </c>
      <c r="FU162" s="85">
        <f t="shared" ca="1" si="352"/>
        <v>0</v>
      </c>
      <c r="FV162" s="85">
        <f t="shared" ca="1" si="352"/>
        <v>0</v>
      </c>
      <c r="FW162" s="85">
        <f t="shared" ca="1" si="352"/>
        <v>0</v>
      </c>
      <c r="FX162" s="85">
        <f t="shared" ca="1" si="352"/>
        <v>0</v>
      </c>
      <c r="FY162" s="85">
        <f t="shared" ca="1" si="352"/>
        <v>0</v>
      </c>
      <c r="FZ162" s="85">
        <f t="shared" ca="1" si="352"/>
        <v>0</v>
      </c>
      <c r="GA162" s="85">
        <f t="shared" ca="1" si="352"/>
        <v>0</v>
      </c>
      <c r="GB162" s="85">
        <f t="shared" ca="1" si="352"/>
        <v>0</v>
      </c>
      <c r="GC162" s="85">
        <f t="shared" ca="1" si="352"/>
        <v>0</v>
      </c>
      <c r="GD162" s="85">
        <f t="shared" ca="1" si="352"/>
        <v>0</v>
      </c>
      <c r="GE162" s="85">
        <f t="shared" ca="1" si="352"/>
        <v>0</v>
      </c>
      <c r="GF162" s="85">
        <f t="shared" ca="1" si="352"/>
        <v>0</v>
      </c>
      <c r="GG162" s="85">
        <f t="shared" ca="1" si="352"/>
        <v>0</v>
      </c>
      <c r="GH162" s="85">
        <f t="shared" ca="1" si="352"/>
        <v>0</v>
      </c>
      <c r="GI162" s="85">
        <f t="shared" ca="1" si="352"/>
        <v>0</v>
      </c>
      <c r="GJ162" s="85">
        <f t="shared" ca="1" si="352"/>
        <v>0</v>
      </c>
      <c r="GK162" s="85">
        <f t="shared" ca="1" si="352"/>
        <v>0</v>
      </c>
      <c r="GL162" s="85">
        <f t="shared" ca="1" si="352"/>
        <v>0</v>
      </c>
      <c r="GM162" s="85">
        <f t="shared" ca="1" si="352"/>
        <v>0</v>
      </c>
      <c r="GN162" s="85">
        <f t="shared" ca="1" si="352"/>
        <v>0</v>
      </c>
      <c r="GO162" s="85">
        <f t="shared" ca="1" si="352"/>
        <v>0</v>
      </c>
      <c r="GP162" s="85">
        <f t="shared" ca="1" si="352"/>
        <v>0</v>
      </c>
      <c r="GQ162" s="85">
        <f t="shared" ref="GQ162:IL162" ca="1" si="353">SUM(GQ163:GQ164)</f>
        <v>0</v>
      </c>
      <c r="GR162" s="85">
        <f t="shared" ca="1" si="353"/>
        <v>0</v>
      </c>
      <c r="GS162" s="85">
        <f t="shared" ca="1" si="353"/>
        <v>0</v>
      </c>
      <c r="GT162" s="85">
        <f t="shared" ca="1" si="353"/>
        <v>0</v>
      </c>
      <c r="GU162" s="85">
        <f t="shared" ca="1" si="353"/>
        <v>0</v>
      </c>
      <c r="GV162" s="85">
        <f t="shared" ca="1" si="353"/>
        <v>0</v>
      </c>
      <c r="GW162" s="85">
        <f t="shared" ca="1" si="353"/>
        <v>0</v>
      </c>
      <c r="GX162" s="85">
        <f t="shared" ca="1" si="353"/>
        <v>0</v>
      </c>
      <c r="GY162" s="85">
        <f t="shared" ca="1" si="353"/>
        <v>0</v>
      </c>
      <c r="GZ162" s="85">
        <f t="shared" ca="1" si="353"/>
        <v>0</v>
      </c>
      <c r="HA162" s="85">
        <f t="shared" ca="1" si="353"/>
        <v>0</v>
      </c>
      <c r="HB162" s="85">
        <f t="shared" ca="1" si="353"/>
        <v>0</v>
      </c>
      <c r="HC162" s="85">
        <f t="shared" ca="1" si="353"/>
        <v>0</v>
      </c>
      <c r="HD162" s="85">
        <f t="shared" ca="1" si="353"/>
        <v>0</v>
      </c>
      <c r="HE162" s="85">
        <f t="shared" ca="1" si="353"/>
        <v>0</v>
      </c>
      <c r="HF162" s="85">
        <f t="shared" ca="1" si="353"/>
        <v>0</v>
      </c>
      <c r="HG162" s="85">
        <f t="shared" ca="1" si="353"/>
        <v>0</v>
      </c>
      <c r="HH162" s="85">
        <f t="shared" ca="1" si="353"/>
        <v>0</v>
      </c>
      <c r="HI162" s="85">
        <f t="shared" ca="1" si="353"/>
        <v>0</v>
      </c>
      <c r="HJ162" s="85">
        <f t="shared" ca="1" si="353"/>
        <v>0</v>
      </c>
      <c r="HK162" s="85">
        <f t="shared" ca="1" si="353"/>
        <v>0</v>
      </c>
      <c r="HL162" s="85">
        <f t="shared" ca="1" si="353"/>
        <v>0</v>
      </c>
      <c r="HM162" s="85">
        <f t="shared" ca="1" si="353"/>
        <v>0</v>
      </c>
      <c r="HN162" s="85">
        <f t="shared" ca="1" si="353"/>
        <v>0</v>
      </c>
      <c r="HO162" s="85">
        <f t="shared" ca="1" si="353"/>
        <v>0</v>
      </c>
      <c r="HP162" s="85">
        <f t="shared" ca="1" si="353"/>
        <v>0</v>
      </c>
      <c r="HQ162" s="85">
        <f t="shared" ca="1" si="353"/>
        <v>0</v>
      </c>
      <c r="HR162" s="85">
        <f t="shared" ca="1" si="353"/>
        <v>0</v>
      </c>
      <c r="HS162" s="85">
        <f t="shared" ca="1" si="353"/>
        <v>0</v>
      </c>
      <c r="HT162" s="85">
        <f t="shared" ca="1" si="353"/>
        <v>0</v>
      </c>
      <c r="HU162" s="85">
        <f t="shared" ca="1" si="353"/>
        <v>0</v>
      </c>
      <c r="HV162" s="85">
        <f t="shared" ca="1" si="353"/>
        <v>0</v>
      </c>
      <c r="HW162" s="85">
        <f t="shared" ca="1" si="353"/>
        <v>0</v>
      </c>
      <c r="HX162" s="85">
        <f t="shared" ca="1" si="353"/>
        <v>0</v>
      </c>
      <c r="HY162" s="85">
        <f t="shared" ca="1" si="353"/>
        <v>0</v>
      </c>
      <c r="HZ162" s="85">
        <f t="shared" ca="1" si="353"/>
        <v>0</v>
      </c>
      <c r="IA162" s="85">
        <f t="shared" ca="1" si="353"/>
        <v>0</v>
      </c>
      <c r="IB162" s="85">
        <f t="shared" ca="1" si="353"/>
        <v>0</v>
      </c>
      <c r="IC162" s="85">
        <f t="shared" ca="1" si="353"/>
        <v>0</v>
      </c>
      <c r="ID162" s="85">
        <f t="shared" ca="1" si="353"/>
        <v>0</v>
      </c>
      <c r="IE162" s="85">
        <f t="shared" ca="1" si="353"/>
        <v>0</v>
      </c>
      <c r="IF162" s="85">
        <f t="shared" ca="1" si="353"/>
        <v>0</v>
      </c>
      <c r="IG162" s="85">
        <f t="shared" ca="1" si="353"/>
        <v>0</v>
      </c>
      <c r="IH162" s="85">
        <f t="shared" ca="1" si="353"/>
        <v>0</v>
      </c>
      <c r="II162" s="85">
        <f t="shared" ca="1" si="353"/>
        <v>0</v>
      </c>
      <c r="IJ162" s="85">
        <f t="shared" ca="1" si="353"/>
        <v>0</v>
      </c>
      <c r="IK162" s="85">
        <f t="shared" ca="1" si="353"/>
        <v>0</v>
      </c>
      <c r="IL162" s="85">
        <f t="shared" ca="1" si="353"/>
        <v>0</v>
      </c>
    </row>
    <row r="163" spans="2:248" ht="12" customHeight="1" outlineLevel="3" x14ac:dyDescent="0.3">
      <c r="B163" s="26" t="s">
        <v>108</v>
      </c>
      <c r="C163" s="56" t="s">
        <v>150</v>
      </c>
      <c r="D163" s="85">
        <f t="shared" si="349"/>
        <v>1654.0074299999994</v>
      </c>
      <c r="E163" s="171">
        <f>E136</f>
        <v>137.83395249999998</v>
      </c>
      <c r="F163" s="48"/>
      <c r="G163" s="85">
        <f t="shared" ref="G163:BR163" si="354">$E163*G$96</f>
        <v>137.83395249999998</v>
      </c>
      <c r="H163" s="85">
        <f t="shared" si="354"/>
        <v>137.83395249999998</v>
      </c>
      <c r="I163" s="85">
        <f t="shared" si="354"/>
        <v>137.83395249999998</v>
      </c>
      <c r="J163" s="85">
        <f t="shared" si="354"/>
        <v>137.83395249999998</v>
      </c>
      <c r="K163" s="85">
        <f t="shared" si="354"/>
        <v>137.83395249999998</v>
      </c>
      <c r="L163" s="85">
        <f t="shared" si="354"/>
        <v>137.83395249999998</v>
      </c>
      <c r="M163" s="85">
        <f t="shared" si="354"/>
        <v>137.83395249999998</v>
      </c>
      <c r="N163" s="85">
        <f t="shared" si="354"/>
        <v>137.83395249999998</v>
      </c>
      <c r="O163" s="85">
        <f t="shared" si="354"/>
        <v>137.83395249999998</v>
      </c>
      <c r="P163" s="85">
        <f t="shared" si="354"/>
        <v>137.83395249999998</v>
      </c>
      <c r="Q163" s="85">
        <f t="shared" si="354"/>
        <v>137.83395249999998</v>
      </c>
      <c r="R163" s="85">
        <f t="shared" si="354"/>
        <v>137.83395249999998</v>
      </c>
      <c r="S163" s="85">
        <f t="shared" si="354"/>
        <v>0</v>
      </c>
      <c r="T163" s="85">
        <f t="shared" si="354"/>
        <v>0</v>
      </c>
      <c r="U163" s="85">
        <f t="shared" si="354"/>
        <v>0</v>
      </c>
      <c r="V163" s="85">
        <f t="shared" si="354"/>
        <v>0</v>
      </c>
      <c r="W163" s="85">
        <f t="shared" si="354"/>
        <v>0</v>
      </c>
      <c r="X163" s="85">
        <f t="shared" si="354"/>
        <v>0</v>
      </c>
      <c r="Y163" s="85">
        <f t="shared" si="354"/>
        <v>0</v>
      </c>
      <c r="Z163" s="85">
        <f t="shared" si="354"/>
        <v>0</v>
      </c>
      <c r="AA163" s="85">
        <f t="shared" si="354"/>
        <v>0</v>
      </c>
      <c r="AB163" s="85">
        <f t="shared" si="354"/>
        <v>0</v>
      </c>
      <c r="AC163" s="85">
        <f t="shared" si="354"/>
        <v>0</v>
      </c>
      <c r="AD163" s="85">
        <f t="shared" si="354"/>
        <v>0</v>
      </c>
      <c r="AE163" s="85">
        <f t="shared" si="354"/>
        <v>0</v>
      </c>
      <c r="AF163" s="85">
        <f t="shared" si="354"/>
        <v>0</v>
      </c>
      <c r="AG163" s="85">
        <f t="shared" si="354"/>
        <v>0</v>
      </c>
      <c r="AH163" s="85">
        <f t="shared" si="354"/>
        <v>0</v>
      </c>
      <c r="AI163" s="85">
        <f t="shared" si="354"/>
        <v>0</v>
      </c>
      <c r="AJ163" s="85">
        <f t="shared" si="354"/>
        <v>0</v>
      </c>
      <c r="AK163" s="85">
        <f t="shared" si="354"/>
        <v>0</v>
      </c>
      <c r="AL163" s="85">
        <f t="shared" si="354"/>
        <v>0</v>
      </c>
      <c r="AM163" s="85">
        <f t="shared" si="354"/>
        <v>0</v>
      </c>
      <c r="AN163" s="85">
        <f t="shared" si="354"/>
        <v>0</v>
      </c>
      <c r="AO163" s="85">
        <f t="shared" si="354"/>
        <v>0</v>
      </c>
      <c r="AP163" s="85">
        <f t="shared" si="354"/>
        <v>0</v>
      </c>
      <c r="AQ163" s="85">
        <f t="shared" si="354"/>
        <v>0</v>
      </c>
      <c r="AR163" s="85">
        <f t="shared" si="354"/>
        <v>0</v>
      </c>
      <c r="AS163" s="85">
        <f t="shared" si="354"/>
        <v>0</v>
      </c>
      <c r="AT163" s="85">
        <f t="shared" si="354"/>
        <v>0</v>
      </c>
      <c r="AU163" s="85">
        <f t="shared" si="354"/>
        <v>0</v>
      </c>
      <c r="AV163" s="85">
        <f t="shared" si="354"/>
        <v>0</v>
      </c>
      <c r="AW163" s="85">
        <f t="shared" si="354"/>
        <v>0</v>
      </c>
      <c r="AX163" s="85">
        <f t="shared" si="354"/>
        <v>0</v>
      </c>
      <c r="AY163" s="85">
        <f t="shared" si="354"/>
        <v>0</v>
      </c>
      <c r="AZ163" s="85">
        <f t="shared" si="354"/>
        <v>0</v>
      </c>
      <c r="BA163" s="85">
        <f t="shared" si="354"/>
        <v>0</v>
      </c>
      <c r="BB163" s="85">
        <f t="shared" si="354"/>
        <v>0</v>
      </c>
      <c r="BC163" s="85">
        <f t="shared" si="354"/>
        <v>0</v>
      </c>
      <c r="BD163" s="85">
        <f t="shared" si="354"/>
        <v>0</v>
      </c>
      <c r="BE163" s="85">
        <f t="shared" si="354"/>
        <v>0</v>
      </c>
      <c r="BF163" s="85">
        <f t="shared" si="354"/>
        <v>0</v>
      </c>
      <c r="BG163" s="85">
        <f t="shared" si="354"/>
        <v>0</v>
      </c>
      <c r="BH163" s="85">
        <f t="shared" si="354"/>
        <v>0</v>
      </c>
      <c r="BI163" s="85">
        <f t="shared" si="354"/>
        <v>0</v>
      </c>
      <c r="BJ163" s="85">
        <f t="shared" si="354"/>
        <v>0</v>
      </c>
      <c r="BK163" s="85">
        <f t="shared" si="354"/>
        <v>0</v>
      </c>
      <c r="BL163" s="85">
        <f t="shared" si="354"/>
        <v>0</v>
      </c>
      <c r="BM163" s="85">
        <f t="shared" si="354"/>
        <v>0</v>
      </c>
      <c r="BN163" s="85">
        <f t="shared" si="354"/>
        <v>0</v>
      </c>
      <c r="BO163" s="85">
        <f t="shared" si="354"/>
        <v>0</v>
      </c>
      <c r="BP163" s="85">
        <f t="shared" si="354"/>
        <v>0</v>
      </c>
      <c r="BQ163" s="85">
        <f t="shared" si="354"/>
        <v>0</v>
      </c>
      <c r="BR163" s="85">
        <f t="shared" si="354"/>
        <v>0</v>
      </c>
      <c r="BS163" s="85">
        <f t="shared" ref="BS163:ED163" si="355">$E163*BS$96</f>
        <v>0</v>
      </c>
      <c r="BT163" s="85">
        <f t="shared" si="355"/>
        <v>0</v>
      </c>
      <c r="BU163" s="85">
        <f t="shared" si="355"/>
        <v>0</v>
      </c>
      <c r="BV163" s="85">
        <f t="shared" si="355"/>
        <v>0</v>
      </c>
      <c r="BW163" s="85">
        <f t="shared" si="355"/>
        <v>0</v>
      </c>
      <c r="BX163" s="85">
        <f t="shared" si="355"/>
        <v>0</v>
      </c>
      <c r="BY163" s="85">
        <f t="shared" si="355"/>
        <v>0</v>
      </c>
      <c r="BZ163" s="85">
        <f t="shared" si="355"/>
        <v>0</v>
      </c>
      <c r="CA163" s="85">
        <f t="shared" si="355"/>
        <v>0</v>
      </c>
      <c r="CB163" s="85">
        <f t="shared" si="355"/>
        <v>0</v>
      </c>
      <c r="CC163" s="85">
        <f t="shared" si="355"/>
        <v>0</v>
      </c>
      <c r="CD163" s="85">
        <f t="shared" si="355"/>
        <v>0</v>
      </c>
      <c r="CE163" s="85">
        <f t="shared" si="355"/>
        <v>0</v>
      </c>
      <c r="CF163" s="85">
        <f t="shared" si="355"/>
        <v>0</v>
      </c>
      <c r="CG163" s="85">
        <f t="shared" si="355"/>
        <v>0</v>
      </c>
      <c r="CH163" s="85">
        <f t="shared" si="355"/>
        <v>0</v>
      </c>
      <c r="CI163" s="85">
        <f t="shared" si="355"/>
        <v>0</v>
      </c>
      <c r="CJ163" s="85">
        <f t="shared" si="355"/>
        <v>0</v>
      </c>
      <c r="CK163" s="85">
        <f t="shared" si="355"/>
        <v>0</v>
      </c>
      <c r="CL163" s="85">
        <f t="shared" si="355"/>
        <v>0</v>
      </c>
      <c r="CM163" s="85">
        <f t="shared" si="355"/>
        <v>0</v>
      </c>
      <c r="CN163" s="85">
        <f t="shared" si="355"/>
        <v>0</v>
      </c>
      <c r="CO163" s="85">
        <f t="shared" si="355"/>
        <v>0</v>
      </c>
      <c r="CP163" s="85">
        <f t="shared" si="355"/>
        <v>0</v>
      </c>
      <c r="CQ163" s="85">
        <f t="shared" si="355"/>
        <v>0</v>
      </c>
      <c r="CR163" s="85">
        <f t="shared" si="355"/>
        <v>0</v>
      </c>
      <c r="CS163" s="85">
        <f t="shared" si="355"/>
        <v>0</v>
      </c>
      <c r="CT163" s="85">
        <f t="shared" si="355"/>
        <v>0</v>
      </c>
      <c r="CU163" s="85">
        <f t="shared" si="355"/>
        <v>0</v>
      </c>
      <c r="CV163" s="85">
        <f t="shared" si="355"/>
        <v>0</v>
      </c>
      <c r="CW163" s="85">
        <f t="shared" si="355"/>
        <v>0</v>
      </c>
      <c r="CX163" s="85">
        <f t="shared" si="355"/>
        <v>0</v>
      </c>
      <c r="CY163" s="85">
        <f t="shared" si="355"/>
        <v>0</v>
      </c>
      <c r="CZ163" s="85">
        <f t="shared" si="355"/>
        <v>0</v>
      </c>
      <c r="DA163" s="85">
        <f t="shared" si="355"/>
        <v>0</v>
      </c>
      <c r="DB163" s="85">
        <f t="shared" si="355"/>
        <v>0</v>
      </c>
      <c r="DC163" s="85">
        <f t="shared" si="355"/>
        <v>0</v>
      </c>
      <c r="DD163" s="85">
        <f t="shared" si="355"/>
        <v>0</v>
      </c>
      <c r="DE163" s="85">
        <f t="shared" si="355"/>
        <v>0</v>
      </c>
      <c r="DF163" s="85">
        <f t="shared" si="355"/>
        <v>0</v>
      </c>
      <c r="DG163" s="85">
        <f t="shared" si="355"/>
        <v>0</v>
      </c>
      <c r="DH163" s="85">
        <f t="shared" si="355"/>
        <v>0</v>
      </c>
      <c r="DI163" s="85">
        <f t="shared" si="355"/>
        <v>0</v>
      </c>
      <c r="DJ163" s="85">
        <f t="shared" si="355"/>
        <v>0</v>
      </c>
      <c r="DK163" s="85">
        <f t="shared" si="355"/>
        <v>0</v>
      </c>
      <c r="DL163" s="85">
        <f t="shared" si="355"/>
        <v>0</v>
      </c>
      <c r="DM163" s="85">
        <f t="shared" si="355"/>
        <v>0</v>
      </c>
      <c r="DN163" s="85">
        <f t="shared" si="355"/>
        <v>0</v>
      </c>
      <c r="DO163" s="85">
        <f t="shared" si="355"/>
        <v>0</v>
      </c>
      <c r="DP163" s="85">
        <f t="shared" si="355"/>
        <v>0</v>
      </c>
      <c r="DQ163" s="85">
        <f t="shared" si="355"/>
        <v>0</v>
      </c>
      <c r="DR163" s="85">
        <f t="shared" si="355"/>
        <v>0</v>
      </c>
      <c r="DS163" s="85">
        <f t="shared" si="355"/>
        <v>0</v>
      </c>
      <c r="DT163" s="85">
        <f t="shared" si="355"/>
        <v>0</v>
      </c>
      <c r="DU163" s="85">
        <f t="shared" si="355"/>
        <v>0</v>
      </c>
      <c r="DV163" s="85">
        <f t="shared" si="355"/>
        <v>0</v>
      </c>
      <c r="DW163" s="85">
        <f t="shared" si="355"/>
        <v>0</v>
      </c>
      <c r="DX163" s="85">
        <f t="shared" si="355"/>
        <v>0</v>
      </c>
      <c r="DY163" s="85">
        <f t="shared" si="355"/>
        <v>0</v>
      </c>
      <c r="DZ163" s="85">
        <f t="shared" si="355"/>
        <v>0</v>
      </c>
      <c r="EA163" s="85">
        <f t="shared" si="355"/>
        <v>0</v>
      </c>
      <c r="EB163" s="85">
        <f t="shared" si="355"/>
        <v>0</v>
      </c>
      <c r="EC163" s="85">
        <f t="shared" si="355"/>
        <v>0</v>
      </c>
      <c r="ED163" s="85">
        <f t="shared" si="355"/>
        <v>0</v>
      </c>
      <c r="EE163" s="85">
        <f t="shared" ref="EE163:GP163" si="356">$E163*EE$96</f>
        <v>0</v>
      </c>
      <c r="EF163" s="85">
        <f t="shared" si="356"/>
        <v>0</v>
      </c>
      <c r="EG163" s="85">
        <f t="shared" si="356"/>
        <v>0</v>
      </c>
      <c r="EH163" s="85">
        <f t="shared" si="356"/>
        <v>0</v>
      </c>
      <c r="EI163" s="85">
        <f t="shared" si="356"/>
        <v>0</v>
      </c>
      <c r="EJ163" s="85">
        <f t="shared" si="356"/>
        <v>0</v>
      </c>
      <c r="EK163" s="85">
        <f t="shared" si="356"/>
        <v>0</v>
      </c>
      <c r="EL163" s="85">
        <f t="shared" si="356"/>
        <v>0</v>
      </c>
      <c r="EM163" s="85">
        <f t="shared" si="356"/>
        <v>0</v>
      </c>
      <c r="EN163" s="85">
        <f t="shared" si="356"/>
        <v>0</v>
      </c>
      <c r="EO163" s="85">
        <f t="shared" si="356"/>
        <v>0</v>
      </c>
      <c r="EP163" s="85">
        <f t="shared" si="356"/>
        <v>0</v>
      </c>
      <c r="EQ163" s="85">
        <f t="shared" si="356"/>
        <v>0</v>
      </c>
      <c r="ER163" s="85">
        <f t="shared" si="356"/>
        <v>0</v>
      </c>
      <c r="ES163" s="85">
        <f t="shared" si="356"/>
        <v>0</v>
      </c>
      <c r="ET163" s="85">
        <f t="shared" si="356"/>
        <v>0</v>
      </c>
      <c r="EU163" s="85">
        <f t="shared" si="356"/>
        <v>0</v>
      </c>
      <c r="EV163" s="85">
        <f t="shared" si="356"/>
        <v>0</v>
      </c>
      <c r="EW163" s="85">
        <f t="shared" si="356"/>
        <v>0</v>
      </c>
      <c r="EX163" s="85">
        <f t="shared" si="356"/>
        <v>0</v>
      </c>
      <c r="EY163" s="85">
        <f t="shared" si="356"/>
        <v>0</v>
      </c>
      <c r="EZ163" s="85">
        <f t="shared" si="356"/>
        <v>0</v>
      </c>
      <c r="FA163" s="85">
        <f t="shared" si="356"/>
        <v>0</v>
      </c>
      <c r="FB163" s="85">
        <f t="shared" si="356"/>
        <v>0</v>
      </c>
      <c r="FC163" s="85">
        <f t="shared" si="356"/>
        <v>0</v>
      </c>
      <c r="FD163" s="85">
        <f t="shared" si="356"/>
        <v>0</v>
      </c>
      <c r="FE163" s="85">
        <f t="shared" si="356"/>
        <v>0</v>
      </c>
      <c r="FF163" s="85">
        <f t="shared" si="356"/>
        <v>0</v>
      </c>
      <c r="FG163" s="85">
        <f t="shared" si="356"/>
        <v>0</v>
      </c>
      <c r="FH163" s="85">
        <f t="shared" si="356"/>
        <v>0</v>
      </c>
      <c r="FI163" s="85">
        <f t="shared" si="356"/>
        <v>0</v>
      </c>
      <c r="FJ163" s="85">
        <f t="shared" si="356"/>
        <v>0</v>
      </c>
      <c r="FK163" s="85">
        <f t="shared" si="356"/>
        <v>0</v>
      </c>
      <c r="FL163" s="85">
        <f t="shared" si="356"/>
        <v>0</v>
      </c>
      <c r="FM163" s="85">
        <f t="shared" si="356"/>
        <v>0</v>
      </c>
      <c r="FN163" s="85">
        <f t="shared" si="356"/>
        <v>0</v>
      </c>
      <c r="FO163" s="85">
        <f t="shared" si="356"/>
        <v>0</v>
      </c>
      <c r="FP163" s="85">
        <f t="shared" si="356"/>
        <v>0</v>
      </c>
      <c r="FQ163" s="85">
        <f t="shared" si="356"/>
        <v>0</v>
      </c>
      <c r="FR163" s="85">
        <f t="shared" si="356"/>
        <v>0</v>
      </c>
      <c r="FS163" s="85">
        <f t="shared" si="356"/>
        <v>0</v>
      </c>
      <c r="FT163" s="85">
        <f t="shared" si="356"/>
        <v>0</v>
      </c>
      <c r="FU163" s="85">
        <f t="shared" si="356"/>
        <v>0</v>
      </c>
      <c r="FV163" s="85">
        <f t="shared" si="356"/>
        <v>0</v>
      </c>
      <c r="FW163" s="85">
        <f t="shared" si="356"/>
        <v>0</v>
      </c>
      <c r="FX163" s="85">
        <f t="shared" si="356"/>
        <v>0</v>
      </c>
      <c r="FY163" s="85">
        <f t="shared" si="356"/>
        <v>0</v>
      </c>
      <c r="FZ163" s="85">
        <f t="shared" si="356"/>
        <v>0</v>
      </c>
      <c r="GA163" s="85">
        <f t="shared" si="356"/>
        <v>0</v>
      </c>
      <c r="GB163" s="85">
        <f t="shared" si="356"/>
        <v>0</v>
      </c>
      <c r="GC163" s="85">
        <f t="shared" si="356"/>
        <v>0</v>
      </c>
      <c r="GD163" s="85">
        <f t="shared" si="356"/>
        <v>0</v>
      </c>
      <c r="GE163" s="85">
        <f t="shared" si="356"/>
        <v>0</v>
      </c>
      <c r="GF163" s="85">
        <f t="shared" si="356"/>
        <v>0</v>
      </c>
      <c r="GG163" s="85">
        <f t="shared" si="356"/>
        <v>0</v>
      </c>
      <c r="GH163" s="85">
        <f t="shared" si="356"/>
        <v>0</v>
      </c>
      <c r="GI163" s="85">
        <f t="shared" si="356"/>
        <v>0</v>
      </c>
      <c r="GJ163" s="85">
        <f t="shared" si="356"/>
        <v>0</v>
      </c>
      <c r="GK163" s="85">
        <f t="shared" si="356"/>
        <v>0</v>
      </c>
      <c r="GL163" s="85">
        <f t="shared" si="356"/>
        <v>0</v>
      </c>
      <c r="GM163" s="85">
        <f t="shared" si="356"/>
        <v>0</v>
      </c>
      <c r="GN163" s="85">
        <f t="shared" si="356"/>
        <v>0</v>
      </c>
      <c r="GO163" s="85">
        <f t="shared" si="356"/>
        <v>0</v>
      </c>
      <c r="GP163" s="85">
        <f t="shared" si="356"/>
        <v>0</v>
      </c>
      <c r="GQ163" s="85">
        <f t="shared" ref="GQ163:IL163" si="357">$E163*GQ$96</f>
        <v>0</v>
      </c>
      <c r="GR163" s="85">
        <f t="shared" si="357"/>
        <v>0</v>
      </c>
      <c r="GS163" s="85">
        <f t="shared" si="357"/>
        <v>0</v>
      </c>
      <c r="GT163" s="85">
        <f t="shared" si="357"/>
        <v>0</v>
      </c>
      <c r="GU163" s="85">
        <f t="shared" si="357"/>
        <v>0</v>
      </c>
      <c r="GV163" s="85">
        <f t="shared" si="357"/>
        <v>0</v>
      </c>
      <c r="GW163" s="85">
        <f t="shared" si="357"/>
        <v>0</v>
      </c>
      <c r="GX163" s="85">
        <f t="shared" si="357"/>
        <v>0</v>
      </c>
      <c r="GY163" s="85">
        <f t="shared" si="357"/>
        <v>0</v>
      </c>
      <c r="GZ163" s="85">
        <f t="shared" si="357"/>
        <v>0</v>
      </c>
      <c r="HA163" s="85">
        <f t="shared" si="357"/>
        <v>0</v>
      </c>
      <c r="HB163" s="85">
        <f t="shared" si="357"/>
        <v>0</v>
      </c>
      <c r="HC163" s="85">
        <f t="shared" si="357"/>
        <v>0</v>
      </c>
      <c r="HD163" s="85">
        <f t="shared" si="357"/>
        <v>0</v>
      </c>
      <c r="HE163" s="85">
        <f t="shared" si="357"/>
        <v>0</v>
      </c>
      <c r="HF163" s="85">
        <f t="shared" si="357"/>
        <v>0</v>
      </c>
      <c r="HG163" s="85">
        <f t="shared" si="357"/>
        <v>0</v>
      </c>
      <c r="HH163" s="85">
        <f t="shared" si="357"/>
        <v>0</v>
      </c>
      <c r="HI163" s="85">
        <f t="shared" si="357"/>
        <v>0</v>
      </c>
      <c r="HJ163" s="85">
        <f t="shared" si="357"/>
        <v>0</v>
      </c>
      <c r="HK163" s="85">
        <f t="shared" si="357"/>
        <v>0</v>
      </c>
      <c r="HL163" s="85">
        <f t="shared" si="357"/>
        <v>0</v>
      </c>
      <c r="HM163" s="85">
        <f t="shared" si="357"/>
        <v>0</v>
      </c>
      <c r="HN163" s="85">
        <f t="shared" si="357"/>
        <v>0</v>
      </c>
      <c r="HO163" s="85">
        <f t="shared" si="357"/>
        <v>0</v>
      </c>
      <c r="HP163" s="85">
        <f t="shared" si="357"/>
        <v>0</v>
      </c>
      <c r="HQ163" s="85">
        <f t="shared" si="357"/>
        <v>0</v>
      </c>
      <c r="HR163" s="85">
        <f t="shared" si="357"/>
        <v>0</v>
      </c>
      <c r="HS163" s="85">
        <f t="shared" si="357"/>
        <v>0</v>
      </c>
      <c r="HT163" s="85">
        <f t="shared" si="357"/>
        <v>0</v>
      </c>
      <c r="HU163" s="85">
        <f t="shared" si="357"/>
        <v>0</v>
      </c>
      <c r="HV163" s="85">
        <f t="shared" si="357"/>
        <v>0</v>
      </c>
      <c r="HW163" s="85">
        <f t="shared" si="357"/>
        <v>0</v>
      </c>
      <c r="HX163" s="85">
        <f t="shared" si="357"/>
        <v>0</v>
      </c>
      <c r="HY163" s="85">
        <f t="shared" si="357"/>
        <v>0</v>
      </c>
      <c r="HZ163" s="85">
        <f t="shared" si="357"/>
        <v>0</v>
      </c>
      <c r="IA163" s="85">
        <f t="shared" si="357"/>
        <v>0</v>
      </c>
      <c r="IB163" s="85">
        <f t="shared" si="357"/>
        <v>0</v>
      </c>
      <c r="IC163" s="85">
        <f t="shared" si="357"/>
        <v>0</v>
      </c>
      <c r="ID163" s="85">
        <f t="shared" si="357"/>
        <v>0</v>
      </c>
      <c r="IE163" s="85">
        <f t="shared" si="357"/>
        <v>0</v>
      </c>
      <c r="IF163" s="85">
        <f t="shared" si="357"/>
        <v>0</v>
      </c>
      <c r="IG163" s="85">
        <f t="shared" si="357"/>
        <v>0</v>
      </c>
      <c r="IH163" s="85">
        <f t="shared" si="357"/>
        <v>0</v>
      </c>
      <c r="II163" s="85">
        <f t="shared" si="357"/>
        <v>0</v>
      </c>
      <c r="IJ163" s="85">
        <f t="shared" si="357"/>
        <v>0</v>
      </c>
      <c r="IK163" s="85">
        <f t="shared" si="357"/>
        <v>0</v>
      </c>
      <c r="IL163" s="85">
        <f t="shared" si="357"/>
        <v>0</v>
      </c>
    </row>
    <row r="164" spans="2:248" ht="12" customHeight="1" outlineLevel="3" x14ac:dyDescent="0.3">
      <c r="B164" s="26" t="s">
        <v>109</v>
      </c>
      <c r="C164" s="56" t="s">
        <v>150</v>
      </c>
      <c r="D164" s="85">
        <f t="shared" ca="1" si="349"/>
        <v>1550.7061361011226</v>
      </c>
      <c r="E164" s="171">
        <f>E137</f>
        <v>129.22551134176021</v>
      </c>
      <c r="F164" s="48"/>
      <c r="G164" s="85">
        <f t="shared" ref="G164:BR164" ca="1" si="358">$E164*G$8*G$96</f>
        <v>129.22551134176021</v>
      </c>
      <c r="H164" s="85">
        <f t="shared" ca="1" si="358"/>
        <v>129.22551134176021</v>
      </c>
      <c r="I164" s="85">
        <f t="shared" ca="1" si="358"/>
        <v>129.22551134176021</v>
      </c>
      <c r="J164" s="85">
        <f t="shared" ca="1" si="358"/>
        <v>129.22551134176021</v>
      </c>
      <c r="K164" s="85">
        <f t="shared" ca="1" si="358"/>
        <v>129.22551134176021</v>
      </c>
      <c r="L164" s="85">
        <f t="shared" ca="1" si="358"/>
        <v>129.22551134176021</v>
      </c>
      <c r="M164" s="85">
        <f t="shared" ca="1" si="358"/>
        <v>129.22551134176021</v>
      </c>
      <c r="N164" s="85">
        <f t="shared" ca="1" si="358"/>
        <v>129.22551134176021</v>
      </c>
      <c r="O164" s="85">
        <f t="shared" ca="1" si="358"/>
        <v>129.22551134176021</v>
      </c>
      <c r="P164" s="85">
        <f t="shared" ca="1" si="358"/>
        <v>129.22551134176021</v>
      </c>
      <c r="Q164" s="85">
        <f t="shared" ca="1" si="358"/>
        <v>129.22551134176021</v>
      </c>
      <c r="R164" s="85">
        <f t="shared" ca="1" si="358"/>
        <v>129.22551134176021</v>
      </c>
      <c r="S164" s="85">
        <f t="shared" ca="1" si="358"/>
        <v>0</v>
      </c>
      <c r="T164" s="85">
        <f t="shared" ca="1" si="358"/>
        <v>0</v>
      </c>
      <c r="U164" s="85">
        <f t="shared" ca="1" si="358"/>
        <v>0</v>
      </c>
      <c r="V164" s="85">
        <f t="shared" ca="1" si="358"/>
        <v>0</v>
      </c>
      <c r="W164" s="85">
        <f t="shared" ca="1" si="358"/>
        <v>0</v>
      </c>
      <c r="X164" s="85">
        <f t="shared" ca="1" si="358"/>
        <v>0</v>
      </c>
      <c r="Y164" s="85">
        <f t="shared" ca="1" si="358"/>
        <v>0</v>
      </c>
      <c r="Z164" s="85">
        <f t="shared" ca="1" si="358"/>
        <v>0</v>
      </c>
      <c r="AA164" s="85">
        <f t="shared" ca="1" si="358"/>
        <v>0</v>
      </c>
      <c r="AB164" s="85">
        <f t="shared" ca="1" si="358"/>
        <v>0</v>
      </c>
      <c r="AC164" s="85">
        <f t="shared" ca="1" si="358"/>
        <v>0</v>
      </c>
      <c r="AD164" s="85">
        <f t="shared" ca="1" si="358"/>
        <v>0</v>
      </c>
      <c r="AE164" s="85">
        <f t="shared" ca="1" si="358"/>
        <v>0</v>
      </c>
      <c r="AF164" s="85">
        <f t="shared" ca="1" si="358"/>
        <v>0</v>
      </c>
      <c r="AG164" s="85">
        <f t="shared" ca="1" si="358"/>
        <v>0</v>
      </c>
      <c r="AH164" s="85">
        <f t="shared" ca="1" si="358"/>
        <v>0</v>
      </c>
      <c r="AI164" s="85">
        <f t="shared" ca="1" si="358"/>
        <v>0</v>
      </c>
      <c r="AJ164" s="85">
        <f t="shared" ca="1" si="358"/>
        <v>0</v>
      </c>
      <c r="AK164" s="85">
        <f t="shared" ca="1" si="358"/>
        <v>0</v>
      </c>
      <c r="AL164" s="85">
        <f t="shared" ca="1" si="358"/>
        <v>0</v>
      </c>
      <c r="AM164" s="85">
        <f t="shared" ca="1" si="358"/>
        <v>0</v>
      </c>
      <c r="AN164" s="85">
        <f t="shared" ca="1" si="358"/>
        <v>0</v>
      </c>
      <c r="AO164" s="85">
        <f t="shared" ca="1" si="358"/>
        <v>0</v>
      </c>
      <c r="AP164" s="85">
        <f t="shared" ca="1" si="358"/>
        <v>0</v>
      </c>
      <c r="AQ164" s="85">
        <f t="shared" ca="1" si="358"/>
        <v>0</v>
      </c>
      <c r="AR164" s="85">
        <f t="shared" ca="1" si="358"/>
        <v>0</v>
      </c>
      <c r="AS164" s="85">
        <f t="shared" ca="1" si="358"/>
        <v>0</v>
      </c>
      <c r="AT164" s="85">
        <f t="shared" ca="1" si="358"/>
        <v>0</v>
      </c>
      <c r="AU164" s="85">
        <f t="shared" ca="1" si="358"/>
        <v>0</v>
      </c>
      <c r="AV164" s="85">
        <f t="shared" ca="1" si="358"/>
        <v>0</v>
      </c>
      <c r="AW164" s="85">
        <f t="shared" ca="1" si="358"/>
        <v>0</v>
      </c>
      <c r="AX164" s="85">
        <f t="shared" ca="1" si="358"/>
        <v>0</v>
      </c>
      <c r="AY164" s="85">
        <f t="shared" ca="1" si="358"/>
        <v>0</v>
      </c>
      <c r="AZ164" s="85">
        <f t="shared" ca="1" si="358"/>
        <v>0</v>
      </c>
      <c r="BA164" s="85">
        <f t="shared" ca="1" si="358"/>
        <v>0</v>
      </c>
      <c r="BB164" s="85">
        <f t="shared" ca="1" si="358"/>
        <v>0</v>
      </c>
      <c r="BC164" s="85">
        <f t="shared" ca="1" si="358"/>
        <v>0</v>
      </c>
      <c r="BD164" s="85">
        <f t="shared" ca="1" si="358"/>
        <v>0</v>
      </c>
      <c r="BE164" s="85">
        <f t="shared" ca="1" si="358"/>
        <v>0</v>
      </c>
      <c r="BF164" s="85">
        <f t="shared" ca="1" si="358"/>
        <v>0</v>
      </c>
      <c r="BG164" s="85">
        <f t="shared" ca="1" si="358"/>
        <v>0</v>
      </c>
      <c r="BH164" s="85">
        <f t="shared" ca="1" si="358"/>
        <v>0</v>
      </c>
      <c r="BI164" s="85">
        <f t="shared" ca="1" si="358"/>
        <v>0</v>
      </c>
      <c r="BJ164" s="85">
        <f t="shared" ca="1" si="358"/>
        <v>0</v>
      </c>
      <c r="BK164" s="85">
        <f t="shared" ca="1" si="358"/>
        <v>0</v>
      </c>
      <c r="BL164" s="85">
        <f t="shared" ca="1" si="358"/>
        <v>0</v>
      </c>
      <c r="BM164" s="85">
        <f t="shared" ca="1" si="358"/>
        <v>0</v>
      </c>
      <c r="BN164" s="85">
        <f t="shared" ca="1" si="358"/>
        <v>0</v>
      </c>
      <c r="BO164" s="85">
        <f t="shared" ca="1" si="358"/>
        <v>0</v>
      </c>
      <c r="BP164" s="85">
        <f t="shared" ca="1" si="358"/>
        <v>0</v>
      </c>
      <c r="BQ164" s="85">
        <f t="shared" ca="1" si="358"/>
        <v>0</v>
      </c>
      <c r="BR164" s="85">
        <f t="shared" ca="1" si="358"/>
        <v>0</v>
      </c>
      <c r="BS164" s="85">
        <f t="shared" ref="BS164:ED164" ca="1" si="359">$E164*BS$8*BS$96</f>
        <v>0</v>
      </c>
      <c r="BT164" s="85">
        <f t="shared" ca="1" si="359"/>
        <v>0</v>
      </c>
      <c r="BU164" s="85">
        <f t="shared" ca="1" si="359"/>
        <v>0</v>
      </c>
      <c r="BV164" s="85">
        <f t="shared" ca="1" si="359"/>
        <v>0</v>
      </c>
      <c r="BW164" s="85">
        <f t="shared" ca="1" si="359"/>
        <v>0</v>
      </c>
      <c r="BX164" s="85">
        <f t="shared" ca="1" si="359"/>
        <v>0</v>
      </c>
      <c r="BY164" s="85">
        <f t="shared" ca="1" si="359"/>
        <v>0</v>
      </c>
      <c r="BZ164" s="85">
        <f t="shared" ca="1" si="359"/>
        <v>0</v>
      </c>
      <c r="CA164" s="85">
        <f t="shared" ca="1" si="359"/>
        <v>0</v>
      </c>
      <c r="CB164" s="85">
        <f t="shared" ca="1" si="359"/>
        <v>0</v>
      </c>
      <c r="CC164" s="85">
        <f t="shared" ca="1" si="359"/>
        <v>0</v>
      </c>
      <c r="CD164" s="85">
        <f t="shared" ca="1" si="359"/>
        <v>0</v>
      </c>
      <c r="CE164" s="85">
        <f t="shared" ca="1" si="359"/>
        <v>0</v>
      </c>
      <c r="CF164" s="85">
        <f t="shared" ca="1" si="359"/>
        <v>0</v>
      </c>
      <c r="CG164" s="85">
        <f t="shared" ca="1" si="359"/>
        <v>0</v>
      </c>
      <c r="CH164" s="85">
        <f t="shared" ca="1" si="359"/>
        <v>0</v>
      </c>
      <c r="CI164" s="85">
        <f t="shared" ca="1" si="359"/>
        <v>0</v>
      </c>
      <c r="CJ164" s="85">
        <f t="shared" ca="1" si="359"/>
        <v>0</v>
      </c>
      <c r="CK164" s="85">
        <f t="shared" ca="1" si="359"/>
        <v>0</v>
      </c>
      <c r="CL164" s="85">
        <f t="shared" ca="1" si="359"/>
        <v>0</v>
      </c>
      <c r="CM164" s="85">
        <f t="shared" ca="1" si="359"/>
        <v>0</v>
      </c>
      <c r="CN164" s="85">
        <f t="shared" ca="1" si="359"/>
        <v>0</v>
      </c>
      <c r="CO164" s="85">
        <f t="shared" ca="1" si="359"/>
        <v>0</v>
      </c>
      <c r="CP164" s="85">
        <f t="shared" ca="1" si="359"/>
        <v>0</v>
      </c>
      <c r="CQ164" s="85">
        <f t="shared" ca="1" si="359"/>
        <v>0</v>
      </c>
      <c r="CR164" s="85">
        <f t="shared" ca="1" si="359"/>
        <v>0</v>
      </c>
      <c r="CS164" s="85">
        <f t="shared" ca="1" si="359"/>
        <v>0</v>
      </c>
      <c r="CT164" s="85">
        <f t="shared" ca="1" si="359"/>
        <v>0</v>
      </c>
      <c r="CU164" s="85">
        <f t="shared" ca="1" si="359"/>
        <v>0</v>
      </c>
      <c r="CV164" s="85">
        <f t="shared" ca="1" si="359"/>
        <v>0</v>
      </c>
      <c r="CW164" s="85">
        <f t="shared" ca="1" si="359"/>
        <v>0</v>
      </c>
      <c r="CX164" s="85">
        <f t="shared" ca="1" si="359"/>
        <v>0</v>
      </c>
      <c r="CY164" s="85">
        <f t="shared" ca="1" si="359"/>
        <v>0</v>
      </c>
      <c r="CZ164" s="85">
        <f t="shared" ca="1" si="359"/>
        <v>0</v>
      </c>
      <c r="DA164" s="85">
        <f t="shared" ca="1" si="359"/>
        <v>0</v>
      </c>
      <c r="DB164" s="85">
        <f t="shared" ca="1" si="359"/>
        <v>0</v>
      </c>
      <c r="DC164" s="85">
        <f t="shared" ca="1" si="359"/>
        <v>0</v>
      </c>
      <c r="DD164" s="85">
        <f t="shared" ca="1" si="359"/>
        <v>0</v>
      </c>
      <c r="DE164" s="85">
        <f t="shared" ca="1" si="359"/>
        <v>0</v>
      </c>
      <c r="DF164" s="85">
        <f t="shared" ca="1" si="359"/>
        <v>0</v>
      </c>
      <c r="DG164" s="85">
        <f t="shared" ca="1" si="359"/>
        <v>0</v>
      </c>
      <c r="DH164" s="85">
        <f t="shared" ca="1" si="359"/>
        <v>0</v>
      </c>
      <c r="DI164" s="85">
        <f t="shared" ca="1" si="359"/>
        <v>0</v>
      </c>
      <c r="DJ164" s="85">
        <f t="shared" ca="1" si="359"/>
        <v>0</v>
      </c>
      <c r="DK164" s="85">
        <f t="shared" ca="1" si="359"/>
        <v>0</v>
      </c>
      <c r="DL164" s="85">
        <f t="shared" ca="1" si="359"/>
        <v>0</v>
      </c>
      <c r="DM164" s="85">
        <f t="shared" ca="1" si="359"/>
        <v>0</v>
      </c>
      <c r="DN164" s="85">
        <f t="shared" ca="1" si="359"/>
        <v>0</v>
      </c>
      <c r="DO164" s="85">
        <f t="shared" ca="1" si="359"/>
        <v>0</v>
      </c>
      <c r="DP164" s="85">
        <f t="shared" ca="1" si="359"/>
        <v>0</v>
      </c>
      <c r="DQ164" s="85">
        <f t="shared" ca="1" si="359"/>
        <v>0</v>
      </c>
      <c r="DR164" s="85">
        <f t="shared" ca="1" si="359"/>
        <v>0</v>
      </c>
      <c r="DS164" s="85">
        <f t="shared" ca="1" si="359"/>
        <v>0</v>
      </c>
      <c r="DT164" s="85">
        <f t="shared" ca="1" si="359"/>
        <v>0</v>
      </c>
      <c r="DU164" s="85">
        <f t="shared" ca="1" si="359"/>
        <v>0</v>
      </c>
      <c r="DV164" s="85">
        <f t="shared" ca="1" si="359"/>
        <v>0</v>
      </c>
      <c r="DW164" s="85">
        <f t="shared" ca="1" si="359"/>
        <v>0</v>
      </c>
      <c r="DX164" s="85">
        <f t="shared" ca="1" si="359"/>
        <v>0</v>
      </c>
      <c r="DY164" s="85">
        <f t="shared" ca="1" si="359"/>
        <v>0</v>
      </c>
      <c r="DZ164" s="85">
        <f t="shared" ca="1" si="359"/>
        <v>0</v>
      </c>
      <c r="EA164" s="85">
        <f t="shared" ca="1" si="359"/>
        <v>0</v>
      </c>
      <c r="EB164" s="85">
        <f t="shared" ca="1" si="359"/>
        <v>0</v>
      </c>
      <c r="EC164" s="85">
        <f t="shared" ca="1" si="359"/>
        <v>0</v>
      </c>
      <c r="ED164" s="85">
        <f t="shared" ca="1" si="359"/>
        <v>0</v>
      </c>
      <c r="EE164" s="85">
        <f t="shared" ref="EE164:GP164" ca="1" si="360">$E164*EE$8*EE$96</f>
        <v>0</v>
      </c>
      <c r="EF164" s="85">
        <f t="shared" ca="1" si="360"/>
        <v>0</v>
      </c>
      <c r="EG164" s="85">
        <f t="shared" ca="1" si="360"/>
        <v>0</v>
      </c>
      <c r="EH164" s="85">
        <f t="shared" ca="1" si="360"/>
        <v>0</v>
      </c>
      <c r="EI164" s="85">
        <f t="shared" ca="1" si="360"/>
        <v>0</v>
      </c>
      <c r="EJ164" s="85">
        <f t="shared" ca="1" si="360"/>
        <v>0</v>
      </c>
      <c r="EK164" s="85">
        <f t="shared" ca="1" si="360"/>
        <v>0</v>
      </c>
      <c r="EL164" s="85">
        <f t="shared" ca="1" si="360"/>
        <v>0</v>
      </c>
      <c r="EM164" s="85">
        <f t="shared" ca="1" si="360"/>
        <v>0</v>
      </c>
      <c r="EN164" s="85">
        <f t="shared" ca="1" si="360"/>
        <v>0</v>
      </c>
      <c r="EO164" s="85">
        <f t="shared" ca="1" si="360"/>
        <v>0</v>
      </c>
      <c r="EP164" s="85">
        <f t="shared" ca="1" si="360"/>
        <v>0</v>
      </c>
      <c r="EQ164" s="85">
        <f t="shared" ca="1" si="360"/>
        <v>0</v>
      </c>
      <c r="ER164" s="85">
        <f t="shared" ca="1" si="360"/>
        <v>0</v>
      </c>
      <c r="ES164" s="85">
        <f t="shared" ca="1" si="360"/>
        <v>0</v>
      </c>
      <c r="ET164" s="85">
        <f t="shared" ca="1" si="360"/>
        <v>0</v>
      </c>
      <c r="EU164" s="85">
        <f t="shared" ca="1" si="360"/>
        <v>0</v>
      </c>
      <c r="EV164" s="85">
        <f t="shared" ca="1" si="360"/>
        <v>0</v>
      </c>
      <c r="EW164" s="85">
        <f t="shared" ca="1" si="360"/>
        <v>0</v>
      </c>
      <c r="EX164" s="85">
        <f t="shared" ca="1" si="360"/>
        <v>0</v>
      </c>
      <c r="EY164" s="85">
        <f t="shared" ca="1" si="360"/>
        <v>0</v>
      </c>
      <c r="EZ164" s="85">
        <f t="shared" ca="1" si="360"/>
        <v>0</v>
      </c>
      <c r="FA164" s="85">
        <f t="shared" ca="1" si="360"/>
        <v>0</v>
      </c>
      <c r="FB164" s="85">
        <f t="shared" ca="1" si="360"/>
        <v>0</v>
      </c>
      <c r="FC164" s="85">
        <f t="shared" ca="1" si="360"/>
        <v>0</v>
      </c>
      <c r="FD164" s="85">
        <f t="shared" ca="1" si="360"/>
        <v>0</v>
      </c>
      <c r="FE164" s="85">
        <f t="shared" ca="1" si="360"/>
        <v>0</v>
      </c>
      <c r="FF164" s="85">
        <f t="shared" ca="1" si="360"/>
        <v>0</v>
      </c>
      <c r="FG164" s="85">
        <f t="shared" ca="1" si="360"/>
        <v>0</v>
      </c>
      <c r="FH164" s="85">
        <f t="shared" ca="1" si="360"/>
        <v>0</v>
      </c>
      <c r="FI164" s="85">
        <f t="shared" ca="1" si="360"/>
        <v>0</v>
      </c>
      <c r="FJ164" s="85">
        <f t="shared" ca="1" si="360"/>
        <v>0</v>
      </c>
      <c r="FK164" s="85">
        <f t="shared" ca="1" si="360"/>
        <v>0</v>
      </c>
      <c r="FL164" s="85">
        <f t="shared" ca="1" si="360"/>
        <v>0</v>
      </c>
      <c r="FM164" s="85">
        <f t="shared" ca="1" si="360"/>
        <v>0</v>
      </c>
      <c r="FN164" s="85">
        <f t="shared" ca="1" si="360"/>
        <v>0</v>
      </c>
      <c r="FO164" s="85">
        <f t="shared" ca="1" si="360"/>
        <v>0</v>
      </c>
      <c r="FP164" s="85">
        <f t="shared" ca="1" si="360"/>
        <v>0</v>
      </c>
      <c r="FQ164" s="85">
        <f t="shared" ca="1" si="360"/>
        <v>0</v>
      </c>
      <c r="FR164" s="85">
        <f t="shared" ca="1" si="360"/>
        <v>0</v>
      </c>
      <c r="FS164" s="85">
        <f t="shared" ca="1" si="360"/>
        <v>0</v>
      </c>
      <c r="FT164" s="85">
        <f t="shared" ca="1" si="360"/>
        <v>0</v>
      </c>
      <c r="FU164" s="85">
        <f t="shared" ca="1" si="360"/>
        <v>0</v>
      </c>
      <c r="FV164" s="85">
        <f t="shared" ca="1" si="360"/>
        <v>0</v>
      </c>
      <c r="FW164" s="85">
        <f t="shared" ca="1" si="360"/>
        <v>0</v>
      </c>
      <c r="FX164" s="85">
        <f t="shared" ca="1" si="360"/>
        <v>0</v>
      </c>
      <c r="FY164" s="85">
        <f t="shared" ca="1" si="360"/>
        <v>0</v>
      </c>
      <c r="FZ164" s="85">
        <f t="shared" ca="1" si="360"/>
        <v>0</v>
      </c>
      <c r="GA164" s="85">
        <f t="shared" ca="1" si="360"/>
        <v>0</v>
      </c>
      <c r="GB164" s="85">
        <f t="shared" ca="1" si="360"/>
        <v>0</v>
      </c>
      <c r="GC164" s="85">
        <f t="shared" ca="1" si="360"/>
        <v>0</v>
      </c>
      <c r="GD164" s="85">
        <f t="shared" ca="1" si="360"/>
        <v>0</v>
      </c>
      <c r="GE164" s="85">
        <f t="shared" ca="1" si="360"/>
        <v>0</v>
      </c>
      <c r="GF164" s="85">
        <f t="shared" ca="1" si="360"/>
        <v>0</v>
      </c>
      <c r="GG164" s="85">
        <f t="shared" ca="1" si="360"/>
        <v>0</v>
      </c>
      <c r="GH164" s="85">
        <f t="shared" ca="1" si="360"/>
        <v>0</v>
      </c>
      <c r="GI164" s="85">
        <f t="shared" ca="1" si="360"/>
        <v>0</v>
      </c>
      <c r="GJ164" s="85">
        <f t="shared" ca="1" si="360"/>
        <v>0</v>
      </c>
      <c r="GK164" s="85">
        <f t="shared" ca="1" si="360"/>
        <v>0</v>
      </c>
      <c r="GL164" s="85">
        <f t="shared" ca="1" si="360"/>
        <v>0</v>
      </c>
      <c r="GM164" s="85">
        <f t="shared" ca="1" si="360"/>
        <v>0</v>
      </c>
      <c r="GN164" s="85">
        <f t="shared" ca="1" si="360"/>
        <v>0</v>
      </c>
      <c r="GO164" s="85">
        <f t="shared" ca="1" si="360"/>
        <v>0</v>
      </c>
      <c r="GP164" s="85">
        <f t="shared" ca="1" si="360"/>
        <v>0</v>
      </c>
      <c r="GQ164" s="85">
        <f t="shared" ref="GQ164:IL164" ca="1" si="361">$E164*GQ$8*GQ$96</f>
        <v>0</v>
      </c>
      <c r="GR164" s="85">
        <f t="shared" ca="1" si="361"/>
        <v>0</v>
      </c>
      <c r="GS164" s="85">
        <f t="shared" ca="1" si="361"/>
        <v>0</v>
      </c>
      <c r="GT164" s="85">
        <f t="shared" ca="1" si="361"/>
        <v>0</v>
      </c>
      <c r="GU164" s="85">
        <f t="shared" ca="1" si="361"/>
        <v>0</v>
      </c>
      <c r="GV164" s="85">
        <f t="shared" ca="1" si="361"/>
        <v>0</v>
      </c>
      <c r="GW164" s="85">
        <f t="shared" ca="1" si="361"/>
        <v>0</v>
      </c>
      <c r="GX164" s="85">
        <f t="shared" ca="1" si="361"/>
        <v>0</v>
      </c>
      <c r="GY164" s="85">
        <f t="shared" ca="1" si="361"/>
        <v>0</v>
      </c>
      <c r="GZ164" s="85">
        <f t="shared" ca="1" si="361"/>
        <v>0</v>
      </c>
      <c r="HA164" s="85">
        <f t="shared" ca="1" si="361"/>
        <v>0</v>
      </c>
      <c r="HB164" s="85">
        <f t="shared" ca="1" si="361"/>
        <v>0</v>
      </c>
      <c r="HC164" s="85">
        <f t="shared" ca="1" si="361"/>
        <v>0</v>
      </c>
      <c r="HD164" s="85">
        <f t="shared" ca="1" si="361"/>
        <v>0</v>
      </c>
      <c r="HE164" s="85">
        <f t="shared" ca="1" si="361"/>
        <v>0</v>
      </c>
      <c r="HF164" s="85">
        <f t="shared" ca="1" si="361"/>
        <v>0</v>
      </c>
      <c r="HG164" s="85">
        <f t="shared" ca="1" si="361"/>
        <v>0</v>
      </c>
      <c r="HH164" s="85">
        <f t="shared" ca="1" si="361"/>
        <v>0</v>
      </c>
      <c r="HI164" s="85">
        <f t="shared" ca="1" si="361"/>
        <v>0</v>
      </c>
      <c r="HJ164" s="85">
        <f t="shared" ca="1" si="361"/>
        <v>0</v>
      </c>
      <c r="HK164" s="85">
        <f t="shared" ca="1" si="361"/>
        <v>0</v>
      </c>
      <c r="HL164" s="85">
        <f t="shared" ca="1" si="361"/>
        <v>0</v>
      </c>
      <c r="HM164" s="85">
        <f t="shared" ca="1" si="361"/>
        <v>0</v>
      </c>
      <c r="HN164" s="85">
        <f t="shared" ca="1" si="361"/>
        <v>0</v>
      </c>
      <c r="HO164" s="85">
        <f t="shared" ca="1" si="361"/>
        <v>0</v>
      </c>
      <c r="HP164" s="85">
        <f t="shared" ca="1" si="361"/>
        <v>0</v>
      </c>
      <c r="HQ164" s="85">
        <f t="shared" ca="1" si="361"/>
        <v>0</v>
      </c>
      <c r="HR164" s="85">
        <f t="shared" ca="1" si="361"/>
        <v>0</v>
      </c>
      <c r="HS164" s="85">
        <f t="shared" ca="1" si="361"/>
        <v>0</v>
      </c>
      <c r="HT164" s="85">
        <f t="shared" ca="1" si="361"/>
        <v>0</v>
      </c>
      <c r="HU164" s="85">
        <f t="shared" ca="1" si="361"/>
        <v>0</v>
      </c>
      <c r="HV164" s="85">
        <f t="shared" ca="1" si="361"/>
        <v>0</v>
      </c>
      <c r="HW164" s="85">
        <f t="shared" ca="1" si="361"/>
        <v>0</v>
      </c>
      <c r="HX164" s="85">
        <f t="shared" ca="1" si="361"/>
        <v>0</v>
      </c>
      <c r="HY164" s="85">
        <f t="shared" ca="1" si="361"/>
        <v>0</v>
      </c>
      <c r="HZ164" s="85">
        <f t="shared" ca="1" si="361"/>
        <v>0</v>
      </c>
      <c r="IA164" s="85">
        <f t="shared" ca="1" si="361"/>
        <v>0</v>
      </c>
      <c r="IB164" s="85">
        <f t="shared" ca="1" si="361"/>
        <v>0</v>
      </c>
      <c r="IC164" s="85">
        <f t="shared" ca="1" si="361"/>
        <v>0</v>
      </c>
      <c r="ID164" s="85">
        <f t="shared" ca="1" si="361"/>
        <v>0</v>
      </c>
      <c r="IE164" s="85">
        <f t="shared" ca="1" si="361"/>
        <v>0</v>
      </c>
      <c r="IF164" s="85">
        <f t="shared" ca="1" si="361"/>
        <v>0</v>
      </c>
      <c r="IG164" s="85">
        <f t="shared" ca="1" si="361"/>
        <v>0</v>
      </c>
      <c r="IH164" s="85">
        <f t="shared" ca="1" si="361"/>
        <v>0</v>
      </c>
      <c r="II164" s="85">
        <f t="shared" ca="1" si="361"/>
        <v>0</v>
      </c>
      <c r="IJ164" s="85">
        <f t="shared" ca="1" si="361"/>
        <v>0</v>
      </c>
      <c r="IK164" s="85">
        <f t="shared" ca="1" si="361"/>
        <v>0</v>
      </c>
      <c r="IL164" s="85">
        <f t="shared" ca="1" si="361"/>
        <v>0</v>
      </c>
    </row>
    <row r="165" spans="2:248" s="48" customFormat="1" ht="12" customHeight="1" outlineLevel="1" x14ac:dyDescent="0.2">
      <c r="B165" s="51" t="s">
        <v>347</v>
      </c>
      <c r="C165" s="57" t="s">
        <v>150</v>
      </c>
      <c r="D165" s="77">
        <f ca="1">SUM(G165:IL165)</f>
        <v>11813.046899434456</v>
      </c>
      <c r="E165" s="53"/>
      <c r="F165" s="53"/>
      <c r="G165" s="77">
        <f t="shared" ref="G165:BR165" ca="1" si="362">SUM(G158:G162)</f>
        <v>267.05946384176019</v>
      </c>
      <c r="H165" s="77">
        <f t="shared" ca="1" si="362"/>
        <v>267.05946384176019</v>
      </c>
      <c r="I165" s="77">
        <f t="shared" ca="1" si="362"/>
        <v>267.05946384176019</v>
      </c>
      <c r="J165" s="77">
        <f t="shared" ca="1" si="362"/>
        <v>267.05946384176019</v>
      </c>
      <c r="K165" s="77">
        <f t="shared" ca="1" si="362"/>
        <v>267.05946384176019</v>
      </c>
      <c r="L165" s="77">
        <f t="shared" ca="1" si="362"/>
        <v>267.05946384176019</v>
      </c>
      <c r="M165" s="77">
        <f t="shared" ca="1" si="362"/>
        <v>267.05946384176019</v>
      </c>
      <c r="N165" s="77">
        <f t="shared" ca="1" si="362"/>
        <v>267.05946384176019</v>
      </c>
      <c r="O165" s="77">
        <f t="shared" ca="1" si="362"/>
        <v>267.05946384176019</v>
      </c>
      <c r="P165" s="77">
        <f t="shared" ca="1" si="362"/>
        <v>1142.0594638417601</v>
      </c>
      <c r="Q165" s="77">
        <f t="shared" ca="1" si="362"/>
        <v>3987.8927971750936</v>
      </c>
      <c r="R165" s="77">
        <f t="shared" ca="1" si="362"/>
        <v>4279.5594638417606</v>
      </c>
      <c r="S165" s="77">
        <f t="shared" ca="1" si="362"/>
        <v>0</v>
      </c>
      <c r="T165" s="77">
        <f t="shared" ca="1" si="362"/>
        <v>0</v>
      </c>
      <c r="U165" s="77">
        <f t="shared" ca="1" si="362"/>
        <v>0</v>
      </c>
      <c r="V165" s="77">
        <f t="shared" ca="1" si="362"/>
        <v>0</v>
      </c>
      <c r="W165" s="77">
        <f t="shared" ca="1" si="362"/>
        <v>0</v>
      </c>
      <c r="X165" s="77">
        <f t="shared" ca="1" si="362"/>
        <v>0</v>
      </c>
      <c r="Y165" s="77">
        <f t="shared" ca="1" si="362"/>
        <v>0</v>
      </c>
      <c r="Z165" s="77">
        <f t="shared" ca="1" si="362"/>
        <v>0</v>
      </c>
      <c r="AA165" s="77">
        <f t="shared" ca="1" si="362"/>
        <v>0</v>
      </c>
      <c r="AB165" s="77">
        <f t="shared" ca="1" si="362"/>
        <v>0</v>
      </c>
      <c r="AC165" s="77">
        <f t="shared" ca="1" si="362"/>
        <v>0</v>
      </c>
      <c r="AD165" s="77">
        <f t="shared" ca="1" si="362"/>
        <v>0</v>
      </c>
      <c r="AE165" s="77">
        <f t="shared" ca="1" si="362"/>
        <v>0</v>
      </c>
      <c r="AF165" s="77">
        <f t="shared" ca="1" si="362"/>
        <v>0</v>
      </c>
      <c r="AG165" s="77">
        <f t="shared" ca="1" si="362"/>
        <v>0</v>
      </c>
      <c r="AH165" s="77">
        <f t="shared" ca="1" si="362"/>
        <v>0</v>
      </c>
      <c r="AI165" s="77">
        <f t="shared" ca="1" si="362"/>
        <v>0</v>
      </c>
      <c r="AJ165" s="77">
        <f t="shared" ca="1" si="362"/>
        <v>0</v>
      </c>
      <c r="AK165" s="77">
        <f t="shared" ca="1" si="362"/>
        <v>0</v>
      </c>
      <c r="AL165" s="77">
        <f t="shared" ca="1" si="362"/>
        <v>0</v>
      </c>
      <c r="AM165" s="77">
        <f t="shared" ca="1" si="362"/>
        <v>0</v>
      </c>
      <c r="AN165" s="77">
        <f t="shared" ca="1" si="362"/>
        <v>0</v>
      </c>
      <c r="AO165" s="77">
        <f t="shared" ca="1" si="362"/>
        <v>0</v>
      </c>
      <c r="AP165" s="77">
        <f t="shared" ca="1" si="362"/>
        <v>0</v>
      </c>
      <c r="AQ165" s="77">
        <f t="shared" ca="1" si="362"/>
        <v>0</v>
      </c>
      <c r="AR165" s="77">
        <f t="shared" ca="1" si="362"/>
        <v>0</v>
      </c>
      <c r="AS165" s="77">
        <f t="shared" ca="1" si="362"/>
        <v>0</v>
      </c>
      <c r="AT165" s="77">
        <f t="shared" ca="1" si="362"/>
        <v>0</v>
      </c>
      <c r="AU165" s="77">
        <f t="shared" ca="1" si="362"/>
        <v>0</v>
      </c>
      <c r="AV165" s="77">
        <f t="shared" ca="1" si="362"/>
        <v>0</v>
      </c>
      <c r="AW165" s="77">
        <f t="shared" ca="1" si="362"/>
        <v>0</v>
      </c>
      <c r="AX165" s="77">
        <f t="shared" ca="1" si="362"/>
        <v>0</v>
      </c>
      <c r="AY165" s="77">
        <f t="shared" ca="1" si="362"/>
        <v>0</v>
      </c>
      <c r="AZ165" s="77">
        <f t="shared" ca="1" si="362"/>
        <v>0</v>
      </c>
      <c r="BA165" s="77">
        <f t="shared" ca="1" si="362"/>
        <v>0</v>
      </c>
      <c r="BB165" s="77">
        <f t="shared" ca="1" si="362"/>
        <v>0</v>
      </c>
      <c r="BC165" s="77">
        <f t="shared" ca="1" si="362"/>
        <v>0</v>
      </c>
      <c r="BD165" s="77">
        <f t="shared" ca="1" si="362"/>
        <v>0</v>
      </c>
      <c r="BE165" s="77">
        <f t="shared" ca="1" si="362"/>
        <v>0</v>
      </c>
      <c r="BF165" s="77">
        <f t="shared" ca="1" si="362"/>
        <v>0</v>
      </c>
      <c r="BG165" s="77">
        <f t="shared" ca="1" si="362"/>
        <v>0</v>
      </c>
      <c r="BH165" s="77">
        <f t="shared" ca="1" si="362"/>
        <v>0</v>
      </c>
      <c r="BI165" s="77">
        <f t="shared" ca="1" si="362"/>
        <v>0</v>
      </c>
      <c r="BJ165" s="77">
        <f t="shared" ca="1" si="362"/>
        <v>0</v>
      </c>
      <c r="BK165" s="77">
        <f t="shared" ca="1" si="362"/>
        <v>0</v>
      </c>
      <c r="BL165" s="77">
        <f t="shared" ca="1" si="362"/>
        <v>0</v>
      </c>
      <c r="BM165" s="77">
        <f t="shared" ca="1" si="362"/>
        <v>0</v>
      </c>
      <c r="BN165" s="77">
        <f t="shared" ca="1" si="362"/>
        <v>0</v>
      </c>
      <c r="BO165" s="77">
        <f t="shared" ca="1" si="362"/>
        <v>0</v>
      </c>
      <c r="BP165" s="77">
        <f t="shared" ca="1" si="362"/>
        <v>0</v>
      </c>
      <c r="BQ165" s="77">
        <f t="shared" ca="1" si="362"/>
        <v>0</v>
      </c>
      <c r="BR165" s="77">
        <f t="shared" ca="1" si="362"/>
        <v>0</v>
      </c>
      <c r="BS165" s="77">
        <f t="shared" ref="BS165:ED165" ca="1" si="363">SUM(BS158:BS162)</f>
        <v>0</v>
      </c>
      <c r="BT165" s="77">
        <f t="shared" ca="1" si="363"/>
        <v>0</v>
      </c>
      <c r="BU165" s="77">
        <f t="shared" ca="1" si="363"/>
        <v>0</v>
      </c>
      <c r="BV165" s="77">
        <f t="shared" ca="1" si="363"/>
        <v>0</v>
      </c>
      <c r="BW165" s="77">
        <f t="shared" ca="1" si="363"/>
        <v>0</v>
      </c>
      <c r="BX165" s="77">
        <f t="shared" ca="1" si="363"/>
        <v>0</v>
      </c>
      <c r="BY165" s="77">
        <f t="shared" ca="1" si="363"/>
        <v>0</v>
      </c>
      <c r="BZ165" s="77">
        <f t="shared" ca="1" si="363"/>
        <v>0</v>
      </c>
      <c r="CA165" s="77">
        <f t="shared" ca="1" si="363"/>
        <v>0</v>
      </c>
      <c r="CB165" s="77">
        <f t="shared" ca="1" si="363"/>
        <v>0</v>
      </c>
      <c r="CC165" s="77">
        <f t="shared" ca="1" si="363"/>
        <v>0</v>
      </c>
      <c r="CD165" s="77">
        <f t="shared" ca="1" si="363"/>
        <v>0</v>
      </c>
      <c r="CE165" s="77">
        <f t="shared" ca="1" si="363"/>
        <v>0</v>
      </c>
      <c r="CF165" s="77">
        <f t="shared" ca="1" si="363"/>
        <v>0</v>
      </c>
      <c r="CG165" s="77">
        <f t="shared" ca="1" si="363"/>
        <v>0</v>
      </c>
      <c r="CH165" s="77">
        <f t="shared" ca="1" si="363"/>
        <v>0</v>
      </c>
      <c r="CI165" s="77">
        <f t="shared" ca="1" si="363"/>
        <v>0</v>
      </c>
      <c r="CJ165" s="77">
        <f t="shared" ca="1" si="363"/>
        <v>0</v>
      </c>
      <c r="CK165" s="77">
        <f t="shared" ca="1" si="363"/>
        <v>0</v>
      </c>
      <c r="CL165" s="77">
        <f t="shared" ca="1" si="363"/>
        <v>0</v>
      </c>
      <c r="CM165" s="77">
        <f t="shared" ca="1" si="363"/>
        <v>0</v>
      </c>
      <c r="CN165" s="77">
        <f t="shared" ca="1" si="363"/>
        <v>0</v>
      </c>
      <c r="CO165" s="77">
        <f t="shared" ca="1" si="363"/>
        <v>0</v>
      </c>
      <c r="CP165" s="77">
        <f t="shared" ca="1" si="363"/>
        <v>0</v>
      </c>
      <c r="CQ165" s="77">
        <f t="shared" ca="1" si="363"/>
        <v>0</v>
      </c>
      <c r="CR165" s="77">
        <f t="shared" ca="1" si="363"/>
        <v>0</v>
      </c>
      <c r="CS165" s="77">
        <f t="shared" ca="1" si="363"/>
        <v>0</v>
      </c>
      <c r="CT165" s="77">
        <f t="shared" ca="1" si="363"/>
        <v>0</v>
      </c>
      <c r="CU165" s="77">
        <f t="shared" ca="1" si="363"/>
        <v>0</v>
      </c>
      <c r="CV165" s="77">
        <f t="shared" ca="1" si="363"/>
        <v>0</v>
      </c>
      <c r="CW165" s="77">
        <f t="shared" ca="1" si="363"/>
        <v>0</v>
      </c>
      <c r="CX165" s="77">
        <f t="shared" ca="1" si="363"/>
        <v>0</v>
      </c>
      <c r="CY165" s="77">
        <f t="shared" ca="1" si="363"/>
        <v>0</v>
      </c>
      <c r="CZ165" s="77">
        <f t="shared" ca="1" si="363"/>
        <v>0</v>
      </c>
      <c r="DA165" s="77">
        <f t="shared" ca="1" si="363"/>
        <v>0</v>
      </c>
      <c r="DB165" s="77">
        <f t="shared" ca="1" si="363"/>
        <v>0</v>
      </c>
      <c r="DC165" s="77">
        <f t="shared" ca="1" si="363"/>
        <v>0</v>
      </c>
      <c r="DD165" s="77">
        <f t="shared" ca="1" si="363"/>
        <v>0</v>
      </c>
      <c r="DE165" s="77">
        <f t="shared" ca="1" si="363"/>
        <v>0</v>
      </c>
      <c r="DF165" s="77">
        <f t="shared" ca="1" si="363"/>
        <v>0</v>
      </c>
      <c r="DG165" s="77">
        <f t="shared" ca="1" si="363"/>
        <v>0</v>
      </c>
      <c r="DH165" s="77">
        <f t="shared" ca="1" si="363"/>
        <v>0</v>
      </c>
      <c r="DI165" s="77">
        <f t="shared" ca="1" si="363"/>
        <v>0</v>
      </c>
      <c r="DJ165" s="77">
        <f t="shared" ca="1" si="363"/>
        <v>0</v>
      </c>
      <c r="DK165" s="77">
        <f t="shared" ca="1" si="363"/>
        <v>0</v>
      </c>
      <c r="DL165" s="77">
        <f t="shared" ca="1" si="363"/>
        <v>0</v>
      </c>
      <c r="DM165" s="77">
        <f t="shared" ca="1" si="363"/>
        <v>0</v>
      </c>
      <c r="DN165" s="77">
        <f t="shared" ca="1" si="363"/>
        <v>0</v>
      </c>
      <c r="DO165" s="77">
        <f t="shared" ca="1" si="363"/>
        <v>0</v>
      </c>
      <c r="DP165" s="77">
        <f t="shared" ca="1" si="363"/>
        <v>0</v>
      </c>
      <c r="DQ165" s="77">
        <f t="shared" ca="1" si="363"/>
        <v>0</v>
      </c>
      <c r="DR165" s="77">
        <f t="shared" ca="1" si="363"/>
        <v>0</v>
      </c>
      <c r="DS165" s="77">
        <f t="shared" ca="1" si="363"/>
        <v>0</v>
      </c>
      <c r="DT165" s="77">
        <f t="shared" ca="1" si="363"/>
        <v>0</v>
      </c>
      <c r="DU165" s="77">
        <f t="shared" ca="1" si="363"/>
        <v>0</v>
      </c>
      <c r="DV165" s="77">
        <f t="shared" ca="1" si="363"/>
        <v>0</v>
      </c>
      <c r="DW165" s="77">
        <f t="shared" ca="1" si="363"/>
        <v>0</v>
      </c>
      <c r="DX165" s="77">
        <f t="shared" ca="1" si="363"/>
        <v>0</v>
      </c>
      <c r="DY165" s="77">
        <f t="shared" ca="1" si="363"/>
        <v>0</v>
      </c>
      <c r="DZ165" s="77">
        <f t="shared" ca="1" si="363"/>
        <v>0</v>
      </c>
      <c r="EA165" s="77">
        <f t="shared" ca="1" si="363"/>
        <v>0</v>
      </c>
      <c r="EB165" s="77">
        <f t="shared" ca="1" si="363"/>
        <v>0</v>
      </c>
      <c r="EC165" s="77">
        <f t="shared" ca="1" si="363"/>
        <v>0</v>
      </c>
      <c r="ED165" s="77">
        <f t="shared" ca="1" si="363"/>
        <v>0</v>
      </c>
      <c r="EE165" s="77">
        <f t="shared" ref="EE165:GP165" ca="1" si="364">SUM(EE158:EE162)</f>
        <v>0</v>
      </c>
      <c r="EF165" s="77">
        <f t="shared" ca="1" si="364"/>
        <v>0</v>
      </c>
      <c r="EG165" s="77">
        <f t="shared" ca="1" si="364"/>
        <v>0</v>
      </c>
      <c r="EH165" s="77">
        <f t="shared" ca="1" si="364"/>
        <v>0</v>
      </c>
      <c r="EI165" s="77">
        <f t="shared" ca="1" si="364"/>
        <v>0</v>
      </c>
      <c r="EJ165" s="77">
        <f t="shared" ca="1" si="364"/>
        <v>0</v>
      </c>
      <c r="EK165" s="77">
        <f t="shared" ca="1" si="364"/>
        <v>0</v>
      </c>
      <c r="EL165" s="77">
        <f t="shared" ca="1" si="364"/>
        <v>0</v>
      </c>
      <c r="EM165" s="77">
        <f t="shared" ca="1" si="364"/>
        <v>0</v>
      </c>
      <c r="EN165" s="77">
        <f t="shared" ca="1" si="364"/>
        <v>0</v>
      </c>
      <c r="EO165" s="77">
        <f t="shared" ca="1" si="364"/>
        <v>0</v>
      </c>
      <c r="EP165" s="77">
        <f t="shared" ca="1" si="364"/>
        <v>0</v>
      </c>
      <c r="EQ165" s="77">
        <f t="shared" ca="1" si="364"/>
        <v>0</v>
      </c>
      <c r="ER165" s="77">
        <f t="shared" ca="1" si="364"/>
        <v>0</v>
      </c>
      <c r="ES165" s="77">
        <f t="shared" ca="1" si="364"/>
        <v>0</v>
      </c>
      <c r="ET165" s="77">
        <f t="shared" ca="1" si="364"/>
        <v>0</v>
      </c>
      <c r="EU165" s="77">
        <f t="shared" ca="1" si="364"/>
        <v>0</v>
      </c>
      <c r="EV165" s="77">
        <f t="shared" ca="1" si="364"/>
        <v>0</v>
      </c>
      <c r="EW165" s="77">
        <f t="shared" ca="1" si="364"/>
        <v>0</v>
      </c>
      <c r="EX165" s="77">
        <f t="shared" ca="1" si="364"/>
        <v>0</v>
      </c>
      <c r="EY165" s="77">
        <f t="shared" ca="1" si="364"/>
        <v>0</v>
      </c>
      <c r="EZ165" s="77">
        <f t="shared" ca="1" si="364"/>
        <v>0</v>
      </c>
      <c r="FA165" s="77">
        <f t="shared" ca="1" si="364"/>
        <v>0</v>
      </c>
      <c r="FB165" s="77">
        <f t="shared" ca="1" si="364"/>
        <v>0</v>
      </c>
      <c r="FC165" s="77">
        <f t="shared" ca="1" si="364"/>
        <v>0</v>
      </c>
      <c r="FD165" s="77">
        <f t="shared" ca="1" si="364"/>
        <v>0</v>
      </c>
      <c r="FE165" s="77">
        <f t="shared" ca="1" si="364"/>
        <v>0</v>
      </c>
      <c r="FF165" s="77">
        <f t="shared" ca="1" si="364"/>
        <v>0</v>
      </c>
      <c r="FG165" s="77">
        <f t="shared" ca="1" si="364"/>
        <v>0</v>
      </c>
      <c r="FH165" s="77">
        <f t="shared" ca="1" si="364"/>
        <v>0</v>
      </c>
      <c r="FI165" s="77">
        <f t="shared" ca="1" si="364"/>
        <v>0</v>
      </c>
      <c r="FJ165" s="77">
        <f t="shared" ca="1" si="364"/>
        <v>0</v>
      </c>
      <c r="FK165" s="77">
        <f t="shared" ca="1" si="364"/>
        <v>0</v>
      </c>
      <c r="FL165" s="77">
        <f t="shared" ca="1" si="364"/>
        <v>0</v>
      </c>
      <c r="FM165" s="77">
        <f t="shared" ca="1" si="364"/>
        <v>0</v>
      </c>
      <c r="FN165" s="77">
        <f t="shared" ca="1" si="364"/>
        <v>0</v>
      </c>
      <c r="FO165" s="77">
        <f t="shared" ca="1" si="364"/>
        <v>0</v>
      </c>
      <c r="FP165" s="77">
        <f t="shared" ca="1" si="364"/>
        <v>0</v>
      </c>
      <c r="FQ165" s="77">
        <f t="shared" ca="1" si="364"/>
        <v>0</v>
      </c>
      <c r="FR165" s="77">
        <f t="shared" ca="1" si="364"/>
        <v>0</v>
      </c>
      <c r="FS165" s="77">
        <f t="shared" ca="1" si="364"/>
        <v>0</v>
      </c>
      <c r="FT165" s="77">
        <f t="shared" ca="1" si="364"/>
        <v>0</v>
      </c>
      <c r="FU165" s="77">
        <f t="shared" ca="1" si="364"/>
        <v>0</v>
      </c>
      <c r="FV165" s="77">
        <f t="shared" ca="1" si="364"/>
        <v>0</v>
      </c>
      <c r="FW165" s="77">
        <f t="shared" ca="1" si="364"/>
        <v>0</v>
      </c>
      <c r="FX165" s="77">
        <f t="shared" ca="1" si="364"/>
        <v>0</v>
      </c>
      <c r="FY165" s="77">
        <f t="shared" ca="1" si="364"/>
        <v>0</v>
      </c>
      <c r="FZ165" s="77">
        <f t="shared" ca="1" si="364"/>
        <v>0</v>
      </c>
      <c r="GA165" s="77">
        <f t="shared" ca="1" si="364"/>
        <v>0</v>
      </c>
      <c r="GB165" s="77">
        <f t="shared" ca="1" si="364"/>
        <v>0</v>
      </c>
      <c r="GC165" s="77">
        <f t="shared" ca="1" si="364"/>
        <v>0</v>
      </c>
      <c r="GD165" s="77">
        <f t="shared" ca="1" si="364"/>
        <v>0</v>
      </c>
      <c r="GE165" s="77">
        <f t="shared" ca="1" si="364"/>
        <v>0</v>
      </c>
      <c r="GF165" s="77">
        <f t="shared" ca="1" si="364"/>
        <v>0</v>
      </c>
      <c r="GG165" s="77">
        <f t="shared" ca="1" si="364"/>
        <v>0</v>
      </c>
      <c r="GH165" s="77">
        <f t="shared" ca="1" si="364"/>
        <v>0</v>
      </c>
      <c r="GI165" s="77">
        <f t="shared" ca="1" si="364"/>
        <v>0</v>
      </c>
      <c r="GJ165" s="77">
        <f t="shared" ca="1" si="364"/>
        <v>0</v>
      </c>
      <c r="GK165" s="77">
        <f t="shared" ca="1" si="364"/>
        <v>0</v>
      </c>
      <c r="GL165" s="77">
        <f t="shared" ca="1" si="364"/>
        <v>0</v>
      </c>
      <c r="GM165" s="77">
        <f t="shared" ca="1" si="364"/>
        <v>0</v>
      </c>
      <c r="GN165" s="77">
        <f t="shared" ca="1" si="364"/>
        <v>0</v>
      </c>
      <c r="GO165" s="77">
        <f t="shared" ca="1" si="364"/>
        <v>0</v>
      </c>
      <c r="GP165" s="77">
        <f t="shared" ca="1" si="364"/>
        <v>0</v>
      </c>
      <c r="GQ165" s="77">
        <f t="shared" ref="GQ165:IL165" ca="1" si="365">SUM(GQ158:GQ162)</f>
        <v>0</v>
      </c>
      <c r="GR165" s="77">
        <f t="shared" ca="1" si="365"/>
        <v>0</v>
      </c>
      <c r="GS165" s="77">
        <f t="shared" ca="1" si="365"/>
        <v>0</v>
      </c>
      <c r="GT165" s="77">
        <f t="shared" ca="1" si="365"/>
        <v>0</v>
      </c>
      <c r="GU165" s="77">
        <f t="shared" ca="1" si="365"/>
        <v>0</v>
      </c>
      <c r="GV165" s="77">
        <f t="shared" ca="1" si="365"/>
        <v>0</v>
      </c>
      <c r="GW165" s="77">
        <f t="shared" ca="1" si="365"/>
        <v>0</v>
      </c>
      <c r="GX165" s="77">
        <f t="shared" ca="1" si="365"/>
        <v>0</v>
      </c>
      <c r="GY165" s="77">
        <f t="shared" ca="1" si="365"/>
        <v>0</v>
      </c>
      <c r="GZ165" s="77">
        <f t="shared" ca="1" si="365"/>
        <v>0</v>
      </c>
      <c r="HA165" s="77">
        <f t="shared" ca="1" si="365"/>
        <v>0</v>
      </c>
      <c r="HB165" s="77">
        <f t="shared" ca="1" si="365"/>
        <v>0</v>
      </c>
      <c r="HC165" s="77">
        <f t="shared" ca="1" si="365"/>
        <v>0</v>
      </c>
      <c r="HD165" s="77">
        <f t="shared" ca="1" si="365"/>
        <v>0</v>
      </c>
      <c r="HE165" s="77">
        <f t="shared" ca="1" si="365"/>
        <v>0</v>
      </c>
      <c r="HF165" s="77">
        <f t="shared" ca="1" si="365"/>
        <v>0</v>
      </c>
      <c r="HG165" s="77">
        <f t="shared" ca="1" si="365"/>
        <v>0</v>
      </c>
      <c r="HH165" s="77">
        <f t="shared" ca="1" si="365"/>
        <v>0</v>
      </c>
      <c r="HI165" s="77">
        <f t="shared" ca="1" si="365"/>
        <v>0</v>
      </c>
      <c r="HJ165" s="77">
        <f t="shared" ca="1" si="365"/>
        <v>0</v>
      </c>
      <c r="HK165" s="77">
        <f t="shared" ca="1" si="365"/>
        <v>0</v>
      </c>
      <c r="HL165" s="77">
        <f t="shared" ca="1" si="365"/>
        <v>0</v>
      </c>
      <c r="HM165" s="77">
        <f t="shared" ca="1" si="365"/>
        <v>0</v>
      </c>
      <c r="HN165" s="77">
        <f t="shared" ca="1" si="365"/>
        <v>0</v>
      </c>
      <c r="HO165" s="77">
        <f t="shared" ca="1" si="365"/>
        <v>0</v>
      </c>
      <c r="HP165" s="77">
        <f t="shared" ca="1" si="365"/>
        <v>0</v>
      </c>
      <c r="HQ165" s="77">
        <f t="shared" ca="1" si="365"/>
        <v>0</v>
      </c>
      <c r="HR165" s="77">
        <f t="shared" ca="1" si="365"/>
        <v>0</v>
      </c>
      <c r="HS165" s="77">
        <f t="shared" ca="1" si="365"/>
        <v>0</v>
      </c>
      <c r="HT165" s="77">
        <f t="shared" ca="1" si="365"/>
        <v>0</v>
      </c>
      <c r="HU165" s="77">
        <f t="shared" ca="1" si="365"/>
        <v>0</v>
      </c>
      <c r="HV165" s="77">
        <f t="shared" ca="1" si="365"/>
        <v>0</v>
      </c>
      <c r="HW165" s="77">
        <f t="shared" ca="1" si="365"/>
        <v>0</v>
      </c>
      <c r="HX165" s="77">
        <f t="shared" ca="1" si="365"/>
        <v>0</v>
      </c>
      <c r="HY165" s="77">
        <f t="shared" ca="1" si="365"/>
        <v>0</v>
      </c>
      <c r="HZ165" s="77">
        <f t="shared" ca="1" si="365"/>
        <v>0</v>
      </c>
      <c r="IA165" s="77">
        <f t="shared" ca="1" si="365"/>
        <v>0</v>
      </c>
      <c r="IB165" s="77">
        <f t="shared" ca="1" si="365"/>
        <v>0</v>
      </c>
      <c r="IC165" s="77">
        <f t="shared" ca="1" si="365"/>
        <v>0</v>
      </c>
      <c r="ID165" s="77">
        <f t="shared" ca="1" si="365"/>
        <v>0</v>
      </c>
      <c r="IE165" s="77">
        <f t="shared" ca="1" si="365"/>
        <v>0</v>
      </c>
      <c r="IF165" s="77">
        <f t="shared" ca="1" si="365"/>
        <v>0</v>
      </c>
      <c r="IG165" s="77">
        <f t="shared" ca="1" si="365"/>
        <v>0</v>
      </c>
      <c r="IH165" s="77">
        <f t="shared" ca="1" si="365"/>
        <v>0</v>
      </c>
      <c r="II165" s="77">
        <f t="shared" ca="1" si="365"/>
        <v>0</v>
      </c>
      <c r="IJ165" s="77">
        <f t="shared" ca="1" si="365"/>
        <v>0</v>
      </c>
      <c r="IK165" s="77">
        <f t="shared" ca="1" si="365"/>
        <v>0</v>
      </c>
      <c r="IL165" s="77">
        <f t="shared" ca="1" si="365"/>
        <v>0</v>
      </c>
    </row>
    <row r="166" spans="2:248" ht="12" customHeight="1" outlineLevel="1" x14ac:dyDescent="0.3"/>
    <row r="167" spans="2:248" ht="12" customHeight="1" outlineLevel="1" x14ac:dyDescent="0.3">
      <c r="B167" s="7" t="s">
        <v>288</v>
      </c>
      <c r="D167" s="85">
        <f ca="1">SUM(G167:IL167)</f>
        <v>963082.63273840398</v>
      </c>
      <c r="G167" s="85">
        <f t="shared" ref="G167:BR167" ca="1" si="366">G104-G109</f>
        <v>0</v>
      </c>
      <c r="H167" s="85">
        <f t="shared" ca="1" si="366"/>
        <v>0</v>
      </c>
      <c r="I167" s="85">
        <f t="shared" ca="1" si="366"/>
        <v>0</v>
      </c>
      <c r="J167" s="85">
        <f t="shared" ca="1" si="366"/>
        <v>0</v>
      </c>
      <c r="K167" s="85">
        <f t="shared" ca="1" si="366"/>
        <v>0</v>
      </c>
      <c r="L167" s="85">
        <f t="shared" ca="1" si="366"/>
        <v>0</v>
      </c>
      <c r="M167" s="85">
        <f t="shared" ca="1" si="366"/>
        <v>0</v>
      </c>
      <c r="N167" s="85">
        <f t="shared" ca="1" si="366"/>
        <v>0</v>
      </c>
      <c r="O167" s="85">
        <f t="shared" ca="1" si="366"/>
        <v>0</v>
      </c>
      <c r="P167" s="85">
        <f t="shared" ca="1" si="366"/>
        <v>0</v>
      </c>
      <c r="Q167" s="85">
        <f t="shared" ca="1" si="366"/>
        <v>0</v>
      </c>
      <c r="R167" s="85">
        <f t="shared" ca="1" si="366"/>
        <v>0</v>
      </c>
      <c r="S167" s="85">
        <f t="shared" ca="1" si="366"/>
        <v>2851.5304354555628</v>
      </c>
      <c r="T167" s="85">
        <f t="shared" ca="1" si="366"/>
        <v>2860.6362669686987</v>
      </c>
      <c r="U167" s="85">
        <f t="shared" ca="1" si="366"/>
        <v>2869.7711762593372</v>
      </c>
      <c r="V167" s="85">
        <f t="shared" ca="1" si="366"/>
        <v>2879.1660603248674</v>
      </c>
      <c r="W167" s="85">
        <f t="shared" ca="1" si="366"/>
        <v>2888.5917007961107</v>
      </c>
      <c r="X167" s="85">
        <f t="shared" ca="1" si="366"/>
        <v>2898.0481983615337</v>
      </c>
      <c r="Y167" s="85">
        <f t="shared" ca="1" si="366"/>
        <v>2907.5356540392422</v>
      </c>
      <c r="Z167" s="85">
        <f t="shared" ca="1" si="366"/>
        <v>2917.0541691780309</v>
      </c>
      <c r="AA167" s="85">
        <f t="shared" ca="1" si="366"/>
        <v>2926.6038454584959</v>
      </c>
      <c r="AB167" s="85">
        <f t="shared" ca="1" si="366"/>
        <v>2936.1847848941106</v>
      </c>
      <c r="AC167" s="85">
        <f t="shared" ca="1" si="366"/>
        <v>2945.7970898323056</v>
      </c>
      <c r="AD167" s="85">
        <f t="shared" ca="1" si="366"/>
        <v>2955.4408629555764</v>
      </c>
      <c r="AE167" s="85">
        <f t="shared" ca="1" si="366"/>
        <v>2965.1162072825718</v>
      </c>
      <c r="AF167" s="85">
        <f t="shared" ca="1" si="366"/>
        <v>2974.8232261691956</v>
      </c>
      <c r="AG167" s="85">
        <f t="shared" ca="1" si="366"/>
        <v>2984.5620233097125</v>
      </c>
      <c r="AH167" s="85">
        <f t="shared" ca="1" si="366"/>
        <v>2994.3327027378582</v>
      </c>
      <c r="AI167" s="85">
        <f t="shared" ca="1" si="366"/>
        <v>3004.1353688279542</v>
      </c>
      <c r="AJ167" s="85">
        <f t="shared" ca="1" si="366"/>
        <v>3013.9701262959952</v>
      </c>
      <c r="AK167" s="85">
        <f t="shared" ca="1" si="366"/>
        <v>3023.8370802008103</v>
      </c>
      <c r="AL167" s="85">
        <f t="shared" ca="1" si="366"/>
        <v>3033.7363359451538</v>
      </c>
      <c r="AM167" s="85">
        <f t="shared" ca="1" si="366"/>
        <v>3043.6679992768386</v>
      </c>
      <c r="AN167" s="85">
        <f t="shared" ca="1" si="366"/>
        <v>3053.6321762898751</v>
      </c>
      <c r="AO167" s="85">
        <f t="shared" ca="1" si="366"/>
        <v>3063.6289734255988</v>
      </c>
      <c r="AP167" s="85">
        <f t="shared" ca="1" si="366"/>
        <v>3073.6584974738016</v>
      </c>
      <c r="AQ167" s="85">
        <f t="shared" ca="1" si="366"/>
        <v>3083.7208555738762</v>
      </c>
      <c r="AR167" s="85">
        <f t="shared" ca="1" si="366"/>
        <v>3093.8161552159618</v>
      </c>
      <c r="AS167" s="85">
        <f t="shared" ca="1" si="366"/>
        <v>3103.944504242103</v>
      </c>
      <c r="AT167" s="85">
        <f t="shared" ca="1" si="366"/>
        <v>3114.1060108473794</v>
      </c>
      <c r="AU167" s="85">
        <f t="shared" ca="1" si="366"/>
        <v>3124.3007835810749</v>
      </c>
      <c r="AV167" s="85">
        <f t="shared" ca="1" si="366"/>
        <v>3134.528931347837</v>
      </c>
      <c r="AW167" s="85">
        <f t="shared" ca="1" si="366"/>
        <v>3144.7905634088474</v>
      </c>
      <c r="AX167" s="85">
        <f t="shared" ca="1" si="366"/>
        <v>3155.0857893829616</v>
      </c>
      <c r="AY167" s="85">
        <f t="shared" ca="1" si="366"/>
        <v>3165.4147192479159</v>
      </c>
      <c r="AZ167" s="85">
        <f t="shared" ca="1" si="366"/>
        <v>3175.7774633414756</v>
      </c>
      <c r="BA167" s="85">
        <f t="shared" ca="1" si="366"/>
        <v>3186.1741323626284</v>
      </c>
      <c r="BB167" s="85">
        <f t="shared" ca="1" si="366"/>
        <v>3196.6048373727572</v>
      </c>
      <c r="BC167" s="85">
        <f t="shared" ca="1" si="366"/>
        <v>3207.0696897968373</v>
      </c>
      <c r="BD167" s="85">
        <f t="shared" ca="1" si="366"/>
        <v>3217.5688014246061</v>
      </c>
      <c r="BE167" s="85">
        <f t="shared" ca="1" si="366"/>
        <v>3228.1022844117906</v>
      </c>
      <c r="BF167" s="85">
        <f t="shared" ca="1" si="366"/>
        <v>3238.670251281279</v>
      </c>
      <c r="BG167" s="85">
        <f t="shared" ca="1" si="366"/>
        <v>3249.2728149243212</v>
      </c>
      <c r="BH167" s="85">
        <f t="shared" ca="1" si="366"/>
        <v>3259.910088601755</v>
      </c>
      <c r="BI167" s="85">
        <f t="shared" ca="1" si="366"/>
        <v>3270.5821859452062</v>
      </c>
      <c r="BJ167" s="85">
        <f t="shared" ca="1" si="366"/>
        <v>3281.2892209582824</v>
      </c>
      <c r="BK167" s="85">
        <f t="shared" ca="1" si="366"/>
        <v>3292.0313080178348</v>
      </c>
      <c r="BL167" s="85">
        <f t="shared" ca="1" si="366"/>
        <v>3302.8085618751393</v>
      </c>
      <c r="BM167" s="85">
        <f t="shared" ca="1" si="366"/>
        <v>3313.6210976571383</v>
      </c>
      <c r="BN167" s="85">
        <f t="shared" ca="1" si="366"/>
        <v>3324.4690308676691</v>
      </c>
      <c r="BO167" s="85">
        <f t="shared" ca="1" si="366"/>
        <v>3335.3524773887075</v>
      </c>
      <c r="BP167" s="85">
        <f t="shared" ca="1" si="366"/>
        <v>3346.2715534815943</v>
      </c>
      <c r="BQ167" s="85">
        <f t="shared" ca="1" si="366"/>
        <v>3357.2263757882647</v>
      </c>
      <c r="BR167" s="85">
        <f t="shared" ca="1" si="366"/>
        <v>3368.2170613325288</v>
      </c>
      <c r="BS167" s="85">
        <f t="shared" ref="BS167:ED167" ca="1" si="367">BS104-BS109</f>
        <v>3379.2437275212942</v>
      </c>
      <c r="BT167" s="85">
        <f t="shared" ca="1" si="367"/>
        <v>3390.3064921458281</v>
      </c>
      <c r="BU167" s="85">
        <f t="shared" ca="1" si="367"/>
        <v>3401.4054733830126</v>
      </c>
      <c r="BV167" s="85">
        <f t="shared" ca="1" si="367"/>
        <v>3412.5407897966143</v>
      </c>
      <c r="BW167" s="85">
        <f t="shared" ca="1" si="367"/>
        <v>3423.7125603385502</v>
      </c>
      <c r="BX167" s="85">
        <f t="shared" ca="1" si="367"/>
        <v>3434.9209043501432</v>
      </c>
      <c r="BY167" s="85">
        <f t="shared" ca="1" si="367"/>
        <v>3446.1659415634203</v>
      </c>
      <c r="BZ167" s="85">
        <f t="shared" ca="1" si="367"/>
        <v>3457.447792102379</v>
      </c>
      <c r="CA167" s="85">
        <f t="shared" ca="1" si="367"/>
        <v>3468.7665764842568</v>
      </c>
      <c r="CB167" s="85">
        <f t="shared" ca="1" si="367"/>
        <v>3480.1224156208555</v>
      </c>
      <c r="CC167" s="85">
        <f t="shared" ca="1" si="367"/>
        <v>3491.5154308197998</v>
      </c>
      <c r="CD167" s="85">
        <f t="shared" ca="1" si="367"/>
        <v>3502.9457437858327</v>
      </c>
      <c r="CE167" s="85">
        <f t="shared" ca="1" si="367"/>
        <v>3514.4134766221432</v>
      </c>
      <c r="CF167" s="85">
        <f t="shared" ca="1" si="367"/>
        <v>3525.9187518316612</v>
      </c>
      <c r="CG167" s="85">
        <f t="shared" ca="1" si="367"/>
        <v>3537.4616923183348</v>
      </c>
      <c r="CH167" s="85">
        <f t="shared" ca="1" si="367"/>
        <v>3549.0424213884835</v>
      </c>
      <c r="CI167" s="85">
        <f t="shared" ca="1" si="367"/>
        <v>3560.6610627520931</v>
      </c>
      <c r="CJ167" s="85">
        <f t="shared" ca="1" si="367"/>
        <v>3572.3177405241477</v>
      </c>
      <c r="CK167" s="85">
        <f t="shared" ca="1" si="367"/>
        <v>3584.0125792259605</v>
      </c>
      <c r="CL167" s="85">
        <f t="shared" ca="1" si="367"/>
        <v>3595.7457037864697</v>
      </c>
      <c r="CM167" s="85">
        <f t="shared" ca="1" si="367"/>
        <v>3607.5172395436311</v>
      </c>
      <c r="CN167" s="85">
        <f t="shared" ca="1" si="367"/>
        <v>3619.3273122456922</v>
      </c>
      <c r="CO167" s="85">
        <f t="shared" ca="1" si="367"/>
        <v>3631.1760480525882</v>
      </c>
      <c r="CP167" s="85">
        <f t="shared" ca="1" si="367"/>
        <v>3643.0635735372671</v>
      </c>
      <c r="CQ167" s="85">
        <f t="shared" ca="1" si="367"/>
        <v>3654.990015687039</v>
      </c>
      <c r="CR167" s="85">
        <f t="shared" ca="1" si="367"/>
        <v>3666.9555019049294</v>
      </c>
      <c r="CS167" s="85">
        <f t="shared" ca="1" si="367"/>
        <v>3678.9601600110727</v>
      </c>
      <c r="CT167" s="85">
        <f t="shared" ca="1" si="367"/>
        <v>3691.0041182440254</v>
      </c>
      <c r="CU167" s="85">
        <f t="shared" ca="1" si="367"/>
        <v>3703.0875052621777</v>
      </c>
      <c r="CV167" s="85">
        <f t="shared" ca="1" si="367"/>
        <v>3715.2104501451213</v>
      </c>
      <c r="CW167" s="85">
        <f t="shared" ca="1" si="367"/>
        <v>3727.3730823949991</v>
      </c>
      <c r="CX167" s="85">
        <f t="shared" ca="1" si="367"/>
        <v>3739.575531937935</v>
      </c>
      <c r="CY167" s="85">
        <f t="shared" ca="1" si="367"/>
        <v>3751.8179291253764</v>
      </c>
      <c r="CZ167" s="85">
        <f t="shared" ca="1" si="367"/>
        <v>3764.1004047355236</v>
      </c>
      <c r="DA167" s="85">
        <f t="shared" ca="1" si="367"/>
        <v>3776.4230899746944</v>
      </c>
      <c r="DB167" s="85">
        <f t="shared" ca="1" si="367"/>
        <v>3788.7861164787646</v>
      </c>
      <c r="DC167" s="85">
        <f t="shared" ca="1" si="367"/>
        <v>3801.1896163145211</v>
      </c>
      <c r="DD167" s="85">
        <f t="shared" ca="1" si="367"/>
        <v>3813.6337219811321</v>
      </c>
      <c r="DE167" s="85">
        <f t="shared" ca="1" si="367"/>
        <v>3826.1185664115146</v>
      </c>
      <c r="DF167" s="85">
        <f t="shared" ca="1" si="367"/>
        <v>3838.6442829737898</v>
      </c>
      <c r="DG167" s="85">
        <f t="shared" ca="1" si="367"/>
        <v>3851.2110054726691</v>
      </c>
      <c r="DH167" s="85">
        <f t="shared" ca="1" si="367"/>
        <v>3863.8188681509273</v>
      </c>
      <c r="DI167" s="85">
        <f t="shared" ca="1" si="367"/>
        <v>3876.4680056908037</v>
      </c>
      <c r="DJ167" s="85">
        <f t="shared" ca="1" si="367"/>
        <v>3889.1585532154531</v>
      </c>
      <c r="DK167" s="85">
        <f t="shared" ca="1" si="367"/>
        <v>3901.8906462903979</v>
      </c>
      <c r="DL167" s="85">
        <f t="shared" ca="1" si="367"/>
        <v>3914.6644209249462</v>
      </c>
      <c r="DM167" s="85">
        <f t="shared" ca="1" si="367"/>
        <v>3927.4800135736878</v>
      </c>
      <c r="DN167" s="85">
        <f t="shared" ca="1" si="367"/>
        <v>3940.3375611379124</v>
      </c>
      <c r="DO167" s="85">
        <f t="shared" ca="1" si="367"/>
        <v>3953.2372009671053</v>
      </c>
      <c r="DP167" s="85">
        <f t="shared" ca="1" si="367"/>
        <v>3966.1790708603767</v>
      </c>
      <c r="DQ167" s="85">
        <f t="shared" ca="1" si="367"/>
        <v>3979.1633090679825</v>
      </c>
      <c r="DR167" s="85">
        <f t="shared" ca="1" si="367"/>
        <v>3992.1900542927397</v>
      </c>
      <c r="DS167" s="85">
        <f t="shared" ca="1" si="367"/>
        <v>4005.2594456915795</v>
      </c>
      <c r="DT167" s="85">
        <f t="shared" ca="1" si="367"/>
        <v>4018.3716228769699</v>
      </c>
      <c r="DU167" s="85">
        <f t="shared" ca="1" si="367"/>
        <v>4031.5267259184402</v>
      </c>
      <c r="DV167" s="85">
        <f t="shared" ca="1" si="367"/>
        <v>4044.7248953440758</v>
      </c>
      <c r="DW167" s="85">
        <f t="shared" ca="1" si="367"/>
        <v>4057.9662721420136</v>
      </c>
      <c r="DX167" s="85">
        <f t="shared" ca="1" si="367"/>
        <v>4071.2509977619484</v>
      </c>
      <c r="DY167" s="85">
        <f t="shared" ca="1" si="367"/>
        <v>4084.5792141166348</v>
      </c>
      <c r="DZ167" s="85">
        <f t="shared" ca="1" si="367"/>
        <v>4097.951063583434</v>
      </c>
      <c r="EA167" s="85">
        <f t="shared" ca="1" si="367"/>
        <v>4111.3666890057902</v>
      </c>
      <c r="EB167" s="85">
        <f t="shared" ca="1" si="367"/>
        <v>4124.8262336947955</v>
      </c>
      <c r="EC167" s="85">
        <f t="shared" ca="1" si="367"/>
        <v>4138.3298414306992</v>
      </c>
      <c r="ED167" s="85">
        <f t="shared" ca="1" si="367"/>
        <v>4151.8776564644504</v>
      </c>
      <c r="EE167" s="85">
        <f t="shared" ref="EE167:GP167" ca="1" si="368">EE104-EE109</f>
        <v>4165.4698235192445</v>
      </c>
      <c r="EF167" s="85">
        <f t="shared" ca="1" si="368"/>
        <v>4179.1064877920471</v>
      </c>
      <c r="EG167" s="85">
        <f t="shared" ca="1" si="368"/>
        <v>4192.7877949551803</v>
      </c>
      <c r="EH167" s="85">
        <f t="shared" ca="1" si="368"/>
        <v>4206.5138911578433</v>
      </c>
      <c r="EI167" s="85">
        <f t="shared" ca="1" si="368"/>
        <v>4220.2849230276988</v>
      </c>
      <c r="EJ167" s="85">
        <f t="shared" ca="1" si="368"/>
        <v>4234.1010376724298</v>
      </c>
      <c r="EK167" s="85">
        <f t="shared" ca="1" si="368"/>
        <v>4247.962382681304</v>
      </c>
      <c r="EL167" s="85">
        <f t="shared" ca="1" si="368"/>
        <v>4261.8691061267746</v>
      </c>
      <c r="EM167" s="85">
        <f t="shared" ca="1" si="368"/>
        <v>4275.8213565660262</v>
      </c>
      <c r="EN167" s="85">
        <f t="shared" ca="1" si="368"/>
        <v>4289.8192830425942</v>
      </c>
      <c r="EO167" s="85">
        <f t="shared" ca="1" si="368"/>
        <v>4303.8630350879321</v>
      </c>
      <c r="EP167" s="85">
        <f t="shared" ca="1" si="368"/>
        <v>4317.9527627230382</v>
      </c>
      <c r="EQ167" s="85">
        <f t="shared" ca="1" si="368"/>
        <v>4332.0886164600161</v>
      </c>
      <c r="ER167" s="85">
        <f t="shared" ca="1" si="368"/>
        <v>4346.2707473037372</v>
      </c>
      <c r="ES167" s="85">
        <f t="shared" ca="1" si="368"/>
        <v>4360.4993067533869</v>
      </c>
      <c r="ET167" s="85">
        <f t="shared" ca="1" si="368"/>
        <v>4374.7744468041565</v>
      </c>
      <c r="EU167" s="85">
        <f t="shared" ca="1" si="368"/>
        <v>4389.0963199488069</v>
      </c>
      <c r="EV167" s="85">
        <f t="shared" ca="1" si="368"/>
        <v>4403.4650791793247</v>
      </c>
      <c r="EW167" s="85">
        <f t="shared" ca="1" si="368"/>
        <v>4417.8808779885621</v>
      </c>
      <c r="EX167" s="85">
        <f t="shared" ca="1" si="368"/>
        <v>4432.3438703718493</v>
      </c>
      <c r="EY167" s="85">
        <f t="shared" ca="1" si="368"/>
        <v>4446.8542108286674</v>
      </c>
      <c r="EZ167" s="85">
        <f t="shared" ca="1" si="368"/>
        <v>4461.4120543642966</v>
      </c>
      <c r="FA167" s="85">
        <f t="shared" ca="1" si="368"/>
        <v>4476.0175564914534</v>
      </c>
      <c r="FB167" s="85">
        <f t="shared" ca="1" si="368"/>
        <v>4490.6708732319603</v>
      </c>
      <c r="FC167" s="85">
        <f t="shared" ca="1" si="368"/>
        <v>4505.3721611184228</v>
      </c>
      <c r="FD167" s="85">
        <f t="shared" ca="1" si="368"/>
        <v>4520.121577195885</v>
      </c>
      <c r="FE167" s="85">
        <f t="shared" ca="1" si="368"/>
        <v>4534.9192790235284</v>
      </c>
      <c r="FF167" s="85">
        <f t="shared" ca="1" si="368"/>
        <v>4549.7654246763268</v>
      </c>
      <c r="FG167" s="85">
        <f t="shared" ca="1" si="368"/>
        <v>4564.6601727467641</v>
      </c>
      <c r="FH167" s="85">
        <f t="shared" ca="1" si="368"/>
        <v>4579.6036823465038</v>
      </c>
      <c r="FI167" s="85">
        <f t="shared" ca="1" si="368"/>
        <v>4594.5961131081058</v>
      </c>
      <c r="FJ167" s="85">
        <f t="shared" ca="1" si="368"/>
        <v>4609.6376251867296</v>
      </c>
      <c r="FK167" s="85">
        <f t="shared" ca="1" si="368"/>
        <v>4624.7283792618182</v>
      </c>
      <c r="FL167" s="85">
        <f t="shared" ca="1" si="368"/>
        <v>4639.8685365388737</v>
      </c>
      <c r="FM167" s="85">
        <f t="shared" ca="1" si="368"/>
        <v>4655.0582587511162</v>
      </c>
      <c r="FN167" s="85">
        <f t="shared" ca="1" si="368"/>
        <v>4670.2977081612444</v>
      </c>
      <c r="FO167" s="85">
        <f t="shared" ca="1" si="368"/>
        <v>4685.5870475631564</v>
      </c>
      <c r="FP167" s="85">
        <f t="shared" ca="1" si="368"/>
        <v>4700.9264402837289</v>
      </c>
      <c r="FQ167" s="85">
        <f t="shared" ca="1" si="368"/>
        <v>4716.3160501844686</v>
      </c>
      <c r="FR167" s="85">
        <f t="shared" ca="1" si="368"/>
        <v>4731.7560416633787</v>
      </c>
      <c r="FS167" s="85">
        <f t="shared" ca="1" si="368"/>
        <v>4747.2465796566357</v>
      </c>
      <c r="FT167" s="85">
        <f t="shared" ca="1" si="368"/>
        <v>4762.7878296403687</v>
      </c>
      <c r="FU167" s="85">
        <f t="shared" ca="1" si="368"/>
        <v>4778.3799576324382</v>
      </c>
      <c r="FV167" s="85">
        <f t="shared" ca="1" si="368"/>
        <v>4794.0231301942003</v>
      </c>
      <c r="FW167" s="85">
        <f t="shared" ca="1" si="368"/>
        <v>4809.71751443229</v>
      </c>
      <c r="FX167" s="85">
        <f t="shared" ca="1" si="368"/>
        <v>4825.4632780004322</v>
      </c>
      <c r="FY167" s="85">
        <f t="shared" ca="1" si="368"/>
        <v>4841.260589101159</v>
      </c>
      <c r="FZ167" s="85">
        <f t="shared" ca="1" si="368"/>
        <v>4857.1096164876981</v>
      </c>
      <c r="GA167" s="85">
        <f t="shared" ca="1" si="368"/>
        <v>4873.010529465686</v>
      </c>
      <c r="GB167" s="85">
        <f t="shared" ca="1" si="368"/>
        <v>4888.963497895078</v>
      </c>
      <c r="GC167" s="85">
        <f t="shared" ca="1" si="368"/>
        <v>4904.9686921918546</v>
      </c>
      <c r="GD167" s="85">
        <f t="shared" ca="1" si="368"/>
        <v>4921.0262833299203</v>
      </c>
      <c r="GE167" s="85">
        <f t="shared" ca="1" si="368"/>
        <v>4937.1364428429042</v>
      </c>
      <c r="GF167" s="85">
        <f t="shared" ca="1" si="368"/>
        <v>4953.299342825987</v>
      </c>
      <c r="GG167" s="85">
        <f t="shared" ca="1" si="368"/>
        <v>4969.5151559377337</v>
      </c>
      <c r="GH167" s="85">
        <f t="shared" ca="1" si="368"/>
        <v>4985.784055401964</v>
      </c>
      <c r="GI167" s="85">
        <f t="shared" ca="1" si="368"/>
        <v>5002.1062150095895</v>
      </c>
      <c r="GJ167" s="85">
        <f t="shared" ca="1" si="368"/>
        <v>5018.4818091204506</v>
      </c>
      <c r="GK167" s="85">
        <f t="shared" ca="1" si="368"/>
        <v>5034.9110126652122</v>
      </c>
      <c r="GL167" s="85">
        <f t="shared" ca="1" si="368"/>
        <v>5051.3940011472005</v>
      </c>
      <c r="GM167" s="85">
        <f t="shared" ca="1" si="368"/>
        <v>5067.9309506443205</v>
      </c>
      <c r="GN167" s="85">
        <f t="shared" ca="1" si="368"/>
        <v>5084.5220378108788</v>
      </c>
      <c r="GO167" s="85">
        <f t="shared" ca="1" si="368"/>
        <v>5101.167439879533</v>
      </c>
      <c r="GP167" s="85">
        <f t="shared" ca="1" si="368"/>
        <v>5117.8673346631258</v>
      </c>
      <c r="GQ167" s="85">
        <f t="shared" ref="GQ167:IL167" ca="1" si="369">GQ104-GQ109</f>
        <v>5134.6219005566272</v>
      </c>
      <c r="GR167" s="85">
        <f t="shared" ca="1" si="369"/>
        <v>5151.4313165390304</v>
      </c>
      <c r="GS167" s="85">
        <f t="shared" ca="1" si="369"/>
        <v>5168.2957621752466</v>
      </c>
      <c r="GT167" s="85">
        <f t="shared" ca="1" si="369"/>
        <v>5185.2154176180447</v>
      </c>
      <c r="GU167" s="85">
        <f t="shared" ca="1" si="369"/>
        <v>5202.1904636099753</v>
      </c>
      <c r="GV167" s="85">
        <f t="shared" ca="1" si="369"/>
        <v>5219.2210814852697</v>
      </c>
      <c r="GW167" s="85">
        <f t="shared" ca="1" si="369"/>
        <v>5236.307453171823</v>
      </c>
      <c r="GX167" s="85">
        <f t="shared" ca="1" si="369"/>
        <v>5253.4497611930965</v>
      </c>
      <c r="GY167" s="85">
        <f t="shared" ca="1" si="369"/>
        <v>5270.6481886700967</v>
      </c>
      <c r="GZ167" s="85">
        <f t="shared" ca="1" si="369"/>
        <v>5287.9029193233182</v>
      </c>
      <c r="HA167" s="85">
        <f t="shared" ca="1" si="369"/>
        <v>5305.2141374747152</v>
      </c>
      <c r="HB167" s="85">
        <f t="shared" ca="1" si="369"/>
        <v>5322.5820280496519</v>
      </c>
      <c r="HC167" s="85">
        <f t="shared" ca="1" si="369"/>
        <v>5340.0067765788954</v>
      </c>
      <c r="HD167" s="85">
        <f t="shared" ca="1" si="369"/>
        <v>5357.4885692005919</v>
      </c>
      <c r="HE167" s="85">
        <f t="shared" ca="1" si="369"/>
        <v>5375.0275926622635</v>
      </c>
      <c r="HF167" s="85">
        <f t="shared" ca="1" si="369"/>
        <v>5392.6240343227764</v>
      </c>
      <c r="HG167" s="85">
        <f t="shared" ca="1" si="369"/>
        <v>5410.2780821543784</v>
      </c>
      <c r="HH167" s="85">
        <f t="shared" ca="1" si="369"/>
        <v>5427.9899247446883</v>
      </c>
      <c r="HI167" s="85">
        <f t="shared" ca="1" si="369"/>
        <v>5445.759751298694</v>
      </c>
      <c r="HJ167" s="85">
        <f t="shared" ca="1" si="369"/>
        <v>5463.5877516408218</v>
      </c>
      <c r="HK167" s="85">
        <f t="shared" ca="1" si="369"/>
        <v>5481.4741162169048</v>
      </c>
      <c r="HL167" s="85">
        <f t="shared" ca="1" si="369"/>
        <v>5499.419036096253</v>
      </c>
      <c r="HM167" s="85">
        <f t="shared" ca="1" si="369"/>
        <v>5517.4227029737121</v>
      </c>
      <c r="HN167" s="85">
        <f t="shared" ca="1" si="369"/>
        <v>5535.4853091716395</v>
      </c>
      <c r="HO167" s="85">
        <f t="shared" ca="1" si="369"/>
        <v>5553.6070476420573</v>
      </c>
      <c r="HP167" s="85">
        <f t="shared" ca="1" si="369"/>
        <v>5571.7881119686172</v>
      </c>
      <c r="HQ167" s="85">
        <f t="shared" ca="1" si="369"/>
        <v>5590.0286963687468</v>
      </c>
      <c r="HR167" s="85">
        <f t="shared" ca="1" si="369"/>
        <v>5608.3289956956905</v>
      </c>
      <c r="HS167" s="85">
        <f t="shared" ca="1" si="369"/>
        <v>5626.689205440558</v>
      </c>
      <c r="HT167" s="85">
        <f t="shared" ca="1" si="369"/>
        <v>5645.1095217344773</v>
      </c>
      <c r="HU167" s="85">
        <f t="shared" ca="1" si="369"/>
        <v>5663.5901413506581</v>
      </c>
      <c r="HV167" s="85">
        <f t="shared" ca="1" si="369"/>
        <v>5682.131261706465</v>
      </c>
      <c r="HW167" s="85">
        <f t="shared" ca="1" si="369"/>
        <v>5700.7330808655825</v>
      </c>
      <c r="HX167" s="85">
        <f t="shared" ca="1" si="369"/>
        <v>5719.3957975401136</v>
      </c>
      <c r="HY167" s="85">
        <f t="shared" ca="1" si="369"/>
        <v>5738.1196110926612</v>
      </c>
      <c r="HZ167" s="85">
        <f t="shared" ca="1" si="369"/>
        <v>5756.9047215385071</v>
      </c>
      <c r="IA167" s="85">
        <f t="shared" ca="1" si="369"/>
        <v>5775.7513295477402</v>
      </c>
      <c r="IB167" s="85">
        <f t="shared" ca="1" si="369"/>
        <v>5794.6596364473662</v>
      </c>
      <c r="IC167" s="85">
        <f t="shared" ca="1" si="369"/>
        <v>5813.6298442235056</v>
      </c>
      <c r="ID167" s="85">
        <f t="shared" ca="1" si="369"/>
        <v>5813.6298442235056</v>
      </c>
      <c r="IE167" s="85">
        <f t="shared" ca="1" si="369"/>
        <v>5813.6298442235056</v>
      </c>
      <c r="IF167" s="85">
        <f t="shared" ca="1" si="369"/>
        <v>5813.6298442235056</v>
      </c>
      <c r="IG167" s="85">
        <f t="shared" ca="1" si="369"/>
        <v>5813.6298442235056</v>
      </c>
      <c r="IH167" s="85">
        <f t="shared" ca="1" si="369"/>
        <v>5813.6298442235056</v>
      </c>
      <c r="II167" s="85">
        <f t="shared" ca="1" si="369"/>
        <v>5813.6298442235056</v>
      </c>
      <c r="IJ167" s="85">
        <f t="shared" ca="1" si="369"/>
        <v>5813.6298442235056</v>
      </c>
      <c r="IK167" s="85">
        <f t="shared" ca="1" si="369"/>
        <v>5813.6298442235056</v>
      </c>
      <c r="IL167" s="85">
        <f t="shared" ca="1" si="369"/>
        <v>5813.6298442235056</v>
      </c>
      <c r="IM167" s="85"/>
      <c r="IN167" s="85"/>
    </row>
    <row r="168" spans="2:248" ht="12" customHeight="1" outlineLevel="1" x14ac:dyDescent="0.3">
      <c r="B168" s="7" t="s">
        <v>289</v>
      </c>
      <c r="D168" s="85">
        <f ca="1">SUM(G168:IL168)</f>
        <v>903151.29727282806</v>
      </c>
      <c r="G168" s="85">
        <f t="shared" ref="G168:BR168" ca="1" si="370">G127-G145+G155-G165</f>
        <v>25.845102268352036</v>
      </c>
      <c r="H168" s="85">
        <f t="shared" ca="1" si="370"/>
        <v>25.845102268352036</v>
      </c>
      <c r="I168" s="85">
        <f t="shared" ca="1" si="370"/>
        <v>25.845102268352036</v>
      </c>
      <c r="J168" s="85">
        <f t="shared" ca="1" si="370"/>
        <v>25.845102268352036</v>
      </c>
      <c r="K168" s="85">
        <f t="shared" ca="1" si="370"/>
        <v>25.845102268352036</v>
      </c>
      <c r="L168" s="85">
        <f t="shared" ca="1" si="370"/>
        <v>25.845102268352036</v>
      </c>
      <c r="M168" s="85">
        <f t="shared" ca="1" si="370"/>
        <v>25.845102268352036</v>
      </c>
      <c r="N168" s="85">
        <f t="shared" ca="1" si="370"/>
        <v>25.845102268352036</v>
      </c>
      <c r="O168" s="85">
        <f t="shared" ca="1" si="370"/>
        <v>25.845102268352036</v>
      </c>
      <c r="P168" s="85">
        <f t="shared" ca="1" si="370"/>
        <v>200.84510226835209</v>
      </c>
      <c r="Q168" s="85">
        <f t="shared" ca="1" si="370"/>
        <v>770.01176893501815</v>
      </c>
      <c r="R168" s="85">
        <f t="shared" ca="1" si="370"/>
        <v>828.34510226835118</v>
      </c>
      <c r="S168" s="85">
        <f t="shared" ca="1" si="370"/>
        <v>2668.0676845350008</v>
      </c>
      <c r="T168" s="85">
        <f t="shared" ca="1" si="370"/>
        <v>2676.5876619123865</v>
      </c>
      <c r="U168" s="85">
        <f t="shared" ca="1" si="370"/>
        <v>2685.1348462511833</v>
      </c>
      <c r="V168" s="85">
        <f t="shared" ca="1" si="370"/>
        <v>2693.9252790179253</v>
      </c>
      <c r="W168" s="85">
        <f t="shared" ca="1" si="370"/>
        <v>2702.7444893741103</v>
      </c>
      <c r="X168" s="85">
        <f t="shared" ca="1" si="370"/>
        <v>2711.5925715300982</v>
      </c>
      <c r="Y168" s="85">
        <f t="shared" ca="1" si="370"/>
        <v>2720.469620004631</v>
      </c>
      <c r="Z168" s="85">
        <f t="shared" ca="1" si="370"/>
        <v>2729.3757296259046</v>
      </c>
      <c r="AA168" s="85">
        <f t="shared" ca="1" si="370"/>
        <v>2738.3109955325472</v>
      </c>
      <c r="AB168" s="85">
        <f t="shared" ca="1" si="370"/>
        <v>2747.2755131746526</v>
      </c>
      <c r="AC168" s="85">
        <f t="shared" ca="1" si="370"/>
        <v>2756.2693783147952</v>
      </c>
      <c r="AD168" s="85">
        <f t="shared" ca="1" si="370"/>
        <v>2765.2926870290448</v>
      </c>
      <c r="AE168" s="85">
        <f t="shared" ca="1" si="370"/>
        <v>2774.3455357079893</v>
      </c>
      <c r="AF168" s="85">
        <f t="shared" ca="1" si="370"/>
        <v>2783.4280210578054</v>
      </c>
      <c r="AG168" s="85">
        <f t="shared" ca="1" si="370"/>
        <v>2792.5402401012307</v>
      </c>
      <c r="AH168" s="85">
        <f t="shared" ca="1" si="370"/>
        <v>2801.6822901786436</v>
      </c>
      <c r="AI168" s="85">
        <f t="shared" ca="1" si="370"/>
        <v>2810.8542689490805</v>
      </c>
      <c r="AJ168" s="85">
        <f t="shared" ca="1" si="370"/>
        <v>2820.0562743913051</v>
      </c>
      <c r="AK168" s="85">
        <f t="shared" ca="1" si="370"/>
        <v>2829.2884048048145</v>
      </c>
      <c r="AL168" s="85">
        <f t="shared" ca="1" si="370"/>
        <v>2838.5507588109431</v>
      </c>
      <c r="AM168" s="85">
        <f t="shared" ca="1" si="370"/>
        <v>2847.8434353538487</v>
      </c>
      <c r="AN168" s="85">
        <f t="shared" ca="1" si="370"/>
        <v>2857.1665337016402</v>
      </c>
      <c r="AO168" s="85">
        <f t="shared" ca="1" si="370"/>
        <v>2866.5201534473908</v>
      </c>
      <c r="AP168" s="85">
        <f t="shared" ca="1" si="370"/>
        <v>2875.9043945102039</v>
      </c>
      <c r="AQ168" s="85">
        <f t="shared" ca="1" si="370"/>
        <v>2885.3193571363136</v>
      </c>
      <c r="AR168" s="85">
        <f t="shared" ca="1" si="370"/>
        <v>2894.7651419001213</v>
      </c>
      <c r="AS168" s="85">
        <f t="shared" ca="1" si="370"/>
        <v>2904.2418497052822</v>
      </c>
      <c r="AT168" s="85">
        <f t="shared" ca="1" si="370"/>
        <v>2913.7495817857889</v>
      </c>
      <c r="AU168" s="85">
        <f t="shared" ca="1" si="370"/>
        <v>2923.2884397070447</v>
      </c>
      <c r="AV168" s="85">
        <f t="shared" ca="1" si="370"/>
        <v>2932.8585253669607</v>
      </c>
      <c r="AW168" s="85">
        <f t="shared" ca="1" si="370"/>
        <v>2942.4599409970178</v>
      </c>
      <c r="AX168" s="85">
        <f t="shared" ca="1" si="370"/>
        <v>2952.0927891633837</v>
      </c>
      <c r="AY168" s="85">
        <f t="shared" ca="1" si="370"/>
        <v>2961.7571727680097</v>
      </c>
      <c r="AZ168" s="85">
        <f t="shared" ca="1" si="370"/>
        <v>2971.4531950497149</v>
      </c>
      <c r="BA168" s="85">
        <f t="shared" ca="1" si="370"/>
        <v>2981.1809595852883</v>
      </c>
      <c r="BB168" s="85">
        <f t="shared" ca="1" si="370"/>
        <v>2990.9405702906151</v>
      </c>
      <c r="BC168" s="85">
        <f t="shared" ca="1" si="370"/>
        <v>3000.7321314217716</v>
      </c>
      <c r="BD168" s="85">
        <f t="shared" ca="1" si="370"/>
        <v>3010.5557475761325</v>
      </c>
      <c r="BE168" s="85">
        <f t="shared" ca="1" si="370"/>
        <v>3020.4115236934958</v>
      </c>
      <c r="BF168" s="85">
        <f t="shared" ca="1" si="370"/>
        <v>3030.2995650572248</v>
      </c>
      <c r="BG168" s="85">
        <f t="shared" ca="1" si="370"/>
        <v>3040.2199772953372</v>
      </c>
      <c r="BH168" s="85">
        <f t="shared" ca="1" si="370"/>
        <v>3050.1728663816357</v>
      </c>
      <c r="BI168" s="85">
        <f t="shared" ca="1" si="370"/>
        <v>3060.1583386368966</v>
      </c>
      <c r="BJ168" s="85">
        <f t="shared" ca="1" si="370"/>
        <v>3070.1765007299182</v>
      </c>
      <c r="BK168" s="85">
        <f t="shared" ca="1" si="370"/>
        <v>3080.227459678732</v>
      </c>
      <c r="BL168" s="85">
        <f t="shared" ca="1" si="370"/>
        <v>3090.3113228517104</v>
      </c>
      <c r="BM168" s="85">
        <f t="shared" ca="1" si="370"/>
        <v>3100.4281979687003</v>
      </c>
      <c r="BN168" s="85">
        <f t="shared" ca="1" si="370"/>
        <v>3110.5781931022448</v>
      </c>
      <c r="BO168" s="85">
        <f t="shared" ca="1" si="370"/>
        <v>3120.7614166786407</v>
      </c>
      <c r="BP168" s="85">
        <f t="shared" ca="1" si="370"/>
        <v>3130.9779774791714</v>
      </c>
      <c r="BQ168" s="85">
        <f t="shared" ca="1" si="370"/>
        <v>3141.2279846412421</v>
      </c>
      <c r="BR168" s="85">
        <f t="shared" ca="1" si="370"/>
        <v>3151.5115476595201</v>
      </c>
      <c r="BS168" s="85">
        <f t="shared" ref="BS168:ED168" ca="1" si="371">BS127-BS145+BS155-BS165</f>
        <v>3161.8287763871485</v>
      </c>
      <c r="BT168" s="85">
        <f t="shared" ca="1" si="371"/>
        <v>3172.1797810369098</v>
      </c>
      <c r="BU168" s="85">
        <f t="shared" ca="1" si="371"/>
        <v>3182.5646721823759</v>
      </c>
      <c r="BV168" s="85">
        <f t="shared" ca="1" si="371"/>
        <v>3192.9835607591158</v>
      </c>
      <c r="BW168" s="85">
        <f t="shared" ca="1" si="371"/>
        <v>3203.4365580658814</v>
      </c>
      <c r="BX168" s="85">
        <f t="shared" ca="1" si="371"/>
        <v>3213.9237757657756</v>
      </c>
      <c r="BY168" s="85">
        <f t="shared" ca="1" si="371"/>
        <v>3224.4453258874528</v>
      </c>
      <c r="BZ168" s="85">
        <f t="shared" ca="1" si="371"/>
        <v>3235.0013208263445</v>
      </c>
      <c r="CA168" s="85">
        <f t="shared" ca="1" si="371"/>
        <v>3245.5918733457875</v>
      </c>
      <c r="CB168" s="85">
        <f t="shared" ca="1" si="371"/>
        <v>3256.2170965783444</v>
      </c>
      <c r="CC168" s="85">
        <f t="shared" ca="1" si="371"/>
        <v>3266.8771040268912</v>
      </c>
      <c r="CD168" s="85">
        <f t="shared" ca="1" si="371"/>
        <v>3277.572009565898</v>
      </c>
      <c r="CE168" s="85">
        <f t="shared" ca="1" si="371"/>
        <v>3288.3019274426333</v>
      </c>
      <c r="CF168" s="85">
        <f t="shared" ca="1" si="371"/>
        <v>3299.0669722783859</v>
      </c>
      <c r="CG168" s="85">
        <f t="shared" ca="1" si="371"/>
        <v>3309.8672590696733</v>
      </c>
      <c r="CH168" s="85">
        <f t="shared" ca="1" si="371"/>
        <v>3320.7029031894854</v>
      </c>
      <c r="CI168" s="85">
        <f t="shared" ca="1" si="371"/>
        <v>3331.5740203885216</v>
      </c>
      <c r="CJ168" s="85">
        <f t="shared" ca="1" si="371"/>
        <v>3342.4807267964097</v>
      </c>
      <c r="CK168" s="85">
        <f t="shared" ca="1" si="371"/>
        <v>3353.4231389229535</v>
      </c>
      <c r="CL168" s="85">
        <f t="shared" ca="1" si="371"/>
        <v>3364.4013736593915</v>
      </c>
      <c r="CM168" s="85">
        <f t="shared" ca="1" si="371"/>
        <v>3375.4155482796232</v>
      </c>
      <c r="CN168" s="85">
        <f t="shared" ca="1" si="371"/>
        <v>3386.4657804414819</v>
      </c>
      <c r="CO168" s="85">
        <f t="shared" ca="1" si="371"/>
        <v>3397.5521881879649</v>
      </c>
      <c r="CP168" s="85">
        <f t="shared" ca="1" si="371"/>
        <v>3408.6748899485356</v>
      </c>
      <c r="CQ168" s="85">
        <f t="shared" ca="1" si="371"/>
        <v>3419.834004540342</v>
      </c>
      <c r="CR168" s="85">
        <f t="shared" ca="1" si="371"/>
        <v>3431.0296511695269</v>
      </c>
      <c r="CS168" s="85">
        <f t="shared" ca="1" si="371"/>
        <v>3442.2619494324572</v>
      </c>
      <c r="CT168" s="85">
        <f t="shared" ca="1" si="371"/>
        <v>3453.5310193170699</v>
      </c>
      <c r="CU168" s="85">
        <f t="shared" ca="1" si="371"/>
        <v>3464.8369812040655</v>
      </c>
      <c r="CV168" s="85">
        <f t="shared" ca="1" si="371"/>
        <v>3476.1799558682687</v>
      </c>
      <c r="CW168" s="85">
        <f t="shared" ca="1" si="371"/>
        <v>3487.560064479876</v>
      </c>
      <c r="CX168" s="85">
        <f t="shared" ca="1" si="371"/>
        <v>3498.9774286057691</v>
      </c>
      <c r="CY168" s="85">
        <f t="shared" ca="1" si="371"/>
        <v>3510.4321702108136</v>
      </c>
      <c r="CZ168" s="85">
        <f t="shared" ca="1" si="371"/>
        <v>3521.9244116591399</v>
      </c>
      <c r="DA168" s="85">
        <f t="shared" ca="1" si="371"/>
        <v>3533.4542757154959</v>
      </c>
      <c r="DB168" s="85">
        <f t="shared" ca="1" si="371"/>
        <v>3545.0218855464773</v>
      </c>
      <c r="DC168" s="85">
        <f t="shared" ca="1" si="371"/>
        <v>3556.6273647219568</v>
      </c>
      <c r="DD168" s="85">
        <f t="shared" ca="1" si="371"/>
        <v>3568.270837216307</v>
      </c>
      <c r="DE168" s="85">
        <f t="shared" ca="1" si="371"/>
        <v>3579.9524274097566</v>
      </c>
      <c r="DF168" s="85">
        <f t="shared" ca="1" si="371"/>
        <v>3591.6722600897519</v>
      </c>
      <c r="DG168" s="85">
        <f t="shared" ca="1" si="371"/>
        <v>3603.4304604522258</v>
      </c>
      <c r="DH168" s="85">
        <f t="shared" ca="1" si="371"/>
        <v>3615.2271541029986</v>
      </c>
      <c r="DI168" s="85">
        <f t="shared" ca="1" si="371"/>
        <v>3627.062467059066</v>
      </c>
      <c r="DJ168" s="85">
        <f t="shared" ca="1" si="371"/>
        <v>3638.9365257500031</v>
      </c>
      <c r="DK168" s="85">
        <f t="shared" ca="1" si="371"/>
        <v>3650.8494570192524</v>
      </c>
      <c r="DL168" s="85">
        <f t="shared" ca="1" si="371"/>
        <v>3662.8013881255065</v>
      </c>
      <c r="DM168" s="85">
        <f t="shared" ca="1" si="371"/>
        <v>3674.7924467441153</v>
      </c>
      <c r="DN168" s="85">
        <f t="shared" ca="1" si="371"/>
        <v>3686.8227609683418</v>
      </c>
      <c r="DO168" s="85">
        <f t="shared" ca="1" si="371"/>
        <v>3698.8924593108386</v>
      </c>
      <c r="DP168" s="85">
        <f t="shared" ca="1" si="371"/>
        <v>3711.0016707049581</v>
      </c>
      <c r="DQ168" s="85">
        <f t="shared" ca="1" si="371"/>
        <v>3723.1505245061526</v>
      </c>
      <c r="DR168" s="85">
        <f t="shared" ca="1" si="371"/>
        <v>3735.3391504933497</v>
      </c>
      <c r="DS168" s="85">
        <f t="shared" ca="1" si="371"/>
        <v>3747.5676788703167</v>
      </c>
      <c r="DT168" s="85">
        <f t="shared" ca="1" si="371"/>
        <v>3759.8362402671228</v>
      </c>
      <c r="DU168" s="85">
        <f t="shared" ca="1" si="371"/>
        <v>3772.1449657414305</v>
      </c>
      <c r="DV168" s="85">
        <f t="shared" ca="1" si="371"/>
        <v>3784.4939867800022</v>
      </c>
      <c r="DW168" s="85">
        <f t="shared" ca="1" si="371"/>
        <v>3796.8834353000238</v>
      </c>
      <c r="DX168" s="85">
        <f t="shared" ca="1" si="371"/>
        <v>3809.3134436505388</v>
      </c>
      <c r="DY168" s="85">
        <f t="shared" ca="1" si="371"/>
        <v>3821.7841446138809</v>
      </c>
      <c r="DZ168" s="85">
        <f t="shared" ca="1" si="371"/>
        <v>3834.2956714070824</v>
      </c>
      <c r="EA168" s="85">
        <f t="shared" ca="1" si="371"/>
        <v>3846.8481576832746</v>
      </c>
      <c r="EB168" s="85">
        <f t="shared" ca="1" si="371"/>
        <v>3859.4417375331614</v>
      </c>
      <c r="EC168" s="85">
        <f t="shared" ca="1" si="371"/>
        <v>3872.0765454863977</v>
      </c>
      <c r="ED168" s="85">
        <f t="shared" ca="1" si="371"/>
        <v>3884.7527165130814</v>
      </c>
      <c r="EE168" s="85">
        <f t="shared" ref="EE168:GP168" ca="1" si="372">EE127-EE145+EE155-EE165</f>
        <v>3897.4703860251393</v>
      </c>
      <c r="EF168" s="85">
        <f t="shared" ca="1" si="372"/>
        <v>3910.2296898777968</v>
      </c>
      <c r="EG168" s="85">
        <f t="shared" ca="1" si="372"/>
        <v>3923.0307643710985</v>
      </c>
      <c r="EH168" s="85">
        <f t="shared" ca="1" si="372"/>
        <v>3935.8737462512072</v>
      </c>
      <c r="EI168" s="85">
        <f t="shared" ca="1" si="372"/>
        <v>3948.7587727120226</v>
      </c>
      <c r="EJ168" s="85">
        <f t="shared" ca="1" si="372"/>
        <v>3961.6859813965602</v>
      </c>
      <c r="EK168" s="85">
        <f t="shared" ca="1" si="372"/>
        <v>3974.6555103984356</v>
      </c>
      <c r="EL168" s="85">
        <f t="shared" ca="1" si="372"/>
        <v>3987.6674982633594</v>
      </c>
      <c r="EM168" s="85">
        <f t="shared" ca="1" si="372"/>
        <v>4000.7220839906149</v>
      </c>
      <c r="EN168" s="85">
        <f t="shared" ca="1" si="372"/>
        <v>4013.8194070344907</v>
      </c>
      <c r="EO168" s="85">
        <f t="shared" ca="1" si="372"/>
        <v>4026.9596073058638</v>
      </c>
      <c r="EP168" s="85">
        <f t="shared" ca="1" si="372"/>
        <v>4040.1428251736106</v>
      </c>
      <c r="EQ168" s="85">
        <f t="shared" ca="1" si="372"/>
        <v>4053.3692014661428</v>
      </c>
      <c r="ER168" s="85">
        <f t="shared" ca="1" si="372"/>
        <v>4066.6388774729239</v>
      </c>
      <c r="ES168" s="85">
        <f t="shared" ca="1" si="372"/>
        <v>4079.9519949459427</v>
      </c>
      <c r="ET168" s="85">
        <f t="shared" ca="1" si="372"/>
        <v>4093.3086961012559</v>
      </c>
      <c r="EU168" s="85">
        <f t="shared" ca="1" si="372"/>
        <v>4106.7091236205088</v>
      </c>
      <c r="EV168" s="85">
        <f t="shared" ca="1" si="372"/>
        <v>4120.1534206524229</v>
      </c>
      <c r="EW168" s="85">
        <f t="shared" ca="1" si="372"/>
        <v>4133.6417308143682</v>
      </c>
      <c r="EX168" s="85">
        <f t="shared" ca="1" si="372"/>
        <v>4147.1741981938976</v>
      </c>
      <c r="EY168" s="85">
        <f t="shared" ca="1" si="372"/>
        <v>4160.7509673502391</v>
      </c>
      <c r="EZ168" s="85">
        <f t="shared" ca="1" si="372"/>
        <v>4174.3721833158743</v>
      </c>
      <c r="FA168" s="85">
        <f t="shared" ca="1" si="372"/>
        <v>4188.0379915980957</v>
      </c>
      <c r="FB168" s="85">
        <f t="shared" ca="1" si="372"/>
        <v>4201.7485381805527</v>
      </c>
      <c r="FC168" s="85">
        <f t="shared" ca="1" si="372"/>
        <v>4215.5039695247906</v>
      </c>
      <c r="FD168" s="85">
        <f t="shared" ca="1" si="372"/>
        <v>4229.3044325718402</v>
      </c>
      <c r="FE168" s="85">
        <f t="shared" ca="1" si="372"/>
        <v>4243.1500747437894</v>
      </c>
      <c r="FF168" s="85">
        <f t="shared" ca="1" si="372"/>
        <v>4257.041043945308</v>
      </c>
      <c r="FG168" s="85">
        <f t="shared" ca="1" si="372"/>
        <v>4270.9774885653242</v>
      </c>
      <c r="FH168" s="85">
        <f t="shared" ca="1" si="372"/>
        <v>4284.9595574785199</v>
      </c>
      <c r="FI168" s="85">
        <f t="shared" ca="1" si="372"/>
        <v>4298.9874000469536</v>
      </c>
      <c r="FJ168" s="85">
        <f t="shared" ca="1" si="372"/>
        <v>4313.0611661216608</v>
      </c>
      <c r="FK168" s="85">
        <f t="shared" ca="1" si="372"/>
        <v>4327.1810060442476</v>
      </c>
      <c r="FL168" s="85">
        <f t="shared" ca="1" si="372"/>
        <v>4341.3470706485059</v>
      </c>
      <c r="FM168" s="85">
        <f t="shared" ca="1" si="372"/>
        <v>4355.5595112620285</v>
      </c>
      <c r="FN168" s="85">
        <f t="shared" ca="1" si="372"/>
        <v>4369.8184797077738</v>
      </c>
      <c r="FO168" s="85">
        <f t="shared" ca="1" si="372"/>
        <v>4384.1241283057861</v>
      </c>
      <c r="FP168" s="85">
        <f t="shared" ca="1" si="372"/>
        <v>4398.4766098747205</v>
      </c>
      <c r="FQ168" s="85">
        <f t="shared" ca="1" si="372"/>
        <v>4412.8760777335337</v>
      </c>
      <c r="FR168" s="85">
        <f t="shared" ca="1" si="372"/>
        <v>4427.3226857031295</v>
      </c>
      <c r="FS168" s="85">
        <f t="shared" ca="1" si="372"/>
        <v>4441.816588107944</v>
      </c>
      <c r="FT168" s="85">
        <f t="shared" ca="1" si="372"/>
        <v>4456.357939777663</v>
      </c>
      <c r="FU168" s="85">
        <f t="shared" ca="1" si="372"/>
        <v>4470.9468960488302</v>
      </c>
      <c r="FV168" s="85">
        <f t="shared" ca="1" si="372"/>
        <v>4485.5836127665243</v>
      </c>
      <c r="FW168" s="85">
        <f t="shared" ca="1" si="372"/>
        <v>4500.2682462860248</v>
      </c>
      <c r="FX168" s="85">
        <f t="shared" ca="1" si="372"/>
        <v>4515.0009534744604</v>
      </c>
      <c r="FY168" s="85">
        <f t="shared" ca="1" si="372"/>
        <v>4529.7818917125041</v>
      </c>
      <c r="FZ168" s="85">
        <f t="shared" ca="1" si="372"/>
        <v>4544.6112188960942</v>
      </c>
      <c r="GA168" s="85">
        <f t="shared" ca="1" si="372"/>
        <v>4559.4890934380164</v>
      </c>
      <c r="GB168" s="85">
        <f t="shared" ca="1" si="372"/>
        <v>4574.4156742697087</v>
      </c>
      <c r="GC168" s="85">
        <f t="shared" ca="1" si="372"/>
        <v>4589.3911208428835</v>
      </c>
      <c r="GD168" s="85">
        <f t="shared" ca="1" si="372"/>
        <v>4604.4155931312525</v>
      </c>
      <c r="GE168" s="85">
        <f t="shared" ca="1" si="372"/>
        <v>4619.4892516322616</v>
      </c>
      <c r="GF168" s="85">
        <f t="shared" ca="1" si="372"/>
        <v>4634.6122573687826</v>
      </c>
      <c r="GG168" s="85">
        <f t="shared" ca="1" si="372"/>
        <v>4649.7847718907906</v>
      </c>
      <c r="GH168" s="85">
        <f t="shared" ca="1" si="372"/>
        <v>4665.0069572771936</v>
      </c>
      <c r="GI168" s="85">
        <f t="shared" ca="1" si="372"/>
        <v>4680.2789761374661</v>
      </c>
      <c r="GJ168" s="85">
        <f t="shared" ca="1" si="372"/>
        <v>4695.600991613439</v>
      </c>
      <c r="GK168" s="85">
        <f t="shared" ca="1" si="372"/>
        <v>4710.9731673810165</v>
      </c>
      <c r="GL168" s="85">
        <f t="shared" ca="1" si="372"/>
        <v>4726.3956676519447</v>
      </c>
      <c r="GM168" s="85">
        <f t="shared" ca="1" si="372"/>
        <v>4741.8686571755388</v>
      </c>
      <c r="GN168" s="85">
        <f t="shared" ca="1" si="372"/>
        <v>4757.3923012405066</v>
      </c>
      <c r="GO168" s="85">
        <f t="shared" ca="1" si="372"/>
        <v>4772.9667656765996</v>
      </c>
      <c r="GP168" s="85">
        <f t="shared" ca="1" si="372"/>
        <v>4788.5922168565085</v>
      </c>
      <c r="GQ168" s="85">
        <f t="shared" ref="GQ168:IL168" ca="1" si="373">GQ127-GQ145+GQ155-GQ165</f>
        <v>4804.2688216975512</v>
      </c>
      <c r="GR168" s="85">
        <f t="shared" ca="1" si="373"/>
        <v>4819.996747663532</v>
      </c>
      <c r="GS168" s="85">
        <f t="shared" ca="1" si="373"/>
        <v>4835.7761627664258</v>
      </c>
      <c r="GT168" s="85">
        <f t="shared" ca="1" si="373"/>
        <v>4851.6072355682809</v>
      </c>
      <c r="GU168" s="85">
        <f t="shared" ca="1" si="373"/>
        <v>4867.4901351829722</v>
      </c>
      <c r="GV168" s="85">
        <f t="shared" ca="1" si="373"/>
        <v>4883.4250312779732</v>
      </c>
      <c r="GW168" s="85">
        <f t="shared" ca="1" si="373"/>
        <v>4899.412094076255</v>
      </c>
      <c r="GX168" s="85">
        <f t="shared" ca="1" si="373"/>
        <v>4915.4514943580216</v>
      </c>
      <c r="GY168" s="85">
        <f t="shared" ca="1" si="373"/>
        <v>4931.5434034625687</v>
      </c>
      <c r="GZ168" s="85">
        <f t="shared" ca="1" si="373"/>
        <v>4947.6879932901284</v>
      </c>
      <c r="HA168" s="85">
        <f t="shared" ca="1" si="373"/>
        <v>4963.8854363036626</v>
      </c>
      <c r="HB168" s="85">
        <f t="shared" ca="1" si="373"/>
        <v>4980.1359055307767</v>
      </c>
      <c r="HC168" s="85">
        <f t="shared" ca="1" si="373"/>
        <v>4996.4395745654656</v>
      </c>
      <c r="HD168" s="85">
        <f t="shared" ca="1" si="373"/>
        <v>5012.7966175700712</v>
      </c>
      <c r="HE168" s="85">
        <f t="shared" ca="1" si="373"/>
        <v>5029.2072092770868</v>
      </c>
      <c r="HF168" s="85">
        <f t="shared" ca="1" si="373"/>
        <v>5045.6715249910194</v>
      </c>
      <c r="HG168" s="85">
        <f t="shared" ca="1" si="373"/>
        <v>5062.1897405902855</v>
      </c>
      <c r="HH168" s="85">
        <f t="shared" ca="1" si="373"/>
        <v>5078.7620325290918</v>
      </c>
      <c r="HI168" s="85">
        <f t="shared" ca="1" si="373"/>
        <v>5095.3885778393051</v>
      </c>
      <c r="HJ168" s="85">
        <f t="shared" ca="1" si="373"/>
        <v>5112.0695541323439</v>
      </c>
      <c r="HK168" s="85">
        <f t="shared" ca="1" si="373"/>
        <v>5128.8051396010742</v>
      </c>
      <c r="HL168" s="85">
        <f t="shared" ca="1" si="373"/>
        <v>5145.5955130217335</v>
      </c>
      <c r="HM168" s="85">
        <f t="shared" ca="1" si="373"/>
        <v>5162.4408537558229</v>
      </c>
      <c r="HN168" s="85">
        <f t="shared" ca="1" si="373"/>
        <v>5179.3413417519951</v>
      </c>
      <c r="HO168" s="85">
        <f t="shared" ca="1" si="373"/>
        <v>5196.2971575480879</v>
      </c>
      <c r="HP168" s="85">
        <f t="shared" ca="1" si="373"/>
        <v>5213.3084822728779</v>
      </c>
      <c r="HQ168" s="85">
        <f t="shared" ca="1" si="373"/>
        <v>5230.3754976481723</v>
      </c>
      <c r="HR168" s="85">
        <f t="shared" ca="1" si="373"/>
        <v>5247.4983859906642</v>
      </c>
      <c r="HS168" s="85">
        <f t="shared" ca="1" si="373"/>
        <v>5264.6773302139045</v>
      </c>
      <c r="HT168" s="85">
        <f t="shared" ca="1" si="373"/>
        <v>5281.9125138302588</v>
      </c>
      <c r="HU168" s="85">
        <f t="shared" ca="1" si="373"/>
        <v>5299.204120952887</v>
      </c>
      <c r="HV168" s="85">
        <f t="shared" ca="1" si="373"/>
        <v>5316.5523362976346</v>
      </c>
      <c r="HW168" s="85">
        <f t="shared" ca="1" si="373"/>
        <v>5333.9573451851247</v>
      </c>
      <c r="HX168" s="85">
        <f t="shared" ca="1" si="373"/>
        <v>5351.4193335426025</v>
      </c>
      <c r="HY168" s="85">
        <f t="shared" ca="1" si="373"/>
        <v>5368.9384879060453</v>
      </c>
      <c r="HZ168" s="85">
        <f t="shared" ca="1" si="373"/>
        <v>5386.5149954220833</v>
      </c>
      <c r="IA168" s="85">
        <f t="shared" ca="1" si="373"/>
        <v>5404.1490438500186</v>
      </c>
      <c r="IB168" s="85">
        <f t="shared" ca="1" si="373"/>
        <v>5421.840821563801</v>
      </c>
      <c r="IC168" s="85">
        <f t="shared" ca="1" si="373"/>
        <v>5439.5905175541011</v>
      </c>
      <c r="ID168" s="85">
        <f t="shared" ca="1" si="373"/>
        <v>5439.5905175541011</v>
      </c>
      <c r="IE168" s="85">
        <f t="shared" ca="1" si="373"/>
        <v>5439.5905175541011</v>
      </c>
      <c r="IF168" s="85">
        <f t="shared" ca="1" si="373"/>
        <v>5439.5905175541011</v>
      </c>
      <c r="IG168" s="85">
        <f t="shared" ca="1" si="373"/>
        <v>5439.5905175541011</v>
      </c>
      <c r="IH168" s="85">
        <f t="shared" ca="1" si="373"/>
        <v>5439.5905175541011</v>
      </c>
      <c r="II168" s="85">
        <f t="shared" ca="1" si="373"/>
        <v>5439.5905175541011</v>
      </c>
      <c r="IJ168" s="85">
        <f t="shared" ca="1" si="373"/>
        <v>5439.5905175541011</v>
      </c>
      <c r="IK168" s="85">
        <f t="shared" ca="1" si="373"/>
        <v>5439.5905175541011</v>
      </c>
      <c r="IL168" s="85">
        <f t="shared" ca="1" si="373"/>
        <v>5439.5905175541011</v>
      </c>
      <c r="IM168" s="85"/>
      <c r="IN168" s="85"/>
    </row>
    <row r="169" spans="2:248" ht="12" customHeight="1" outlineLevel="1" x14ac:dyDescent="0.3"/>
    <row r="170" spans="2:248" ht="12" customHeight="1" outlineLevel="1" x14ac:dyDescent="0.3">
      <c r="B170" s="42" t="s">
        <v>324</v>
      </c>
      <c r="C170" s="3"/>
      <c r="D170" s="3"/>
      <c r="E170" s="3"/>
      <c r="F170" s="3"/>
      <c r="G170" s="3"/>
    </row>
    <row r="171" spans="2:248" s="48" customFormat="1" ht="10.5" customHeight="1" outlineLevel="2" x14ac:dyDescent="0.2">
      <c r="B171" s="4" t="s">
        <v>353</v>
      </c>
      <c r="C171" s="56" t="s">
        <v>150</v>
      </c>
      <c r="D171" s="85">
        <f>SUM(G171:IL171)</f>
        <v>2.7575342465753425</v>
      </c>
      <c r="E171" s="85">
        <f>SUM(Assump!D109:D118)*Assump!$D$135*Assump!$D$136/365*(Assump!$D$131-Assump!$D$130)</f>
        <v>2.7575342465753425</v>
      </c>
      <c r="G171" s="116">
        <f>E171</f>
        <v>2.7575342465753425</v>
      </c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  <c r="CL171" s="59"/>
      <c r="CM171" s="59"/>
      <c r="CN171" s="59"/>
      <c r="CO171" s="59"/>
      <c r="CP171" s="59"/>
      <c r="CQ171" s="59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59"/>
      <c r="DC171" s="59"/>
      <c r="DD171" s="59"/>
      <c r="DE171" s="59"/>
      <c r="DF171" s="59"/>
      <c r="DG171" s="59"/>
      <c r="DH171" s="59"/>
      <c r="DI171" s="59"/>
      <c r="DJ171" s="59"/>
      <c r="DK171" s="59"/>
      <c r="DL171" s="59"/>
      <c r="DM171" s="59"/>
      <c r="DN171" s="59"/>
      <c r="DO171" s="59"/>
      <c r="DP171" s="59"/>
      <c r="DQ171" s="59"/>
      <c r="DR171" s="59"/>
      <c r="DS171" s="59"/>
      <c r="DT171" s="59"/>
      <c r="DU171" s="59"/>
      <c r="DV171" s="59"/>
      <c r="DW171" s="59"/>
      <c r="DX171" s="59"/>
      <c r="DY171" s="59"/>
      <c r="DZ171" s="59"/>
      <c r="EA171" s="59"/>
      <c r="EB171" s="59"/>
      <c r="EC171" s="59"/>
      <c r="ED171" s="59"/>
      <c r="EE171" s="59"/>
      <c r="EF171" s="59"/>
      <c r="EG171" s="59"/>
      <c r="EH171" s="59"/>
      <c r="EI171" s="59"/>
      <c r="EJ171" s="59"/>
      <c r="EK171" s="59"/>
      <c r="EL171" s="59"/>
      <c r="EM171" s="59"/>
      <c r="EN171" s="59"/>
      <c r="EO171" s="59"/>
      <c r="EP171" s="59"/>
      <c r="EQ171" s="59"/>
      <c r="ER171" s="59"/>
      <c r="ES171" s="59"/>
      <c r="ET171" s="59"/>
      <c r="EU171" s="59"/>
      <c r="EV171" s="59"/>
      <c r="EW171" s="59"/>
      <c r="EX171" s="59"/>
      <c r="EY171" s="59"/>
      <c r="EZ171" s="59"/>
      <c r="FA171" s="59"/>
      <c r="FB171" s="59"/>
      <c r="FC171" s="59"/>
      <c r="FD171" s="59"/>
      <c r="FE171" s="59"/>
      <c r="FF171" s="59"/>
      <c r="FG171" s="59"/>
      <c r="FH171" s="59"/>
      <c r="FI171" s="59"/>
      <c r="FJ171" s="59"/>
      <c r="FK171" s="59"/>
      <c r="FL171" s="59"/>
      <c r="FM171" s="59"/>
      <c r="FN171" s="59"/>
      <c r="FO171" s="59"/>
      <c r="FP171" s="59"/>
      <c r="FQ171" s="59"/>
      <c r="FR171" s="59"/>
      <c r="FS171" s="59"/>
      <c r="FT171" s="59"/>
      <c r="FU171" s="59"/>
      <c r="FV171" s="59"/>
      <c r="FW171" s="59"/>
      <c r="FX171" s="59"/>
      <c r="FY171" s="59"/>
      <c r="FZ171" s="59"/>
      <c r="GA171" s="59"/>
      <c r="GB171" s="59"/>
      <c r="GC171" s="59"/>
      <c r="GD171" s="59"/>
      <c r="GE171" s="59"/>
      <c r="GF171" s="59"/>
      <c r="GG171" s="59"/>
      <c r="GH171" s="59"/>
      <c r="GI171" s="59"/>
      <c r="GJ171" s="59"/>
      <c r="GK171" s="59"/>
      <c r="GL171" s="59"/>
      <c r="GM171" s="59"/>
      <c r="GN171" s="59"/>
      <c r="GO171" s="59"/>
      <c r="GP171" s="59"/>
      <c r="GQ171" s="59"/>
      <c r="GR171" s="59"/>
      <c r="GS171" s="59"/>
      <c r="GT171" s="59"/>
      <c r="GU171" s="59"/>
      <c r="GV171" s="59"/>
      <c r="GW171" s="59"/>
      <c r="GX171" s="59"/>
      <c r="GY171" s="59"/>
      <c r="GZ171" s="59"/>
      <c r="HA171" s="59"/>
      <c r="HB171" s="59"/>
      <c r="HC171" s="59"/>
      <c r="HD171" s="59"/>
      <c r="HE171" s="59"/>
      <c r="HF171" s="59"/>
      <c r="HG171" s="59"/>
      <c r="HH171" s="59"/>
      <c r="HI171" s="59"/>
      <c r="HJ171" s="59"/>
      <c r="HK171" s="59"/>
      <c r="HL171" s="59"/>
      <c r="HM171" s="59"/>
      <c r="HN171" s="59"/>
      <c r="HO171" s="59"/>
      <c r="HP171" s="59"/>
      <c r="HQ171" s="59"/>
      <c r="HR171" s="59"/>
      <c r="HS171" s="59"/>
      <c r="HT171" s="59"/>
      <c r="HU171" s="59"/>
      <c r="HV171" s="59"/>
      <c r="HW171" s="59"/>
      <c r="HX171" s="59"/>
      <c r="HY171" s="59"/>
      <c r="HZ171" s="59"/>
      <c r="IA171" s="59"/>
      <c r="IB171" s="59"/>
      <c r="IC171" s="59"/>
      <c r="ID171" s="59"/>
      <c r="IE171" s="59"/>
      <c r="IF171" s="59"/>
      <c r="IG171" s="59"/>
      <c r="IH171" s="59"/>
      <c r="II171" s="59"/>
      <c r="IJ171" s="59"/>
      <c r="IK171" s="59"/>
      <c r="IL171" s="59"/>
    </row>
    <row r="172" spans="2:248" s="48" customFormat="1" ht="10.5" customHeight="1" outlineLevel="2" x14ac:dyDescent="0.2">
      <c r="B172" s="4" t="s">
        <v>325</v>
      </c>
      <c r="C172" s="56" t="s">
        <v>150</v>
      </c>
      <c r="D172" s="85">
        <f>SUM(G172:IL172)</f>
        <v>6.8750000000000009</v>
      </c>
      <c r="E172" s="85">
        <f>SUM(Assump!D109:D118)*Assump!$D$141*Assump!$D$142/365*(Assump!$D$139-Assump!$D$138)</f>
        <v>6.8561643835616435</v>
      </c>
      <c r="G172" s="175">
        <f>$E$172/(Assump!$D$139-Assump!$D$138)*(365/12)*G96</f>
        <v>0.57291666666666663</v>
      </c>
      <c r="H172" s="175">
        <f>$E$172/(Assump!$D$139-Assump!$D$138)*(365/12)*H96</f>
        <v>0.57291666666666663</v>
      </c>
      <c r="I172" s="175">
        <f>$E$172/(Assump!$D$139-Assump!$D$138)*(365/12)*I96</f>
        <v>0.57291666666666663</v>
      </c>
      <c r="J172" s="175">
        <f>$E$172/(Assump!$D$139-Assump!$D$138)*(365/12)*J96</f>
        <v>0.57291666666666663</v>
      </c>
      <c r="K172" s="175">
        <f>$E$172/(Assump!$D$139-Assump!$D$138)*(365/12)*K96</f>
        <v>0.57291666666666663</v>
      </c>
      <c r="L172" s="175">
        <f>$E$172/(Assump!$D$139-Assump!$D$138)*(365/12)*L96</f>
        <v>0.57291666666666663</v>
      </c>
      <c r="M172" s="175">
        <f>$E$172/(Assump!$D$139-Assump!$D$138)*(365/12)*M96</f>
        <v>0.57291666666666663</v>
      </c>
      <c r="N172" s="175">
        <f>$E$172/(Assump!$D$139-Assump!$D$138)*(365/12)*N96</f>
        <v>0.57291666666666663</v>
      </c>
      <c r="O172" s="175">
        <f>$E$172/(Assump!$D$139-Assump!$D$138)*(365/12)*O96</f>
        <v>0.57291666666666663</v>
      </c>
      <c r="P172" s="175">
        <f>$E$172/(Assump!$D$139-Assump!$D$138)*(365/12)*P96</f>
        <v>0.57291666666666663</v>
      </c>
      <c r="Q172" s="175">
        <f>$E$172/(Assump!$D$139-Assump!$D$138)*(365/12)*Q96</f>
        <v>0.57291666666666663</v>
      </c>
      <c r="R172" s="175">
        <f>$E$172/(Assump!$D$139-Assump!$D$138)*(365/12)*R96</f>
        <v>0.57291666666666663</v>
      </c>
      <c r="S172" s="175">
        <f>$E$172/(Assump!$D$139-Assump!$D$138)*(365/12)*S96</f>
        <v>0</v>
      </c>
      <c r="T172" s="175">
        <f>$E$172/(Assump!$D$139-Assump!$D$138)*(365/12)*T96</f>
        <v>0</v>
      </c>
      <c r="U172" s="175">
        <f>$E$172/(Assump!$D$139-Assump!$D$138)*(365/12)*U96</f>
        <v>0</v>
      </c>
      <c r="V172" s="175">
        <f>$E$172/(Assump!$D$139-Assump!$D$138)*(365/12)*V96</f>
        <v>0</v>
      </c>
      <c r="W172" s="175">
        <f>$E$172/(Assump!$D$139-Assump!$D$138)*(365/12)*W96</f>
        <v>0</v>
      </c>
      <c r="X172" s="175">
        <f>$E$172/(Assump!$D$139-Assump!$D$138)*(365/12)*X96</f>
        <v>0</v>
      </c>
      <c r="Y172" s="175">
        <f>$E$172/(Assump!$D$139-Assump!$D$138)*(365/12)*Y96</f>
        <v>0</v>
      </c>
      <c r="Z172" s="175">
        <f>$E$172/(Assump!$D$139-Assump!$D$138)*(365/12)*Z96</f>
        <v>0</v>
      </c>
      <c r="AA172" s="175">
        <f>$E$172/(Assump!$D$139-Assump!$D$138)*(365/12)*AA96</f>
        <v>0</v>
      </c>
      <c r="AB172" s="175">
        <f>$E$172/(Assump!$D$139-Assump!$D$138)*(365/12)*AB96</f>
        <v>0</v>
      </c>
      <c r="AC172" s="175">
        <f>$E$172/(Assump!$D$139-Assump!$D$138)*(365/12)*AC96</f>
        <v>0</v>
      </c>
      <c r="AD172" s="175">
        <f>$E$172/(Assump!$D$139-Assump!$D$138)*(365/12)*AD96</f>
        <v>0</v>
      </c>
      <c r="AE172" s="175">
        <f>$E$172/(Assump!$D$139-Assump!$D$138)*(365/12)*AE96</f>
        <v>0</v>
      </c>
      <c r="AF172" s="175">
        <f>$E$172/(Assump!$D$139-Assump!$D$138)*(365/12)*AF96</f>
        <v>0</v>
      </c>
      <c r="AG172" s="175">
        <f>$E$172/(Assump!$D$139-Assump!$D$138)*(365/12)*AG96</f>
        <v>0</v>
      </c>
      <c r="AH172" s="175">
        <f>$E$172/(Assump!$D$139-Assump!$D$138)*(365/12)*AH96</f>
        <v>0</v>
      </c>
      <c r="AI172" s="175">
        <f>$E$172/(Assump!$D$139-Assump!$D$138)*(365/12)*AI96</f>
        <v>0</v>
      </c>
      <c r="AJ172" s="175">
        <f>$E$172/(Assump!$D$139-Assump!$D$138)*(365/12)*AJ96</f>
        <v>0</v>
      </c>
      <c r="AK172" s="175">
        <f>$E$172/(Assump!$D$139-Assump!$D$138)*(365/12)*AK96</f>
        <v>0</v>
      </c>
      <c r="AL172" s="175">
        <f>$E$172/(Assump!$D$139-Assump!$D$138)*(365/12)*AL96</f>
        <v>0</v>
      </c>
      <c r="AM172" s="175">
        <f>$E$172/(Assump!$D$139-Assump!$D$138)*(365/12)*AM96</f>
        <v>0</v>
      </c>
      <c r="AN172" s="175">
        <f>$E$172/(Assump!$D$139-Assump!$D$138)*(365/12)*AN96</f>
        <v>0</v>
      </c>
      <c r="AO172" s="175">
        <f>$E$172/(Assump!$D$139-Assump!$D$138)*(365/12)*AO96</f>
        <v>0</v>
      </c>
      <c r="AP172" s="175">
        <f>$E$172/(Assump!$D$139-Assump!$D$138)*(365/12)*AP96</f>
        <v>0</v>
      </c>
      <c r="AQ172" s="175">
        <f>$E$172/(Assump!$D$139-Assump!$D$138)*(365/12)*AQ96</f>
        <v>0</v>
      </c>
      <c r="AR172" s="175">
        <f>$E$172/(Assump!$D$139-Assump!$D$138)*(365/12)*AR96</f>
        <v>0</v>
      </c>
      <c r="AS172" s="175">
        <f>$E$172/(Assump!$D$139-Assump!$D$138)*(365/12)*AS96</f>
        <v>0</v>
      </c>
      <c r="AT172" s="175">
        <f>$E$172/(Assump!$D$139-Assump!$D$138)*(365/12)*AT96</f>
        <v>0</v>
      </c>
      <c r="AU172" s="175">
        <f>$E$172/(Assump!$D$139-Assump!$D$138)*(365/12)*AU96</f>
        <v>0</v>
      </c>
      <c r="AV172" s="175">
        <f>$E$172/(Assump!$D$139-Assump!$D$138)*(365/12)*AV96</f>
        <v>0</v>
      </c>
      <c r="AW172" s="175">
        <f>$E$172/(Assump!$D$139-Assump!$D$138)*(365/12)*AW96</f>
        <v>0</v>
      </c>
      <c r="AX172" s="175">
        <f>$E$172/(Assump!$D$139-Assump!$D$138)*(365/12)*AX96</f>
        <v>0</v>
      </c>
      <c r="AY172" s="175">
        <f>$E$172/(Assump!$D$139-Assump!$D$138)*(365/12)*AY96</f>
        <v>0</v>
      </c>
      <c r="AZ172" s="175">
        <f>$E$172/(Assump!$D$139-Assump!$D$138)*(365/12)*AZ96</f>
        <v>0</v>
      </c>
      <c r="BA172" s="175">
        <f>$E$172/(Assump!$D$139-Assump!$D$138)*(365/12)*BA96</f>
        <v>0</v>
      </c>
      <c r="BB172" s="175">
        <f>$E$172/(Assump!$D$139-Assump!$D$138)*(365/12)*BB96</f>
        <v>0</v>
      </c>
      <c r="BC172" s="175">
        <f>$E$172/(Assump!$D$139-Assump!$D$138)*(365/12)*BC96</f>
        <v>0</v>
      </c>
      <c r="BD172" s="175">
        <f>$E$172/(Assump!$D$139-Assump!$D$138)*(365/12)*BD96</f>
        <v>0</v>
      </c>
      <c r="BE172" s="175">
        <f>$E$172/(Assump!$D$139-Assump!$D$138)*(365/12)*BE96</f>
        <v>0</v>
      </c>
      <c r="BF172" s="175">
        <f>$E$172/(Assump!$D$139-Assump!$D$138)*(365/12)*BF96</f>
        <v>0</v>
      </c>
      <c r="BG172" s="175">
        <f>$E$172/(Assump!$D$139-Assump!$D$138)*(365/12)*BG96</f>
        <v>0</v>
      </c>
      <c r="BH172" s="175">
        <f>$E$172/(Assump!$D$139-Assump!$D$138)*(365/12)*BH96</f>
        <v>0</v>
      </c>
      <c r="BI172" s="175">
        <f>$E$172/(Assump!$D$139-Assump!$D$138)*(365/12)*BI96</f>
        <v>0</v>
      </c>
      <c r="BJ172" s="175">
        <f>$E$172/(Assump!$D$139-Assump!$D$138)*(365/12)*BJ96</f>
        <v>0</v>
      </c>
      <c r="BK172" s="175">
        <f>$E$172/(Assump!$D$139-Assump!$D$138)*(365/12)*BK96</f>
        <v>0</v>
      </c>
      <c r="BL172" s="175">
        <f>$E$172/(Assump!$D$139-Assump!$D$138)*(365/12)*BL96</f>
        <v>0</v>
      </c>
      <c r="BM172" s="175">
        <f>$E$172/(Assump!$D$139-Assump!$D$138)*(365/12)*BM96</f>
        <v>0</v>
      </c>
      <c r="BN172" s="175">
        <f>$E$172/(Assump!$D$139-Assump!$D$138)*(365/12)*BN96</f>
        <v>0</v>
      </c>
      <c r="BO172" s="175">
        <f>$E$172/(Assump!$D$139-Assump!$D$138)*(365/12)*BO96</f>
        <v>0</v>
      </c>
      <c r="BP172" s="175">
        <f>$E$172/(Assump!$D$139-Assump!$D$138)*(365/12)*BP96</f>
        <v>0</v>
      </c>
      <c r="BQ172" s="175">
        <f>$E$172/(Assump!$D$139-Assump!$D$138)*(365/12)*BQ96</f>
        <v>0</v>
      </c>
      <c r="BR172" s="175">
        <f>$E$172/(Assump!$D$139-Assump!$D$138)*(365/12)*BR96</f>
        <v>0</v>
      </c>
      <c r="BS172" s="175">
        <f>$E$172/(Assump!$D$139-Assump!$D$138)*(365/12)*BS96</f>
        <v>0</v>
      </c>
      <c r="BT172" s="175">
        <f>$E$172/(Assump!$D$139-Assump!$D$138)*(365/12)*BT96</f>
        <v>0</v>
      </c>
      <c r="BU172" s="175">
        <f>$E$172/(Assump!$D$139-Assump!$D$138)*(365/12)*BU96</f>
        <v>0</v>
      </c>
      <c r="BV172" s="175">
        <f>$E$172/(Assump!$D$139-Assump!$D$138)*(365/12)*BV96</f>
        <v>0</v>
      </c>
      <c r="BW172" s="175">
        <f>$E$172/(Assump!$D$139-Assump!$D$138)*(365/12)*BW96</f>
        <v>0</v>
      </c>
      <c r="BX172" s="175">
        <f>$E$172/(Assump!$D$139-Assump!$D$138)*(365/12)*BX96</f>
        <v>0</v>
      </c>
      <c r="BY172" s="175">
        <f>$E$172/(Assump!$D$139-Assump!$D$138)*(365/12)*BY96</f>
        <v>0</v>
      </c>
      <c r="BZ172" s="175">
        <f>$E$172/(Assump!$D$139-Assump!$D$138)*(365/12)*BZ96</f>
        <v>0</v>
      </c>
      <c r="CA172" s="175">
        <f>$E$172/(Assump!$D$139-Assump!$D$138)*(365/12)*CA96</f>
        <v>0</v>
      </c>
      <c r="CB172" s="175">
        <f>$E$172/(Assump!$D$139-Assump!$D$138)*(365/12)*CB96</f>
        <v>0</v>
      </c>
      <c r="CC172" s="175">
        <f>$E$172/(Assump!$D$139-Assump!$D$138)*(365/12)*CC96</f>
        <v>0</v>
      </c>
      <c r="CD172" s="175">
        <f>$E$172/(Assump!$D$139-Assump!$D$138)*(365/12)*CD96</f>
        <v>0</v>
      </c>
      <c r="CE172" s="175">
        <f>$E$172/(Assump!$D$139-Assump!$D$138)*(365/12)*CE96</f>
        <v>0</v>
      </c>
      <c r="CF172" s="175">
        <f>$E$172/(Assump!$D$139-Assump!$D$138)*(365/12)*CF96</f>
        <v>0</v>
      </c>
      <c r="CG172" s="175">
        <f>$E$172/(Assump!$D$139-Assump!$D$138)*(365/12)*CG96</f>
        <v>0</v>
      </c>
      <c r="CH172" s="175">
        <f>$E$172/(Assump!$D$139-Assump!$D$138)*(365/12)*CH96</f>
        <v>0</v>
      </c>
      <c r="CI172" s="175">
        <f>$E$172/(Assump!$D$139-Assump!$D$138)*(365/12)*CI96</f>
        <v>0</v>
      </c>
      <c r="CJ172" s="175">
        <f>$E$172/(Assump!$D$139-Assump!$D$138)*(365/12)*CJ96</f>
        <v>0</v>
      </c>
      <c r="CK172" s="175">
        <f>$E$172/(Assump!$D$139-Assump!$D$138)*(365/12)*CK96</f>
        <v>0</v>
      </c>
      <c r="CL172" s="175">
        <f>$E$172/(Assump!$D$139-Assump!$D$138)*(365/12)*CL96</f>
        <v>0</v>
      </c>
      <c r="CM172" s="175">
        <f>$E$172/(Assump!$D$139-Assump!$D$138)*(365/12)*CM96</f>
        <v>0</v>
      </c>
      <c r="CN172" s="175">
        <f>$E$172/(Assump!$D$139-Assump!$D$138)*(365/12)*CN96</f>
        <v>0</v>
      </c>
      <c r="CO172" s="175">
        <f>$E$172/(Assump!$D$139-Assump!$D$138)*(365/12)*CO96</f>
        <v>0</v>
      </c>
      <c r="CP172" s="175">
        <f>$E$172/(Assump!$D$139-Assump!$D$138)*(365/12)*CP96</f>
        <v>0</v>
      </c>
      <c r="CQ172" s="175">
        <f>$E$172/(Assump!$D$139-Assump!$D$138)*(365/12)*CQ96</f>
        <v>0</v>
      </c>
      <c r="CR172" s="175">
        <f>$E$172/(Assump!$D$139-Assump!$D$138)*(365/12)*CR96</f>
        <v>0</v>
      </c>
      <c r="CS172" s="175">
        <f>$E$172/(Assump!$D$139-Assump!$D$138)*(365/12)*CS96</f>
        <v>0</v>
      </c>
      <c r="CT172" s="175">
        <f>$E$172/(Assump!$D$139-Assump!$D$138)*(365/12)*CT96</f>
        <v>0</v>
      </c>
      <c r="CU172" s="175">
        <f>$E$172/(Assump!$D$139-Assump!$D$138)*(365/12)*CU96</f>
        <v>0</v>
      </c>
      <c r="CV172" s="175">
        <f>$E$172/(Assump!$D$139-Assump!$D$138)*(365/12)*CV96</f>
        <v>0</v>
      </c>
      <c r="CW172" s="175">
        <f>$E$172/(Assump!$D$139-Assump!$D$138)*(365/12)*CW96</f>
        <v>0</v>
      </c>
      <c r="CX172" s="175">
        <f>$E$172/(Assump!$D$139-Assump!$D$138)*(365/12)*CX96</f>
        <v>0</v>
      </c>
      <c r="CY172" s="175">
        <f>$E$172/(Assump!$D$139-Assump!$D$138)*(365/12)*CY96</f>
        <v>0</v>
      </c>
      <c r="CZ172" s="175">
        <f>$E$172/(Assump!$D$139-Assump!$D$138)*(365/12)*CZ96</f>
        <v>0</v>
      </c>
      <c r="DA172" s="175">
        <f>$E$172/(Assump!$D$139-Assump!$D$138)*(365/12)*DA96</f>
        <v>0</v>
      </c>
      <c r="DB172" s="175">
        <f>$E$172/(Assump!$D$139-Assump!$D$138)*(365/12)*DB96</f>
        <v>0</v>
      </c>
      <c r="DC172" s="175">
        <f>$E$172/(Assump!$D$139-Assump!$D$138)*(365/12)*DC96</f>
        <v>0</v>
      </c>
      <c r="DD172" s="175">
        <f>$E$172/(Assump!$D$139-Assump!$D$138)*(365/12)*DD96</f>
        <v>0</v>
      </c>
      <c r="DE172" s="175">
        <f>$E$172/(Assump!$D$139-Assump!$D$138)*(365/12)*DE96</f>
        <v>0</v>
      </c>
      <c r="DF172" s="175">
        <f>$E$172/(Assump!$D$139-Assump!$D$138)*(365/12)*DF96</f>
        <v>0</v>
      </c>
      <c r="DG172" s="175">
        <f>$E$172/(Assump!$D$139-Assump!$D$138)*(365/12)*DG96</f>
        <v>0</v>
      </c>
      <c r="DH172" s="175">
        <f>$E$172/(Assump!$D$139-Assump!$D$138)*(365/12)*DH96</f>
        <v>0</v>
      </c>
      <c r="DI172" s="175">
        <f>$E$172/(Assump!$D$139-Assump!$D$138)*(365/12)*DI96</f>
        <v>0</v>
      </c>
      <c r="DJ172" s="175">
        <f>$E$172/(Assump!$D$139-Assump!$D$138)*(365/12)*DJ96</f>
        <v>0</v>
      </c>
      <c r="DK172" s="175">
        <f>$E$172/(Assump!$D$139-Assump!$D$138)*(365/12)*DK96</f>
        <v>0</v>
      </c>
      <c r="DL172" s="175">
        <f>$E$172/(Assump!$D$139-Assump!$D$138)*(365/12)*DL96</f>
        <v>0</v>
      </c>
      <c r="DM172" s="175">
        <f>$E$172/(Assump!$D$139-Assump!$D$138)*(365/12)*DM96</f>
        <v>0</v>
      </c>
      <c r="DN172" s="175">
        <f>$E$172/(Assump!$D$139-Assump!$D$138)*(365/12)*DN96</f>
        <v>0</v>
      </c>
      <c r="DO172" s="175">
        <f>$E$172/(Assump!$D$139-Assump!$D$138)*(365/12)*DO96</f>
        <v>0</v>
      </c>
      <c r="DP172" s="175">
        <f>$E$172/(Assump!$D$139-Assump!$D$138)*(365/12)*DP96</f>
        <v>0</v>
      </c>
      <c r="DQ172" s="175">
        <f>$E$172/(Assump!$D$139-Assump!$D$138)*(365/12)*DQ96</f>
        <v>0</v>
      </c>
      <c r="DR172" s="175">
        <f>$E$172/(Assump!$D$139-Assump!$D$138)*(365/12)*DR96</f>
        <v>0</v>
      </c>
      <c r="DS172" s="175">
        <f>$E$172/(Assump!$D$139-Assump!$D$138)*(365/12)*DS96</f>
        <v>0</v>
      </c>
      <c r="DT172" s="175">
        <f>$E$172/(Assump!$D$139-Assump!$D$138)*(365/12)*DT96</f>
        <v>0</v>
      </c>
      <c r="DU172" s="175">
        <f>$E$172/(Assump!$D$139-Assump!$D$138)*(365/12)*DU96</f>
        <v>0</v>
      </c>
      <c r="DV172" s="175">
        <f>$E$172/(Assump!$D$139-Assump!$D$138)*(365/12)*DV96</f>
        <v>0</v>
      </c>
      <c r="DW172" s="175">
        <f>$E$172/(Assump!$D$139-Assump!$D$138)*(365/12)*DW96</f>
        <v>0</v>
      </c>
      <c r="DX172" s="175">
        <f>$E$172/(Assump!$D$139-Assump!$D$138)*(365/12)*DX96</f>
        <v>0</v>
      </c>
      <c r="DY172" s="175">
        <f>$E$172/(Assump!$D$139-Assump!$D$138)*(365/12)*DY96</f>
        <v>0</v>
      </c>
      <c r="DZ172" s="175">
        <f>$E$172/(Assump!$D$139-Assump!$D$138)*(365/12)*DZ96</f>
        <v>0</v>
      </c>
      <c r="EA172" s="175">
        <f>$E$172/(Assump!$D$139-Assump!$D$138)*(365/12)*EA96</f>
        <v>0</v>
      </c>
      <c r="EB172" s="175">
        <f>$E$172/(Assump!$D$139-Assump!$D$138)*(365/12)*EB96</f>
        <v>0</v>
      </c>
      <c r="EC172" s="175">
        <f>$E$172/(Assump!$D$139-Assump!$D$138)*(365/12)*EC96</f>
        <v>0</v>
      </c>
      <c r="ED172" s="175">
        <f>$E$172/(Assump!$D$139-Assump!$D$138)*(365/12)*ED96</f>
        <v>0</v>
      </c>
      <c r="EE172" s="175">
        <f>$E$172/(Assump!$D$139-Assump!$D$138)*(365/12)*EE96</f>
        <v>0</v>
      </c>
      <c r="EF172" s="175">
        <f>$E$172/(Assump!$D$139-Assump!$D$138)*(365/12)*EF96</f>
        <v>0</v>
      </c>
      <c r="EG172" s="175">
        <f>$E$172/(Assump!$D$139-Assump!$D$138)*(365/12)*EG96</f>
        <v>0</v>
      </c>
      <c r="EH172" s="175">
        <f>$E$172/(Assump!$D$139-Assump!$D$138)*(365/12)*EH96</f>
        <v>0</v>
      </c>
      <c r="EI172" s="175">
        <f>$E$172/(Assump!$D$139-Assump!$D$138)*(365/12)*EI96</f>
        <v>0</v>
      </c>
      <c r="EJ172" s="175">
        <f>$E$172/(Assump!$D$139-Assump!$D$138)*(365/12)*EJ96</f>
        <v>0</v>
      </c>
      <c r="EK172" s="175">
        <f>$E$172/(Assump!$D$139-Assump!$D$138)*(365/12)*EK96</f>
        <v>0</v>
      </c>
      <c r="EL172" s="175">
        <f>$E$172/(Assump!$D$139-Assump!$D$138)*(365/12)*EL96</f>
        <v>0</v>
      </c>
      <c r="EM172" s="175">
        <f>$E$172/(Assump!$D$139-Assump!$D$138)*(365/12)*EM96</f>
        <v>0</v>
      </c>
      <c r="EN172" s="175">
        <f>$E$172/(Assump!$D$139-Assump!$D$138)*(365/12)*EN96</f>
        <v>0</v>
      </c>
      <c r="EO172" s="175">
        <f>$E$172/(Assump!$D$139-Assump!$D$138)*(365/12)*EO96</f>
        <v>0</v>
      </c>
      <c r="EP172" s="175">
        <f>$E$172/(Assump!$D$139-Assump!$D$138)*(365/12)*EP96</f>
        <v>0</v>
      </c>
      <c r="EQ172" s="175">
        <f>$E$172/(Assump!$D$139-Assump!$D$138)*(365/12)*EQ96</f>
        <v>0</v>
      </c>
      <c r="ER172" s="175">
        <f>$E$172/(Assump!$D$139-Assump!$D$138)*(365/12)*ER96</f>
        <v>0</v>
      </c>
      <c r="ES172" s="175">
        <f>$E$172/(Assump!$D$139-Assump!$D$138)*(365/12)*ES96</f>
        <v>0</v>
      </c>
      <c r="ET172" s="175">
        <f>$E$172/(Assump!$D$139-Assump!$D$138)*(365/12)*ET96</f>
        <v>0</v>
      </c>
      <c r="EU172" s="175">
        <f>$E$172/(Assump!$D$139-Assump!$D$138)*(365/12)*EU96</f>
        <v>0</v>
      </c>
      <c r="EV172" s="175">
        <f>$E$172/(Assump!$D$139-Assump!$D$138)*(365/12)*EV96</f>
        <v>0</v>
      </c>
      <c r="EW172" s="175">
        <f>$E$172/(Assump!$D$139-Assump!$D$138)*(365/12)*EW96</f>
        <v>0</v>
      </c>
      <c r="EX172" s="175">
        <f>$E$172/(Assump!$D$139-Assump!$D$138)*(365/12)*EX96</f>
        <v>0</v>
      </c>
      <c r="EY172" s="175">
        <f>$E$172/(Assump!$D$139-Assump!$D$138)*(365/12)*EY96</f>
        <v>0</v>
      </c>
      <c r="EZ172" s="175">
        <f>$E$172/(Assump!$D$139-Assump!$D$138)*(365/12)*EZ96</f>
        <v>0</v>
      </c>
      <c r="FA172" s="175">
        <f>$E$172/(Assump!$D$139-Assump!$D$138)*(365/12)*FA96</f>
        <v>0</v>
      </c>
      <c r="FB172" s="175">
        <f>$E$172/(Assump!$D$139-Assump!$D$138)*(365/12)*FB96</f>
        <v>0</v>
      </c>
      <c r="FC172" s="175">
        <f>$E$172/(Assump!$D$139-Assump!$D$138)*(365/12)*FC96</f>
        <v>0</v>
      </c>
      <c r="FD172" s="175">
        <f>$E$172/(Assump!$D$139-Assump!$D$138)*(365/12)*FD96</f>
        <v>0</v>
      </c>
      <c r="FE172" s="175">
        <f>$E$172/(Assump!$D$139-Assump!$D$138)*(365/12)*FE96</f>
        <v>0</v>
      </c>
      <c r="FF172" s="175">
        <f>$E$172/(Assump!$D$139-Assump!$D$138)*(365/12)*FF96</f>
        <v>0</v>
      </c>
      <c r="FG172" s="175">
        <f>$E$172/(Assump!$D$139-Assump!$D$138)*(365/12)*FG96</f>
        <v>0</v>
      </c>
      <c r="FH172" s="175">
        <f>$E$172/(Assump!$D$139-Assump!$D$138)*(365/12)*FH96</f>
        <v>0</v>
      </c>
      <c r="FI172" s="175">
        <f>$E$172/(Assump!$D$139-Assump!$D$138)*(365/12)*FI96</f>
        <v>0</v>
      </c>
      <c r="FJ172" s="175">
        <f>$E$172/(Assump!$D$139-Assump!$D$138)*(365/12)*FJ96</f>
        <v>0</v>
      </c>
      <c r="FK172" s="175">
        <f>$E$172/(Assump!$D$139-Assump!$D$138)*(365/12)*FK96</f>
        <v>0</v>
      </c>
      <c r="FL172" s="175">
        <f>$E$172/(Assump!$D$139-Assump!$D$138)*(365/12)*FL96</f>
        <v>0</v>
      </c>
      <c r="FM172" s="175">
        <f>$E$172/(Assump!$D$139-Assump!$D$138)*(365/12)*FM96</f>
        <v>0</v>
      </c>
      <c r="FN172" s="175">
        <f>$E$172/(Assump!$D$139-Assump!$D$138)*(365/12)*FN96</f>
        <v>0</v>
      </c>
      <c r="FO172" s="175">
        <f>$E$172/(Assump!$D$139-Assump!$D$138)*(365/12)*FO96</f>
        <v>0</v>
      </c>
      <c r="FP172" s="175">
        <f>$E$172/(Assump!$D$139-Assump!$D$138)*(365/12)*FP96</f>
        <v>0</v>
      </c>
      <c r="FQ172" s="175">
        <f>$E$172/(Assump!$D$139-Assump!$D$138)*(365/12)*FQ96</f>
        <v>0</v>
      </c>
      <c r="FR172" s="175">
        <f>$E$172/(Assump!$D$139-Assump!$D$138)*(365/12)*FR96</f>
        <v>0</v>
      </c>
      <c r="FS172" s="175">
        <f>$E$172/(Assump!$D$139-Assump!$D$138)*(365/12)*FS96</f>
        <v>0</v>
      </c>
      <c r="FT172" s="175">
        <f>$E$172/(Assump!$D$139-Assump!$D$138)*(365/12)*FT96</f>
        <v>0</v>
      </c>
      <c r="FU172" s="175">
        <f>$E$172/(Assump!$D$139-Assump!$D$138)*(365/12)*FU96</f>
        <v>0</v>
      </c>
      <c r="FV172" s="175">
        <f>$E$172/(Assump!$D$139-Assump!$D$138)*(365/12)*FV96</f>
        <v>0</v>
      </c>
      <c r="FW172" s="175">
        <f>$E$172/(Assump!$D$139-Assump!$D$138)*(365/12)*FW96</f>
        <v>0</v>
      </c>
      <c r="FX172" s="175">
        <f>$E$172/(Assump!$D$139-Assump!$D$138)*(365/12)*FX96</f>
        <v>0</v>
      </c>
      <c r="FY172" s="175">
        <f>$E$172/(Assump!$D$139-Assump!$D$138)*(365/12)*FY96</f>
        <v>0</v>
      </c>
      <c r="FZ172" s="175">
        <f>$E$172/(Assump!$D$139-Assump!$D$138)*(365/12)*FZ96</f>
        <v>0</v>
      </c>
      <c r="GA172" s="175">
        <f>$E$172/(Assump!$D$139-Assump!$D$138)*(365/12)*GA96</f>
        <v>0</v>
      </c>
      <c r="GB172" s="175">
        <f>$E$172/(Assump!$D$139-Assump!$D$138)*(365/12)*GB96</f>
        <v>0</v>
      </c>
      <c r="GC172" s="175">
        <f>$E$172/(Assump!$D$139-Assump!$D$138)*(365/12)*GC96</f>
        <v>0</v>
      </c>
      <c r="GD172" s="175">
        <f>$E$172/(Assump!$D$139-Assump!$D$138)*(365/12)*GD96</f>
        <v>0</v>
      </c>
      <c r="GE172" s="175">
        <f>$E$172/(Assump!$D$139-Assump!$D$138)*(365/12)*GE96</f>
        <v>0</v>
      </c>
      <c r="GF172" s="175">
        <f>$E$172/(Assump!$D$139-Assump!$D$138)*(365/12)*GF96</f>
        <v>0</v>
      </c>
      <c r="GG172" s="175">
        <f>$E$172/(Assump!$D$139-Assump!$D$138)*(365/12)*GG96</f>
        <v>0</v>
      </c>
      <c r="GH172" s="175">
        <f>$E$172/(Assump!$D$139-Assump!$D$138)*(365/12)*GH96</f>
        <v>0</v>
      </c>
      <c r="GI172" s="175">
        <f>$E$172/(Assump!$D$139-Assump!$D$138)*(365/12)*GI96</f>
        <v>0</v>
      </c>
      <c r="GJ172" s="175">
        <f>$E$172/(Assump!$D$139-Assump!$D$138)*(365/12)*GJ96</f>
        <v>0</v>
      </c>
      <c r="GK172" s="175">
        <f>$E$172/(Assump!$D$139-Assump!$D$138)*(365/12)*GK96</f>
        <v>0</v>
      </c>
      <c r="GL172" s="175">
        <f>$E$172/(Assump!$D$139-Assump!$D$138)*(365/12)*GL96</f>
        <v>0</v>
      </c>
      <c r="GM172" s="175">
        <f>$E$172/(Assump!$D$139-Assump!$D$138)*(365/12)*GM96</f>
        <v>0</v>
      </c>
      <c r="GN172" s="175">
        <f>$E$172/(Assump!$D$139-Assump!$D$138)*(365/12)*GN96</f>
        <v>0</v>
      </c>
      <c r="GO172" s="175">
        <f>$E$172/(Assump!$D$139-Assump!$D$138)*(365/12)*GO96</f>
        <v>0</v>
      </c>
      <c r="GP172" s="175">
        <f>$E$172/(Assump!$D$139-Assump!$D$138)*(365/12)*GP96</f>
        <v>0</v>
      </c>
      <c r="GQ172" s="175">
        <f>$E$172/(Assump!$D$139-Assump!$D$138)*(365/12)*GQ96</f>
        <v>0</v>
      </c>
      <c r="GR172" s="175">
        <f>$E$172/(Assump!$D$139-Assump!$D$138)*(365/12)*GR96</f>
        <v>0</v>
      </c>
      <c r="GS172" s="175">
        <f>$E$172/(Assump!$D$139-Assump!$D$138)*(365/12)*GS96</f>
        <v>0</v>
      </c>
      <c r="GT172" s="175">
        <f>$E$172/(Assump!$D$139-Assump!$D$138)*(365/12)*GT96</f>
        <v>0</v>
      </c>
      <c r="GU172" s="175">
        <f>$E$172/(Assump!$D$139-Assump!$D$138)*(365/12)*GU96</f>
        <v>0</v>
      </c>
      <c r="GV172" s="175">
        <f>$E$172/(Assump!$D$139-Assump!$D$138)*(365/12)*GV96</f>
        <v>0</v>
      </c>
      <c r="GW172" s="175">
        <f>$E$172/(Assump!$D$139-Assump!$D$138)*(365/12)*GW96</f>
        <v>0</v>
      </c>
      <c r="GX172" s="175">
        <f>$E$172/(Assump!$D$139-Assump!$D$138)*(365/12)*GX96</f>
        <v>0</v>
      </c>
      <c r="GY172" s="175">
        <f>$E$172/(Assump!$D$139-Assump!$D$138)*(365/12)*GY96</f>
        <v>0</v>
      </c>
      <c r="GZ172" s="175">
        <f>$E$172/(Assump!$D$139-Assump!$D$138)*(365/12)*GZ96</f>
        <v>0</v>
      </c>
      <c r="HA172" s="175">
        <f>$E$172/(Assump!$D$139-Assump!$D$138)*(365/12)*HA96</f>
        <v>0</v>
      </c>
      <c r="HB172" s="175">
        <f>$E$172/(Assump!$D$139-Assump!$D$138)*(365/12)*HB96</f>
        <v>0</v>
      </c>
      <c r="HC172" s="175">
        <f>$E$172/(Assump!$D$139-Assump!$D$138)*(365/12)*HC96</f>
        <v>0</v>
      </c>
      <c r="HD172" s="175">
        <f>$E$172/(Assump!$D$139-Assump!$D$138)*(365/12)*HD96</f>
        <v>0</v>
      </c>
      <c r="HE172" s="175">
        <f>$E$172/(Assump!$D$139-Assump!$D$138)*(365/12)*HE96</f>
        <v>0</v>
      </c>
      <c r="HF172" s="175">
        <f>$E$172/(Assump!$D$139-Assump!$D$138)*(365/12)*HF96</f>
        <v>0</v>
      </c>
      <c r="HG172" s="175">
        <f>$E$172/(Assump!$D$139-Assump!$D$138)*(365/12)*HG96</f>
        <v>0</v>
      </c>
      <c r="HH172" s="175">
        <f>$E$172/(Assump!$D$139-Assump!$D$138)*(365/12)*HH96</f>
        <v>0</v>
      </c>
      <c r="HI172" s="175">
        <f>$E$172/(Assump!$D$139-Assump!$D$138)*(365/12)*HI96</f>
        <v>0</v>
      </c>
      <c r="HJ172" s="175">
        <f>$E$172/(Assump!$D$139-Assump!$D$138)*(365/12)*HJ96</f>
        <v>0</v>
      </c>
      <c r="HK172" s="175">
        <f>$E$172/(Assump!$D$139-Assump!$D$138)*(365/12)*HK96</f>
        <v>0</v>
      </c>
      <c r="HL172" s="175">
        <f>$E$172/(Assump!$D$139-Assump!$D$138)*(365/12)*HL96</f>
        <v>0</v>
      </c>
      <c r="HM172" s="175">
        <f>$E$172/(Assump!$D$139-Assump!$D$138)*(365/12)*HM96</f>
        <v>0</v>
      </c>
      <c r="HN172" s="175">
        <f>$E$172/(Assump!$D$139-Assump!$D$138)*(365/12)*HN96</f>
        <v>0</v>
      </c>
      <c r="HO172" s="175">
        <f>$E$172/(Assump!$D$139-Assump!$D$138)*(365/12)*HO96</f>
        <v>0</v>
      </c>
      <c r="HP172" s="175">
        <f>$E$172/(Assump!$D$139-Assump!$D$138)*(365/12)*HP96</f>
        <v>0</v>
      </c>
      <c r="HQ172" s="175">
        <f>$E$172/(Assump!$D$139-Assump!$D$138)*(365/12)*HQ96</f>
        <v>0</v>
      </c>
      <c r="HR172" s="175">
        <f>$E$172/(Assump!$D$139-Assump!$D$138)*(365/12)*HR96</f>
        <v>0</v>
      </c>
      <c r="HS172" s="175">
        <f>$E$172/(Assump!$D$139-Assump!$D$138)*(365/12)*HS96</f>
        <v>0</v>
      </c>
      <c r="HT172" s="175">
        <f>$E$172/(Assump!$D$139-Assump!$D$138)*(365/12)*HT96</f>
        <v>0</v>
      </c>
      <c r="HU172" s="175">
        <f>$E$172/(Assump!$D$139-Assump!$D$138)*(365/12)*HU96</f>
        <v>0</v>
      </c>
      <c r="HV172" s="175">
        <f>$E$172/(Assump!$D$139-Assump!$D$138)*(365/12)*HV96</f>
        <v>0</v>
      </c>
      <c r="HW172" s="175">
        <f>$E$172/(Assump!$D$139-Assump!$D$138)*(365/12)*HW96</f>
        <v>0</v>
      </c>
      <c r="HX172" s="175">
        <f>$E$172/(Assump!$D$139-Assump!$D$138)*(365/12)*HX96</f>
        <v>0</v>
      </c>
      <c r="HY172" s="175">
        <f>$E$172/(Assump!$D$139-Assump!$D$138)*(365/12)*HY96</f>
        <v>0</v>
      </c>
      <c r="HZ172" s="175">
        <f>$E$172/(Assump!$D$139-Assump!$D$138)*(365/12)*HZ96</f>
        <v>0</v>
      </c>
      <c r="IA172" s="175">
        <f>$E$172/(Assump!$D$139-Assump!$D$138)*(365/12)*IA96</f>
        <v>0</v>
      </c>
      <c r="IB172" s="175">
        <f>$E$172/(Assump!$D$139-Assump!$D$138)*(365/12)*IB96</f>
        <v>0</v>
      </c>
      <c r="IC172" s="175">
        <f>$E$172/(Assump!$D$139-Assump!$D$138)*(365/12)*IC96</f>
        <v>0</v>
      </c>
      <c r="ID172" s="175">
        <f>$E$172/(Assump!$D$139-Assump!$D$138)*(365/12)*ID96</f>
        <v>0</v>
      </c>
      <c r="IE172" s="175">
        <f>$E$172/(Assump!$D$139-Assump!$D$138)*(365/12)*IE96</f>
        <v>0</v>
      </c>
      <c r="IF172" s="175">
        <f>$E$172/(Assump!$D$139-Assump!$D$138)*(365/12)*IF96</f>
        <v>0</v>
      </c>
      <c r="IG172" s="175">
        <f>$E$172/(Assump!$D$139-Assump!$D$138)*(365/12)*IG96</f>
        <v>0</v>
      </c>
      <c r="IH172" s="175">
        <f>$E$172/(Assump!$D$139-Assump!$D$138)*(365/12)*IH96</f>
        <v>0</v>
      </c>
      <c r="II172" s="175">
        <f>$E$172/(Assump!$D$139-Assump!$D$138)*(365/12)*II96</f>
        <v>0</v>
      </c>
      <c r="IJ172" s="175">
        <f>$E$172/(Assump!$D$139-Assump!$D$138)*(365/12)*IJ96</f>
        <v>0</v>
      </c>
      <c r="IK172" s="175">
        <f>$E$172/(Assump!$D$139-Assump!$D$138)*(365/12)*IK96</f>
        <v>0</v>
      </c>
      <c r="IL172" s="175">
        <f>$E$172/(Assump!$D$139-Assump!$D$138)*(365/12)*IL96</f>
        <v>0</v>
      </c>
    </row>
    <row r="173" spans="2:248" s="48" customFormat="1" ht="10.5" customHeight="1" outlineLevel="2" x14ac:dyDescent="0.2">
      <c r="B173" s="4" t="s">
        <v>326</v>
      </c>
      <c r="C173" s="56" t="s">
        <v>150</v>
      </c>
      <c r="D173" s="85">
        <f>SUM(G173:IL173)</f>
        <v>156.75</v>
      </c>
      <c r="E173" s="85">
        <f>SUM(Assump!D109:D118)*Assump!$D$147*Assump!$D$148/365*(Assump!$D$145-Assump!$D$144)</f>
        <v>156.8404109589041</v>
      </c>
      <c r="G173" s="175">
        <f>$E$173/(Assump!$D$145-Assump!$D$144)*(365/12)*G98</f>
        <v>0</v>
      </c>
      <c r="H173" s="175">
        <f>$E$173/(Assump!$D$145-Assump!$D$144)*(365/12)*H98</f>
        <v>0</v>
      </c>
      <c r="I173" s="175">
        <f>$E$173/(Assump!$D$145-Assump!$D$144)*(365/12)*I98</f>
        <v>0</v>
      </c>
      <c r="J173" s="175">
        <f>$E$173/(Assump!$D$145-Assump!$D$144)*(365/12)*J98</f>
        <v>0</v>
      </c>
      <c r="K173" s="175">
        <f>$E$173/(Assump!$D$145-Assump!$D$144)*(365/12)*K98</f>
        <v>0</v>
      </c>
      <c r="L173" s="175">
        <f>$E$173/(Assump!$D$145-Assump!$D$144)*(365/12)*L98</f>
        <v>0</v>
      </c>
      <c r="M173" s="175">
        <f>$E$173/(Assump!$D$145-Assump!$D$144)*(365/12)*M98</f>
        <v>0</v>
      </c>
      <c r="N173" s="175">
        <f>$E$173/(Assump!$D$145-Assump!$D$144)*(365/12)*N98</f>
        <v>0</v>
      </c>
      <c r="O173" s="175">
        <f>$E$173/(Assump!$D$145-Assump!$D$144)*(365/12)*O98</f>
        <v>0</v>
      </c>
      <c r="P173" s="175">
        <f>$E$173/(Assump!$D$145-Assump!$D$144)*(365/12)*P98</f>
        <v>0</v>
      </c>
      <c r="Q173" s="175">
        <f>$E$173/(Assump!$D$145-Assump!$D$144)*(365/12)*Q98</f>
        <v>0</v>
      </c>
      <c r="R173" s="175">
        <f>$E$173/(Assump!$D$145-Assump!$D$144)*(365/12)*R98</f>
        <v>0</v>
      </c>
      <c r="S173" s="175">
        <f>$E$173/(Assump!$D$145-Assump!$D$144)*(365/12)*S98</f>
        <v>0.6875</v>
      </c>
      <c r="T173" s="175">
        <f>$E$173/(Assump!$D$145-Assump!$D$144)*(365/12)*T98</f>
        <v>0.6875</v>
      </c>
      <c r="U173" s="175">
        <f>$E$173/(Assump!$D$145-Assump!$D$144)*(365/12)*U98</f>
        <v>0.6875</v>
      </c>
      <c r="V173" s="175">
        <f>$E$173/(Assump!$D$145-Assump!$D$144)*(365/12)*V98</f>
        <v>0.6875</v>
      </c>
      <c r="W173" s="175">
        <f>$E$173/(Assump!$D$145-Assump!$D$144)*(365/12)*W98</f>
        <v>0.6875</v>
      </c>
      <c r="X173" s="175">
        <f>$E$173/(Assump!$D$145-Assump!$D$144)*(365/12)*X98</f>
        <v>0.6875</v>
      </c>
      <c r="Y173" s="175">
        <f>$E$173/(Assump!$D$145-Assump!$D$144)*(365/12)*Y98</f>
        <v>0.6875</v>
      </c>
      <c r="Z173" s="175">
        <f>$E$173/(Assump!$D$145-Assump!$D$144)*(365/12)*Z98</f>
        <v>0.6875</v>
      </c>
      <c r="AA173" s="175">
        <f>$E$173/(Assump!$D$145-Assump!$D$144)*(365/12)*AA98</f>
        <v>0.6875</v>
      </c>
      <c r="AB173" s="175">
        <f>$E$173/(Assump!$D$145-Assump!$D$144)*(365/12)*AB98</f>
        <v>0.6875</v>
      </c>
      <c r="AC173" s="175">
        <f>$E$173/(Assump!$D$145-Assump!$D$144)*(365/12)*AC98</f>
        <v>0.6875</v>
      </c>
      <c r="AD173" s="175">
        <f>$E$173/(Assump!$D$145-Assump!$D$144)*(365/12)*AD98</f>
        <v>0.6875</v>
      </c>
      <c r="AE173" s="175">
        <f>$E$173/(Assump!$D$145-Assump!$D$144)*(365/12)*AE98</f>
        <v>0.6875</v>
      </c>
      <c r="AF173" s="175">
        <f>$E$173/(Assump!$D$145-Assump!$D$144)*(365/12)*AF98</f>
        <v>0.6875</v>
      </c>
      <c r="AG173" s="175">
        <f>$E$173/(Assump!$D$145-Assump!$D$144)*(365/12)*AG98</f>
        <v>0.6875</v>
      </c>
      <c r="AH173" s="175">
        <f>$E$173/(Assump!$D$145-Assump!$D$144)*(365/12)*AH98</f>
        <v>0.6875</v>
      </c>
      <c r="AI173" s="175">
        <f>$E$173/(Assump!$D$145-Assump!$D$144)*(365/12)*AI98</f>
        <v>0.6875</v>
      </c>
      <c r="AJ173" s="175">
        <f>$E$173/(Assump!$D$145-Assump!$D$144)*(365/12)*AJ98</f>
        <v>0.6875</v>
      </c>
      <c r="AK173" s="175">
        <f>$E$173/(Assump!$D$145-Assump!$D$144)*(365/12)*AK98</f>
        <v>0.6875</v>
      </c>
      <c r="AL173" s="175">
        <f>$E$173/(Assump!$D$145-Assump!$D$144)*(365/12)*AL98</f>
        <v>0.6875</v>
      </c>
      <c r="AM173" s="175">
        <f>$E$173/(Assump!$D$145-Assump!$D$144)*(365/12)*AM98</f>
        <v>0.6875</v>
      </c>
      <c r="AN173" s="175">
        <f>$E$173/(Assump!$D$145-Assump!$D$144)*(365/12)*AN98</f>
        <v>0.6875</v>
      </c>
      <c r="AO173" s="175">
        <f>$E$173/(Assump!$D$145-Assump!$D$144)*(365/12)*AO98</f>
        <v>0.6875</v>
      </c>
      <c r="AP173" s="175">
        <f>$E$173/(Assump!$D$145-Assump!$D$144)*(365/12)*AP98</f>
        <v>0.6875</v>
      </c>
      <c r="AQ173" s="175">
        <f>$E$173/(Assump!$D$145-Assump!$D$144)*(365/12)*AQ98</f>
        <v>0.6875</v>
      </c>
      <c r="AR173" s="175">
        <f>$E$173/(Assump!$D$145-Assump!$D$144)*(365/12)*AR98</f>
        <v>0.6875</v>
      </c>
      <c r="AS173" s="175">
        <f>$E$173/(Assump!$D$145-Assump!$D$144)*(365/12)*AS98</f>
        <v>0.6875</v>
      </c>
      <c r="AT173" s="175">
        <f>$E$173/(Assump!$D$145-Assump!$D$144)*(365/12)*AT98</f>
        <v>0.6875</v>
      </c>
      <c r="AU173" s="175">
        <f>$E$173/(Assump!$D$145-Assump!$D$144)*(365/12)*AU98</f>
        <v>0.6875</v>
      </c>
      <c r="AV173" s="175">
        <f>$E$173/(Assump!$D$145-Assump!$D$144)*(365/12)*AV98</f>
        <v>0.6875</v>
      </c>
      <c r="AW173" s="175">
        <f>$E$173/(Assump!$D$145-Assump!$D$144)*(365/12)*AW98</f>
        <v>0.6875</v>
      </c>
      <c r="AX173" s="175">
        <f>$E$173/(Assump!$D$145-Assump!$D$144)*(365/12)*AX98</f>
        <v>0.6875</v>
      </c>
      <c r="AY173" s="175">
        <f>$E$173/(Assump!$D$145-Assump!$D$144)*(365/12)*AY98</f>
        <v>0.6875</v>
      </c>
      <c r="AZ173" s="175">
        <f>$E$173/(Assump!$D$145-Assump!$D$144)*(365/12)*AZ98</f>
        <v>0.6875</v>
      </c>
      <c r="BA173" s="175">
        <f>$E$173/(Assump!$D$145-Assump!$D$144)*(365/12)*BA98</f>
        <v>0.6875</v>
      </c>
      <c r="BB173" s="175">
        <f>$E$173/(Assump!$D$145-Assump!$D$144)*(365/12)*BB98</f>
        <v>0.6875</v>
      </c>
      <c r="BC173" s="175">
        <f>$E$173/(Assump!$D$145-Assump!$D$144)*(365/12)*BC98</f>
        <v>0.6875</v>
      </c>
      <c r="BD173" s="175">
        <f>$E$173/(Assump!$D$145-Assump!$D$144)*(365/12)*BD98</f>
        <v>0.6875</v>
      </c>
      <c r="BE173" s="175">
        <f>$E$173/(Assump!$D$145-Assump!$D$144)*(365/12)*BE98</f>
        <v>0.6875</v>
      </c>
      <c r="BF173" s="175">
        <f>$E$173/(Assump!$D$145-Assump!$D$144)*(365/12)*BF98</f>
        <v>0.6875</v>
      </c>
      <c r="BG173" s="175">
        <f>$E$173/(Assump!$D$145-Assump!$D$144)*(365/12)*BG98</f>
        <v>0.6875</v>
      </c>
      <c r="BH173" s="175">
        <f>$E$173/(Assump!$D$145-Assump!$D$144)*(365/12)*BH98</f>
        <v>0.6875</v>
      </c>
      <c r="BI173" s="175">
        <f>$E$173/(Assump!$D$145-Assump!$D$144)*(365/12)*BI98</f>
        <v>0.6875</v>
      </c>
      <c r="BJ173" s="175">
        <f>$E$173/(Assump!$D$145-Assump!$D$144)*(365/12)*BJ98</f>
        <v>0.6875</v>
      </c>
      <c r="BK173" s="175">
        <f>$E$173/(Assump!$D$145-Assump!$D$144)*(365/12)*BK98</f>
        <v>0.6875</v>
      </c>
      <c r="BL173" s="175">
        <f>$E$173/(Assump!$D$145-Assump!$D$144)*(365/12)*BL98</f>
        <v>0.6875</v>
      </c>
      <c r="BM173" s="175">
        <f>$E$173/(Assump!$D$145-Assump!$D$144)*(365/12)*BM98</f>
        <v>0.6875</v>
      </c>
      <c r="BN173" s="175">
        <f>$E$173/(Assump!$D$145-Assump!$D$144)*(365/12)*BN98</f>
        <v>0.6875</v>
      </c>
      <c r="BO173" s="175">
        <f>$E$173/(Assump!$D$145-Assump!$D$144)*(365/12)*BO98</f>
        <v>0.6875</v>
      </c>
      <c r="BP173" s="175">
        <f>$E$173/(Assump!$D$145-Assump!$D$144)*(365/12)*BP98</f>
        <v>0.6875</v>
      </c>
      <c r="BQ173" s="175">
        <f>$E$173/(Assump!$D$145-Assump!$D$144)*(365/12)*BQ98</f>
        <v>0.6875</v>
      </c>
      <c r="BR173" s="175">
        <f>$E$173/(Assump!$D$145-Assump!$D$144)*(365/12)*BR98</f>
        <v>0.6875</v>
      </c>
      <c r="BS173" s="175">
        <f>$E$173/(Assump!$D$145-Assump!$D$144)*(365/12)*BS98</f>
        <v>0.6875</v>
      </c>
      <c r="BT173" s="175">
        <f>$E$173/(Assump!$D$145-Assump!$D$144)*(365/12)*BT98</f>
        <v>0.6875</v>
      </c>
      <c r="BU173" s="175">
        <f>$E$173/(Assump!$D$145-Assump!$D$144)*(365/12)*BU98</f>
        <v>0.6875</v>
      </c>
      <c r="BV173" s="175">
        <f>$E$173/(Assump!$D$145-Assump!$D$144)*(365/12)*BV98</f>
        <v>0.6875</v>
      </c>
      <c r="BW173" s="175">
        <f>$E$173/(Assump!$D$145-Assump!$D$144)*(365/12)*BW98</f>
        <v>0.6875</v>
      </c>
      <c r="BX173" s="175">
        <f>$E$173/(Assump!$D$145-Assump!$D$144)*(365/12)*BX98</f>
        <v>0.6875</v>
      </c>
      <c r="BY173" s="175">
        <f>$E$173/(Assump!$D$145-Assump!$D$144)*(365/12)*BY98</f>
        <v>0.6875</v>
      </c>
      <c r="BZ173" s="175">
        <f>$E$173/(Assump!$D$145-Assump!$D$144)*(365/12)*BZ98</f>
        <v>0.6875</v>
      </c>
      <c r="CA173" s="175">
        <f>$E$173/(Assump!$D$145-Assump!$D$144)*(365/12)*CA98</f>
        <v>0.6875</v>
      </c>
      <c r="CB173" s="175">
        <f>$E$173/(Assump!$D$145-Assump!$D$144)*(365/12)*CB98</f>
        <v>0.6875</v>
      </c>
      <c r="CC173" s="175">
        <f>$E$173/(Assump!$D$145-Assump!$D$144)*(365/12)*CC98</f>
        <v>0.6875</v>
      </c>
      <c r="CD173" s="175">
        <f>$E$173/(Assump!$D$145-Assump!$D$144)*(365/12)*CD98</f>
        <v>0.6875</v>
      </c>
      <c r="CE173" s="175">
        <f>$E$173/(Assump!$D$145-Assump!$D$144)*(365/12)*CE98</f>
        <v>0.6875</v>
      </c>
      <c r="CF173" s="175">
        <f>$E$173/(Assump!$D$145-Assump!$D$144)*(365/12)*CF98</f>
        <v>0.6875</v>
      </c>
      <c r="CG173" s="175">
        <f>$E$173/(Assump!$D$145-Assump!$D$144)*(365/12)*CG98</f>
        <v>0.6875</v>
      </c>
      <c r="CH173" s="175">
        <f>$E$173/(Assump!$D$145-Assump!$D$144)*(365/12)*CH98</f>
        <v>0.6875</v>
      </c>
      <c r="CI173" s="175">
        <f>$E$173/(Assump!$D$145-Assump!$D$144)*(365/12)*CI98</f>
        <v>0.6875</v>
      </c>
      <c r="CJ173" s="175">
        <f>$E$173/(Assump!$D$145-Assump!$D$144)*(365/12)*CJ98</f>
        <v>0.6875</v>
      </c>
      <c r="CK173" s="175">
        <f>$E$173/(Assump!$D$145-Assump!$D$144)*(365/12)*CK98</f>
        <v>0.6875</v>
      </c>
      <c r="CL173" s="175">
        <f>$E$173/(Assump!$D$145-Assump!$D$144)*(365/12)*CL98</f>
        <v>0.6875</v>
      </c>
      <c r="CM173" s="175">
        <f>$E$173/(Assump!$D$145-Assump!$D$144)*(365/12)*CM98</f>
        <v>0.6875</v>
      </c>
      <c r="CN173" s="175">
        <f>$E$173/(Assump!$D$145-Assump!$D$144)*(365/12)*CN98</f>
        <v>0.6875</v>
      </c>
      <c r="CO173" s="175">
        <f>$E$173/(Assump!$D$145-Assump!$D$144)*(365/12)*CO98</f>
        <v>0.6875</v>
      </c>
      <c r="CP173" s="175">
        <f>$E$173/(Assump!$D$145-Assump!$D$144)*(365/12)*CP98</f>
        <v>0.6875</v>
      </c>
      <c r="CQ173" s="175">
        <f>$E$173/(Assump!$D$145-Assump!$D$144)*(365/12)*CQ98</f>
        <v>0.6875</v>
      </c>
      <c r="CR173" s="175">
        <f>$E$173/(Assump!$D$145-Assump!$D$144)*(365/12)*CR98</f>
        <v>0.6875</v>
      </c>
      <c r="CS173" s="175">
        <f>$E$173/(Assump!$D$145-Assump!$D$144)*(365/12)*CS98</f>
        <v>0.6875</v>
      </c>
      <c r="CT173" s="175">
        <f>$E$173/(Assump!$D$145-Assump!$D$144)*(365/12)*CT98</f>
        <v>0.6875</v>
      </c>
      <c r="CU173" s="175">
        <f>$E$173/(Assump!$D$145-Assump!$D$144)*(365/12)*CU98</f>
        <v>0.6875</v>
      </c>
      <c r="CV173" s="175">
        <f>$E$173/(Assump!$D$145-Assump!$D$144)*(365/12)*CV98</f>
        <v>0.6875</v>
      </c>
      <c r="CW173" s="175">
        <f>$E$173/(Assump!$D$145-Assump!$D$144)*(365/12)*CW98</f>
        <v>0.6875</v>
      </c>
      <c r="CX173" s="175">
        <f>$E$173/(Assump!$D$145-Assump!$D$144)*(365/12)*CX98</f>
        <v>0.6875</v>
      </c>
      <c r="CY173" s="175">
        <f>$E$173/(Assump!$D$145-Assump!$D$144)*(365/12)*CY98</f>
        <v>0.6875</v>
      </c>
      <c r="CZ173" s="175">
        <f>$E$173/(Assump!$D$145-Assump!$D$144)*(365/12)*CZ98</f>
        <v>0.6875</v>
      </c>
      <c r="DA173" s="175">
        <f>$E$173/(Assump!$D$145-Assump!$D$144)*(365/12)*DA98</f>
        <v>0.6875</v>
      </c>
      <c r="DB173" s="175">
        <f>$E$173/(Assump!$D$145-Assump!$D$144)*(365/12)*DB98</f>
        <v>0.6875</v>
      </c>
      <c r="DC173" s="175">
        <f>$E$173/(Assump!$D$145-Assump!$D$144)*(365/12)*DC98</f>
        <v>0.6875</v>
      </c>
      <c r="DD173" s="175">
        <f>$E$173/(Assump!$D$145-Assump!$D$144)*(365/12)*DD98</f>
        <v>0.6875</v>
      </c>
      <c r="DE173" s="175">
        <f>$E$173/(Assump!$D$145-Assump!$D$144)*(365/12)*DE98</f>
        <v>0.6875</v>
      </c>
      <c r="DF173" s="175">
        <f>$E$173/(Assump!$D$145-Assump!$D$144)*(365/12)*DF98</f>
        <v>0.6875</v>
      </c>
      <c r="DG173" s="175">
        <f>$E$173/(Assump!$D$145-Assump!$D$144)*(365/12)*DG98</f>
        <v>0.6875</v>
      </c>
      <c r="DH173" s="175">
        <f>$E$173/(Assump!$D$145-Assump!$D$144)*(365/12)*DH98</f>
        <v>0.6875</v>
      </c>
      <c r="DI173" s="175">
        <f>$E$173/(Assump!$D$145-Assump!$D$144)*(365/12)*DI98</f>
        <v>0.6875</v>
      </c>
      <c r="DJ173" s="175">
        <f>$E$173/(Assump!$D$145-Assump!$D$144)*(365/12)*DJ98</f>
        <v>0.6875</v>
      </c>
      <c r="DK173" s="175">
        <f>$E$173/(Assump!$D$145-Assump!$D$144)*(365/12)*DK98</f>
        <v>0.6875</v>
      </c>
      <c r="DL173" s="175">
        <f>$E$173/(Assump!$D$145-Assump!$D$144)*(365/12)*DL98</f>
        <v>0.6875</v>
      </c>
      <c r="DM173" s="175">
        <f>$E$173/(Assump!$D$145-Assump!$D$144)*(365/12)*DM98</f>
        <v>0.6875</v>
      </c>
      <c r="DN173" s="175">
        <f>$E$173/(Assump!$D$145-Assump!$D$144)*(365/12)*DN98</f>
        <v>0.6875</v>
      </c>
      <c r="DO173" s="175">
        <f>$E$173/(Assump!$D$145-Assump!$D$144)*(365/12)*DO98</f>
        <v>0.6875</v>
      </c>
      <c r="DP173" s="175">
        <f>$E$173/(Assump!$D$145-Assump!$D$144)*(365/12)*DP98</f>
        <v>0.6875</v>
      </c>
      <c r="DQ173" s="175">
        <f>$E$173/(Assump!$D$145-Assump!$D$144)*(365/12)*DQ98</f>
        <v>0.6875</v>
      </c>
      <c r="DR173" s="175">
        <f>$E$173/(Assump!$D$145-Assump!$D$144)*(365/12)*DR98</f>
        <v>0.6875</v>
      </c>
      <c r="DS173" s="175">
        <f>$E$173/(Assump!$D$145-Assump!$D$144)*(365/12)*DS98</f>
        <v>0.6875</v>
      </c>
      <c r="DT173" s="175">
        <f>$E$173/(Assump!$D$145-Assump!$D$144)*(365/12)*DT98</f>
        <v>0.6875</v>
      </c>
      <c r="DU173" s="175">
        <f>$E$173/(Assump!$D$145-Assump!$D$144)*(365/12)*DU98</f>
        <v>0.6875</v>
      </c>
      <c r="DV173" s="175">
        <f>$E$173/(Assump!$D$145-Assump!$D$144)*(365/12)*DV98</f>
        <v>0.6875</v>
      </c>
      <c r="DW173" s="175">
        <f>$E$173/(Assump!$D$145-Assump!$D$144)*(365/12)*DW98</f>
        <v>0.6875</v>
      </c>
      <c r="DX173" s="175">
        <f>$E$173/(Assump!$D$145-Assump!$D$144)*(365/12)*DX98</f>
        <v>0.6875</v>
      </c>
      <c r="DY173" s="175">
        <f>$E$173/(Assump!$D$145-Assump!$D$144)*(365/12)*DY98</f>
        <v>0.6875</v>
      </c>
      <c r="DZ173" s="175">
        <f>$E$173/(Assump!$D$145-Assump!$D$144)*(365/12)*DZ98</f>
        <v>0.6875</v>
      </c>
      <c r="EA173" s="175">
        <f>$E$173/(Assump!$D$145-Assump!$D$144)*(365/12)*EA98</f>
        <v>0.6875</v>
      </c>
      <c r="EB173" s="175">
        <f>$E$173/(Assump!$D$145-Assump!$D$144)*(365/12)*EB98</f>
        <v>0.6875</v>
      </c>
      <c r="EC173" s="175">
        <f>$E$173/(Assump!$D$145-Assump!$D$144)*(365/12)*EC98</f>
        <v>0.6875</v>
      </c>
      <c r="ED173" s="175">
        <f>$E$173/(Assump!$D$145-Assump!$D$144)*(365/12)*ED98</f>
        <v>0.6875</v>
      </c>
      <c r="EE173" s="175">
        <f>$E$173/(Assump!$D$145-Assump!$D$144)*(365/12)*EE98</f>
        <v>0.6875</v>
      </c>
      <c r="EF173" s="175">
        <f>$E$173/(Assump!$D$145-Assump!$D$144)*(365/12)*EF98</f>
        <v>0.6875</v>
      </c>
      <c r="EG173" s="175">
        <f>$E$173/(Assump!$D$145-Assump!$D$144)*(365/12)*EG98</f>
        <v>0.6875</v>
      </c>
      <c r="EH173" s="175">
        <f>$E$173/(Assump!$D$145-Assump!$D$144)*(365/12)*EH98</f>
        <v>0.6875</v>
      </c>
      <c r="EI173" s="175">
        <f>$E$173/(Assump!$D$145-Assump!$D$144)*(365/12)*EI98</f>
        <v>0.6875</v>
      </c>
      <c r="EJ173" s="175">
        <f>$E$173/(Assump!$D$145-Assump!$D$144)*(365/12)*EJ98</f>
        <v>0.6875</v>
      </c>
      <c r="EK173" s="175">
        <f>$E$173/(Assump!$D$145-Assump!$D$144)*(365/12)*EK98</f>
        <v>0.6875</v>
      </c>
      <c r="EL173" s="175">
        <f>$E$173/(Assump!$D$145-Assump!$D$144)*(365/12)*EL98</f>
        <v>0.6875</v>
      </c>
      <c r="EM173" s="175">
        <f>$E$173/(Assump!$D$145-Assump!$D$144)*(365/12)*EM98</f>
        <v>0.6875</v>
      </c>
      <c r="EN173" s="175">
        <f>$E$173/(Assump!$D$145-Assump!$D$144)*(365/12)*EN98</f>
        <v>0.6875</v>
      </c>
      <c r="EO173" s="175">
        <f>$E$173/(Assump!$D$145-Assump!$D$144)*(365/12)*EO98</f>
        <v>0.6875</v>
      </c>
      <c r="EP173" s="175">
        <f>$E$173/(Assump!$D$145-Assump!$D$144)*(365/12)*EP98</f>
        <v>0.6875</v>
      </c>
      <c r="EQ173" s="175">
        <f>$E$173/(Assump!$D$145-Assump!$D$144)*(365/12)*EQ98</f>
        <v>0.6875</v>
      </c>
      <c r="ER173" s="175">
        <f>$E$173/(Assump!$D$145-Assump!$D$144)*(365/12)*ER98</f>
        <v>0.6875</v>
      </c>
      <c r="ES173" s="175">
        <f>$E$173/(Assump!$D$145-Assump!$D$144)*(365/12)*ES98</f>
        <v>0.6875</v>
      </c>
      <c r="ET173" s="175">
        <f>$E$173/(Assump!$D$145-Assump!$D$144)*(365/12)*ET98</f>
        <v>0.6875</v>
      </c>
      <c r="EU173" s="175">
        <f>$E$173/(Assump!$D$145-Assump!$D$144)*(365/12)*EU98</f>
        <v>0.6875</v>
      </c>
      <c r="EV173" s="175">
        <f>$E$173/(Assump!$D$145-Assump!$D$144)*(365/12)*EV98</f>
        <v>0.6875</v>
      </c>
      <c r="EW173" s="175">
        <f>$E$173/(Assump!$D$145-Assump!$D$144)*(365/12)*EW98</f>
        <v>0.6875</v>
      </c>
      <c r="EX173" s="175">
        <f>$E$173/(Assump!$D$145-Assump!$D$144)*(365/12)*EX98</f>
        <v>0.6875</v>
      </c>
      <c r="EY173" s="175">
        <f>$E$173/(Assump!$D$145-Assump!$D$144)*(365/12)*EY98</f>
        <v>0.6875</v>
      </c>
      <c r="EZ173" s="175">
        <f>$E$173/(Assump!$D$145-Assump!$D$144)*(365/12)*EZ98</f>
        <v>0.6875</v>
      </c>
      <c r="FA173" s="175">
        <f>$E$173/(Assump!$D$145-Assump!$D$144)*(365/12)*FA98</f>
        <v>0.6875</v>
      </c>
      <c r="FB173" s="175">
        <f>$E$173/(Assump!$D$145-Assump!$D$144)*(365/12)*FB98</f>
        <v>0.6875</v>
      </c>
      <c r="FC173" s="175">
        <f>$E$173/(Assump!$D$145-Assump!$D$144)*(365/12)*FC98</f>
        <v>0.6875</v>
      </c>
      <c r="FD173" s="175">
        <f>$E$173/(Assump!$D$145-Assump!$D$144)*(365/12)*FD98</f>
        <v>0.6875</v>
      </c>
      <c r="FE173" s="175">
        <f>$E$173/(Assump!$D$145-Assump!$D$144)*(365/12)*FE98</f>
        <v>0.6875</v>
      </c>
      <c r="FF173" s="175">
        <f>$E$173/(Assump!$D$145-Assump!$D$144)*(365/12)*FF98</f>
        <v>0.6875</v>
      </c>
      <c r="FG173" s="175">
        <f>$E$173/(Assump!$D$145-Assump!$D$144)*(365/12)*FG98</f>
        <v>0.6875</v>
      </c>
      <c r="FH173" s="175">
        <f>$E$173/(Assump!$D$145-Assump!$D$144)*(365/12)*FH98</f>
        <v>0.6875</v>
      </c>
      <c r="FI173" s="175">
        <f>$E$173/(Assump!$D$145-Assump!$D$144)*(365/12)*FI98</f>
        <v>0.6875</v>
      </c>
      <c r="FJ173" s="175">
        <f>$E$173/(Assump!$D$145-Assump!$D$144)*(365/12)*FJ98</f>
        <v>0.6875</v>
      </c>
      <c r="FK173" s="175">
        <f>$E$173/(Assump!$D$145-Assump!$D$144)*(365/12)*FK98</f>
        <v>0.6875</v>
      </c>
      <c r="FL173" s="175">
        <f>$E$173/(Assump!$D$145-Assump!$D$144)*(365/12)*FL98</f>
        <v>0.6875</v>
      </c>
      <c r="FM173" s="175">
        <f>$E$173/(Assump!$D$145-Assump!$D$144)*(365/12)*FM98</f>
        <v>0.6875</v>
      </c>
      <c r="FN173" s="175">
        <f>$E$173/(Assump!$D$145-Assump!$D$144)*(365/12)*FN98</f>
        <v>0.6875</v>
      </c>
      <c r="FO173" s="175">
        <f>$E$173/(Assump!$D$145-Assump!$D$144)*(365/12)*FO98</f>
        <v>0.6875</v>
      </c>
      <c r="FP173" s="175">
        <f>$E$173/(Assump!$D$145-Assump!$D$144)*(365/12)*FP98</f>
        <v>0.6875</v>
      </c>
      <c r="FQ173" s="175">
        <f>$E$173/(Assump!$D$145-Assump!$D$144)*(365/12)*FQ98</f>
        <v>0.6875</v>
      </c>
      <c r="FR173" s="175">
        <f>$E$173/(Assump!$D$145-Assump!$D$144)*(365/12)*FR98</f>
        <v>0.6875</v>
      </c>
      <c r="FS173" s="175">
        <f>$E$173/(Assump!$D$145-Assump!$D$144)*(365/12)*FS98</f>
        <v>0.6875</v>
      </c>
      <c r="FT173" s="175">
        <f>$E$173/(Assump!$D$145-Assump!$D$144)*(365/12)*FT98</f>
        <v>0.6875</v>
      </c>
      <c r="FU173" s="175">
        <f>$E$173/(Assump!$D$145-Assump!$D$144)*(365/12)*FU98</f>
        <v>0.6875</v>
      </c>
      <c r="FV173" s="175">
        <f>$E$173/(Assump!$D$145-Assump!$D$144)*(365/12)*FV98</f>
        <v>0.6875</v>
      </c>
      <c r="FW173" s="175">
        <f>$E$173/(Assump!$D$145-Assump!$D$144)*(365/12)*FW98</f>
        <v>0.6875</v>
      </c>
      <c r="FX173" s="175">
        <f>$E$173/(Assump!$D$145-Assump!$D$144)*(365/12)*FX98</f>
        <v>0.6875</v>
      </c>
      <c r="FY173" s="175">
        <f>$E$173/(Assump!$D$145-Assump!$D$144)*(365/12)*FY98</f>
        <v>0.6875</v>
      </c>
      <c r="FZ173" s="175">
        <f>$E$173/(Assump!$D$145-Assump!$D$144)*(365/12)*FZ98</f>
        <v>0.6875</v>
      </c>
      <c r="GA173" s="175">
        <f>$E$173/(Assump!$D$145-Assump!$D$144)*(365/12)*GA98</f>
        <v>0.6875</v>
      </c>
      <c r="GB173" s="175">
        <f>$E$173/(Assump!$D$145-Assump!$D$144)*(365/12)*GB98</f>
        <v>0.6875</v>
      </c>
      <c r="GC173" s="175">
        <f>$E$173/(Assump!$D$145-Assump!$D$144)*(365/12)*GC98</f>
        <v>0.6875</v>
      </c>
      <c r="GD173" s="175">
        <f>$E$173/(Assump!$D$145-Assump!$D$144)*(365/12)*GD98</f>
        <v>0.6875</v>
      </c>
      <c r="GE173" s="175">
        <f>$E$173/(Assump!$D$145-Assump!$D$144)*(365/12)*GE98</f>
        <v>0.6875</v>
      </c>
      <c r="GF173" s="175">
        <f>$E$173/(Assump!$D$145-Assump!$D$144)*(365/12)*GF98</f>
        <v>0.6875</v>
      </c>
      <c r="GG173" s="175">
        <f>$E$173/(Assump!$D$145-Assump!$D$144)*(365/12)*GG98</f>
        <v>0.6875</v>
      </c>
      <c r="GH173" s="175">
        <f>$E$173/(Assump!$D$145-Assump!$D$144)*(365/12)*GH98</f>
        <v>0.6875</v>
      </c>
      <c r="GI173" s="175">
        <f>$E$173/(Assump!$D$145-Assump!$D$144)*(365/12)*GI98</f>
        <v>0.6875</v>
      </c>
      <c r="GJ173" s="175">
        <f>$E$173/(Assump!$D$145-Assump!$D$144)*(365/12)*GJ98</f>
        <v>0.6875</v>
      </c>
      <c r="GK173" s="175">
        <f>$E$173/(Assump!$D$145-Assump!$D$144)*(365/12)*GK98</f>
        <v>0.6875</v>
      </c>
      <c r="GL173" s="175">
        <f>$E$173/(Assump!$D$145-Assump!$D$144)*(365/12)*GL98</f>
        <v>0.6875</v>
      </c>
      <c r="GM173" s="175">
        <f>$E$173/(Assump!$D$145-Assump!$D$144)*(365/12)*GM98</f>
        <v>0.6875</v>
      </c>
      <c r="GN173" s="175">
        <f>$E$173/(Assump!$D$145-Assump!$D$144)*(365/12)*GN98</f>
        <v>0.6875</v>
      </c>
      <c r="GO173" s="175">
        <f>$E$173/(Assump!$D$145-Assump!$D$144)*(365/12)*GO98</f>
        <v>0.6875</v>
      </c>
      <c r="GP173" s="175">
        <f>$E$173/(Assump!$D$145-Assump!$D$144)*(365/12)*GP98</f>
        <v>0.6875</v>
      </c>
      <c r="GQ173" s="175">
        <f>$E$173/(Assump!$D$145-Assump!$D$144)*(365/12)*GQ98</f>
        <v>0.6875</v>
      </c>
      <c r="GR173" s="175">
        <f>$E$173/(Assump!$D$145-Assump!$D$144)*(365/12)*GR98</f>
        <v>0.6875</v>
      </c>
      <c r="GS173" s="175">
        <f>$E$173/(Assump!$D$145-Assump!$D$144)*(365/12)*GS98</f>
        <v>0.6875</v>
      </c>
      <c r="GT173" s="175">
        <f>$E$173/(Assump!$D$145-Assump!$D$144)*(365/12)*GT98</f>
        <v>0.6875</v>
      </c>
      <c r="GU173" s="175">
        <f>$E$173/(Assump!$D$145-Assump!$D$144)*(365/12)*GU98</f>
        <v>0.6875</v>
      </c>
      <c r="GV173" s="175">
        <f>$E$173/(Assump!$D$145-Assump!$D$144)*(365/12)*GV98</f>
        <v>0.6875</v>
      </c>
      <c r="GW173" s="175">
        <f>$E$173/(Assump!$D$145-Assump!$D$144)*(365/12)*GW98</f>
        <v>0.6875</v>
      </c>
      <c r="GX173" s="175">
        <f>$E$173/(Assump!$D$145-Assump!$D$144)*(365/12)*GX98</f>
        <v>0.6875</v>
      </c>
      <c r="GY173" s="175">
        <f>$E$173/(Assump!$D$145-Assump!$D$144)*(365/12)*GY98</f>
        <v>0.6875</v>
      </c>
      <c r="GZ173" s="175">
        <f>$E$173/(Assump!$D$145-Assump!$D$144)*(365/12)*GZ98</f>
        <v>0.6875</v>
      </c>
      <c r="HA173" s="175">
        <f>$E$173/(Assump!$D$145-Assump!$D$144)*(365/12)*HA98</f>
        <v>0.6875</v>
      </c>
      <c r="HB173" s="175">
        <f>$E$173/(Assump!$D$145-Assump!$D$144)*(365/12)*HB98</f>
        <v>0.6875</v>
      </c>
      <c r="HC173" s="175">
        <f>$E$173/(Assump!$D$145-Assump!$D$144)*(365/12)*HC98</f>
        <v>0.6875</v>
      </c>
      <c r="HD173" s="175">
        <f>$E$173/(Assump!$D$145-Assump!$D$144)*(365/12)*HD98</f>
        <v>0.6875</v>
      </c>
      <c r="HE173" s="175">
        <f>$E$173/(Assump!$D$145-Assump!$D$144)*(365/12)*HE98</f>
        <v>0.6875</v>
      </c>
      <c r="HF173" s="175">
        <f>$E$173/(Assump!$D$145-Assump!$D$144)*(365/12)*HF98</f>
        <v>0.6875</v>
      </c>
      <c r="HG173" s="175">
        <f>$E$173/(Assump!$D$145-Assump!$D$144)*(365/12)*HG98</f>
        <v>0.6875</v>
      </c>
      <c r="HH173" s="175">
        <f>$E$173/(Assump!$D$145-Assump!$D$144)*(365/12)*HH98</f>
        <v>0.6875</v>
      </c>
      <c r="HI173" s="175">
        <f>$E$173/(Assump!$D$145-Assump!$D$144)*(365/12)*HI98</f>
        <v>0.6875</v>
      </c>
      <c r="HJ173" s="175">
        <f>$E$173/(Assump!$D$145-Assump!$D$144)*(365/12)*HJ98</f>
        <v>0.6875</v>
      </c>
      <c r="HK173" s="175">
        <f>$E$173/(Assump!$D$145-Assump!$D$144)*(365/12)*HK98</f>
        <v>0.6875</v>
      </c>
      <c r="HL173" s="175">
        <f>$E$173/(Assump!$D$145-Assump!$D$144)*(365/12)*HL98</f>
        <v>0.6875</v>
      </c>
      <c r="HM173" s="175">
        <f>$E$173/(Assump!$D$145-Assump!$D$144)*(365/12)*HM98</f>
        <v>0.6875</v>
      </c>
      <c r="HN173" s="175">
        <f>$E$173/(Assump!$D$145-Assump!$D$144)*(365/12)*HN98</f>
        <v>0.6875</v>
      </c>
      <c r="HO173" s="175">
        <f>$E$173/(Assump!$D$145-Assump!$D$144)*(365/12)*HO98</f>
        <v>0.6875</v>
      </c>
      <c r="HP173" s="175">
        <f>$E$173/(Assump!$D$145-Assump!$D$144)*(365/12)*HP98</f>
        <v>0.6875</v>
      </c>
      <c r="HQ173" s="175">
        <f>$E$173/(Assump!$D$145-Assump!$D$144)*(365/12)*HQ98</f>
        <v>0.6875</v>
      </c>
      <c r="HR173" s="175">
        <f>$E$173/(Assump!$D$145-Assump!$D$144)*(365/12)*HR98</f>
        <v>0.6875</v>
      </c>
      <c r="HS173" s="175">
        <f>$E$173/(Assump!$D$145-Assump!$D$144)*(365/12)*HS98</f>
        <v>0.6875</v>
      </c>
      <c r="HT173" s="175">
        <f>$E$173/(Assump!$D$145-Assump!$D$144)*(365/12)*HT98</f>
        <v>0.6875</v>
      </c>
      <c r="HU173" s="175">
        <f>$E$173/(Assump!$D$145-Assump!$D$144)*(365/12)*HU98</f>
        <v>0.6875</v>
      </c>
      <c r="HV173" s="175">
        <f>$E$173/(Assump!$D$145-Assump!$D$144)*(365/12)*HV98</f>
        <v>0.6875</v>
      </c>
      <c r="HW173" s="175">
        <f>$E$173/(Assump!$D$145-Assump!$D$144)*(365/12)*HW98</f>
        <v>0.6875</v>
      </c>
      <c r="HX173" s="175">
        <f>$E$173/(Assump!$D$145-Assump!$D$144)*(365/12)*HX98</f>
        <v>0.6875</v>
      </c>
      <c r="HY173" s="175">
        <f>$E$173/(Assump!$D$145-Assump!$D$144)*(365/12)*HY98</f>
        <v>0.6875</v>
      </c>
      <c r="HZ173" s="175">
        <f>$E$173/(Assump!$D$145-Assump!$D$144)*(365/12)*HZ98</f>
        <v>0.6875</v>
      </c>
      <c r="IA173" s="175">
        <f>$E$173/(Assump!$D$145-Assump!$D$144)*(365/12)*IA98</f>
        <v>0.6875</v>
      </c>
      <c r="IB173" s="175">
        <f>$E$173/(Assump!$D$145-Assump!$D$144)*(365/12)*IB98</f>
        <v>0.6875</v>
      </c>
      <c r="IC173" s="175">
        <f>$E$173/(Assump!$D$145-Assump!$D$144)*(365/12)*IC98</f>
        <v>0.6875</v>
      </c>
      <c r="ID173" s="175">
        <f>$E$173/(Assump!$D$145-Assump!$D$144)*(365/12)*ID98</f>
        <v>0.6875</v>
      </c>
      <c r="IE173" s="175">
        <f>$E$173/(Assump!$D$145-Assump!$D$144)*(365/12)*IE98</f>
        <v>0.6875</v>
      </c>
      <c r="IF173" s="175">
        <f>$E$173/(Assump!$D$145-Assump!$D$144)*(365/12)*IF98</f>
        <v>0.6875</v>
      </c>
      <c r="IG173" s="175">
        <f>$E$173/(Assump!$D$145-Assump!$D$144)*(365/12)*IG98</f>
        <v>0.6875</v>
      </c>
      <c r="IH173" s="175">
        <f>$E$173/(Assump!$D$145-Assump!$D$144)*(365/12)*IH98</f>
        <v>0.6875</v>
      </c>
      <c r="II173" s="175">
        <f>$E$173/(Assump!$D$145-Assump!$D$144)*(365/12)*II98</f>
        <v>0.6875</v>
      </c>
      <c r="IJ173" s="175">
        <f>$E$173/(Assump!$D$145-Assump!$D$144)*(365/12)*IJ98</f>
        <v>0.6875</v>
      </c>
      <c r="IK173" s="175">
        <f>$E$173/(Assump!$D$145-Assump!$D$144)*(365/12)*IK98</f>
        <v>0.6875</v>
      </c>
      <c r="IL173" s="175">
        <f>$E$173/(Assump!$D$145-Assump!$D$144)*(365/12)*IL98</f>
        <v>0.6875</v>
      </c>
    </row>
    <row r="174" spans="2:248" s="48" customFormat="1" ht="10.5" customHeight="1" outlineLevel="1" x14ac:dyDescent="0.2">
      <c r="B174" s="51" t="s">
        <v>357</v>
      </c>
      <c r="C174" s="57"/>
      <c r="D174" s="77">
        <f>SUM(G174:IL174)</f>
        <v>166.38253424657535</v>
      </c>
      <c r="E174" s="53"/>
      <c r="F174" s="53"/>
      <c r="G174" s="176">
        <f>SUM(G171:G173)</f>
        <v>3.330450913242009</v>
      </c>
      <c r="H174" s="176">
        <f>SUM(H171:H173)</f>
        <v>0.57291666666666663</v>
      </c>
      <c r="I174" s="176">
        <f t="shared" ref="I174:BS174" si="374">SUM(I171:I173)</f>
        <v>0.57291666666666663</v>
      </c>
      <c r="J174" s="176">
        <f t="shared" si="374"/>
        <v>0.57291666666666663</v>
      </c>
      <c r="K174" s="176">
        <f t="shared" si="374"/>
        <v>0.57291666666666663</v>
      </c>
      <c r="L174" s="176">
        <f t="shared" si="374"/>
        <v>0.57291666666666663</v>
      </c>
      <c r="M174" s="176">
        <f t="shared" si="374"/>
        <v>0.57291666666666663</v>
      </c>
      <c r="N174" s="176">
        <f t="shared" si="374"/>
        <v>0.57291666666666663</v>
      </c>
      <c r="O174" s="176">
        <f t="shared" si="374"/>
        <v>0.57291666666666663</v>
      </c>
      <c r="P174" s="176">
        <f t="shared" si="374"/>
        <v>0.57291666666666663</v>
      </c>
      <c r="Q174" s="176">
        <f t="shared" si="374"/>
        <v>0.57291666666666663</v>
      </c>
      <c r="R174" s="176">
        <f t="shared" si="374"/>
        <v>0.57291666666666663</v>
      </c>
      <c r="S174" s="176">
        <f t="shared" si="374"/>
        <v>0.6875</v>
      </c>
      <c r="T174" s="176">
        <f t="shared" si="374"/>
        <v>0.6875</v>
      </c>
      <c r="U174" s="176">
        <f t="shared" si="374"/>
        <v>0.6875</v>
      </c>
      <c r="V174" s="176">
        <f t="shared" si="374"/>
        <v>0.6875</v>
      </c>
      <c r="W174" s="176">
        <f t="shared" si="374"/>
        <v>0.6875</v>
      </c>
      <c r="X174" s="176">
        <f t="shared" si="374"/>
        <v>0.6875</v>
      </c>
      <c r="Y174" s="176">
        <f t="shared" si="374"/>
        <v>0.6875</v>
      </c>
      <c r="Z174" s="176">
        <f t="shared" si="374"/>
        <v>0.6875</v>
      </c>
      <c r="AA174" s="176">
        <f t="shared" si="374"/>
        <v>0.6875</v>
      </c>
      <c r="AB174" s="176">
        <f t="shared" si="374"/>
        <v>0.6875</v>
      </c>
      <c r="AC174" s="176">
        <f t="shared" si="374"/>
        <v>0.6875</v>
      </c>
      <c r="AD174" s="176">
        <f t="shared" si="374"/>
        <v>0.6875</v>
      </c>
      <c r="AE174" s="176">
        <f t="shared" si="374"/>
        <v>0.6875</v>
      </c>
      <c r="AF174" s="176">
        <f t="shared" si="374"/>
        <v>0.6875</v>
      </c>
      <c r="AG174" s="176">
        <f t="shared" si="374"/>
        <v>0.6875</v>
      </c>
      <c r="AH174" s="176">
        <f t="shared" si="374"/>
        <v>0.6875</v>
      </c>
      <c r="AI174" s="176">
        <f t="shared" si="374"/>
        <v>0.6875</v>
      </c>
      <c r="AJ174" s="176">
        <f t="shared" si="374"/>
        <v>0.6875</v>
      </c>
      <c r="AK174" s="176">
        <f t="shared" si="374"/>
        <v>0.6875</v>
      </c>
      <c r="AL174" s="176">
        <f t="shared" si="374"/>
        <v>0.6875</v>
      </c>
      <c r="AM174" s="176">
        <f t="shared" si="374"/>
        <v>0.6875</v>
      </c>
      <c r="AN174" s="176">
        <f t="shared" si="374"/>
        <v>0.6875</v>
      </c>
      <c r="AO174" s="176">
        <f t="shared" si="374"/>
        <v>0.6875</v>
      </c>
      <c r="AP174" s="176">
        <f t="shared" si="374"/>
        <v>0.6875</v>
      </c>
      <c r="AQ174" s="176">
        <f t="shared" si="374"/>
        <v>0.6875</v>
      </c>
      <c r="AR174" s="176">
        <f t="shared" si="374"/>
        <v>0.6875</v>
      </c>
      <c r="AS174" s="176">
        <f t="shared" si="374"/>
        <v>0.6875</v>
      </c>
      <c r="AT174" s="176">
        <f t="shared" si="374"/>
        <v>0.6875</v>
      </c>
      <c r="AU174" s="176">
        <f t="shared" si="374"/>
        <v>0.6875</v>
      </c>
      <c r="AV174" s="176">
        <f t="shared" si="374"/>
        <v>0.6875</v>
      </c>
      <c r="AW174" s="176">
        <f t="shared" si="374"/>
        <v>0.6875</v>
      </c>
      <c r="AX174" s="176">
        <f t="shared" si="374"/>
        <v>0.6875</v>
      </c>
      <c r="AY174" s="176">
        <f t="shared" si="374"/>
        <v>0.6875</v>
      </c>
      <c r="AZ174" s="176">
        <f t="shared" si="374"/>
        <v>0.6875</v>
      </c>
      <c r="BA174" s="176">
        <f t="shared" si="374"/>
        <v>0.6875</v>
      </c>
      <c r="BB174" s="176">
        <f t="shared" si="374"/>
        <v>0.6875</v>
      </c>
      <c r="BC174" s="176">
        <f t="shared" si="374"/>
        <v>0.6875</v>
      </c>
      <c r="BD174" s="176">
        <f t="shared" si="374"/>
        <v>0.6875</v>
      </c>
      <c r="BE174" s="176">
        <f t="shared" si="374"/>
        <v>0.6875</v>
      </c>
      <c r="BF174" s="176">
        <f t="shared" si="374"/>
        <v>0.6875</v>
      </c>
      <c r="BG174" s="176">
        <f t="shared" si="374"/>
        <v>0.6875</v>
      </c>
      <c r="BH174" s="176">
        <f t="shared" si="374"/>
        <v>0.6875</v>
      </c>
      <c r="BI174" s="176">
        <f t="shared" si="374"/>
        <v>0.6875</v>
      </c>
      <c r="BJ174" s="176">
        <f t="shared" si="374"/>
        <v>0.6875</v>
      </c>
      <c r="BK174" s="176">
        <f t="shared" si="374"/>
        <v>0.6875</v>
      </c>
      <c r="BL174" s="176">
        <f t="shared" si="374"/>
        <v>0.6875</v>
      </c>
      <c r="BM174" s="176">
        <f t="shared" si="374"/>
        <v>0.6875</v>
      </c>
      <c r="BN174" s="176">
        <f t="shared" si="374"/>
        <v>0.6875</v>
      </c>
      <c r="BO174" s="176">
        <f t="shared" si="374"/>
        <v>0.6875</v>
      </c>
      <c r="BP174" s="176">
        <f t="shared" si="374"/>
        <v>0.6875</v>
      </c>
      <c r="BQ174" s="176">
        <f t="shared" si="374"/>
        <v>0.6875</v>
      </c>
      <c r="BR174" s="176">
        <f t="shared" si="374"/>
        <v>0.6875</v>
      </c>
      <c r="BS174" s="176">
        <f t="shared" si="374"/>
        <v>0.6875</v>
      </c>
      <c r="BT174" s="176">
        <f t="shared" ref="BT174:EE174" si="375">SUM(BT171:BT173)</f>
        <v>0.6875</v>
      </c>
      <c r="BU174" s="176">
        <f t="shared" si="375"/>
        <v>0.6875</v>
      </c>
      <c r="BV174" s="176">
        <f t="shared" si="375"/>
        <v>0.6875</v>
      </c>
      <c r="BW174" s="176">
        <f t="shared" si="375"/>
        <v>0.6875</v>
      </c>
      <c r="BX174" s="176">
        <f t="shared" si="375"/>
        <v>0.6875</v>
      </c>
      <c r="BY174" s="176">
        <f t="shared" si="375"/>
        <v>0.6875</v>
      </c>
      <c r="BZ174" s="176">
        <f t="shared" si="375"/>
        <v>0.6875</v>
      </c>
      <c r="CA174" s="176">
        <f t="shared" si="375"/>
        <v>0.6875</v>
      </c>
      <c r="CB174" s="176">
        <f t="shared" si="375"/>
        <v>0.6875</v>
      </c>
      <c r="CC174" s="176">
        <f t="shared" si="375"/>
        <v>0.6875</v>
      </c>
      <c r="CD174" s="176">
        <f t="shared" si="375"/>
        <v>0.6875</v>
      </c>
      <c r="CE174" s="176">
        <f t="shared" si="375"/>
        <v>0.6875</v>
      </c>
      <c r="CF174" s="176">
        <f t="shared" si="375"/>
        <v>0.6875</v>
      </c>
      <c r="CG174" s="176">
        <f t="shared" si="375"/>
        <v>0.6875</v>
      </c>
      <c r="CH174" s="176">
        <f t="shared" si="375"/>
        <v>0.6875</v>
      </c>
      <c r="CI174" s="176">
        <f t="shared" si="375"/>
        <v>0.6875</v>
      </c>
      <c r="CJ174" s="176">
        <f t="shared" si="375"/>
        <v>0.6875</v>
      </c>
      <c r="CK174" s="176">
        <f t="shared" si="375"/>
        <v>0.6875</v>
      </c>
      <c r="CL174" s="176">
        <f t="shared" si="375"/>
        <v>0.6875</v>
      </c>
      <c r="CM174" s="176">
        <f t="shared" si="375"/>
        <v>0.6875</v>
      </c>
      <c r="CN174" s="176">
        <f t="shared" si="375"/>
        <v>0.6875</v>
      </c>
      <c r="CO174" s="176">
        <f t="shared" si="375"/>
        <v>0.6875</v>
      </c>
      <c r="CP174" s="176">
        <f t="shared" si="375"/>
        <v>0.6875</v>
      </c>
      <c r="CQ174" s="176">
        <f t="shared" si="375"/>
        <v>0.6875</v>
      </c>
      <c r="CR174" s="176">
        <f t="shared" si="375"/>
        <v>0.6875</v>
      </c>
      <c r="CS174" s="176">
        <f t="shared" si="375"/>
        <v>0.6875</v>
      </c>
      <c r="CT174" s="176">
        <f t="shared" si="375"/>
        <v>0.6875</v>
      </c>
      <c r="CU174" s="176">
        <f t="shared" si="375"/>
        <v>0.6875</v>
      </c>
      <c r="CV174" s="176">
        <f t="shared" si="375"/>
        <v>0.6875</v>
      </c>
      <c r="CW174" s="176">
        <f t="shared" si="375"/>
        <v>0.6875</v>
      </c>
      <c r="CX174" s="176">
        <f t="shared" si="375"/>
        <v>0.6875</v>
      </c>
      <c r="CY174" s="176">
        <f t="shared" si="375"/>
        <v>0.6875</v>
      </c>
      <c r="CZ174" s="176">
        <f t="shared" si="375"/>
        <v>0.6875</v>
      </c>
      <c r="DA174" s="176">
        <f t="shared" si="375"/>
        <v>0.6875</v>
      </c>
      <c r="DB174" s="176">
        <f t="shared" si="375"/>
        <v>0.6875</v>
      </c>
      <c r="DC174" s="176">
        <f t="shared" si="375"/>
        <v>0.6875</v>
      </c>
      <c r="DD174" s="176">
        <f t="shared" si="375"/>
        <v>0.6875</v>
      </c>
      <c r="DE174" s="176">
        <f t="shared" si="375"/>
        <v>0.6875</v>
      </c>
      <c r="DF174" s="176">
        <f t="shared" si="375"/>
        <v>0.6875</v>
      </c>
      <c r="DG174" s="176">
        <f t="shared" si="375"/>
        <v>0.6875</v>
      </c>
      <c r="DH174" s="176">
        <f t="shared" si="375"/>
        <v>0.6875</v>
      </c>
      <c r="DI174" s="176">
        <f t="shared" si="375"/>
        <v>0.6875</v>
      </c>
      <c r="DJ174" s="176">
        <f t="shared" si="375"/>
        <v>0.6875</v>
      </c>
      <c r="DK174" s="176">
        <f t="shared" si="375"/>
        <v>0.6875</v>
      </c>
      <c r="DL174" s="176">
        <f t="shared" si="375"/>
        <v>0.6875</v>
      </c>
      <c r="DM174" s="176">
        <f t="shared" si="375"/>
        <v>0.6875</v>
      </c>
      <c r="DN174" s="176">
        <f t="shared" si="375"/>
        <v>0.6875</v>
      </c>
      <c r="DO174" s="176">
        <f t="shared" si="375"/>
        <v>0.6875</v>
      </c>
      <c r="DP174" s="176">
        <f t="shared" si="375"/>
        <v>0.6875</v>
      </c>
      <c r="DQ174" s="176">
        <f t="shared" si="375"/>
        <v>0.6875</v>
      </c>
      <c r="DR174" s="176">
        <f t="shared" si="375"/>
        <v>0.6875</v>
      </c>
      <c r="DS174" s="176">
        <f t="shared" si="375"/>
        <v>0.6875</v>
      </c>
      <c r="DT174" s="176">
        <f t="shared" si="375"/>
        <v>0.6875</v>
      </c>
      <c r="DU174" s="176">
        <f t="shared" si="375"/>
        <v>0.6875</v>
      </c>
      <c r="DV174" s="176">
        <f t="shared" si="375"/>
        <v>0.6875</v>
      </c>
      <c r="DW174" s="176">
        <f t="shared" si="375"/>
        <v>0.6875</v>
      </c>
      <c r="DX174" s="176">
        <f t="shared" si="375"/>
        <v>0.6875</v>
      </c>
      <c r="DY174" s="176">
        <f t="shared" si="375"/>
        <v>0.6875</v>
      </c>
      <c r="DZ174" s="176">
        <f t="shared" si="375"/>
        <v>0.6875</v>
      </c>
      <c r="EA174" s="176">
        <f t="shared" si="375"/>
        <v>0.6875</v>
      </c>
      <c r="EB174" s="176">
        <f t="shared" si="375"/>
        <v>0.6875</v>
      </c>
      <c r="EC174" s="176">
        <f t="shared" si="375"/>
        <v>0.6875</v>
      </c>
      <c r="ED174" s="176">
        <f t="shared" si="375"/>
        <v>0.6875</v>
      </c>
      <c r="EE174" s="176">
        <f t="shared" si="375"/>
        <v>0.6875</v>
      </c>
      <c r="EF174" s="176">
        <f t="shared" ref="EF174:GQ174" si="376">SUM(EF171:EF173)</f>
        <v>0.6875</v>
      </c>
      <c r="EG174" s="176">
        <f t="shared" si="376"/>
        <v>0.6875</v>
      </c>
      <c r="EH174" s="176">
        <f t="shared" si="376"/>
        <v>0.6875</v>
      </c>
      <c r="EI174" s="176">
        <f t="shared" si="376"/>
        <v>0.6875</v>
      </c>
      <c r="EJ174" s="176">
        <f t="shared" si="376"/>
        <v>0.6875</v>
      </c>
      <c r="EK174" s="176">
        <f t="shared" si="376"/>
        <v>0.6875</v>
      </c>
      <c r="EL174" s="176">
        <f t="shared" si="376"/>
        <v>0.6875</v>
      </c>
      <c r="EM174" s="176">
        <f t="shared" si="376"/>
        <v>0.6875</v>
      </c>
      <c r="EN174" s="176">
        <f t="shared" si="376"/>
        <v>0.6875</v>
      </c>
      <c r="EO174" s="176">
        <f t="shared" si="376"/>
        <v>0.6875</v>
      </c>
      <c r="EP174" s="176">
        <f t="shared" si="376"/>
        <v>0.6875</v>
      </c>
      <c r="EQ174" s="176">
        <f t="shared" si="376"/>
        <v>0.6875</v>
      </c>
      <c r="ER174" s="176">
        <f t="shared" si="376"/>
        <v>0.6875</v>
      </c>
      <c r="ES174" s="176">
        <f t="shared" si="376"/>
        <v>0.6875</v>
      </c>
      <c r="ET174" s="176">
        <f t="shared" si="376"/>
        <v>0.6875</v>
      </c>
      <c r="EU174" s="176">
        <f t="shared" si="376"/>
        <v>0.6875</v>
      </c>
      <c r="EV174" s="176">
        <f t="shared" si="376"/>
        <v>0.6875</v>
      </c>
      <c r="EW174" s="176">
        <f t="shared" si="376"/>
        <v>0.6875</v>
      </c>
      <c r="EX174" s="176">
        <f t="shared" si="376"/>
        <v>0.6875</v>
      </c>
      <c r="EY174" s="176">
        <f t="shared" si="376"/>
        <v>0.6875</v>
      </c>
      <c r="EZ174" s="176">
        <f t="shared" si="376"/>
        <v>0.6875</v>
      </c>
      <c r="FA174" s="176">
        <f t="shared" si="376"/>
        <v>0.6875</v>
      </c>
      <c r="FB174" s="176">
        <f t="shared" si="376"/>
        <v>0.6875</v>
      </c>
      <c r="FC174" s="176">
        <f t="shared" si="376"/>
        <v>0.6875</v>
      </c>
      <c r="FD174" s="176">
        <f t="shared" si="376"/>
        <v>0.6875</v>
      </c>
      <c r="FE174" s="176">
        <f t="shared" si="376"/>
        <v>0.6875</v>
      </c>
      <c r="FF174" s="176">
        <f t="shared" si="376"/>
        <v>0.6875</v>
      </c>
      <c r="FG174" s="176">
        <f t="shared" si="376"/>
        <v>0.6875</v>
      </c>
      <c r="FH174" s="176">
        <f t="shared" si="376"/>
        <v>0.6875</v>
      </c>
      <c r="FI174" s="176">
        <f t="shared" si="376"/>
        <v>0.6875</v>
      </c>
      <c r="FJ174" s="176">
        <f t="shared" si="376"/>
        <v>0.6875</v>
      </c>
      <c r="FK174" s="176">
        <f t="shared" si="376"/>
        <v>0.6875</v>
      </c>
      <c r="FL174" s="176">
        <f t="shared" si="376"/>
        <v>0.6875</v>
      </c>
      <c r="FM174" s="176">
        <f t="shared" si="376"/>
        <v>0.6875</v>
      </c>
      <c r="FN174" s="176">
        <f t="shared" si="376"/>
        <v>0.6875</v>
      </c>
      <c r="FO174" s="176">
        <f t="shared" si="376"/>
        <v>0.6875</v>
      </c>
      <c r="FP174" s="176">
        <f t="shared" si="376"/>
        <v>0.6875</v>
      </c>
      <c r="FQ174" s="176">
        <f t="shared" si="376"/>
        <v>0.6875</v>
      </c>
      <c r="FR174" s="176">
        <f t="shared" si="376"/>
        <v>0.6875</v>
      </c>
      <c r="FS174" s="176">
        <f t="shared" si="376"/>
        <v>0.6875</v>
      </c>
      <c r="FT174" s="176">
        <f t="shared" si="376"/>
        <v>0.6875</v>
      </c>
      <c r="FU174" s="176">
        <f t="shared" si="376"/>
        <v>0.6875</v>
      </c>
      <c r="FV174" s="176">
        <f t="shared" si="376"/>
        <v>0.6875</v>
      </c>
      <c r="FW174" s="176">
        <f t="shared" si="376"/>
        <v>0.6875</v>
      </c>
      <c r="FX174" s="176">
        <f t="shared" si="376"/>
        <v>0.6875</v>
      </c>
      <c r="FY174" s="176">
        <f t="shared" si="376"/>
        <v>0.6875</v>
      </c>
      <c r="FZ174" s="176">
        <f t="shared" si="376"/>
        <v>0.6875</v>
      </c>
      <c r="GA174" s="176">
        <f t="shared" si="376"/>
        <v>0.6875</v>
      </c>
      <c r="GB174" s="176">
        <f t="shared" si="376"/>
        <v>0.6875</v>
      </c>
      <c r="GC174" s="176">
        <f t="shared" si="376"/>
        <v>0.6875</v>
      </c>
      <c r="GD174" s="176">
        <f t="shared" si="376"/>
        <v>0.6875</v>
      </c>
      <c r="GE174" s="176">
        <f t="shared" si="376"/>
        <v>0.6875</v>
      </c>
      <c r="GF174" s="176">
        <f t="shared" si="376"/>
        <v>0.6875</v>
      </c>
      <c r="GG174" s="176">
        <f t="shared" si="376"/>
        <v>0.6875</v>
      </c>
      <c r="GH174" s="176">
        <f t="shared" si="376"/>
        <v>0.6875</v>
      </c>
      <c r="GI174" s="176">
        <f t="shared" si="376"/>
        <v>0.6875</v>
      </c>
      <c r="GJ174" s="176">
        <f t="shared" si="376"/>
        <v>0.6875</v>
      </c>
      <c r="GK174" s="176">
        <f t="shared" si="376"/>
        <v>0.6875</v>
      </c>
      <c r="GL174" s="176">
        <f t="shared" si="376"/>
        <v>0.6875</v>
      </c>
      <c r="GM174" s="176">
        <f t="shared" si="376"/>
        <v>0.6875</v>
      </c>
      <c r="GN174" s="176">
        <f t="shared" si="376"/>
        <v>0.6875</v>
      </c>
      <c r="GO174" s="176">
        <f t="shared" si="376"/>
        <v>0.6875</v>
      </c>
      <c r="GP174" s="176">
        <f t="shared" si="376"/>
        <v>0.6875</v>
      </c>
      <c r="GQ174" s="176">
        <f t="shared" si="376"/>
        <v>0.6875</v>
      </c>
      <c r="GR174" s="176">
        <f t="shared" ref="GR174:IL174" si="377">SUM(GR171:GR173)</f>
        <v>0.6875</v>
      </c>
      <c r="GS174" s="176">
        <f t="shared" si="377"/>
        <v>0.6875</v>
      </c>
      <c r="GT174" s="176">
        <f t="shared" si="377"/>
        <v>0.6875</v>
      </c>
      <c r="GU174" s="176">
        <f t="shared" si="377"/>
        <v>0.6875</v>
      </c>
      <c r="GV174" s="176">
        <f t="shared" si="377"/>
        <v>0.6875</v>
      </c>
      <c r="GW174" s="176">
        <f t="shared" si="377"/>
        <v>0.6875</v>
      </c>
      <c r="GX174" s="176">
        <f t="shared" si="377"/>
        <v>0.6875</v>
      </c>
      <c r="GY174" s="176">
        <f t="shared" si="377"/>
        <v>0.6875</v>
      </c>
      <c r="GZ174" s="176">
        <f t="shared" si="377"/>
        <v>0.6875</v>
      </c>
      <c r="HA174" s="176">
        <f t="shared" si="377"/>
        <v>0.6875</v>
      </c>
      <c r="HB174" s="176">
        <f t="shared" si="377"/>
        <v>0.6875</v>
      </c>
      <c r="HC174" s="176">
        <f t="shared" si="377"/>
        <v>0.6875</v>
      </c>
      <c r="HD174" s="176">
        <f t="shared" si="377"/>
        <v>0.6875</v>
      </c>
      <c r="HE174" s="176">
        <f t="shared" si="377"/>
        <v>0.6875</v>
      </c>
      <c r="HF174" s="176">
        <f t="shared" si="377"/>
        <v>0.6875</v>
      </c>
      <c r="HG174" s="176">
        <f t="shared" si="377"/>
        <v>0.6875</v>
      </c>
      <c r="HH174" s="176">
        <f t="shared" si="377"/>
        <v>0.6875</v>
      </c>
      <c r="HI174" s="176">
        <f t="shared" si="377"/>
        <v>0.6875</v>
      </c>
      <c r="HJ174" s="176">
        <f t="shared" si="377"/>
        <v>0.6875</v>
      </c>
      <c r="HK174" s="176">
        <f t="shared" si="377"/>
        <v>0.6875</v>
      </c>
      <c r="HL174" s="176">
        <f t="shared" si="377"/>
        <v>0.6875</v>
      </c>
      <c r="HM174" s="176">
        <f t="shared" si="377"/>
        <v>0.6875</v>
      </c>
      <c r="HN174" s="176">
        <f t="shared" si="377"/>
        <v>0.6875</v>
      </c>
      <c r="HO174" s="176">
        <f t="shared" si="377"/>
        <v>0.6875</v>
      </c>
      <c r="HP174" s="176">
        <f t="shared" si="377"/>
        <v>0.6875</v>
      </c>
      <c r="HQ174" s="176">
        <f t="shared" si="377"/>
        <v>0.6875</v>
      </c>
      <c r="HR174" s="176">
        <f t="shared" si="377"/>
        <v>0.6875</v>
      </c>
      <c r="HS174" s="176">
        <f t="shared" si="377"/>
        <v>0.6875</v>
      </c>
      <c r="HT174" s="176">
        <f t="shared" si="377"/>
        <v>0.6875</v>
      </c>
      <c r="HU174" s="176">
        <f t="shared" si="377"/>
        <v>0.6875</v>
      </c>
      <c r="HV174" s="176">
        <f t="shared" si="377"/>
        <v>0.6875</v>
      </c>
      <c r="HW174" s="176">
        <f t="shared" si="377"/>
        <v>0.6875</v>
      </c>
      <c r="HX174" s="176">
        <f t="shared" si="377"/>
        <v>0.6875</v>
      </c>
      <c r="HY174" s="176">
        <f t="shared" si="377"/>
        <v>0.6875</v>
      </c>
      <c r="HZ174" s="176">
        <f t="shared" si="377"/>
        <v>0.6875</v>
      </c>
      <c r="IA174" s="176">
        <f t="shared" si="377"/>
        <v>0.6875</v>
      </c>
      <c r="IB174" s="176">
        <f t="shared" si="377"/>
        <v>0.6875</v>
      </c>
      <c r="IC174" s="176">
        <f t="shared" si="377"/>
        <v>0.6875</v>
      </c>
      <c r="ID174" s="176">
        <f t="shared" si="377"/>
        <v>0.6875</v>
      </c>
      <c r="IE174" s="176">
        <f t="shared" si="377"/>
        <v>0.6875</v>
      </c>
      <c r="IF174" s="176">
        <f t="shared" si="377"/>
        <v>0.6875</v>
      </c>
      <c r="IG174" s="176">
        <f t="shared" si="377"/>
        <v>0.6875</v>
      </c>
      <c r="IH174" s="176">
        <f t="shared" si="377"/>
        <v>0.6875</v>
      </c>
      <c r="II174" s="176">
        <f t="shared" si="377"/>
        <v>0.6875</v>
      </c>
      <c r="IJ174" s="176">
        <f t="shared" si="377"/>
        <v>0.6875</v>
      </c>
      <c r="IK174" s="176">
        <f t="shared" si="377"/>
        <v>0.6875</v>
      </c>
      <c r="IL174" s="176">
        <f t="shared" si="377"/>
        <v>0.6875</v>
      </c>
    </row>
    <row r="180" spans="118:120" ht="12" customHeight="1" x14ac:dyDescent="0.3">
      <c r="DN180" s="100"/>
      <c r="DO180" s="100"/>
      <c r="DP180" s="97"/>
    </row>
    <row r="181" spans="118:120" ht="12" customHeight="1" x14ac:dyDescent="0.3">
      <c r="DN181" s="100"/>
      <c r="DO181" s="100"/>
      <c r="DP181" s="97"/>
    </row>
    <row r="182" spans="118:120" ht="12" customHeight="1" x14ac:dyDescent="0.3">
      <c r="DN182" s="100"/>
      <c r="DO182" s="100"/>
      <c r="DP182" s="97"/>
    </row>
    <row r="183" spans="118:120" ht="12" customHeight="1" x14ac:dyDescent="0.3">
      <c r="DN183" s="100"/>
      <c r="DO183" s="100"/>
      <c r="DP183" s="97"/>
    </row>
    <row r="184" spans="118:120" ht="12" customHeight="1" x14ac:dyDescent="0.3">
      <c r="DN184" s="100"/>
      <c r="DO184" s="100"/>
      <c r="DP184" s="97"/>
    </row>
    <row r="185" spans="118:120" ht="12" customHeight="1" x14ac:dyDescent="0.3">
      <c r="DN185" s="100"/>
      <c r="DO185" s="100"/>
      <c r="DP185" s="97"/>
    </row>
    <row r="186" spans="118:120" ht="12" customHeight="1" x14ac:dyDescent="0.3">
      <c r="DN186" s="100"/>
      <c r="DO186" s="100"/>
      <c r="DP186" s="97"/>
    </row>
    <row r="187" spans="118:120" ht="12" customHeight="1" x14ac:dyDescent="0.3">
      <c r="DN187" s="100"/>
      <c r="DO187" s="100"/>
      <c r="DP187" s="97"/>
    </row>
    <row r="188" spans="118:120" ht="12" customHeight="1" x14ac:dyDescent="0.3">
      <c r="DN188" s="100"/>
      <c r="DO188" s="100"/>
      <c r="DP188" s="97"/>
    </row>
    <row r="189" spans="118:120" ht="12" customHeight="1" x14ac:dyDescent="0.3">
      <c r="DN189" s="100"/>
      <c r="DO189" s="100"/>
      <c r="DP189" s="97"/>
    </row>
    <row r="190" spans="118:120" ht="12" customHeight="1" x14ac:dyDescent="0.3">
      <c r="DN190" s="100"/>
      <c r="DO190" s="100"/>
      <c r="DP190" s="97"/>
    </row>
    <row r="191" spans="118:120" ht="12" customHeight="1" x14ac:dyDescent="0.3">
      <c r="DN191" s="100"/>
      <c r="DO191" s="100"/>
      <c r="DP191" s="97"/>
    </row>
    <row r="192" spans="118:120" ht="12" customHeight="1" x14ac:dyDescent="0.3">
      <c r="DN192" s="100"/>
      <c r="DO192" s="100"/>
      <c r="DP192" s="97"/>
    </row>
    <row r="193" spans="118:120" ht="12" customHeight="1" x14ac:dyDescent="0.3">
      <c r="DN193" s="100"/>
      <c r="DO193" s="100"/>
      <c r="DP193" s="97"/>
    </row>
    <row r="194" spans="118:120" ht="12" customHeight="1" x14ac:dyDescent="0.3">
      <c r="DN194" s="100"/>
      <c r="DO194" s="100"/>
      <c r="DP194" s="97"/>
    </row>
    <row r="195" spans="118:120" ht="12" customHeight="1" x14ac:dyDescent="0.3">
      <c r="DN195" s="100"/>
      <c r="DO195" s="100"/>
      <c r="DP195" s="97"/>
    </row>
    <row r="196" spans="118:120" ht="12" customHeight="1" x14ac:dyDescent="0.3">
      <c r="DN196" s="100"/>
      <c r="DO196" s="100"/>
      <c r="DP196" s="97"/>
    </row>
    <row r="197" spans="118:120" ht="12" customHeight="1" x14ac:dyDescent="0.3">
      <c r="DN197" s="100"/>
      <c r="DO197" s="100"/>
      <c r="DP197" s="97"/>
    </row>
    <row r="198" spans="118:120" ht="12" customHeight="1" x14ac:dyDescent="0.3">
      <c r="DN198" s="100"/>
      <c r="DO198" s="100"/>
      <c r="DP198" s="97"/>
    </row>
    <row r="199" spans="118:120" ht="12" customHeight="1" x14ac:dyDescent="0.3">
      <c r="DN199" s="100"/>
      <c r="DO199" s="100"/>
      <c r="DP199" s="97"/>
    </row>
    <row r="200" spans="118:120" ht="12" customHeight="1" x14ac:dyDescent="0.3">
      <c r="DN200" s="100"/>
      <c r="DO200" s="100"/>
      <c r="DP200" s="97"/>
    </row>
    <row r="201" spans="118:120" ht="12" customHeight="1" x14ac:dyDescent="0.3">
      <c r="DN201" s="100"/>
      <c r="DO201" s="100"/>
      <c r="DP201" s="97"/>
    </row>
    <row r="202" spans="118:120" ht="12" customHeight="1" x14ac:dyDescent="0.3">
      <c r="DN202" s="100"/>
      <c r="DO202" s="100"/>
      <c r="DP202" s="97"/>
    </row>
  </sheetData>
  <autoFilter ref="B2:IL175" xr:uid="{DD594B18-36E1-46A7-BA09-3400E2488351}"/>
  <conditionalFormatting sqref="G15:IL18">
    <cfRule type="cellIs" dxfId="3" priority="5" operator="equal">
      <formula>FALSE</formula>
    </cfRule>
    <cfRule type="cellIs" dxfId="2" priority="6" operator="equal">
      <formula>TRUE</formula>
    </cfRule>
  </conditionalFormatting>
  <conditionalFormatting sqref="G96:IL99">
    <cfRule type="cellIs" dxfId="1" priority="3" operator="equal">
      <formula>FALSE</formula>
    </cfRule>
    <cfRule type="cellIs" dxfId="0" priority="4" operator="equal">
      <formula>TRUE</formula>
    </cfRule>
  </conditionalFormatting>
  <hyperlinks>
    <hyperlink ref="B1" location="Title!B16" display="Оглавление" xr:uid="{38679179-A6E0-47D2-BFFE-7A671A3128AE}"/>
  </hyperlinks>
  <pageMargins left="0.70866141732283472" right="0.70866141732283472" top="0.74803149606299213" bottom="0.74803149606299213" header="0.31496062992125984" footer="0.31496062992125984"/>
  <pageSetup paperSize="9" scale="24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94A7C-B9B1-4BFF-9381-01923B97FD71}">
  <sheetPr>
    <pageSetUpPr fitToPage="1"/>
  </sheetPr>
  <dimension ref="B1:IL44"/>
  <sheetViews>
    <sheetView workbookViewId="0">
      <selection activeCell="G17" sqref="G17"/>
    </sheetView>
  </sheetViews>
  <sheetFormatPr defaultColWidth="9.109375" defaultRowHeight="10.199999999999999" outlineLevelCol="1" x14ac:dyDescent="0.2"/>
  <cols>
    <col min="1" max="1" width="4.44140625" style="3" customWidth="1"/>
    <col min="2" max="2" width="35.33203125" style="3" customWidth="1"/>
    <col min="3" max="3" width="11.88671875" style="3" customWidth="1"/>
    <col min="4" max="4" width="9" style="3" hidden="1" customWidth="1" outlineLevel="1"/>
    <col min="5" max="5" width="9.5546875" style="3" hidden="1" customWidth="1" outlineLevel="1"/>
    <col min="6" max="6" width="10.6640625" style="3" hidden="1" customWidth="1" outlineLevel="1"/>
    <col min="7" max="7" width="9.109375" style="3" collapsed="1"/>
    <col min="8" max="16384" width="9.109375" style="3"/>
  </cols>
  <sheetData>
    <row r="1" spans="2:246" customFormat="1" ht="10.5" customHeight="1" x14ac:dyDescent="0.3">
      <c r="B1" s="179" t="s">
        <v>5</v>
      </c>
      <c r="G1" s="39">
        <v>1</v>
      </c>
      <c r="H1" s="39">
        <v>2</v>
      </c>
      <c r="I1" s="39">
        <v>3</v>
      </c>
      <c r="J1" s="39">
        <v>4</v>
      </c>
      <c r="K1" s="39">
        <v>5</v>
      </c>
      <c r="L1" s="39">
        <v>6</v>
      </c>
      <c r="M1" s="39">
        <v>7</v>
      </c>
      <c r="N1" s="39">
        <v>8</v>
      </c>
      <c r="O1" s="39">
        <v>9</v>
      </c>
      <c r="P1" s="39">
        <v>10</v>
      </c>
      <c r="Q1" s="39">
        <v>11</v>
      </c>
      <c r="R1" s="39">
        <v>12</v>
      </c>
      <c r="S1" s="39">
        <v>13</v>
      </c>
      <c r="T1" s="39">
        <v>14</v>
      </c>
      <c r="U1" s="39">
        <v>15</v>
      </c>
      <c r="V1" s="39">
        <v>16</v>
      </c>
      <c r="W1" s="39">
        <v>17</v>
      </c>
      <c r="X1" s="39">
        <v>18</v>
      </c>
      <c r="Y1" s="39">
        <v>19</v>
      </c>
      <c r="Z1" s="39">
        <v>20</v>
      </c>
      <c r="AA1" s="39">
        <v>21</v>
      </c>
      <c r="AB1" s="39">
        <v>22</v>
      </c>
      <c r="AC1" s="39">
        <v>23</v>
      </c>
      <c r="AD1" s="39">
        <v>24</v>
      </c>
      <c r="AE1" s="39">
        <v>25</v>
      </c>
      <c r="AF1" s="39">
        <v>26</v>
      </c>
      <c r="AG1" s="39">
        <v>27</v>
      </c>
      <c r="AH1" s="39">
        <v>28</v>
      </c>
      <c r="AI1" s="39">
        <v>29</v>
      </c>
      <c r="AJ1" s="39">
        <v>30</v>
      </c>
      <c r="AK1" s="39">
        <v>31</v>
      </c>
      <c r="AL1" s="39">
        <v>32</v>
      </c>
      <c r="AM1" s="39">
        <v>33</v>
      </c>
      <c r="AN1" s="39">
        <v>34</v>
      </c>
      <c r="AO1" s="39">
        <v>35</v>
      </c>
      <c r="AP1" s="39">
        <v>36</v>
      </c>
      <c r="AQ1" s="39">
        <v>37</v>
      </c>
      <c r="AR1" s="39">
        <v>38</v>
      </c>
      <c r="AS1" s="39">
        <v>39</v>
      </c>
      <c r="AT1" s="39">
        <v>40</v>
      </c>
      <c r="AU1" s="39">
        <v>41</v>
      </c>
      <c r="AV1" s="39">
        <v>42</v>
      </c>
      <c r="AW1" s="39">
        <v>43</v>
      </c>
      <c r="AX1" s="39">
        <v>44</v>
      </c>
      <c r="AY1" s="39">
        <v>45</v>
      </c>
      <c r="AZ1" s="39">
        <v>46</v>
      </c>
      <c r="BA1" s="39">
        <v>47</v>
      </c>
      <c r="BB1" s="39">
        <v>48</v>
      </c>
      <c r="BC1" s="39">
        <v>49</v>
      </c>
      <c r="BD1" s="39">
        <v>50</v>
      </c>
      <c r="BE1" s="39">
        <v>51</v>
      </c>
      <c r="BF1" s="39">
        <v>52</v>
      </c>
      <c r="BG1" s="39">
        <v>53</v>
      </c>
      <c r="BH1" s="39">
        <v>54</v>
      </c>
      <c r="BI1" s="39">
        <v>55</v>
      </c>
      <c r="BJ1" s="39">
        <v>56</v>
      </c>
      <c r="BK1" s="39">
        <v>57</v>
      </c>
      <c r="BL1" s="39">
        <v>58</v>
      </c>
      <c r="BM1" s="39">
        <v>59</v>
      </c>
      <c r="BN1" s="39">
        <v>60</v>
      </c>
      <c r="BO1" s="39">
        <v>61</v>
      </c>
      <c r="BP1" s="39">
        <v>62</v>
      </c>
      <c r="BQ1" s="39">
        <v>63</v>
      </c>
      <c r="BR1" s="39">
        <v>64</v>
      </c>
      <c r="BS1" s="39">
        <v>65</v>
      </c>
      <c r="BT1" s="39">
        <v>66</v>
      </c>
      <c r="BU1" s="39">
        <v>67</v>
      </c>
      <c r="BV1" s="39">
        <v>68</v>
      </c>
      <c r="BW1" s="39">
        <v>69</v>
      </c>
      <c r="BX1" s="39">
        <v>70</v>
      </c>
      <c r="BY1" s="39">
        <v>71</v>
      </c>
      <c r="BZ1" s="39">
        <v>72</v>
      </c>
      <c r="CA1" s="39">
        <v>73</v>
      </c>
      <c r="CB1" s="39">
        <v>74</v>
      </c>
      <c r="CC1" s="39">
        <v>75</v>
      </c>
      <c r="CD1" s="39">
        <v>76</v>
      </c>
      <c r="CE1" s="39">
        <v>77</v>
      </c>
      <c r="CF1" s="39">
        <v>78</v>
      </c>
      <c r="CG1" s="39">
        <v>79</v>
      </c>
      <c r="CH1" s="39">
        <v>80</v>
      </c>
      <c r="CI1" s="39">
        <v>81</v>
      </c>
      <c r="CJ1" s="39">
        <v>82</v>
      </c>
      <c r="CK1" s="39">
        <v>83</v>
      </c>
      <c r="CL1" s="39">
        <v>84</v>
      </c>
      <c r="CM1" s="39">
        <v>85</v>
      </c>
      <c r="CN1" s="39">
        <v>86</v>
      </c>
      <c r="CO1" s="39">
        <v>87</v>
      </c>
      <c r="CP1" s="39">
        <v>88</v>
      </c>
      <c r="CQ1" s="39">
        <v>89</v>
      </c>
      <c r="CR1" s="39">
        <v>90</v>
      </c>
      <c r="CS1" s="39">
        <v>91</v>
      </c>
      <c r="CT1" s="39">
        <v>92</v>
      </c>
      <c r="CU1" s="39">
        <v>93</v>
      </c>
      <c r="CV1" s="39">
        <v>94</v>
      </c>
      <c r="CW1" s="39">
        <v>95</v>
      </c>
      <c r="CX1" s="39">
        <v>96</v>
      </c>
      <c r="CY1" s="39">
        <v>97</v>
      </c>
      <c r="CZ1" s="39">
        <v>98</v>
      </c>
      <c r="DA1" s="39">
        <v>99</v>
      </c>
      <c r="DB1" s="39">
        <v>100</v>
      </c>
      <c r="DC1" s="39">
        <v>101</v>
      </c>
      <c r="DD1" s="39">
        <v>102</v>
      </c>
      <c r="DE1" s="39">
        <v>103</v>
      </c>
      <c r="DF1" s="39">
        <v>104</v>
      </c>
      <c r="DG1" s="39">
        <v>105</v>
      </c>
      <c r="DH1" s="39">
        <v>106</v>
      </c>
      <c r="DI1" s="39">
        <v>107</v>
      </c>
      <c r="DJ1" s="39">
        <v>108</v>
      </c>
      <c r="DK1" s="39">
        <v>109</v>
      </c>
      <c r="DL1" s="39">
        <v>110</v>
      </c>
      <c r="DM1" s="39">
        <v>111</v>
      </c>
      <c r="DN1" s="39">
        <v>112</v>
      </c>
      <c r="DO1" s="39">
        <v>113</v>
      </c>
      <c r="DP1" s="39">
        <v>114</v>
      </c>
      <c r="DQ1" s="39">
        <v>115</v>
      </c>
      <c r="DR1" s="39">
        <v>116</v>
      </c>
      <c r="DS1" s="39">
        <v>117</v>
      </c>
      <c r="DT1" s="39">
        <v>118</v>
      </c>
      <c r="DU1" s="39">
        <v>119</v>
      </c>
      <c r="DV1" s="39">
        <v>120</v>
      </c>
      <c r="DW1" s="39">
        <v>121</v>
      </c>
      <c r="DX1" s="39">
        <v>122</v>
      </c>
      <c r="DY1" s="39">
        <v>123</v>
      </c>
      <c r="DZ1" s="39">
        <v>124</v>
      </c>
      <c r="EA1" s="39">
        <v>125</v>
      </c>
      <c r="EB1" s="39">
        <v>126</v>
      </c>
      <c r="EC1" s="39">
        <v>127</v>
      </c>
      <c r="ED1" s="39">
        <v>128</v>
      </c>
      <c r="EE1" s="39">
        <v>129</v>
      </c>
      <c r="EF1" s="39">
        <v>130</v>
      </c>
      <c r="EG1" s="39">
        <v>131</v>
      </c>
      <c r="EH1" s="39">
        <v>132</v>
      </c>
      <c r="EI1" s="39">
        <v>133</v>
      </c>
      <c r="EJ1" s="39">
        <v>134</v>
      </c>
      <c r="EK1" s="39">
        <v>135</v>
      </c>
      <c r="EL1" s="39">
        <v>136</v>
      </c>
      <c r="EM1" s="39">
        <v>137</v>
      </c>
      <c r="EN1" s="39">
        <v>138</v>
      </c>
      <c r="EO1" s="39">
        <v>139</v>
      </c>
      <c r="EP1" s="39">
        <v>140</v>
      </c>
      <c r="EQ1" s="39">
        <v>141</v>
      </c>
      <c r="ER1" s="39">
        <v>142</v>
      </c>
      <c r="ES1" s="39">
        <v>143</v>
      </c>
      <c r="ET1" s="39">
        <v>144</v>
      </c>
      <c r="EU1" s="39">
        <v>145</v>
      </c>
      <c r="EV1" s="39">
        <v>146</v>
      </c>
      <c r="EW1" s="39">
        <v>147</v>
      </c>
      <c r="EX1" s="39">
        <v>148</v>
      </c>
      <c r="EY1" s="39">
        <v>149</v>
      </c>
      <c r="EZ1" s="39">
        <v>150</v>
      </c>
      <c r="FA1" s="39">
        <v>151</v>
      </c>
      <c r="FB1" s="39">
        <v>152</v>
      </c>
      <c r="FC1" s="39">
        <v>153</v>
      </c>
      <c r="FD1" s="39">
        <v>154</v>
      </c>
      <c r="FE1" s="39">
        <v>155</v>
      </c>
      <c r="FF1" s="39">
        <v>156</v>
      </c>
      <c r="FG1" s="39">
        <v>157</v>
      </c>
      <c r="FH1" s="39">
        <v>158</v>
      </c>
      <c r="FI1" s="39">
        <v>159</v>
      </c>
      <c r="FJ1" s="39">
        <v>160</v>
      </c>
      <c r="FK1" s="39">
        <v>161</v>
      </c>
      <c r="FL1" s="39">
        <v>162</v>
      </c>
      <c r="FM1" s="39">
        <v>163</v>
      </c>
      <c r="FN1" s="39">
        <v>164</v>
      </c>
      <c r="FO1" s="39">
        <v>165</v>
      </c>
      <c r="FP1" s="39">
        <v>166</v>
      </c>
      <c r="FQ1" s="39">
        <v>167</v>
      </c>
      <c r="FR1" s="39">
        <v>168</v>
      </c>
      <c r="FS1" s="39">
        <v>169</v>
      </c>
      <c r="FT1" s="39">
        <v>170</v>
      </c>
      <c r="FU1" s="39">
        <v>171</v>
      </c>
      <c r="FV1" s="39">
        <v>172</v>
      </c>
      <c r="FW1" s="39">
        <v>173</v>
      </c>
      <c r="FX1" s="39">
        <v>174</v>
      </c>
      <c r="FY1" s="39">
        <v>175</v>
      </c>
      <c r="FZ1" s="39">
        <v>176</v>
      </c>
      <c r="GA1" s="39">
        <v>177</v>
      </c>
      <c r="GB1" s="39">
        <v>178</v>
      </c>
      <c r="GC1" s="39">
        <v>179</v>
      </c>
      <c r="GD1" s="39">
        <v>180</v>
      </c>
      <c r="GE1" s="39">
        <v>181</v>
      </c>
      <c r="GF1" s="39">
        <v>182</v>
      </c>
      <c r="GG1" s="39">
        <v>183</v>
      </c>
      <c r="GH1" s="39">
        <v>184</v>
      </c>
      <c r="GI1" s="39">
        <v>185</v>
      </c>
      <c r="GJ1" s="39">
        <v>186</v>
      </c>
      <c r="GK1" s="39">
        <v>187</v>
      </c>
      <c r="GL1" s="39">
        <v>188</v>
      </c>
      <c r="GM1" s="39">
        <v>189</v>
      </c>
      <c r="GN1" s="39">
        <v>190</v>
      </c>
      <c r="GO1" s="39">
        <v>191</v>
      </c>
      <c r="GP1" s="39">
        <v>192</v>
      </c>
      <c r="GQ1" s="39">
        <v>193</v>
      </c>
      <c r="GR1" s="39">
        <v>194</v>
      </c>
      <c r="GS1" s="39">
        <v>195</v>
      </c>
      <c r="GT1" s="39">
        <v>196</v>
      </c>
      <c r="GU1" s="39">
        <v>197</v>
      </c>
      <c r="GV1" s="39">
        <v>198</v>
      </c>
      <c r="GW1" s="39">
        <v>199</v>
      </c>
      <c r="GX1" s="39">
        <v>200</v>
      </c>
      <c r="GY1" s="39">
        <v>201</v>
      </c>
      <c r="GZ1" s="39">
        <v>202</v>
      </c>
      <c r="HA1" s="39">
        <v>203</v>
      </c>
      <c r="HB1" s="39">
        <v>204</v>
      </c>
      <c r="HC1" s="39">
        <v>205</v>
      </c>
      <c r="HD1" s="39">
        <v>206</v>
      </c>
      <c r="HE1" s="39">
        <v>207</v>
      </c>
      <c r="HF1" s="39">
        <v>208</v>
      </c>
      <c r="HG1" s="39">
        <v>209</v>
      </c>
      <c r="HH1" s="39">
        <v>210</v>
      </c>
      <c r="HI1" s="39">
        <v>211</v>
      </c>
      <c r="HJ1" s="39">
        <v>212</v>
      </c>
      <c r="HK1" s="39">
        <v>213</v>
      </c>
      <c r="HL1" s="39">
        <v>214</v>
      </c>
      <c r="HM1" s="39">
        <v>215</v>
      </c>
      <c r="HN1" s="39">
        <v>216</v>
      </c>
      <c r="HO1" s="39">
        <v>217</v>
      </c>
      <c r="HP1" s="39">
        <v>218</v>
      </c>
      <c r="HQ1" s="39">
        <v>219</v>
      </c>
      <c r="HR1" s="39">
        <v>220</v>
      </c>
      <c r="HS1" s="39">
        <v>221</v>
      </c>
      <c r="HT1" s="39">
        <v>222</v>
      </c>
      <c r="HU1" s="39">
        <v>223</v>
      </c>
      <c r="HV1" s="39">
        <v>224</v>
      </c>
      <c r="HW1" s="39">
        <v>225</v>
      </c>
      <c r="HX1" s="39">
        <v>226</v>
      </c>
      <c r="HY1" s="39">
        <v>227</v>
      </c>
      <c r="HZ1" s="39">
        <v>228</v>
      </c>
      <c r="IA1" s="39">
        <v>229</v>
      </c>
      <c r="IB1" s="39">
        <v>230</v>
      </c>
      <c r="IC1" s="39">
        <v>231</v>
      </c>
      <c r="ID1" s="39">
        <v>232</v>
      </c>
      <c r="IE1" s="39">
        <v>233</v>
      </c>
      <c r="IF1" s="39">
        <v>234</v>
      </c>
      <c r="IG1" s="39">
        <v>235</v>
      </c>
      <c r="IH1" s="39">
        <v>236</v>
      </c>
      <c r="II1" s="39">
        <v>237</v>
      </c>
      <c r="IJ1" s="39">
        <v>238</v>
      </c>
      <c r="IK1" s="39">
        <v>239</v>
      </c>
      <c r="IL1" s="39">
        <v>240</v>
      </c>
    </row>
    <row r="2" spans="2:246" s="2" customFormat="1" x14ac:dyDescent="0.2">
      <c r="C2" s="13" t="s">
        <v>127</v>
      </c>
      <c r="D2" s="13" t="s">
        <v>89</v>
      </c>
      <c r="E2" s="13" t="s">
        <v>90</v>
      </c>
      <c r="F2" s="13" t="s">
        <v>91</v>
      </c>
      <c r="G2" s="38">
        <f>Assump!D10</f>
        <v>44470</v>
      </c>
      <c r="H2" s="38">
        <f>EDATE(G2,1)</f>
        <v>44501</v>
      </c>
      <c r="I2" s="38">
        <f t="shared" ref="I2:BT2" si="0">EDATE(H2,1)</f>
        <v>44531</v>
      </c>
      <c r="J2" s="38">
        <f t="shared" si="0"/>
        <v>44562</v>
      </c>
      <c r="K2" s="38">
        <f t="shared" si="0"/>
        <v>44593</v>
      </c>
      <c r="L2" s="38">
        <f t="shared" si="0"/>
        <v>44621</v>
      </c>
      <c r="M2" s="38">
        <f t="shared" si="0"/>
        <v>44652</v>
      </c>
      <c r="N2" s="38">
        <f t="shared" si="0"/>
        <v>44682</v>
      </c>
      <c r="O2" s="38">
        <f t="shared" si="0"/>
        <v>44713</v>
      </c>
      <c r="P2" s="38">
        <f t="shared" si="0"/>
        <v>44743</v>
      </c>
      <c r="Q2" s="38">
        <f t="shared" si="0"/>
        <v>44774</v>
      </c>
      <c r="R2" s="38">
        <f t="shared" si="0"/>
        <v>44805</v>
      </c>
      <c r="S2" s="38">
        <f t="shared" si="0"/>
        <v>44835</v>
      </c>
      <c r="T2" s="38">
        <f t="shared" si="0"/>
        <v>44866</v>
      </c>
      <c r="U2" s="38">
        <f t="shared" si="0"/>
        <v>44896</v>
      </c>
      <c r="V2" s="38">
        <f t="shared" si="0"/>
        <v>44927</v>
      </c>
      <c r="W2" s="38">
        <f t="shared" si="0"/>
        <v>44958</v>
      </c>
      <c r="X2" s="38">
        <f t="shared" si="0"/>
        <v>44986</v>
      </c>
      <c r="Y2" s="38">
        <f t="shared" si="0"/>
        <v>45017</v>
      </c>
      <c r="Z2" s="38">
        <f t="shared" si="0"/>
        <v>45047</v>
      </c>
      <c r="AA2" s="38">
        <f t="shared" si="0"/>
        <v>45078</v>
      </c>
      <c r="AB2" s="38">
        <f t="shared" si="0"/>
        <v>45108</v>
      </c>
      <c r="AC2" s="38">
        <f t="shared" si="0"/>
        <v>45139</v>
      </c>
      <c r="AD2" s="38">
        <f t="shared" si="0"/>
        <v>45170</v>
      </c>
      <c r="AE2" s="38">
        <f t="shared" si="0"/>
        <v>45200</v>
      </c>
      <c r="AF2" s="38">
        <f t="shared" si="0"/>
        <v>45231</v>
      </c>
      <c r="AG2" s="38">
        <f t="shared" si="0"/>
        <v>45261</v>
      </c>
      <c r="AH2" s="38">
        <f t="shared" si="0"/>
        <v>45292</v>
      </c>
      <c r="AI2" s="38">
        <f t="shared" si="0"/>
        <v>45323</v>
      </c>
      <c r="AJ2" s="38">
        <f t="shared" si="0"/>
        <v>45352</v>
      </c>
      <c r="AK2" s="38">
        <f t="shared" si="0"/>
        <v>45383</v>
      </c>
      <c r="AL2" s="38">
        <f t="shared" si="0"/>
        <v>45413</v>
      </c>
      <c r="AM2" s="38">
        <f t="shared" si="0"/>
        <v>45444</v>
      </c>
      <c r="AN2" s="38">
        <f t="shared" si="0"/>
        <v>45474</v>
      </c>
      <c r="AO2" s="38">
        <f t="shared" si="0"/>
        <v>45505</v>
      </c>
      <c r="AP2" s="38">
        <f t="shared" si="0"/>
        <v>45536</v>
      </c>
      <c r="AQ2" s="38">
        <f t="shared" si="0"/>
        <v>45566</v>
      </c>
      <c r="AR2" s="38">
        <f t="shared" si="0"/>
        <v>45597</v>
      </c>
      <c r="AS2" s="38">
        <f t="shared" si="0"/>
        <v>45627</v>
      </c>
      <c r="AT2" s="38">
        <f t="shared" si="0"/>
        <v>45658</v>
      </c>
      <c r="AU2" s="38">
        <f t="shared" si="0"/>
        <v>45689</v>
      </c>
      <c r="AV2" s="38">
        <f t="shared" si="0"/>
        <v>45717</v>
      </c>
      <c r="AW2" s="38">
        <f t="shared" si="0"/>
        <v>45748</v>
      </c>
      <c r="AX2" s="38">
        <f t="shared" si="0"/>
        <v>45778</v>
      </c>
      <c r="AY2" s="38">
        <f t="shared" si="0"/>
        <v>45809</v>
      </c>
      <c r="AZ2" s="38">
        <f t="shared" si="0"/>
        <v>45839</v>
      </c>
      <c r="BA2" s="38">
        <f t="shared" si="0"/>
        <v>45870</v>
      </c>
      <c r="BB2" s="38">
        <f t="shared" si="0"/>
        <v>45901</v>
      </c>
      <c r="BC2" s="38">
        <f t="shared" si="0"/>
        <v>45931</v>
      </c>
      <c r="BD2" s="38">
        <f t="shared" si="0"/>
        <v>45962</v>
      </c>
      <c r="BE2" s="38">
        <f t="shared" si="0"/>
        <v>45992</v>
      </c>
      <c r="BF2" s="38">
        <f t="shared" si="0"/>
        <v>46023</v>
      </c>
      <c r="BG2" s="38">
        <f t="shared" si="0"/>
        <v>46054</v>
      </c>
      <c r="BH2" s="38">
        <f t="shared" si="0"/>
        <v>46082</v>
      </c>
      <c r="BI2" s="38">
        <f t="shared" si="0"/>
        <v>46113</v>
      </c>
      <c r="BJ2" s="38">
        <f t="shared" si="0"/>
        <v>46143</v>
      </c>
      <c r="BK2" s="38">
        <f t="shared" si="0"/>
        <v>46174</v>
      </c>
      <c r="BL2" s="38">
        <f t="shared" si="0"/>
        <v>46204</v>
      </c>
      <c r="BM2" s="38">
        <f t="shared" si="0"/>
        <v>46235</v>
      </c>
      <c r="BN2" s="38">
        <f t="shared" si="0"/>
        <v>46266</v>
      </c>
      <c r="BO2" s="38">
        <f t="shared" si="0"/>
        <v>46296</v>
      </c>
      <c r="BP2" s="38">
        <f t="shared" si="0"/>
        <v>46327</v>
      </c>
      <c r="BQ2" s="38">
        <f t="shared" si="0"/>
        <v>46357</v>
      </c>
      <c r="BR2" s="38">
        <f t="shared" si="0"/>
        <v>46388</v>
      </c>
      <c r="BS2" s="38">
        <f t="shared" si="0"/>
        <v>46419</v>
      </c>
      <c r="BT2" s="38">
        <f t="shared" si="0"/>
        <v>46447</v>
      </c>
      <c r="BU2" s="38">
        <f t="shared" ref="BU2:CQ2" si="1">EDATE(BT2,1)</f>
        <v>46478</v>
      </c>
      <c r="BV2" s="38">
        <f t="shared" si="1"/>
        <v>46508</v>
      </c>
      <c r="BW2" s="38">
        <f t="shared" si="1"/>
        <v>46539</v>
      </c>
      <c r="BX2" s="38">
        <f t="shared" si="1"/>
        <v>46569</v>
      </c>
      <c r="BY2" s="38">
        <f t="shared" si="1"/>
        <v>46600</v>
      </c>
      <c r="BZ2" s="38">
        <f t="shared" si="1"/>
        <v>46631</v>
      </c>
      <c r="CA2" s="38">
        <f t="shared" si="1"/>
        <v>46661</v>
      </c>
      <c r="CB2" s="38">
        <f t="shared" si="1"/>
        <v>46692</v>
      </c>
      <c r="CC2" s="38">
        <f t="shared" si="1"/>
        <v>46722</v>
      </c>
      <c r="CD2" s="38">
        <f t="shared" si="1"/>
        <v>46753</v>
      </c>
      <c r="CE2" s="38">
        <f t="shared" si="1"/>
        <v>46784</v>
      </c>
      <c r="CF2" s="38">
        <f t="shared" si="1"/>
        <v>46813</v>
      </c>
      <c r="CG2" s="38">
        <f t="shared" si="1"/>
        <v>46844</v>
      </c>
      <c r="CH2" s="38">
        <f t="shared" si="1"/>
        <v>46874</v>
      </c>
      <c r="CI2" s="38">
        <f t="shared" si="1"/>
        <v>46905</v>
      </c>
      <c r="CJ2" s="38">
        <f t="shared" si="1"/>
        <v>46935</v>
      </c>
      <c r="CK2" s="38">
        <f t="shared" si="1"/>
        <v>46966</v>
      </c>
      <c r="CL2" s="38">
        <f t="shared" si="1"/>
        <v>46997</v>
      </c>
      <c r="CM2" s="38">
        <f t="shared" si="1"/>
        <v>47027</v>
      </c>
      <c r="CN2" s="38">
        <f t="shared" si="1"/>
        <v>47058</v>
      </c>
      <c r="CO2" s="38">
        <f t="shared" si="1"/>
        <v>47088</v>
      </c>
      <c r="CP2" s="38">
        <f t="shared" si="1"/>
        <v>47119</v>
      </c>
      <c r="CQ2" s="38">
        <f t="shared" si="1"/>
        <v>47150</v>
      </c>
      <c r="CR2" s="38">
        <f t="shared" ref="CR2:DW2" si="2">EDATE(CQ2,1)</f>
        <v>47178</v>
      </c>
      <c r="CS2" s="38">
        <f t="shared" si="2"/>
        <v>47209</v>
      </c>
      <c r="CT2" s="38">
        <f t="shared" si="2"/>
        <v>47239</v>
      </c>
      <c r="CU2" s="38">
        <f t="shared" si="2"/>
        <v>47270</v>
      </c>
      <c r="CV2" s="38">
        <f t="shared" si="2"/>
        <v>47300</v>
      </c>
      <c r="CW2" s="38">
        <f t="shared" si="2"/>
        <v>47331</v>
      </c>
      <c r="CX2" s="38">
        <f t="shared" si="2"/>
        <v>47362</v>
      </c>
      <c r="CY2" s="38">
        <f t="shared" si="2"/>
        <v>47392</v>
      </c>
      <c r="CZ2" s="38">
        <f t="shared" si="2"/>
        <v>47423</v>
      </c>
      <c r="DA2" s="38">
        <f t="shared" si="2"/>
        <v>47453</v>
      </c>
      <c r="DB2" s="38">
        <f t="shared" si="2"/>
        <v>47484</v>
      </c>
      <c r="DC2" s="38">
        <f t="shared" si="2"/>
        <v>47515</v>
      </c>
      <c r="DD2" s="38">
        <f t="shared" si="2"/>
        <v>47543</v>
      </c>
      <c r="DE2" s="38">
        <f t="shared" si="2"/>
        <v>47574</v>
      </c>
      <c r="DF2" s="38">
        <f t="shared" si="2"/>
        <v>47604</v>
      </c>
      <c r="DG2" s="38">
        <f t="shared" si="2"/>
        <v>47635</v>
      </c>
      <c r="DH2" s="38">
        <f t="shared" si="2"/>
        <v>47665</v>
      </c>
      <c r="DI2" s="38">
        <f t="shared" si="2"/>
        <v>47696</v>
      </c>
      <c r="DJ2" s="38">
        <f t="shared" si="2"/>
        <v>47727</v>
      </c>
      <c r="DK2" s="38">
        <f t="shared" si="2"/>
        <v>47757</v>
      </c>
      <c r="DL2" s="38">
        <f t="shared" si="2"/>
        <v>47788</v>
      </c>
      <c r="DM2" s="38">
        <f t="shared" si="2"/>
        <v>47818</v>
      </c>
      <c r="DN2" s="38">
        <f t="shared" si="2"/>
        <v>47849</v>
      </c>
      <c r="DO2" s="38">
        <f t="shared" si="2"/>
        <v>47880</v>
      </c>
      <c r="DP2" s="38">
        <f t="shared" si="2"/>
        <v>47908</v>
      </c>
      <c r="DQ2" s="38">
        <f t="shared" si="2"/>
        <v>47939</v>
      </c>
      <c r="DR2" s="38">
        <f t="shared" si="2"/>
        <v>47969</v>
      </c>
      <c r="DS2" s="38">
        <f t="shared" si="2"/>
        <v>48000</v>
      </c>
      <c r="DT2" s="38">
        <f t="shared" si="2"/>
        <v>48030</v>
      </c>
      <c r="DU2" s="38">
        <f t="shared" si="2"/>
        <v>48061</v>
      </c>
      <c r="DV2" s="38">
        <f t="shared" si="2"/>
        <v>48092</v>
      </c>
      <c r="DW2" s="38">
        <f t="shared" si="2"/>
        <v>48122</v>
      </c>
      <c r="DX2" s="38">
        <f t="shared" ref="DX2:FC2" si="3">EDATE(DW2,1)</f>
        <v>48153</v>
      </c>
      <c r="DY2" s="38">
        <f t="shared" si="3"/>
        <v>48183</v>
      </c>
      <c r="DZ2" s="38">
        <f t="shared" si="3"/>
        <v>48214</v>
      </c>
      <c r="EA2" s="38">
        <f t="shared" si="3"/>
        <v>48245</v>
      </c>
      <c r="EB2" s="38">
        <f t="shared" si="3"/>
        <v>48274</v>
      </c>
      <c r="EC2" s="38">
        <f t="shared" si="3"/>
        <v>48305</v>
      </c>
      <c r="ED2" s="38">
        <f t="shared" si="3"/>
        <v>48335</v>
      </c>
      <c r="EE2" s="38">
        <f t="shared" si="3"/>
        <v>48366</v>
      </c>
      <c r="EF2" s="38">
        <f t="shared" si="3"/>
        <v>48396</v>
      </c>
      <c r="EG2" s="38">
        <f t="shared" si="3"/>
        <v>48427</v>
      </c>
      <c r="EH2" s="38">
        <f t="shared" si="3"/>
        <v>48458</v>
      </c>
      <c r="EI2" s="38">
        <f t="shared" si="3"/>
        <v>48488</v>
      </c>
      <c r="EJ2" s="38">
        <f t="shared" si="3"/>
        <v>48519</v>
      </c>
      <c r="EK2" s="38">
        <f t="shared" si="3"/>
        <v>48549</v>
      </c>
      <c r="EL2" s="38">
        <f t="shared" si="3"/>
        <v>48580</v>
      </c>
      <c r="EM2" s="38">
        <f t="shared" si="3"/>
        <v>48611</v>
      </c>
      <c r="EN2" s="38">
        <f t="shared" si="3"/>
        <v>48639</v>
      </c>
      <c r="EO2" s="38">
        <f t="shared" si="3"/>
        <v>48670</v>
      </c>
      <c r="EP2" s="38">
        <f t="shared" si="3"/>
        <v>48700</v>
      </c>
      <c r="EQ2" s="38">
        <f t="shared" si="3"/>
        <v>48731</v>
      </c>
      <c r="ER2" s="38">
        <f t="shared" si="3"/>
        <v>48761</v>
      </c>
      <c r="ES2" s="38">
        <f t="shared" si="3"/>
        <v>48792</v>
      </c>
      <c r="ET2" s="38">
        <f t="shared" si="3"/>
        <v>48823</v>
      </c>
      <c r="EU2" s="38">
        <f t="shared" si="3"/>
        <v>48853</v>
      </c>
      <c r="EV2" s="38">
        <f t="shared" si="3"/>
        <v>48884</v>
      </c>
      <c r="EW2" s="38">
        <f t="shared" si="3"/>
        <v>48914</v>
      </c>
      <c r="EX2" s="38">
        <f t="shared" si="3"/>
        <v>48945</v>
      </c>
      <c r="EY2" s="38">
        <f t="shared" si="3"/>
        <v>48976</v>
      </c>
      <c r="EZ2" s="38">
        <f t="shared" si="3"/>
        <v>49004</v>
      </c>
      <c r="FA2" s="38">
        <f t="shared" si="3"/>
        <v>49035</v>
      </c>
      <c r="FB2" s="38">
        <f t="shared" si="3"/>
        <v>49065</v>
      </c>
      <c r="FC2" s="38">
        <f t="shared" si="3"/>
        <v>49096</v>
      </c>
      <c r="FD2" s="38">
        <f t="shared" ref="FD2:GI2" si="4">EDATE(FC2,1)</f>
        <v>49126</v>
      </c>
      <c r="FE2" s="38">
        <f t="shared" si="4"/>
        <v>49157</v>
      </c>
      <c r="FF2" s="38">
        <f t="shared" si="4"/>
        <v>49188</v>
      </c>
      <c r="FG2" s="38">
        <f t="shared" si="4"/>
        <v>49218</v>
      </c>
      <c r="FH2" s="38">
        <f t="shared" si="4"/>
        <v>49249</v>
      </c>
      <c r="FI2" s="38">
        <f t="shared" si="4"/>
        <v>49279</v>
      </c>
      <c r="FJ2" s="38">
        <f t="shared" si="4"/>
        <v>49310</v>
      </c>
      <c r="FK2" s="38">
        <f t="shared" si="4"/>
        <v>49341</v>
      </c>
      <c r="FL2" s="38">
        <f t="shared" si="4"/>
        <v>49369</v>
      </c>
      <c r="FM2" s="38">
        <f t="shared" si="4"/>
        <v>49400</v>
      </c>
      <c r="FN2" s="38">
        <f t="shared" si="4"/>
        <v>49430</v>
      </c>
      <c r="FO2" s="38">
        <f t="shared" si="4"/>
        <v>49461</v>
      </c>
      <c r="FP2" s="38">
        <f t="shared" si="4"/>
        <v>49491</v>
      </c>
      <c r="FQ2" s="38">
        <f t="shared" si="4"/>
        <v>49522</v>
      </c>
      <c r="FR2" s="38">
        <f t="shared" si="4"/>
        <v>49553</v>
      </c>
      <c r="FS2" s="38">
        <f t="shared" si="4"/>
        <v>49583</v>
      </c>
      <c r="FT2" s="38">
        <f t="shared" si="4"/>
        <v>49614</v>
      </c>
      <c r="FU2" s="38">
        <f t="shared" si="4"/>
        <v>49644</v>
      </c>
      <c r="FV2" s="38">
        <f t="shared" si="4"/>
        <v>49675</v>
      </c>
      <c r="FW2" s="38">
        <f t="shared" si="4"/>
        <v>49706</v>
      </c>
      <c r="FX2" s="38">
        <f t="shared" si="4"/>
        <v>49735</v>
      </c>
      <c r="FY2" s="38">
        <f t="shared" si="4"/>
        <v>49766</v>
      </c>
      <c r="FZ2" s="38">
        <f t="shared" si="4"/>
        <v>49796</v>
      </c>
      <c r="GA2" s="38">
        <f t="shared" si="4"/>
        <v>49827</v>
      </c>
      <c r="GB2" s="38">
        <f t="shared" si="4"/>
        <v>49857</v>
      </c>
      <c r="GC2" s="38">
        <f t="shared" si="4"/>
        <v>49888</v>
      </c>
      <c r="GD2" s="38">
        <f t="shared" si="4"/>
        <v>49919</v>
      </c>
      <c r="GE2" s="38">
        <f t="shared" si="4"/>
        <v>49949</v>
      </c>
      <c r="GF2" s="38">
        <f t="shared" si="4"/>
        <v>49980</v>
      </c>
      <c r="GG2" s="38">
        <f t="shared" si="4"/>
        <v>50010</v>
      </c>
      <c r="GH2" s="38">
        <f t="shared" si="4"/>
        <v>50041</v>
      </c>
      <c r="GI2" s="38">
        <f t="shared" si="4"/>
        <v>50072</v>
      </c>
      <c r="GJ2" s="38">
        <f t="shared" ref="GJ2:HO2" si="5">EDATE(GI2,1)</f>
        <v>50100</v>
      </c>
      <c r="GK2" s="38">
        <f t="shared" si="5"/>
        <v>50131</v>
      </c>
      <c r="GL2" s="38">
        <f t="shared" si="5"/>
        <v>50161</v>
      </c>
      <c r="GM2" s="38">
        <f t="shared" si="5"/>
        <v>50192</v>
      </c>
      <c r="GN2" s="38">
        <f t="shared" si="5"/>
        <v>50222</v>
      </c>
      <c r="GO2" s="38">
        <f t="shared" si="5"/>
        <v>50253</v>
      </c>
      <c r="GP2" s="38">
        <f t="shared" si="5"/>
        <v>50284</v>
      </c>
      <c r="GQ2" s="38">
        <f t="shared" si="5"/>
        <v>50314</v>
      </c>
      <c r="GR2" s="38">
        <f t="shared" si="5"/>
        <v>50345</v>
      </c>
      <c r="GS2" s="38">
        <f t="shared" si="5"/>
        <v>50375</v>
      </c>
      <c r="GT2" s="38">
        <f t="shared" si="5"/>
        <v>50406</v>
      </c>
      <c r="GU2" s="38">
        <f t="shared" si="5"/>
        <v>50437</v>
      </c>
      <c r="GV2" s="38">
        <f t="shared" si="5"/>
        <v>50465</v>
      </c>
      <c r="GW2" s="38">
        <f t="shared" si="5"/>
        <v>50496</v>
      </c>
      <c r="GX2" s="38">
        <f t="shared" si="5"/>
        <v>50526</v>
      </c>
      <c r="GY2" s="38">
        <f t="shared" si="5"/>
        <v>50557</v>
      </c>
      <c r="GZ2" s="38">
        <f t="shared" si="5"/>
        <v>50587</v>
      </c>
      <c r="HA2" s="38">
        <f t="shared" si="5"/>
        <v>50618</v>
      </c>
      <c r="HB2" s="38">
        <f t="shared" si="5"/>
        <v>50649</v>
      </c>
      <c r="HC2" s="38">
        <f t="shared" si="5"/>
        <v>50679</v>
      </c>
      <c r="HD2" s="38">
        <f t="shared" si="5"/>
        <v>50710</v>
      </c>
      <c r="HE2" s="38">
        <f t="shared" si="5"/>
        <v>50740</v>
      </c>
      <c r="HF2" s="38">
        <f t="shared" si="5"/>
        <v>50771</v>
      </c>
      <c r="HG2" s="38">
        <f t="shared" si="5"/>
        <v>50802</v>
      </c>
      <c r="HH2" s="38">
        <f t="shared" si="5"/>
        <v>50830</v>
      </c>
      <c r="HI2" s="38">
        <f t="shared" si="5"/>
        <v>50861</v>
      </c>
      <c r="HJ2" s="38">
        <f t="shared" si="5"/>
        <v>50891</v>
      </c>
      <c r="HK2" s="38">
        <f t="shared" si="5"/>
        <v>50922</v>
      </c>
      <c r="HL2" s="38">
        <f t="shared" si="5"/>
        <v>50952</v>
      </c>
      <c r="HM2" s="38">
        <f t="shared" si="5"/>
        <v>50983</v>
      </c>
      <c r="HN2" s="38">
        <f t="shared" si="5"/>
        <v>51014</v>
      </c>
      <c r="HO2" s="38">
        <f t="shared" si="5"/>
        <v>51044</v>
      </c>
      <c r="HP2" s="38">
        <f t="shared" ref="HP2:IL2" si="6">EDATE(HO2,1)</f>
        <v>51075</v>
      </c>
      <c r="HQ2" s="38">
        <f t="shared" si="6"/>
        <v>51105</v>
      </c>
      <c r="HR2" s="38">
        <f t="shared" si="6"/>
        <v>51136</v>
      </c>
      <c r="HS2" s="38">
        <f t="shared" si="6"/>
        <v>51167</v>
      </c>
      <c r="HT2" s="38">
        <f t="shared" si="6"/>
        <v>51196</v>
      </c>
      <c r="HU2" s="38">
        <f t="shared" si="6"/>
        <v>51227</v>
      </c>
      <c r="HV2" s="38">
        <f t="shared" si="6"/>
        <v>51257</v>
      </c>
      <c r="HW2" s="38">
        <f t="shared" si="6"/>
        <v>51288</v>
      </c>
      <c r="HX2" s="38">
        <f t="shared" si="6"/>
        <v>51318</v>
      </c>
      <c r="HY2" s="38">
        <f t="shared" si="6"/>
        <v>51349</v>
      </c>
      <c r="HZ2" s="38">
        <f t="shared" si="6"/>
        <v>51380</v>
      </c>
      <c r="IA2" s="38">
        <f t="shared" si="6"/>
        <v>51410</v>
      </c>
      <c r="IB2" s="38">
        <f t="shared" si="6"/>
        <v>51441</v>
      </c>
      <c r="IC2" s="38">
        <f t="shared" si="6"/>
        <v>51471</v>
      </c>
      <c r="ID2" s="38">
        <f t="shared" si="6"/>
        <v>51502</v>
      </c>
      <c r="IE2" s="38">
        <f t="shared" si="6"/>
        <v>51533</v>
      </c>
      <c r="IF2" s="38">
        <f t="shared" si="6"/>
        <v>51561</v>
      </c>
      <c r="IG2" s="38">
        <f t="shared" si="6"/>
        <v>51592</v>
      </c>
      <c r="IH2" s="38">
        <f t="shared" si="6"/>
        <v>51622</v>
      </c>
      <c r="II2" s="38">
        <f t="shared" si="6"/>
        <v>51653</v>
      </c>
      <c r="IJ2" s="38">
        <f t="shared" si="6"/>
        <v>51683</v>
      </c>
      <c r="IK2" s="38">
        <f t="shared" si="6"/>
        <v>51714</v>
      </c>
      <c r="IL2" s="38">
        <f t="shared" si="6"/>
        <v>51745</v>
      </c>
    </row>
    <row r="3" spans="2:246" s="2" customFormat="1" x14ac:dyDescent="0.2">
      <c r="B3" s="3" t="s">
        <v>179</v>
      </c>
      <c r="C3" s="13"/>
      <c r="D3" s="13"/>
      <c r="E3" s="13"/>
      <c r="F3" s="13"/>
      <c r="G3" s="39">
        <f>YEAR(G2)</f>
        <v>2021</v>
      </c>
      <c r="H3" s="39">
        <f t="shared" ref="H3:BS3" si="7">YEAR(H2)</f>
        <v>2021</v>
      </c>
      <c r="I3" s="39">
        <f t="shared" si="7"/>
        <v>2021</v>
      </c>
      <c r="J3" s="39">
        <f t="shared" si="7"/>
        <v>2022</v>
      </c>
      <c r="K3" s="39">
        <f t="shared" si="7"/>
        <v>2022</v>
      </c>
      <c r="L3" s="39">
        <f t="shared" si="7"/>
        <v>2022</v>
      </c>
      <c r="M3" s="39">
        <f t="shared" si="7"/>
        <v>2022</v>
      </c>
      <c r="N3" s="39">
        <f t="shared" si="7"/>
        <v>2022</v>
      </c>
      <c r="O3" s="39">
        <f t="shared" si="7"/>
        <v>2022</v>
      </c>
      <c r="P3" s="39">
        <f t="shared" si="7"/>
        <v>2022</v>
      </c>
      <c r="Q3" s="39">
        <f t="shared" si="7"/>
        <v>2022</v>
      </c>
      <c r="R3" s="39">
        <f t="shared" si="7"/>
        <v>2022</v>
      </c>
      <c r="S3" s="39">
        <f t="shared" si="7"/>
        <v>2022</v>
      </c>
      <c r="T3" s="39">
        <f t="shared" si="7"/>
        <v>2022</v>
      </c>
      <c r="U3" s="39">
        <f t="shared" si="7"/>
        <v>2022</v>
      </c>
      <c r="V3" s="39">
        <f t="shared" si="7"/>
        <v>2023</v>
      </c>
      <c r="W3" s="39">
        <f t="shared" si="7"/>
        <v>2023</v>
      </c>
      <c r="X3" s="39">
        <f t="shared" si="7"/>
        <v>2023</v>
      </c>
      <c r="Y3" s="39">
        <f t="shared" si="7"/>
        <v>2023</v>
      </c>
      <c r="Z3" s="39">
        <f t="shared" si="7"/>
        <v>2023</v>
      </c>
      <c r="AA3" s="39">
        <f t="shared" si="7"/>
        <v>2023</v>
      </c>
      <c r="AB3" s="39">
        <f t="shared" si="7"/>
        <v>2023</v>
      </c>
      <c r="AC3" s="39">
        <f t="shared" si="7"/>
        <v>2023</v>
      </c>
      <c r="AD3" s="39">
        <f t="shared" si="7"/>
        <v>2023</v>
      </c>
      <c r="AE3" s="39">
        <f t="shared" si="7"/>
        <v>2023</v>
      </c>
      <c r="AF3" s="39">
        <f t="shared" si="7"/>
        <v>2023</v>
      </c>
      <c r="AG3" s="39">
        <f t="shared" si="7"/>
        <v>2023</v>
      </c>
      <c r="AH3" s="39">
        <f t="shared" si="7"/>
        <v>2024</v>
      </c>
      <c r="AI3" s="39">
        <f t="shared" si="7"/>
        <v>2024</v>
      </c>
      <c r="AJ3" s="39">
        <f t="shared" si="7"/>
        <v>2024</v>
      </c>
      <c r="AK3" s="39">
        <f t="shared" si="7"/>
        <v>2024</v>
      </c>
      <c r="AL3" s="39">
        <f t="shared" si="7"/>
        <v>2024</v>
      </c>
      <c r="AM3" s="39">
        <f t="shared" si="7"/>
        <v>2024</v>
      </c>
      <c r="AN3" s="39">
        <f t="shared" si="7"/>
        <v>2024</v>
      </c>
      <c r="AO3" s="39">
        <f t="shared" si="7"/>
        <v>2024</v>
      </c>
      <c r="AP3" s="39">
        <f t="shared" si="7"/>
        <v>2024</v>
      </c>
      <c r="AQ3" s="39">
        <f t="shared" si="7"/>
        <v>2024</v>
      </c>
      <c r="AR3" s="39">
        <f t="shared" si="7"/>
        <v>2024</v>
      </c>
      <c r="AS3" s="39">
        <f t="shared" si="7"/>
        <v>2024</v>
      </c>
      <c r="AT3" s="39">
        <f t="shared" si="7"/>
        <v>2025</v>
      </c>
      <c r="AU3" s="39">
        <f t="shared" si="7"/>
        <v>2025</v>
      </c>
      <c r="AV3" s="39">
        <f t="shared" si="7"/>
        <v>2025</v>
      </c>
      <c r="AW3" s="39">
        <f t="shared" si="7"/>
        <v>2025</v>
      </c>
      <c r="AX3" s="39">
        <f t="shared" si="7"/>
        <v>2025</v>
      </c>
      <c r="AY3" s="39">
        <f t="shared" si="7"/>
        <v>2025</v>
      </c>
      <c r="AZ3" s="39">
        <f t="shared" si="7"/>
        <v>2025</v>
      </c>
      <c r="BA3" s="39">
        <f t="shared" si="7"/>
        <v>2025</v>
      </c>
      <c r="BB3" s="39">
        <f t="shared" si="7"/>
        <v>2025</v>
      </c>
      <c r="BC3" s="39">
        <f t="shared" si="7"/>
        <v>2025</v>
      </c>
      <c r="BD3" s="39">
        <f t="shared" si="7"/>
        <v>2025</v>
      </c>
      <c r="BE3" s="39">
        <f t="shared" si="7"/>
        <v>2025</v>
      </c>
      <c r="BF3" s="39">
        <f t="shared" si="7"/>
        <v>2026</v>
      </c>
      <c r="BG3" s="39">
        <f t="shared" si="7"/>
        <v>2026</v>
      </c>
      <c r="BH3" s="39">
        <f t="shared" si="7"/>
        <v>2026</v>
      </c>
      <c r="BI3" s="39">
        <f t="shared" si="7"/>
        <v>2026</v>
      </c>
      <c r="BJ3" s="39">
        <f t="shared" si="7"/>
        <v>2026</v>
      </c>
      <c r="BK3" s="39">
        <f t="shared" si="7"/>
        <v>2026</v>
      </c>
      <c r="BL3" s="39">
        <f t="shared" si="7"/>
        <v>2026</v>
      </c>
      <c r="BM3" s="39">
        <f t="shared" si="7"/>
        <v>2026</v>
      </c>
      <c r="BN3" s="39">
        <f t="shared" si="7"/>
        <v>2026</v>
      </c>
      <c r="BO3" s="39">
        <f t="shared" si="7"/>
        <v>2026</v>
      </c>
      <c r="BP3" s="39">
        <f t="shared" si="7"/>
        <v>2026</v>
      </c>
      <c r="BQ3" s="39">
        <f t="shared" si="7"/>
        <v>2026</v>
      </c>
      <c r="BR3" s="39">
        <f t="shared" si="7"/>
        <v>2027</v>
      </c>
      <c r="BS3" s="39">
        <f t="shared" si="7"/>
        <v>2027</v>
      </c>
      <c r="BT3" s="39">
        <f t="shared" ref="BT3:CQ3" si="8">YEAR(BT2)</f>
        <v>2027</v>
      </c>
      <c r="BU3" s="39">
        <f t="shared" si="8"/>
        <v>2027</v>
      </c>
      <c r="BV3" s="39">
        <f t="shared" si="8"/>
        <v>2027</v>
      </c>
      <c r="BW3" s="39">
        <f t="shared" si="8"/>
        <v>2027</v>
      </c>
      <c r="BX3" s="39">
        <f t="shared" si="8"/>
        <v>2027</v>
      </c>
      <c r="BY3" s="39">
        <f t="shared" si="8"/>
        <v>2027</v>
      </c>
      <c r="BZ3" s="39">
        <f t="shared" si="8"/>
        <v>2027</v>
      </c>
      <c r="CA3" s="39">
        <f t="shared" si="8"/>
        <v>2027</v>
      </c>
      <c r="CB3" s="39">
        <f t="shared" si="8"/>
        <v>2027</v>
      </c>
      <c r="CC3" s="39">
        <f t="shared" si="8"/>
        <v>2027</v>
      </c>
      <c r="CD3" s="39">
        <f t="shared" si="8"/>
        <v>2028</v>
      </c>
      <c r="CE3" s="39">
        <f t="shared" si="8"/>
        <v>2028</v>
      </c>
      <c r="CF3" s="39">
        <f t="shared" si="8"/>
        <v>2028</v>
      </c>
      <c r="CG3" s="39">
        <f t="shared" si="8"/>
        <v>2028</v>
      </c>
      <c r="CH3" s="39">
        <f t="shared" si="8"/>
        <v>2028</v>
      </c>
      <c r="CI3" s="39">
        <f t="shared" si="8"/>
        <v>2028</v>
      </c>
      <c r="CJ3" s="39">
        <f t="shared" si="8"/>
        <v>2028</v>
      </c>
      <c r="CK3" s="39">
        <f t="shared" si="8"/>
        <v>2028</v>
      </c>
      <c r="CL3" s="39">
        <f t="shared" si="8"/>
        <v>2028</v>
      </c>
      <c r="CM3" s="39">
        <f t="shared" si="8"/>
        <v>2028</v>
      </c>
      <c r="CN3" s="39">
        <f t="shared" si="8"/>
        <v>2028</v>
      </c>
      <c r="CO3" s="39">
        <f t="shared" si="8"/>
        <v>2028</v>
      </c>
      <c r="CP3" s="39">
        <f t="shared" si="8"/>
        <v>2029</v>
      </c>
      <c r="CQ3" s="39">
        <f t="shared" si="8"/>
        <v>2029</v>
      </c>
      <c r="CR3" s="39">
        <f t="shared" ref="CR3:DW3" si="9">YEAR(CR2)</f>
        <v>2029</v>
      </c>
      <c r="CS3" s="39">
        <f t="shared" si="9"/>
        <v>2029</v>
      </c>
      <c r="CT3" s="39">
        <f t="shared" si="9"/>
        <v>2029</v>
      </c>
      <c r="CU3" s="39">
        <f t="shared" si="9"/>
        <v>2029</v>
      </c>
      <c r="CV3" s="39">
        <f t="shared" si="9"/>
        <v>2029</v>
      </c>
      <c r="CW3" s="39">
        <f t="shared" si="9"/>
        <v>2029</v>
      </c>
      <c r="CX3" s="39">
        <f t="shared" si="9"/>
        <v>2029</v>
      </c>
      <c r="CY3" s="39">
        <f t="shared" si="9"/>
        <v>2029</v>
      </c>
      <c r="CZ3" s="39">
        <f t="shared" si="9"/>
        <v>2029</v>
      </c>
      <c r="DA3" s="39">
        <f t="shared" si="9"/>
        <v>2029</v>
      </c>
      <c r="DB3" s="39">
        <f t="shared" si="9"/>
        <v>2030</v>
      </c>
      <c r="DC3" s="39">
        <f t="shared" si="9"/>
        <v>2030</v>
      </c>
      <c r="DD3" s="39">
        <f t="shared" si="9"/>
        <v>2030</v>
      </c>
      <c r="DE3" s="39">
        <f t="shared" si="9"/>
        <v>2030</v>
      </c>
      <c r="DF3" s="39">
        <f t="shared" si="9"/>
        <v>2030</v>
      </c>
      <c r="DG3" s="39">
        <f t="shared" si="9"/>
        <v>2030</v>
      </c>
      <c r="DH3" s="39">
        <f t="shared" si="9"/>
        <v>2030</v>
      </c>
      <c r="DI3" s="39">
        <f t="shared" si="9"/>
        <v>2030</v>
      </c>
      <c r="DJ3" s="39">
        <f t="shared" si="9"/>
        <v>2030</v>
      </c>
      <c r="DK3" s="39">
        <f t="shared" si="9"/>
        <v>2030</v>
      </c>
      <c r="DL3" s="39">
        <f t="shared" si="9"/>
        <v>2030</v>
      </c>
      <c r="DM3" s="39">
        <f t="shared" si="9"/>
        <v>2030</v>
      </c>
      <c r="DN3" s="39">
        <f t="shared" si="9"/>
        <v>2031</v>
      </c>
      <c r="DO3" s="39">
        <f t="shared" si="9"/>
        <v>2031</v>
      </c>
      <c r="DP3" s="39">
        <f t="shared" si="9"/>
        <v>2031</v>
      </c>
      <c r="DQ3" s="39">
        <f t="shared" si="9"/>
        <v>2031</v>
      </c>
      <c r="DR3" s="39">
        <f t="shared" si="9"/>
        <v>2031</v>
      </c>
      <c r="DS3" s="39">
        <f t="shared" si="9"/>
        <v>2031</v>
      </c>
      <c r="DT3" s="39">
        <f t="shared" si="9"/>
        <v>2031</v>
      </c>
      <c r="DU3" s="39">
        <f t="shared" si="9"/>
        <v>2031</v>
      </c>
      <c r="DV3" s="39">
        <f t="shared" si="9"/>
        <v>2031</v>
      </c>
      <c r="DW3" s="39">
        <f t="shared" si="9"/>
        <v>2031</v>
      </c>
      <c r="DX3" s="39">
        <f t="shared" ref="DX3:FC3" si="10">YEAR(DX2)</f>
        <v>2031</v>
      </c>
      <c r="DY3" s="39">
        <f t="shared" si="10"/>
        <v>2031</v>
      </c>
      <c r="DZ3" s="39">
        <f t="shared" si="10"/>
        <v>2032</v>
      </c>
      <c r="EA3" s="39">
        <f t="shared" si="10"/>
        <v>2032</v>
      </c>
      <c r="EB3" s="39">
        <f t="shared" si="10"/>
        <v>2032</v>
      </c>
      <c r="EC3" s="39">
        <f t="shared" si="10"/>
        <v>2032</v>
      </c>
      <c r="ED3" s="39">
        <f t="shared" si="10"/>
        <v>2032</v>
      </c>
      <c r="EE3" s="39">
        <f t="shared" si="10"/>
        <v>2032</v>
      </c>
      <c r="EF3" s="39">
        <f t="shared" si="10"/>
        <v>2032</v>
      </c>
      <c r="EG3" s="39">
        <f t="shared" si="10"/>
        <v>2032</v>
      </c>
      <c r="EH3" s="39">
        <f t="shared" si="10"/>
        <v>2032</v>
      </c>
      <c r="EI3" s="39">
        <f t="shared" si="10"/>
        <v>2032</v>
      </c>
      <c r="EJ3" s="39">
        <f t="shared" si="10"/>
        <v>2032</v>
      </c>
      <c r="EK3" s="39">
        <f t="shared" si="10"/>
        <v>2032</v>
      </c>
      <c r="EL3" s="39">
        <f t="shared" si="10"/>
        <v>2033</v>
      </c>
      <c r="EM3" s="39">
        <f t="shared" si="10"/>
        <v>2033</v>
      </c>
      <c r="EN3" s="39">
        <f t="shared" si="10"/>
        <v>2033</v>
      </c>
      <c r="EO3" s="39">
        <f t="shared" si="10"/>
        <v>2033</v>
      </c>
      <c r="EP3" s="39">
        <f t="shared" si="10"/>
        <v>2033</v>
      </c>
      <c r="EQ3" s="39">
        <f t="shared" si="10"/>
        <v>2033</v>
      </c>
      <c r="ER3" s="39">
        <f t="shared" si="10"/>
        <v>2033</v>
      </c>
      <c r="ES3" s="39">
        <f t="shared" si="10"/>
        <v>2033</v>
      </c>
      <c r="ET3" s="39">
        <f t="shared" si="10"/>
        <v>2033</v>
      </c>
      <c r="EU3" s="39">
        <f t="shared" si="10"/>
        <v>2033</v>
      </c>
      <c r="EV3" s="39">
        <f t="shared" si="10"/>
        <v>2033</v>
      </c>
      <c r="EW3" s="39">
        <f t="shared" si="10"/>
        <v>2033</v>
      </c>
      <c r="EX3" s="39">
        <f t="shared" si="10"/>
        <v>2034</v>
      </c>
      <c r="EY3" s="39">
        <f t="shared" si="10"/>
        <v>2034</v>
      </c>
      <c r="EZ3" s="39">
        <f t="shared" si="10"/>
        <v>2034</v>
      </c>
      <c r="FA3" s="39">
        <f t="shared" si="10"/>
        <v>2034</v>
      </c>
      <c r="FB3" s="39">
        <f t="shared" si="10"/>
        <v>2034</v>
      </c>
      <c r="FC3" s="39">
        <f t="shared" si="10"/>
        <v>2034</v>
      </c>
      <c r="FD3" s="39">
        <f t="shared" ref="FD3:GI3" si="11">YEAR(FD2)</f>
        <v>2034</v>
      </c>
      <c r="FE3" s="39">
        <f t="shared" si="11"/>
        <v>2034</v>
      </c>
      <c r="FF3" s="39">
        <f t="shared" si="11"/>
        <v>2034</v>
      </c>
      <c r="FG3" s="39">
        <f t="shared" si="11"/>
        <v>2034</v>
      </c>
      <c r="FH3" s="39">
        <f t="shared" si="11"/>
        <v>2034</v>
      </c>
      <c r="FI3" s="39">
        <f t="shared" si="11"/>
        <v>2034</v>
      </c>
      <c r="FJ3" s="39">
        <f t="shared" si="11"/>
        <v>2035</v>
      </c>
      <c r="FK3" s="39">
        <f t="shared" si="11"/>
        <v>2035</v>
      </c>
      <c r="FL3" s="39">
        <f t="shared" si="11"/>
        <v>2035</v>
      </c>
      <c r="FM3" s="39">
        <f t="shared" si="11"/>
        <v>2035</v>
      </c>
      <c r="FN3" s="39">
        <f t="shared" si="11"/>
        <v>2035</v>
      </c>
      <c r="FO3" s="39">
        <f t="shared" si="11"/>
        <v>2035</v>
      </c>
      <c r="FP3" s="39">
        <f t="shared" si="11"/>
        <v>2035</v>
      </c>
      <c r="FQ3" s="39">
        <f t="shared" si="11"/>
        <v>2035</v>
      </c>
      <c r="FR3" s="39">
        <f t="shared" si="11"/>
        <v>2035</v>
      </c>
      <c r="FS3" s="39">
        <f t="shared" si="11"/>
        <v>2035</v>
      </c>
      <c r="FT3" s="39">
        <f t="shared" si="11"/>
        <v>2035</v>
      </c>
      <c r="FU3" s="39">
        <f t="shared" si="11"/>
        <v>2035</v>
      </c>
      <c r="FV3" s="39">
        <f t="shared" si="11"/>
        <v>2036</v>
      </c>
      <c r="FW3" s="39">
        <f t="shared" si="11"/>
        <v>2036</v>
      </c>
      <c r="FX3" s="39">
        <f t="shared" si="11"/>
        <v>2036</v>
      </c>
      <c r="FY3" s="39">
        <f t="shared" si="11"/>
        <v>2036</v>
      </c>
      <c r="FZ3" s="39">
        <f t="shared" si="11"/>
        <v>2036</v>
      </c>
      <c r="GA3" s="39">
        <f t="shared" si="11"/>
        <v>2036</v>
      </c>
      <c r="GB3" s="39">
        <f t="shared" si="11"/>
        <v>2036</v>
      </c>
      <c r="GC3" s="39">
        <f t="shared" si="11"/>
        <v>2036</v>
      </c>
      <c r="GD3" s="39">
        <f t="shared" si="11"/>
        <v>2036</v>
      </c>
      <c r="GE3" s="39">
        <f t="shared" si="11"/>
        <v>2036</v>
      </c>
      <c r="GF3" s="39">
        <f t="shared" si="11"/>
        <v>2036</v>
      </c>
      <c r="GG3" s="39">
        <f t="shared" si="11"/>
        <v>2036</v>
      </c>
      <c r="GH3" s="39">
        <f t="shared" si="11"/>
        <v>2037</v>
      </c>
      <c r="GI3" s="39">
        <f t="shared" si="11"/>
        <v>2037</v>
      </c>
      <c r="GJ3" s="39">
        <f t="shared" ref="GJ3:HO3" si="12">YEAR(GJ2)</f>
        <v>2037</v>
      </c>
      <c r="GK3" s="39">
        <f t="shared" si="12"/>
        <v>2037</v>
      </c>
      <c r="GL3" s="39">
        <f t="shared" si="12"/>
        <v>2037</v>
      </c>
      <c r="GM3" s="39">
        <f t="shared" si="12"/>
        <v>2037</v>
      </c>
      <c r="GN3" s="39">
        <f t="shared" si="12"/>
        <v>2037</v>
      </c>
      <c r="GO3" s="39">
        <f t="shared" si="12"/>
        <v>2037</v>
      </c>
      <c r="GP3" s="39">
        <f t="shared" si="12"/>
        <v>2037</v>
      </c>
      <c r="GQ3" s="39">
        <f t="shared" si="12"/>
        <v>2037</v>
      </c>
      <c r="GR3" s="39">
        <f t="shared" si="12"/>
        <v>2037</v>
      </c>
      <c r="GS3" s="39">
        <f t="shared" si="12"/>
        <v>2037</v>
      </c>
      <c r="GT3" s="39">
        <f t="shared" si="12"/>
        <v>2038</v>
      </c>
      <c r="GU3" s="39">
        <f t="shared" si="12"/>
        <v>2038</v>
      </c>
      <c r="GV3" s="39">
        <f t="shared" si="12"/>
        <v>2038</v>
      </c>
      <c r="GW3" s="39">
        <f t="shared" si="12"/>
        <v>2038</v>
      </c>
      <c r="GX3" s="39">
        <f t="shared" si="12"/>
        <v>2038</v>
      </c>
      <c r="GY3" s="39">
        <f t="shared" si="12"/>
        <v>2038</v>
      </c>
      <c r="GZ3" s="39">
        <f t="shared" si="12"/>
        <v>2038</v>
      </c>
      <c r="HA3" s="39">
        <f t="shared" si="12"/>
        <v>2038</v>
      </c>
      <c r="HB3" s="39">
        <f t="shared" si="12"/>
        <v>2038</v>
      </c>
      <c r="HC3" s="39">
        <f t="shared" si="12"/>
        <v>2038</v>
      </c>
      <c r="HD3" s="39">
        <f t="shared" si="12"/>
        <v>2038</v>
      </c>
      <c r="HE3" s="39">
        <f t="shared" si="12"/>
        <v>2038</v>
      </c>
      <c r="HF3" s="39">
        <f t="shared" si="12"/>
        <v>2039</v>
      </c>
      <c r="HG3" s="39">
        <f t="shared" si="12"/>
        <v>2039</v>
      </c>
      <c r="HH3" s="39">
        <f t="shared" si="12"/>
        <v>2039</v>
      </c>
      <c r="HI3" s="39">
        <f t="shared" si="12"/>
        <v>2039</v>
      </c>
      <c r="HJ3" s="39">
        <f t="shared" si="12"/>
        <v>2039</v>
      </c>
      <c r="HK3" s="39">
        <f t="shared" si="12"/>
        <v>2039</v>
      </c>
      <c r="HL3" s="39">
        <f t="shared" si="12"/>
        <v>2039</v>
      </c>
      <c r="HM3" s="39">
        <f t="shared" si="12"/>
        <v>2039</v>
      </c>
      <c r="HN3" s="39">
        <f t="shared" si="12"/>
        <v>2039</v>
      </c>
      <c r="HO3" s="39">
        <f t="shared" si="12"/>
        <v>2039</v>
      </c>
      <c r="HP3" s="39">
        <f t="shared" ref="HP3:IL3" si="13">YEAR(HP2)</f>
        <v>2039</v>
      </c>
      <c r="HQ3" s="39">
        <f t="shared" si="13"/>
        <v>2039</v>
      </c>
      <c r="HR3" s="39">
        <f t="shared" si="13"/>
        <v>2040</v>
      </c>
      <c r="HS3" s="39">
        <f t="shared" si="13"/>
        <v>2040</v>
      </c>
      <c r="HT3" s="39">
        <f t="shared" si="13"/>
        <v>2040</v>
      </c>
      <c r="HU3" s="39">
        <f t="shared" si="13"/>
        <v>2040</v>
      </c>
      <c r="HV3" s="39">
        <f t="shared" si="13"/>
        <v>2040</v>
      </c>
      <c r="HW3" s="39">
        <f t="shared" si="13"/>
        <v>2040</v>
      </c>
      <c r="HX3" s="39">
        <f t="shared" si="13"/>
        <v>2040</v>
      </c>
      <c r="HY3" s="39">
        <f t="shared" si="13"/>
        <v>2040</v>
      </c>
      <c r="HZ3" s="39">
        <f t="shared" si="13"/>
        <v>2040</v>
      </c>
      <c r="IA3" s="39">
        <f t="shared" si="13"/>
        <v>2040</v>
      </c>
      <c r="IB3" s="39">
        <f t="shared" si="13"/>
        <v>2040</v>
      </c>
      <c r="IC3" s="39">
        <f t="shared" si="13"/>
        <v>2040</v>
      </c>
      <c r="ID3" s="39">
        <f t="shared" si="13"/>
        <v>2041</v>
      </c>
      <c r="IE3" s="39">
        <f t="shared" si="13"/>
        <v>2041</v>
      </c>
      <c r="IF3" s="39">
        <f t="shared" si="13"/>
        <v>2041</v>
      </c>
      <c r="IG3" s="39">
        <f t="shared" si="13"/>
        <v>2041</v>
      </c>
      <c r="IH3" s="39">
        <f t="shared" si="13"/>
        <v>2041</v>
      </c>
      <c r="II3" s="39">
        <f t="shared" si="13"/>
        <v>2041</v>
      </c>
      <c r="IJ3" s="39">
        <f t="shared" si="13"/>
        <v>2041</v>
      </c>
      <c r="IK3" s="39">
        <f t="shared" si="13"/>
        <v>2041</v>
      </c>
      <c r="IL3" s="39">
        <f t="shared" si="13"/>
        <v>2041</v>
      </c>
    </row>
    <row r="4" spans="2:246" s="2" customFormat="1" x14ac:dyDescent="0.2">
      <c r="B4" s="3" t="s">
        <v>180</v>
      </c>
      <c r="C4" s="13"/>
      <c r="D4" s="13"/>
      <c r="E4" s="13"/>
      <c r="F4" s="13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2:246" s="2" customFormat="1" x14ac:dyDescent="0.2">
      <c r="C5" s="13"/>
      <c r="D5" s="13"/>
      <c r="E5" s="13"/>
      <c r="F5" s="13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</row>
    <row r="6" spans="2:246" s="2" customFormat="1" ht="10.8" thickBot="1" x14ac:dyDescent="0.25">
      <c r="B6" s="40" t="s">
        <v>87</v>
      </c>
      <c r="C6" s="40"/>
      <c r="D6" s="40"/>
      <c r="E6" s="49"/>
      <c r="F6" s="49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</row>
    <row r="7" spans="2:246" x14ac:dyDescent="0.2">
      <c r="B7" s="42" t="s">
        <v>183</v>
      </c>
    </row>
    <row r="8" spans="2:246" s="48" customFormat="1" x14ac:dyDescent="0.2">
      <c r="B8" s="7" t="s">
        <v>47</v>
      </c>
      <c r="C8" s="55" t="s">
        <v>283</v>
      </c>
      <c r="D8" s="43"/>
      <c r="G8" s="59">
        <f ca="1">SUM(Objects!G23,Objects!G104)</f>
        <v>0</v>
      </c>
      <c r="H8" s="59">
        <f ca="1">SUM(Objects!H23,Objects!H104 )</f>
        <v>0</v>
      </c>
      <c r="I8" s="59">
        <f ca="1">SUM(Objects!I23,Objects!I104 )</f>
        <v>0</v>
      </c>
      <c r="J8" s="59">
        <f ca="1">SUM(Objects!J23,Objects!J104 )</f>
        <v>0</v>
      </c>
      <c r="K8" s="59">
        <f ca="1">SUM(Objects!K23,Objects!K104 )</f>
        <v>0</v>
      </c>
      <c r="L8" s="59">
        <f ca="1">SUM(Objects!L23,Objects!L104 )</f>
        <v>0</v>
      </c>
      <c r="M8" s="59">
        <f ca="1">SUM(Objects!M23,Objects!M104 )</f>
        <v>0</v>
      </c>
      <c r="N8" s="59">
        <f ca="1">SUM(Objects!N23,Objects!N104 )</f>
        <v>0</v>
      </c>
      <c r="O8" s="59">
        <f ca="1">SUM(Objects!O23,Objects!O104 )</f>
        <v>0</v>
      </c>
      <c r="P8" s="59">
        <f ca="1">SUM(Objects!P23,Objects!P104 )</f>
        <v>0</v>
      </c>
      <c r="Q8" s="59">
        <f ca="1">SUM(Objects!Q23,Objects!Q104 )</f>
        <v>0</v>
      </c>
      <c r="R8" s="59">
        <f ca="1">SUM(Objects!R23,Objects!R104 )</f>
        <v>0</v>
      </c>
      <c r="S8" s="59">
        <f ca="1">SUM(Objects!S23,Objects!S104 )</f>
        <v>28273.350846022433</v>
      </c>
      <c r="T8" s="59">
        <f ca="1">SUM(Objects!T23,Objects!T104 )</f>
        <v>28363.636527674134</v>
      </c>
      <c r="U8" s="59">
        <f ca="1">SUM(Objects!U23,Objects!U104 )</f>
        <v>28454.210519839708</v>
      </c>
      <c r="V8" s="59">
        <f ca="1">SUM(Objects!V23,Objects!V104 )</f>
        <v>28547.362200789568</v>
      </c>
      <c r="W8" s="59">
        <f ca="1">SUM(Objects!W23,Objects!W104 )</f>
        <v>28640.818836103135</v>
      </c>
      <c r="X8" s="59">
        <f ca="1">SUM(Objects!X23,Objects!X104 )</f>
        <v>28734.581424121643</v>
      </c>
      <c r="Y8" s="59">
        <f ca="1">SUM(Objects!Y23,Objects!Y104 )</f>
        <v>28828.650966454625</v>
      </c>
      <c r="Z8" s="59">
        <f ca="1">SUM(Objects!Z23,Objects!Z104 )</f>
        <v>28923.028467990633</v>
      </c>
      <c r="AA8" s="59">
        <f ca="1">SUM(Objects!AA23,Objects!AA104 )</f>
        <v>29017.714936907963</v>
      </c>
      <c r="AB8" s="59">
        <f ca="1">SUM(Objects!AB23,Objects!AB104 )</f>
        <v>29112.711384685426</v>
      </c>
      <c r="AC8" s="59">
        <f ca="1">SUM(Objects!AC23,Objects!AC104 )</f>
        <v>29208.018826113148</v>
      </c>
      <c r="AD8" s="59">
        <f ca="1">SUM(Objects!AD23,Objects!AD104 )</f>
        <v>29303.638279303406</v>
      </c>
      <c r="AE8" s="59">
        <f ca="1">SUM(Objects!AE23,Objects!AE104 )</f>
        <v>29399.57076570153</v>
      </c>
      <c r="AF8" s="59">
        <f ca="1">SUM(Objects!AF23,Objects!AF104 )</f>
        <v>29495.817310096776</v>
      </c>
      <c r="AG8" s="59">
        <f ca="1">SUM(Objects!AG23,Objects!AG104 )</f>
        <v>29592.378940633316</v>
      </c>
      <c r="AH8" s="59">
        <f ca="1">SUM(Objects!AH23,Objects!AH104 )</f>
        <v>29689.256688821166</v>
      </c>
      <c r="AI8" s="59">
        <f ca="1">SUM(Objects!AI23,Objects!AI104 )</f>
        <v>29786.45158954728</v>
      </c>
      <c r="AJ8" s="59">
        <f ca="1">SUM(Objects!AJ23,Objects!AJ104 )</f>
        <v>29883.964681086523</v>
      </c>
      <c r="AK8" s="59">
        <f ca="1">SUM(Objects!AK23,Objects!AK104 )</f>
        <v>29981.797005112821</v>
      </c>
      <c r="AL8" s="59">
        <f ca="1">SUM(Objects!AL23,Objects!AL104 )</f>
        <v>30079.949606710274</v>
      </c>
      <c r="AM8" s="59">
        <f ca="1">SUM(Objects!AM23,Objects!AM104 )</f>
        <v>30178.423534384299</v>
      </c>
      <c r="AN8" s="59">
        <f ca="1">SUM(Objects!AN23,Objects!AN104 )</f>
        <v>30277.219840072863</v>
      </c>
      <c r="AO8" s="59">
        <f ca="1">SUM(Objects!AO23,Objects!AO104 )</f>
        <v>30376.339579157691</v>
      </c>
      <c r="AP8" s="59">
        <f ca="1">SUM(Objects!AP23,Objects!AP104 )</f>
        <v>30475.783810475568</v>
      </c>
      <c r="AQ8" s="59">
        <f ca="1">SUM(Objects!AQ23,Objects!AQ104 )</f>
        <v>30575.553596329617</v>
      </c>
      <c r="AR8" s="59">
        <f ca="1">SUM(Objects!AR23,Objects!AR104 )</f>
        <v>30675.650002500675</v>
      </c>
      <c r="AS8" s="59">
        <f ca="1">SUM(Objects!AS23,Objects!AS104 )</f>
        <v>30776.074098258672</v>
      </c>
      <c r="AT8" s="59">
        <f ca="1">SUM(Objects!AT23,Objects!AT104 )</f>
        <v>30876.826956374043</v>
      </c>
      <c r="AU8" s="59">
        <f ca="1">SUM(Objects!AU23,Objects!AU104 )</f>
        <v>30977.909653129194</v>
      </c>
      <c r="AV8" s="59">
        <f ca="1">SUM(Objects!AV23,Objects!AV104 )</f>
        <v>31079.323268330008</v>
      </c>
      <c r="AW8" s="59">
        <f ca="1">SUM(Objects!AW23,Objects!AW104 )</f>
        <v>31181.068885317363</v>
      </c>
      <c r="AX8" s="59">
        <f ca="1">SUM(Objects!AX23,Objects!AX104 )</f>
        <v>31283.147590978711</v>
      </c>
      <c r="AY8" s="59">
        <f ca="1">SUM(Objects!AY23,Objects!AY104 )</f>
        <v>31385.560475759703</v>
      </c>
      <c r="AZ8" s="59">
        <f ca="1">SUM(Objects!AZ23,Objects!AZ104 )</f>
        <v>31488.308633675806</v>
      </c>
      <c r="BA8" s="59">
        <f ca="1">SUM(Objects!BA23,Objects!BA104 )</f>
        <v>31591.393162324028</v>
      </c>
      <c r="BB8" s="59">
        <f ca="1">SUM(Objects!BB23,Objects!BB104 )</f>
        <v>31694.815162894622</v>
      </c>
      <c r="BC8" s="59">
        <f ca="1">SUM(Objects!BC23,Objects!BC104 )</f>
        <v>31798.57574018283</v>
      </c>
      <c r="BD8" s="59">
        <f ca="1">SUM(Objects!BD23,Objects!BD104 )</f>
        <v>31902.676002600732</v>
      </c>
      <c r="BE8" s="59">
        <f ca="1">SUM(Objects!BE23,Objects!BE104 )</f>
        <v>32007.117062189049</v>
      </c>
      <c r="BF8" s="59">
        <f ca="1">SUM(Objects!BF23,Objects!BF104 )</f>
        <v>32111.900034629034</v>
      </c>
      <c r="BG8" s="59">
        <f ca="1">SUM(Objects!BG23,Objects!BG104 )</f>
        <v>32217.026039254393</v>
      </c>
      <c r="BH8" s="59">
        <f ca="1">SUM(Objects!BH23,Objects!BH104 )</f>
        <v>32322.496199063236</v>
      </c>
      <c r="BI8" s="59">
        <f ca="1">SUM(Objects!BI23,Objects!BI104 )</f>
        <v>32428.311640730088</v>
      </c>
      <c r="BJ8" s="59">
        <f ca="1">SUM(Objects!BJ23,Objects!BJ104 )</f>
        <v>32534.473494617883</v>
      </c>
      <c r="BK8" s="59">
        <f ca="1">SUM(Objects!BK23,Objects!BK104 )</f>
        <v>32640.982894790111</v>
      </c>
      <c r="BL8" s="59">
        <f ca="1">SUM(Objects!BL23,Objects!BL104 )</f>
        <v>32747.840979022862</v>
      </c>
      <c r="BM8" s="59">
        <f ca="1">SUM(Objects!BM23,Objects!BM104 )</f>
        <v>32855.048888817015</v>
      </c>
      <c r="BN8" s="59">
        <f ca="1">SUM(Objects!BN23,Objects!BN104 )</f>
        <v>32962.607769410424</v>
      </c>
      <c r="BO8" s="59">
        <f ca="1">SUM(Objects!BO23,Objects!BO104 )</f>
        <v>33070.518769790157</v>
      </c>
      <c r="BP8" s="59">
        <f ca="1">SUM(Objects!BP23,Objects!BP104 )</f>
        <v>33178.783042704781</v>
      </c>
      <c r="BQ8" s="59">
        <f ca="1">SUM(Objects!BQ23,Objects!BQ104 )</f>
        <v>33287.401744676623</v>
      </c>
      <c r="BR8" s="59">
        <f ca="1">SUM(Objects!BR23,Objects!BR104 )</f>
        <v>33396.376036014211</v>
      </c>
      <c r="BS8" s="59">
        <f ca="1">SUM(Objects!BS23,Objects!BS104 )</f>
        <v>33505.707080824577</v>
      </c>
      <c r="BT8" s="59">
        <f ca="1">SUM(Objects!BT23,Objects!BT104 )</f>
        <v>33615.396047025773</v>
      </c>
      <c r="BU8" s="59">
        <f ca="1">SUM(Objects!BU23,Objects!BU104 )</f>
        <v>33725.444106359304</v>
      </c>
      <c r="BV8" s="59">
        <f ca="1">SUM(Objects!BV23,Objects!BV104 )</f>
        <v>33835.852434402615</v>
      </c>
      <c r="BW8" s="59">
        <f ca="1">SUM(Objects!BW23,Objects!BW104 )</f>
        <v>33946.622210581729</v>
      </c>
      <c r="BX8" s="59">
        <f ca="1">SUM(Objects!BX23,Objects!BX104 )</f>
        <v>34057.75461818379</v>
      </c>
      <c r="BY8" s="59">
        <f ca="1">SUM(Objects!BY23,Objects!BY104 )</f>
        <v>34169.250844369701</v>
      </c>
      <c r="BZ8" s="59">
        <f ca="1">SUM(Objects!BZ23,Objects!BZ104 )</f>
        <v>34281.112080186853</v>
      </c>
      <c r="CA8" s="59">
        <f ca="1">SUM(Objects!CA23,Objects!CA104 )</f>
        <v>34393.33952058178</v>
      </c>
      <c r="CB8" s="59">
        <f ca="1">SUM(Objects!CB23,Objects!CB104 )</f>
        <v>34505.934364412977</v>
      </c>
      <c r="CC8" s="59">
        <f ca="1">SUM(Objects!CC23,Objects!CC104 )</f>
        <v>34618.897814463708</v>
      </c>
      <c r="CD8" s="59">
        <f ca="1">SUM(Objects!CD23,Objects!CD104 )</f>
        <v>34732.231077454795</v>
      </c>
      <c r="CE8" s="59">
        <f ca="1">SUM(Objects!CE23,Objects!CE104 )</f>
        <v>34845.935364057572</v>
      </c>
      <c r="CF8" s="59">
        <f ca="1">SUM(Objects!CF23,Objects!CF104 )</f>
        <v>34960.011888906818</v>
      </c>
      <c r="CG8" s="59">
        <f ca="1">SUM(Objects!CG23,Objects!CG104 )</f>
        <v>35074.461870613683</v>
      </c>
      <c r="CH8" s="59">
        <f ca="1">SUM(Objects!CH23,Objects!CH104 )</f>
        <v>35189.286531778729</v>
      </c>
      <c r="CI8" s="59">
        <f ca="1">SUM(Objects!CI23,Objects!CI104 )</f>
        <v>35304.487099005011</v>
      </c>
      <c r="CJ8" s="59">
        <f ca="1">SUM(Objects!CJ23,Objects!CJ104 )</f>
        <v>35420.064802911147</v>
      </c>
      <c r="CK8" s="59">
        <f ca="1">SUM(Objects!CK23,Objects!CK104 )</f>
        <v>35536.020878144504</v>
      </c>
      <c r="CL8" s="59">
        <f ca="1">SUM(Objects!CL23,Objects!CL104 )</f>
        <v>35652.356563394336</v>
      </c>
      <c r="CM8" s="59">
        <f ca="1">SUM(Objects!CM23,Objects!CM104 )</f>
        <v>35769.073101405062</v>
      </c>
      <c r="CN8" s="59">
        <f ca="1">SUM(Objects!CN23,Objects!CN104 )</f>
        <v>35886.171738989513</v>
      </c>
      <c r="CO8" s="59">
        <f ca="1">SUM(Objects!CO23,Objects!CO104 )</f>
        <v>36003.653727042263</v>
      </c>
      <c r="CP8" s="59">
        <f ca="1">SUM(Objects!CP23,Objects!CP104 )</f>
        <v>36121.520320552998</v>
      </c>
      <c r="CQ8" s="59">
        <f ca="1">SUM(Objects!CQ23,Objects!CQ104 )</f>
        <v>36239.772778619903</v>
      </c>
      <c r="CR8" s="59">
        <f ca="1">SUM(Objects!CR23,Objects!CR104 )</f>
        <v>36358.412364463118</v>
      </c>
      <c r="CS8" s="59">
        <f ca="1">SUM(Objects!CS23,Objects!CS104 )</f>
        <v>36477.440345438263</v>
      </c>
      <c r="CT8" s="59">
        <f ca="1">SUM(Objects!CT23,Objects!CT104 )</f>
        <v>36596.857993049911</v>
      </c>
      <c r="CU8" s="59">
        <f ca="1">SUM(Objects!CU23,Objects!CU104 )</f>
        <v>36716.666582965234</v>
      </c>
      <c r="CV8" s="59">
        <f ca="1">SUM(Objects!CV23,Objects!CV104 )</f>
        <v>36836.867395027621</v>
      </c>
      <c r="CW8" s="59">
        <f ca="1">SUM(Objects!CW23,Objects!CW104 )</f>
        <v>36957.461713270313</v>
      </c>
      <c r="CX8" s="59">
        <f ca="1">SUM(Objects!CX23,Objects!CX104 )</f>
        <v>37078.450825930136</v>
      </c>
      <c r="CY8" s="59">
        <f ca="1">SUM(Objects!CY23,Objects!CY104 )</f>
        <v>37199.836025461293</v>
      </c>
      <c r="CZ8" s="59">
        <f ca="1">SUM(Objects!CZ23,Objects!CZ104 )</f>
        <v>37321.618608549128</v>
      </c>
      <c r="DA8" s="59">
        <f ca="1">SUM(Objects!DA23,Objects!DA104 )</f>
        <v>37443.799876123987</v>
      </c>
      <c r="DB8" s="59">
        <f ca="1">SUM(Objects!DB23,Objects!DB104 )</f>
        <v>37566.381133375151</v>
      </c>
      <c r="DC8" s="59">
        <f ca="1">SUM(Objects!DC23,Objects!DC104 )</f>
        <v>37689.36368976473</v>
      </c>
      <c r="DD8" s="59">
        <f ca="1">SUM(Objects!DD23,Objects!DD104 )</f>
        <v>37812.748859041676</v>
      </c>
      <c r="DE8" s="59">
        <f ca="1">SUM(Objects!DE23,Objects!DE104 )</f>
        <v>37936.537959255809</v>
      </c>
      <c r="DF8" s="59">
        <f ca="1">SUM(Objects!DF23,Objects!DF104 )</f>
        <v>38060.732312771936</v>
      </c>
      <c r="DG8" s="59">
        <f ca="1">SUM(Objects!DG23,Objects!DG104 )</f>
        <v>38185.333246283881</v>
      </c>
      <c r="DH8" s="59">
        <f ca="1">SUM(Objects!DH23,Objects!DH104 )</f>
        <v>38310.342090828759</v>
      </c>
      <c r="DI8" s="59">
        <f ca="1">SUM(Objects!DI23,Objects!DI104 )</f>
        <v>38435.760181801161</v>
      </c>
      <c r="DJ8" s="59">
        <f ca="1">SUM(Objects!DJ23,Objects!DJ104 )</f>
        <v>38561.588858967378</v>
      </c>
      <c r="DK8" s="59">
        <f ca="1">SUM(Objects!DK23,Objects!DK104 )</f>
        <v>38687.829466479772</v>
      </c>
      <c r="DL8" s="59">
        <f ca="1">SUM(Objects!DL23,Objects!DL104 )</f>
        <v>38814.483352891119</v>
      </c>
      <c r="DM8" s="59">
        <f ca="1">SUM(Objects!DM23,Objects!DM104 )</f>
        <v>38941.55187116898</v>
      </c>
      <c r="DN8" s="59">
        <f ca="1">SUM(Objects!DN23,Objects!DN104 )</f>
        <v>39069.036378710181</v>
      </c>
      <c r="DO8" s="59">
        <f ca="1">SUM(Objects!DO23,Objects!DO104 )</f>
        <v>39196.938237355353</v>
      </c>
      <c r="DP8" s="59">
        <f ca="1">SUM(Objects!DP23,Objects!DP104 )</f>
        <v>39325.258813403372</v>
      </c>
      <c r="DQ8" s="59">
        <f ca="1">SUM(Objects!DQ23,Objects!DQ104 )</f>
        <v>39453.999477626086</v>
      </c>
      <c r="DR8" s="59">
        <f ca="1">SUM(Objects!DR23,Objects!DR104 )</f>
        <v>39583.161605282839</v>
      </c>
      <c r="DS8" s="59">
        <f ca="1">SUM(Objects!DS23,Objects!DS104 )</f>
        <v>39712.746576135265</v>
      </c>
      <c r="DT8" s="59">
        <f ca="1">SUM(Objects!DT23,Objects!DT104 )</f>
        <v>39842.755774461941</v>
      </c>
      <c r="DU8" s="59">
        <f ca="1">SUM(Objects!DU23,Objects!DU104 )</f>
        <v>39973.190589073231</v>
      </c>
      <c r="DV8" s="59">
        <f ca="1">SUM(Objects!DV23,Objects!DV104 )</f>
        <v>40104.052413326106</v>
      </c>
      <c r="DW8" s="59">
        <f ca="1">SUM(Objects!DW23,Objects!DW104 )</f>
        <v>40235.342645138997</v>
      </c>
      <c r="DX8" s="59">
        <f ca="1">SUM(Objects!DX23,Objects!DX104 )</f>
        <v>40367.062687006794</v>
      </c>
      <c r="DY8" s="59">
        <f ca="1">SUM(Objects!DY23,Objects!DY104 )</f>
        <v>40499.213946015763</v>
      </c>
      <c r="DZ8" s="59">
        <f ca="1">SUM(Objects!DZ23,Objects!DZ104 )</f>
        <v>40631.797833858618</v>
      </c>
      <c r="EA8" s="59">
        <f ca="1">SUM(Objects!EA23,Objects!EA104 )</f>
        <v>40764.815766849584</v>
      </c>
      <c r="EB8" s="59">
        <f ca="1">SUM(Objects!EB23,Objects!EB104 )</f>
        <v>40898.26916593952</v>
      </c>
      <c r="EC8" s="59">
        <f ca="1">SUM(Objects!EC23,Objects!EC104 )</f>
        <v>41032.15945673114</v>
      </c>
      <c r="ED8" s="59">
        <f ca="1">SUM(Objects!ED23,Objects!ED104 )</f>
        <v>41166.488069494175</v>
      </c>
      <c r="EE8" s="59">
        <f ca="1">SUM(Objects!EE23,Objects!EE104 )</f>
        <v>41301.256439180695</v>
      </c>
      <c r="EF8" s="59">
        <f ca="1">SUM(Objects!EF23,Objects!EF104 )</f>
        <v>41436.466005440438</v>
      </c>
      <c r="EG8" s="59">
        <f ca="1">SUM(Objects!EG23,Objects!EG104 )</f>
        <v>41572.118212636182</v>
      </c>
      <c r="EH8" s="59">
        <f ca="1">SUM(Objects!EH23,Objects!EH104 )</f>
        <v>41708.214509859165</v>
      </c>
      <c r="EI8" s="59">
        <f ca="1">SUM(Objects!EI23,Objects!EI104 )</f>
        <v>41844.756350944583</v>
      </c>
      <c r="EJ8" s="59">
        <f ca="1">SUM(Objects!EJ23,Objects!EJ104 )</f>
        <v>41981.745194487092</v>
      </c>
      <c r="EK8" s="59">
        <f ca="1">SUM(Objects!EK23,Objects!EK104 )</f>
        <v>42119.18250385642</v>
      </c>
      <c r="EL8" s="59">
        <f ca="1">SUM(Objects!EL23,Objects!EL104 )</f>
        <v>42257.069747212998</v>
      </c>
      <c r="EM8" s="59">
        <f ca="1">SUM(Objects!EM23,Objects!EM104 )</f>
        <v>42395.408397523599</v>
      </c>
      <c r="EN8" s="59">
        <f ca="1">SUM(Objects!EN23,Objects!EN104 )</f>
        <v>42534.199932577147</v>
      </c>
      <c r="EO8" s="59">
        <f ca="1">SUM(Objects!EO23,Objects!EO104 )</f>
        <v>42673.445835000428</v>
      </c>
      <c r="EP8" s="59">
        <f ca="1">SUM(Objects!EP23,Objects!EP104 )</f>
        <v>42813.147592273977</v>
      </c>
      <c r="EQ8" s="59">
        <f ca="1">SUM(Objects!EQ23,Objects!EQ104 )</f>
        <v>42953.306696747954</v>
      </c>
      <c r="ER8" s="59">
        <f ca="1">SUM(Objects!ER23,Objects!ER104 )</f>
        <v>43093.924645658088</v>
      </c>
      <c r="ES8" s="59">
        <f ca="1">SUM(Objects!ES23,Objects!ES104 )</f>
        <v>43235.002941141662</v>
      </c>
      <c r="ET8" s="59">
        <f ca="1">SUM(Objects!ET23,Objects!ET104 )</f>
        <v>43376.543090253559</v>
      </c>
      <c r="EU8" s="59">
        <f ca="1">SUM(Objects!EU23,Objects!EU104 )</f>
        <v>43518.546604982388</v>
      </c>
      <c r="EV8" s="59">
        <f ca="1">SUM(Objects!EV23,Objects!EV104 )</f>
        <v>43661.015002266591</v>
      </c>
      <c r="EW8" s="59">
        <f ca="1">SUM(Objects!EW23,Objects!EW104 )</f>
        <v>43803.949804010706</v>
      </c>
      <c r="EX8" s="59">
        <f ca="1">SUM(Objects!EX23,Objects!EX104 )</f>
        <v>43947.352537101542</v>
      </c>
      <c r="EY8" s="59">
        <f ca="1">SUM(Objects!EY23,Objects!EY104 )</f>
        <v>44091.224733424577</v>
      </c>
      <c r="EZ8" s="59">
        <f ca="1">SUM(Objects!EZ23,Objects!EZ104 )</f>
        <v>44235.567929880257</v>
      </c>
      <c r="FA8" s="59">
        <f ca="1">SUM(Objects!FA23,Objects!FA104 )</f>
        <v>44380.383668400471</v>
      </c>
      <c r="FB8" s="59">
        <f ca="1">SUM(Objects!FB23,Objects!FB104 )</f>
        <v>44525.673495964969</v>
      </c>
      <c r="FC8" s="59">
        <f ca="1">SUM(Objects!FC23,Objects!FC104 )</f>
        <v>44671.438964617919</v>
      </c>
      <c r="FD8" s="59">
        <f ca="1">SUM(Objects!FD23,Objects!FD104 )</f>
        <v>44817.681631484447</v>
      </c>
      <c r="FE8" s="59">
        <f ca="1">SUM(Objects!FE23,Objects!FE104 )</f>
        <v>44964.403058787357</v>
      </c>
      <c r="FF8" s="59">
        <f ca="1">SUM(Objects!FF23,Objects!FF104 )</f>
        <v>45111.604813863742</v>
      </c>
      <c r="FG8" s="59">
        <f ca="1">SUM(Objects!FG23,Objects!FG104 )</f>
        <v>45259.288469181716</v>
      </c>
      <c r="FH8" s="59">
        <f ca="1">SUM(Objects!FH23,Objects!FH104 )</f>
        <v>45407.455602357295</v>
      </c>
      <c r="FI8" s="59">
        <f ca="1">SUM(Objects!FI23,Objects!FI104 )</f>
        <v>45556.107796171163</v>
      </c>
      <c r="FJ8" s="59">
        <f ca="1">SUM(Objects!FJ23,Objects!FJ104 )</f>
        <v>45705.246638585639</v>
      </c>
      <c r="FK8" s="59">
        <f ca="1">SUM(Objects!FK23,Objects!FK104 )</f>
        <v>45854.873722761578</v>
      </c>
      <c r="FL8" s="59">
        <f ca="1">SUM(Objects!FL23,Objects!FL104 )</f>
        <v>46004.990647075494</v>
      </c>
      <c r="FM8" s="59">
        <f ca="1">SUM(Objects!FM23,Objects!FM104 )</f>
        <v>46155.599015136519</v>
      </c>
      <c r="FN8" s="59">
        <f ca="1">SUM(Objects!FN23,Objects!FN104 )</f>
        <v>46306.700435803592</v>
      </c>
      <c r="FO8" s="59">
        <f ca="1">SUM(Objects!FO23,Objects!FO104 )</f>
        <v>46458.29652320264</v>
      </c>
      <c r="FP8" s="59">
        <f ca="1">SUM(Objects!FP23,Objects!FP104 )</f>
        <v>46610.388896743854</v>
      </c>
      <c r="FQ8" s="59">
        <f ca="1">SUM(Objects!FQ23,Objects!FQ104 )</f>
        <v>46762.979181138879</v>
      </c>
      <c r="FR8" s="59">
        <f ca="1">SUM(Objects!FR23,Objects!FR104 )</f>
        <v>46916.069006418315</v>
      </c>
      <c r="FS8" s="59">
        <f ca="1">SUM(Objects!FS23,Objects!FS104 )</f>
        <v>47069.660007949016</v>
      </c>
      <c r="FT8" s="59">
        <f ca="1">SUM(Objects!FT23,Objects!FT104 )</f>
        <v>47223.753826451619</v>
      </c>
      <c r="FU8" s="59">
        <f ca="1">SUM(Objects!FU23,Objects!FU104 )</f>
        <v>47378.352108018051</v>
      </c>
      <c r="FV8" s="59">
        <f ca="1">SUM(Objects!FV23,Objects!FV104 )</f>
        <v>47533.456504129092</v>
      </c>
      <c r="FW8" s="59">
        <f ca="1">SUM(Objects!FW23,Objects!FW104 )</f>
        <v>47689.068671672067</v>
      </c>
      <c r="FX8" s="59">
        <f ca="1">SUM(Objects!FX23,Objects!FX104 )</f>
        <v>47845.190272958549</v>
      </c>
      <c r="FY8" s="59">
        <f ca="1">SUM(Objects!FY23,Objects!FY104 )</f>
        <v>48001.822975742005</v>
      </c>
      <c r="FZ8" s="59">
        <f ca="1">SUM(Objects!FZ23,Objects!FZ104 )</f>
        <v>48158.968453235764</v>
      </c>
      <c r="GA8" s="59">
        <f ca="1">SUM(Objects!GA23,Objects!GA104 )</f>
        <v>48316.628384130774</v>
      </c>
      <c r="GB8" s="59">
        <f ca="1">SUM(Objects!GB23,Objects!GB104 )</f>
        <v>48474.804452613636</v>
      </c>
      <c r="GC8" s="59">
        <f ca="1">SUM(Objects!GC23,Objects!GC104 )</f>
        <v>48633.49834838447</v>
      </c>
      <c r="GD8" s="59">
        <f ca="1">SUM(Objects!GD23,Objects!GD104 )</f>
        <v>48792.711766675071</v>
      </c>
      <c r="GE8" s="59">
        <f ca="1">SUM(Objects!GE23,Objects!GE104 )</f>
        <v>48952.446408267002</v>
      </c>
      <c r="GF8" s="59">
        <f ca="1">SUM(Objects!GF23,Objects!GF104 )</f>
        <v>49112.703979509708</v>
      </c>
      <c r="GG8" s="59">
        <f ca="1">SUM(Objects!GG23,Objects!GG104 )</f>
        <v>49273.486192338787</v>
      </c>
      <c r="GH8" s="59">
        <f ca="1">SUM(Objects!GH23,Objects!GH104 )</f>
        <v>49434.794764294275</v>
      </c>
      <c r="GI8" s="59">
        <f ca="1">SUM(Objects!GI23,Objects!GI104 )</f>
        <v>49596.631418538978</v>
      </c>
      <c r="GJ8" s="59">
        <f ca="1">SUM(Objects!GJ23,Objects!GJ104 )</f>
        <v>49758.997883876917</v>
      </c>
      <c r="GK8" s="59">
        <f ca="1">SUM(Objects!GK23,Objects!GK104 )</f>
        <v>49921.895894771718</v>
      </c>
      <c r="GL8" s="59">
        <f ca="1">SUM(Objects!GL23,Objects!GL104 )</f>
        <v>50085.327191365213</v>
      </c>
      <c r="GM8" s="59">
        <f ca="1">SUM(Objects!GM23,Objects!GM104 )</f>
        <v>50249.293519496037</v>
      </c>
      <c r="GN8" s="59">
        <f ca="1">SUM(Objects!GN23,Objects!GN104 )</f>
        <v>50413.796630718192</v>
      </c>
      <c r="GO8" s="59">
        <f ca="1">SUM(Objects!GO23,Objects!GO104 )</f>
        <v>50578.838282319877</v>
      </c>
      <c r="GP8" s="59">
        <f ca="1">SUM(Objects!GP23,Objects!GP104 )</f>
        <v>50744.420237342114</v>
      </c>
      <c r="GQ8" s="59">
        <f ca="1">SUM(Objects!GQ23,Objects!GQ104 )</f>
        <v>50910.544264597716</v>
      </c>
      <c r="GR8" s="59">
        <f ca="1">SUM(Objects!GR23,Objects!GR104 )</f>
        <v>51077.212138690127</v>
      </c>
      <c r="GS8" s="59">
        <f ca="1">SUM(Objects!GS23,Objects!GS104 )</f>
        <v>51244.425640032365</v>
      </c>
      <c r="GT8" s="59">
        <f ca="1">SUM(Objects!GT23,Objects!GT104 )</f>
        <v>51412.186554866072</v>
      </c>
      <c r="GU8" s="59">
        <f ca="1">SUM(Objects!GU23,Objects!GU104 )</f>
        <v>51580.496675280578</v>
      </c>
      <c r="GV8" s="59">
        <f ca="1">SUM(Objects!GV23,Objects!GV104 )</f>
        <v>51749.357799232013</v>
      </c>
      <c r="GW8" s="59">
        <f ca="1">SUM(Objects!GW23,Objects!GW104 )</f>
        <v>51918.771730562614</v>
      </c>
      <c r="GX8" s="59">
        <f ca="1">SUM(Objects!GX23,Objects!GX104 )</f>
        <v>52088.740279019868</v>
      </c>
      <c r="GY8" s="59">
        <f ca="1">SUM(Objects!GY23,Objects!GY104 )</f>
        <v>52259.265260275912</v>
      </c>
      <c r="GZ8" s="59">
        <f ca="1">SUM(Objects!GZ23,Objects!GZ104 )</f>
        <v>52430.348495946964</v>
      </c>
      <c r="HA8" s="59">
        <f ca="1">SUM(Objects!HA23,Objects!HA104 )</f>
        <v>52601.991813612702</v>
      </c>
      <c r="HB8" s="59">
        <f ca="1">SUM(Objects!HB23,Objects!HB104 )</f>
        <v>52774.197046835834</v>
      </c>
      <c r="HC8" s="59">
        <f ca="1">SUM(Objects!HC23,Objects!HC104 )</f>
        <v>52946.966035181656</v>
      </c>
      <c r="HD8" s="59">
        <f ca="1">SUM(Objects!HD23,Objects!HD104 )</f>
        <v>53120.300624237767</v>
      </c>
      <c r="HE8" s="59">
        <f ca="1">SUM(Objects!HE23,Objects!HE104 )</f>
        <v>53294.202665633711</v>
      </c>
      <c r="HF8" s="59">
        <f ca="1">SUM(Objects!HF23,Objects!HF104 )</f>
        <v>53468.674017060759</v>
      </c>
      <c r="HG8" s="59">
        <f ca="1">SUM(Objects!HG23,Objects!HG104 )</f>
        <v>53643.716542291833</v>
      </c>
      <c r="HH8" s="59">
        <f ca="1">SUM(Objects!HH23,Objects!HH104 )</f>
        <v>53819.332111201336</v>
      </c>
      <c r="HI8" s="59">
        <f ca="1">SUM(Objects!HI23,Objects!HI104 )</f>
        <v>53995.522599785138</v>
      </c>
      <c r="HJ8" s="59">
        <f ca="1">SUM(Objects!HJ23,Objects!HJ104 )</f>
        <v>54172.289890180677</v>
      </c>
      <c r="HK8" s="59">
        <f ca="1">SUM(Objects!HK23,Objects!HK104 )</f>
        <v>54349.635870686987</v>
      </c>
      <c r="HL8" s="59">
        <f ca="1">SUM(Objects!HL23,Objects!HL104 )</f>
        <v>54527.562435784872</v>
      </c>
      <c r="HM8" s="59">
        <f ca="1">SUM(Objects!HM23,Objects!HM104 )</f>
        <v>54706.071486157249</v>
      </c>
      <c r="HN8" s="59">
        <f ca="1">SUM(Objects!HN23,Objects!HN104 )</f>
        <v>54885.164928709288</v>
      </c>
      <c r="HO8" s="59">
        <f ca="1">SUM(Objects!HO23,Objects!HO104 )</f>
        <v>55064.844676588953</v>
      </c>
      <c r="HP8" s="59">
        <f ca="1">SUM(Objects!HP23,Objects!HP104 )</f>
        <v>55245.112649207309</v>
      </c>
      <c r="HQ8" s="59">
        <f ca="1">SUM(Objects!HQ23,Objects!HQ104 )</f>
        <v>55425.970772259083</v>
      </c>
      <c r="HR8" s="59">
        <f ca="1">SUM(Objects!HR23,Objects!HR104 )</f>
        <v>55607.420977743226</v>
      </c>
      <c r="HS8" s="59">
        <f ca="1">SUM(Objects!HS23,Objects!HS104 )</f>
        <v>55789.465203983549</v>
      </c>
      <c r="HT8" s="59">
        <f ca="1">SUM(Objects!HT23,Objects!HT104 )</f>
        <v>55972.105395649429</v>
      </c>
      <c r="HU8" s="59">
        <f ca="1">SUM(Objects!HU23,Objects!HU104 )</f>
        <v>56155.343503776603</v>
      </c>
      <c r="HV8" s="59">
        <f ca="1">SUM(Objects!HV23,Objects!HV104 )</f>
        <v>56339.181485787965</v>
      </c>
      <c r="HW8" s="59">
        <f ca="1">SUM(Objects!HW23,Objects!HW104 )</f>
        <v>56523.621305514505</v>
      </c>
      <c r="HX8" s="59">
        <f ca="1">SUM(Objects!HX23,Objects!HX104 )</f>
        <v>56708.664933216322</v>
      </c>
      <c r="HY8" s="59">
        <f ca="1">SUM(Objects!HY23,Objects!HY104 )</f>
        <v>56894.314345603576</v>
      </c>
      <c r="HZ8" s="59">
        <f ca="1">SUM(Objects!HZ23,Objects!HZ104 )</f>
        <v>57080.571525857697</v>
      </c>
      <c r="IA8" s="59">
        <f ca="1">SUM(Objects!IA23,Objects!IA104 )</f>
        <v>57267.43846365255</v>
      </c>
      <c r="IB8" s="59">
        <f ca="1">SUM(Objects!IB23,Objects!IB104 )</f>
        <v>57454.91715517563</v>
      </c>
      <c r="IC8" s="59">
        <f ca="1">SUM(Objects!IC23,Objects!IC104 )</f>
        <v>57643.009603149476</v>
      </c>
      <c r="ID8" s="59">
        <f ca="1">SUM(Objects!ID23,Objects!ID104 )</f>
        <v>57643.009603149476</v>
      </c>
      <c r="IE8" s="59">
        <f ca="1">SUM(Objects!IE23,Objects!IE104 )</f>
        <v>57643.009603149476</v>
      </c>
      <c r="IF8" s="59">
        <f ca="1">SUM(Objects!IF23,Objects!IF104 )</f>
        <v>57643.009603149476</v>
      </c>
      <c r="IG8" s="59">
        <f ca="1">SUM(Objects!IG23,Objects!IG104 )</f>
        <v>57643.009603149476</v>
      </c>
      <c r="IH8" s="59">
        <f ca="1">SUM(Objects!IH23,Objects!IH104 )</f>
        <v>57643.009603149476</v>
      </c>
      <c r="II8" s="59">
        <f ca="1">SUM(Objects!II23,Objects!II104 )</f>
        <v>57643.009603149476</v>
      </c>
      <c r="IJ8" s="59">
        <f ca="1">SUM(Objects!IJ23,Objects!IJ104 )</f>
        <v>57643.009603149476</v>
      </c>
      <c r="IK8" s="59">
        <f ca="1">SUM(Objects!IK23,Objects!IK104 )</f>
        <v>57643.009603149476</v>
      </c>
      <c r="IL8" s="59">
        <f ca="1">SUM(Objects!IL23,Objects!IL104 )</f>
        <v>57643.009603149476</v>
      </c>
    </row>
    <row r="9" spans="2:246" s="48" customFormat="1" x14ac:dyDescent="0.2">
      <c r="B9" s="7" t="s">
        <v>184</v>
      </c>
      <c r="C9" s="56" t="s">
        <v>283</v>
      </c>
      <c r="D9" s="44"/>
      <c r="G9" s="59">
        <f ca="1">-SUM(Objects!G46,Objects!G127 )</f>
        <v>0</v>
      </c>
      <c r="H9" s="59">
        <f ca="1">-SUM(Objects!H46,Objects!H127 )</f>
        <v>0</v>
      </c>
      <c r="I9" s="59">
        <f ca="1">-SUM(Objects!I46,Objects!I127 )</f>
        <v>0</v>
      </c>
      <c r="J9" s="59">
        <f ca="1">-SUM(Objects!J46,Objects!J127 )</f>
        <v>0</v>
      </c>
      <c r="K9" s="59">
        <f ca="1">-SUM(Objects!K46,Objects!K127 )</f>
        <v>0</v>
      </c>
      <c r="L9" s="59">
        <f ca="1">-SUM(Objects!L46,Objects!L127 )</f>
        <v>0</v>
      </c>
      <c r="M9" s="59">
        <f ca="1">-SUM(Objects!M46,Objects!M127 )</f>
        <v>0</v>
      </c>
      <c r="N9" s="59">
        <f ca="1">-SUM(Objects!N46,Objects!N127 )</f>
        <v>0</v>
      </c>
      <c r="O9" s="59">
        <f ca="1">-SUM(Objects!O46,Objects!O127 )</f>
        <v>0</v>
      </c>
      <c r="P9" s="59">
        <f ca="1">-SUM(Objects!P46,Objects!P127 )</f>
        <v>0</v>
      </c>
      <c r="Q9" s="59">
        <f ca="1">-SUM(Objects!Q46,Objects!Q127 )</f>
        <v>0</v>
      </c>
      <c r="R9" s="59">
        <f ca="1">-SUM(Objects!R46,Objects!R127 )</f>
        <v>0</v>
      </c>
      <c r="S9" s="59">
        <f ca="1">-SUM(Objects!S46,Objects!S127 )</f>
        <v>-27424.158686104984</v>
      </c>
      <c r="T9" s="59">
        <f ca="1">-SUM(Objects!T46,Objects!T127 )</f>
        <v>-27511.100845281249</v>
      </c>
      <c r="U9" s="59">
        <f ca="1">-SUM(Objects!U46,Objects!U127 )</f>
        <v>-27598.320638054916</v>
      </c>
      <c r="V9" s="59">
        <f ca="1">-SUM(Objects!V46,Objects!V127 )</f>
        <v>-27688.022660839917</v>
      </c>
      <c r="W9" s="59">
        <f ca="1">-SUM(Objects!W46,Objects!W127 )</f>
        <v>-27778.018344705444</v>
      </c>
      <c r="X9" s="59">
        <f ca="1">-SUM(Objects!X46,Objects!X127 )</f>
        <v>-27868.308651021485</v>
      </c>
      <c r="Y9" s="59">
        <f ca="1">-SUM(Objects!Y46,Objects!Y127 )</f>
        <v>-27958.894544305251</v>
      </c>
      <c r="Z9" s="59">
        <f ca="1">-SUM(Objects!Z46,Objects!Z127 )</f>
        <v>-28049.776992231564</v>
      </c>
      <c r="AA9" s="59">
        <f ca="1">-SUM(Objects!AA46,Objects!AA127 )</f>
        <v>-28140.956965643156</v>
      </c>
      <c r="AB9" s="59">
        <f ca="1">-SUM(Objects!AB46,Objects!AB127 )</f>
        <v>-28232.435438561053</v>
      </c>
      <c r="AC9" s="59">
        <f ca="1">-SUM(Objects!AC46,Objects!AC127 )</f>
        <v>-28324.213388194952</v>
      </c>
      <c r="AD9" s="59">
        <f ca="1">-SUM(Objects!AD46,Objects!AD127 )</f>
        <v>-28416.291794953697</v>
      </c>
      <c r="AE9" s="59">
        <f ca="1">-SUM(Objects!AE46,Objects!AE127 )</f>
        <v>-28508.671642455723</v>
      </c>
      <c r="AF9" s="59">
        <f ca="1">-SUM(Objects!AF46,Objects!AF127 )</f>
        <v>-28601.353917539596</v>
      </c>
      <c r="AG9" s="59">
        <f ca="1">-SUM(Objects!AG46,Objects!AG127 )</f>
        <v>-28694.339610274525</v>
      </c>
      <c r="AH9" s="59">
        <f ca="1">-SUM(Objects!AH46,Objects!AH127 )</f>
        <v>-28787.629713970928</v>
      </c>
      <c r="AI9" s="59">
        <f ca="1">-SUM(Objects!AI46,Objects!AI127 )</f>
        <v>-28881.225225191083</v>
      </c>
      <c r="AJ9" s="59">
        <f ca="1">-SUM(Objects!AJ46,Objects!AJ127 )</f>
        <v>-28975.127143759761</v>
      </c>
      <c r="AK9" s="59">
        <f ca="1">-SUM(Objects!AK46,Objects!AK127 )</f>
        <v>-29069.336472774874</v>
      </c>
      <c r="AL9" s="59">
        <f ca="1">-SUM(Objects!AL46,Objects!AL127 )</f>
        <v>-29163.854218618246</v>
      </c>
      <c r="AM9" s="59">
        <f ca="1">-SUM(Objects!AM46,Objects!AM127 )</f>
        <v>-29258.681390966296</v>
      </c>
      <c r="AN9" s="59">
        <f ca="1">-SUM(Objects!AN46,Objects!AN127 )</f>
        <v>-29353.819002800912</v>
      </c>
      <c r="AO9" s="59">
        <f ca="1">-SUM(Objects!AO46,Objects!AO127 )</f>
        <v>-29449.268070420178</v>
      </c>
      <c r="AP9" s="59">
        <f ca="1">-SUM(Objects!AP46,Objects!AP127 )</f>
        <v>-29545.029613449267</v>
      </c>
      <c r="AQ9" s="59">
        <f ca="1">-SUM(Objects!AQ46,Objects!AQ127 )</f>
        <v>-29641.104654851384</v>
      </c>
      <c r="AR9" s="59">
        <f ca="1">-SUM(Objects!AR46,Objects!AR127 )</f>
        <v>-29737.494220938614</v>
      </c>
      <c r="AS9" s="59">
        <f ca="1">-SUM(Objects!AS46,Objects!AS127 )</f>
        <v>-29834.19934138293</v>
      </c>
      <c r="AT9" s="59">
        <f ca="1">-SUM(Objects!AT46,Objects!AT127 )</f>
        <v>-29931.221049227184</v>
      </c>
      <c r="AU9" s="59">
        <f ca="1">-SUM(Objects!AU46,Objects!AU127 )</f>
        <v>-30028.56038089615</v>
      </c>
      <c r="AV9" s="59">
        <f ca="1">-SUM(Objects!AV46,Objects!AV127 )</f>
        <v>-30126.21837620758</v>
      </c>
      <c r="AW9" s="59">
        <f ca="1">-SUM(Objects!AW46,Objects!AW127 )</f>
        <v>-30224.196078383302</v>
      </c>
      <c r="AX9" s="59">
        <f ca="1">-SUM(Objects!AX46,Objects!AX127 )</f>
        <v>-30322.494534060399</v>
      </c>
      <c r="AY9" s="59">
        <f ca="1">-SUM(Objects!AY46,Objects!AY127 )</f>
        <v>-30421.114793302386</v>
      </c>
      <c r="AZ9" s="59">
        <f ca="1">-SUM(Objects!AZ46,Objects!AZ127 )</f>
        <v>-30520.057909610383</v>
      </c>
      <c r="BA9" s="59">
        <f ca="1">-SUM(Objects!BA46,Objects!BA127 )</f>
        <v>-30619.324939934409</v>
      </c>
      <c r="BB9" s="59">
        <f ca="1">-SUM(Objects!BB46,Objects!BB127 )</f>
        <v>-30718.916944684664</v>
      </c>
      <c r="BC9" s="59">
        <f ca="1">-SUM(Objects!BC46,Objects!BC127 )</f>
        <v>-30818.834987742866</v>
      </c>
      <c r="BD9" s="59">
        <f ca="1">-SUM(Objects!BD46,Objects!BD127 )</f>
        <v>-30919.080136473582</v>
      </c>
      <c r="BE9" s="59">
        <f ca="1">-SUM(Objects!BE46,Objects!BE127 )</f>
        <v>-31019.653461735674</v>
      </c>
      <c r="BF9" s="59">
        <f ca="1">-SUM(Objects!BF46,Objects!BF127 )</f>
        <v>-31120.556037893708</v>
      </c>
      <c r="BG9" s="59">
        <f ca="1">-SUM(Objects!BG46,Objects!BG127 )</f>
        <v>-31221.788942829433</v>
      </c>
      <c r="BH9" s="59">
        <f ca="1">-SUM(Objects!BH46,Objects!BH127 )</f>
        <v>-31323.353257953302</v>
      </c>
      <c r="BI9" s="59">
        <f ca="1">-SUM(Objects!BI46,Objects!BI127 )</f>
        <v>-31425.250068216053</v>
      </c>
      <c r="BJ9" s="59">
        <f ca="1">-SUM(Objects!BJ46,Objects!BJ127 )</f>
        <v>-31527.480462120242</v>
      </c>
      <c r="BK9" s="59">
        <f ca="1">-SUM(Objects!BK46,Objects!BK127 )</f>
        <v>-31630.045531731907</v>
      </c>
      <c r="BL9" s="59">
        <f ca="1">-SUM(Objects!BL46,Objects!BL127 )</f>
        <v>-31732.946372692219</v>
      </c>
      <c r="BM9" s="59">
        <f ca="1">-SUM(Objects!BM46,Objects!BM127 )</f>
        <v>-31836.184084229208</v>
      </c>
      <c r="BN9" s="59">
        <f ca="1">-SUM(Objects!BN46,Objects!BN127 )</f>
        <v>-31939.759769169479</v>
      </c>
      <c r="BO9" s="59">
        <f ca="1">-SUM(Objects!BO46,Objects!BO127 )</f>
        <v>-32043.674533949998</v>
      </c>
      <c r="BP9" s="59">
        <f ca="1">-SUM(Objects!BP46,Objects!BP127 )</f>
        <v>-32147.929488629939</v>
      </c>
      <c r="BQ9" s="59">
        <f ca="1">-SUM(Objects!BQ46,Objects!BQ127 )</f>
        <v>-32252.52574690252</v>
      </c>
      <c r="BR9" s="59">
        <f ca="1">-SUM(Objects!BR46,Objects!BR127 )</f>
        <v>-32357.464426106868</v>
      </c>
      <c r="BS9" s="59">
        <f ca="1">-SUM(Objects!BS46,Objects!BS127 )</f>
        <v>-32462.746647240019</v>
      </c>
      <c r="BT9" s="59">
        <f ca="1">-SUM(Objects!BT46,Objects!BT127 )</f>
        <v>-32568.37353496885</v>
      </c>
      <c r="BU9" s="59">
        <f ca="1">-SUM(Objects!BU46,Objects!BU127 )</f>
        <v>-32674.346217642113</v>
      </c>
      <c r="BV9" s="59">
        <f ca="1">-SUM(Objects!BV46,Objects!BV127 )</f>
        <v>-32780.665827302466</v>
      </c>
      <c r="BW9" s="59">
        <f ca="1">-SUM(Objects!BW46,Objects!BW127 )</f>
        <v>-32887.333499698587</v>
      </c>
      <c r="BX9" s="59">
        <f ca="1">-SUM(Objects!BX46,Objects!BX127 )</f>
        <v>-32994.350374297312</v>
      </c>
      <c r="BY9" s="59">
        <f ca="1">-SUM(Objects!BY46,Objects!BY127 )</f>
        <v>-33101.717594295784</v>
      </c>
      <c r="BZ9" s="59">
        <f ca="1">-SUM(Objects!BZ46,Objects!BZ127 )</f>
        <v>-33209.436306633666</v>
      </c>
      <c r="CA9" s="59">
        <f ca="1">-SUM(Objects!CA46,Objects!CA127 )</f>
        <v>-33317.50766200541</v>
      </c>
      <c r="CB9" s="59">
        <f ca="1">-SUM(Objects!CB46,Objects!CB127 )</f>
        <v>-33425.932814872554</v>
      </c>
      <c r="CC9" s="59">
        <f ca="1">-SUM(Objects!CC46,Objects!CC127 )</f>
        <v>-33534.712923476029</v>
      </c>
      <c r="CD9" s="59">
        <f ca="1">-SUM(Objects!CD46,Objects!CD127 )</f>
        <v>-33643.849149848553</v>
      </c>
      <c r="CE9" s="59">
        <f ca="1">-SUM(Objects!CE46,Objects!CE127 )</f>
        <v>-33753.342659827031</v>
      </c>
      <c r="CF9" s="59">
        <f ca="1">-SUM(Objects!CF46,Objects!CF127 )</f>
        <v>-33863.194623065014</v>
      </c>
      <c r="CG9" s="59">
        <f ca="1">-SUM(Objects!CG46,Objects!CG127 )</f>
        <v>-33973.406213045208</v>
      </c>
      <c r="CH9" s="59">
        <f ca="1">-SUM(Objects!CH46,Objects!CH127 )</f>
        <v>-34083.978607091965</v>
      </c>
      <c r="CI9" s="59">
        <f ca="1">-SUM(Objects!CI46,Objects!CI127 )</f>
        <v>-34194.912986383948</v>
      </c>
      <c r="CJ9" s="59">
        <f ca="1">-SUM(Objects!CJ46,Objects!CJ127 )</f>
        <v>-34306.210535966624</v>
      </c>
      <c r="CK9" s="59">
        <f ca="1">-SUM(Objects!CK46,Objects!CK127 )</f>
        <v>-34417.872444765024</v>
      </c>
      <c r="CL9" s="59">
        <f ca="1">-SUM(Objects!CL46,Objects!CL127 )</f>
        <v>-34529.899905596416</v>
      </c>
      <c r="CM9" s="59">
        <f ca="1">-SUM(Objects!CM46,Objects!CM127 )</f>
        <v>-34642.294115183038</v>
      </c>
      <c r="CN9" s="59">
        <f ca="1">-SUM(Objects!CN46,Objects!CN127 )</f>
        <v>-34755.056274164868</v>
      </c>
      <c r="CO9" s="59">
        <f ca="1">-SUM(Objects!CO46,Objects!CO127 )</f>
        <v>-34868.187587112479</v>
      </c>
      <c r="CP9" s="59">
        <f ca="1">-SUM(Objects!CP46,Objects!CP127 )</f>
        <v>-34981.68926253992</v>
      </c>
      <c r="CQ9" s="59">
        <f ca="1">-SUM(Objects!CQ46,Objects!CQ127 )</f>
        <v>-35095.562512917524</v>
      </c>
      <c r="CR9" s="59">
        <f ca="1">-SUM(Objects!CR46,Objects!CR127 )</f>
        <v>-35209.808554685042</v>
      </c>
      <c r="CS9" s="59">
        <f ca="1">-SUM(Objects!CS46,Objects!CS127 )</f>
        <v>-35324.428608264439</v>
      </c>
      <c r="CT9" s="59">
        <f ca="1">-SUM(Objects!CT46,Objects!CT127 )</f>
        <v>-35439.423898073081</v>
      </c>
      <c r="CU9" s="59">
        <f ca="1">-SUM(Objects!CU46,Objects!CU127 )</f>
        <v>-35554.795652536734</v>
      </c>
      <c r="CV9" s="59">
        <f ca="1">-SUM(Objects!CV46,Objects!CV127 )</f>
        <v>-35670.545104102712</v>
      </c>
      <c r="CW9" s="59">
        <f ca="1">-SUM(Objects!CW46,Objects!CW127 )</f>
        <v>-35786.673489253059</v>
      </c>
      <c r="CX9" s="59">
        <f ca="1">-SUM(Objects!CX46,Objects!CX127 )</f>
        <v>-35903.182048517709</v>
      </c>
      <c r="CY9" s="59">
        <f ca="1">-SUM(Objects!CY46,Objects!CY127 )</f>
        <v>-36020.072026487796</v>
      </c>
      <c r="CZ9" s="59">
        <f ca="1">-SUM(Objects!CZ46,Objects!CZ127 )</f>
        <v>-36137.344671828898</v>
      </c>
      <c r="DA9" s="59">
        <f ca="1">-SUM(Objects!DA46,Objects!DA127 )</f>
        <v>-36255.001237294418</v>
      </c>
      <c r="DB9" s="59">
        <f ca="1">-SUM(Objects!DB46,Objects!DB127 )</f>
        <v>-36373.042979738937</v>
      </c>
      <c r="DC9" s="59">
        <f ca="1">-SUM(Objects!DC46,Objects!DC127 )</f>
        <v>-36491.471160131659</v>
      </c>
      <c r="DD9" s="59">
        <f ca="1">-SUM(Objects!DD46,Objects!DD127 )</f>
        <v>-36610.287043569871</v>
      </c>
      <c r="DE9" s="59">
        <f ca="1">-SUM(Objects!DE46,Objects!DE127 )</f>
        <v>-36729.491899292443</v>
      </c>
      <c r="DF9" s="59">
        <f ca="1">-SUM(Objects!DF46,Objects!DF127 )</f>
        <v>-36849.087000693427</v>
      </c>
      <c r="DG9" s="59">
        <f ca="1">-SUM(Objects!DG46,Objects!DG127 )</f>
        <v>-36969.07362533563</v>
      </c>
      <c r="DH9" s="59">
        <f ca="1">-SUM(Objects!DH46,Objects!DH127 )</f>
        <v>-37089.453054964251</v>
      </c>
      <c r="DI9" s="59">
        <f ca="1">-SUM(Objects!DI46,Objects!DI127 )</f>
        <v>-37210.22657552061</v>
      </c>
      <c r="DJ9" s="59">
        <f ca="1">-SUM(Objects!DJ46,Objects!DJ127 )</f>
        <v>-37331.395477155849</v>
      </c>
      <c r="DK9" s="59">
        <f ca="1">-SUM(Objects!DK46,Objects!DK127 )</f>
        <v>-37452.961054244734</v>
      </c>
      <c r="DL9" s="59">
        <f ca="1">-SUM(Objects!DL46,Objects!DL127 )</f>
        <v>-37574.924605399479</v>
      </c>
      <c r="DM9" s="59">
        <f ca="1">-SUM(Objects!DM46,Objects!DM127 )</f>
        <v>-37697.287433483623</v>
      </c>
      <c r="DN9" s="59">
        <f ca="1">-SUM(Objects!DN46,Objects!DN127 )</f>
        <v>-37820.050845625927</v>
      </c>
      <c r="DO9" s="59">
        <f ca="1">-SUM(Objects!DO46,Objects!DO127 )</f>
        <v>-37943.21615323436</v>
      </c>
      <c r="DP9" s="59">
        <f ca="1">-SUM(Objects!DP46,Objects!DP127 )</f>
        <v>-38066.784672010093</v>
      </c>
      <c r="DQ9" s="59">
        <f ca="1">-SUM(Objects!DQ46,Objects!DQ127 )</f>
        <v>-38190.757721961578</v>
      </c>
      <c r="DR9" s="59">
        <f ca="1">-SUM(Objects!DR46,Objects!DR127 )</f>
        <v>-38315.1366274186</v>
      </c>
      <c r="DS9" s="59">
        <f ca="1">-SUM(Objects!DS46,Objects!DS127 )</f>
        <v>-38439.92271704648</v>
      </c>
      <c r="DT9" s="59">
        <f ca="1">-SUM(Objects!DT46,Objects!DT127 )</f>
        <v>-38565.11732386025</v>
      </c>
      <c r="DU9" s="59">
        <f ca="1">-SUM(Objects!DU46,Objects!DU127 )</f>
        <v>-38690.721785238857</v>
      </c>
      <c r="DV9" s="59">
        <f ca="1">-SUM(Objects!DV46,Objects!DV127 )</f>
        <v>-38816.737442939513</v>
      </c>
      <c r="DW9" s="59">
        <f ca="1">-SUM(Objects!DW46,Objects!DW127 )</f>
        <v>-38943.165643111948</v>
      </c>
      <c r="DX9" s="59">
        <f ca="1">-SUM(Objects!DX46,Objects!DX127 )</f>
        <v>-39070.007736312888</v>
      </c>
      <c r="DY9" s="59">
        <f ca="1">-SUM(Objects!DY46,Objects!DY127 )</f>
        <v>-39197.265077520395</v>
      </c>
      <c r="DZ9" s="59">
        <f ca="1">-SUM(Objects!DZ46,Objects!DZ127 )</f>
        <v>-39324.939026148386</v>
      </c>
      <c r="EA9" s="59">
        <f ca="1">-SUM(Objects!EA46,Objects!EA127 )</f>
        <v>-39453.030946061146</v>
      </c>
      <c r="EB9" s="59">
        <f ca="1">-SUM(Objects!EB46,Objects!EB127 )</f>
        <v>-39581.542205587917</v>
      </c>
      <c r="EC9" s="59">
        <f ca="1">-SUM(Objects!EC46,Objects!EC127 )</f>
        <v>-39710.474177537457</v>
      </c>
      <c r="ED9" s="59">
        <f ca="1">-SUM(Objects!ED46,Objects!ED127 )</f>
        <v>-39839.828239212766</v>
      </c>
      <c r="EE9" s="59">
        <f ca="1">-SUM(Objects!EE46,Objects!EE127 )</f>
        <v>-39969.60577242577</v>
      </c>
      <c r="EF9" s="59">
        <f ca="1">-SUM(Objects!EF46,Objects!EF127 )</f>
        <v>-40099.808163512076</v>
      </c>
      <c r="EG9" s="59">
        <f ca="1">-SUM(Objects!EG46,Objects!EG127 )</f>
        <v>-40230.43680334583</v>
      </c>
      <c r="EH9" s="59">
        <f ca="1">-SUM(Objects!EH46,Objects!EH127 )</f>
        <v>-40361.493087354509</v>
      </c>
      <c r="EI9" s="59">
        <f ca="1">-SUM(Objects!EI46,Objects!EI127 )</f>
        <v>-40492.978415533849</v>
      </c>
      <c r="EJ9" s="59">
        <f ca="1">-SUM(Objects!EJ46,Objects!EJ127 )</f>
        <v>-40624.894192462831</v>
      </c>
      <c r="EK9" s="59">
        <f ca="1">-SUM(Objects!EK46,Objects!EK127 )</f>
        <v>-40757.241827318634</v>
      </c>
      <c r="EL9" s="59">
        <f ca="1">-SUM(Objects!EL46,Objects!EL127 )</f>
        <v>-40890.022733891747</v>
      </c>
      <c r="EM9" s="59">
        <f ca="1">-SUM(Objects!EM46,Objects!EM127 )</f>
        <v>-41023.238330601031</v>
      </c>
      <c r="EN9" s="59">
        <f ca="1">-SUM(Objects!EN46,Objects!EN127 )</f>
        <v>-41156.890040508864</v>
      </c>
      <c r="EO9" s="59">
        <f ca="1">-SUM(Objects!EO46,Objects!EO127 )</f>
        <v>-41290.979291336393</v>
      </c>
      <c r="EP9" s="59">
        <f ca="1">-SUM(Objects!EP46,Objects!EP127 )</f>
        <v>-41425.507515478705</v>
      </c>
      <c r="EQ9" s="59">
        <f ca="1">-SUM(Objects!EQ46,Objects!EQ127 )</f>
        <v>-41560.476150020229</v>
      </c>
      <c r="ER9" s="59">
        <f ca="1">-SUM(Objects!ER46,Objects!ER127 )</f>
        <v>-41695.886636749994</v>
      </c>
      <c r="ES9" s="59">
        <f ca="1">-SUM(Objects!ES46,Objects!ES127 )</f>
        <v>-41831.740422177099</v>
      </c>
      <c r="ET9" s="59">
        <f ca="1">-SUM(Objects!ET46,Objects!ET127 )</f>
        <v>-41968.038957546123</v>
      </c>
      <c r="EU9" s="59">
        <f ca="1">-SUM(Objects!EU46,Objects!EU127 )</f>
        <v>-42104.783698852632</v>
      </c>
      <c r="EV9" s="59">
        <f ca="1">-SUM(Objects!EV46,Objects!EV127 )</f>
        <v>-42241.976106858761</v>
      </c>
      <c r="EW9" s="59">
        <f ca="1">-SUM(Objects!EW46,Objects!EW127 )</f>
        <v>-42379.617647108804</v>
      </c>
      <c r="EX9" s="59">
        <f ca="1">-SUM(Objects!EX46,Objects!EX127 )</f>
        <v>-42517.709789944842</v>
      </c>
      <c r="EY9" s="59">
        <f ca="1">-SUM(Objects!EY46,Objects!EY127 )</f>
        <v>-42656.254010522505</v>
      </c>
      <c r="EZ9" s="59">
        <f ca="1">-SUM(Objects!EZ46,Objects!EZ127 )</f>
        <v>-42795.251788826659</v>
      </c>
      <c r="FA9" s="59">
        <f ca="1">-SUM(Objects!FA46,Objects!FA127 )</f>
        <v>-42934.704609687265</v>
      </c>
      <c r="FB9" s="59">
        <f ca="1">-SUM(Objects!FB46,Objects!FB127 )</f>
        <v>-43074.613962795287</v>
      </c>
      <c r="FC9" s="59">
        <f ca="1">-SUM(Objects!FC46,Objects!FC127 )</f>
        <v>-43214.981342718471</v>
      </c>
      <c r="FD9" s="59">
        <f ca="1">-SUM(Objects!FD46,Objects!FD127 )</f>
        <v>-43355.808248917427</v>
      </c>
      <c r="FE9" s="59">
        <f ca="1">-SUM(Objects!FE46,Objects!FE127 )</f>
        <v>-43497.096185761628</v>
      </c>
      <c r="FF9" s="59">
        <f ca="1">-SUM(Objects!FF46,Objects!FF127 )</f>
        <v>-43638.846662545395</v>
      </c>
      <c r="FG9" s="59">
        <f ca="1">-SUM(Objects!FG46,Objects!FG127 )</f>
        <v>-43781.061193504174</v>
      </c>
      <c r="FH9" s="59">
        <f ca="1">-SUM(Objects!FH46,Objects!FH127 )</f>
        <v>-43923.741297830551</v>
      </c>
      <c r="FI9" s="59">
        <f ca="1">-SUM(Objects!FI46,Objects!FI127 )</f>
        <v>-44066.888499690591</v>
      </c>
      <c r="FJ9" s="59">
        <f ca="1">-SUM(Objects!FJ46,Objects!FJ127 )</f>
        <v>-44210.504328240073</v>
      </c>
      <c r="FK9" s="59">
        <f ca="1">-SUM(Objects!FK46,Objects!FK127 )</f>
        <v>-44354.590317640832</v>
      </c>
      <c r="FL9" s="59">
        <f ca="1">-SUM(Objects!FL46,Objects!FL127 )</f>
        <v>-44499.148007077136</v>
      </c>
      <c r="FM9" s="59">
        <f ca="1">-SUM(Objects!FM46,Objects!FM127 )</f>
        <v>-44644.178940772195</v>
      </c>
      <c r="FN9" s="59">
        <f ca="1">-SUM(Objects!FN46,Objects!FN127 )</f>
        <v>-44789.684668004513</v>
      </c>
      <c r="FO9" s="59">
        <f ca="1">-SUM(Objects!FO46,Objects!FO127 )</f>
        <v>-44935.666743124631</v>
      </c>
      <c r="FP9" s="59">
        <f ca="1">-SUM(Objects!FP46,Objects!FP127 )</f>
        <v>-45082.12672557155</v>
      </c>
      <c r="FQ9" s="59">
        <f ca="1">-SUM(Objects!FQ46,Objects!FQ127 )</f>
        <v>-45229.066179889509</v>
      </c>
      <c r="FR9" s="59">
        <f ca="1">-SUM(Objects!FR46,Objects!FR127 )</f>
        <v>-45376.486675744643</v>
      </c>
      <c r="FS9" s="59">
        <f ca="1">-SUM(Objects!FS46,Objects!FS127 )</f>
        <v>-45524.389787941778</v>
      </c>
      <c r="FT9" s="59">
        <f ca="1">-SUM(Objects!FT46,Objects!FT127 )</f>
        <v>-45672.777096441205</v>
      </c>
      <c r="FU9" s="59">
        <f ca="1">-SUM(Objects!FU46,Objects!FU127 )</f>
        <v>-45821.650186375642</v>
      </c>
      <c r="FV9" s="59">
        <f ca="1">-SUM(Objects!FV46,Objects!FV127 )</f>
        <v>-45971.010648067109</v>
      </c>
      <c r="FW9" s="59">
        <f ca="1">-SUM(Objects!FW46,Objects!FW127 )</f>
        <v>-46120.860077043893</v>
      </c>
      <c r="FX9" s="59">
        <f ca="1">-SUM(Objects!FX46,Objects!FX127 )</f>
        <v>-46271.200074057662</v>
      </c>
      <c r="FY9" s="59">
        <f ca="1">-SUM(Objects!FY46,Objects!FY127 )</f>
        <v>-46422.032245100505</v>
      </c>
      <c r="FZ9" s="59">
        <f ca="1">-SUM(Objects!FZ46,Objects!FZ127 )</f>
        <v>-46573.358201422132</v>
      </c>
      <c r="GA9" s="59">
        <f ca="1">-SUM(Objects!GA46,Objects!GA127 )</f>
        <v>-46725.179559547039</v>
      </c>
      <c r="GB9" s="59">
        <f ca="1">-SUM(Objects!GB46,Objects!GB127 )</f>
        <v>-46877.497941291847</v>
      </c>
      <c r="GC9" s="59">
        <f ca="1">-SUM(Objects!GC46,Objects!GC127 )</f>
        <v>-47030.314973782515</v>
      </c>
      <c r="GD9" s="59">
        <f ca="1">-SUM(Objects!GD46,Objects!GD127 )</f>
        <v>-47183.632289471854</v>
      </c>
      <c r="GE9" s="59">
        <f ca="1">-SUM(Objects!GE46,Objects!GE127 )</f>
        <v>-47337.451526156859</v>
      </c>
      <c r="GF9" s="59">
        <f ca="1">-SUM(Objects!GF46,Objects!GF127 )</f>
        <v>-47491.774326996281</v>
      </c>
      <c r="GG9" s="59">
        <f ca="1">-SUM(Objects!GG46,Objects!GG127 )</f>
        <v>-47646.602340528101</v>
      </c>
      <c r="GH9" s="59">
        <f ca="1">-SUM(Objects!GH46,Objects!GH127 )</f>
        <v>-47801.937220687221</v>
      </c>
      <c r="GI9" s="59">
        <f ca="1">-SUM(Objects!GI46,Objects!GI127 )</f>
        <v>-47957.780626823078</v>
      </c>
      <c r="GJ9" s="59">
        <f ca="1">-SUM(Objects!GJ46,Objects!GJ127 )</f>
        <v>-48114.134223717396</v>
      </c>
      <c r="GK9" s="59">
        <f ca="1">-SUM(Objects!GK46,Objects!GK127 )</f>
        <v>-48270.999681601956</v>
      </c>
      <c r="GL9" s="59">
        <f ca="1">-SUM(Objects!GL46,Objects!GL127 )</f>
        <v>-48428.37867617645</v>
      </c>
      <c r="GM9" s="59">
        <f ca="1">-SUM(Objects!GM46,Objects!GM127 )</f>
        <v>-48586.272888626343</v>
      </c>
      <c r="GN9" s="59">
        <f ca="1">-SUM(Objects!GN46,Objects!GN127 )</f>
        <v>-48744.684005640942</v>
      </c>
      <c r="GO9" s="59">
        <f ca="1">-SUM(Objects!GO46,Objects!GO127 )</f>
        <v>-48903.613719431247</v>
      </c>
      <c r="GP9" s="59">
        <f ca="1">-SUM(Objects!GP46,Objects!GP127 )</f>
        <v>-49063.063727748151</v>
      </c>
      <c r="GQ9" s="59">
        <f ca="1">-SUM(Objects!GQ46,Objects!GQ127 )</f>
        <v>-49223.035733900557</v>
      </c>
      <c r="GR9" s="59">
        <f ca="1">-SUM(Objects!GR46,Objects!GR127 )</f>
        <v>-49383.531446773552</v>
      </c>
      <c r="GS9" s="59">
        <f ca="1">-SUM(Objects!GS46,Objects!GS127 )</f>
        <v>-49544.552580846648</v>
      </c>
      <c r="GT9" s="59">
        <f ca="1">-SUM(Objects!GT46,Objects!GT127 )</f>
        <v>-49706.100856212128</v>
      </c>
      <c r="GU9" s="59">
        <f ca="1">-SUM(Objects!GU46,Objects!GU127 )</f>
        <v>-49868.177998593426</v>
      </c>
      <c r="GV9" s="59">
        <f ca="1">-SUM(Objects!GV46,Objects!GV127 )</f>
        <v>-50030.785739363513</v>
      </c>
      <c r="GW9" s="59">
        <f ca="1">-SUM(Objects!GW46,Objects!GW127 )</f>
        <v>-50193.92581556346</v>
      </c>
      <c r="GX9" s="59">
        <f ca="1">-SUM(Objects!GX46,Objects!GX127 )</f>
        <v>-50357.599969920935</v>
      </c>
      <c r="GY9" s="59">
        <f ca="1">-SUM(Objects!GY46,Objects!GY127 )</f>
        <v>-50521.809950868832</v>
      </c>
      <c r="GZ9" s="59">
        <f ca="1">-SUM(Objects!GZ46,Objects!GZ127 )</f>
        <v>-50686.557512564017</v>
      </c>
      <c r="HA9" s="59">
        <f ca="1">-SUM(Objects!HA46,Objects!HA127 )</f>
        <v>-50851.844414905929</v>
      </c>
      <c r="HB9" s="59">
        <f ca="1">-SUM(Objects!HB46,Objects!HB127 )</f>
        <v>-51017.67242355553</v>
      </c>
      <c r="HC9" s="59">
        <f ca="1">-SUM(Objects!HC46,Objects!HC127 )</f>
        <v>-51184.04330995401</v>
      </c>
      <c r="HD9" s="59">
        <f ca="1">-SUM(Objects!HD46,Objects!HD127 )</f>
        <v>-51350.958851341929</v>
      </c>
      <c r="HE9" s="59">
        <f ca="1">-SUM(Objects!HE46,Objects!HE127 )</f>
        <v>-51518.420830777948</v>
      </c>
      <c r="HF9" s="59">
        <f ca="1">-SUM(Objects!HF46,Objects!HF127 )</f>
        <v>-51686.431037158065</v>
      </c>
      <c r="HG9" s="59">
        <f ca="1">-SUM(Objects!HG46,Objects!HG127 )</f>
        <v>-51854.991265234588</v>
      </c>
      <c r="HH9" s="59">
        <f ca="1">-SUM(Objects!HH46,Objects!HH127 )</f>
        <v>-52024.10331563549</v>
      </c>
      <c r="HI9" s="59">
        <f ca="1">-SUM(Objects!HI46,Objects!HI127 )</f>
        <v>-52193.76899488343</v>
      </c>
      <c r="HJ9" s="59">
        <f ca="1">-SUM(Objects!HJ46,Objects!HJ127 )</f>
        <v>-52363.990115415203</v>
      </c>
      <c r="HK9" s="59">
        <f ca="1">-SUM(Objects!HK46,Objects!HK127 )</f>
        <v>-52534.76849560102</v>
      </c>
      <c r="HL9" s="59">
        <f ca="1">-SUM(Objects!HL46,Objects!HL127 )</f>
        <v>-52706.105959763998</v>
      </c>
      <c r="HM9" s="59">
        <f ca="1">-SUM(Objects!HM46,Objects!HM127 )</f>
        <v>-52878.004338199593</v>
      </c>
      <c r="HN9" s="59">
        <f ca="1">-SUM(Objects!HN46,Objects!HN127 )</f>
        <v>-53050.465467195158</v>
      </c>
      <c r="HO9" s="59">
        <f ca="1">-SUM(Objects!HO46,Objects!HO127 )</f>
        <v>-53223.491189049615</v>
      </c>
      <c r="HP9" s="59">
        <f ca="1">-SUM(Objects!HP46,Objects!HP127 )</f>
        <v>-53397.083352093039</v>
      </c>
      <c r="HQ9" s="59">
        <f ca="1">-SUM(Objects!HQ46,Objects!HQ127 )</f>
        <v>-53571.24381070651</v>
      </c>
      <c r="HR9" s="59">
        <f ca="1">-SUM(Objects!HR46,Objects!HR127 )</f>
        <v>-53745.97442534181</v>
      </c>
      <c r="HS9" s="59">
        <f ca="1">-SUM(Objects!HS46,Objects!HS127 )</f>
        <v>-53921.277062541412</v>
      </c>
      <c r="HT9" s="59">
        <f ca="1">-SUM(Objects!HT46,Objects!HT127 )</f>
        <v>-54097.153594958341</v>
      </c>
      <c r="HU9" s="59">
        <f ca="1">-SUM(Objects!HU46,Objects!HU127 )</f>
        <v>-54273.605901376206</v>
      </c>
      <c r="HV9" s="59">
        <f ca="1">-SUM(Objects!HV46,Objects!HV127 )</f>
        <v>-54450.635866729252</v>
      </c>
      <c r="HW9" s="59">
        <f ca="1">-SUM(Objects!HW46,Objects!HW127 )</f>
        <v>-54628.245382122514</v>
      </c>
      <c r="HX9" s="59">
        <f ca="1">-SUM(Objects!HX46,Objects!HX127 )</f>
        <v>-54806.436344852002</v>
      </c>
      <c r="HY9" s="59">
        <f ca="1">-SUM(Objects!HY46,Objects!HY127 )</f>
        <v>-54985.210658425014</v>
      </c>
      <c r="HZ9" s="59">
        <f ca="1">-SUM(Objects!HZ46,Objects!HZ127 )</f>
        <v>-55164.570232580409</v>
      </c>
      <c r="IA9" s="59">
        <f ca="1">-SUM(Objects!IA46,Objects!IA127 )</f>
        <v>-55344.516983309033</v>
      </c>
      <c r="IB9" s="59">
        <f ca="1">-SUM(Objects!IB46,Objects!IB127 )</f>
        <v>-55525.052832874193</v>
      </c>
      <c r="IC9" s="59">
        <f ca="1">-SUM(Objects!IC46,Objects!IC127 )</f>
        <v>-55706.179709832184</v>
      </c>
      <c r="ID9" s="59">
        <f ca="1">-SUM(Objects!ID46,Objects!ID127 )</f>
        <v>-55706.179709832184</v>
      </c>
      <c r="IE9" s="59">
        <f ca="1">-SUM(Objects!IE46,Objects!IE127 )</f>
        <v>-55706.179709832184</v>
      </c>
      <c r="IF9" s="59">
        <f ca="1">-SUM(Objects!IF46,Objects!IF127 )</f>
        <v>-55706.179709832184</v>
      </c>
      <c r="IG9" s="59">
        <f ca="1">-SUM(Objects!IG46,Objects!IG127 )</f>
        <v>-55706.179709832184</v>
      </c>
      <c r="IH9" s="59">
        <f ca="1">-SUM(Objects!IH46,Objects!IH127 )</f>
        <v>-55706.179709832184</v>
      </c>
      <c r="II9" s="59">
        <f ca="1">-SUM(Objects!II46,Objects!II127 )</f>
        <v>-55706.179709832184</v>
      </c>
      <c r="IJ9" s="59">
        <f ca="1">-SUM(Objects!IJ46,Objects!IJ127 )</f>
        <v>-55706.179709832184</v>
      </c>
      <c r="IK9" s="59">
        <f ca="1">-SUM(Objects!IK46,Objects!IK127 )</f>
        <v>-55706.179709832184</v>
      </c>
      <c r="IL9" s="59">
        <f ca="1">-SUM(Objects!IL46,Objects!IL127 )</f>
        <v>-55706.179709832184</v>
      </c>
    </row>
    <row r="10" spans="2:246" s="48" customFormat="1" x14ac:dyDescent="0.2">
      <c r="B10" s="7" t="s">
        <v>185</v>
      </c>
      <c r="C10" s="56" t="s">
        <v>283</v>
      </c>
      <c r="D10" s="45"/>
      <c r="G10" s="59">
        <f>-SUM(Objects!G93,Objects!G174 )</f>
        <v>-14.714537671232877</v>
      </c>
      <c r="H10" s="59">
        <f>-SUM(Objects!H93,Objects!H174 )</f>
        <v>-2.53125</v>
      </c>
      <c r="I10" s="59">
        <f>-SUM(Objects!I93,Objects!I174 )</f>
        <v>-2.53125</v>
      </c>
      <c r="J10" s="59">
        <f>-SUM(Objects!J93,Objects!J174 )</f>
        <v>-2.53125</v>
      </c>
      <c r="K10" s="59">
        <f>-SUM(Objects!K93,Objects!K174 )</f>
        <v>-2.53125</v>
      </c>
      <c r="L10" s="59">
        <f>-SUM(Objects!L93,Objects!L174 )</f>
        <v>-2.53125</v>
      </c>
      <c r="M10" s="59">
        <f>-SUM(Objects!M93,Objects!M174 )</f>
        <v>-2.53125</v>
      </c>
      <c r="N10" s="59">
        <f>-SUM(Objects!N93,Objects!N174 )</f>
        <v>-2.53125</v>
      </c>
      <c r="O10" s="59">
        <f>-SUM(Objects!O93,Objects!O174 )</f>
        <v>-2.53125</v>
      </c>
      <c r="P10" s="59">
        <f>-SUM(Objects!P93,Objects!P174 )</f>
        <v>-2.53125</v>
      </c>
      <c r="Q10" s="59">
        <f>-SUM(Objects!Q93,Objects!Q174 )</f>
        <v>-2.53125</v>
      </c>
      <c r="R10" s="59">
        <f>-SUM(Objects!R93,Objects!R174 )</f>
        <v>-2.53125</v>
      </c>
      <c r="S10" s="59">
        <f>-SUM(Objects!S93,Objects!S174 )</f>
        <v>-3.0374999999999996</v>
      </c>
      <c r="T10" s="59">
        <f>-SUM(Objects!T93,Objects!T174 )</f>
        <v>-3.0374999999999996</v>
      </c>
      <c r="U10" s="59">
        <f>-SUM(Objects!U93,Objects!U174 )</f>
        <v>-3.0374999999999996</v>
      </c>
      <c r="V10" s="59">
        <f>-SUM(Objects!V93,Objects!V174 )</f>
        <v>-3.0374999999999996</v>
      </c>
      <c r="W10" s="59">
        <f>-SUM(Objects!W93,Objects!W174 )</f>
        <v>-3.0374999999999996</v>
      </c>
      <c r="X10" s="59">
        <f>-SUM(Objects!X93,Objects!X174 )</f>
        <v>-3.0374999999999996</v>
      </c>
      <c r="Y10" s="59">
        <f>-SUM(Objects!Y93,Objects!Y174 )</f>
        <v>-3.0374999999999996</v>
      </c>
      <c r="Z10" s="59">
        <f>-SUM(Objects!Z93,Objects!Z174 )</f>
        <v>-3.0374999999999996</v>
      </c>
      <c r="AA10" s="59">
        <f>-SUM(Objects!AA93,Objects!AA174 )</f>
        <v>-3.0374999999999996</v>
      </c>
      <c r="AB10" s="59">
        <f>-SUM(Objects!AB93,Objects!AB174 )</f>
        <v>-3.0374999999999996</v>
      </c>
      <c r="AC10" s="59">
        <f>-SUM(Objects!AC93,Objects!AC174 )</f>
        <v>-3.0374999999999996</v>
      </c>
      <c r="AD10" s="59">
        <f>-SUM(Objects!AD93,Objects!AD174 )</f>
        <v>-3.0374999999999996</v>
      </c>
      <c r="AE10" s="59">
        <f>-SUM(Objects!AE93,Objects!AE174 )</f>
        <v>-3.0374999999999996</v>
      </c>
      <c r="AF10" s="59">
        <f>-SUM(Objects!AF93,Objects!AF174 )</f>
        <v>-3.0374999999999996</v>
      </c>
      <c r="AG10" s="59">
        <f>-SUM(Objects!AG93,Objects!AG174 )</f>
        <v>-3.0374999999999996</v>
      </c>
      <c r="AH10" s="59">
        <f>-SUM(Objects!AH93,Objects!AH174 )</f>
        <v>-3.0374999999999996</v>
      </c>
      <c r="AI10" s="59">
        <f>-SUM(Objects!AI93,Objects!AI174 )</f>
        <v>-3.0374999999999996</v>
      </c>
      <c r="AJ10" s="59">
        <f>-SUM(Objects!AJ93,Objects!AJ174 )</f>
        <v>-3.0374999999999996</v>
      </c>
      <c r="AK10" s="59">
        <f>-SUM(Objects!AK93,Objects!AK174 )</f>
        <v>-3.0374999999999996</v>
      </c>
      <c r="AL10" s="59">
        <f>-SUM(Objects!AL93,Objects!AL174 )</f>
        <v>-3.0374999999999996</v>
      </c>
      <c r="AM10" s="59">
        <f>-SUM(Objects!AM93,Objects!AM174 )</f>
        <v>-3.0374999999999996</v>
      </c>
      <c r="AN10" s="59">
        <f>-SUM(Objects!AN93,Objects!AN174 )</f>
        <v>-3.0374999999999996</v>
      </c>
      <c r="AO10" s="59">
        <f>-SUM(Objects!AO93,Objects!AO174 )</f>
        <v>-3.0374999999999996</v>
      </c>
      <c r="AP10" s="59">
        <f>-SUM(Objects!AP93,Objects!AP174 )</f>
        <v>-3.0374999999999996</v>
      </c>
      <c r="AQ10" s="59">
        <f>-SUM(Objects!AQ93,Objects!AQ174 )</f>
        <v>-3.0374999999999996</v>
      </c>
      <c r="AR10" s="59">
        <f>-SUM(Objects!AR93,Objects!AR174 )</f>
        <v>-3.0374999999999996</v>
      </c>
      <c r="AS10" s="59">
        <f>-SUM(Objects!AS93,Objects!AS174 )</f>
        <v>-3.0374999999999996</v>
      </c>
      <c r="AT10" s="59">
        <f>-SUM(Objects!AT93,Objects!AT174 )</f>
        <v>-3.0374999999999996</v>
      </c>
      <c r="AU10" s="59">
        <f>-SUM(Objects!AU93,Objects!AU174 )</f>
        <v>-3.0374999999999996</v>
      </c>
      <c r="AV10" s="59">
        <f>-SUM(Objects!AV93,Objects!AV174 )</f>
        <v>-3.0374999999999996</v>
      </c>
      <c r="AW10" s="59">
        <f>-SUM(Objects!AW93,Objects!AW174 )</f>
        <v>-3.0374999999999996</v>
      </c>
      <c r="AX10" s="59">
        <f>-SUM(Objects!AX93,Objects!AX174 )</f>
        <v>-3.0374999999999996</v>
      </c>
      <c r="AY10" s="59">
        <f>-SUM(Objects!AY93,Objects!AY174 )</f>
        <v>-3.0374999999999996</v>
      </c>
      <c r="AZ10" s="59">
        <f>-SUM(Objects!AZ93,Objects!AZ174 )</f>
        <v>-3.0374999999999996</v>
      </c>
      <c r="BA10" s="59">
        <f>-SUM(Objects!BA93,Objects!BA174 )</f>
        <v>-3.0374999999999996</v>
      </c>
      <c r="BB10" s="59">
        <f>-SUM(Objects!BB93,Objects!BB174 )</f>
        <v>-3.0374999999999996</v>
      </c>
      <c r="BC10" s="59">
        <f>-SUM(Objects!BC93,Objects!BC174 )</f>
        <v>-3.0374999999999996</v>
      </c>
      <c r="BD10" s="59">
        <f>-SUM(Objects!BD93,Objects!BD174 )</f>
        <v>-3.0374999999999996</v>
      </c>
      <c r="BE10" s="59">
        <f>-SUM(Objects!BE93,Objects!BE174 )</f>
        <v>-3.0374999999999996</v>
      </c>
      <c r="BF10" s="59">
        <f>-SUM(Objects!BF93,Objects!BF174 )</f>
        <v>-3.0374999999999996</v>
      </c>
      <c r="BG10" s="59">
        <f>-SUM(Objects!BG93,Objects!BG174 )</f>
        <v>-3.0374999999999996</v>
      </c>
      <c r="BH10" s="59">
        <f>-SUM(Objects!BH93,Objects!BH174 )</f>
        <v>-3.0374999999999996</v>
      </c>
      <c r="BI10" s="59">
        <f>-SUM(Objects!BI93,Objects!BI174 )</f>
        <v>-3.0374999999999996</v>
      </c>
      <c r="BJ10" s="59">
        <f>-SUM(Objects!BJ93,Objects!BJ174 )</f>
        <v>-3.0374999999999996</v>
      </c>
      <c r="BK10" s="59">
        <f>-SUM(Objects!BK93,Objects!BK174 )</f>
        <v>-3.0374999999999996</v>
      </c>
      <c r="BL10" s="59">
        <f>-SUM(Objects!BL93,Objects!BL174 )</f>
        <v>-3.0374999999999996</v>
      </c>
      <c r="BM10" s="59">
        <f>-SUM(Objects!BM93,Objects!BM174 )</f>
        <v>-3.0374999999999996</v>
      </c>
      <c r="BN10" s="59">
        <f>-SUM(Objects!BN93,Objects!BN174 )</f>
        <v>-3.0374999999999996</v>
      </c>
      <c r="BO10" s="59">
        <f>-SUM(Objects!BO93,Objects!BO174 )</f>
        <v>-3.0374999999999996</v>
      </c>
      <c r="BP10" s="59">
        <f>-SUM(Objects!BP93,Objects!BP174 )</f>
        <v>-3.0374999999999996</v>
      </c>
      <c r="BQ10" s="59">
        <f>-SUM(Objects!BQ93,Objects!BQ174 )</f>
        <v>-3.0374999999999996</v>
      </c>
      <c r="BR10" s="59">
        <f>-SUM(Objects!BR93,Objects!BR174 )</f>
        <v>-3.0374999999999996</v>
      </c>
      <c r="BS10" s="59">
        <f>-SUM(Objects!BS93,Objects!BS174 )</f>
        <v>-3.0374999999999996</v>
      </c>
      <c r="BT10" s="59">
        <f>-SUM(Objects!BT93,Objects!BT174 )</f>
        <v>-3.0374999999999996</v>
      </c>
      <c r="BU10" s="59">
        <f>-SUM(Objects!BU93,Objects!BU174 )</f>
        <v>-3.0374999999999996</v>
      </c>
      <c r="BV10" s="59">
        <f>-SUM(Objects!BV93,Objects!BV174 )</f>
        <v>-3.0374999999999996</v>
      </c>
      <c r="BW10" s="59">
        <f>-SUM(Objects!BW93,Objects!BW174 )</f>
        <v>-3.0374999999999996</v>
      </c>
      <c r="BX10" s="59">
        <f>-SUM(Objects!BX93,Objects!BX174 )</f>
        <v>-3.0374999999999996</v>
      </c>
      <c r="BY10" s="59">
        <f>-SUM(Objects!BY93,Objects!BY174 )</f>
        <v>-3.0374999999999996</v>
      </c>
      <c r="BZ10" s="59">
        <f>-SUM(Objects!BZ93,Objects!BZ174 )</f>
        <v>-3.0374999999999996</v>
      </c>
      <c r="CA10" s="59">
        <f>-SUM(Objects!CA93,Objects!CA174 )</f>
        <v>-3.0374999999999996</v>
      </c>
      <c r="CB10" s="59">
        <f>-SUM(Objects!CB93,Objects!CB174 )</f>
        <v>-3.0374999999999996</v>
      </c>
      <c r="CC10" s="59">
        <f>-SUM(Objects!CC93,Objects!CC174 )</f>
        <v>-3.0374999999999996</v>
      </c>
      <c r="CD10" s="59">
        <f>-SUM(Objects!CD93,Objects!CD174 )</f>
        <v>-3.0374999999999996</v>
      </c>
      <c r="CE10" s="59">
        <f>-SUM(Objects!CE93,Objects!CE174 )</f>
        <v>-3.0374999999999996</v>
      </c>
      <c r="CF10" s="59">
        <f>-SUM(Objects!CF93,Objects!CF174 )</f>
        <v>-3.0374999999999996</v>
      </c>
      <c r="CG10" s="59">
        <f>-SUM(Objects!CG93,Objects!CG174 )</f>
        <v>-3.0374999999999996</v>
      </c>
      <c r="CH10" s="59">
        <f>-SUM(Objects!CH93,Objects!CH174 )</f>
        <v>-3.0374999999999996</v>
      </c>
      <c r="CI10" s="59">
        <f>-SUM(Objects!CI93,Objects!CI174 )</f>
        <v>-3.0374999999999996</v>
      </c>
      <c r="CJ10" s="59">
        <f>-SUM(Objects!CJ93,Objects!CJ174 )</f>
        <v>-3.0374999999999996</v>
      </c>
      <c r="CK10" s="59">
        <f>-SUM(Objects!CK93,Objects!CK174 )</f>
        <v>-3.0374999999999996</v>
      </c>
      <c r="CL10" s="59">
        <f>-SUM(Objects!CL93,Objects!CL174 )</f>
        <v>-3.0374999999999996</v>
      </c>
      <c r="CM10" s="59">
        <f>-SUM(Objects!CM93,Objects!CM174 )</f>
        <v>-3.0374999999999996</v>
      </c>
      <c r="CN10" s="59">
        <f>-SUM(Objects!CN93,Objects!CN174 )</f>
        <v>-3.0374999999999996</v>
      </c>
      <c r="CO10" s="59">
        <f>-SUM(Objects!CO93,Objects!CO174 )</f>
        <v>-3.0374999999999996</v>
      </c>
      <c r="CP10" s="59">
        <f>-SUM(Objects!CP93,Objects!CP174 )</f>
        <v>-3.0374999999999996</v>
      </c>
      <c r="CQ10" s="59">
        <f>-SUM(Objects!CQ93,Objects!CQ174 )</f>
        <v>-3.0374999999999996</v>
      </c>
      <c r="CR10" s="59">
        <f>-SUM(Objects!CR93,Objects!CR174 )</f>
        <v>-3.0374999999999996</v>
      </c>
      <c r="CS10" s="59">
        <f>-SUM(Objects!CS93,Objects!CS174 )</f>
        <v>-3.0374999999999996</v>
      </c>
      <c r="CT10" s="59">
        <f>-SUM(Objects!CT93,Objects!CT174 )</f>
        <v>-3.0374999999999996</v>
      </c>
      <c r="CU10" s="59">
        <f>-SUM(Objects!CU93,Objects!CU174 )</f>
        <v>-3.0374999999999996</v>
      </c>
      <c r="CV10" s="59">
        <f>-SUM(Objects!CV93,Objects!CV174 )</f>
        <v>-3.0374999999999996</v>
      </c>
      <c r="CW10" s="59">
        <f>-SUM(Objects!CW93,Objects!CW174 )</f>
        <v>-3.0374999999999996</v>
      </c>
      <c r="CX10" s="59">
        <f>-SUM(Objects!CX93,Objects!CX174 )</f>
        <v>-3.0374999999999996</v>
      </c>
      <c r="CY10" s="59">
        <f>-SUM(Objects!CY93,Objects!CY174 )</f>
        <v>-3.0374999999999996</v>
      </c>
      <c r="CZ10" s="59">
        <f>-SUM(Objects!CZ93,Objects!CZ174 )</f>
        <v>-3.0374999999999996</v>
      </c>
      <c r="DA10" s="59">
        <f>-SUM(Objects!DA93,Objects!DA174 )</f>
        <v>-3.0374999999999996</v>
      </c>
      <c r="DB10" s="59">
        <f>-SUM(Objects!DB93,Objects!DB174 )</f>
        <v>-3.0374999999999996</v>
      </c>
      <c r="DC10" s="59">
        <f>-SUM(Objects!DC93,Objects!DC174 )</f>
        <v>-3.0374999999999996</v>
      </c>
      <c r="DD10" s="59">
        <f>-SUM(Objects!DD93,Objects!DD174 )</f>
        <v>-3.0374999999999996</v>
      </c>
      <c r="DE10" s="59">
        <f>-SUM(Objects!DE93,Objects!DE174 )</f>
        <v>-3.0374999999999996</v>
      </c>
      <c r="DF10" s="59">
        <f>-SUM(Objects!DF93,Objects!DF174 )</f>
        <v>-3.0374999999999996</v>
      </c>
      <c r="DG10" s="59">
        <f>-SUM(Objects!DG93,Objects!DG174 )</f>
        <v>-3.0374999999999996</v>
      </c>
      <c r="DH10" s="59">
        <f>-SUM(Objects!DH93,Objects!DH174 )</f>
        <v>-3.0374999999999996</v>
      </c>
      <c r="DI10" s="59">
        <f>-SUM(Objects!DI93,Objects!DI174 )</f>
        <v>-3.0374999999999996</v>
      </c>
      <c r="DJ10" s="59">
        <f>-SUM(Objects!DJ93,Objects!DJ174 )</f>
        <v>-3.0374999999999996</v>
      </c>
      <c r="DK10" s="59">
        <f>-SUM(Objects!DK93,Objects!DK174 )</f>
        <v>-3.0374999999999996</v>
      </c>
      <c r="DL10" s="59">
        <f>-SUM(Objects!DL93,Objects!DL174 )</f>
        <v>-3.0374999999999996</v>
      </c>
      <c r="DM10" s="59">
        <f>-SUM(Objects!DM93,Objects!DM174 )</f>
        <v>-3.0374999999999996</v>
      </c>
      <c r="DN10" s="59">
        <f>-SUM(Objects!DN93,Objects!DN174 )</f>
        <v>-3.0374999999999996</v>
      </c>
      <c r="DO10" s="59">
        <f>-SUM(Objects!DO93,Objects!DO174 )</f>
        <v>-3.0374999999999996</v>
      </c>
      <c r="DP10" s="59">
        <f>-SUM(Objects!DP93,Objects!DP174 )</f>
        <v>-3.0374999999999996</v>
      </c>
      <c r="DQ10" s="59">
        <f>-SUM(Objects!DQ93,Objects!DQ174 )</f>
        <v>-3.0374999999999996</v>
      </c>
      <c r="DR10" s="59">
        <f>-SUM(Objects!DR93,Objects!DR174 )</f>
        <v>-3.0374999999999996</v>
      </c>
      <c r="DS10" s="59">
        <f>-SUM(Objects!DS93,Objects!DS174 )</f>
        <v>-3.0374999999999996</v>
      </c>
      <c r="DT10" s="59">
        <f>-SUM(Objects!DT93,Objects!DT174 )</f>
        <v>-3.0374999999999996</v>
      </c>
      <c r="DU10" s="59">
        <f>-SUM(Objects!DU93,Objects!DU174 )</f>
        <v>-3.0374999999999996</v>
      </c>
      <c r="DV10" s="59">
        <f>-SUM(Objects!DV93,Objects!DV174 )</f>
        <v>-3.0374999999999996</v>
      </c>
      <c r="DW10" s="59">
        <f>-SUM(Objects!DW93,Objects!DW174 )</f>
        <v>-3.0374999999999996</v>
      </c>
      <c r="DX10" s="59">
        <f>-SUM(Objects!DX93,Objects!DX174 )</f>
        <v>-3.0374999999999996</v>
      </c>
      <c r="DY10" s="59">
        <f>-SUM(Objects!DY93,Objects!DY174 )</f>
        <v>-3.0374999999999996</v>
      </c>
      <c r="DZ10" s="59">
        <f>-SUM(Objects!DZ93,Objects!DZ174 )</f>
        <v>-3.0374999999999996</v>
      </c>
      <c r="EA10" s="59">
        <f>-SUM(Objects!EA93,Objects!EA174 )</f>
        <v>-3.0374999999999996</v>
      </c>
      <c r="EB10" s="59">
        <f>-SUM(Objects!EB93,Objects!EB174 )</f>
        <v>-3.0374999999999996</v>
      </c>
      <c r="EC10" s="59">
        <f>-SUM(Objects!EC93,Objects!EC174 )</f>
        <v>-3.0374999999999996</v>
      </c>
      <c r="ED10" s="59">
        <f>-SUM(Objects!ED93,Objects!ED174 )</f>
        <v>-3.0374999999999996</v>
      </c>
      <c r="EE10" s="59">
        <f>-SUM(Objects!EE93,Objects!EE174 )</f>
        <v>-3.0374999999999996</v>
      </c>
      <c r="EF10" s="59">
        <f>-SUM(Objects!EF93,Objects!EF174 )</f>
        <v>-3.0374999999999996</v>
      </c>
      <c r="EG10" s="59">
        <f>-SUM(Objects!EG93,Objects!EG174 )</f>
        <v>-3.0374999999999996</v>
      </c>
      <c r="EH10" s="59">
        <f>-SUM(Objects!EH93,Objects!EH174 )</f>
        <v>-3.0374999999999996</v>
      </c>
      <c r="EI10" s="59">
        <f>-SUM(Objects!EI93,Objects!EI174 )</f>
        <v>-3.0374999999999996</v>
      </c>
      <c r="EJ10" s="59">
        <f>-SUM(Objects!EJ93,Objects!EJ174 )</f>
        <v>-3.0374999999999996</v>
      </c>
      <c r="EK10" s="59">
        <f>-SUM(Objects!EK93,Objects!EK174 )</f>
        <v>-3.0374999999999996</v>
      </c>
      <c r="EL10" s="59">
        <f>-SUM(Objects!EL93,Objects!EL174 )</f>
        <v>-3.0374999999999996</v>
      </c>
      <c r="EM10" s="59">
        <f>-SUM(Objects!EM93,Objects!EM174 )</f>
        <v>-3.0374999999999996</v>
      </c>
      <c r="EN10" s="59">
        <f>-SUM(Objects!EN93,Objects!EN174 )</f>
        <v>-3.0374999999999996</v>
      </c>
      <c r="EO10" s="59">
        <f>-SUM(Objects!EO93,Objects!EO174 )</f>
        <v>-3.0374999999999996</v>
      </c>
      <c r="EP10" s="59">
        <f>-SUM(Objects!EP93,Objects!EP174 )</f>
        <v>-3.0374999999999996</v>
      </c>
      <c r="EQ10" s="59">
        <f>-SUM(Objects!EQ93,Objects!EQ174 )</f>
        <v>-3.0374999999999996</v>
      </c>
      <c r="ER10" s="59">
        <f>-SUM(Objects!ER93,Objects!ER174 )</f>
        <v>-3.0374999999999996</v>
      </c>
      <c r="ES10" s="59">
        <f>-SUM(Objects!ES93,Objects!ES174 )</f>
        <v>-3.0374999999999996</v>
      </c>
      <c r="ET10" s="59">
        <f>-SUM(Objects!ET93,Objects!ET174 )</f>
        <v>-3.0374999999999996</v>
      </c>
      <c r="EU10" s="59">
        <f>-SUM(Objects!EU93,Objects!EU174 )</f>
        <v>-3.0374999999999996</v>
      </c>
      <c r="EV10" s="59">
        <f>-SUM(Objects!EV93,Objects!EV174 )</f>
        <v>-3.0374999999999996</v>
      </c>
      <c r="EW10" s="59">
        <f>-SUM(Objects!EW93,Objects!EW174 )</f>
        <v>-3.0374999999999996</v>
      </c>
      <c r="EX10" s="59">
        <f>-SUM(Objects!EX93,Objects!EX174 )</f>
        <v>-3.0374999999999996</v>
      </c>
      <c r="EY10" s="59">
        <f>-SUM(Objects!EY93,Objects!EY174 )</f>
        <v>-3.0374999999999996</v>
      </c>
      <c r="EZ10" s="59">
        <f>-SUM(Objects!EZ93,Objects!EZ174 )</f>
        <v>-3.0374999999999996</v>
      </c>
      <c r="FA10" s="59">
        <f>-SUM(Objects!FA93,Objects!FA174 )</f>
        <v>-3.0374999999999996</v>
      </c>
      <c r="FB10" s="59">
        <f>-SUM(Objects!FB93,Objects!FB174 )</f>
        <v>-3.0374999999999996</v>
      </c>
      <c r="FC10" s="59">
        <f>-SUM(Objects!FC93,Objects!FC174 )</f>
        <v>-3.0374999999999996</v>
      </c>
      <c r="FD10" s="59">
        <f>-SUM(Objects!FD93,Objects!FD174 )</f>
        <v>-3.0374999999999996</v>
      </c>
      <c r="FE10" s="59">
        <f>-SUM(Objects!FE93,Objects!FE174 )</f>
        <v>-3.0374999999999996</v>
      </c>
      <c r="FF10" s="59">
        <f>-SUM(Objects!FF93,Objects!FF174 )</f>
        <v>-3.0374999999999996</v>
      </c>
      <c r="FG10" s="59">
        <f>-SUM(Objects!FG93,Objects!FG174 )</f>
        <v>-3.0374999999999996</v>
      </c>
      <c r="FH10" s="59">
        <f>-SUM(Objects!FH93,Objects!FH174 )</f>
        <v>-3.0374999999999996</v>
      </c>
      <c r="FI10" s="59">
        <f>-SUM(Objects!FI93,Objects!FI174 )</f>
        <v>-3.0374999999999996</v>
      </c>
      <c r="FJ10" s="59">
        <f>-SUM(Objects!FJ93,Objects!FJ174 )</f>
        <v>-3.0374999999999996</v>
      </c>
      <c r="FK10" s="59">
        <f>-SUM(Objects!FK93,Objects!FK174 )</f>
        <v>-3.0374999999999996</v>
      </c>
      <c r="FL10" s="59">
        <f>-SUM(Objects!FL93,Objects!FL174 )</f>
        <v>-3.0374999999999996</v>
      </c>
      <c r="FM10" s="59">
        <f>-SUM(Objects!FM93,Objects!FM174 )</f>
        <v>-3.0374999999999996</v>
      </c>
      <c r="FN10" s="59">
        <f>-SUM(Objects!FN93,Objects!FN174 )</f>
        <v>-3.0374999999999996</v>
      </c>
      <c r="FO10" s="59">
        <f>-SUM(Objects!FO93,Objects!FO174 )</f>
        <v>-3.0374999999999996</v>
      </c>
      <c r="FP10" s="59">
        <f>-SUM(Objects!FP93,Objects!FP174 )</f>
        <v>-3.0374999999999996</v>
      </c>
      <c r="FQ10" s="59">
        <f>-SUM(Objects!FQ93,Objects!FQ174 )</f>
        <v>-3.0374999999999996</v>
      </c>
      <c r="FR10" s="59">
        <f>-SUM(Objects!FR93,Objects!FR174 )</f>
        <v>-3.0374999999999996</v>
      </c>
      <c r="FS10" s="59">
        <f>-SUM(Objects!FS93,Objects!FS174 )</f>
        <v>-3.0374999999999996</v>
      </c>
      <c r="FT10" s="59">
        <f>-SUM(Objects!FT93,Objects!FT174 )</f>
        <v>-3.0374999999999996</v>
      </c>
      <c r="FU10" s="59">
        <f>-SUM(Objects!FU93,Objects!FU174 )</f>
        <v>-3.0374999999999996</v>
      </c>
      <c r="FV10" s="59">
        <f>-SUM(Objects!FV93,Objects!FV174 )</f>
        <v>-3.0374999999999996</v>
      </c>
      <c r="FW10" s="59">
        <f>-SUM(Objects!FW93,Objects!FW174 )</f>
        <v>-3.0374999999999996</v>
      </c>
      <c r="FX10" s="59">
        <f>-SUM(Objects!FX93,Objects!FX174 )</f>
        <v>-3.0374999999999996</v>
      </c>
      <c r="FY10" s="59">
        <f>-SUM(Objects!FY93,Objects!FY174 )</f>
        <v>-3.0374999999999996</v>
      </c>
      <c r="FZ10" s="59">
        <f>-SUM(Objects!FZ93,Objects!FZ174 )</f>
        <v>-3.0374999999999996</v>
      </c>
      <c r="GA10" s="59">
        <f>-SUM(Objects!GA93,Objects!GA174 )</f>
        <v>-3.0374999999999996</v>
      </c>
      <c r="GB10" s="59">
        <f>-SUM(Objects!GB93,Objects!GB174 )</f>
        <v>-3.0374999999999996</v>
      </c>
      <c r="GC10" s="59">
        <f>-SUM(Objects!GC93,Objects!GC174 )</f>
        <v>-3.0374999999999996</v>
      </c>
      <c r="GD10" s="59">
        <f>-SUM(Objects!GD93,Objects!GD174 )</f>
        <v>-3.0374999999999996</v>
      </c>
      <c r="GE10" s="59">
        <f>-SUM(Objects!GE93,Objects!GE174 )</f>
        <v>-3.0374999999999996</v>
      </c>
      <c r="GF10" s="59">
        <f>-SUM(Objects!GF93,Objects!GF174 )</f>
        <v>-3.0374999999999996</v>
      </c>
      <c r="GG10" s="59">
        <f>-SUM(Objects!GG93,Objects!GG174 )</f>
        <v>-3.0374999999999996</v>
      </c>
      <c r="GH10" s="59">
        <f>-SUM(Objects!GH93,Objects!GH174 )</f>
        <v>-3.0374999999999996</v>
      </c>
      <c r="GI10" s="59">
        <f>-SUM(Objects!GI93,Objects!GI174 )</f>
        <v>-3.0374999999999996</v>
      </c>
      <c r="GJ10" s="59">
        <f>-SUM(Objects!GJ93,Objects!GJ174 )</f>
        <v>-3.0374999999999996</v>
      </c>
      <c r="GK10" s="59">
        <f>-SUM(Objects!GK93,Objects!GK174 )</f>
        <v>-3.0374999999999996</v>
      </c>
      <c r="GL10" s="59">
        <f>-SUM(Objects!GL93,Objects!GL174 )</f>
        <v>-3.0374999999999996</v>
      </c>
      <c r="GM10" s="59">
        <f>-SUM(Objects!GM93,Objects!GM174 )</f>
        <v>-3.0374999999999996</v>
      </c>
      <c r="GN10" s="59">
        <f>-SUM(Objects!GN93,Objects!GN174 )</f>
        <v>-3.0374999999999996</v>
      </c>
      <c r="GO10" s="59">
        <f>-SUM(Objects!GO93,Objects!GO174 )</f>
        <v>-3.0374999999999996</v>
      </c>
      <c r="GP10" s="59">
        <f>-SUM(Objects!GP93,Objects!GP174 )</f>
        <v>-3.0374999999999996</v>
      </c>
      <c r="GQ10" s="59">
        <f>-SUM(Objects!GQ93,Objects!GQ174 )</f>
        <v>-3.0374999999999996</v>
      </c>
      <c r="GR10" s="59">
        <f>-SUM(Objects!GR93,Objects!GR174 )</f>
        <v>-3.0374999999999996</v>
      </c>
      <c r="GS10" s="59">
        <f>-SUM(Objects!GS93,Objects!GS174 )</f>
        <v>-3.0374999999999996</v>
      </c>
      <c r="GT10" s="59">
        <f>-SUM(Objects!GT93,Objects!GT174 )</f>
        <v>-3.0374999999999996</v>
      </c>
      <c r="GU10" s="59">
        <f>-SUM(Objects!GU93,Objects!GU174 )</f>
        <v>-3.0374999999999996</v>
      </c>
      <c r="GV10" s="59">
        <f>-SUM(Objects!GV93,Objects!GV174 )</f>
        <v>-3.0374999999999996</v>
      </c>
      <c r="GW10" s="59">
        <f>-SUM(Objects!GW93,Objects!GW174 )</f>
        <v>-3.0374999999999996</v>
      </c>
      <c r="GX10" s="59">
        <f>-SUM(Objects!GX93,Objects!GX174 )</f>
        <v>-3.0374999999999996</v>
      </c>
      <c r="GY10" s="59">
        <f>-SUM(Objects!GY93,Objects!GY174 )</f>
        <v>-3.0374999999999996</v>
      </c>
      <c r="GZ10" s="59">
        <f>-SUM(Objects!GZ93,Objects!GZ174 )</f>
        <v>-3.0374999999999996</v>
      </c>
      <c r="HA10" s="59">
        <f>-SUM(Objects!HA93,Objects!HA174 )</f>
        <v>-3.0374999999999996</v>
      </c>
      <c r="HB10" s="59">
        <f>-SUM(Objects!HB93,Objects!HB174 )</f>
        <v>-3.0374999999999996</v>
      </c>
      <c r="HC10" s="59">
        <f>-SUM(Objects!HC93,Objects!HC174 )</f>
        <v>-3.0374999999999996</v>
      </c>
      <c r="HD10" s="59">
        <f>-SUM(Objects!HD93,Objects!HD174 )</f>
        <v>-3.0374999999999996</v>
      </c>
      <c r="HE10" s="59">
        <f>-SUM(Objects!HE93,Objects!HE174 )</f>
        <v>-3.0374999999999996</v>
      </c>
      <c r="HF10" s="59">
        <f>-SUM(Objects!HF93,Objects!HF174 )</f>
        <v>-3.0374999999999996</v>
      </c>
      <c r="HG10" s="59">
        <f>-SUM(Objects!HG93,Objects!HG174 )</f>
        <v>-3.0374999999999996</v>
      </c>
      <c r="HH10" s="59">
        <f>-SUM(Objects!HH93,Objects!HH174 )</f>
        <v>-3.0374999999999996</v>
      </c>
      <c r="HI10" s="59">
        <f>-SUM(Objects!HI93,Objects!HI174 )</f>
        <v>-3.0374999999999996</v>
      </c>
      <c r="HJ10" s="59">
        <f>-SUM(Objects!HJ93,Objects!HJ174 )</f>
        <v>-3.0374999999999996</v>
      </c>
      <c r="HK10" s="59">
        <f>-SUM(Objects!HK93,Objects!HK174 )</f>
        <v>-3.0374999999999996</v>
      </c>
      <c r="HL10" s="59">
        <f>-SUM(Objects!HL93,Objects!HL174 )</f>
        <v>-3.0374999999999996</v>
      </c>
      <c r="HM10" s="59">
        <f>-SUM(Objects!HM93,Objects!HM174 )</f>
        <v>-3.0374999999999996</v>
      </c>
      <c r="HN10" s="59">
        <f>-SUM(Objects!HN93,Objects!HN174 )</f>
        <v>-3.0374999999999996</v>
      </c>
      <c r="HO10" s="59">
        <f>-SUM(Objects!HO93,Objects!HO174 )</f>
        <v>-3.0374999999999996</v>
      </c>
      <c r="HP10" s="59">
        <f>-SUM(Objects!HP93,Objects!HP174 )</f>
        <v>-3.0374999999999996</v>
      </c>
      <c r="HQ10" s="59">
        <f>-SUM(Objects!HQ93,Objects!HQ174 )</f>
        <v>-3.0374999999999996</v>
      </c>
      <c r="HR10" s="59">
        <f>-SUM(Objects!HR93,Objects!HR174 )</f>
        <v>-3.0374999999999996</v>
      </c>
      <c r="HS10" s="59">
        <f>-SUM(Objects!HS93,Objects!HS174 )</f>
        <v>-3.0374999999999996</v>
      </c>
      <c r="HT10" s="59">
        <f>-SUM(Objects!HT93,Objects!HT174 )</f>
        <v>-3.0374999999999996</v>
      </c>
      <c r="HU10" s="59">
        <f>-SUM(Objects!HU93,Objects!HU174 )</f>
        <v>-3.0374999999999996</v>
      </c>
      <c r="HV10" s="59">
        <f>-SUM(Objects!HV93,Objects!HV174 )</f>
        <v>-3.0374999999999996</v>
      </c>
      <c r="HW10" s="59">
        <f>-SUM(Objects!HW93,Objects!HW174 )</f>
        <v>-3.0374999999999996</v>
      </c>
      <c r="HX10" s="59">
        <f>-SUM(Objects!HX93,Objects!HX174 )</f>
        <v>-3.0374999999999996</v>
      </c>
      <c r="HY10" s="59">
        <f>-SUM(Objects!HY93,Objects!HY174 )</f>
        <v>-3.0374999999999996</v>
      </c>
      <c r="HZ10" s="59">
        <f>-SUM(Objects!HZ93,Objects!HZ174 )</f>
        <v>-3.0374999999999996</v>
      </c>
      <c r="IA10" s="59">
        <f>-SUM(Objects!IA93,Objects!IA174 )</f>
        <v>-3.0374999999999996</v>
      </c>
      <c r="IB10" s="59">
        <f>-SUM(Objects!IB93,Objects!IB174 )</f>
        <v>-3.0374999999999996</v>
      </c>
      <c r="IC10" s="59">
        <f>-SUM(Objects!IC93,Objects!IC174 )</f>
        <v>-3.0374999999999996</v>
      </c>
      <c r="ID10" s="59">
        <f>-SUM(Objects!ID93,Objects!ID174 )</f>
        <v>-3.0374999999999996</v>
      </c>
      <c r="IE10" s="59">
        <f>-SUM(Objects!IE93,Objects!IE174 )</f>
        <v>-3.0374999999999996</v>
      </c>
      <c r="IF10" s="59">
        <f>-SUM(Objects!IF93,Objects!IF174 )</f>
        <v>-3.0374999999999996</v>
      </c>
      <c r="IG10" s="59">
        <f>-SUM(Objects!IG93,Objects!IG174 )</f>
        <v>-3.0374999999999996</v>
      </c>
      <c r="IH10" s="59">
        <f>-SUM(Objects!IH93,Objects!IH174 )</f>
        <v>-3.0374999999999996</v>
      </c>
      <c r="II10" s="59">
        <f>-SUM(Objects!II93,Objects!II174 )</f>
        <v>-3.0374999999999996</v>
      </c>
      <c r="IJ10" s="59">
        <f>-SUM(Objects!IJ93,Objects!IJ174 )</f>
        <v>-3.0374999999999996</v>
      </c>
      <c r="IK10" s="59">
        <f>-SUM(Objects!IK93,Objects!IK174 )</f>
        <v>-3.0374999999999996</v>
      </c>
      <c r="IL10" s="59">
        <f>-SUM(Objects!IL93,Objects!IL174 )</f>
        <v>-3.0374999999999996</v>
      </c>
    </row>
    <row r="11" spans="2:246" s="48" customFormat="1" x14ac:dyDescent="0.2">
      <c r="B11" s="7" t="s">
        <v>69</v>
      </c>
      <c r="C11" s="56" t="s">
        <v>283</v>
      </c>
      <c r="D11" s="45"/>
      <c r="G11" s="59">
        <f>-Tax!G32</f>
        <v>0</v>
      </c>
      <c r="H11" s="59">
        <f ca="1">-Tax!H32</f>
        <v>0</v>
      </c>
      <c r="I11" s="59">
        <f ca="1">-Tax!I32</f>
        <v>0</v>
      </c>
      <c r="J11" s="59">
        <f ca="1">-Tax!J32</f>
        <v>0</v>
      </c>
      <c r="K11" s="59">
        <f ca="1">-Tax!K32</f>
        <v>0</v>
      </c>
      <c r="L11" s="59">
        <f ca="1">-Tax!L32</f>
        <v>0</v>
      </c>
      <c r="M11" s="59">
        <f ca="1">-Tax!M32</f>
        <v>0</v>
      </c>
      <c r="N11" s="59">
        <f ca="1">-Tax!N32</f>
        <v>0</v>
      </c>
      <c r="O11" s="59">
        <f ca="1">-Tax!O32</f>
        <v>0</v>
      </c>
      <c r="P11" s="59">
        <f ca="1">-Tax!P32</f>
        <v>0</v>
      </c>
      <c r="Q11" s="59">
        <f ca="1">-Tax!Q32</f>
        <v>0</v>
      </c>
      <c r="R11" s="59">
        <f ca="1">-Tax!R32</f>
        <v>0</v>
      </c>
      <c r="S11" s="59">
        <f ca="1">-Tax!S32</f>
        <v>0</v>
      </c>
      <c r="T11" s="59">
        <f ca="1">-Tax!T32</f>
        <v>0</v>
      </c>
      <c r="U11" s="59">
        <f ca="1">-Tax!U32</f>
        <v>0</v>
      </c>
      <c r="V11" s="59">
        <f ca="1">-Tax!V32</f>
        <v>0</v>
      </c>
      <c r="W11" s="59">
        <f ca="1">-Tax!W32</f>
        <v>0</v>
      </c>
      <c r="X11" s="59">
        <f ca="1">-Tax!X32</f>
        <v>0</v>
      </c>
      <c r="Y11" s="59">
        <f ca="1">-Tax!Y32</f>
        <v>0</v>
      </c>
      <c r="Z11" s="59">
        <f ca="1">-Tax!Z32</f>
        <v>0</v>
      </c>
      <c r="AA11" s="59">
        <f ca="1">-Tax!AA32</f>
        <v>0</v>
      </c>
      <c r="AB11" s="59">
        <f ca="1">-Tax!AB32</f>
        <v>0</v>
      </c>
      <c r="AC11" s="59">
        <f ca="1">-Tax!AC32</f>
        <v>0</v>
      </c>
      <c r="AD11" s="59">
        <f ca="1">-Tax!AD32</f>
        <v>0</v>
      </c>
      <c r="AE11" s="59">
        <f ca="1">-Tax!AE32</f>
        <v>0</v>
      </c>
      <c r="AF11" s="59">
        <f ca="1">-Tax!AF32</f>
        <v>0</v>
      </c>
      <c r="AG11" s="59">
        <f ca="1">-Tax!AG32</f>
        <v>0</v>
      </c>
      <c r="AH11" s="59">
        <f ca="1">-Tax!AH32</f>
        <v>0</v>
      </c>
      <c r="AI11" s="59">
        <f ca="1">-Tax!AI32</f>
        <v>0</v>
      </c>
      <c r="AJ11" s="59">
        <f ca="1">-Tax!AJ32</f>
        <v>0</v>
      </c>
      <c r="AK11" s="59">
        <f ca="1">-Tax!AK32</f>
        <v>0</v>
      </c>
      <c r="AL11" s="59">
        <f ca="1">-Tax!AL32</f>
        <v>0</v>
      </c>
      <c r="AM11" s="59">
        <f ca="1">-Tax!AM32</f>
        <v>0</v>
      </c>
      <c r="AN11" s="59">
        <f ca="1">-Tax!AN32</f>
        <v>0</v>
      </c>
      <c r="AO11" s="59">
        <f ca="1">-Tax!AO32</f>
        <v>0</v>
      </c>
      <c r="AP11" s="59">
        <f ca="1">-Tax!AP32</f>
        <v>0</v>
      </c>
      <c r="AQ11" s="59">
        <f ca="1">-Tax!AQ32</f>
        <v>0</v>
      </c>
      <c r="AR11" s="59">
        <f ca="1">-Tax!AR32</f>
        <v>0</v>
      </c>
      <c r="AS11" s="59">
        <f ca="1">-Tax!AS32</f>
        <v>0</v>
      </c>
      <c r="AT11" s="59">
        <f ca="1">-Tax!AT32</f>
        <v>0</v>
      </c>
      <c r="AU11" s="59">
        <f ca="1">-Tax!AU32</f>
        <v>0</v>
      </c>
      <c r="AV11" s="59">
        <f ca="1">-Tax!AV32</f>
        <v>0</v>
      </c>
      <c r="AW11" s="59">
        <f ca="1">-Tax!AW32</f>
        <v>0</v>
      </c>
      <c r="AX11" s="59">
        <f ca="1">-Tax!AX32</f>
        <v>0</v>
      </c>
      <c r="AY11" s="59">
        <f ca="1">-Tax!AY32</f>
        <v>0</v>
      </c>
      <c r="AZ11" s="59">
        <f ca="1">-Tax!AZ32</f>
        <v>0</v>
      </c>
      <c r="BA11" s="59">
        <f ca="1">-Tax!BA32</f>
        <v>0</v>
      </c>
      <c r="BB11" s="59">
        <f ca="1">-Tax!BB32</f>
        <v>0</v>
      </c>
      <c r="BC11" s="59">
        <f ca="1">-Tax!BC32</f>
        <v>0</v>
      </c>
      <c r="BD11" s="59">
        <f ca="1">-Tax!BD32</f>
        <v>0</v>
      </c>
      <c r="BE11" s="59">
        <f ca="1">-Tax!BE32</f>
        <v>0</v>
      </c>
      <c r="BF11" s="59">
        <f ca="1">-Tax!BF32</f>
        <v>0</v>
      </c>
      <c r="BG11" s="59">
        <f ca="1">-Tax!BG32</f>
        <v>0</v>
      </c>
      <c r="BH11" s="59">
        <f ca="1">-Tax!BH32</f>
        <v>-121.17116835038075</v>
      </c>
      <c r="BI11" s="59">
        <f ca="1">-Tax!BI32</f>
        <v>-129.0516286179132</v>
      </c>
      <c r="BJ11" s="59">
        <f ca="1">-Tax!BJ32</f>
        <v>0</v>
      </c>
      <c r="BK11" s="59">
        <f ca="1">-Tax!BK32</f>
        <v>0</v>
      </c>
      <c r="BL11" s="59">
        <f ca="1">-Tax!BL32</f>
        <v>-137.00579566996078</v>
      </c>
      <c r="BM11" s="59">
        <f ca="1">-Tax!BM32</f>
        <v>0</v>
      </c>
      <c r="BN11" s="59">
        <f ca="1">-Tax!BN32</f>
        <v>0</v>
      </c>
      <c r="BO11" s="59">
        <f ca="1">-Tax!BO32</f>
        <v>-145.03439576943609</v>
      </c>
      <c r="BP11" s="59">
        <f ca="1">-Tax!BP32</f>
        <v>0</v>
      </c>
      <c r="BQ11" s="59">
        <f ca="1">-Tax!BQ32</f>
        <v>0</v>
      </c>
      <c r="BR11" s="59">
        <f ca="1">-Tax!BR32</f>
        <v>0</v>
      </c>
      <c r="BS11" s="59">
        <f ca="1">-Tax!BS32</f>
        <v>0</v>
      </c>
      <c r="BT11" s="59">
        <f ca="1">-Tax!BT32</f>
        <v>-153.13816233541513</v>
      </c>
      <c r="BU11" s="59">
        <f ca="1">-Tax!BU32</f>
        <v>-161.31783601364975</v>
      </c>
      <c r="BV11" s="59">
        <f ca="1">-Tax!BV32</f>
        <v>0</v>
      </c>
      <c r="BW11" s="59">
        <f ca="1">-Tax!BW32</f>
        <v>0</v>
      </c>
      <c r="BX11" s="59">
        <f ca="1">-Tax!BX32</f>
        <v>-169.57416474778375</v>
      </c>
      <c r="BY11" s="59">
        <f ca="1">-Tax!BY32</f>
        <v>0</v>
      </c>
      <c r="BZ11" s="59">
        <f ca="1">-Tax!BZ32</f>
        <v>0</v>
      </c>
      <c r="CA11" s="59">
        <f ca="1">-Tax!CA32</f>
        <v>-177.9079038512362</v>
      </c>
      <c r="CB11" s="59">
        <f ca="1">-Tax!CB32</f>
        <v>0</v>
      </c>
      <c r="CC11" s="59">
        <f ca="1">-Tax!CC32</f>
        <v>0</v>
      </c>
      <c r="CD11" s="59">
        <f ca="1">-Tax!CD32</f>
        <v>0</v>
      </c>
      <c r="CE11" s="59">
        <f ca="1">-Tax!CE32</f>
        <v>0</v>
      </c>
      <c r="CF11" s="59">
        <f ca="1">-Tax!CF32</f>
        <v>-228.03706613043954</v>
      </c>
      <c r="CG11" s="59">
        <f ca="1">-Tax!CG32</f>
        <v>-259.74756227361956</v>
      </c>
      <c r="CH11" s="59">
        <f ca="1">-Tax!CH32</f>
        <v>0</v>
      </c>
      <c r="CI11" s="59">
        <f ca="1">-Tax!CI32</f>
        <v>0</v>
      </c>
      <c r="CJ11" s="59">
        <f ca="1">-Tax!CJ32</f>
        <v>-271.17499811828128</v>
      </c>
      <c r="CK11" s="59">
        <f ca="1">-Tax!CK32</f>
        <v>0</v>
      </c>
      <c r="CL11" s="59">
        <f ca="1">-Tax!CL32</f>
        <v>0</v>
      </c>
      <c r="CM11" s="59">
        <f ca="1">-Tax!CM32</f>
        <v>-282.70977634174233</v>
      </c>
      <c r="CN11" s="59">
        <f ca="1">-Tax!CN32</f>
        <v>0</v>
      </c>
      <c r="CO11" s="59">
        <f ca="1">-Tax!CO32</f>
        <v>0</v>
      </c>
      <c r="CP11" s="59">
        <f ca="1">-Tax!CP32</f>
        <v>0</v>
      </c>
      <c r="CQ11" s="59">
        <f ca="1">-Tax!CQ32</f>
        <v>0</v>
      </c>
      <c r="CR11" s="59">
        <f ca="1">-Tax!CR32</f>
        <v>-294.35295463208865</v>
      </c>
      <c r="CS11" s="59">
        <f ca="1">-Tax!CS32</f>
        <v>-306.10560109926359</v>
      </c>
      <c r="CT11" s="59">
        <f ca="1">-Tax!CT32</f>
        <v>0</v>
      </c>
      <c r="CU11" s="59">
        <f ca="1">-Tax!CU32</f>
        <v>0</v>
      </c>
      <c r="CV11" s="59">
        <f ca="1">-Tax!CV32</f>
        <v>-317.96879437770832</v>
      </c>
      <c r="CW11" s="59">
        <f ca="1">-Tax!CW32</f>
        <v>0</v>
      </c>
      <c r="CX11" s="59">
        <f ca="1">-Tax!CX32</f>
        <v>0</v>
      </c>
      <c r="CY11" s="59">
        <f ca="1">-Tax!CY32</f>
        <v>-329.94362373010301</v>
      </c>
      <c r="CZ11" s="59">
        <f ca="1">-Tax!CZ32</f>
        <v>0</v>
      </c>
      <c r="DA11" s="59">
        <f ca="1">-Tax!DA32</f>
        <v>0</v>
      </c>
      <c r="DB11" s="59">
        <f ca="1">-Tax!DB32</f>
        <v>0</v>
      </c>
      <c r="DC11" s="59">
        <f ca="1">-Tax!DC32</f>
        <v>0</v>
      </c>
      <c r="DD11" s="59">
        <f ca="1">-Tax!DD32</f>
        <v>-342.03118915207028</v>
      </c>
      <c r="DE11" s="59">
        <f ca="1">-Tax!DE32</f>
        <v>-354.23260147792263</v>
      </c>
      <c r="DF11" s="59">
        <f ca="1">-Tax!DF32</f>
        <v>0</v>
      </c>
      <c r="DG11" s="59">
        <f ca="1">-Tax!DG32</f>
        <v>0</v>
      </c>
      <c r="DH11" s="59">
        <f ca="1">-Tax!DH32</f>
        <v>-366.54898248751152</v>
      </c>
      <c r="DI11" s="59">
        <f ca="1">-Tax!DI32</f>
        <v>0</v>
      </c>
      <c r="DJ11" s="59">
        <f ca="1">-Tax!DJ32</f>
        <v>0</v>
      </c>
      <c r="DK11" s="59">
        <f ca="1">-Tax!DK32</f>
        <v>-378.98146501399572</v>
      </c>
      <c r="DL11" s="59">
        <f ca="1">-Tax!DL32</f>
        <v>0</v>
      </c>
      <c r="DM11" s="59">
        <f ca="1">-Tax!DM32</f>
        <v>0</v>
      </c>
      <c r="DN11" s="59">
        <f ca="1">-Tax!DN32</f>
        <v>0</v>
      </c>
      <c r="DO11" s="59">
        <f ca="1">-Tax!DO32</f>
        <v>0</v>
      </c>
      <c r="DP11" s="59">
        <f ca="1">-Tax!DP32</f>
        <v>-391.53119305283951</v>
      </c>
      <c r="DQ11" s="59">
        <f ca="1">-Tax!DQ32</f>
        <v>-404.19932187173674</v>
      </c>
      <c r="DR11" s="59">
        <f ca="1">-Tax!DR32</f>
        <v>0</v>
      </c>
      <c r="DS11" s="59">
        <f ca="1">-Tax!DS32</f>
        <v>0</v>
      </c>
      <c r="DT11" s="59">
        <f ca="1">-Tax!DT32</f>
        <v>-416.98701812170827</v>
      </c>
      <c r="DU11" s="59">
        <f ca="1">-Tax!DU32</f>
        <v>0</v>
      </c>
      <c r="DV11" s="59">
        <f ca="1">-Tax!DV32</f>
        <v>0</v>
      </c>
      <c r="DW11" s="59">
        <f ca="1">-Tax!DW32</f>
        <v>-429.89545994925282</v>
      </c>
      <c r="DX11" s="59">
        <f ca="1">-Tax!DX32</f>
        <v>0</v>
      </c>
      <c r="DY11" s="59">
        <f ca="1">-Tax!DY32</f>
        <v>0</v>
      </c>
      <c r="DZ11" s="59">
        <f ca="1">-Tax!DZ32</f>
        <v>0</v>
      </c>
      <c r="EA11" s="59">
        <f ca="1">-Tax!EA32</f>
        <v>0</v>
      </c>
      <c r="EB11" s="59">
        <f ca="1">-Tax!EB32</f>
        <v>-442.92583710964766</v>
      </c>
      <c r="EC11" s="59">
        <f ca="1">-Tax!EC32</f>
        <v>-456.07935108129772</v>
      </c>
      <c r="ED11" s="59">
        <f ca="1">-Tax!ED32</f>
        <v>0</v>
      </c>
      <c r="EE11" s="59">
        <f ca="1">-Tax!EE32</f>
        <v>0</v>
      </c>
      <c r="EF11" s="59">
        <f ca="1">-Tax!EF32</f>
        <v>-469.35721518126184</v>
      </c>
      <c r="EG11" s="59">
        <f ca="1">-Tax!EG32</f>
        <v>0</v>
      </c>
      <c r="EH11" s="59">
        <f ca="1">-Tax!EH32</f>
        <v>0</v>
      </c>
      <c r="EI11" s="59">
        <f ca="1">-Tax!EI32</f>
        <v>-482.76065468193815</v>
      </c>
      <c r="EJ11" s="59">
        <f ca="1">-Tax!EJ32</f>
        <v>0</v>
      </c>
      <c r="EK11" s="59">
        <f ca="1">-Tax!EK32</f>
        <v>0</v>
      </c>
      <c r="EL11" s="59">
        <f ca="1">-Tax!EL32</f>
        <v>0</v>
      </c>
      <c r="EM11" s="59">
        <f ca="1">-Tax!EM32</f>
        <v>0</v>
      </c>
      <c r="EN11" s="59">
        <f ca="1">-Tax!EN32</f>
        <v>-748.69217674437209</v>
      </c>
      <c r="EO11" s="59">
        <f ca="1">-Tax!EO32</f>
        <v>-762.35049127489538</v>
      </c>
      <c r="EP11" s="59">
        <f ca="1">-Tax!EP32</f>
        <v>0</v>
      </c>
      <c r="EQ11" s="59">
        <f ca="1">-Tax!EQ32</f>
        <v>0</v>
      </c>
      <c r="ER11" s="59">
        <f ca="1">-Tax!ER32</f>
        <v>-776.13812993885654</v>
      </c>
      <c r="ES11" s="59">
        <f ca="1">-Tax!ES32</f>
        <v>0</v>
      </c>
      <c r="ET11" s="59">
        <f ca="1">-Tax!ET32</f>
        <v>0</v>
      </c>
      <c r="EU11" s="59">
        <f ca="1">-Tax!EU32</f>
        <v>-790.05636701953256</v>
      </c>
      <c r="EV11" s="59">
        <f ca="1">-Tax!EV32</f>
        <v>0</v>
      </c>
      <c r="EW11" s="59">
        <f ca="1">-Tax!EW32</f>
        <v>0</v>
      </c>
      <c r="EX11" s="59">
        <f ca="1">-Tax!EX32</f>
        <v>0</v>
      </c>
      <c r="EY11" s="59">
        <f ca="1">-Tax!EY32</f>
        <v>0</v>
      </c>
      <c r="EZ11" s="59">
        <f ca="1">-Tax!EZ32</f>
        <v>-804.10648935621884</v>
      </c>
      <c r="FA11" s="59">
        <f ca="1">-Tax!FA32</f>
        <v>-818.28979646795733</v>
      </c>
      <c r="FB11" s="59">
        <f ca="1">-Tax!FB32</f>
        <v>0</v>
      </c>
      <c r="FC11" s="59">
        <f ca="1">-Tax!FC32</f>
        <v>0</v>
      </c>
      <c r="FD11" s="59">
        <f ca="1">-Tax!FD32</f>
        <v>-832.60760067848048</v>
      </c>
      <c r="FE11" s="59">
        <f ca="1">-Tax!FE32</f>
        <v>0</v>
      </c>
      <c r="FF11" s="59">
        <f ca="1">-Tax!FF32</f>
        <v>0</v>
      </c>
      <c r="FG11" s="59">
        <f ca="1">-Tax!FG32</f>
        <v>-847.06122724237912</v>
      </c>
      <c r="FH11" s="59">
        <f ca="1">-Tax!FH32</f>
        <v>0</v>
      </c>
      <c r="FI11" s="59">
        <f ca="1">-Tax!FI32</f>
        <v>0</v>
      </c>
      <c r="FJ11" s="59">
        <f ca="1">-Tax!FJ32</f>
        <v>0</v>
      </c>
      <c r="FK11" s="59">
        <f ca="1">-Tax!FK32</f>
        <v>0</v>
      </c>
      <c r="FL11" s="59">
        <f ca="1">-Tax!FL32</f>
        <v>-861.6520144725323</v>
      </c>
      <c r="FM11" s="59">
        <f ca="1">-Tax!FM32</f>
        <v>-876.38131386873408</v>
      </c>
      <c r="FN11" s="59">
        <f ca="1">-Tax!FN32</f>
        <v>0</v>
      </c>
      <c r="FO11" s="59">
        <f ca="1">-Tax!FO32</f>
        <v>0</v>
      </c>
      <c r="FP11" s="59">
        <f ca="1">-Tax!FP32</f>
        <v>-891.25049024767725</v>
      </c>
      <c r="FQ11" s="59">
        <f ca="1">-Tax!FQ32</f>
        <v>0</v>
      </c>
      <c r="FR11" s="59">
        <f ca="1">-Tax!FR32</f>
        <v>0</v>
      </c>
      <c r="FS11" s="59">
        <f ca="1">-Tax!FS32</f>
        <v>-906.26092187413747</v>
      </c>
      <c r="FT11" s="59">
        <f ca="1">-Tax!FT32</f>
        <v>0</v>
      </c>
      <c r="FU11" s="59">
        <f ca="1">-Tax!FU32</f>
        <v>0</v>
      </c>
      <c r="FV11" s="59">
        <f ca="1">-Tax!FV32</f>
        <v>0</v>
      </c>
      <c r="FW11" s="59">
        <f ca="1">-Tax!FW32</f>
        <v>0</v>
      </c>
      <c r="FX11" s="59">
        <f ca="1">-Tax!FX32</f>
        <v>-921.41400059349485</v>
      </c>
      <c r="FY11" s="59">
        <f ca="1">-Tax!FY32</f>
        <v>-936.71113196556132</v>
      </c>
      <c r="FZ11" s="59">
        <f ca="1">-Tax!FZ32</f>
        <v>0</v>
      </c>
      <c r="GA11" s="59">
        <f ca="1">-Tax!GA32</f>
        <v>0</v>
      </c>
      <c r="GB11" s="59">
        <f ca="1">-Tax!GB32</f>
        <v>-952.15373539965776</v>
      </c>
      <c r="GC11" s="59">
        <f ca="1">-Tax!GC32</f>
        <v>0</v>
      </c>
      <c r="GD11" s="59">
        <f ca="1">-Tax!GD32</f>
        <v>0</v>
      </c>
      <c r="GE11" s="59">
        <f ca="1">-Tax!GE32</f>
        <v>-967.74324429117735</v>
      </c>
      <c r="GF11" s="59">
        <f ca="1">-Tax!GF32</f>
        <v>0</v>
      </c>
      <c r="GG11" s="59">
        <f ca="1">-Tax!GG32</f>
        <v>0</v>
      </c>
      <c r="GH11" s="59">
        <f ca="1">-Tax!GH32</f>
        <v>0</v>
      </c>
      <c r="GI11" s="59">
        <f ca="1">-Tax!GI32</f>
        <v>0</v>
      </c>
      <c r="GJ11" s="59">
        <f ca="1">-Tax!GJ32</f>
        <v>-983.48110615930909</v>
      </c>
      <c r="GK11" s="59">
        <f ca="1">-Tax!GK32</f>
        <v>-999.36878278624545</v>
      </c>
      <c r="GL11" s="59">
        <f ca="1">-Tax!GL32</f>
        <v>0</v>
      </c>
      <c r="GM11" s="59">
        <f ca="1">-Tax!GM32</f>
        <v>0</v>
      </c>
      <c r="GN11" s="59">
        <f ca="1">-Tax!GN32</f>
        <v>-1015.407750357715</v>
      </c>
      <c r="GO11" s="59">
        <f ca="1">-Tax!GO32</f>
        <v>0</v>
      </c>
      <c r="GP11" s="59">
        <f ca="1">-Tax!GP32</f>
        <v>0</v>
      </c>
      <c r="GQ11" s="59">
        <f ca="1">-Tax!GQ32</f>
        <v>-1031.5994996048912</v>
      </c>
      <c r="GR11" s="59">
        <f ca="1">-Tax!GR32</f>
        <v>0</v>
      </c>
      <c r="GS11" s="59">
        <f ca="1">-Tax!GS32</f>
        <v>0</v>
      </c>
      <c r="GT11" s="59">
        <f ca="1">-Tax!GT32</f>
        <v>0</v>
      </c>
      <c r="GU11" s="59">
        <f ca="1">-Tax!GU32</f>
        <v>0</v>
      </c>
      <c r="GV11" s="59">
        <f ca="1">-Tax!GV32</f>
        <v>-1047.9455359477492</v>
      </c>
      <c r="GW11" s="59">
        <f ca="1">-Tax!GW32</f>
        <v>-1064.4473796397633</v>
      </c>
      <c r="GX11" s="59">
        <f ca="1">-Tax!GX32</f>
        <v>0</v>
      </c>
      <c r="GY11" s="59">
        <f ca="1">-Tax!GY32</f>
        <v>0</v>
      </c>
      <c r="GZ11" s="59">
        <f ca="1">-Tax!GZ32</f>
        <v>-1081.1065659140866</v>
      </c>
      <c r="HA11" s="59">
        <f ca="1">-Tax!HA32</f>
        <v>0</v>
      </c>
      <c r="HB11" s="59">
        <f ca="1">-Tax!HB32</f>
        <v>0</v>
      </c>
      <c r="HC11" s="59">
        <f ca="1">-Tax!HC32</f>
        <v>-1097.9246451311478</v>
      </c>
      <c r="HD11" s="59">
        <f ca="1">-Tax!HD32</f>
        <v>0</v>
      </c>
      <c r="HE11" s="59">
        <f ca="1">-Tax!HE32</f>
        <v>0</v>
      </c>
      <c r="HF11" s="59">
        <f ca="1">-Tax!HF32</f>
        <v>0</v>
      </c>
      <c r="HG11" s="59">
        <f ca="1">-Tax!HG32</f>
        <v>0</v>
      </c>
      <c r="HH11" s="59">
        <f ca="1">-Tax!HH32</f>
        <v>-1114.9031829277292</v>
      </c>
      <c r="HI11" s="59">
        <f ca="1">-Tax!HI32</f>
        <v>-1132.0437603674145</v>
      </c>
      <c r="HJ11" s="59">
        <f ca="1">-Tax!HJ32</f>
        <v>0</v>
      </c>
      <c r="HK11" s="59">
        <f ca="1">-Tax!HK32</f>
        <v>0</v>
      </c>
      <c r="HL11" s="59">
        <f ca="1">-Tax!HL32</f>
        <v>-1149.3479740927132</v>
      </c>
      <c r="HM11" s="59">
        <f ca="1">-Tax!HM32</f>
        <v>0</v>
      </c>
      <c r="HN11" s="59">
        <f ca="1">-Tax!HN32</f>
        <v>0</v>
      </c>
      <c r="HO11" s="59">
        <f ca="1">-Tax!HO32</f>
        <v>-1166.8174364784761</v>
      </c>
      <c r="HP11" s="59">
        <f ca="1">-Tax!HP32</f>
        <v>0</v>
      </c>
      <c r="HQ11" s="59">
        <f ca="1">-Tax!HQ32</f>
        <v>0</v>
      </c>
      <c r="HR11" s="59">
        <f ca="1">-Tax!HR32</f>
        <v>0</v>
      </c>
      <c r="HS11" s="59">
        <f ca="1">-Tax!HS32</f>
        <v>0</v>
      </c>
      <c r="HT11" s="59">
        <f ca="1">-Tax!HT32</f>
        <v>-1184.4537757869034</v>
      </c>
      <c r="HU11" s="59">
        <f ca="1">-Tax!HU32</f>
        <v>-1202.2586363241849</v>
      </c>
      <c r="HV11" s="59">
        <f ca="1">-Tax!HV32</f>
        <v>0</v>
      </c>
      <c r="HW11" s="59">
        <f ca="1">-Tax!HW32</f>
        <v>0</v>
      </c>
      <c r="HX11" s="59">
        <f ca="1">-Tax!HX32</f>
        <v>-1220.2336785984833</v>
      </c>
      <c r="HY11" s="59">
        <f ca="1">-Tax!HY32</f>
        <v>0</v>
      </c>
      <c r="HZ11" s="59">
        <f ca="1">-Tax!HZ32</f>
        <v>0</v>
      </c>
      <c r="IA11" s="59">
        <f ca="1">-Tax!IA32</f>
        <v>-1238.3805794796763</v>
      </c>
      <c r="IB11" s="59">
        <f ca="1">-Tax!IB32</f>
        <v>0</v>
      </c>
      <c r="IC11" s="59">
        <f ca="1">-Tax!IC32</f>
        <v>0</v>
      </c>
      <c r="ID11" s="59">
        <f ca="1">-Tax!ID32</f>
        <v>0</v>
      </c>
      <c r="IE11" s="59">
        <f ca="1">-Tax!IE32</f>
        <v>0</v>
      </c>
      <c r="IF11" s="59">
        <f ca="1">-Tax!IF32</f>
        <v>-1256.7010323604552</v>
      </c>
      <c r="IG11" s="59">
        <f ca="1">-Tax!IG32</f>
        <v>-1263.1958664814033</v>
      </c>
      <c r="IH11" s="59">
        <f ca="1">-Tax!IH32</f>
        <v>0</v>
      </c>
      <c r="II11" s="59">
        <f ca="1">-Tax!II32</f>
        <v>0</v>
      </c>
      <c r="IJ11" s="59">
        <f ca="1">-Tax!IJ32</f>
        <v>-1263.7293664814031</v>
      </c>
      <c r="IK11" s="59">
        <f ca="1">-Tax!IK32</f>
        <v>0</v>
      </c>
      <c r="IL11" s="59">
        <f ca="1">-Tax!IL32</f>
        <v>0</v>
      </c>
    </row>
    <row r="12" spans="2:246" s="48" customFormat="1" x14ac:dyDescent="0.2">
      <c r="B12" s="7" t="s">
        <v>67</v>
      </c>
      <c r="C12" s="56" t="s">
        <v>283</v>
      </c>
      <c r="D12" s="45"/>
      <c r="G12" s="59">
        <f>-Tax!G21</f>
        <v>0</v>
      </c>
      <c r="H12" s="59">
        <f>-Tax!H21</f>
        <v>0</v>
      </c>
      <c r="I12" s="59">
        <f>-Tax!I21</f>
        <v>0</v>
      </c>
      <c r="J12" s="59">
        <f>-Tax!J21</f>
        <v>0</v>
      </c>
      <c r="K12" s="59">
        <f>-Tax!K21</f>
        <v>0</v>
      </c>
      <c r="L12" s="59">
        <f>-Tax!L21</f>
        <v>-106.03312500000001</v>
      </c>
      <c r="M12" s="59">
        <f>-Tax!M21</f>
        <v>-104.69937500000002</v>
      </c>
      <c r="N12" s="59">
        <f>-Tax!N21</f>
        <v>0</v>
      </c>
      <c r="O12" s="59">
        <f>-Tax!O21</f>
        <v>0</v>
      </c>
      <c r="P12" s="59">
        <f>-Tax!P21</f>
        <v>-103.36562500000005</v>
      </c>
      <c r="Q12" s="59">
        <f>-Tax!Q21</f>
        <v>0</v>
      </c>
      <c r="R12" s="59">
        <f>-Tax!R21</f>
        <v>0</v>
      </c>
      <c r="S12" s="59">
        <f>-Tax!S21</f>
        <v>-102.03187500000006</v>
      </c>
      <c r="T12" s="59">
        <f>-Tax!T21</f>
        <v>0</v>
      </c>
      <c r="U12" s="59">
        <f>-Tax!U21</f>
        <v>0</v>
      </c>
      <c r="V12" s="59">
        <f>-Tax!V21</f>
        <v>0</v>
      </c>
      <c r="W12" s="59">
        <f>-Tax!W21</f>
        <v>0</v>
      </c>
      <c r="X12" s="59">
        <f>-Tax!X21</f>
        <v>-100.69812500000009</v>
      </c>
      <c r="Y12" s="59">
        <f>-Tax!Y21</f>
        <v>-99.364375000000095</v>
      </c>
      <c r="Z12" s="59">
        <f>-Tax!Z21</f>
        <v>0</v>
      </c>
      <c r="AA12" s="59">
        <f>-Tax!AA21</f>
        <v>0</v>
      </c>
      <c r="AB12" s="59">
        <f>-Tax!AB21</f>
        <v>-98.030625000000128</v>
      </c>
      <c r="AC12" s="59">
        <f>-Tax!AC21</f>
        <v>0</v>
      </c>
      <c r="AD12" s="59">
        <f>-Tax!AD21</f>
        <v>0</v>
      </c>
      <c r="AE12" s="59">
        <f>-Tax!AE21</f>
        <v>-96.696875000000134</v>
      </c>
      <c r="AF12" s="59">
        <f>-Tax!AF21</f>
        <v>0</v>
      </c>
      <c r="AG12" s="59">
        <f>-Tax!AG21</f>
        <v>0</v>
      </c>
      <c r="AH12" s="59">
        <f>-Tax!AH21</f>
        <v>0</v>
      </c>
      <c r="AI12" s="59">
        <f>-Tax!AI21</f>
        <v>0</v>
      </c>
      <c r="AJ12" s="59">
        <f>-Tax!AJ21</f>
        <v>-95.363125000000167</v>
      </c>
      <c r="AK12" s="59">
        <f>-Tax!AK21</f>
        <v>-94.029375000000186</v>
      </c>
      <c r="AL12" s="59">
        <f>-Tax!AL21</f>
        <v>0</v>
      </c>
      <c r="AM12" s="59">
        <f>-Tax!AM21</f>
        <v>0</v>
      </c>
      <c r="AN12" s="59">
        <f>-Tax!AN21</f>
        <v>-92.69562500000022</v>
      </c>
      <c r="AO12" s="59">
        <f>-Tax!AO21</f>
        <v>0</v>
      </c>
      <c r="AP12" s="59">
        <f>-Tax!AP21</f>
        <v>0</v>
      </c>
      <c r="AQ12" s="59">
        <f>-Tax!AQ21</f>
        <v>-91.361875000000225</v>
      </c>
      <c r="AR12" s="59">
        <f>-Tax!AR21</f>
        <v>0</v>
      </c>
      <c r="AS12" s="59">
        <f>-Tax!AS21</f>
        <v>0</v>
      </c>
      <c r="AT12" s="59">
        <f>-Tax!AT21</f>
        <v>0</v>
      </c>
      <c r="AU12" s="59">
        <f>-Tax!AU21</f>
        <v>0</v>
      </c>
      <c r="AV12" s="59">
        <f>-Tax!AV21</f>
        <v>-90.028125000000244</v>
      </c>
      <c r="AW12" s="59">
        <f>-Tax!AW21</f>
        <v>-88.694375000000235</v>
      </c>
      <c r="AX12" s="59">
        <f>-Tax!AX21</f>
        <v>0</v>
      </c>
      <c r="AY12" s="59">
        <f>-Tax!AY21</f>
        <v>0</v>
      </c>
      <c r="AZ12" s="59">
        <f>-Tax!AZ21</f>
        <v>-87.360625000000226</v>
      </c>
      <c r="BA12" s="59">
        <f>-Tax!BA21</f>
        <v>0</v>
      </c>
      <c r="BB12" s="59">
        <f>-Tax!BB21</f>
        <v>0</v>
      </c>
      <c r="BC12" s="59">
        <f>-Tax!BC21</f>
        <v>-86.026875000000217</v>
      </c>
      <c r="BD12" s="59">
        <f>-Tax!BD21</f>
        <v>0</v>
      </c>
      <c r="BE12" s="59">
        <f>-Tax!BE21</f>
        <v>0</v>
      </c>
      <c r="BF12" s="59">
        <f>-Tax!BF21</f>
        <v>0</v>
      </c>
      <c r="BG12" s="59">
        <f>-Tax!BG21</f>
        <v>0</v>
      </c>
      <c r="BH12" s="59">
        <f>-Tax!BH21</f>
        <v>-84.693125000000208</v>
      </c>
      <c r="BI12" s="59">
        <f>-Tax!BI21</f>
        <v>-83.359375000000199</v>
      </c>
      <c r="BJ12" s="59">
        <f>-Tax!BJ21</f>
        <v>0</v>
      </c>
      <c r="BK12" s="59">
        <f>-Tax!BK21</f>
        <v>0</v>
      </c>
      <c r="BL12" s="59">
        <f>-Tax!BL21</f>
        <v>-82.02562500000019</v>
      </c>
      <c r="BM12" s="59">
        <f>-Tax!BM21</f>
        <v>0</v>
      </c>
      <c r="BN12" s="59">
        <f>-Tax!BN21</f>
        <v>0</v>
      </c>
      <c r="BO12" s="59">
        <f>-Tax!BO21</f>
        <v>-80.691875000000167</v>
      </c>
      <c r="BP12" s="59">
        <f>-Tax!BP21</f>
        <v>0</v>
      </c>
      <c r="BQ12" s="59">
        <f>-Tax!BQ21</f>
        <v>0</v>
      </c>
      <c r="BR12" s="59">
        <f>-Tax!BR21</f>
        <v>0</v>
      </c>
      <c r="BS12" s="59">
        <f>-Tax!BS21</f>
        <v>0</v>
      </c>
      <c r="BT12" s="59">
        <f>-Tax!BT21</f>
        <v>-79.358125000000172</v>
      </c>
      <c r="BU12" s="59">
        <f>-Tax!BU21</f>
        <v>-78.024375000000148</v>
      </c>
      <c r="BV12" s="59">
        <f>-Tax!BV21</f>
        <v>0</v>
      </c>
      <c r="BW12" s="59">
        <f>-Tax!BW21</f>
        <v>0</v>
      </c>
      <c r="BX12" s="59">
        <f>-Tax!BX21</f>
        <v>-76.690625000000139</v>
      </c>
      <c r="BY12" s="59">
        <f>-Tax!BY21</f>
        <v>0</v>
      </c>
      <c r="BZ12" s="59">
        <f>-Tax!BZ21</f>
        <v>0</v>
      </c>
      <c r="CA12" s="59">
        <f>-Tax!CA21</f>
        <v>-75.35687500000013</v>
      </c>
      <c r="CB12" s="59">
        <f>-Tax!CB21</f>
        <v>0</v>
      </c>
      <c r="CC12" s="59">
        <f>-Tax!CC21</f>
        <v>0</v>
      </c>
      <c r="CD12" s="59">
        <f>-Tax!CD21</f>
        <v>0</v>
      </c>
      <c r="CE12" s="59">
        <f>-Tax!CE21</f>
        <v>0</v>
      </c>
      <c r="CF12" s="59">
        <f>-Tax!CF21</f>
        <v>-74.023125000000135</v>
      </c>
      <c r="CG12" s="59">
        <f>-Tax!CG21</f>
        <v>-72.689375000000112</v>
      </c>
      <c r="CH12" s="59">
        <f>-Tax!CH21</f>
        <v>0</v>
      </c>
      <c r="CI12" s="59">
        <f>-Tax!CI21</f>
        <v>0</v>
      </c>
      <c r="CJ12" s="59">
        <f>-Tax!CJ21</f>
        <v>-71.355625000000103</v>
      </c>
      <c r="CK12" s="59">
        <f>-Tax!CK21</f>
        <v>0</v>
      </c>
      <c r="CL12" s="59">
        <f>-Tax!CL21</f>
        <v>0</v>
      </c>
      <c r="CM12" s="59">
        <f>-Tax!CM21</f>
        <v>-70.021875000000094</v>
      </c>
      <c r="CN12" s="59">
        <f>-Tax!CN21</f>
        <v>0</v>
      </c>
      <c r="CO12" s="59">
        <f>-Tax!CO21</f>
        <v>0</v>
      </c>
      <c r="CP12" s="59">
        <f>-Tax!CP21</f>
        <v>0</v>
      </c>
      <c r="CQ12" s="59">
        <f>-Tax!CQ21</f>
        <v>0</v>
      </c>
      <c r="CR12" s="59">
        <f>-Tax!CR21</f>
        <v>-68.688125000000085</v>
      </c>
      <c r="CS12" s="59">
        <f>-Tax!CS21</f>
        <v>-67.354375000000076</v>
      </c>
      <c r="CT12" s="59">
        <f>-Tax!CT21</f>
        <v>0</v>
      </c>
      <c r="CU12" s="59">
        <f>-Tax!CU21</f>
        <v>0</v>
      </c>
      <c r="CV12" s="59">
        <f>-Tax!CV21</f>
        <v>-66.020625000000067</v>
      </c>
      <c r="CW12" s="59">
        <f>-Tax!CW21</f>
        <v>0</v>
      </c>
      <c r="CX12" s="59">
        <f>-Tax!CX21</f>
        <v>0</v>
      </c>
      <c r="CY12" s="59">
        <f>-Tax!CY21</f>
        <v>-64.686875000000043</v>
      </c>
      <c r="CZ12" s="59">
        <f>-Tax!CZ21</f>
        <v>0</v>
      </c>
      <c r="DA12" s="59">
        <f>-Tax!DA21</f>
        <v>0</v>
      </c>
      <c r="DB12" s="59">
        <f>-Tax!DB21</f>
        <v>0</v>
      </c>
      <c r="DC12" s="59">
        <f>-Tax!DC21</f>
        <v>0</v>
      </c>
      <c r="DD12" s="59">
        <f>-Tax!DD21</f>
        <v>-63.353125000000048</v>
      </c>
      <c r="DE12" s="59">
        <f>-Tax!DE21</f>
        <v>-62.019375000000032</v>
      </c>
      <c r="DF12" s="59">
        <f>-Tax!DF21</f>
        <v>0</v>
      </c>
      <c r="DG12" s="59">
        <f>-Tax!DG21</f>
        <v>0</v>
      </c>
      <c r="DH12" s="59">
        <f>-Tax!DH21</f>
        <v>-60.685625000000023</v>
      </c>
      <c r="DI12" s="59">
        <f>-Tax!DI21</f>
        <v>0</v>
      </c>
      <c r="DJ12" s="59">
        <f>-Tax!DJ21</f>
        <v>0</v>
      </c>
      <c r="DK12" s="59">
        <f>-Tax!DK21</f>
        <v>-59.351875000000007</v>
      </c>
      <c r="DL12" s="59">
        <f>-Tax!DL21</f>
        <v>0</v>
      </c>
      <c r="DM12" s="59">
        <f>-Tax!DM21</f>
        <v>0</v>
      </c>
      <c r="DN12" s="59">
        <f>-Tax!DN21</f>
        <v>0</v>
      </c>
      <c r="DO12" s="59">
        <f>-Tax!DO21</f>
        <v>0</v>
      </c>
      <c r="DP12" s="59">
        <f>-Tax!DP21</f>
        <v>-58.018125000000012</v>
      </c>
      <c r="DQ12" s="59">
        <f>-Tax!DQ21</f>
        <v>-56.684374999999989</v>
      </c>
      <c r="DR12" s="59">
        <f>-Tax!DR21</f>
        <v>0</v>
      </c>
      <c r="DS12" s="59">
        <f>-Tax!DS21</f>
        <v>0</v>
      </c>
      <c r="DT12" s="59">
        <f>-Tax!DT21</f>
        <v>-55.35062499999998</v>
      </c>
      <c r="DU12" s="59">
        <f>-Tax!DU21</f>
        <v>0</v>
      </c>
      <c r="DV12" s="59">
        <f>-Tax!DV21</f>
        <v>0</v>
      </c>
      <c r="DW12" s="59">
        <f>-Tax!DW21</f>
        <v>-54.01687499999997</v>
      </c>
      <c r="DX12" s="59">
        <f>-Tax!DX21</f>
        <v>0</v>
      </c>
      <c r="DY12" s="59">
        <f>-Tax!DY21</f>
        <v>0</v>
      </c>
      <c r="DZ12" s="59">
        <f>-Tax!DZ21</f>
        <v>0</v>
      </c>
      <c r="EA12" s="59">
        <f>-Tax!EA21</f>
        <v>0</v>
      </c>
      <c r="EB12" s="59">
        <f>-Tax!EB21</f>
        <v>-52.683124999999968</v>
      </c>
      <c r="EC12" s="59">
        <f>-Tax!EC21</f>
        <v>-51.349374999999952</v>
      </c>
      <c r="ED12" s="59">
        <f>-Tax!ED21</f>
        <v>0</v>
      </c>
      <c r="EE12" s="59">
        <f>-Tax!EE21</f>
        <v>0</v>
      </c>
      <c r="EF12" s="59">
        <f>-Tax!EF21</f>
        <v>-50.015624999999943</v>
      </c>
      <c r="EG12" s="59">
        <f>-Tax!EG21</f>
        <v>0</v>
      </c>
      <c r="EH12" s="59">
        <f>-Tax!EH21</f>
        <v>0</v>
      </c>
      <c r="EI12" s="59">
        <f>-Tax!EI21</f>
        <v>-48.681874999999934</v>
      </c>
      <c r="EJ12" s="59">
        <f>-Tax!EJ21</f>
        <v>0</v>
      </c>
      <c r="EK12" s="59">
        <f>-Tax!EK21</f>
        <v>0</v>
      </c>
      <c r="EL12" s="59">
        <f>-Tax!EL21</f>
        <v>0</v>
      </c>
      <c r="EM12" s="59">
        <f>-Tax!EM21</f>
        <v>0</v>
      </c>
      <c r="EN12" s="59">
        <f>-Tax!EN21</f>
        <v>-47.348124999999925</v>
      </c>
      <c r="EO12" s="59">
        <f>-Tax!EO21</f>
        <v>-46.014374999999916</v>
      </c>
      <c r="EP12" s="59">
        <f>-Tax!EP21</f>
        <v>0</v>
      </c>
      <c r="EQ12" s="59">
        <f>-Tax!EQ21</f>
        <v>0</v>
      </c>
      <c r="ER12" s="59">
        <f>-Tax!ER21</f>
        <v>-44.680624999999907</v>
      </c>
      <c r="ES12" s="59">
        <f>-Tax!ES21</f>
        <v>0</v>
      </c>
      <c r="ET12" s="59">
        <f>-Tax!ET21</f>
        <v>0</v>
      </c>
      <c r="EU12" s="59">
        <f>-Tax!EU21</f>
        <v>-43.346874999999919</v>
      </c>
      <c r="EV12" s="59">
        <f>-Tax!EV21</f>
        <v>0</v>
      </c>
      <c r="EW12" s="59">
        <f>-Tax!EW21</f>
        <v>0</v>
      </c>
      <c r="EX12" s="59">
        <f>-Tax!EX21</f>
        <v>0</v>
      </c>
      <c r="EY12" s="59">
        <f>-Tax!EY21</f>
        <v>0</v>
      </c>
      <c r="EZ12" s="59">
        <f>-Tax!EZ21</f>
        <v>-42.013124999999924</v>
      </c>
      <c r="FA12" s="59">
        <f>-Tax!FA21</f>
        <v>-40.679374999999922</v>
      </c>
      <c r="FB12" s="59">
        <f>-Tax!FB21</f>
        <v>0</v>
      </c>
      <c r="FC12" s="59">
        <f>-Tax!FC21</f>
        <v>0</v>
      </c>
      <c r="FD12" s="59">
        <f>-Tax!FD21</f>
        <v>-39.345624999999934</v>
      </c>
      <c r="FE12" s="59">
        <f>-Tax!FE21</f>
        <v>0</v>
      </c>
      <c r="FF12" s="59">
        <f>-Tax!FF21</f>
        <v>0</v>
      </c>
      <c r="FG12" s="59">
        <f>-Tax!FG21</f>
        <v>-38.011874999999932</v>
      </c>
      <c r="FH12" s="59">
        <f>-Tax!FH21</f>
        <v>0</v>
      </c>
      <c r="FI12" s="59">
        <f>-Tax!FI21</f>
        <v>0</v>
      </c>
      <c r="FJ12" s="59">
        <f>-Tax!FJ21</f>
        <v>0</v>
      </c>
      <c r="FK12" s="59">
        <f>-Tax!FK21</f>
        <v>0</v>
      </c>
      <c r="FL12" s="59">
        <f>-Tax!FL21</f>
        <v>-36.678124999999937</v>
      </c>
      <c r="FM12" s="59">
        <f>-Tax!FM21</f>
        <v>-35.34437499999995</v>
      </c>
      <c r="FN12" s="59">
        <f>-Tax!FN21</f>
        <v>0</v>
      </c>
      <c r="FO12" s="59">
        <f>-Tax!FO21</f>
        <v>0</v>
      </c>
      <c r="FP12" s="59">
        <f>-Tax!FP21</f>
        <v>-34.010624999999955</v>
      </c>
      <c r="FQ12" s="59">
        <f>-Tax!FQ21</f>
        <v>0</v>
      </c>
      <c r="FR12" s="59">
        <f>-Tax!FR21</f>
        <v>0</v>
      </c>
      <c r="FS12" s="59">
        <f>-Tax!FS21</f>
        <v>-32.676874999999953</v>
      </c>
      <c r="FT12" s="59">
        <f>-Tax!FT21</f>
        <v>0</v>
      </c>
      <c r="FU12" s="59">
        <f>-Tax!FU21</f>
        <v>0</v>
      </c>
      <c r="FV12" s="59">
        <f>-Tax!FV21</f>
        <v>0</v>
      </c>
      <c r="FW12" s="59">
        <f>-Tax!FW21</f>
        <v>0</v>
      </c>
      <c r="FX12" s="59">
        <f>-Tax!FX21</f>
        <v>-31.343124999999961</v>
      </c>
      <c r="FY12" s="59">
        <f>-Tax!FY21</f>
        <v>-30.009374999999967</v>
      </c>
      <c r="FZ12" s="59">
        <f>-Tax!FZ21</f>
        <v>0</v>
      </c>
      <c r="GA12" s="59">
        <f>-Tax!GA21</f>
        <v>0</v>
      </c>
      <c r="GB12" s="59">
        <f>-Tax!GB21</f>
        <v>-28.675624999999972</v>
      </c>
      <c r="GC12" s="59">
        <f>-Tax!GC21</f>
        <v>0</v>
      </c>
      <c r="GD12" s="59">
        <f>-Tax!GD21</f>
        <v>0</v>
      </c>
      <c r="GE12" s="59">
        <f>-Tax!GE21</f>
        <v>-27.341874999999973</v>
      </c>
      <c r="GF12" s="59">
        <f>-Tax!GF21</f>
        <v>0</v>
      </c>
      <c r="GG12" s="59">
        <f>-Tax!GG21</f>
        <v>0</v>
      </c>
      <c r="GH12" s="59">
        <f>-Tax!GH21</f>
        <v>0</v>
      </c>
      <c r="GI12" s="59">
        <f>-Tax!GI21</f>
        <v>0</v>
      </c>
      <c r="GJ12" s="59">
        <f>-Tax!GJ21</f>
        <v>-26.008124999999986</v>
      </c>
      <c r="GK12" s="59">
        <f>-Tax!GK21</f>
        <v>-24.674374999999984</v>
      </c>
      <c r="GL12" s="59">
        <f>-Tax!GL21</f>
        <v>0</v>
      </c>
      <c r="GM12" s="59">
        <f>-Tax!GM21</f>
        <v>0</v>
      </c>
      <c r="GN12" s="59">
        <f>-Tax!GN21</f>
        <v>-23.340624999999992</v>
      </c>
      <c r="GO12" s="59">
        <f>-Tax!GO21</f>
        <v>0</v>
      </c>
      <c r="GP12" s="59">
        <f>-Tax!GP21</f>
        <v>0</v>
      </c>
      <c r="GQ12" s="59">
        <f>-Tax!GQ21</f>
        <v>-22.006874999999994</v>
      </c>
      <c r="GR12" s="59">
        <f>-Tax!GR21</f>
        <v>0</v>
      </c>
      <c r="GS12" s="59">
        <f>-Tax!GS21</f>
        <v>0</v>
      </c>
      <c r="GT12" s="59">
        <f>-Tax!GT21</f>
        <v>0</v>
      </c>
      <c r="GU12" s="59">
        <f>-Tax!GU21</f>
        <v>0</v>
      </c>
      <c r="GV12" s="59">
        <f>-Tax!GV21</f>
        <v>-20.673124999999992</v>
      </c>
      <c r="GW12" s="59">
        <f>-Tax!GW21</f>
        <v>-19.33937499999999</v>
      </c>
      <c r="GX12" s="59">
        <f>-Tax!GX21</f>
        <v>0</v>
      </c>
      <c r="GY12" s="59">
        <f>-Tax!GY21</f>
        <v>0</v>
      </c>
      <c r="GZ12" s="59">
        <f>-Tax!GZ21</f>
        <v>-18.005624999999988</v>
      </c>
      <c r="HA12" s="59">
        <f>-Tax!HA21</f>
        <v>0</v>
      </c>
      <c r="HB12" s="59">
        <f>-Tax!HB21</f>
        <v>0</v>
      </c>
      <c r="HC12" s="59">
        <f>-Tax!HC21</f>
        <v>-16.671874999999982</v>
      </c>
      <c r="HD12" s="59">
        <f>-Tax!HD21</f>
        <v>0</v>
      </c>
      <c r="HE12" s="59">
        <f>-Tax!HE21</f>
        <v>0</v>
      </c>
      <c r="HF12" s="59">
        <f>-Tax!HF21</f>
        <v>0</v>
      </c>
      <c r="HG12" s="59">
        <f>-Tax!HG21</f>
        <v>0</v>
      </c>
      <c r="HH12" s="59">
        <f>-Tax!HH21</f>
        <v>-15.338124999999982</v>
      </c>
      <c r="HI12" s="59">
        <f>-Tax!HI21</f>
        <v>-14.004374999999978</v>
      </c>
      <c r="HJ12" s="59">
        <f>-Tax!HJ21</f>
        <v>0</v>
      </c>
      <c r="HK12" s="59">
        <f>-Tax!HK21</f>
        <v>0</v>
      </c>
      <c r="HL12" s="59">
        <f>-Tax!HL21</f>
        <v>-12.670624999999976</v>
      </c>
      <c r="HM12" s="59">
        <f>-Tax!HM21</f>
        <v>0</v>
      </c>
      <c r="HN12" s="59">
        <f>-Tax!HN21</f>
        <v>0</v>
      </c>
      <c r="HO12" s="59">
        <f>-Tax!HO21</f>
        <v>-11.336874999999974</v>
      </c>
      <c r="HP12" s="59">
        <f>-Tax!HP21</f>
        <v>0</v>
      </c>
      <c r="HQ12" s="59">
        <f>-Tax!HQ21</f>
        <v>0</v>
      </c>
      <c r="HR12" s="59">
        <f>-Tax!HR21</f>
        <v>0</v>
      </c>
      <c r="HS12" s="59">
        <f>-Tax!HS21</f>
        <v>0</v>
      </c>
      <c r="HT12" s="59">
        <f>-Tax!HT21</f>
        <v>-10.003124999999976</v>
      </c>
      <c r="HU12" s="59">
        <f>-Tax!HU21</f>
        <v>-8.6693749999999774</v>
      </c>
      <c r="HV12" s="59">
        <f>-Tax!HV21</f>
        <v>0</v>
      </c>
      <c r="HW12" s="59">
        <f>-Tax!HW21</f>
        <v>0</v>
      </c>
      <c r="HX12" s="59">
        <f>-Tax!HX21</f>
        <v>-7.335624999999979</v>
      </c>
      <c r="HY12" s="59">
        <f>-Tax!HY21</f>
        <v>0</v>
      </c>
      <c r="HZ12" s="59">
        <f>-Tax!HZ21</f>
        <v>0</v>
      </c>
      <c r="IA12" s="59">
        <f>-Tax!IA21</f>
        <v>-6.0018749999999788</v>
      </c>
      <c r="IB12" s="59">
        <f>-Tax!IB21</f>
        <v>0</v>
      </c>
      <c r="IC12" s="59">
        <f>-Tax!IC21</f>
        <v>0</v>
      </c>
      <c r="ID12" s="59">
        <f>-Tax!ID21</f>
        <v>0</v>
      </c>
      <c r="IE12" s="59">
        <f>-Tax!IE21</f>
        <v>0</v>
      </c>
      <c r="IF12" s="59">
        <f>-Tax!IF21</f>
        <v>-4.6681249999999785</v>
      </c>
      <c r="IG12" s="59">
        <f>-Tax!IG21</f>
        <v>-3.3343749999999788</v>
      </c>
      <c r="IH12" s="59">
        <f>-Tax!IH21</f>
        <v>0</v>
      </c>
      <c r="II12" s="59">
        <f>-Tax!II21</f>
        <v>0</v>
      </c>
      <c r="IJ12" s="59">
        <f>-Tax!IJ21</f>
        <v>-2.0006249999999786</v>
      </c>
      <c r="IK12" s="59">
        <f>-Tax!IK21</f>
        <v>0</v>
      </c>
      <c r="IL12" s="59">
        <f>-Tax!IL21</f>
        <v>0</v>
      </c>
    </row>
    <row r="13" spans="2:246" s="48" customFormat="1" x14ac:dyDescent="0.2">
      <c r="B13" s="51" t="s">
        <v>186</v>
      </c>
      <c r="C13" s="57" t="s">
        <v>283</v>
      </c>
      <c r="D13" s="52"/>
      <c r="E13" s="53"/>
      <c r="F13" s="53"/>
      <c r="G13" s="60">
        <f t="shared" ref="G13:BR13" ca="1" si="14">SUM(G8:G12)</f>
        <v>-14.714537671232877</v>
      </c>
      <c r="H13" s="60">
        <f t="shared" ca="1" si="14"/>
        <v>-2.53125</v>
      </c>
      <c r="I13" s="60">
        <f t="shared" ca="1" si="14"/>
        <v>-2.53125</v>
      </c>
      <c r="J13" s="60">
        <f t="shared" ca="1" si="14"/>
        <v>-2.53125</v>
      </c>
      <c r="K13" s="60">
        <f t="shared" ca="1" si="14"/>
        <v>-2.53125</v>
      </c>
      <c r="L13" s="60">
        <f t="shared" ca="1" si="14"/>
        <v>-108.56437500000001</v>
      </c>
      <c r="M13" s="60">
        <f t="shared" ca="1" si="14"/>
        <v>-107.23062500000002</v>
      </c>
      <c r="N13" s="60">
        <f t="shared" ca="1" si="14"/>
        <v>-2.53125</v>
      </c>
      <c r="O13" s="60">
        <f t="shared" ca="1" si="14"/>
        <v>-2.53125</v>
      </c>
      <c r="P13" s="60">
        <f t="shared" ca="1" si="14"/>
        <v>-105.89687500000005</v>
      </c>
      <c r="Q13" s="60">
        <f t="shared" ca="1" si="14"/>
        <v>-2.53125</v>
      </c>
      <c r="R13" s="60">
        <f t="shared" ca="1" si="14"/>
        <v>-2.53125</v>
      </c>
      <c r="S13" s="60">
        <f t="shared" ca="1" si="14"/>
        <v>744.12278491744928</v>
      </c>
      <c r="T13" s="60">
        <f t="shared" ca="1" si="14"/>
        <v>849.49818239288504</v>
      </c>
      <c r="U13" s="60">
        <f t="shared" ca="1" si="14"/>
        <v>852.85238178479119</v>
      </c>
      <c r="V13" s="60">
        <f t="shared" ca="1" si="14"/>
        <v>856.3020399496512</v>
      </c>
      <c r="W13" s="60">
        <f t="shared" ca="1" si="14"/>
        <v>859.76299139769105</v>
      </c>
      <c r="X13" s="60">
        <f t="shared" ca="1" si="14"/>
        <v>762.53714810015765</v>
      </c>
      <c r="Y13" s="60">
        <f t="shared" ca="1" si="14"/>
        <v>767.35454714937384</v>
      </c>
      <c r="Z13" s="60">
        <f t="shared" ca="1" si="14"/>
        <v>870.21397575906883</v>
      </c>
      <c r="AA13" s="60">
        <f t="shared" ca="1" si="14"/>
        <v>873.72047126480754</v>
      </c>
      <c r="AB13" s="60">
        <f t="shared" ca="1" si="14"/>
        <v>779.20782112437303</v>
      </c>
      <c r="AC13" s="60">
        <f t="shared" ca="1" si="14"/>
        <v>880.7679379181958</v>
      </c>
      <c r="AD13" s="60">
        <f t="shared" ca="1" si="14"/>
        <v>884.30898434970948</v>
      </c>
      <c r="AE13" s="60">
        <f t="shared" ca="1" si="14"/>
        <v>791.16474824580644</v>
      </c>
      <c r="AF13" s="60">
        <f t="shared" ca="1" si="14"/>
        <v>891.42589255717974</v>
      </c>
      <c r="AG13" s="60">
        <f t="shared" ca="1" si="14"/>
        <v>895.00183035879161</v>
      </c>
      <c r="AH13" s="60">
        <f t="shared" ca="1" si="14"/>
        <v>898.58947485023816</v>
      </c>
      <c r="AI13" s="60">
        <f t="shared" ca="1" si="14"/>
        <v>902.1888643561964</v>
      </c>
      <c r="AJ13" s="60">
        <f t="shared" ca="1" si="14"/>
        <v>810.43691232676247</v>
      </c>
      <c r="AK13" s="60">
        <f t="shared" ca="1" si="14"/>
        <v>815.39365733794716</v>
      </c>
      <c r="AL13" s="60">
        <f t="shared" ca="1" si="14"/>
        <v>913.05788809202784</v>
      </c>
      <c r="AM13" s="60">
        <f t="shared" ca="1" si="14"/>
        <v>916.70464341800323</v>
      </c>
      <c r="AN13" s="60">
        <f t="shared" ca="1" si="14"/>
        <v>827.66771227195068</v>
      </c>
      <c r="AO13" s="60">
        <f t="shared" ca="1" si="14"/>
        <v>924.03400873751377</v>
      </c>
      <c r="AP13" s="60">
        <f t="shared" ca="1" si="14"/>
        <v>927.71669702630095</v>
      </c>
      <c r="AQ13" s="60">
        <f t="shared" ca="1" si="14"/>
        <v>840.04956647823269</v>
      </c>
      <c r="AR13" s="60">
        <f t="shared" ca="1" si="14"/>
        <v>935.11828156206172</v>
      </c>
      <c r="AS13" s="60">
        <f t="shared" ca="1" si="14"/>
        <v>938.83725687574258</v>
      </c>
      <c r="AT13" s="60">
        <f t="shared" ca="1" si="14"/>
        <v>942.56840714685893</v>
      </c>
      <c r="AU13" s="60">
        <f t="shared" ca="1" si="14"/>
        <v>946.31177223304474</v>
      </c>
      <c r="AV13" s="60">
        <f t="shared" ca="1" si="14"/>
        <v>860.03926712242799</v>
      </c>
      <c r="AW13" s="60">
        <f t="shared" ca="1" si="14"/>
        <v>865.14093193406109</v>
      </c>
      <c r="AX13" s="60">
        <f t="shared" ca="1" si="14"/>
        <v>957.61555691831234</v>
      </c>
      <c r="AY13" s="60">
        <f t="shared" ca="1" si="14"/>
        <v>961.40818245731714</v>
      </c>
      <c r="AZ13" s="60">
        <f t="shared" ca="1" si="14"/>
        <v>877.85259906542285</v>
      </c>
      <c r="BA13" s="60">
        <f t="shared" ca="1" si="14"/>
        <v>969.03072238961829</v>
      </c>
      <c r="BB13" s="60">
        <f t="shared" ca="1" si="14"/>
        <v>972.8607182099571</v>
      </c>
      <c r="BC13" s="60">
        <f t="shared" ca="1" si="14"/>
        <v>890.67637743996386</v>
      </c>
      <c r="BD13" s="60">
        <f t="shared" ca="1" si="14"/>
        <v>980.55836612715063</v>
      </c>
      <c r="BE13" s="60">
        <f t="shared" ca="1" si="14"/>
        <v>984.42610045337494</v>
      </c>
      <c r="BF13" s="60">
        <f t="shared" ca="1" si="14"/>
        <v>988.30649673532605</v>
      </c>
      <c r="BG13" s="60">
        <f t="shared" ca="1" si="14"/>
        <v>992.1995964249603</v>
      </c>
      <c r="BH13" s="60">
        <f t="shared" ca="1" si="14"/>
        <v>790.24114775955331</v>
      </c>
      <c r="BI13" s="60">
        <f t="shared" ca="1" si="14"/>
        <v>787.61306889612069</v>
      </c>
      <c r="BJ13" s="60">
        <f t="shared" ca="1" si="14"/>
        <v>1003.9555324976412</v>
      </c>
      <c r="BK13" s="60">
        <f t="shared" ca="1" si="14"/>
        <v>1007.8998630582049</v>
      </c>
      <c r="BL13" s="60">
        <f t="shared" ca="1" si="14"/>
        <v>792.82568566068198</v>
      </c>
      <c r="BM13" s="60">
        <f t="shared" ca="1" si="14"/>
        <v>1015.8273045878071</v>
      </c>
      <c r="BN13" s="60">
        <f t="shared" ca="1" si="14"/>
        <v>1019.8105002409451</v>
      </c>
      <c r="BO13" s="60">
        <f t="shared" ca="1" si="14"/>
        <v>798.08046507072265</v>
      </c>
      <c r="BP13" s="60">
        <f t="shared" ca="1" si="14"/>
        <v>1027.8160540748418</v>
      </c>
      <c r="BQ13" s="60">
        <f t="shared" ca="1" si="14"/>
        <v>1031.838497774103</v>
      </c>
      <c r="BR13" s="60">
        <f t="shared" ca="1" si="14"/>
        <v>1035.8741099073436</v>
      </c>
      <c r="BS13" s="60">
        <f t="shared" ref="BS13:ED13" ca="1" si="15">SUM(BS8:BS12)</f>
        <v>1039.922933584558</v>
      </c>
      <c r="BT13" s="60">
        <f t="shared" ca="1" si="15"/>
        <v>811.48872472150777</v>
      </c>
      <c r="BU13" s="60">
        <f t="shared" ca="1" si="15"/>
        <v>808.71817770354153</v>
      </c>
      <c r="BV13" s="60">
        <f t="shared" ca="1" si="15"/>
        <v>1052.1491071001496</v>
      </c>
      <c r="BW13" s="60">
        <f t="shared" ca="1" si="15"/>
        <v>1056.251210883142</v>
      </c>
      <c r="BX13" s="60">
        <f t="shared" ca="1" si="15"/>
        <v>814.10195413869428</v>
      </c>
      <c r="BY13" s="60">
        <f t="shared" ca="1" si="15"/>
        <v>1064.495750073917</v>
      </c>
      <c r="BZ13" s="60">
        <f t="shared" ca="1" si="15"/>
        <v>1068.6382735531865</v>
      </c>
      <c r="CA13" s="60">
        <f t="shared" ca="1" si="15"/>
        <v>819.52957972513377</v>
      </c>
      <c r="CB13" s="60">
        <f t="shared" ca="1" si="15"/>
        <v>1076.9640495404224</v>
      </c>
      <c r="CC13" s="60">
        <f t="shared" ca="1" si="15"/>
        <v>1081.147390987679</v>
      </c>
      <c r="CD13" s="60">
        <f t="shared" ca="1" si="15"/>
        <v>1085.3444276062423</v>
      </c>
      <c r="CE13" s="60">
        <f t="shared" ca="1" si="15"/>
        <v>1089.5552042305412</v>
      </c>
      <c r="CF13" s="60">
        <f t="shared" ca="1" si="15"/>
        <v>791.71957471136466</v>
      </c>
      <c r="CG13" s="60">
        <f t="shared" ca="1" si="15"/>
        <v>765.58122029485537</v>
      </c>
      <c r="CH13" s="60">
        <f t="shared" ca="1" si="15"/>
        <v>1102.2704246867638</v>
      </c>
      <c r="CI13" s="60">
        <f t="shared" ca="1" si="15"/>
        <v>1106.5366126210633</v>
      </c>
      <c r="CJ13" s="60">
        <f t="shared" ca="1" si="15"/>
        <v>768.28614382624187</v>
      </c>
      <c r="CK13" s="60">
        <f t="shared" ca="1" si="15"/>
        <v>1115.1109333794798</v>
      </c>
      <c r="CL13" s="60">
        <f t="shared" ca="1" si="15"/>
        <v>1119.4191577979204</v>
      </c>
      <c r="CM13" s="60">
        <f t="shared" ca="1" si="15"/>
        <v>771.00983488028101</v>
      </c>
      <c r="CN13" s="60">
        <f t="shared" ca="1" si="15"/>
        <v>1128.0779648246448</v>
      </c>
      <c r="CO13" s="60">
        <f t="shared" ca="1" si="15"/>
        <v>1132.4286399297839</v>
      </c>
      <c r="CP13" s="60">
        <f t="shared" ca="1" si="15"/>
        <v>1136.7935580130784</v>
      </c>
      <c r="CQ13" s="60">
        <f t="shared" ca="1" si="15"/>
        <v>1141.1727657023789</v>
      </c>
      <c r="CR13" s="60">
        <f t="shared" ca="1" si="15"/>
        <v>782.52523014598785</v>
      </c>
      <c r="CS13" s="60">
        <f t="shared" ca="1" si="15"/>
        <v>776.51426107455973</v>
      </c>
      <c r="CT13" s="60">
        <f t="shared" ca="1" si="15"/>
        <v>1154.3965949768303</v>
      </c>
      <c r="CU13" s="60">
        <f t="shared" ca="1" si="15"/>
        <v>1158.8334304285004</v>
      </c>
      <c r="CV13" s="60">
        <f t="shared" ca="1" si="15"/>
        <v>779.2953715472006</v>
      </c>
      <c r="CW13" s="60">
        <f t="shared" ca="1" si="15"/>
        <v>1167.7507240172549</v>
      </c>
      <c r="CX13" s="60">
        <f t="shared" ca="1" si="15"/>
        <v>1172.231277412428</v>
      </c>
      <c r="CY13" s="60">
        <f t="shared" ca="1" si="15"/>
        <v>782.09600024339329</v>
      </c>
      <c r="CZ13" s="60">
        <f t="shared" ca="1" si="15"/>
        <v>1181.2364367202304</v>
      </c>
      <c r="DA13" s="60">
        <f t="shared" ca="1" si="15"/>
        <v>1185.7611388295686</v>
      </c>
      <c r="DB13" s="60">
        <f t="shared" ca="1" si="15"/>
        <v>1190.3006536362141</v>
      </c>
      <c r="DC13" s="60">
        <f t="shared" ca="1" si="15"/>
        <v>1194.8550296330709</v>
      </c>
      <c r="DD13" s="60">
        <f t="shared" ca="1" si="15"/>
        <v>794.0400013197343</v>
      </c>
      <c r="DE13" s="60">
        <f t="shared" ca="1" si="15"/>
        <v>787.75658348544357</v>
      </c>
      <c r="DF13" s="60">
        <f t="shared" ca="1" si="15"/>
        <v>1208.6078120785082</v>
      </c>
      <c r="DG13" s="60">
        <f t="shared" ca="1" si="15"/>
        <v>1213.2221209482509</v>
      </c>
      <c r="DH13" s="60">
        <f t="shared" ca="1" si="15"/>
        <v>790.61692837699616</v>
      </c>
      <c r="DI13" s="60">
        <f t="shared" ca="1" si="15"/>
        <v>1222.496106280551</v>
      </c>
      <c r="DJ13" s="60">
        <f t="shared" ca="1" si="15"/>
        <v>1227.1558818115286</v>
      </c>
      <c r="DK13" s="60">
        <f t="shared" ca="1" si="15"/>
        <v>793.49757222104313</v>
      </c>
      <c r="DL13" s="60">
        <f t="shared" ca="1" si="15"/>
        <v>1236.5212474916393</v>
      </c>
      <c r="DM13" s="60">
        <f t="shared" ca="1" si="15"/>
        <v>1241.2269376853569</v>
      </c>
      <c r="DN13" s="60">
        <f t="shared" ca="1" si="15"/>
        <v>1245.9480330842548</v>
      </c>
      <c r="DO13" s="60">
        <f t="shared" ca="1" si="15"/>
        <v>1250.6845841209929</v>
      </c>
      <c r="DP13" s="60">
        <f t="shared" ca="1" si="15"/>
        <v>805.88732334043937</v>
      </c>
      <c r="DQ13" s="60">
        <f t="shared" ca="1" si="15"/>
        <v>799.32055879277209</v>
      </c>
      <c r="DR13" s="60">
        <f t="shared" ca="1" si="15"/>
        <v>1264.9874778642393</v>
      </c>
      <c r="DS13" s="60">
        <f t="shared" ca="1" si="15"/>
        <v>1269.786359088785</v>
      </c>
      <c r="DT13" s="60">
        <f t="shared" ca="1" si="15"/>
        <v>802.26330747998304</v>
      </c>
      <c r="DU13" s="60">
        <f t="shared" ca="1" si="15"/>
        <v>1279.4313038343739</v>
      </c>
      <c r="DV13" s="60">
        <f t="shared" ca="1" si="15"/>
        <v>1284.277470386593</v>
      </c>
      <c r="DW13" s="60">
        <f t="shared" ca="1" si="15"/>
        <v>805.22716707779591</v>
      </c>
      <c r="DX13" s="60">
        <f t="shared" ca="1" si="15"/>
        <v>1294.0174506939061</v>
      </c>
      <c r="DY13" s="60">
        <f t="shared" ca="1" si="15"/>
        <v>1298.9113684953686</v>
      </c>
      <c r="DZ13" s="60">
        <f t="shared" ca="1" si="15"/>
        <v>1303.8213077102323</v>
      </c>
      <c r="EA13" s="60">
        <f t="shared" ca="1" si="15"/>
        <v>1308.7473207884382</v>
      </c>
      <c r="EB13" s="60">
        <f t="shared" ca="1" si="15"/>
        <v>818.08049824195575</v>
      </c>
      <c r="EC13" s="60">
        <f t="shared" ca="1" si="15"/>
        <v>811.21905311238584</v>
      </c>
      <c r="ED13" s="60">
        <f t="shared" ca="1" si="15"/>
        <v>1323.6223302814092</v>
      </c>
      <c r="EE13" s="60">
        <f t="shared" ref="EE13:GP13" ca="1" si="16">SUM(EE8:EE12)</f>
        <v>1328.6131667549257</v>
      </c>
      <c r="EF13" s="60">
        <f t="shared" ca="1" si="16"/>
        <v>814.2475017470997</v>
      </c>
      <c r="EG13" s="60">
        <f t="shared" ca="1" si="16"/>
        <v>1338.6439092903515</v>
      </c>
      <c r="EH13" s="60">
        <f t="shared" ca="1" si="16"/>
        <v>1343.6839225046556</v>
      </c>
      <c r="EI13" s="60">
        <f t="shared" ca="1" si="16"/>
        <v>817.29790572879529</v>
      </c>
      <c r="EJ13" s="60">
        <f t="shared" ca="1" si="16"/>
        <v>1353.8135020242612</v>
      </c>
      <c r="EK13" s="60">
        <f t="shared" ca="1" si="16"/>
        <v>1358.9031765377863</v>
      </c>
      <c r="EL13" s="60">
        <f t="shared" ca="1" si="16"/>
        <v>1364.0095133212512</v>
      </c>
      <c r="EM13" s="60">
        <f t="shared" ca="1" si="16"/>
        <v>1369.1325669225685</v>
      </c>
      <c r="EN13" s="60">
        <f t="shared" ca="1" si="16"/>
        <v>578.23209032391037</v>
      </c>
      <c r="EO13" s="60">
        <f t="shared" ca="1" si="16"/>
        <v>571.06417738914001</v>
      </c>
      <c r="EP13" s="60">
        <f t="shared" ca="1" si="16"/>
        <v>1384.6025767952729</v>
      </c>
      <c r="EQ13" s="60">
        <f t="shared" ca="1" si="16"/>
        <v>1389.7930467277242</v>
      </c>
      <c r="ER13" s="60">
        <f t="shared" ca="1" si="16"/>
        <v>574.18175396923721</v>
      </c>
      <c r="ES13" s="60">
        <f t="shared" ca="1" si="16"/>
        <v>1400.2250189645624</v>
      </c>
      <c r="ET13" s="60">
        <f t="shared" ca="1" si="16"/>
        <v>1405.466632707436</v>
      </c>
      <c r="EU13" s="60">
        <f t="shared" ca="1" si="16"/>
        <v>577.3221641102233</v>
      </c>
      <c r="EV13" s="60">
        <f t="shared" ca="1" si="16"/>
        <v>1416.0013954078299</v>
      </c>
      <c r="EW13" s="60">
        <f t="shared" ca="1" si="16"/>
        <v>1421.2946569019027</v>
      </c>
      <c r="EX13" s="60">
        <f t="shared" ca="1" si="16"/>
        <v>1426.6052471567004</v>
      </c>
      <c r="EY13" s="60">
        <f t="shared" ca="1" si="16"/>
        <v>1431.9332229020715</v>
      </c>
      <c r="EZ13" s="60">
        <f t="shared" ca="1" si="16"/>
        <v>591.15902669737898</v>
      </c>
      <c r="FA13" s="60">
        <f t="shared" ca="1" si="16"/>
        <v>583.67238724524827</v>
      </c>
      <c r="FB13" s="60">
        <f t="shared" ca="1" si="16"/>
        <v>1448.0220331696823</v>
      </c>
      <c r="FC13" s="60">
        <f t="shared" ca="1" si="16"/>
        <v>1453.4201218994481</v>
      </c>
      <c r="FD13" s="60">
        <f t="shared" ca="1" si="16"/>
        <v>586.88265688854028</v>
      </c>
      <c r="FE13" s="60">
        <f t="shared" ca="1" si="16"/>
        <v>1464.2693730257292</v>
      </c>
      <c r="FF13" s="60">
        <f t="shared" ca="1" si="16"/>
        <v>1469.7206513183469</v>
      </c>
      <c r="FG13" s="60">
        <f t="shared" ca="1" si="16"/>
        <v>590.11667343516297</v>
      </c>
      <c r="FH13" s="60">
        <f t="shared" ca="1" si="16"/>
        <v>1480.676804526744</v>
      </c>
      <c r="FI13" s="60">
        <f t="shared" ca="1" si="16"/>
        <v>1486.1817964805728</v>
      </c>
      <c r="FJ13" s="60">
        <f t="shared" ca="1" si="16"/>
        <v>1491.7048103455659</v>
      </c>
      <c r="FK13" s="60">
        <f t="shared" ca="1" si="16"/>
        <v>1497.2459051207466</v>
      </c>
      <c r="FL13" s="60">
        <f t="shared" ca="1" si="16"/>
        <v>604.47500052582609</v>
      </c>
      <c r="FM13" s="60">
        <f t="shared" ca="1" si="16"/>
        <v>596.65688549558934</v>
      </c>
      <c r="FN13" s="60">
        <f t="shared" ca="1" si="16"/>
        <v>1513.9782677990793</v>
      </c>
      <c r="FO13" s="60">
        <f t="shared" ca="1" si="16"/>
        <v>1519.5922800780086</v>
      </c>
      <c r="FP13" s="60">
        <f t="shared" ca="1" si="16"/>
        <v>599.96355592462692</v>
      </c>
      <c r="FQ13" s="60">
        <f t="shared" ca="1" si="16"/>
        <v>1530.8755012493698</v>
      </c>
      <c r="FR13" s="60">
        <f t="shared" ca="1" si="16"/>
        <v>1536.5448306736712</v>
      </c>
      <c r="FS13" s="60">
        <f t="shared" ca="1" si="16"/>
        <v>603.29492313310072</v>
      </c>
      <c r="FT13" s="60">
        <f t="shared" ca="1" si="16"/>
        <v>1547.9392300104141</v>
      </c>
      <c r="FU13" s="60">
        <f t="shared" ca="1" si="16"/>
        <v>1553.6644216424088</v>
      </c>
      <c r="FV13" s="60">
        <f t="shared" ca="1" si="16"/>
        <v>1559.4083560619824</v>
      </c>
      <c r="FW13" s="60">
        <f t="shared" ca="1" si="16"/>
        <v>1565.1710946281733</v>
      </c>
      <c r="FX13" s="60">
        <f t="shared" ca="1" si="16"/>
        <v>618.19557330739201</v>
      </c>
      <c r="FY13" s="60">
        <f t="shared" ca="1" si="16"/>
        <v>610.03272367593877</v>
      </c>
      <c r="FZ13" s="60">
        <f t="shared" ca="1" si="16"/>
        <v>1582.5727518136323</v>
      </c>
      <c r="GA13" s="60">
        <f t="shared" ca="1" si="16"/>
        <v>1588.4113245837348</v>
      </c>
      <c r="GB13" s="60">
        <f t="shared" ca="1" si="16"/>
        <v>613.43965092213136</v>
      </c>
      <c r="GC13" s="60">
        <f t="shared" ca="1" si="16"/>
        <v>1600.1458746019548</v>
      </c>
      <c r="GD13" s="60">
        <f t="shared" ca="1" si="16"/>
        <v>1606.0419772032169</v>
      </c>
      <c r="GE13" s="60">
        <f t="shared" ca="1" si="16"/>
        <v>616.87226281896528</v>
      </c>
      <c r="GF13" s="60">
        <f t="shared" ca="1" si="16"/>
        <v>1617.8921525134269</v>
      </c>
      <c r="GG13" s="60">
        <f t="shared" ca="1" si="16"/>
        <v>1623.846351810686</v>
      </c>
      <c r="GH13" s="60">
        <f t="shared" ca="1" si="16"/>
        <v>1629.8200436070533</v>
      </c>
      <c r="GI13" s="60">
        <f t="shared" ca="1" si="16"/>
        <v>1635.8132917159005</v>
      </c>
      <c r="GJ13" s="60">
        <f t="shared" ca="1" si="16"/>
        <v>632.33692900021185</v>
      </c>
      <c r="GK13" s="60">
        <f t="shared" ca="1" si="16"/>
        <v>623.81555538351734</v>
      </c>
      <c r="GL13" s="60">
        <f t="shared" ca="1" si="16"/>
        <v>1653.9110151887639</v>
      </c>
      <c r="GM13" s="60">
        <f t="shared" ca="1" si="16"/>
        <v>1659.9831308696944</v>
      </c>
      <c r="GN13" s="60">
        <f t="shared" ca="1" si="16"/>
        <v>627.32674971953543</v>
      </c>
      <c r="GO13" s="60">
        <f t="shared" ca="1" si="16"/>
        <v>1672.1870628886304</v>
      </c>
      <c r="GP13" s="60">
        <f t="shared" ca="1" si="16"/>
        <v>1678.3190095939631</v>
      </c>
      <c r="GQ13" s="60">
        <f t="shared" ref="GQ13:IJ13" ca="1" si="17">SUM(GQ8:GQ12)</f>
        <v>630.86465609226843</v>
      </c>
      <c r="GR13" s="60">
        <f t="shared" ca="1" si="17"/>
        <v>1690.6431919165757</v>
      </c>
      <c r="GS13" s="60">
        <f t="shared" ca="1" si="17"/>
        <v>1696.8355591857166</v>
      </c>
      <c r="GT13" s="60">
        <f t="shared" ca="1" si="17"/>
        <v>1703.0481986539439</v>
      </c>
      <c r="GU13" s="60">
        <f t="shared" ca="1" si="17"/>
        <v>1709.2811766871514</v>
      </c>
      <c r="GV13" s="60">
        <f t="shared" ca="1" si="17"/>
        <v>646.91589892075103</v>
      </c>
      <c r="GW13" s="60">
        <f t="shared" ca="1" si="17"/>
        <v>638.02166035939081</v>
      </c>
      <c r="GX13" s="60">
        <f t="shared" ca="1" si="17"/>
        <v>1728.1028090989334</v>
      </c>
      <c r="GY13" s="60">
        <f t="shared" ca="1" si="17"/>
        <v>1734.4178094070799</v>
      </c>
      <c r="GZ13" s="60">
        <f t="shared" ca="1" si="17"/>
        <v>641.64129246886068</v>
      </c>
      <c r="HA13" s="60">
        <f t="shared" ca="1" si="17"/>
        <v>1747.109898706773</v>
      </c>
      <c r="HB13" s="60">
        <f t="shared" ca="1" si="17"/>
        <v>1753.4871232803039</v>
      </c>
      <c r="HC13" s="60">
        <f t="shared" ca="1" si="17"/>
        <v>645.28870509649914</v>
      </c>
      <c r="HD13" s="60">
        <f t="shared" ca="1" si="17"/>
        <v>1766.3042728958376</v>
      </c>
      <c r="HE13" s="60">
        <f t="shared" ca="1" si="17"/>
        <v>1772.7443348557631</v>
      </c>
      <c r="HF13" s="60">
        <f t="shared" ca="1" si="17"/>
        <v>1779.2054799026942</v>
      </c>
      <c r="HG13" s="60">
        <f t="shared" ca="1" si="17"/>
        <v>1785.6877770572451</v>
      </c>
      <c r="HH13" s="60">
        <f t="shared" ca="1" si="17"/>
        <v>661.94998763811759</v>
      </c>
      <c r="HI13" s="60">
        <f t="shared" ca="1" si="17"/>
        <v>652.66796953429275</v>
      </c>
      <c r="HJ13" s="60">
        <f t="shared" ca="1" si="17"/>
        <v>1805.2622747654736</v>
      </c>
      <c r="HK13" s="60">
        <f t="shared" ca="1" si="17"/>
        <v>1811.8298750859672</v>
      </c>
      <c r="HL13" s="60">
        <f t="shared" ca="1" si="17"/>
        <v>656.40037692816099</v>
      </c>
      <c r="HM13" s="60">
        <f t="shared" ca="1" si="17"/>
        <v>1825.0296479576559</v>
      </c>
      <c r="HN13" s="60">
        <f t="shared" ca="1" si="17"/>
        <v>1831.6619615141303</v>
      </c>
      <c r="HO13" s="60">
        <f t="shared" ca="1" si="17"/>
        <v>660.16167606086196</v>
      </c>
      <c r="HP13" s="60">
        <f t="shared" ca="1" si="17"/>
        <v>1844.99179711427</v>
      </c>
      <c r="HQ13" s="60">
        <f t="shared" ca="1" si="17"/>
        <v>1851.689461552573</v>
      </c>
      <c r="HR13" s="60">
        <f t="shared" ca="1" si="17"/>
        <v>1858.4090524014159</v>
      </c>
      <c r="HS13" s="60">
        <f t="shared" ca="1" si="17"/>
        <v>1865.1506414421369</v>
      </c>
      <c r="HT13" s="60">
        <f t="shared" ca="1" si="17"/>
        <v>677.45739990418429</v>
      </c>
      <c r="HU13" s="60">
        <f t="shared" ca="1" si="17"/>
        <v>667.77209107621229</v>
      </c>
      <c r="HV13" s="60">
        <f t="shared" ca="1" si="17"/>
        <v>1885.5081190587139</v>
      </c>
      <c r="HW13" s="60">
        <f t="shared" ca="1" si="17"/>
        <v>1892.3384233919919</v>
      </c>
      <c r="HX13" s="60">
        <f t="shared" ca="1" si="17"/>
        <v>671.62178476583676</v>
      </c>
      <c r="HY13" s="60">
        <f t="shared" ca="1" si="17"/>
        <v>1906.0661871785619</v>
      </c>
      <c r="HZ13" s="60">
        <f t="shared" ca="1" si="17"/>
        <v>1912.963793277288</v>
      </c>
      <c r="IA13" s="60">
        <f t="shared" ca="1" si="17"/>
        <v>675.50152586384093</v>
      </c>
      <c r="IB13" s="60">
        <f t="shared" ca="1" si="17"/>
        <v>1926.826822301437</v>
      </c>
      <c r="IC13" s="60">
        <f t="shared" ca="1" si="17"/>
        <v>1933.792393317292</v>
      </c>
      <c r="ID13" s="60">
        <f t="shared" ca="1" si="17"/>
        <v>1933.792393317292</v>
      </c>
      <c r="IE13" s="60">
        <f t="shared" ca="1" si="17"/>
        <v>1933.792393317292</v>
      </c>
      <c r="IF13" s="60">
        <f t="shared" ca="1" si="17"/>
        <v>672.42323595683672</v>
      </c>
      <c r="IG13" s="60">
        <f t="shared" ca="1" si="17"/>
        <v>667.26215183588863</v>
      </c>
      <c r="IH13" s="60">
        <f t="shared" ca="1" si="17"/>
        <v>1933.792393317292</v>
      </c>
      <c r="II13" s="60">
        <f t="shared" ca="1" si="17"/>
        <v>1933.792393317292</v>
      </c>
      <c r="IJ13" s="60">
        <f t="shared" ca="1" si="17"/>
        <v>668.06240183588886</v>
      </c>
      <c r="IK13" s="60">
        <f ca="1">SUM(IK8:IK12)</f>
        <v>1933.792393317292</v>
      </c>
      <c r="IL13" s="60">
        <f ca="1">SUM(IL8:IL12)</f>
        <v>1933.792393317292</v>
      </c>
    </row>
    <row r="14" spans="2:246" s="48" customFormat="1" x14ac:dyDescent="0.2">
      <c r="B14" s="46"/>
      <c r="C14" s="54"/>
      <c r="D14" s="45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  <c r="BX14" s="59"/>
      <c r="BY14" s="59"/>
      <c r="BZ14" s="59"/>
      <c r="CA14" s="59"/>
      <c r="CB14" s="59"/>
      <c r="CC14" s="59"/>
      <c r="CD14" s="59"/>
      <c r="CE14" s="59"/>
      <c r="CF14" s="59"/>
      <c r="CG14" s="59"/>
      <c r="CH14" s="59"/>
      <c r="CI14" s="59"/>
      <c r="CJ14" s="59"/>
      <c r="CK14" s="59"/>
      <c r="CL14" s="59"/>
      <c r="CM14" s="59"/>
      <c r="CN14" s="59"/>
      <c r="CO14" s="59"/>
      <c r="CP14" s="59"/>
      <c r="CQ14" s="59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59"/>
      <c r="DC14" s="59"/>
      <c r="DD14" s="59"/>
      <c r="DE14" s="59"/>
      <c r="DF14" s="59"/>
      <c r="DG14" s="59"/>
      <c r="DH14" s="59"/>
      <c r="DI14" s="59"/>
      <c r="DJ14" s="59"/>
      <c r="DK14" s="59"/>
      <c r="DL14" s="59"/>
      <c r="DM14" s="59"/>
      <c r="DN14" s="59"/>
      <c r="DO14" s="59"/>
      <c r="DP14" s="59"/>
      <c r="DQ14" s="59"/>
      <c r="DR14" s="59"/>
      <c r="DS14" s="59"/>
      <c r="DT14" s="59"/>
      <c r="DU14" s="59"/>
      <c r="DV14" s="59"/>
      <c r="DW14" s="59"/>
      <c r="DX14" s="59"/>
      <c r="DY14" s="59"/>
      <c r="DZ14" s="59"/>
      <c r="EA14" s="59"/>
      <c r="EB14" s="59"/>
      <c r="EC14" s="59"/>
      <c r="ED14" s="59"/>
      <c r="EE14" s="59"/>
      <c r="EF14" s="59"/>
      <c r="EG14" s="59"/>
      <c r="EH14" s="59"/>
      <c r="EI14" s="59"/>
      <c r="EJ14" s="59"/>
      <c r="EK14" s="59"/>
      <c r="EL14" s="59"/>
      <c r="EM14" s="59"/>
      <c r="EN14" s="59"/>
      <c r="EO14" s="59"/>
      <c r="EP14" s="59"/>
      <c r="EQ14" s="59"/>
      <c r="ER14" s="59"/>
      <c r="ES14" s="59"/>
      <c r="ET14" s="59"/>
      <c r="EU14" s="59"/>
      <c r="EV14" s="59"/>
      <c r="EW14" s="59"/>
      <c r="EX14" s="59"/>
      <c r="EY14" s="59"/>
      <c r="EZ14" s="59"/>
      <c r="FA14" s="59"/>
      <c r="FB14" s="59"/>
      <c r="FC14" s="59"/>
      <c r="FD14" s="59"/>
      <c r="FE14" s="59"/>
      <c r="FF14" s="59"/>
      <c r="FG14" s="59"/>
      <c r="FH14" s="59"/>
      <c r="FI14" s="59"/>
      <c r="FJ14" s="59"/>
      <c r="FK14" s="59"/>
      <c r="FL14" s="59"/>
      <c r="FM14" s="59"/>
      <c r="FN14" s="59"/>
      <c r="FO14" s="59"/>
      <c r="FP14" s="59"/>
      <c r="FQ14" s="59"/>
      <c r="FR14" s="59"/>
      <c r="FS14" s="59"/>
      <c r="FT14" s="59"/>
      <c r="FU14" s="59"/>
      <c r="FV14" s="59"/>
      <c r="FW14" s="59"/>
      <c r="FX14" s="59"/>
      <c r="FY14" s="59"/>
      <c r="FZ14" s="59"/>
      <c r="GA14" s="59"/>
      <c r="GB14" s="59"/>
      <c r="GC14" s="59"/>
      <c r="GD14" s="59"/>
      <c r="GE14" s="59"/>
      <c r="GF14" s="59"/>
      <c r="GG14" s="59"/>
      <c r="GH14" s="59"/>
      <c r="GI14" s="59"/>
      <c r="GJ14" s="59"/>
      <c r="GK14" s="59"/>
      <c r="GL14" s="59"/>
      <c r="GM14" s="59"/>
      <c r="GN14" s="59"/>
      <c r="GO14" s="59"/>
      <c r="GP14" s="59"/>
      <c r="GQ14" s="59"/>
      <c r="GR14" s="59"/>
      <c r="GS14" s="59"/>
      <c r="GT14" s="59"/>
      <c r="GU14" s="59"/>
      <c r="GV14" s="59"/>
      <c r="GW14" s="59"/>
      <c r="GX14" s="59"/>
      <c r="GY14" s="59"/>
      <c r="GZ14" s="59"/>
      <c r="HA14" s="59"/>
      <c r="HB14" s="59"/>
      <c r="HC14" s="59"/>
      <c r="HD14" s="59"/>
      <c r="HE14" s="59"/>
      <c r="HF14" s="59"/>
      <c r="HG14" s="59"/>
      <c r="HH14" s="59"/>
      <c r="HI14" s="59"/>
      <c r="HJ14" s="59"/>
      <c r="HK14" s="59"/>
      <c r="HL14" s="59"/>
      <c r="HM14" s="59"/>
      <c r="HN14" s="59"/>
      <c r="HO14" s="59"/>
      <c r="HP14" s="59"/>
      <c r="HQ14" s="59"/>
      <c r="HR14" s="59"/>
      <c r="HS14" s="59"/>
      <c r="HT14" s="59"/>
      <c r="HU14" s="59"/>
      <c r="HV14" s="59"/>
      <c r="HW14" s="59"/>
      <c r="HX14" s="59"/>
      <c r="HY14" s="59"/>
      <c r="HZ14" s="59"/>
      <c r="IA14" s="59"/>
      <c r="IB14" s="59"/>
      <c r="IC14" s="59"/>
      <c r="ID14" s="59"/>
      <c r="IE14" s="59"/>
      <c r="IF14" s="59"/>
      <c r="IG14" s="59"/>
      <c r="IH14" s="59"/>
      <c r="II14" s="59"/>
      <c r="IJ14" s="59"/>
      <c r="IK14" s="59"/>
      <c r="IL14" s="59"/>
    </row>
    <row r="15" spans="2:246" s="48" customFormat="1" x14ac:dyDescent="0.2">
      <c r="B15" s="42" t="s">
        <v>187</v>
      </c>
      <c r="C15" s="54"/>
      <c r="D15" s="45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  <c r="BX15" s="59"/>
      <c r="BY15" s="59"/>
      <c r="BZ15" s="59"/>
      <c r="CA15" s="59"/>
      <c r="CB15" s="59"/>
      <c r="CC15" s="59"/>
      <c r="CD15" s="59"/>
      <c r="CE15" s="59"/>
      <c r="CF15" s="59"/>
      <c r="CG15" s="59"/>
      <c r="CH15" s="59"/>
      <c r="CI15" s="59"/>
      <c r="CJ15" s="59"/>
      <c r="CK15" s="59"/>
      <c r="CL15" s="59"/>
      <c r="CM15" s="59"/>
      <c r="CN15" s="59"/>
      <c r="CO15" s="59"/>
      <c r="CP15" s="59"/>
      <c r="CQ15" s="59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59"/>
      <c r="DC15" s="59"/>
      <c r="DD15" s="59"/>
      <c r="DE15" s="59"/>
      <c r="DF15" s="59"/>
      <c r="DG15" s="59"/>
      <c r="DH15" s="59"/>
      <c r="DI15" s="59"/>
      <c r="DJ15" s="59"/>
      <c r="DK15" s="59"/>
      <c r="DL15" s="59"/>
      <c r="DM15" s="59"/>
      <c r="DN15" s="59"/>
      <c r="DO15" s="59"/>
      <c r="DP15" s="59"/>
      <c r="DQ15" s="59"/>
      <c r="DR15" s="59"/>
      <c r="DS15" s="59"/>
      <c r="DT15" s="59"/>
      <c r="DU15" s="59"/>
      <c r="DV15" s="59"/>
      <c r="DW15" s="59"/>
      <c r="DX15" s="59"/>
      <c r="DY15" s="59"/>
      <c r="DZ15" s="59"/>
      <c r="EA15" s="59"/>
      <c r="EB15" s="59"/>
      <c r="EC15" s="59"/>
      <c r="ED15" s="59"/>
      <c r="EE15" s="59"/>
      <c r="EF15" s="59"/>
      <c r="EG15" s="59"/>
      <c r="EH15" s="59"/>
      <c r="EI15" s="59"/>
      <c r="EJ15" s="59"/>
      <c r="EK15" s="59"/>
      <c r="EL15" s="59"/>
      <c r="EM15" s="59"/>
      <c r="EN15" s="59"/>
      <c r="EO15" s="59"/>
      <c r="EP15" s="59"/>
      <c r="EQ15" s="59"/>
      <c r="ER15" s="59"/>
      <c r="ES15" s="59"/>
      <c r="ET15" s="59"/>
      <c r="EU15" s="59"/>
      <c r="EV15" s="59"/>
      <c r="EW15" s="59"/>
      <c r="EX15" s="59"/>
      <c r="EY15" s="59"/>
      <c r="EZ15" s="59"/>
      <c r="FA15" s="59"/>
      <c r="FB15" s="59"/>
      <c r="FC15" s="59"/>
      <c r="FD15" s="59"/>
      <c r="FE15" s="59"/>
      <c r="FF15" s="59"/>
      <c r="FG15" s="59"/>
      <c r="FH15" s="59"/>
      <c r="FI15" s="59"/>
      <c r="FJ15" s="59"/>
      <c r="FK15" s="59"/>
      <c r="FL15" s="59"/>
      <c r="FM15" s="59"/>
      <c r="FN15" s="59"/>
      <c r="FO15" s="59"/>
      <c r="FP15" s="59"/>
      <c r="FQ15" s="59"/>
      <c r="FR15" s="59"/>
      <c r="FS15" s="59"/>
      <c r="FT15" s="59"/>
      <c r="FU15" s="59"/>
      <c r="FV15" s="59"/>
      <c r="FW15" s="59"/>
      <c r="FX15" s="59"/>
      <c r="FY15" s="59"/>
      <c r="FZ15" s="59"/>
      <c r="GA15" s="59"/>
      <c r="GB15" s="59"/>
      <c r="GC15" s="59"/>
      <c r="GD15" s="59"/>
      <c r="GE15" s="59"/>
      <c r="GF15" s="59"/>
      <c r="GG15" s="59"/>
      <c r="GH15" s="59"/>
      <c r="GI15" s="59"/>
      <c r="GJ15" s="59"/>
      <c r="GK15" s="59"/>
      <c r="GL15" s="59"/>
      <c r="GM15" s="59"/>
      <c r="GN15" s="59"/>
      <c r="GO15" s="59"/>
      <c r="GP15" s="59"/>
      <c r="GQ15" s="59"/>
      <c r="GR15" s="59"/>
      <c r="GS15" s="59"/>
      <c r="GT15" s="59"/>
      <c r="GU15" s="59"/>
      <c r="GV15" s="59"/>
      <c r="GW15" s="59"/>
      <c r="GX15" s="59"/>
      <c r="GY15" s="59"/>
      <c r="GZ15" s="59"/>
      <c r="HA15" s="59"/>
      <c r="HB15" s="59"/>
      <c r="HC15" s="59"/>
      <c r="HD15" s="59"/>
      <c r="HE15" s="59"/>
      <c r="HF15" s="59"/>
      <c r="HG15" s="59"/>
      <c r="HH15" s="59"/>
      <c r="HI15" s="59"/>
      <c r="HJ15" s="59"/>
      <c r="HK15" s="59"/>
      <c r="HL15" s="59"/>
      <c r="HM15" s="59"/>
      <c r="HN15" s="59"/>
      <c r="HO15" s="59"/>
      <c r="HP15" s="59"/>
      <c r="HQ15" s="59"/>
      <c r="HR15" s="59"/>
      <c r="HS15" s="59"/>
      <c r="HT15" s="59"/>
      <c r="HU15" s="59"/>
      <c r="HV15" s="59"/>
      <c r="HW15" s="59"/>
      <c r="HX15" s="59"/>
      <c r="HY15" s="59"/>
      <c r="HZ15" s="59"/>
      <c r="IA15" s="59"/>
      <c r="IB15" s="59"/>
      <c r="IC15" s="59"/>
      <c r="ID15" s="59"/>
      <c r="IE15" s="59"/>
      <c r="IF15" s="59"/>
      <c r="IG15" s="59"/>
      <c r="IH15" s="59"/>
      <c r="II15" s="59"/>
      <c r="IJ15" s="59"/>
      <c r="IK15" s="59"/>
      <c r="IL15" s="59"/>
    </row>
    <row r="16" spans="2:246" s="48" customFormat="1" x14ac:dyDescent="0.2">
      <c r="B16" s="7" t="s">
        <v>188</v>
      </c>
      <c r="C16" s="56" t="s">
        <v>283</v>
      </c>
      <c r="D16" s="45"/>
      <c r="G16" s="59">
        <f ca="1">-SUM(Objects!G74,Objects!G155 )</f>
        <v>-926.60914657309036</v>
      </c>
      <c r="H16" s="59">
        <f ca="1">-SUM(Objects!H74,Objects!H155 )</f>
        <v>-2476.6091465730901</v>
      </c>
      <c r="I16" s="59">
        <f ca="1">-SUM(Objects!I74,Objects!I155 )</f>
        <v>-1676.6091465730904</v>
      </c>
      <c r="J16" s="59">
        <f ca="1">-SUM(Objects!J74,Objects!J155 )</f>
        <v>-1426.6091465730904</v>
      </c>
      <c r="K16" s="59">
        <f ca="1">-SUM(Objects!K74,Objects!K155 )</f>
        <v>-1426.6091465730904</v>
      </c>
      <c r="L16" s="59">
        <f ca="1">-SUM(Objects!L74,Objects!L155 )</f>
        <v>-2926.6091465730901</v>
      </c>
      <c r="M16" s="59">
        <f ca="1">-SUM(Objects!M74,Objects!M155 )</f>
        <v>-926.60914657309036</v>
      </c>
      <c r="N16" s="59">
        <f ca="1">-SUM(Objects!N74,Objects!N155 )</f>
        <v>-3072.6091465730901</v>
      </c>
      <c r="O16" s="59">
        <f ca="1">-SUM(Objects!O74,Objects!O155 )</f>
        <v>-3072.6091465730901</v>
      </c>
      <c r="P16" s="59">
        <f ca="1">-SUM(Objects!P74,Objects!P155 )</f>
        <v>-4122.6091465730897</v>
      </c>
      <c r="Q16" s="59">
        <f ca="1">-SUM(Objects!Q74,Objects!Q155 )</f>
        <v>-8037.6091465730897</v>
      </c>
      <c r="R16" s="59">
        <f ca="1">-SUM(Objects!R74,Objects!R155 )</f>
        <v>-8987.6091465730897</v>
      </c>
      <c r="S16" s="59">
        <f ca="1">-SUM(Objects!S74,Objects!S155 )</f>
        <v>0</v>
      </c>
      <c r="T16" s="59">
        <f ca="1">-SUM(Objects!T74,Objects!T155 )</f>
        <v>0</v>
      </c>
      <c r="U16" s="59">
        <f ca="1">-SUM(Objects!U74,Objects!U155 )</f>
        <v>0</v>
      </c>
      <c r="V16" s="59">
        <f ca="1">-SUM(Objects!V74,Objects!V155 )</f>
        <v>0</v>
      </c>
      <c r="W16" s="59">
        <f ca="1">-SUM(Objects!W74,Objects!W155 )</f>
        <v>0</v>
      </c>
      <c r="X16" s="59">
        <f ca="1">-SUM(Objects!X74,Objects!X155 )</f>
        <v>0</v>
      </c>
      <c r="Y16" s="59">
        <f ca="1">-SUM(Objects!Y74,Objects!Y155 )</f>
        <v>0</v>
      </c>
      <c r="Z16" s="59">
        <f ca="1">-SUM(Objects!Z74,Objects!Z155 )</f>
        <v>0</v>
      </c>
      <c r="AA16" s="59">
        <f ca="1">-SUM(Objects!AA74,Objects!AA155 )</f>
        <v>0</v>
      </c>
      <c r="AB16" s="59">
        <f ca="1">-SUM(Objects!AB74,Objects!AB155 )</f>
        <v>0</v>
      </c>
      <c r="AC16" s="59">
        <f ca="1">-SUM(Objects!AC74,Objects!AC155 )</f>
        <v>0</v>
      </c>
      <c r="AD16" s="59">
        <f ca="1">-SUM(Objects!AD74,Objects!AD155 )</f>
        <v>0</v>
      </c>
      <c r="AE16" s="59">
        <f ca="1">-SUM(Objects!AE74,Objects!AE155 )</f>
        <v>0</v>
      </c>
      <c r="AF16" s="59">
        <f ca="1">-SUM(Objects!AF74,Objects!AF155 )</f>
        <v>0</v>
      </c>
      <c r="AG16" s="59">
        <f ca="1">-SUM(Objects!AG74,Objects!AG155 )</f>
        <v>0</v>
      </c>
      <c r="AH16" s="59">
        <f ca="1">-SUM(Objects!AH74,Objects!AH155 )</f>
        <v>0</v>
      </c>
      <c r="AI16" s="59">
        <f ca="1">-SUM(Objects!AI74,Objects!AI155 )</f>
        <v>0</v>
      </c>
      <c r="AJ16" s="59">
        <f ca="1">-SUM(Objects!AJ74,Objects!AJ155 )</f>
        <v>0</v>
      </c>
      <c r="AK16" s="59">
        <f ca="1">-SUM(Objects!AK74,Objects!AK155 )</f>
        <v>0</v>
      </c>
      <c r="AL16" s="59">
        <f ca="1">-SUM(Objects!AL74,Objects!AL155 )</f>
        <v>0</v>
      </c>
      <c r="AM16" s="59">
        <f ca="1">-SUM(Objects!AM74,Objects!AM155 )</f>
        <v>0</v>
      </c>
      <c r="AN16" s="59">
        <f ca="1">-SUM(Objects!AN74,Objects!AN155 )</f>
        <v>0</v>
      </c>
      <c r="AO16" s="59">
        <f ca="1">-SUM(Objects!AO74,Objects!AO155 )</f>
        <v>0</v>
      </c>
      <c r="AP16" s="59">
        <f ca="1">-SUM(Objects!AP74,Objects!AP155 )</f>
        <v>0</v>
      </c>
      <c r="AQ16" s="59">
        <f ca="1">-SUM(Objects!AQ74,Objects!AQ155 )</f>
        <v>0</v>
      </c>
      <c r="AR16" s="59">
        <f ca="1">-SUM(Objects!AR74,Objects!AR155 )</f>
        <v>0</v>
      </c>
      <c r="AS16" s="59">
        <f ca="1">-SUM(Objects!AS74,Objects!AS155 )</f>
        <v>0</v>
      </c>
      <c r="AT16" s="59">
        <f ca="1">-SUM(Objects!AT74,Objects!AT155 )</f>
        <v>0</v>
      </c>
      <c r="AU16" s="59">
        <f ca="1">-SUM(Objects!AU74,Objects!AU155 )</f>
        <v>0</v>
      </c>
      <c r="AV16" s="59">
        <f ca="1">-SUM(Objects!AV74,Objects!AV155 )</f>
        <v>0</v>
      </c>
      <c r="AW16" s="59">
        <f ca="1">-SUM(Objects!AW74,Objects!AW155 )</f>
        <v>0</v>
      </c>
      <c r="AX16" s="59">
        <f ca="1">-SUM(Objects!AX74,Objects!AX155 )</f>
        <v>0</v>
      </c>
      <c r="AY16" s="59">
        <f ca="1">-SUM(Objects!AY74,Objects!AY155 )</f>
        <v>0</v>
      </c>
      <c r="AZ16" s="59">
        <f ca="1">-SUM(Objects!AZ74,Objects!AZ155 )</f>
        <v>0</v>
      </c>
      <c r="BA16" s="59">
        <f ca="1">-SUM(Objects!BA74,Objects!BA155 )</f>
        <v>0</v>
      </c>
      <c r="BB16" s="59">
        <f ca="1">-SUM(Objects!BB74,Objects!BB155 )</f>
        <v>0</v>
      </c>
      <c r="BC16" s="59">
        <f ca="1">-SUM(Objects!BC74,Objects!BC155 )</f>
        <v>0</v>
      </c>
      <c r="BD16" s="59">
        <f ca="1">-SUM(Objects!BD74,Objects!BD155 )</f>
        <v>0</v>
      </c>
      <c r="BE16" s="59">
        <f ca="1">-SUM(Objects!BE74,Objects!BE155 )</f>
        <v>0</v>
      </c>
      <c r="BF16" s="59">
        <f ca="1">-SUM(Objects!BF74,Objects!BF155 )</f>
        <v>0</v>
      </c>
      <c r="BG16" s="59">
        <f ca="1">-SUM(Objects!BG74,Objects!BG155 )</f>
        <v>0</v>
      </c>
      <c r="BH16" s="59">
        <f ca="1">-SUM(Objects!BH74,Objects!BH155 )</f>
        <v>0</v>
      </c>
      <c r="BI16" s="59">
        <f ca="1">-SUM(Objects!BI74,Objects!BI155 )</f>
        <v>0</v>
      </c>
      <c r="BJ16" s="59">
        <f ca="1">-SUM(Objects!BJ74,Objects!BJ155 )</f>
        <v>0</v>
      </c>
      <c r="BK16" s="59">
        <f ca="1">-SUM(Objects!BK74,Objects!BK155 )</f>
        <v>0</v>
      </c>
      <c r="BL16" s="59">
        <f ca="1">-SUM(Objects!BL74,Objects!BL155 )</f>
        <v>0</v>
      </c>
      <c r="BM16" s="59">
        <f ca="1">-SUM(Objects!BM74,Objects!BM155 )</f>
        <v>0</v>
      </c>
      <c r="BN16" s="59">
        <f ca="1">-SUM(Objects!BN74,Objects!BN155 )</f>
        <v>0</v>
      </c>
      <c r="BO16" s="59">
        <f ca="1">-SUM(Objects!BO74,Objects!BO155 )</f>
        <v>0</v>
      </c>
      <c r="BP16" s="59">
        <f ca="1">-SUM(Objects!BP74,Objects!BP155 )</f>
        <v>0</v>
      </c>
      <c r="BQ16" s="59">
        <f ca="1">-SUM(Objects!BQ74,Objects!BQ155 )</f>
        <v>0</v>
      </c>
      <c r="BR16" s="59">
        <f ca="1">-SUM(Objects!BR74,Objects!BR155 )</f>
        <v>0</v>
      </c>
      <c r="BS16" s="59">
        <f ca="1">-SUM(Objects!BS74,Objects!BS155 )</f>
        <v>0</v>
      </c>
      <c r="BT16" s="59">
        <f ca="1">-SUM(Objects!BT74,Objects!BT155 )</f>
        <v>0</v>
      </c>
      <c r="BU16" s="59">
        <f ca="1">-SUM(Objects!BU74,Objects!BU155 )</f>
        <v>0</v>
      </c>
      <c r="BV16" s="59">
        <f ca="1">-SUM(Objects!BV74,Objects!BV155 )</f>
        <v>0</v>
      </c>
      <c r="BW16" s="59">
        <f ca="1">-SUM(Objects!BW74,Objects!BW155 )</f>
        <v>0</v>
      </c>
      <c r="BX16" s="59">
        <f ca="1">-SUM(Objects!BX74,Objects!BX155 )</f>
        <v>0</v>
      </c>
      <c r="BY16" s="59">
        <f ca="1">-SUM(Objects!BY74,Objects!BY155 )</f>
        <v>0</v>
      </c>
      <c r="BZ16" s="59">
        <f ca="1">-SUM(Objects!BZ74,Objects!BZ155 )</f>
        <v>0</v>
      </c>
      <c r="CA16" s="59">
        <f ca="1">-SUM(Objects!CA74,Objects!CA155 )</f>
        <v>0</v>
      </c>
      <c r="CB16" s="59">
        <f ca="1">-SUM(Objects!CB74,Objects!CB155 )</f>
        <v>0</v>
      </c>
      <c r="CC16" s="59">
        <f ca="1">-SUM(Objects!CC74,Objects!CC155 )</f>
        <v>0</v>
      </c>
      <c r="CD16" s="59">
        <f ca="1">-SUM(Objects!CD74,Objects!CD155 )</f>
        <v>0</v>
      </c>
      <c r="CE16" s="59">
        <f ca="1">-SUM(Objects!CE74,Objects!CE155 )</f>
        <v>0</v>
      </c>
      <c r="CF16" s="59">
        <f ca="1">-SUM(Objects!CF74,Objects!CF155 )</f>
        <v>0</v>
      </c>
      <c r="CG16" s="59">
        <f ca="1">-SUM(Objects!CG74,Objects!CG155 )</f>
        <v>0</v>
      </c>
      <c r="CH16" s="59">
        <f ca="1">-SUM(Objects!CH74,Objects!CH155 )</f>
        <v>0</v>
      </c>
      <c r="CI16" s="59">
        <f ca="1">-SUM(Objects!CI74,Objects!CI155 )</f>
        <v>0</v>
      </c>
      <c r="CJ16" s="59">
        <f ca="1">-SUM(Objects!CJ74,Objects!CJ155 )</f>
        <v>0</v>
      </c>
      <c r="CK16" s="59">
        <f ca="1">-SUM(Objects!CK74,Objects!CK155 )</f>
        <v>0</v>
      </c>
      <c r="CL16" s="59">
        <f ca="1">-SUM(Objects!CL74,Objects!CL155 )</f>
        <v>0</v>
      </c>
      <c r="CM16" s="59">
        <f ca="1">-SUM(Objects!CM74,Objects!CM155 )</f>
        <v>0</v>
      </c>
      <c r="CN16" s="59">
        <f ca="1">-SUM(Objects!CN74,Objects!CN155 )</f>
        <v>0</v>
      </c>
      <c r="CO16" s="59">
        <f ca="1">-SUM(Objects!CO74,Objects!CO155 )</f>
        <v>0</v>
      </c>
      <c r="CP16" s="59">
        <f ca="1">-SUM(Objects!CP74,Objects!CP155 )</f>
        <v>0</v>
      </c>
      <c r="CQ16" s="59">
        <f ca="1">-SUM(Objects!CQ74,Objects!CQ155 )</f>
        <v>0</v>
      </c>
      <c r="CR16" s="59">
        <f ca="1">-SUM(Objects!CR74,Objects!CR155 )</f>
        <v>0</v>
      </c>
      <c r="CS16" s="59">
        <f ca="1">-SUM(Objects!CS74,Objects!CS155 )</f>
        <v>0</v>
      </c>
      <c r="CT16" s="59">
        <f ca="1">-SUM(Objects!CT74,Objects!CT155 )</f>
        <v>0</v>
      </c>
      <c r="CU16" s="59">
        <f ca="1">-SUM(Objects!CU74,Objects!CU155 )</f>
        <v>0</v>
      </c>
      <c r="CV16" s="59">
        <f ca="1">-SUM(Objects!CV74,Objects!CV155 )</f>
        <v>0</v>
      </c>
      <c r="CW16" s="59">
        <f ca="1">-SUM(Objects!CW74,Objects!CW155 )</f>
        <v>0</v>
      </c>
      <c r="CX16" s="59">
        <f ca="1">-SUM(Objects!CX74,Objects!CX155 )</f>
        <v>0</v>
      </c>
      <c r="CY16" s="59">
        <f ca="1">-SUM(Objects!CY74,Objects!CY155 )</f>
        <v>0</v>
      </c>
      <c r="CZ16" s="59">
        <f ca="1">-SUM(Objects!CZ74,Objects!CZ155 )</f>
        <v>0</v>
      </c>
      <c r="DA16" s="59">
        <f ca="1">-SUM(Objects!DA74,Objects!DA155 )</f>
        <v>0</v>
      </c>
      <c r="DB16" s="59">
        <f ca="1">-SUM(Objects!DB74,Objects!DB155 )</f>
        <v>0</v>
      </c>
      <c r="DC16" s="59">
        <f ca="1">-SUM(Objects!DC74,Objects!DC155 )</f>
        <v>0</v>
      </c>
      <c r="DD16" s="59">
        <f ca="1">-SUM(Objects!DD74,Objects!DD155 )</f>
        <v>0</v>
      </c>
      <c r="DE16" s="59">
        <f ca="1">-SUM(Objects!DE74,Objects!DE155 )</f>
        <v>0</v>
      </c>
      <c r="DF16" s="59">
        <f ca="1">-SUM(Objects!DF74,Objects!DF155 )</f>
        <v>0</v>
      </c>
      <c r="DG16" s="59">
        <f ca="1">-SUM(Objects!DG74,Objects!DG155 )</f>
        <v>0</v>
      </c>
      <c r="DH16" s="59">
        <f ca="1">-SUM(Objects!DH74,Objects!DH155 )</f>
        <v>0</v>
      </c>
      <c r="DI16" s="59">
        <f ca="1">-SUM(Objects!DI74,Objects!DI155 )</f>
        <v>0</v>
      </c>
      <c r="DJ16" s="59">
        <f ca="1">-SUM(Objects!DJ74,Objects!DJ155 )</f>
        <v>0</v>
      </c>
      <c r="DK16" s="59">
        <f ca="1">-SUM(Objects!DK74,Objects!DK155 )</f>
        <v>0</v>
      </c>
      <c r="DL16" s="59">
        <f ca="1">-SUM(Objects!DL74,Objects!DL155 )</f>
        <v>0</v>
      </c>
      <c r="DM16" s="59">
        <f ca="1">-SUM(Objects!DM74,Objects!DM155 )</f>
        <v>0</v>
      </c>
      <c r="DN16" s="59">
        <f ca="1">-SUM(Objects!DN74,Objects!DN155 )</f>
        <v>0</v>
      </c>
      <c r="DO16" s="59">
        <f ca="1">-SUM(Objects!DO74,Objects!DO155 )</f>
        <v>0</v>
      </c>
      <c r="DP16" s="59">
        <f ca="1">-SUM(Objects!DP74,Objects!DP155 )</f>
        <v>0</v>
      </c>
      <c r="DQ16" s="59">
        <f ca="1">-SUM(Objects!DQ74,Objects!DQ155 )</f>
        <v>0</v>
      </c>
      <c r="DR16" s="59">
        <f ca="1">-SUM(Objects!DR74,Objects!DR155 )</f>
        <v>0</v>
      </c>
      <c r="DS16" s="59">
        <f ca="1">-SUM(Objects!DS74,Objects!DS155 )</f>
        <v>0</v>
      </c>
      <c r="DT16" s="59">
        <f ca="1">-SUM(Objects!DT74,Objects!DT155 )</f>
        <v>0</v>
      </c>
      <c r="DU16" s="59">
        <f ca="1">-SUM(Objects!DU74,Objects!DU155 )</f>
        <v>0</v>
      </c>
      <c r="DV16" s="59">
        <f ca="1">-SUM(Objects!DV74,Objects!DV155 )</f>
        <v>0</v>
      </c>
      <c r="DW16" s="59">
        <f ca="1">-SUM(Objects!DW74,Objects!DW155 )</f>
        <v>0</v>
      </c>
      <c r="DX16" s="59">
        <f ca="1">-SUM(Objects!DX74,Objects!DX155 )</f>
        <v>0</v>
      </c>
      <c r="DY16" s="59">
        <f ca="1">-SUM(Objects!DY74,Objects!DY155 )</f>
        <v>0</v>
      </c>
      <c r="DZ16" s="59">
        <f ca="1">-SUM(Objects!DZ74,Objects!DZ155 )</f>
        <v>0</v>
      </c>
      <c r="EA16" s="59">
        <f ca="1">-SUM(Objects!EA74,Objects!EA155 )</f>
        <v>0</v>
      </c>
      <c r="EB16" s="59">
        <f ca="1">-SUM(Objects!EB74,Objects!EB155 )</f>
        <v>0</v>
      </c>
      <c r="EC16" s="59">
        <f ca="1">-SUM(Objects!EC74,Objects!EC155 )</f>
        <v>0</v>
      </c>
      <c r="ED16" s="59">
        <f ca="1">-SUM(Objects!ED74,Objects!ED155 )</f>
        <v>0</v>
      </c>
      <c r="EE16" s="59">
        <f ca="1">-SUM(Objects!EE74,Objects!EE155 )</f>
        <v>0</v>
      </c>
      <c r="EF16" s="59">
        <f ca="1">-SUM(Objects!EF74,Objects!EF155 )</f>
        <v>0</v>
      </c>
      <c r="EG16" s="59">
        <f ca="1">-SUM(Objects!EG74,Objects!EG155 )</f>
        <v>0</v>
      </c>
      <c r="EH16" s="59">
        <f ca="1">-SUM(Objects!EH74,Objects!EH155 )</f>
        <v>0</v>
      </c>
      <c r="EI16" s="59">
        <f ca="1">-SUM(Objects!EI74,Objects!EI155 )</f>
        <v>0</v>
      </c>
      <c r="EJ16" s="59">
        <f ca="1">-SUM(Objects!EJ74,Objects!EJ155 )</f>
        <v>0</v>
      </c>
      <c r="EK16" s="59">
        <f ca="1">-SUM(Objects!EK74,Objects!EK155 )</f>
        <v>0</v>
      </c>
      <c r="EL16" s="59">
        <f ca="1">-SUM(Objects!EL74,Objects!EL155 )</f>
        <v>0</v>
      </c>
      <c r="EM16" s="59">
        <f ca="1">-SUM(Objects!EM74,Objects!EM155 )</f>
        <v>0</v>
      </c>
      <c r="EN16" s="59">
        <f ca="1">-SUM(Objects!EN74,Objects!EN155 )</f>
        <v>0</v>
      </c>
      <c r="EO16" s="59">
        <f ca="1">-SUM(Objects!EO74,Objects!EO155 )</f>
        <v>0</v>
      </c>
      <c r="EP16" s="59">
        <f ca="1">-SUM(Objects!EP74,Objects!EP155 )</f>
        <v>0</v>
      </c>
      <c r="EQ16" s="59">
        <f ca="1">-SUM(Objects!EQ74,Objects!EQ155 )</f>
        <v>0</v>
      </c>
      <c r="ER16" s="59">
        <f ca="1">-SUM(Objects!ER74,Objects!ER155 )</f>
        <v>0</v>
      </c>
      <c r="ES16" s="59">
        <f ca="1">-SUM(Objects!ES74,Objects!ES155 )</f>
        <v>0</v>
      </c>
      <c r="ET16" s="59">
        <f ca="1">-SUM(Objects!ET74,Objects!ET155 )</f>
        <v>0</v>
      </c>
      <c r="EU16" s="59">
        <f ca="1">-SUM(Objects!EU74,Objects!EU155 )</f>
        <v>0</v>
      </c>
      <c r="EV16" s="59">
        <f ca="1">-SUM(Objects!EV74,Objects!EV155 )</f>
        <v>0</v>
      </c>
      <c r="EW16" s="59">
        <f ca="1">-SUM(Objects!EW74,Objects!EW155 )</f>
        <v>0</v>
      </c>
      <c r="EX16" s="59">
        <f ca="1">-SUM(Objects!EX74,Objects!EX155 )</f>
        <v>0</v>
      </c>
      <c r="EY16" s="59">
        <f ca="1">-SUM(Objects!EY74,Objects!EY155 )</f>
        <v>0</v>
      </c>
      <c r="EZ16" s="59">
        <f ca="1">-SUM(Objects!EZ74,Objects!EZ155 )</f>
        <v>0</v>
      </c>
      <c r="FA16" s="59">
        <f ca="1">-SUM(Objects!FA74,Objects!FA155 )</f>
        <v>0</v>
      </c>
      <c r="FB16" s="59">
        <f ca="1">-SUM(Objects!FB74,Objects!FB155 )</f>
        <v>0</v>
      </c>
      <c r="FC16" s="59">
        <f ca="1">-SUM(Objects!FC74,Objects!FC155 )</f>
        <v>0</v>
      </c>
      <c r="FD16" s="59">
        <f ca="1">-SUM(Objects!FD74,Objects!FD155 )</f>
        <v>0</v>
      </c>
      <c r="FE16" s="59">
        <f ca="1">-SUM(Objects!FE74,Objects!FE155 )</f>
        <v>0</v>
      </c>
      <c r="FF16" s="59">
        <f ca="1">-SUM(Objects!FF74,Objects!FF155 )</f>
        <v>0</v>
      </c>
      <c r="FG16" s="59">
        <f ca="1">-SUM(Objects!FG74,Objects!FG155 )</f>
        <v>0</v>
      </c>
      <c r="FH16" s="59">
        <f ca="1">-SUM(Objects!FH74,Objects!FH155 )</f>
        <v>0</v>
      </c>
      <c r="FI16" s="59">
        <f ca="1">-SUM(Objects!FI74,Objects!FI155 )</f>
        <v>0</v>
      </c>
      <c r="FJ16" s="59">
        <f ca="1">-SUM(Objects!FJ74,Objects!FJ155 )</f>
        <v>0</v>
      </c>
      <c r="FK16" s="59">
        <f ca="1">-SUM(Objects!FK74,Objects!FK155 )</f>
        <v>0</v>
      </c>
      <c r="FL16" s="59">
        <f ca="1">-SUM(Objects!FL74,Objects!FL155 )</f>
        <v>0</v>
      </c>
      <c r="FM16" s="59">
        <f ca="1">-SUM(Objects!FM74,Objects!FM155 )</f>
        <v>0</v>
      </c>
      <c r="FN16" s="59">
        <f ca="1">-SUM(Objects!FN74,Objects!FN155 )</f>
        <v>0</v>
      </c>
      <c r="FO16" s="59">
        <f ca="1">-SUM(Objects!FO74,Objects!FO155 )</f>
        <v>0</v>
      </c>
      <c r="FP16" s="59">
        <f ca="1">-SUM(Objects!FP74,Objects!FP155 )</f>
        <v>0</v>
      </c>
      <c r="FQ16" s="59">
        <f ca="1">-SUM(Objects!FQ74,Objects!FQ155 )</f>
        <v>0</v>
      </c>
      <c r="FR16" s="59">
        <f ca="1">-SUM(Objects!FR74,Objects!FR155 )</f>
        <v>0</v>
      </c>
      <c r="FS16" s="59">
        <f ca="1">-SUM(Objects!FS74,Objects!FS155 )</f>
        <v>0</v>
      </c>
      <c r="FT16" s="59">
        <f ca="1">-SUM(Objects!FT74,Objects!FT155 )</f>
        <v>0</v>
      </c>
      <c r="FU16" s="59">
        <f ca="1">-SUM(Objects!FU74,Objects!FU155 )</f>
        <v>0</v>
      </c>
      <c r="FV16" s="59">
        <f ca="1">-SUM(Objects!FV74,Objects!FV155 )</f>
        <v>0</v>
      </c>
      <c r="FW16" s="59">
        <f ca="1">-SUM(Objects!FW74,Objects!FW155 )</f>
        <v>0</v>
      </c>
      <c r="FX16" s="59">
        <f ca="1">-SUM(Objects!FX74,Objects!FX155 )</f>
        <v>0</v>
      </c>
      <c r="FY16" s="59">
        <f ca="1">-SUM(Objects!FY74,Objects!FY155 )</f>
        <v>0</v>
      </c>
      <c r="FZ16" s="59">
        <f ca="1">-SUM(Objects!FZ74,Objects!FZ155 )</f>
        <v>0</v>
      </c>
      <c r="GA16" s="59">
        <f ca="1">-SUM(Objects!GA74,Objects!GA155 )</f>
        <v>0</v>
      </c>
      <c r="GB16" s="59">
        <f ca="1">-SUM(Objects!GB74,Objects!GB155 )</f>
        <v>0</v>
      </c>
      <c r="GC16" s="59">
        <f ca="1">-SUM(Objects!GC74,Objects!GC155 )</f>
        <v>0</v>
      </c>
      <c r="GD16" s="59">
        <f ca="1">-SUM(Objects!GD74,Objects!GD155 )</f>
        <v>0</v>
      </c>
      <c r="GE16" s="59">
        <f ca="1">-SUM(Objects!GE74,Objects!GE155 )</f>
        <v>0</v>
      </c>
      <c r="GF16" s="59">
        <f ca="1">-SUM(Objects!GF74,Objects!GF155 )</f>
        <v>0</v>
      </c>
      <c r="GG16" s="59">
        <f ca="1">-SUM(Objects!GG74,Objects!GG155 )</f>
        <v>0</v>
      </c>
      <c r="GH16" s="59">
        <f ca="1">-SUM(Objects!GH74,Objects!GH155 )</f>
        <v>0</v>
      </c>
      <c r="GI16" s="59">
        <f ca="1">-SUM(Objects!GI74,Objects!GI155 )</f>
        <v>0</v>
      </c>
      <c r="GJ16" s="59">
        <f ca="1">-SUM(Objects!GJ74,Objects!GJ155 )</f>
        <v>0</v>
      </c>
      <c r="GK16" s="59">
        <f ca="1">-SUM(Objects!GK74,Objects!GK155 )</f>
        <v>0</v>
      </c>
      <c r="GL16" s="59">
        <f ca="1">-SUM(Objects!GL74,Objects!GL155 )</f>
        <v>0</v>
      </c>
      <c r="GM16" s="59">
        <f ca="1">-SUM(Objects!GM74,Objects!GM155 )</f>
        <v>0</v>
      </c>
      <c r="GN16" s="59">
        <f ca="1">-SUM(Objects!GN74,Objects!GN155 )</f>
        <v>0</v>
      </c>
      <c r="GO16" s="59">
        <f ca="1">-SUM(Objects!GO74,Objects!GO155 )</f>
        <v>0</v>
      </c>
      <c r="GP16" s="59">
        <f ca="1">-SUM(Objects!GP74,Objects!GP155 )</f>
        <v>0</v>
      </c>
      <c r="GQ16" s="59">
        <f ca="1">-SUM(Objects!GQ74,Objects!GQ155 )</f>
        <v>0</v>
      </c>
      <c r="GR16" s="59">
        <f ca="1">-SUM(Objects!GR74,Objects!GR155 )</f>
        <v>0</v>
      </c>
      <c r="GS16" s="59">
        <f ca="1">-SUM(Objects!GS74,Objects!GS155 )</f>
        <v>0</v>
      </c>
      <c r="GT16" s="59">
        <f ca="1">-SUM(Objects!GT74,Objects!GT155 )</f>
        <v>0</v>
      </c>
      <c r="GU16" s="59">
        <f ca="1">-SUM(Objects!GU74,Objects!GU155 )</f>
        <v>0</v>
      </c>
      <c r="GV16" s="59">
        <f ca="1">-SUM(Objects!GV74,Objects!GV155 )</f>
        <v>0</v>
      </c>
      <c r="GW16" s="59">
        <f ca="1">-SUM(Objects!GW74,Objects!GW155 )</f>
        <v>0</v>
      </c>
      <c r="GX16" s="59">
        <f ca="1">-SUM(Objects!GX74,Objects!GX155 )</f>
        <v>0</v>
      </c>
      <c r="GY16" s="59">
        <f ca="1">-SUM(Objects!GY74,Objects!GY155 )</f>
        <v>0</v>
      </c>
      <c r="GZ16" s="59">
        <f ca="1">-SUM(Objects!GZ74,Objects!GZ155 )</f>
        <v>0</v>
      </c>
      <c r="HA16" s="59">
        <f ca="1">-SUM(Objects!HA74,Objects!HA155 )</f>
        <v>0</v>
      </c>
      <c r="HB16" s="59">
        <f ca="1">-SUM(Objects!HB74,Objects!HB155 )</f>
        <v>0</v>
      </c>
      <c r="HC16" s="59">
        <f ca="1">-SUM(Objects!HC74,Objects!HC155 )</f>
        <v>0</v>
      </c>
      <c r="HD16" s="59">
        <f ca="1">-SUM(Objects!HD74,Objects!HD155 )</f>
        <v>0</v>
      </c>
      <c r="HE16" s="59">
        <f ca="1">-SUM(Objects!HE74,Objects!HE155 )</f>
        <v>0</v>
      </c>
      <c r="HF16" s="59">
        <f ca="1">-SUM(Objects!HF74,Objects!HF155 )</f>
        <v>0</v>
      </c>
      <c r="HG16" s="59">
        <f ca="1">-SUM(Objects!HG74,Objects!HG155 )</f>
        <v>0</v>
      </c>
      <c r="HH16" s="59">
        <f ca="1">-SUM(Objects!HH74,Objects!HH155 )</f>
        <v>0</v>
      </c>
      <c r="HI16" s="59">
        <f ca="1">-SUM(Objects!HI74,Objects!HI155 )</f>
        <v>0</v>
      </c>
      <c r="HJ16" s="59">
        <f ca="1">-SUM(Objects!HJ74,Objects!HJ155 )</f>
        <v>0</v>
      </c>
      <c r="HK16" s="59">
        <f ca="1">-SUM(Objects!HK74,Objects!HK155 )</f>
        <v>0</v>
      </c>
      <c r="HL16" s="59">
        <f ca="1">-SUM(Objects!HL74,Objects!HL155 )</f>
        <v>0</v>
      </c>
      <c r="HM16" s="59">
        <f ca="1">-SUM(Objects!HM74,Objects!HM155 )</f>
        <v>0</v>
      </c>
      <c r="HN16" s="59">
        <f ca="1">-SUM(Objects!HN74,Objects!HN155 )</f>
        <v>0</v>
      </c>
      <c r="HO16" s="59">
        <f ca="1">-SUM(Objects!HO74,Objects!HO155 )</f>
        <v>0</v>
      </c>
      <c r="HP16" s="59">
        <f ca="1">-SUM(Objects!HP74,Objects!HP155 )</f>
        <v>0</v>
      </c>
      <c r="HQ16" s="59">
        <f ca="1">-SUM(Objects!HQ74,Objects!HQ155 )</f>
        <v>0</v>
      </c>
      <c r="HR16" s="59">
        <f ca="1">-SUM(Objects!HR74,Objects!HR155 )</f>
        <v>0</v>
      </c>
      <c r="HS16" s="59">
        <f ca="1">-SUM(Objects!HS74,Objects!HS155 )</f>
        <v>0</v>
      </c>
      <c r="HT16" s="59">
        <f ca="1">-SUM(Objects!HT74,Objects!HT155 )</f>
        <v>0</v>
      </c>
      <c r="HU16" s="59">
        <f ca="1">-SUM(Objects!HU74,Objects!HU155 )</f>
        <v>0</v>
      </c>
      <c r="HV16" s="59">
        <f ca="1">-SUM(Objects!HV74,Objects!HV155 )</f>
        <v>0</v>
      </c>
      <c r="HW16" s="59">
        <f ca="1">-SUM(Objects!HW74,Objects!HW155 )</f>
        <v>0</v>
      </c>
      <c r="HX16" s="59">
        <f ca="1">-SUM(Objects!HX74,Objects!HX155 )</f>
        <v>0</v>
      </c>
      <c r="HY16" s="59">
        <f ca="1">-SUM(Objects!HY74,Objects!HY155 )</f>
        <v>0</v>
      </c>
      <c r="HZ16" s="59">
        <f ca="1">-SUM(Objects!HZ74,Objects!HZ155 )</f>
        <v>0</v>
      </c>
      <c r="IA16" s="59">
        <f ca="1">-SUM(Objects!IA74,Objects!IA155 )</f>
        <v>0</v>
      </c>
      <c r="IB16" s="59">
        <f ca="1">-SUM(Objects!IB74,Objects!IB155 )</f>
        <v>0</v>
      </c>
      <c r="IC16" s="59">
        <f ca="1">-SUM(Objects!IC74,Objects!IC155 )</f>
        <v>0</v>
      </c>
      <c r="ID16" s="59">
        <f ca="1">-SUM(Objects!ID74,Objects!ID155 )</f>
        <v>0</v>
      </c>
      <c r="IE16" s="59">
        <f ca="1">-SUM(Objects!IE74,Objects!IE155 )</f>
        <v>0</v>
      </c>
      <c r="IF16" s="59">
        <f ca="1">-SUM(Objects!IF74,Objects!IF155 )</f>
        <v>0</v>
      </c>
      <c r="IG16" s="59">
        <f ca="1">-SUM(Objects!IG74,Objects!IG155 )</f>
        <v>0</v>
      </c>
      <c r="IH16" s="59">
        <f ca="1">-SUM(Objects!IH74,Objects!IH155 )</f>
        <v>0</v>
      </c>
      <c r="II16" s="59">
        <f ca="1">-SUM(Objects!II74,Objects!II155 )</f>
        <v>0</v>
      </c>
      <c r="IJ16" s="59">
        <f ca="1">-SUM(Objects!IJ74,Objects!IJ155 )</f>
        <v>0</v>
      </c>
      <c r="IK16" s="59">
        <f ca="1">-SUM(Objects!IK74,Objects!IK155 )</f>
        <v>0</v>
      </c>
      <c r="IL16" s="59">
        <f ca="1">-SUM(Objects!IL74,Objects!IL155 )</f>
        <v>0</v>
      </c>
    </row>
    <row r="17" spans="2:246" s="48" customFormat="1" x14ac:dyDescent="0.2">
      <c r="B17" s="4" t="s">
        <v>519</v>
      </c>
      <c r="C17" s="56" t="s">
        <v>283</v>
      </c>
      <c r="D17" s="45"/>
      <c r="G17" s="59">
        <f ca="1">-SUM(Objects!G67,Objects!G148 )</f>
        <v>-500</v>
      </c>
      <c r="H17" s="59">
        <f ca="1">-SUM(Objects!H67,Objects!H148 )</f>
        <v>-2050</v>
      </c>
      <c r="I17" s="59">
        <f ca="1">-SUM(Objects!I67,Objects!I148 )</f>
        <v>-1250</v>
      </c>
      <c r="J17" s="59">
        <f ca="1">-SUM(Objects!J67,Objects!J148 )</f>
        <v>-1000</v>
      </c>
      <c r="K17" s="59">
        <f ca="1">-SUM(Objects!K67,Objects!K148 )</f>
        <v>-1000</v>
      </c>
      <c r="L17" s="59">
        <f ca="1">-SUM(Objects!L67,Objects!L148 )</f>
        <v>-2500</v>
      </c>
      <c r="M17" s="59">
        <f ca="1">-SUM(Objects!M67,Objects!M148 )</f>
        <v>-500</v>
      </c>
      <c r="N17" s="59">
        <f ca="1">-SUM(Objects!N67,Objects!N148 )</f>
        <v>-2600</v>
      </c>
      <c r="O17" s="59">
        <f ca="1">-SUM(Objects!O67,Objects!O148 )</f>
        <v>-2600</v>
      </c>
      <c r="P17" s="59">
        <f ca="1">-SUM(Objects!P67,Objects!P148 )</f>
        <v>-3650</v>
      </c>
      <c r="Q17" s="59">
        <f ca="1">-SUM(Objects!Q67,Objects!Q148 )</f>
        <v>-3650</v>
      </c>
      <c r="R17" s="59">
        <f ca="1">-SUM(Objects!R67,Objects!R148 )</f>
        <v>-3000</v>
      </c>
      <c r="S17" s="59">
        <f>-SUM(Objects!S67,Objects!S148 )</f>
        <v>0</v>
      </c>
      <c r="T17" s="59">
        <f>-SUM(Objects!T67,Objects!T148 )</f>
        <v>0</v>
      </c>
      <c r="U17" s="59">
        <f>-SUM(Objects!U67,Objects!U148 )</f>
        <v>0</v>
      </c>
      <c r="V17" s="59">
        <f>-SUM(Objects!V67,Objects!V148 )</f>
        <v>0</v>
      </c>
      <c r="W17" s="59">
        <f>-SUM(Objects!W67,Objects!W148 )</f>
        <v>0</v>
      </c>
      <c r="X17" s="59">
        <f>-SUM(Objects!X67,Objects!X148 )</f>
        <v>0</v>
      </c>
      <c r="Y17" s="59">
        <f>-SUM(Objects!Y67,Objects!Y148 )</f>
        <v>0</v>
      </c>
      <c r="Z17" s="59">
        <f>-SUM(Objects!Z67,Objects!Z148 )</f>
        <v>0</v>
      </c>
      <c r="AA17" s="59">
        <f>-SUM(Objects!AA67,Objects!AA148 )</f>
        <v>0</v>
      </c>
      <c r="AB17" s="59">
        <f>-SUM(Objects!AB67,Objects!AB148 )</f>
        <v>0</v>
      </c>
      <c r="AC17" s="59">
        <f>-SUM(Objects!AC67,Objects!AC148 )</f>
        <v>0</v>
      </c>
      <c r="AD17" s="59">
        <f>-SUM(Objects!AD67,Objects!AD148 )</f>
        <v>0</v>
      </c>
      <c r="AE17" s="59">
        <f>-SUM(Objects!AE67,Objects!AE148 )</f>
        <v>0</v>
      </c>
      <c r="AF17" s="59">
        <f>-SUM(Objects!AF67,Objects!AF148 )</f>
        <v>0</v>
      </c>
      <c r="AG17" s="59">
        <f>-SUM(Objects!AG67,Objects!AG148 )</f>
        <v>0</v>
      </c>
      <c r="AH17" s="59">
        <f>-SUM(Objects!AH67,Objects!AH148 )</f>
        <v>0</v>
      </c>
      <c r="AI17" s="59">
        <f>-SUM(Objects!AI67,Objects!AI148 )</f>
        <v>0</v>
      </c>
      <c r="AJ17" s="59">
        <f>-SUM(Objects!AJ67,Objects!AJ148 )</f>
        <v>0</v>
      </c>
      <c r="AK17" s="59">
        <f>-SUM(Objects!AK67,Objects!AK148 )</f>
        <v>0</v>
      </c>
      <c r="AL17" s="59">
        <f>-SUM(Objects!AL67,Objects!AL148 )</f>
        <v>0</v>
      </c>
      <c r="AM17" s="59">
        <f>-SUM(Objects!AM67,Objects!AM148 )</f>
        <v>0</v>
      </c>
      <c r="AN17" s="59">
        <f>-SUM(Objects!AN67,Objects!AN148 )</f>
        <v>0</v>
      </c>
      <c r="AO17" s="59">
        <f>-SUM(Objects!AO67,Objects!AO148 )</f>
        <v>0</v>
      </c>
      <c r="AP17" s="59">
        <f>-SUM(Objects!AP67,Objects!AP148 )</f>
        <v>0</v>
      </c>
      <c r="AQ17" s="59">
        <f>-SUM(Objects!AQ67,Objects!AQ148 )</f>
        <v>0</v>
      </c>
      <c r="AR17" s="59">
        <f>-SUM(Objects!AR67,Objects!AR148 )</f>
        <v>0</v>
      </c>
      <c r="AS17" s="59">
        <f>-SUM(Objects!AS67,Objects!AS148 )</f>
        <v>0</v>
      </c>
      <c r="AT17" s="59">
        <f>-SUM(Objects!AT67,Objects!AT148 )</f>
        <v>0</v>
      </c>
      <c r="AU17" s="59">
        <f>-SUM(Objects!AU67,Objects!AU148 )</f>
        <v>0</v>
      </c>
      <c r="AV17" s="59">
        <f>-SUM(Objects!AV67,Objects!AV148 )</f>
        <v>0</v>
      </c>
      <c r="AW17" s="59">
        <f>-SUM(Objects!AW67,Objects!AW148 )</f>
        <v>0</v>
      </c>
      <c r="AX17" s="59">
        <f>-SUM(Objects!AX67,Objects!AX148 )</f>
        <v>0</v>
      </c>
      <c r="AY17" s="59">
        <f>-SUM(Objects!AY67,Objects!AY148 )</f>
        <v>0</v>
      </c>
      <c r="AZ17" s="59">
        <f>-SUM(Objects!AZ67,Objects!AZ148 )</f>
        <v>0</v>
      </c>
      <c r="BA17" s="59">
        <f>-SUM(Objects!BA67,Objects!BA148 )</f>
        <v>0</v>
      </c>
      <c r="BB17" s="59">
        <f>-SUM(Objects!BB67,Objects!BB148 )</f>
        <v>0</v>
      </c>
      <c r="BC17" s="59">
        <f>-SUM(Objects!BC67,Objects!BC148 )</f>
        <v>0</v>
      </c>
      <c r="BD17" s="59">
        <f>-SUM(Objects!BD67,Objects!BD148 )</f>
        <v>0</v>
      </c>
      <c r="BE17" s="59">
        <f>-SUM(Objects!BE67,Objects!BE148 )</f>
        <v>0</v>
      </c>
      <c r="BF17" s="59">
        <f>-SUM(Objects!BF67,Objects!BF148 )</f>
        <v>0</v>
      </c>
      <c r="BG17" s="59">
        <f>-SUM(Objects!BG67,Objects!BG148 )</f>
        <v>0</v>
      </c>
      <c r="BH17" s="59">
        <f>-SUM(Objects!BH67,Objects!BH148 )</f>
        <v>0</v>
      </c>
      <c r="BI17" s="59">
        <f>-SUM(Objects!BI67,Objects!BI148 )</f>
        <v>0</v>
      </c>
      <c r="BJ17" s="59">
        <f>-SUM(Objects!BJ67,Objects!BJ148 )</f>
        <v>0</v>
      </c>
      <c r="BK17" s="59">
        <f>-SUM(Objects!BK67,Objects!BK148 )</f>
        <v>0</v>
      </c>
      <c r="BL17" s="59">
        <f>-SUM(Objects!BL67,Objects!BL148 )</f>
        <v>0</v>
      </c>
      <c r="BM17" s="59">
        <f>-SUM(Objects!BM67,Objects!BM148 )</f>
        <v>0</v>
      </c>
      <c r="BN17" s="59">
        <f>-SUM(Objects!BN67,Objects!BN148 )</f>
        <v>0</v>
      </c>
      <c r="BO17" s="59">
        <f>-SUM(Objects!BO67,Objects!BO148 )</f>
        <v>0</v>
      </c>
      <c r="BP17" s="59">
        <f>-SUM(Objects!BP67,Objects!BP148 )</f>
        <v>0</v>
      </c>
      <c r="BQ17" s="59">
        <f>-SUM(Objects!BQ67,Objects!BQ148 )</f>
        <v>0</v>
      </c>
      <c r="BR17" s="59">
        <f>-SUM(Objects!BR67,Objects!BR148 )</f>
        <v>0</v>
      </c>
      <c r="BS17" s="59">
        <f>-SUM(Objects!BS67,Objects!BS148 )</f>
        <v>0</v>
      </c>
      <c r="BT17" s="59">
        <f>-SUM(Objects!BT67,Objects!BT148 )</f>
        <v>0</v>
      </c>
      <c r="BU17" s="59">
        <f>-SUM(Objects!BU67,Objects!BU148 )</f>
        <v>0</v>
      </c>
      <c r="BV17" s="59">
        <f>-SUM(Objects!BV67,Objects!BV148 )</f>
        <v>0</v>
      </c>
      <c r="BW17" s="59">
        <f>-SUM(Objects!BW67,Objects!BW148 )</f>
        <v>0</v>
      </c>
      <c r="BX17" s="59">
        <f>-SUM(Objects!BX67,Objects!BX148 )</f>
        <v>0</v>
      </c>
      <c r="BY17" s="59">
        <f>-SUM(Objects!BY67,Objects!BY148 )</f>
        <v>0</v>
      </c>
      <c r="BZ17" s="59">
        <f>-SUM(Objects!BZ67,Objects!BZ148 )</f>
        <v>0</v>
      </c>
      <c r="CA17" s="59">
        <f>-SUM(Objects!CA67,Objects!CA148 )</f>
        <v>0</v>
      </c>
      <c r="CB17" s="59">
        <f>-SUM(Objects!CB67,Objects!CB148 )</f>
        <v>0</v>
      </c>
      <c r="CC17" s="59">
        <f>-SUM(Objects!CC67,Objects!CC148 )</f>
        <v>0</v>
      </c>
      <c r="CD17" s="59">
        <f>-SUM(Objects!CD67,Objects!CD148 )</f>
        <v>0</v>
      </c>
      <c r="CE17" s="59">
        <f>-SUM(Objects!CE67,Objects!CE148 )</f>
        <v>0</v>
      </c>
      <c r="CF17" s="59">
        <f>-SUM(Objects!CF67,Objects!CF148 )</f>
        <v>0</v>
      </c>
      <c r="CG17" s="59">
        <f>-SUM(Objects!CG67,Objects!CG148 )</f>
        <v>0</v>
      </c>
      <c r="CH17" s="59">
        <f>-SUM(Objects!CH67,Objects!CH148 )</f>
        <v>0</v>
      </c>
      <c r="CI17" s="59">
        <f>-SUM(Objects!CI67,Objects!CI148 )</f>
        <v>0</v>
      </c>
      <c r="CJ17" s="59">
        <f>-SUM(Objects!CJ67,Objects!CJ148 )</f>
        <v>0</v>
      </c>
      <c r="CK17" s="59">
        <f>-SUM(Objects!CK67,Objects!CK148 )</f>
        <v>0</v>
      </c>
      <c r="CL17" s="59">
        <f>-SUM(Objects!CL67,Objects!CL148 )</f>
        <v>0</v>
      </c>
      <c r="CM17" s="59">
        <f>-SUM(Objects!CM67,Objects!CM148 )</f>
        <v>0</v>
      </c>
      <c r="CN17" s="59">
        <f>-SUM(Objects!CN67,Objects!CN148 )</f>
        <v>0</v>
      </c>
      <c r="CO17" s="59">
        <f>-SUM(Objects!CO67,Objects!CO148 )</f>
        <v>0</v>
      </c>
      <c r="CP17" s="59">
        <f>-SUM(Objects!CP67,Objects!CP148 )</f>
        <v>0</v>
      </c>
      <c r="CQ17" s="59">
        <f>-SUM(Objects!CQ67,Objects!CQ148 )</f>
        <v>0</v>
      </c>
      <c r="CR17" s="59">
        <f>-SUM(Objects!CR67,Objects!CR148 )</f>
        <v>0</v>
      </c>
      <c r="CS17" s="59">
        <f>-SUM(Objects!CS67,Objects!CS148 )</f>
        <v>0</v>
      </c>
      <c r="CT17" s="59">
        <f>-SUM(Objects!CT67,Objects!CT148 )</f>
        <v>0</v>
      </c>
      <c r="CU17" s="59">
        <f>-SUM(Objects!CU67,Objects!CU148 )</f>
        <v>0</v>
      </c>
      <c r="CV17" s="59">
        <f>-SUM(Objects!CV67,Objects!CV148 )</f>
        <v>0</v>
      </c>
      <c r="CW17" s="59">
        <f>-SUM(Objects!CW67,Objects!CW148 )</f>
        <v>0</v>
      </c>
      <c r="CX17" s="59">
        <f>-SUM(Objects!CX67,Objects!CX148 )</f>
        <v>0</v>
      </c>
      <c r="CY17" s="59">
        <f>-SUM(Objects!CY67,Objects!CY148 )</f>
        <v>0</v>
      </c>
      <c r="CZ17" s="59">
        <f>-SUM(Objects!CZ67,Objects!CZ148 )</f>
        <v>0</v>
      </c>
      <c r="DA17" s="59">
        <f>-SUM(Objects!DA67,Objects!DA148 )</f>
        <v>0</v>
      </c>
      <c r="DB17" s="59">
        <f>-SUM(Objects!DB67,Objects!DB148 )</f>
        <v>0</v>
      </c>
      <c r="DC17" s="59">
        <f>-SUM(Objects!DC67,Objects!DC148 )</f>
        <v>0</v>
      </c>
      <c r="DD17" s="59">
        <f>-SUM(Objects!DD67,Objects!DD148 )</f>
        <v>0</v>
      </c>
      <c r="DE17" s="59">
        <f>-SUM(Objects!DE67,Objects!DE148 )</f>
        <v>0</v>
      </c>
      <c r="DF17" s="59">
        <f>-SUM(Objects!DF67,Objects!DF148 )</f>
        <v>0</v>
      </c>
      <c r="DG17" s="59">
        <f>-SUM(Objects!DG67,Objects!DG148 )</f>
        <v>0</v>
      </c>
      <c r="DH17" s="59">
        <f>-SUM(Objects!DH67,Objects!DH148 )</f>
        <v>0</v>
      </c>
      <c r="DI17" s="59">
        <f>-SUM(Objects!DI67,Objects!DI148 )</f>
        <v>0</v>
      </c>
      <c r="DJ17" s="59">
        <f>-SUM(Objects!DJ67,Objects!DJ148 )</f>
        <v>0</v>
      </c>
      <c r="DK17" s="59">
        <f>-SUM(Objects!DK67,Objects!DK148 )</f>
        <v>0</v>
      </c>
      <c r="DL17" s="59">
        <f>-SUM(Objects!DL67,Objects!DL148 )</f>
        <v>0</v>
      </c>
      <c r="DM17" s="59">
        <f>-SUM(Objects!DM67,Objects!DM148 )</f>
        <v>0</v>
      </c>
      <c r="DN17" s="59">
        <f>-SUM(Objects!DN67,Objects!DN148 )</f>
        <v>0</v>
      </c>
      <c r="DO17" s="59">
        <f>-SUM(Objects!DO67,Objects!DO148 )</f>
        <v>0</v>
      </c>
      <c r="DP17" s="59">
        <f>-SUM(Objects!DP67,Objects!DP148 )</f>
        <v>0</v>
      </c>
      <c r="DQ17" s="59">
        <f>-SUM(Objects!DQ67,Objects!DQ148 )</f>
        <v>0</v>
      </c>
      <c r="DR17" s="59">
        <f>-SUM(Objects!DR67,Objects!DR148 )</f>
        <v>0</v>
      </c>
      <c r="DS17" s="59">
        <f>-SUM(Objects!DS67,Objects!DS148 )</f>
        <v>0</v>
      </c>
      <c r="DT17" s="59">
        <f>-SUM(Objects!DT67,Objects!DT148 )</f>
        <v>0</v>
      </c>
      <c r="DU17" s="59">
        <f>-SUM(Objects!DU67,Objects!DU148 )</f>
        <v>0</v>
      </c>
      <c r="DV17" s="59">
        <f>-SUM(Objects!DV67,Objects!DV148 )</f>
        <v>0</v>
      </c>
      <c r="DW17" s="59">
        <f>-SUM(Objects!DW67,Objects!DW148 )</f>
        <v>0</v>
      </c>
      <c r="DX17" s="59">
        <f>-SUM(Objects!DX67,Objects!DX148 )</f>
        <v>0</v>
      </c>
      <c r="DY17" s="59">
        <f>-SUM(Objects!DY67,Objects!DY148 )</f>
        <v>0</v>
      </c>
      <c r="DZ17" s="59">
        <f>-SUM(Objects!DZ67,Objects!DZ148 )</f>
        <v>0</v>
      </c>
      <c r="EA17" s="59">
        <f>-SUM(Objects!EA67,Objects!EA148 )</f>
        <v>0</v>
      </c>
      <c r="EB17" s="59">
        <f>-SUM(Objects!EB67,Objects!EB148 )</f>
        <v>0</v>
      </c>
      <c r="EC17" s="59">
        <f>-SUM(Objects!EC67,Objects!EC148 )</f>
        <v>0</v>
      </c>
      <c r="ED17" s="59">
        <f>-SUM(Objects!ED67,Objects!ED148 )</f>
        <v>0</v>
      </c>
      <c r="EE17" s="59">
        <f>-SUM(Objects!EE67,Objects!EE148 )</f>
        <v>0</v>
      </c>
      <c r="EF17" s="59">
        <f>-SUM(Objects!EF67,Objects!EF148 )</f>
        <v>0</v>
      </c>
      <c r="EG17" s="59">
        <f>-SUM(Objects!EG67,Objects!EG148 )</f>
        <v>0</v>
      </c>
      <c r="EH17" s="59">
        <f>-SUM(Objects!EH67,Objects!EH148 )</f>
        <v>0</v>
      </c>
      <c r="EI17" s="59">
        <f>-SUM(Objects!EI67,Objects!EI148 )</f>
        <v>0</v>
      </c>
      <c r="EJ17" s="59">
        <f>-SUM(Objects!EJ67,Objects!EJ148 )</f>
        <v>0</v>
      </c>
      <c r="EK17" s="59">
        <f>-SUM(Objects!EK67,Objects!EK148 )</f>
        <v>0</v>
      </c>
      <c r="EL17" s="59">
        <f>-SUM(Objects!EL67,Objects!EL148 )</f>
        <v>0</v>
      </c>
      <c r="EM17" s="59">
        <f>-SUM(Objects!EM67,Objects!EM148 )</f>
        <v>0</v>
      </c>
      <c r="EN17" s="59">
        <f>-SUM(Objects!EN67,Objects!EN148 )</f>
        <v>0</v>
      </c>
      <c r="EO17" s="59">
        <f>-SUM(Objects!EO67,Objects!EO148 )</f>
        <v>0</v>
      </c>
      <c r="EP17" s="59">
        <f>-SUM(Objects!EP67,Objects!EP148 )</f>
        <v>0</v>
      </c>
      <c r="EQ17" s="59">
        <f>-SUM(Objects!EQ67,Objects!EQ148 )</f>
        <v>0</v>
      </c>
      <c r="ER17" s="59">
        <f>-SUM(Objects!ER67,Objects!ER148 )</f>
        <v>0</v>
      </c>
      <c r="ES17" s="59">
        <f>-SUM(Objects!ES67,Objects!ES148 )</f>
        <v>0</v>
      </c>
      <c r="ET17" s="59">
        <f>-SUM(Objects!ET67,Objects!ET148 )</f>
        <v>0</v>
      </c>
      <c r="EU17" s="59">
        <f>-SUM(Objects!EU67,Objects!EU148 )</f>
        <v>0</v>
      </c>
      <c r="EV17" s="59">
        <f>-SUM(Objects!EV67,Objects!EV148 )</f>
        <v>0</v>
      </c>
      <c r="EW17" s="59">
        <f>-SUM(Objects!EW67,Objects!EW148 )</f>
        <v>0</v>
      </c>
      <c r="EX17" s="59">
        <f>-SUM(Objects!EX67,Objects!EX148 )</f>
        <v>0</v>
      </c>
      <c r="EY17" s="59">
        <f>-SUM(Objects!EY67,Objects!EY148 )</f>
        <v>0</v>
      </c>
      <c r="EZ17" s="59">
        <f>-SUM(Objects!EZ67,Objects!EZ148 )</f>
        <v>0</v>
      </c>
      <c r="FA17" s="59">
        <f>-SUM(Objects!FA67,Objects!FA148 )</f>
        <v>0</v>
      </c>
      <c r="FB17" s="59">
        <f>-SUM(Objects!FB67,Objects!FB148 )</f>
        <v>0</v>
      </c>
      <c r="FC17" s="59">
        <f>-SUM(Objects!FC67,Objects!FC148 )</f>
        <v>0</v>
      </c>
      <c r="FD17" s="59">
        <f>-SUM(Objects!FD67,Objects!FD148 )</f>
        <v>0</v>
      </c>
      <c r="FE17" s="59">
        <f>-SUM(Objects!FE67,Objects!FE148 )</f>
        <v>0</v>
      </c>
      <c r="FF17" s="59">
        <f>-SUM(Objects!FF67,Objects!FF148 )</f>
        <v>0</v>
      </c>
      <c r="FG17" s="59">
        <f>-SUM(Objects!FG67,Objects!FG148 )</f>
        <v>0</v>
      </c>
      <c r="FH17" s="59">
        <f>-SUM(Objects!FH67,Objects!FH148 )</f>
        <v>0</v>
      </c>
      <c r="FI17" s="59">
        <f>-SUM(Objects!FI67,Objects!FI148 )</f>
        <v>0</v>
      </c>
      <c r="FJ17" s="59">
        <f>-SUM(Objects!FJ67,Objects!FJ148 )</f>
        <v>0</v>
      </c>
      <c r="FK17" s="59">
        <f>-SUM(Objects!FK67,Objects!FK148 )</f>
        <v>0</v>
      </c>
      <c r="FL17" s="59">
        <f>-SUM(Objects!FL67,Objects!FL148 )</f>
        <v>0</v>
      </c>
      <c r="FM17" s="59">
        <f>-SUM(Objects!FM67,Objects!FM148 )</f>
        <v>0</v>
      </c>
      <c r="FN17" s="59">
        <f>-SUM(Objects!FN67,Objects!FN148 )</f>
        <v>0</v>
      </c>
      <c r="FO17" s="59">
        <f>-SUM(Objects!FO67,Objects!FO148 )</f>
        <v>0</v>
      </c>
      <c r="FP17" s="59">
        <f>-SUM(Objects!FP67,Objects!FP148 )</f>
        <v>0</v>
      </c>
      <c r="FQ17" s="59">
        <f>-SUM(Objects!FQ67,Objects!FQ148 )</f>
        <v>0</v>
      </c>
      <c r="FR17" s="59">
        <f>-SUM(Objects!FR67,Objects!FR148 )</f>
        <v>0</v>
      </c>
      <c r="FS17" s="59">
        <f>-SUM(Objects!FS67,Objects!FS148 )</f>
        <v>0</v>
      </c>
      <c r="FT17" s="59">
        <f>-SUM(Objects!FT67,Objects!FT148 )</f>
        <v>0</v>
      </c>
      <c r="FU17" s="59">
        <f>-SUM(Objects!FU67,Objects!FU148 )</f>
        <v>0</v>
      </c>
      <c r="FV17" s="59">
        <f>-SUM(Objects!FV67,Objects!FV148 )</f>
        <v>0</v>
      </c>
      <c r="FW17" s="59">
        <f>-SUM(Objects!FW67,Objects!FW148 )</f>
        <v>0</v>
      </c>
      <c r="FX17" s="59">
        <f>-SUM(Objects!FX67,Objects!FX148 )</f>
        <v>0</v>
      </c>
      <c r="FY17" s="59">
        <f>-SUM(Objects!FY67,Objects!FY148 )</f>
        <v>0</v>
      </c>
      <c r="FZ17" s="59">
        <f>-SUM(Objects!FZ67,Objects!FZ148 )</f>
        <v>0</v>
      </c>
      <c r="GA17" s="59">
        <f>-SUM(Objects!GA67,Objects!GA148 )</f>
        <v>0</v>
      </c>
      <c r="GB17" s="59">
        <f>-SUM(Objects!GB67,Objects!GB148 )</f>
        <v>0</v>
      </c>
      <c r="GC17" s="59">
        <f>-SUM(Objects!GC67,Objects!GC148 )</f>
        <v>0</v>
      </c>
      <c r="GD17" s="59">
        <f>-SUM(Objects!GD67,Objects!GD148 )</f>
        <v>0</v>
      </c>
      <c r="GE17" s="59">
        <f>-SUM(Objects!GE67,Objects!GE148 )</f>
        <v>0</v>
      </c>
      <c r="GF17" s="59">
        <f>-SUM(Objects!GF67,Objects!GF148 )</f>
        <v>0</v>
      </c>
      <c r="GG17" s="59">
        <f>-SUM(Objects!GG67,Objects!GG148 )</f>
        <v>0</v>
      </c>
      <c r="GH17" s="59">
        <f>-SUM(Objects!GH67,Objects!GH148 )</f>
        <v>0</v>
      </c>
      <c r="GI17" s="59">
        <f>-SUM(Objects!GI67,Objects!GI148 )</f>
        <v>0</v>
      </c>
      <c r="GJ17" s="59">
        <f>-SUM(Objects!GJ67,Objects!GJ148 )</f>
        <v>0</v>
      </c>
      <c r="GK17" s="59">
        <f>-SUM(Objects!GK67,Objects!GK148 )</f>
        <v>0</v>
      </c>
      <c r="GL17" s="59">
        <f>-SUM(Objects!GL67,Objects!GL148 )</f>
        <v>0</v>
      </c>
      <c r="GM17" s="59">
        <f>-SUM(Objects!GM67,Objects!GM148 )</f>
        <v>0</v>
      </c>
      <c r="GN17" s="59">
        <f>-SUM(Objects!GN67,Objects!GN148 )</f>
        <v>0</v>
      </c>
      <c r="GO17" s="59">
        <f>-SUM(Objects!GO67,Objects!GO148 )</f>
        <v>0</v>
      </c>
      <c r="GP17" s="59">
        <f>-SUM(Objects!GP67,Objects!GP148 )</f>
        <v>0</v>
      </c>
      <c r="GQ17" s="59">
        <f>-SUM(Objects!GQ67,Objects!GQ148 )</f>
        <v>0</v>
      </c>
      <c r="GR17" s="59">
        <f>-SUM(Objects!GR67,Objects!GR148 )</f>
        <v>0</v>
      </c>
      <c r="GS17" s="59">
        <f>-SUM(Objects!GS67,Objects!GS148 )</f>
        <v>0</v>
      </c>
      <c r="GT17" s="59">
        <f>-SUM(Objects!GT67,Objects!GT148 )</f>
        <v>0</v>
      </c>
      <c r="GU17" s="59">
        <f>-SUM(Objects!GU67,Objects!GU148 )</f>
        <v>0</v>
      </c>
      <c r="GV17" s="59">
        <f>-SUM(Objects!GV67,Objects!GV148 )</f>
        <v>0</v>
      </c>
      <c r="GW17" s="59">
        <f>-SUM(Objects!GW67,Objects!GW148 )</f>
        <v>0</v>
      </c>
      <c r="GX17" s="59">
        <f>-SUM(Objects!GX67,Objects!GX148 )</f>
        <v>0</v>
      </c>
      <c r="GY17" s="59">
        <f>-SUM(Objects!GY67,Objects!GY148 )</f>
        <v>0</v>
      </c>
      <c r="GZ17" s="59">
        <f>-SUM(Objects!GZ67,Objects!GZ148 )</f>
        <v>0</v>
      </c>
      <c r="HA17" s="59">
        <f>-SUM(Objects!HA67,Objects!HA148 )</f>
        <v>0</v>
      </c>
      <c r="HB17" s="59">
        <f>-SUM(Objects!HB67,Objects!HB148 )</f>
        <v>0</v>
      </c>
      <c r="HC17" s="59">
        <f>-SUM(Objects!HC67,Objects!HC148 )</f>
        <v>0</v>
      </c>
      <c r="HD17" s="59">
        <f>-SUM(Objects!HD67,Objects!HD148 )</f>
        <v>0</v>
      </c>
      <c r="HE17" s="59">
        <f>-SUM(Objects!HE67,Objects!HE148 )</f>
        <v>0</v>
      </c>
      <c r="HF17" s="59">
        <f>-SUM(Objects!HF67,Objects!HF148 )</f>
        <v>0</v>
      </c>
      <c r="HG17" s="59">
        <f>-SUM(Objects!HG67,Objects!HG148 )</f>
        <v>0</v>
      </c>
      <c r="HH17" s="59">
        <f>-SUM(Objects!HH67,Objects!HH148 )</f>
        <v>0</v>
      </c>
      <c r="HI17" s="59">
        <f>-SUM(Objects!HI67,Objects!HI148 )</f>
        <v>0</v>
      </c>
      <c r="HJ17" s="59">
        <f>-SUM(Objects!HJ67,Objects!HJ148 )</f>
        <v>0</v>
      </c>
      <c r="HK17" s="59">
        <f>-SUM(Objects!HK67,Objects!HK148 )</f>
        <v>0</v>
      </c>
      <c r="HL17" s="59">
        <f>-SUM(Objects!HL67,Objects!HL148 )</f>
        <v>0</v>
      </c>
      <c r="HM17" s="59">
        <f>-SUM(Objects!HM67,Objects!HM148 )</f>
        <v>0</v>
      </c>
      <c r="HN17" s="59">
        <f>-SUM(Objects!HN67,Objects!HN148 )</f>
        <v>0</v>
      </c>
      <c r="HO17" s="59">
        <f>-SUM(Objects!HO67,Objects!HO148 )</f>
        <v>0</v>
      </c>
      <c r="HP17" s="59">
        <f>-SUM(Objects!HP67,Objects!HP148 )</f>
        <v>0</v>
      </c>
      <c r="HQ17" s="59">
        <f>-SUM(Objects!HQ67,Objects!HQ148 )</f>
        <v>0</v>
      </c>
      <c r="HR17" s="59">
        <f>-SUM(Objects!HR67,Objects!HR148 )</f>
        <v>0</v>
      </c>
      <c r="HS17" s="59">
        <f>-SUM(Objects!HS67,Objects!HS148 )</f>
        <v>0</v>
      </c>
      <c r="HT17" s="59">
        <f>-SUM(Objects!HT67,Objects!HT148 )</f>
        <v>0</v>
      </c>
      <c r="HU17" s="59">
        <f>-SUM(Objects!HU67,Objects!HU148 )</f>
        <v>0</v>
      </c>
      <c r="HV17" s="59">
        <f>-SUM(Objects!HV67,Objects!HV148 )</f>
        <v>0</v>
      </c>
      <c r="HW17" s="59">
        <f>-SUM(Objects!HW67,Objects!HW148 )</f>
        <v>0</v>
      </c>
      <c r="HX17" s="59">
        <f>-SUM(Objects!HX67,Objects!HX148 )</f>
        <v>0</v>
      </c>
      <c r="HY17" s="59">
        <f>-SUM(Objects!HY67,Objects!HY148 )</f>
        <v>0</v>
      </c>
      <c r="HZ17" s="59">
        <f>-SUM(Objects!HZ67,Objects!HZ148 )</f>
        <v>0</v>
      </c>
      <c r="IA17" s="59">
        <f>-SUM(Objects!IA67,Objects!IA148 )</f>
        <v>0</v>
      </c>
      <c r="IB17" s="59">
        <f>-SUM(Objects!IB67,Objects!IB148 )</f>
        <v>0</v>
      </c>
      <c r="IC17" s="59">
        <f>-SUM(Objects!IC67,Objects!IC148 )</f>
        <v>0</v>
      </c>
      <c r="ID17" s="59">
        <f>-SUM(Objects!ID67,Objects!ID148 )</f>
        <v>0</v>
      </c>
      <c r="IE17" s="59">
        <f>-SUM(Objects!IE67,Objects!IE148 )</f>
        <v>0</v>
      </c>
      <c r="IF17" s="59">
        <f>-SUM(Objects!IF67,Objects!IF148 )</f>
        <v>0</v>
      </c>
      <c r="IG17" s="59">
        <f>-SUM(Objects!IG67,Objects!IG148 )</f>
        <v>0</v>
      </c>
      <c r="IH17" s="59">
        <f>-SUM(Objects!IH67,Objects!IH148 )</f>
        <v>0</v>
      </c>
      <c r="II17" s="59">
        <f>-SUM(Objects!II67,Objects!II148 )</f>
        <v>0</v>
      </c>
      <c r="IJ17" s="59">
        <f>-SUM(Objects!IJ67,Objects!IJ148 )</f>
        <v>0</v>
      </c>
      <c r="IK17" s="59">
        <f>-SUM(Objects!IK67,Objects!IK148 )</f>
        <v>0</v>
      </c>
      <c r="IL17" s="59">
        <f>-SUM(Objects!IL67,Objects!IL148 )</f>
        <v>0</v>
      </c>
    </row>
    <row r="18" spans="2:246" s="48" customFormat="1" x14ac:dyDescent="0.2">
      <c r="B18" s="4" t="s">
        <v>520</v>
      </c>
      <c r="C18" s="56" t="s">
        <v>283</v>
      </c>
      <c r="D18" s="45"/>
      <c r="G18" s="59">
        <f ca="1">-SUM(Objects!G68:G69,Objects!G149:G150 )</f>
        <v>0</v>
      </c>
      <c r="H18" s="59">
        <f ca="1">-SUM(Objects!H68:H69,Objects!H149:H150 )</f>
        <v>0</v>
      </c>
      <c r="I18" s="59">
        <f ca="1">-SUM(Objects!I68:I69,Objects!I149:I150 )</f>
        <v>0</v>
      </c>
      <c r="J18" s="59">
        <f ca="1">-SUM(Objects!J68:J69,Objects!J149:J150 )</f>
        <v>0</v>
      </c>
      <c r="K18" s="59">
        <f ca="1">-SUM(Objects!K68:K69,Objects!K149:K150 )</f>
        <v>0</v>
      </c>
      <c r="L18" s="59">
        <f ca="1">-SUM(Objects!L68:L69,Objects!L149:L150 )</f>
        <v>0</v>
      </c>
      <c r="M18" s="59">
        <f ca="1">-SUM(Objects!M68:M69,Objects!M149:M150 )</f>
        <v>0</v>
      </c>
      <c r="N18" s="59">
        <f ca="1">-SUM(Objects!N68:N69,Objects!N149:N150 )</f>
        <v>0</v>
      </c>
      <c r="O18" s="59">
        <f ca="1">-SUM(Objects!O68:O69,Objects!O149:O150 )</f>
        <v>0</v>
      </c>
      <c r="P18" s="59">
        <f ca="1">-SUM(Objects!P68:P69,Objects!P149:P150 )</f>
        <v>0</v>
      </c>
      <c r="Q18" s="59">
        <f ca="1">-SUM(Objects!Q68:Q69,Objects!Q149:Q150 )</f>
        <v>-3800</v>
      </c>
      <c r="R18" s="59">
        <f ca="1">-SUM(Objects!R68:R69,Objects!R149:R150 )</f>
        <v>-5400</v>
      </c>
      <c r="S18" s="59">
        <f>-SUM(Objects!S68:S69,Objects!S149:S150 )</f>
        <v>0</v>
      </c>
      <c r="T18" s="59">
        <f>-SUM(Objects!T68:T69,Objects!T149:T150 )</f>
        <v>0</v>
      </c>
      <c r="U18" s="59">
        <f>-SUM(Objects!U68:U69,Objects!U149:U150 )</f>
        <v>0</v>
      </c>
      <c r="V18" s="59">
        <f>-SUM(Objects!V68:V69,Objects!V149:V150 )</f>
        <v>0</v>
      </c>
      <c r="W18" s="59">
        <f>-SUM(Objects!W68:W69,Objects!W149:W150 )</f>
        <v>0</v>
      </c>
      <c r="X18" s="59">
        <f>-SUM(Objects!X68:X69,Objects!X149:X150 )</f>
        <v>0</v>
      </c>
      <c r="Y18" s="59">
        <f>-SUM(Objects!Y68:Y69,Objects!Y149:Y150 )</f>
        <v>0</v>
      </c>
      <c r="Z18" s="59">
        <f>-SUM(Objects!Z68:Z69,Objects!Z149:Z150 )</f>
        <v>0</v>
      </c>
      <c r="AA18" s="59">
        <f>-SUM(Objects!AA68:AA69,Objects!AA149:AA150 )</f>
        <v>0</v>
      </c>
      <c r="AB18" s="59">
        <f>-SUM(Objects!AB68:AB69,Objects!AB149:AB150 )</f>
        <v>0</v>
      </c>
      <c r="AC18" s="59">
        <f>-SUM(Objects!AC68:AC69,Objects!AC149:AC150 )</f>
        <v>0</v>
      </c>
      <c r="AD18" s="59">
        <f>-SUM(Objects!AD68:AD69,Objects!AD149:AD150 )</f>
        <v>0</v>
      </c>
      <c r="AE18" s="59">
        <f>-SUM(Objects!AE68:AE69,Objects!AE149:AE150 )</f>
        <v>0</v>
      </c>
      <c r="AF18" s="59">
        <f>-SUM(Objects!AF68:AF69,Objects!AF149:AF150 )</f>
        <v>0</v>
      </c>
      <c r="AG18" s="59">
        <f>-SUM(Objects!AG68:AG69,Objects!AG149:AG150 )</f>
        <v>0</v>
      </c>
      <c r="AH18" s="59">
        <f>-SUM(Objects!AH68:AH69,Objects!AH149:AH150 )</f>
        <v>0</v>
      </c>
      <c r="AI18" s="59">
        <f>-SUM(Objects!AI68:AI69,Objects!AI149:AI150 )</f>
        <v>0</v>
      </c>
      <c r="AJ18" s="59">
        <f>-SUM(Objects!AJ68:AJ69,Objects!AJ149:AJ150 )</f>
        <v>0</v>
      </c>
      <c r="AK18" s="59">
        <f>-SUM(Objects!AK68:AK69,Objects!AK149:AK150 )</f>
        <v>0</v>
      </c>
      <c r="AL18" s="59">
        <f>-SUM(Objects!AL68:AL69,Objects!AL149:AL150 )</f>
        <v>0</v>
      </c>
      <c r="AM18" s="59">
        <f>-SUM(Objects!AM68:AM69,Objects!AM149:AM150 )</f>
        <v>0</v>
      </c>
      <c r="AN18" s="59">
        <f>-SUM(Objects!AN68:AN69,Objects!AN149:AN150 )</f>
        <v>0</v>
      </c>
      <c r="AO18" s="59">
        <f>-SUM(Objects!AO68:AO69,Objects!AO149:AO150 )</f>
        <v>0</v>
      </c>
      <c r="AP18" s="59">
        <f>-SUM(Objects!AP68:AP69,Objects!AP149:AP150 )</f>
        <v>0</v>
      </c>
      <c r="AQ18" s="59">
        <f>-SUM(Objects!AQ68:AQ69,Objects!AQ149:AQ150 )</f>
        <v>0</v>
      </c>
      <c r="AR18" s="59">
        <f>-SUM(Objects!AR68:AR69,Objects!AR149:AR150 )</f>
        <v>0</v>
      </c>
      <c r="AS18" s="59">
        <f>-SUM(Objects!AS68:AS69,Objects!AS149:AS150 )</f>
        <v>0</v>
      </c>
      <c r="AT18" s="59">
        <f>-SUM(Objects!AT68:AT69,Objects!AT149:AT150 )</f>
        <v>0</v>
      </c>
      <c r="AU18" s="59">
        <f>-SUM(Objects!AU68:AU69,Objects!AU149:AU150 )</f>
        <v>0</v>
      </c>
      <c r="AV18" s="59">
        <f>-SUM(Objects!AV68:AV69,Objects!AV149:AV150 )</f>
        <v>0</v>
      </c>
      <c r="AW18" s="59">
        <f>-SUM(Objects!AW68:AW69,Objects!AW149:AW150 )</f>
        <v>0</v>
      </c>
      <c r="AX18" s="59">
        <f>-SUM(Objects!AX68:AX69,Objects!AX149:AX150 )</f>
        <v>0</v>
      </c>
      <c r="AY18" s="59">
        <f>-SUM(Objects!AY68:AY69,Objects!AY149:AY150 )</f>
        <v>0</v>
      </c>
      <c r="AZ18" s="59">
        <f>-SUM(Objects!AZ68:AZ69,Objects!AZ149:AZ150 )</f>
        <v>0</v>
      </c>
      <c r="BA18" s="59">
        <f>-SUM(Objects!BA68:BA69,Objects!BA149:BA150 )</f>
        <v>0</v>
      </c>
      <c r="BB18" s="59">
        <f>-SUM(Objects!BB68:BB69,Objects!BB149:BB150 )</f>
        <v>0</v>
      </c>
      <c r="BC18" s="59">
        <f>-SUM(Objects!BC68:BC69,Objects!BC149:BC150 )</f>
        <v>0</v>
      </c>
      <c r="BD18" s="59">
        <f>-SUM(Objects!BD68:BD69,Objects!BD149:BD150 )</f>
        <v>0</v>
      </c>
      <c r="BE18" s="59">
        <f>-SUM(Objects!BE68:BE69,Objects!BE149:BE150 )</f>
        <v>0</v>
      </c>
      <c r="BF18" s="59">
        <f>-SUM(Objects!BF68:BF69,Objects!BF149:BF150 )</f>
        <v>0</v>
      </c>
      <c r="BG18" s="59">
        <f>-SUM(Objects!BG68:BG69,Objects!BG149:BG150 )</f>
        <v>0</v>
      </c>
      <c r="BH18" s="59">
        <f>-SUM(Objects!BH68:BH69,Objects!BH149:BH150 )</f>
        <v>0</v>
      </c>
      <c r="BI18" s="59">
        <f>-SUM(Objects!BI68:BI69,Objects!BI149:BI150 )</f>
        <v>0</v>
      </c>
      <c r="BJ18" s="59">
        <f>-SUM(Objects!BJ68:BJ69,Objects!BJ149:BJ150 )</f>
        <v>0</v>
      </c>
      <c r="BK18" s="59">
        <f>-SUM(Objects!BK68:BK69,Objects!BK149:BK150 )</f>
        <v>0</v>
      </c>
      <c r="BL18" s="59">
        <f>-SUM(Objects!BL68:BL69,Objects!BL149:BL150 )</f>
        <v>0</v>
      </c>
      <c r="BM18" s="59">
        <f>-SUM(Objects!BM68:BM69,Objects!BM149:BM150 )</f>
        <v>0</v>
      </c>
      <c r="BN18" s="59">
        <f>-SUM(Objects!BN68:BN69,Objects!BN149:BN150 )</f>
        <v>0</v>
      </c>
      <c r="BO18" s="59">
        <f>-SUM(Objects!BO68:BO69,Objects!BO149:BO150 )</f>
        <v>0</v>
      </c>
      <c r="BP18" s="59">
        <f>-SUM(Objects!BP68:BP69,Objects!BP149:BP150 )</f>
        <v>0</v>
      </c>
      <c r="BQ18" s="59">
        <f>-SUM(Objects!BQ68:BQ69,Objects!BQ149:BQ150 )</f>
        <v>0</v>
      </c>
      <c r="BR18" s="59">
        <f>-SUM(Objects!BR68:BR69,Objects!BR149:BR150 )</f>
        <v>0</v>
      </c>
      <c r="BS18" s="59">
        <f>-SUM(Objects!BS68:BS69,Objects!BS149:BS150 )</f>
        <v>0</v>
      </c>
      <c r="BT18" s="59">
        <f>-SUM(Objects!BT68:BT69,Objects!BT149:BT150 )</f>
        <v>0</v>
      </c>
      <c r="BU18" s="59">
        <f>-SUM(Objects!BU68:BU69,Objects!BU149:BU150 )</f>
        <v>0</v>
      </c>
      <c r="BV18" s="59">
        <f>-SUM(Objects!BV68:BV69,Objects!BV149:BV150 )</f>
        <v>0</v>
      </c>
      <c r="BW18" s="59">
        <f>-SUM(Objects!BW68:BW69,Objects!BW149:BW150 )</f>
        <v>0</v>
      </c>
      <c r="BX18" s="59">
        <f>-SUM(Objects!BX68:BX69,Objects!BX149:BX150 )</f>
        <v>0</v>
      </c>
      <c r="BY18" s="59">
        <f>-SUM(Objects!BY68:BY69,Objects!BY149:BY150 )</f>
        <v>0</v>
      </c>
      <c r="BZ18" s="59">
        <f>-SUM(Objects!BZ68:BZ69,Objects!BZ149:BZ150 )</f>
        <v>0</v>
      </c>
      <c r="CA18" s="59">
        <f>-SUM(Objects!CA68:CA69,Objects!CA149:CA150 )</f>
        <v>0</v>
      </c>
      <c r="CB18" s="59">
        <f>-SUM(Objects!CB68:CB69,Objects!CB149:CB150 )</f>
        <v>0</v>
      </c>
      <c r="CC18" s="59">
        <f>-SUM(Objects!CC68:CC69,Objects!CC149:CC150 )</f>
        <v>0</v>
      </c>
      <c r="CD18" s="59">
        <f>-SUM(Objects!CD68:CD69,Objects!CD149:CD150 )</f>
        <v>0</v>
      </c>
      <c r="CE18" s="59">
        <f>-SUM(Objects!CE68:CE69,Objects!CE149:CE150 )</f>
        <v>0</v>
      </c>
      <c r="CF18" s="59">
        <f>-SUM(Objects!CF68:CF69,Objects!CF149:CF150 )</f>
        <v>0</v>
      </c>
      <c r="CG18" s="59">
        <f>-SUM(Objects!CG68:CG69,Objects!CG149:CG150 )</f>
        <v>0</v>
      </c>
      <c r="CH18" s="59">
        <f>-SUM(Objects!CH68:CH69,Objects!CH149:CH150 )</f>
        <v>0</v>
      </c>
      <c r="CI18" s="59">
        <f>-SUM(Objects!CI68:CI69,Objects!CI149:CI150 )</f>
        <v>0</v>
      </c>
      <c r="CJ18" s="59">
        <f>-SUM(Objects!CJ68:CJ69,Objects!CJ149:CJ150 )</f>
        <v>0</v>
      </c>
      <c r="CK18" s="59">
        <f>-SUM(Objects!CK68:CK69,Objects!CK149:CK150 )</f>
        <v>0</v>
      </c>
      <c r="CL18" s="59">
        <f>-SUM(Objects!CL68:CL69,Objects!CL149:CL150 )</f>
        <v>0</v>
      </c>
      <c r="CM18" s="59">
        <f>-SUM(Objects!CM68:CM69,Objects!CM149:CM150 )</f>
        <v>0</v>
      </c>
      <c r="CN18" s="59">
        <f>-SUM(Objects!CN68:CN69,Objects!CN149:CN150 )</f>
        <v>0</v>
      </c>
      <c r="CO18" s="59">
        <f>-SUM(Objects!CO68:CO69,Objects!CO149:CO150 )</f>
        <v>0</v>
      </c>
      <c r="CP18" s="59">
        <f>-SUM(Objects!CP68:CP69,Objects!CP149:CP150 )</f>
        <v>0</v>
      </c>
      <c r="CQ18" s="59">
        <f>-SUM(Objects!CQ68:CQ69,Objects!CQ149:CQ150 )</f>
        <v>0</v>
      </c>
      <c r="CR18" s="59">
        <f>-SUM(Objects!CR68:CR69,Objects!CR149:CR150 )</f>
        <v>0</v>
      </c>
      <c r="CS18" s="59">
        <f>-SUM(Objects!CS68:CS69,Objects!CS149:CS150 )</f>
        <v>0</v>
      </c>
      <c r="CT18" s="59">
        <f>-SUM(Objects!CT68:CT69,Objects!CT149:CT150 )</f>
        <v>0</v>
      </c>
      <c r="CU18" s="59">
        <f>-SUM(Objects!CU68:CU69,Objects!CU149:CU150 )</f>
        <v>0</v>
      </c>
      <c r="CV18" s="59">
        <f>-SUM(Objects!CV68:CV69,Objects!CV149:CV150 )</f>
        <v>0</v>
      </c>
      <c r="CW18" s="59">
        <f>-SUM(Objects!CW68:CW69,Objects!CW149:CW150 )</f>
        <v>0</v>
      </c>
      <c r="CX18" s="59">
        <f>-SUM(Objects!CX68:CX69,Objects!CX149:CX150 )</f>
        <v>0</v>
      </c>
      <c r="CY18" s="59">
        <f>-SUM(Objects!CY68:CY69,Objects!CY149:CY150 )</f>
        <v>0</v>
      </c>
      <c r="CZ18" s="59">
        <f>-SUM(Objects!CZ68:CZ69,Objects!CZ149:CZ150 )</f>
        <v>0</v>
      </c>
      <c r="DA18" s="59">
        <f>-SUM(Objects!DA68:DA69,Objects!DA149:DA150 )</f>
        <v>0</v>
      </c>
      <c r="DB18" s="59">
        <f>-SUM(Objects!DB68:DB69,Objects!DB149:DB150 )</f>
        <v>0</v>
      </c>
      <c r="DC18" s="59">
        <f>-SUM(Objects!DC68:DC69,Objects!DC149:DC150 )</f>
        <v>0</v>
      </c>
      <c r="DD18" s="59">
        <f>-SUM(Objects!DD68:DD69,Objects!DD149:DD150 )</f>
        <v>0</v>
      </c>
      <c r="DE18" s="59">
        <f>-SUM(Objects!DE68:DE69,Objects!DE149:DE150 )</f>
        <v>0</v>
      </c>
      <c r="DF18" s="59">
        <f>-SUM(Objects!DF68:DF69,Objects!DF149:DF150 )</f>
        <v>0</v>
      </c>
      <c r="DG18" s="59">
        <f>-SUM(Objects!DG68:DG69,Objects!DG149:DG150 )</f>
        <v>0</v>
      </c>
      <c r="DH18" s="59">
        <f>-SUM(Objects!DH68:DH69,Objects!DH149:DH150 )</f>
        <v>0</v>
      </c>
      <c r="DI18" s="59">
        <f>-SUM(Objects!DI68:DI69,Objects!DI149:DI150 )</f>
        <v>0</v>
      </c>
      <c r="DJ18" s="59">
        <f>-SUM(Objects!DJ68:DJ69,Objects!DJ149:DJ150 )</f>
        <v>0</v>
      </c>
      <c r="DK18" s="59">
        <f>-SUM(Objects!DK68:DK69,Objects!DK149:DK150 )</f>
        <v>0</v>
      </c>
      <c r="DL18" s="59">
        <f>-SUM(Objects!DL68:DL69,Objects!DL149:DL150 )</f>
        <v>0</v>
      </c>
      <c r="DM18" s="59">
        <f>-SUM(Objects!DM68:DM69,Objects!DM149:DM150 )</f>
        <v>0</v>
      </c>
      <c r="DN18" s="59">
        <f>-SUM(Objects!DN68:DN69,Objects!DN149:DN150 )</f>
        <v>0</v>
      </c>
      <c r="DO18" s="59">
        <f>-SUM(Objects!DO68:DO69,Objects!DO149:DO150 )</f>
        <v>0</v>
      </c>
      <c r="DP18" s="59">
        <f>-SUM(Objects!DP68:DP69,Objects!DP149:DP150 )</f>
        <v>0</v>
      </c>
      <c r="DQ18" s="59">
        <f>-SUM(Objects!DQ68:DQ69,Objects!DQ149:DQ150 )</f>
        <v>0</v>
      </c>
      <c r="DR18" s="59">
        <f>-SUM(Objects!DR68:DR69,Objects!DR149:DR150 )</f>
        <v>0</v>
      </c>
      <c r="DS18" s="59">
        <f>-SUM(Objects!DS68:DS69,Objects!DS149:DS150 )</f>
        <v>0</v>
      </c>
      <c r="DT18" s="59">
        <f>-SUM(Objects!DT68:DT69,Objects!DT149:DT150 )</f>
        <v>0</v>
      </c>
      <c r="DU18" s="59">
        <f>-SUM(Objects!DU68:DU69,Objects!DU149:DU150 )</f>
        <v>0</v>
      </c>
      <c r="DV18" s="59">
        <f>-SUM(Objects!DV68:DV69,Objects!DV149:DV150 )</f>
        <v>0</v>
      </c>
      <c r="DW18" s="59">
        <f>-SUM(Objects!DW68:DW69,Objects!DW149:DW150 )</f>
        <v>0</v>
      </c>
      <c r="DX18" s="59">
        <f>-SUM(Objects!DX68:DX69,Objects!DX149:DX150 )</f>
        <v>0</v>
      </c>
      <c r="DY18" s="59">
        <f>-SUM(Objects!DY68:DY69,Objects!DY149:DY150 )</f>
        <v>0</v>
      </c>
      <c r="DZ18" s="59">
        <f>-SUM(Objects!DZ68:DZ69,Objects!DZ149:DZ150 )</f>
        <v>0</v>
      </c>
      <c r="EA18" s="59">
        <f>-SUM(Objects!EA68:EA69,Objects!EA149:EA150 )</f>
        <v>0</v>
      </c>
      <c r="EB18" s="59">
        <f>-SUM(Objects!EB68:EB69,Objects!EB149:EB150 )</f>
        <v>0</v>
      </c>
      <c r="EC18" s="59">
        <f>-SUM(Objects!EC68:EC69,Objects!EC149:EC150 )</f>
        <v>0</v>
      </c>
      <c r="ED18" s="59">
        <f>-SUM(Objects!ED68:ED69,Objects!ED149:ED150 )</f>
        <v>0</v>
      </c>
      <c r="EE18" s="59">
        <f>-SUM(Objects!EE68:EE69,Objects!EE149:EE150 )</f>
        <v>0</v>
      </c>
      <c r="EF18" s="59">
        <f>-SUM(Objects!EF68:EF69,Objects!EF149:EF150 )</f>
        <v>0</v>
      </c>
      <c r="EG18" s="59">
        <f>-SUM(Objects!EG68:EG69,Objects!EG149:EG150 )</f>
        <v>0</v>
      </c>
      <c r="EH18" s="59">
        <f>-SUM(Objects!EH68:EH69,Objects!EH149:EH150 )</f>
        <v>0</v>
      </c>
      <c r="EI18" s="59">
        <f>-SUM(Objects!EI68:EI69,Objects!EI149:EI150 )</f>
        <v>0</v>
      </c>
      <c r="EJ18" s="59">
        <f>-SUM(Objects!EJ68:EJ69,Objects!EJ149:EJ150 )</f>
        <v>0</v>
      </c>
      <c r="EK18" s="59">
        <f>-SUM(Objects!EK68:EK69,Objects!EK149:EK150 )</f>
        <v>0</v>
      </c>
      <c r="EL18" s="59">
        <f>-SUM(Objects!EL68:EL69,Objects!EL149:EL150 )</f>
        <v>0</v>
      </c>
      <c r="EM18" s="59">
        <f>-SUM(Objects!EM68:EM69,Objects!EM149:EM150 )</f>
        <v>0</v>
      </c>
      <c r="EN18" s="59">
        <f>-SUM(Objects!EN68:EN69,Objects!EN149:EN150 )</f>
        <v>0</v>
      </c>
      <c r="EO18" s="59">
        <f>-SUM(Objects!EO68:EO69,Objects!EO149:EO150 )</f>
        <v>0</v>
      </c>
      <c r="EP18" s="59">
        <f>-SUM(Objects!EP68:EP69,Objects!EP149:EP150 )</f>
        <v>0</v>
      </c>
      <c r="EQ18" s="59">
        <f>-SUM(Objects!EQ68:EQ69,Objects!EQ149:EQ150 )</f>
        <v>0</v>
      </c>
      <c r="ER18" s="59">
        <f>-SUM(Objects!ER68:ER69,Objects!ER149:ER150 )</f>
        <v>0</v>
      </c>
      <c r="ES18" s="59">
        <f>-SUM(Objects!ES68:ES69,Objects!ES149:ES150 )</f>
        <v>0</v>
      </c>
      <c r="ET18" s="59">
        <f>-SUM(Objects!ET68:ET69,Objects!ET149:ET150 )</f>
        <v>0</v>
      </c>
      <c r="EU18" s="59">
        <f>-SUM(Objects!EU68:EU69,Objects!EU149:EU150 )</f>
        <v>0</v>
      </c>
      <c r="EV18" s="59">
        <f>-SUM(Objects!EV68:EV69,Objects!EV149:EV150 )</f>
        <v>0</v>
      </c>
      <c r="EW18" s="59">
        <f>-SUM(Objects!EW68:EW69,Objects!EW149:EW150 )</f>
        <v>0</v>
      </c>
      <c r="EX18" s="59">
        <f>-SUM(Objects!EX68:EX69,Objects!EX149:EX150 )</f>
        <v>0</v>
      </c>
      <c r="EY18" s="59">
        <f>-SUM(Objects!EY68:EY69,Objects!EY149:EY150 )</f>
        <v>0</v>
      </c>
      <c r="EZ18" s="59">
        <f>-SUM(Objects!EZ68:EZ69,Objects!EZ149:EZ150 )</f>
        <v>0</v>
      </c>
      <c r="FA18" s="59">
        <f>-SUM(Objects!FA68:FA69,Objects!FA149:FA150 )</f>
        <v>0</v>
      </c>
      <c r="FB18" s="59">
        <f>-SUM(Objects!FB68:FB69,Objects!FB149:FB150 )</f>
        <v>0</v>
      </c>
      <c r="FC18" s="59">
        <f>-SUM(Objects!FC68:FC69,Objects!FC149:FC150 )</f>
        <v>0</v>
      </c>
      <c r="FD18" s="59">
        <f>-SUM(Objects!FD68:FD69,Objects!FD149:FD150 )</f>
        <v>0</v>
      </c>
      <c r="FE18" s="59">
        <f>-SUM(Objects!FE68:FE69,Objects!FE149:FE150 )</f>
        <v>0</v>
      </c>
      <c r="FF18" s="59">
        <f>-SUM(Objects!FF68:FF69,Objects!FF149:FF150 )</f>
        <v>0</v>
      </c>
      <c r="FG18" s="59">
        <f>-SUM(Objects!FG68:FG69,Objects!FG149:FG150 )</f>
        <v>0</v>
      </c>
      <c r="FH18" s="59">
        <f>-SUM(Objects!FH68:FH69,Objects!FH149:FH150 )</f>
        <v>0</v>
      </c>
      <c r="FI18" s="59">
        <f>-SUM(Objects!FI68:FI69,Objects!FI149:FI150 )</f>
        <v>0</v>
      </c>
      <c r="FJ18" s="59">
        <f>-SUM(Objects!FJ68:FJ69,Objects!FJ149:FJ150 )</f>
        <v>0</v>
      </c>
      <c r="FK18" s="59">
        <f>-SUM(Objects!FK68:FK69,Objects!FK149:FK150 )</f>
        <v>0</v>
      </c>
      <c r="FL18" s="59">
        <f>-SUM(Objects!FL68:FL69,Objects!FL149:FL150 )</f>
        <v>0</v>
      </c>
      <c r="FM18" s="59">
        <f>-SUM(Objects!FM68:FM69,Objects!FM149:FM150 )</f>
        <v>0</v>
      </c>
      <c r="FN18" s="59">
        <f>-SUM(Objects!FN68:FN69,Objects!FN149:FN150 )</f>
        <v>0</v>
      </c>
      <c r="FO18" s="59">
        <f>-SUM(Objects!FO68:FO69,Objects!FO149:FO150 )</f>
        <v>0</v>
      </c>
      <c r="FP18" s="59">
        <f>-SUM(Objects!FP68:FP69,Objects!FP149:FP150 )</f>
        <v>0</v>
      </c>
      <c r="FQ18" s="59">
        <f>-SUM(Objects!FQ68:FQ69,Objects!FQ149:FQ150 )</f>
        <v>0</v>
      </c>
      <c r="FR18" s="59">
        <f>-SUM(Objects!FR68:FR69,Objects!FR149:FR150 )</f>
        <v>0</v>
      </c>
      <c r="FS18" s="59">
        <f>-SUM(Objects!FS68:FS69,Objects!FS149:FS150 )</f>
        <v>0</v>
      </c>
      <c r="FT18" s="59">
        <f>-SUM(Objects!FT68:FT69,Objects!FT149:FT150 )</f>
        <v>0</v>
      </c>
      <c r="FU18" s="59">
        <f>-SUM(Objects!FU68:FU69,Objects!FU149:FU150 )</f>
        <v>0</v>
      </c>
      <c r="FV18" s="59">
        <f>-SUM(Objects!FV68:FV69,Objects!FV149:FV150 )</f>
        <v>0</v>
      </c>
      <c r="FW18" s="59">
        <f>-SUM(Objects!FW68:FW69,Objects!FW149:FW150 )</f>
        <v>0</v>
      </c>
      <c r="FX18" s="59">
        <f>-SUM(Objects!FX68:FX69,Objects!FX149:FX150 )</f>
        <v>0</v>
      </c>
      <c r="FY18" s="59">
        <f>-SUM(Objects!FY68:FY69,Objects!FY149:FY150 )</f>
        <v>0</v>
      </c>
      <c r="FZ18" s="59">
        <f>-SUM(Objects!FZ68:FZ69,Objects!FZ149:FZ150 )</f>
        <v>0</v>
      </c>
      <c r="GA18" s="59">
        <f>-SUM(Objects!GA68:GA69,Objects!GA149:GA150 )</f>
        <v>0</v>
      </c>
      <c r="GB18" s="59">
        <f>-SUM(Objects!GB68:GB69,Objects!GB149:GB150 )</f>
        <v>0</v>
      </c>
      <c r="GC18" s="59">
        <f>-SUM(Objects!GC68:GC69,Objects!GC149:GC150 )</f>
        <v>0</v>
      </c>
      <c r="GD18" s="59">
        <f>-SUM(Objects!GD68:GD69,Objects!GD149:GD150 )</f>
        <v>0</v>
      </c>
      <c r="GE18" s="59">
        <f>-SUM(Objects!GE68:GE69,Objects!GE149:GE150 )</f>
        <v>0</v>
      </c>
      <c r="GF18" s="59">
        <f>-SUM(Objects!GF68:GF69,Objects!GF149:GF150 )</f>
        <v>0</v>
      </c>
      <c r="GG18" s="59">
        <f>-SUM(Objects!GG68:GG69,Objects!GG149:GG150 )</f>
        <v>0</v>
      </c>
      <c r="GH18" s="59">
        <f>-SUM(Objects!GH68:GH69,Objects!GH149:GH150 )</f>
        <v>0</v>
      </c>
      <c r="GI18" s="59">
        <f>-SUM(Objects!GI68:GI69,Objects!GI149:GI150 )</f>
        <v>0</v>
      </c>
      <c r="GJ18" s="59">
        <f>-SUM(Objects!GJ68:GJ69,Objects!GJ149:GJ150 )</f>
        <v>0</v>
      </c>
      <c r="GK18" s="59">
        <f>-SUM(Objects!GK68:GK69,Objects!GK149:GK150 )</f>
        <v>0</v>
      </c>
      <c r="GL18" s="59">
        <f>-SUM(Objects!GL68:GL69,Objects!GL149:GL150 )</f>
        <v>0</v>
      </c>
      <c r="GM18" s="59">
        <f>-SUM(Objects!GM68:GM69,Objects!GM149:GM150 )</f>
        <v>0</v>
      </c>
      <c r="GN18" s="59">
        <f>-SUM(Objects!GN68:GN69,Objects!GN149:GN150 )</f>
        <v>0</v>
      </c>
      <c r="GO18" s="59">
        <f>-SUM(Objects!GO68:GO69,Objects!GO149:GO150 )</f>
        <v>0</v>
      </c>
      <c r="GP18" s="59">
        <f>-SUM(Objects!GP68:GP69,Objects!GP149:GP150 )</f>
        <v>0</v>
      </c>
      <c r="GQ18" s="59">
        <f>-SUM(Objects!GQ68:GQ69,Objects!GQ149:GQ150 )</f>
        <v>0</v>
      </c>
      <c r="GR18" s="59">
        <f>-SUM(Objects!GR68:GR69,Objects!GR149:GR150 )</f>
        <v>0</v>
      </c>
      <c r="GS18" s="59">
        <f>-SUM(Objects!GS68:GS69,Objects!GS149:GS150 )</f>
        <v>0</v>
      </c>
      <c r="GT18" s="59">
        <f>-SUM(Objects!GT68:GT69,Objects!GT149:GT150 )</f>
        <v>0</v>
      </c>
      <c r="GU18" s="59">
        <f>-SUM(Objects!GU68:GU69,Objects!GU149:GU150 )</f>
        <v>0</v>
      </c>
      <c r="GV18" s="59">
        <f>-SUM(Objects!GV68:GV69,Objects!GV149:GV150 )</f>
        <v>0</v>
      </c>
      <c r="GW18" s="59">
        <f>-SUM(Objects!GW68:GW69,Objects!GW149:GW150 )</f>
        <v>0</v>
      </c>
      <c r="GX18" s="59">
        <f>-SUM(Objects!GX68:GX69,Objects!GX149:GX150 )</f>
        <v>0</v>
      </c>
      <c r="GY18" s="59">
        <f>-SUM(Objects!GY68:GY69,Objects!GY149:GY150 )</f>
        <v>0</v>
      </c>
      <c r="GZ18" s="59">
        <f>-SUM(Objects!GZ68:GZ69,Objects!GZ149:GZ150 )</f>
        <v>0</v>
      </c>
      <c r="HA18" s="59">
        <f>-SUM(Objects!HA68:HA69,Objects!HA149:HA150 )</f>
        <v>0</v>
      </c>
      <c r="HB18" s="59">
        <f>-SUM(Objects!HB68:HB69,Objects!HB149:HB150 )</f>
        <v>0</v>
      </c>
      <c r="HC18" s="59">
        <f>-SUM(Objects!HC68:HC69,Objects!HC149:HC150 )</f>
        <v>0</v>
      </c>
      <c r="HD18" s="59">
        <f>-SUM(Objects!HD68:HD69,Objects!HD149:HD150 )</f>
        <v>0</v>
      </c>
      <c r="HE18" s="59">
        <f>-SUM(Objects!HE68:HE69,Objects!HE149:HE150 )</f>
        <v>0</v>
      </c>
      <c r="HF18" s="59">
        <f>-SUM(Objects!HF68:HF69,Objects!HF149:HF150 )</f>
        <v>0</v>
      </c>
      <c r="HG18" s="59">
        <f>-SUM(Objects!HG68:HG69,Objects!HG149:HG150 )</f>
        <v>0</v>
      </c>
      <c r="HH18" s="59">
        <f>-SUM(Objects!HH68:HH69,Objects!HH149:HH150 )</f>
        <v>0</v>
      </c>
      <c r="HI18" s="59">
        <f>-SUM(Objects!HI68:HI69,Objects!HI149:HI150 )</f>
        <v>0</v>
      </c>
      <c r="HJ18" s="59">
        <f>-SUM(Objects!HJ68:HJ69,Objects!HJ149:HJ150 )</f>
        <v>0</v>
      </c>
      <c r="HK18" s="59">
        <f>-SUM(Objects!HK68:HK69,Objects!HK149:HK150 )</f>
        <v>0</v>
      </c>
      <c r="HL18" s="59">
        <f>-SUM(Objects!HL68:HL69,Objects!HL149:HL150 )</f>
        <v>0</v>
      </c>
      <c r="HM18" s="59">
        <f>-SUM(Objects!HM68:HM69,Objects!HM149:HM150 )</f>
        <v>0</v>
      </c>
      <c r="HN18" s="59">
        <f>-SUM(Objects!HN68:HN69,Objects!HN149:HN150 )</f>
        <v>0</v>
      </c>
      <c r="HO18" s="59">
        <f>-SUM(Objects!HO68:HO69,Objects!HO149:HO150 )</f>
        <v>0</v>
      </c>
      <c r="HP18" s="59">
        <f>-SUM(Objects!HP68:HP69,Objects!HP149:HP150 )</f>
        <v>0</v>
      </c>
      <c r="HQ18" s="59">
        <f>-SUM(Objects!HQ68:HQ69,Objects!HQ149:HQ150 )</f>
        <v>0</v>
      </c>
      <c r="HR18" s="59">
        <f>-SUM(Objects!HR68:HR69,Objects!HR149:HR150 )</f>
        <v>0</v>
      </c>
      <c r="HS18" s="59">
        <f>-SUM(Objects!HS68:HS69,Objects!HS149:HS150 )</f>
        <v>0</v>
      </c>
      <c r="HT18" s="59">
        <f>-SUM(Objects!HT68:HT69,Objects!HT149:HT150 )</f>
        <v>0</v>
      </c>
      <c r="HU18" s="59">
        <f>-SUM(Objects!HU68:HU69,Objects!HU149:HU150 )</f>
        <v>0</v>
      </c>
      <c r="HV18" s="59">
        <f>-SUM(Objects!HV68:HV69,Objects!HV149:HV150 )</f>
        <v>0</v>
      </c>
      <c r="HW18" s="59">
        <f>-SUM(Objects!HW68:HW69,Objects!HW149:HW150 )</f>
        <v>0</v>
      </c>
      <c r="HX18" s="59">
        <f>-SUM(Objects!HX68:HX69,Objects!HX149:HX150 )</f>
        <v>0</v>
      </c>
      <c r="HY18" s="59">
        <f>-SUM(Objects!HY68:HY69,Objects!HY149:HY150 )</f>
        <v>0</v>
      </c>
      <c r="HZ18" s="59">
        <f>-SUM(Objects!HZ68:HZ69,Objects!HZ149:HZ150 )</f>
        <v>0</v>
      </c>
      <c r="IA18" s="59">
        <f>-SUM(Objects!IA68:IA69,Objects!IA149:IA150 )</f>
        <v>0</v>
      </c>
      <c r="IB18" s="59">
        <f>-SUM(Objects!IB68:IB69,Objects!IB149:IB150 )</f>
        <v>0</v>
      </c>
      <c r="IC18" s="59">
        <f>-SUM(Objects!IC68:IC69,Objects!IC149:IC150 )</f>
        <v>0</v>
      </c>
      <c r="ID18" s="59">
        <f>-SUM(Objects!ID68:ID69,Objects!ID149:ID150 )</f>
        <v>0</v>
      </c>
      <c r="IE18" s="59">
        <f>-SUM(Objects!IE68:IE69,Objects!IE149:IE150 )</f>
        <v>0</v>
      </c>
      <c r="IF18" s="59">
        <f>-SUM(Objects!IF68:IF69,Objects!IF149:IF150 )</f>
        <v>0</v>
      </c>
      <c r="IG18" s="59">
        <f>-SUM(Objects!IG68:IG69,Objects!IG149:IG150 )</f>
        <v>0</v>
      </c>
      <c r="IH18" s="59">
        <f>-SUM(Objects!IH68:IH69,Objects!IH149:IH150 )</f>
        <v>0</v>
      </c>
      <c r="II18" s="59">
        <f>-SUM(Objects!II68:II69,Objects!II149:II150 )</f>
        <v>0</v>
      </c>
      <c r="IJ18" s="59">
        <f>-SUM(Objects!IJ68:IJ69,Objects!IJ149:IJ150 )</f>
        <v>0</v>
      </c>
      <c r="IK18" s="59">
        <f>-SUM(Objects!IK68:IK69,Objects!IK149:IK150 )</f>
        <v>0</v>
      </c>
      <c r="IL18" s="59">
        <f>-SUM(Objects!IL68:IL69,Objects!IL149:IL150 )</f>
        <v>0</v>
      </c>
    </row>
    <row r="19" spans="2:246" s="48" customFormat="1" x14ac:dyDescent="0.2">
      <c r="B19" s="4" t="s">
        <v>300</v>
      </c>
      <c r="C19" s="56" t="s">
        <v>283</v>
      </c>
      <c r="D19" s="45"/>
      <c r="G19" s="59">
        <f ca="1">G16-G17-G18</f>
        <v>-426.60914657309036</v>
      </c>
      <c r="H19" s="59">
        <f t="shared" ref="H19:S19" ca="1" si="18">H16-H17-H18</f>
        <v>-426.60914657309013</v>
      </c>
      <c r="I19" s="59">
        <f t="shared" ca="1" si="18"/>
        <v>-426.60914657309036</v>
      </c>
      <c r="J19" s="59">
        <f t="shared" ca="1" si="18"/>
        <v>-426.60914657309036</v>
      </c>
      <c r="K19" s="59">
        <f t="shared" ca="1" si="18"/>
        <v>-426.60914657309036</v>
      </c>
      <c r="L19" s="59">
        <f t="shared" ca="1" si="18"/>
        <v>-426.60914657309013</v>
      </c>
      <c r="M19" s="59">
        <f t="shared" ca="1" si="18"/>
        <v>-426.60914657309036</v>
      </c>
      <c r="N19" s="59">
        <f t="shared" ca="1" si="18"/>
        <v>-472.60914657309013</v>
      </c>
      <c r="O19" s="59">
        <f t="shared" ca="1" si="18"/>
        <v>-472.60914657309013</v>
      </c>
      <c r="P19" s="59">
        <f t="shared" ca="1" si="18"/>
        <v>-472.60914657308967</v>
      </c>
      <c r="Q19" s="59">
        <f t="shared" ca="1" si="18"/>
        <v>-587.60914657308967</v>
      </c>
      <c r="R19" s="59">
        <f t="shared" ca="1" si="18"/>
        <v>-587.60914657308967</v>
      </c>
      <c r="S19" s="59">
        <f t="shared" ca="1" si="18"/>
        <v>0</v>
      </c>
      <c r="T19" s="59">
        <f t="shared" ref="T19:CE19" ca="1" si="19">T16-T17-T18</f>
        <v>0</v>
      </c>
      <c r="U19" s="59">
        <f t="shared" ca="1" si="19"/>
        <v>0</v>
      </c>
      <c r="V19" s="59">
        <f t="shared" ca="1" si="19"/>
        <v>0</v>
      </c>
      <c r="W19" s="59">
        <f t="shared" ca="1" si="19"/>
        <v>0</v>
      </c>
      <c r="X19" s="59">
        <f t="shared" ca="1" si="19"/>
        <v>0</v>
      </c>
      <c r="Y19" s="59">
        <f t="shared" ca="1" si="19"/>
        <v>0</v>
      </c>
      <c r="Z19" s="59">
        <f t="shared" ca="1" si="19"/>
        <v>0</v>
      </c>
      <c r="AA19" s="59">
        <f t="shared" ca="1" si="19"/>
        <v>0</v>
      </c>
      <c r="AB19" s="59">
        <f t="shared" ca="1" si="19"/>
        <v>0</v>
      </c>
      <c r="AC19" s="59">
        <f t="shared" ca="1" si="19"/>
        <v>0</v>
      </c>
      <c r="AD19" s="59">
        <f t="shared" ca="1" si="19"/>
        <v>0</v>
      </c>
      <c r="AE19" s="59">
        <f t="shared" ca="1" si="19"/>
        <v>0</v>
      </c>
      <c r="AF19" s="59">
        <f t="shared" ca="1" si="19"/>
        <v>0</v>
      </c>
      <c r="AG19" s="59">
        <f t="shared" ca="1" si="19"/>
        <v>0</v>
      </c>
      <c r="AH19" s="59">
        <f t="shared" ca="1" si="19"/>
        <v>0</v>
      </c>
      <c r="AI19" s="59">
        <f t="shared" ca="1" si="19"/>
        <v>0</v>
      </c>
      <c r="AJ19" s="59">
        <f t="shared" ca="1" si="19"/>
        <v>0</v>
      </c>
      <c r="AK19" s="59">
        <f t="shared" ca="1" si="19"/>
        <v>0</v>
      </c>
      <c r="AL19" s="59">
        <f t="shared" ca="1" si="19"/>
        <v>0</v>
      </c>
      <c r="AM19" s="59">
        <f t="shared" ca="1" si="19"/>
        <v>0</v>
      </c>
      <c r="AN19" s="59">
        <f t="shared" ca="1" si="19"/>
        <v>0</v>
      </c>
      <c r="AO19" s="59">
        <f t="shared" ca="1" si="19"/>
        <v>0</v>
      </c>
      <c r="AP19" s="59">
        <f t="shared" ca="1" si="19"/>
        <v>0</v>
      </c>
      <c r="AQ19" s="59">
        <f t="shared" ca="1" si="19"/>
        <v>0</v>
      </c>
      <c r="AR19" s="59">
        <f t="shared" ca="1" si="19"/>
        <v>0</v>
      </c>
      <c r="AS19" s="59">
        <f t="shared" ca="1" si="19"/>
        <v>0</v>
      </c>
      <c r="AT19" s="59">
        <f t="shared" ca="1" si="19"/>
        <v>0</v>
      </c>
      <c r="AU19" s="59">
        <f t="shared" ca="1" si="19"/>
        <v>0</v>
      </c>
      <c r="AV19" s="59">
        <f t="shared" ca="1" si="19"/>
        <v>0</v>
      </c>
      <c r="AW19" s="59">
        <f t="shared" ca="1" si="19"/>
        <v>0</v>
      </c>
      <c r="AX19" s="59">
        <f t="shared" ca="1" si="19"/>
        <v>0</v>
      </c>
      <c r="AY19" s="59">
        <f t="shared" ca="1" si="19"/>
        <v>0</v>
      </c>
      <c r="AZ19" s="59">
        <f t="shared" ca="1" si="19"/>
        <v>0</v>
      </c>
      <c r="BA19" s="59">
        <f t="shared" ca="1" si="19"/>
        <v>0</v>
      </c>
      <c r="BB19" s="59">
        <f t="shared" ca="1" si="19"/>
        <v>0</v>
      </c>
      <c r="BC19" s="59">
        <f t="shared" ca="1" si="19"/>
        <v>0</v>
      </c>
      <c r="BD19" s="59">
        <f t="shared" ca="1" si="19"/>
        <v>0</v>
      </c>
      <c r="BE19" s="59">
        <f t="shared" ca="1" si="19"/>
        <v>0</v>
      </c>
      <c r="BF19" s="59">
        <f t="shared" ca="1" si="19"/>
        <v>0</v>
      </c>
      <c r="BG19" s="59">
        <f t="shared" ca="1" si="19"/>
        <v>0</v>
      </c>
      <c r="BH19" s="59">
        <f t="shared" ca="1" si="19"/>
        <v>0</v>
      </c>
      <c r="BI19" s="59">
        <f t="shared" ca="1" si="19"/>
        <v>0</v>
      </c>
      <c r="BJ19" s="59">
        <f t="shared" ca="1" si="19"/>
        <v>0</v>
      </c>
      <c r="BK19" s="59">
        <f t="shared" ca="1" si="19"/>
        <v>0</v>
      </c>
      <c r="BL19" s="59">
        <f t="shared" ca="1" si="19"/>
        <v>0</v>
      </c>
      <c r="BM19" s="59">
        <f t="shared" ca="1" si="19"/>
        <v>0</v>
      </c>
      <c r="BN19" s="59">
        <f t="shared" ca="1" si="19"/>
        <v>0</v>
      </c>
      <c r="BO19" s="59">
        <f t="shared" ca="1" si="19"/>
        <v>0</v>
      </c>
      <c r="BP19" s="59">
        <f t="shared" ca="1" si="19"/>
        <v>0</v>
      </c>
      <c r="BQ19" s="59">
        <f t="shared" ca="1" si="19"/>
        <v>0</v>
      </c>
      <c r="BR19" s="59">
        <f t="shared" ca="1" si="19"/>
        <v>0</v>
      </c>
      <c r="BS19" s="59">
        <f t="shared" ca="1" si="19"/>
        <v>0</v>
      </c>
      <c r="BT19" s="59">
        <f t="shared" ca="1" si="19"/>
        <v>0</v>
      </c>
      <c r="BU19" s="59">
        <f t="shared" ca="1" si="19"/>
        <v>0</v>
      </c>
      <c r="BV19" s="59">
        <f t="shared" ca="1" si="19"/>
        <v>0</v>
      </c>
      <c r="BW19" s="59">
        <f t="shared" ca="1" si="19"/>
        <v>0</v>
      </c>
      <c r="BX19" s="59">
        <f t="shared" ca="1" si="19"/>
        <v>0</v>
      </c>
      <c r="BY19" s="59">
        <f t="shared" ca="1" si="19"/>
        <v>0</v>
      </c>
      <c r="BZ19" s="59">
        <f t="shared" ca="1" si="19"/>
        <v>0</v>
      </c>
      <c r="CA19" s="59">
        <f t="shared" ca="1" si="19"/>
        <v>0</v>
      </c>
      <c r="CB19" s="59">
        <f t="shared" ca="1" si="19"/>
        <v>0</v>
      </c>
      <c r="CC19" s="59">
        <f t="shared" ca="1" si="19"/>
        <v>0</v>
      </c>
      <c r="CD19" s="59">
        <f t="shared" ca="1" si="19"/>
        <v>0</v>
      </c>
      <c r="CE19" s="59">
        <f t="shared" ca="1" si="19"/>
        <v>0</v>
      </c>
      <c r="CF19" s="59">
        <f t="shared" ref="CF19:EQ19" ca="1" si="20">CF16-CF17-CF18</f>
        <v>0</v>
      </c>
      <c r="CG19" s="59">
        <f t="shared" ca="1" si="20"/>
        <v>0</v>
      </c>
      <c r="CH19" s="59">
        <f t="shared" ca="1" si="20"/>
        <v>0</v>
      </c>
      <c r="CI19" s="59">
        <f t="shared" ca="1" si="20"/>
        <v>0</v>
      </c>
      <c r="CJ19" s="59">
        <f t="shared" ca="1" si="20"/>
        <v>0</v>
      </c>
      <c r="CK19" s="59">
        <f t="shared" ca="1" si="20"/>
        <v>0</v>
      </c>
      <c r="CL19" s="59">
        <f t="shared" ca="1" si="20"/>
        <v>0</v>
      </c>
      <c r="CM19" s="59">
        <f t="shared" ca="1" si="20"/>
        <v>0</v>
      </c>
      <c r="CN19" s="59">
        <f t="shared" ca="1" si="20"/>
        <v>0</v>
      </c>
      <c r="CO19" s="59">
        <f t="shared" ca="1" si="20"/>
        <v>0</v>
      </c>
      <c r="CP19" s="59">
        <f t="shared" ca="1" si="20"/>
        <v>0</v>
      </c>
      <c r="CQ19" s="59">
        <f t="shared" ca="1" si="20"/>
        <v>0</v>
      </c>
      <c r="CR19" s="59">
        <f t="shared" ca="1" si="20"/>
        <v>0</v>
      </c>
      <c r="CS19" s="59">
        <f t="shared" ca="1" si="20"/>
        <v>0</v>
      </c>
      <c r="CT19" s="59">
        <f t="shared" ca="1" si="20"/>
        <v>0</v>
      </c>
      <c r="CU19" s="59">
        <f t="shared" ca="1" si="20"/>
        <v>0</v>
      </c>
      <c r="CV19" s="59">
        <f t="shared" ca="1" si="20"/>
        <v>0</v>
      </c>
      <c r="CW19" s="59">
        <f t="shared" ca="1" si="20"/>
        <v>0</v>
      </c>
      <c r="CX19" s="59">
        <f t="shared" ca="1" si="20"/>
        <v>0</v>
      </c>
      <c r="CY19" s="59">
        <f t="shared" ca="1" si="20"/>
        <v>0</v>
      </c>
      <c r="CZ19" s="59">
        <f t="shared" ca="1" si="20"/>
        <v>0</v>
      </c>
      <c r="DA19" s="59">
        <f t="shared" ca="1" si="20"/>
        <v>0</v>
      </c>
      <c r="DB19" s="59">
        <f t="shared" ca="1" si="20"/>
        <v>0</v>
      </c>
      <c r="DC19" s="59">
        <f t="shared" ca="1" si="20"/>
        <v>0</v>
      </c>
      <c r="DD19" s="59">
        <f t="shared" ca="1" si="20"/>
        <v>0</v>
      </c>
      <c r="DE19" s="59">
        <f t="shared" ca="1" si="20"/>
        <v>0</v>
      </c>
      <c r="DF19" s="59">
        <f t="shared" ca="1" si="20"/>
        <v>0</v>
      </c>
      <c r="DG19" s="59">
        <f t="shared" ca="1" si="20"/>
        <v>0</v>
      </c>
      <c r="DH19" s="59">
        <f t="shared" ca="1" si="20"/>
        <v>0</v>
      </c>
      <c r="DI19" s="59">
        <f t="shared" ca="1" si="20"/>
        <v>0</v>
      </c>
      <c r="DJ19" s="59">
        <f t="shared" ca="1" si="20"/>
        <v>0</v>
      </c>
      <c r="DK19" s="59">
        <f t="shared" ca="1" si="20"/>
        <v>0</v>
      </c>
      <c r="DL19" s="59">
        <f t="shared" ca="1" si="20"/>
        <v>0</v>
      </c>
      <c r="DM19" s="59">
        <f t="shared" ca="1" si="20"/>
        <v>0</v>
      </c>
      <c r="DN19" s="59">
        <f t="shared" ca="1" si="20"/>
        <v>0</v>
      </c>
      <c r="DO19" s="59">
        <f t="shared" ca="1" si="20"/>
        <v>0</v>
      </c>
      <c r="DP19" s="59">
        <f t="shared" ca="1" si="20"/>
        <v>0</v>
      </c>
      <c r="DQ19" s="59">
        <f t="shared" ca="1" si="20"/>
        <v>0</v>
      </c>
      <c r="DR19" s="59">
        <f t="shared" ca="1" si="20"/>
        <v>0</v>
      </c>
      <c r="DS19" s="59">
        <f t="shared" ca="1" si="20"/>
        <v>0</v>
      </c>
      <c r="DT19" s="59">
        <f t="shared" ca="1" si="20"/>
        <v>0</v>
      </c>
      <c r="DU19" s="59">
        <f t="shared" ca="1" si="20"/>
        <v>0</v>
      </c>
      <c r="DV19" s="59">
        <f t="shared" ca="1" si="20"/>
        <v>0</v>
      </c>
      <c r="DW19" s="59">
        <f t="shared" ca="1" si="20"/>
        <v>0</v>
      </c>
      <c r="DX19" s="59">
        <f t="shared" ca="1" si="20"/>
        <v>0</v>
      </c>
      <c r="DY19" s="59">
        <f t="shared" ca="1" si="20"/>
        <v>0</v>
      </c>
      <c r="DZ19" s="59">
        <f t="shared" ca="1" si="20"/>
        <v>0</v>
      </c>
      <c r="EA19" s="59">
        <f t="shared" ca="1" si="20"/>
        <v>0</v>
      </c>
      <c r="EB19" s="59">
        <f t="shared" ca="1" si="20"/>
        <v>0</v>
      </c>
      <c r="EC19" s="59">
        <f t="shared" ca="1" si="20"/>
        <v>0</v>
      </c>
      <c r="ED19" s="59">
        <f t="shared" ca="1" si="20"/>
        <v>0</v>
      </c>
      <c r="EE19" s="59">
        <f t="shared" ca="1" si="20"/>
        <v>0</v>
      </c>
      <c r="EF19" s="59">
        <f t="shared" ca="1" si="20"/>
        <v>0</v>
      </c>
      <c r="EG19" s="59">
        <f t="shared" ca="1" si="20"/>
        <v>0</v>
      </c>
      <c r="EH19" s="59">
        <f t="shared" ca="1" si="20"/>
        <v>0</v>
      </c>
      <c r="EI19" s="59">
        <f t="shared" ca="1" si="20"/>
        <v>0</v>
      </c>
      <c r="EJ19" s="59">
        <f t="shared" ca="1" si="20"/>
        <v>0</v>
      </c>
      <c r="EK19" s="59">
        <f t="shared" ca="1" si="20"/>
        <v>0</v>
      </c>
      <c r="EL19" s="59">
        <f t="shared" ca="1" si="20"/>
        <v>0</v>
      </c>
      <c r="EM19" s="59">
        <f t="shared" ca="1" si="20"/>
        <v>0</v>
      </c>
      <c r="EN19" s="59">
        <f t="shared" ca="1" si="20"/>
        <v>0</v>
      </c>
      <c r="EO19" s="59">
        <f t="shared" ca="1" si="20"/>
        <v>0</v>
      </c>
      <c r="EP19" s="59">
        <f t="shared" ca="1" si="20"/>
        <v>0</v>
      </c>
      <c r="EQ19" s="59">
        <f t="shared" ca="1" si="20"/>
        <v>0</v>
      </c>
      <c r="ER19" s="59">
        <f t="shared" ref="ER19:HC19" ca="1" si="21">ER16-ER17-ER18</f>
        <v>0</v>
      </c>
      <c r="ES19" s="59">
        <f t="shared" ca="1" si="21"/>
        <v>0</v>
      </c>
      <c r="ET19" s="59">
        <f t="shared" ca="1" si="21"/>
        <v>0</v>
      </c>
      <c r="EU19" s="59">
        <f t="shared" ca="1" si="21"/>
        <v>0</v>
      </c>
      <c r="EV19" s="59">
        <f t="shared" ca="1" si="21"/>
        <v>0</v>
      </c>
      <c r="EW19" s="59">
        <f t="shared" ca="1" si="21"/>
        <v>0</v>
      </c>
      <c r="EX19" s="59">
        <f t="shared" ca="1" si="21"/>
        <v>0</v>
      </c>
      <c r="EY19" s="59">
        <f t="shared" ca="1" si="21"/>
        <v>0</v>
      </c>
      <c r="EZ19" s="59">
        <f t="shared" ca="1" si="21"/>
        <v>0</v>
      </c>
      <c r="FA19" s="59">
        <f t="shared" ca="1" si="21"/>
        <v>0</v>
      </c>
      <c r="FB19" s="59">
        <f t="shared" ca="1" si="21"/>
        <v>0</v>
      </c>
      <c r="FC19" s="59">
        <f t="shared" ca="1" si="21"/>
        <v>0</v>
      </c>
      <c r="FD19" s="59">
        <f t="shared" ca="1" si="21"/>
        <v>0</v>
      </c>
      <c r="FE19" s="59">
        <f t="shared" ca="1" si="21"/>
        <v>0</v>
      </c>
      <c r="FF19" s="59">
        <f t="shared" ca="1" si="21"/>
        <v>0</v>
      </c>
      <c r="FG19" s="59">
        <f t="shared" ca="1" si="21"/>
        <v>0</v>
      </c>
      <c r="FH19" s="59">
        <f t="shared" ca="1" si="21"/>
        <v>0</v>
      </c>
      <c r="FI19" s="59">
        <f t="shared" ca="1" si="21"/>
        <v>0</v>
      </c>
      <c r="FJ19" s="59">
        <f t="shared" ca="1" si="21"/>
        <v>0</v>
      </c>
      <c r="FK19" s="59">
        <f t="shared" ca="1" si="21"/>
        <v>0</v>
      </c>
      <c r="FL19" s="59">
        <f t="shared" ca="1" si="21"/>
        <v>0</v>
      </c>
      <c r="FM19" s="59">
        <f t="shared" ca="1" si="21"/>
        <v>0</v>
      </c>
      <c r="FN19" s="59">
        <f t="shared" ca="1" si="21"/>
        <v>0</v>
      </c>
      <c r="FO19" s="59">
        <f t="shared" ca="1" si="21"/>
        <v>0</v>
      </c>
      <c r="FP19" s="59">
        <f t="shared" ca="1" si="21"/>
        <v>0</v>
      </c>
      <c r="FQ19" s="59">
        <f t="shared" ca="1" si="21"/>
        <v>0</v>
      </c>
      <c r="FR19" s="59">
        <f t="shared" ca="1" si="21"/>
        <v>0</v>
      </c>
      <c r="FS19" s="59">
        <f t="shared" ca="1" si="21"/>
        <v>0</v>
      </c>
      <c r="FT19" s="59">
        <f t="shared" ca="1" si="21"/>
        <v>0</v>
      </c>
      <c r="FU19" s="59">
        <f t="shared" ca="1" si="21"/>
        <v>0</v>
      </c>
      <c r="FV19" s="59">
        <f t="shared" ca="1" si="21"/>
        <v>0</v>
      </c>
      <c r="FW19" s="59">
        <f t="shared" ca="1" si="21"/>
        <v>0</v>
      </c>
      <c r="FX19" s="59">
        <f t="shared" ca="1" si="21"/>
        <v>0</v>
      </c>
      <c r="FY19" s="59">
        <f t="shared" ca="1" si="21"/>
        <v>0</v>
      </c>
      <c r="FZ19" s="59">
        <f t="shared" ca="1" si="21"/>
        <v>0</v>
      </c>
      <c r="GA19" s="59">
        <f t="shared" ca="1" si="21"/>
        <v>0</v>
      </c>
      <c r="GB19" s="59">
        <f t="shared" ca="1" si="21"/>
        <v>0</v>
      </c>
      <c r="GC19" s="59">
        <f t="shared" ca="1" si="21"/>
        <v>0</v>
      </c>
      <c r="GD19" s="59">
        <f t="shared" ca="1" si="21"/>
        <v>0</v>
      </c>
      <c r="GE19" s="59">
        <f t="shared" ca="1" si="21"/>
        <v>0</v>
      </c>
      <c r="GF19" s="59">
        <f t="shared" ca="1" si="21"/>
        <v>0</v>
      </c>
      <c r="GG19" s="59">
        <f t="shared" ca="1" si="21"/>
        <v>0</v>
      </c>
      <c r="GH19" s="59">
        <f t="shared" ca="1" si="21"/>
        <v>0</v>
      </c>
      <c r="GI19" s="59">
        <f t="shared" ca="1" si="21"/>
        <v>0</v>
      </c>
      <c r="GJ19" s="59">
        <f t="shared" ca="1" si="21"/>
        <v>0</v>
      </c>
      <c r="GK19" s="59">
        <f t="shared" ca="1" si="21"/>
        <v>0</v>
      </c>
      <c r="GL19" s="59">
        <f t="shared" ca="1" si="21"/>
        <v>0</v>
      </c>
      <c r="GM19" s="59">
        <f t="shared" ca="1" si="21"/>
        <v>0</v>
      </c>
      <c r="GN19" s="59">
        <f t="shared" ca="1" si="21"/>
        <v>0</v>
      </c>
      <c r="GO19" s="59">
        <f t="shared" ca="1" si="21"/>
        <v>0</v>
      </c>
      <c r="GP19" s="59">
        <f t="shared" ca="1" si="21"/>
        <v>0</v>
      </c>
      <c r="GQ19" s="59">
        <f t="shared" ca="1" si="21"/>
        <v>0</v>
      </c>
      <c r="GR19" s="59">
        <f t="shared" ca="1" si="21"/>
        <v>0</v>
      </c>
      <c r="GS19" s="59">
        <f t="shared" ca="1" si="21"/>
        <v>0</v>
      </c>
      <c r="GT19" s="59">
        <f t="shared" ca="1" si="21"/>
        <v>0</v>
      </c>
      <c r="GU19" s="59">
        <f t="shared" ca="1" si="21"/>
        <v>0</v>
      </c>
      <c r="GV19" s="59">
        <f t="shared" ca="1" si="21"/>
        <v>0</v>
      </c>
      <c r="GW19" s="59">
        <f t="shared" ca="1" si="21"/>
        <v>0</v>
      </c>
      <c r="GX19" s="59">
        <f t="shared" ca="1" si="21"/>
        <v>0</v>
      </c>
      <c r="GY19" s="59">
        <f t="shared" ca="1" si="21"/>
        <v>0</v>
      </c>
      <c r="GZ19" s="59">
        <f t="shared" ca="1" si="21"/>
        <v>0</v>
      </c>
      <c r="HA19" s="59">
        <f t="shared" ca="1" si="21"/>
        <v>0</v>
      </c>
      <c r="HB19" s="59">
        <f t="shared" ca="1" si="21"/>
        <v>0</v>
      </c>
      <c r="HC19" s="59">
        <f t="shared" ca="1" si="21"/>
        <v>0</v>
      </c>
      <c r="HD19" s="59">
        <f t="shared" ref="HD19:IL19" ca="1" si="22">HD16-HD17-HD18</f>
        <v>0</v>
      </c>
      <c r="HE19" s="59">
        <f t="shared" ca="1" si="22"/>
        <v>0</v>
      </c>
      <c r="HF19" s="59">
        <f t="shared" ca="1" si="22"/>
        <v>0</v>
      </c>
      <c r="HG19" s="59">
        <f t="shared" ca="1" si="22"/>
        <v>0</v>
      </c>
      <c r="HH19" s="59">
        <f t="shared" ca="1" si="22"/>
        <v>0</v>
      </c>
      <c r="HI19" s="59">
        <f t="shared" ca="1" si="22"/>
        <v>0</v>
      </c>
      <c r="HJ19" s="59">
        <f t="shared" ca="1" si="22"/>
        <v>0</v>
      </c>
      <c r="HK19" s="59">
        <f t="shared" ca="1" si="22"/>
        <v>0</v>
      </c>
      <c r="HL19" s="59">
        <f t="shared" ca="1" si="22"/>
        <v>0</v>
      </c>
      <c r="HM19" s="59">
        <f t="shared" ca="1" si="22"/>
        <v>0</v>
      </c>
      <c r="HN19" s="59">
        <f t="shared" ca="1" si="22"/>
        <v>0</v>
      </c>
      <c r="HO19" s="59">
        <f t="shared" ca="1" si="22"/>
        <v>0</v>
      </c>
      <c r="HP19" s="59">
        <f t="shared" ca="1" si="22"/>
        <v>0</v>
      </c>
      <c r="HQ19" s="59">
        <f t="shared" ca="1" si="22"/>
        <v>0</v>
      </c>
      <c r="HR19" s="59">
        <f t="shared" ca="1" si="22"/>
        <v>0</v>
      </c>
      <c r="HS19" s="59">
        <f t="shared" ca="1" si="22"/>
        <v>0</v>
      </c>
      <c r="HT19" s="59">
        <f t="shared" ca="1" si="22"/>
        <v>0</v>
      </c>
      <c r="HU19" s="59">
        <f t="shared" ca="1" si="22"/>
        <v>0</v>
      </c>
      <c r="HV19" s="59">
        <f t="shared" ca="1" si="22"/>
        <v>0</v>
      </c>
      <c r="HW19" s="59">
        <f t="shared" ca="1" si="22"/>
        <v>0</v>
      </c>
      <c r="HX19" s="59">
        <f t="shared" ca="1" si="22"/>
        <v>0</v>
      </c>
      <c r="HY19" s="59">
        <f t="shared" ca="1" si="22"/>
        <v>0</v>
      </c>
      <c r="HZ19" s="59">
        <f t="shared" ca="1" si="22"/>
        <v>0</v>
      </c>
      <c r="IA19" s="59">
        <f t="shared" ca="1" si="22"/>
        <v>0</v>
      </c>
      <c r="IB19" s="59">
        <f t="shared" ca="1" si="22"/>
        <v>0</v>
      </c>
      <c r="IC19" s="59">
        <f t="shared" ca="1" si="22"/>
        <v>0</v>
      </c>
      <c r="ID19" s="59">
        <f t="shared" ca="1" si="22"/>
        <v>0</v>
      </c>
      <c r="IE19" s="59">
        <f t="shared" ca="1" si="22"/>
        <v>0</v>
      </c>
      <c r="IF19" s="59">
        <f t="shared" ca="1" si="22"/>
        <v>0</v>
      </c>
      <c r="IG19" s="59">
        <f t="shared" ca="1" si="22"/>
        <v>0</v>
      </c>
      <c r="IH19" s="59">
        <f t="shared" ca="1" si="22"/>
        <v>0</v>
      </c>
      <c r="II19" s="59">
        <f t="shared" ca="1" si="22"/>
        <v>0</v>
      </c>
      <c r="IJ19" s="59">
        <f t="shared" ca="1" si="22"/>
        <v>0</v>
      </c>
      <c r="IK19" s="59">
        <f t="shared" ca="1" si="22"/>
        <v>0</v>
      </c>
      <c r="IL19" s="59">
        <f t="shared" ca="1" si="22"/>
        <v>0</v>
      </c>
    </row>
    <row r="20" spans="2:246" s="48" customFormat="1" x14ac:dyDescent="0.2">
      <c r="B20" s="7" t="s">
        <v>189</v>
      </c>
      <c r="C20" s="56" t="s">
        <v>283</v>
      </c>
      <c r="D20" s="45"/>
      <c r="G20" s="59">
        <f ca="1">-Tax!G9</f>
        <v>0</v>
      </c>
      <c r="H20" s="59">
        <f ca="1">-Tax!H9</f>
        <v>0</v>
      </c>
      <c r="I20" s="59">
        <f ca="1">-Tax!I9</f>
        <v>0</v>
      </c>
      <c r="J20" s="59">
        <f ca="1">-Tax!J9</f>
        <v>0</v>
      </c>
      <c r="K20" s="59">
        <f ca="1">-Tax!K9</f>
        <v>0</v>
      </c>
      <c r="L20" s="59">
        <f ca="1">-Tax!L9</f>
        <v>0</v>
      </c>
      <c r="M20" s="59">
        <f ca="1">-Tax!M9</f>
        <v>0</v>
      </c>
      <c r="N20" s="59">
        <f ca="1">-Tax!N9</f>
        <v>0</v>
      </c>
      <c r="O20" s="59">
        <f ca="1">-Tax!O9</f>
        <v>0</v>
      </c>
      <c r="P20" s="59">
        <f ca="1">-Tax!P9</f>
        <v>0</v>
      </c>
      <c r="Q20" s="59">
        <f ca="1">-Tax!Q9</f>
        <v>0</v>
      </c>
      <c r="R20" s="59">
        <f ca="1">-Tax!R9</f>
        <v>0</v>
      </c>
      <c r="S20" s="59">
        <f ca="1">-Tax!S9</f>
        <v>0</v>
      </c>
      <c r="T20" s="59">
        <f ca="1">-Tax!T9</f>
        <v>0</v>
      </c>
      <c r="U20" s="59">
        <f ca="1">-Tax!U9</f>
        <v>0</v>
      </c>
      <c r="V20" s="59">
        <f ca="1">-Tax!V9</f>
        <v>0</v>
      </c>
      <c r="W20" s="59">
        <f ca="1">-Tax!W9</f>
        <v>0</v>
      </c>
      <c r="X20" s="59">
        <f ca="1">-Tax!X9</f>
        <v>0</v>
      </c>
      <c r="Y20" s="59">
        <f ca="1">-Tax!Y9</f>
        <v>0</v>
      </c>
      <c r="Z20" s="59">
        <f ca="1">-Tax!Z9</f>
        <v>0</v>
      </c>
      <c r="AA20" s="59">
        <f ca="1">-Tax!AA9</f>
        <v>0</v>
      </c>
      <c r="AB20" s="59">
        <f ca="1">-Tax!AB9</f>
        <v>0</v>
      </c>
      <c r="AC20" s="59">
        <f ca="1">-Tax!AC9</f>
        <v>0</v>
      </c>
      <c r="AD20" s="59">
        <f ca="1">-Tax!AD9</f>
        <v>0</v>
      </c>
      <c r="AE20" s="59">
        <f ca="1">-Tax!AE9</f>
        <v>0</v>
      </c>
      <c r="AF20" s="59">
        <f ca="1">-Tax!AF9</f>
        <v>0</v>
      </c>
      <c r="AG20" s="59">
        <f ca="1">-Tax!AG9</f>
        <v>0</v>
      </c>
      <c r="AH20" s="59">
        <f ca="1">-Tax!AH9</f>
        <v>0</v>
      </c>
      <c r="AI20" s="59">
        <f ca="1">-Tax!AI9</f>
        <v>0</v>
      </c>
      <c r="AJ20" s="59">
        <f ca="1">-Tax!AJ9</f>
        <v>0</v>
      </c>
      <c r="AK20" s="59">
        <f ca="1">-Tax!AK9</f>
        <v>0</v>
      </c>
      <c r="AL20" s="59">
        <f ca="1">-Tax!AL9</f>
        <v>-6.3118626107316231</v>
      </c>
      <c r="AM20" s="59">
        <f ca="1">-Tax!AM9</f>
        <v>-319.66720729182089</v>
      </c>
      <c r="AN20" s="59">
        <f ca="1">-Tax!AN9</f>
        <v>-320.71371454539985</v>
      </c>
      <c r="AO20" s="59">
        <f ca="1">-Tax!AO9</f>
        <v>-321.76364779139658</v>
      </c>
      <c r="AP20" s="59">
        <f ca="1">-Tax!AP9</f>
        <v>-322.81701824564334</v>
      </c>
      <c r="AQ20" s="59">
        <f ca="1">-Tax!AQ9</f>
        <v>-323.87383716064323</v>
      </c>
      <c r="AR20" s="59">
        <f ca="1">-Tax!AR9</f>
        <v>-324.93411582576482</v>
      </c>
      <c r="AS20" s="59">
        <f ca="1">-Tax!AS9</f>
        <v>-325.99786556733852</v>
      </c>
      <c r="AT20" s="59">
        <f ca="1">-Tax!AT9</f>
        <v>-327.06509774876395</v>
      </c>
      <c r="AU20" s="59">
        <f ca="1">-Tax!AU9</f>
        <v>-328.13582377062994</v>
      </c>
      <c r="AV20" s="59">
        <f ca="1">-Tax!AV9</f>
        <v>-329.21005507086375</v>
      </c>
      <c r="AW20" s="59">
        <f ca="1">-Tax!AW9</f>
        <v>-330.28780312485105</v>
      </c>
      <c r="AX20" s="59">
        <f ca="1">-Tax!AX9</f>
        <v>-331.36907944552149</v>
      </c>
      <c r="AY20" s="59">
        <f ca="1">-Tax!AY9</f>
        <v>-332.4538955834887</v>
      </c>
      <c r="AZ20" s="59">
        <f ca="1">-Tax!AZ9</f>
        <v>-333.54226312721403</v>
      </c>
      <c r="BA20" s="59">
        <f ca="1">-Tax!BA9</f>
        <v>-334.63419370305746</v>
      </c>
      <c r="BB20" s="59">
        <f ca="1">-Tax!BB9</f>
        <v>-335.72969897547227</v>
      </c>
      <c r="BC20" s="59">
        <f ca="1">-Tax!BC9</f>
        <v>-336.82879064707049</v>
      </c>
      <c r="BD20" s="59">
        <f ca="1">-Tax!BD9</f>
        <v>-337.93148045879752</v>
      </c>
      <c r="BE20" s="59">
        <f ca="1">-Tax!BE9</f>
        <v>-339.03778019003039</v>
      </c>
      <c r="BF20" s="59">
        <f ca="1">-Tax!BF9</f>
        <v>-340.1477016587105</v>
      </c>
      <c r="BG20" s="59">
        <f ca="1">-Tax!BG9</f>
        <v>-341.26125672144917</v>
      </c>
      <c r="BH20" s="59">
        <f ca="1">-Tax!BH9</f>
        <v>-342.37845727370768</v>
      </c>
      <c r="BI20" s="59">
        <f ca="1">-Tax!BI9</f>
        <v>-343.49931524985732</v>
      </c>
      <c r="BJ20" s="59">
        <f ca="1">-Tax!BJ9</f>
        <v>-344.62384262334308</v>
      </c>
      <c r="BK20" s="59">
        <f ca="1">-Tax!BK9</f>
        <v>-345.75205140683647</v>
      </c>
      <c r="BL20" s="59">
        <f ca="1">-Tax!BL9</f>
        <v>-346.88395365229735</v>
      </c>
      <c r="BM20" s="59">
        <f ca="1">-Tax!BM9</f>
        <v>-348.01956145118311</v>
      </c>
      <c r="BN20" s="59">
        <f ca="1">-Tax!BN9</f>
        <v>-349.15888693448323</v>
      </c>
      <c r="BO20" s="59">
        <f ca="1">-Tax!BO9</f>
        <v>-350.30194227295033</v>
      </c>
      <c r="BP20" s="59">
        <f ca="1">-Tax!BP9</f>
        <v>-351.44873967716194</v>
      </c>
      <c r="BQ20" s="59">
        <f ca="1">-Tax!BQ9</f>
        <v>-352.59929139762971</v>
      </c>
      <c r="BR20" s="59">
        <f ca="1">-Tax!BR9</f>
        <v>-353.75360972505041</v>
      </c>
      <c r="BS20" s="59">
        <f ca="1">-Tax!BS9</f>
        <v>-354.91170699030954</v>
      </c>
      <c r="BT20" s="59">
        <f ca="1">-Tax!BT9</f>
        <v>-356.07359556465235</v>
      </c>
      <c r="BU20" s="59">
        <f ca="1">-Tax!BU9</f>
        <v>-357.23928785984026</v>
      </c>
      <c r="BV20" s="59">
        <f ca="1">-Tax!BV9</f>
        <v>-358.40879632827273</v>
      </c>
      <c r="BW20" s="59">
        <f ca="1">-Tax!BW9</f>
        <v>-359.58213346310549</v>
      </c>
      <c r="BX20" s="59">
        <f ca="1">-Tax!BX9</f>
        <v>-360.75931179839063</v>
      </c>
      <c r="BY20" s="59">
        <f ca="1">-Tax!BY9</f>
        <v>-361.94034390922388</v>
      </c>
      <c r="BZ20" s="59">
        <f ca="1">-Tax!BZ9</f>
        <v>-363.12524241185565</v>
      </c>
      <c r="CA20" s="59">
        <f ca="1">-Tax!CA9</f>
        <v>-364.31401996386739</v>
      </c>
      <c r="CB20" s="59">
        <f ca="1">-Tax!CB9</f>
        <v>-365.50668926423168</v>
      </c>
      <c r="CC20" s="59">
        <f ca="1">-Tax!CC9</f>
        <v>-366.70326305354502</v>
      </c>
      <c r="CD20" s="59">
        <f ca="1">-Tax!CD9</f>
        <v>-367.90375411406421</v>
      </c>
      <c r="CE20" s="59">
        <f ca="1">-Tax!CE9</f>
        <v>-369.10817526991741</v>
      </c>
      <c r="CF20" s="59">
        <f ca="1">-Tax!CF9</f>
        <v>-370.31653938723684</v>
      </c>
      <c r="CG20" s="59">
        <f ca="1">-Tax!CG9</f>
        <v>-371.52885937423707</v>
      </c>
      <c r="CH20" s="59">
        <f ca="1">-Tax!CH9</f>
        <v>-372.7451481814096</v>
      </c>
      <c r="CI20" s="59">
        <f ca="1">-Tax!CI9</f>
        <v>-373.9654188016284</v>
      </c>
      <c r="CJ20" s="59">
        <f ca="1">-Tax!CJ9</f>
        <v>-375.18968427032269</v>
      </c>
      <c r="CK20" s="59">
        <f ca="1">-Tax!CK9</f>
        <v>-376.41795766559335</v>
      </c>
      <c r="CL20" s="59">
        <f ca="1">-Tax!CL9</f>
        <v>-377.65025210833301</v>
      </c>
      <c r="CM20" s="59">
        <f ca="1">-Tax!CM9</f>
        <v>-378.88658076242427</v>
      </c>
      <c r="CN20" s="59">
        <f ca="1">-Tax!CN9</f>
        <v>-380.12695683480524</v>
      </c>
      <c r="CO20" s="59">
        <f ca="1">-Tax!CO9</f>
        <v>-381.3713935756823</v>
      </c>
      <c r="CP20" s="59">
        <f ca="1">-Tax!CP9</f>
        <v>-382.61990427861929</v>
      </c>
      <c r="CQ20" s="59">
        <f ca="1">-Tax!CQ9</f>
        <v>-383.87250228072116</v>
      </c>
      <c r="CR20" s="59">
        <f ca="1">-Tax!CR9</f>
        <v>-385.12920096272319</v>
      </c>
      <c r="CS20" s="59">
        <f ca="1">-Tax!CS9</f>
        <v>-386.39001374921645</v>
      </c>
      <c r="CT20" s="59">
        <f ca="1">-Tax!CT9</f>
        <v>-387.65495410866242</v>
      </c>
      <c r="CU20" s="59">
        <f ca="1">-Tax!CU9</f>
        <v>-388.92403555368765</v>
      </c>
      <c r="CV20" s="59">
        <f ca="1">-Tax!CV9</f>
        <v>-390.19727164113829</v>
      </c>
      <c r="CW20" s="59">
        <f ca="1">-Tax!CW9</f>
        <v>-391.47467597221294</v>
      </c>
      <c r="CX20" s="59">
        <f ca="1">-Tax!CX9</f>
        <v>-392.75626219267178</v>
      </c>
      <c r="CY20" s="59">
        <f ca="1">-Tax!CY9</f>
        <v>-394.0420439929112</v>
      </c>
      <c r="CZ20" s="59">
        <f ca="1">-Tax!CZ9</f>
        <v>-395.33203510820204</v>
      </c>
      <c r="DA20" s="59">
        <f ca="1">-Tax!DA9</f>
        <v>-396.62624931869686</v>
      </c>
      <c r="DB20" s="59">
        <f ca="1">-Tax!DB9</f>
        <v>-397.92470044977745</v>
      </c>
      <c r="DC20" s="59">
        <f ca="1">-Tax!DC9</f>
        <v>-399.22740237195103</v>
      </c>
      <c r="DD20" s="59">
        <f ca="1">-Tax!DD9</f>
        <v>-400.53436900123961</v>
      </c>
      <c r="DE20" s="59">
        <f ca="1">-Tax!DE9</f>
        <v>-401.84561429917812</v>
      </c>
      <c r="DF20" s="59">
        <f ca="1">-Tax!DF9</f>
        <v>-403.1611522730127</v>
      </c>
      <c r="DG20" s="59">
        <f ca="1">-Tax!DG9</f>
        <v>-404.48099697584439</v>
      </c>
      <c r="DH20" s="59">
        <f ca="1">-Tax!DH9</f>
        <v>-405.80516250678374</v>
      </c>
      <c r="DI20" s="59">
        <f ca="1">-Tax!DI9</f>
        <v>-407.13366301111091</v>
      </c>
      <c r="DJ20" s="59">
        <f ca="1">-Tax!DJ9</f>
        <v>-408.46651268037385</v>
      </c>
      <c r="DK20" s="59">
        <f ca="1">-Tax!DK9</f>
        <v>-409.80372575263209</v>
      </c>
      <c r="DL20" s="59">
        <f ca="1">-Tax!DL9</f>
        <v>-411.14531651252946</v>
      </c>
      <c r="DM20" s="59">
        <f ca="1">-Tax!DM9</f>
        <v>-412.49129929145602</v>
      </c>
      <c r="DN20" s="59">
        <f ca="1">-Tax!DN9</f>
        <v>-413.84168846775538</v>
      </c>
      <c r="DO20" s="59">
        <f ca="1">-Tax!DO9</f>
        <v>-415.19649846683023</v>
      </c>
      <c r="DP20" s="59">
        <f ca="1">-Tax!DP9</f>
        <v>-416.55574376128607</v>
      </c>
      <c r="DQ20" s="59">
        <f ca="1">-Tax!DQ9</f>
        <v>-417.91943887114758</v>
      </c>
      <c r="DR20" s="59">
        <f ca="1">-Tax!DR9</f>
        <v>-419.28759836392055</v>
      </c>
      <c r="DS20" s="59">
        <f ca="1">-Tax!DS9</f>
        <v>-420.66023685487926</v>
      </c>
      <c r="DT20" s="59">
        <f ca="1">-Tax!DT9</f>
        <v>-422.03736900705735</v>
      </c>
      <c r="DU20" s="59">
        <f ca="1">-Tax!DU9</f>
        <v>-423.41900953155709</v>
      </c>
      <c r="DV20" s="59">
        <f ca="1">-Tax!DV9</f>
        <v>-424.80517318759485</v>
      </c>
      <c r="DW20" s="59">
        <f ca="1">-Tax!DW9</f>
        <v>-426.19587478273752</v>
      </c>
      <c r="DX20" s="59">
        <f ca="1">-Tax!DX9</f>
        <v>-427.59112917302082</v>
      </c>
      <c r="DY20" s="59">
        <f ca="1">-Tax!DY9</f>
        <v>-428.99095126311113</v>
      </c>
      <c r="DZ20" s="59">
        <f ca="1">-Tax!DZ9</f>
        <v>-430.39535600646559</v>
      </c>
      <c r="EA20" s="59">
        <f ca="1">-Tax!EA9</f>
        <v>-431.80435840550308</v>
      </c>
      <c r="EB20" s="59">
        <f ca="1">-Tax!EB9</f>
        <v>-433.21797351173518</v>
      </c>
      <c r="EC20" s="59">
        <f ca="1">-Tax!EC9</f>
        <v>-434.63621642598991</v>
      </c>
      <c r="ED20" s="59">
        <f ca="1">-Tax!ED9</f>
        <v>-436.0591022984845</v>
      </c>
      <c r="EE20" s="59">
        <f ca="1">-Tax!EE9</f>
        <v>-437.48664632906912</v>
      </c>
      <c r="EF20" s="59">
        <f ca="1">-Tax!EF9</f>
        <v>-438.91886376735056</v>
      </c>
      <c r="EG20" s="59">
        <f ca="1">-Tax!EG9</f>
        <v>-440.35576991281232</v>
      </c>
      <c r="EH20" s="59">
        <f ca="1">-Tax!EH9</f>
        <v>-441.79738011509835</v>
      </c>
      <c r="EI20" s="59">
        <f ca="1">-Tax!EI9</f>
        <v>-443.24370977405306</v>
      </c>
      <c r="EJ20" s="59">
        <f ca="1">-Tax!EJ9</f>
        <v>-444.69477433995053</v>
      </c>
      <c r="EK20" s="59">
        <f ca="1">-Tax!EK9</f>
        <v>-446.15058931363637</v>
      </c>
      <c r="EL20" s="59">
        <f ca="1">-Tax!EL9</f>
        <v>-447.61117024673513</v>
      </c>
      <c r="EM20" s="59">
        <f ca="1">-Tax!EM9</f>
        <v>-449.07653274171753</v>
      </c>
      <c r="EN20" s="59">
        <f ca="1">-Tax!EN9</f>
        <v>-450.54669245221339</v>
      </c>
      <c r="EO20" s="59">
        <f ca="1">-Tax!EO9</f>
        <v>-452.02166508302435</v>
      </c>
      <c r="EP20" s="59">
        <f ca="1">-Tax!EP9</f>
        <v>-453.50146639042759</v>
      </c>
      <c r="EQ20" s="59">
        <f ca="1">-Tax!EQ9</f>
        <v>-454.98611218222868</v>
      </c>
      <c r="ER20" s="59">
        <f ca="1">-Tax!ER9</f>
        <v>-456.47561831803432</v>
      </c>
      <c r="ES20" s="59">
        <f ca="1">-Tax!ES9</f>
        <v>-457.97000070932154</v>
      </c>
      <c r="ET20" s="59">
        <f ca="1">-Tax!ET9</f>
        <v>-459.46927531969777</v>
      </c>
      <c r="EU20" s="59">
        <f ca="1">-Tax!EU9</f>
        <v>-460.9734581650082</v>
      </c>
      <c r="EV20" s="59">
        <f ca="1">-Tax!EV9</f>
        <v>-462.48256531353945</v>
      </c>
      <c r="EW20" s="59">
        <f ca="1">-Tax!EW9</f>
        <v>-463.99661288619427</v>
      </c>
      <c r="EX20" s="59">
        <f ca="1">-Tax!EX9</f>
        <v>-465.51561705659697</v>
      </c>
      <c r="EY20" s="59">
        <f ca="1">-Tax!EY9</f>
        <v>-467.03959405138448</v>
      </c>
      <c r="EZ20" s="59">
        <f ca="1">-Tax!EZ9</f>
        <v>-468.56856015029371</v>
      </c>
      <c r="FA20" s="59">
        <f ca="1">-Tax!FA9</f>
        <v>-470.10253168635245</v>
      </c>
      <c r="FB20" s="59">
        <f ca="1">-Tax!FB9</f>
        <v>-471.64152504604317</v>
      </c>
      <c r="FC20" s="59">
        <f ca="1">-Tax!FC9</f>
        <v>-473.18555666952852</v>
      </c>
      <c r="FD20" s="59">
        <f ca="1">-Tax!FD9</f>
        <v>-474.73464305075868</v>
      </c>
      <c r="FE20" s="59">
        <f ca="1">-Tax!FE9</f>
        <v>-476.2888007376896</v>
      </c>
      <c r="FF20" s="59">
        <f ca="1">-Tax!FF9</f>
        <v>-477.84804633249223</v>
      </c>
      <c r="FG20" s="59">
        <f ca="1">-Tax!FG9</f>
        <v>-479.41239649161434</v>
      </c>
      <c r="FH20" s="59">
        <f ca="1">-Tax!FH9</f>
        <v>-480.98186792608976</v>
      </c>
      <c r="FI20" s="59">
        <f ca="1">-Tax!FI9</f>
        <v>-482.55647740163295</v>
      </c>
      <c r="FJ20" s="59">
        <f ca="1">-Tax!FJ9</f>
        <v>-484.13624173886637</v>
      </c>
      <c r="FK20" s="59">
        <f ca="1">-Tax!FK9</f>
        <v>-485.72117781344423</v>
      </c>
      <c r="FL20" s="59">
        <f ca="1">-Tax!FL9</f>
        <v>-487.31130255631615</v>
      </c>
      <c r="FM20" s="59">
        <f ca="1">-Tax!FM9</f>
        <v>-488.90663295380182</v>
      </c>
      <c r="FN20" s="59">
        <f ca="1">-Tax!FN9</f>
        <v>-490.50718604789654</v>
      </c>
      <c r="FO20" s="59">
        <f ca="1">-Tax!FO9</f>
        <v>-492.11297893629671</v>
      </c>
      <c r="FP20" s="59">
        <f ca="1">-Tax!FP9</f>
        <v>-493.7240287727891</v>
      </c>
      <c r="FQ20" s="59">
        <f ca="1">-Tax!FQ9</f>
        <v>-495.34035276720169</v>
      </c>
      <c r="FR20" s="59">
        <f ca="1">-Tax!FR9</f>
        <v>-496.96196818577482</v>
      </c>
      <c r="FS20" s="59">
        <f ca="1">-Tax!FS9</f>
        <v>-498.58889235127026</v>
      </c>
      <c r="FT20" s="59">
        <f ca="1">-Tax!FT9</f>
        <v>-500.22114264313313</v>
      </c>
      <c r="FU20" s="59">
        <f ca="1">-Tax!FU9</f>
        <v>-501.85873649770838</v>
      </c>
      <c r="FV20" s="59">
        <f ca="1">-Tax!FV9</f>
        <v>-503.50169140841354</v>
      </c>
      <c r="FW20" s="59">
        <f ca="1">-Tax!FW9</f>
        <v>-505.15002492596977</v>
      </c>
      <c r="FX20" s="59">
        <f ca="1">-Tax!FX9</f>
        <v>-506.8037546585565</v>
      </c>
      <c r="FY20" s="59">
        <f ca="1">-Tax!FY9</f>
        <v>-508.46289827195505</v>
      </c>
      <c r="FZ20" s="59">
        <f ca="1">-Tax!FZ9</f>
        <v>-510.1274734898052</v>
      </c>
      <c r="GA20" s="59">
        <f ca="1">-Tax!GA9</f>
        <v>-511.79749809375608</v>
      </c>
      <c r="GB20" s="59">
        <f ca="1">-Tax!GB9</f>
        <v>-513.47298992369906</v>
      </c>
      <c r="GC20" s="59">
        <f ca="1">-Tax!GC9</f>
        <v>-515.15396687789143</v>
      </c>
      <c r="GD20" s="59">
        <f ca="1">-Tax!GD9</f>
        <v>-516.84044691321833</v>
      </c>
      <c r="GE20" s="59">
        <f ca="1">-Tax!GE9</f>
        <v>-518.53244804533097</v>
      </c>
      <c r="GF20" s="59">
        <f ca="1">-Tax!GF9</f>
        <v>-520.22998834884675</v>
      </c>
      <c r="GG20" s="59">
        <f ca="1">-Tax!GG9</f>
        <v>-521.93308595760027</v>
      </c>
      <c r="GH20" s="59">
        <f ca="1">-Tax!GH9</f>
        <v>-523.64175906473974</v>
      </c>
      <c r="GI20" s="59">
        <f ca="1">-Tax!GI9</f>
        <v>-525.35602592301802</v>
      </c>
      <c r="GJ20" s="59">
        <f ca="1">-Tax!GJ9</f>
        <v>-527.07590484489992</v>
      </c>
      <c r="GK20" s="59">
        <f ca="1">-Tax!GK9</f>
        <v>-528.80141420282962</v>
      </c>
      <c r="GL20" s="59">
        <f ca="1">-Tax!GL9</f>
        <v>-530.53257242937798</v>
      </c>
      <c r="GM20" s="59">
        <f ca="1">-Tax!GM9</f>
        <v>-532.26939801751359</v>
      </c>
      <c r="GN20" s="59">
        <f ca="1">-Tax!GN9</f>
        <v>-534.01190952063553</v>
      </c>
      <c r="GO20" s="59">
        <f ca="1">-Tax!GO9</f>
        <v>-535.76012555301349</v>
      </c>
      <c r="GP20" s="59">
        <f ca="1">-Tax!GP9</f>
        <v>-537.51406478975878</v>
      </c>
      <c r="GQ20" s="59">
        <f ca="1">-Tax!GQ9</f>
        <v>-539.2737459671589</v>
      </c>
      <c r="GR20" s="59">
        <f ca="1">-Tax!GR9</f>
        <v>-541.0391878828159</v>
      </c>
      <c r="GS20" s="59">
        <f ca="1">-Tax!GS9</f>
        <v>-542.81040939591185</v>
      </c>
      <c r="GT20" s="59">
        <f ca="1">-Tax!GT9</f>
        <v>-544.58742942733807</v>
      </c>
      <c r="GU20" s="59">
        <f ca="1">-Tax!GU9</f>
        <v>-546.370266959937</v>
      </c>
      <c r="GV20" s="59">
        <f ca="1">-Tax!GV9</f>
        <v>-548.15894103869869</v>
      </c>
      <c r="GW20" s="59">
        <f ca="1">-Tax!GW9</f>
        <v>-549.95347077094993</v>
      </c>
      <c r="GX20" s="59">
        <f ca="1">-Tax!GX9</f>
        <v>-551.7538753265726</v>
      </c>
      <c r="GY20" s="59">
        <f ca="1">-Tax!GY9</f>
        <v>-553.56017393821094</v>
      </c>
      <c r="GZ20" s="59">
        <f ca="1">-Tax!GZ9</f>
        <v>-555.3723859014608</v>
      </c>
      <c r="HA20" s="59">
        <f ca="1">-Tax!HA9</f>
        <v>-557.1905305751352</v>
      </c>
      <c r="HB20" s="59">
        <f ca="1">-Tax!HB9</f>
        <v>-559.01462738133341</v>
      </c>
      <c r="HC20" s="59">
        <f ca="1">-Tax!HC9</f>
        <v>-560.84469580583391</v>
      </c>
      <c r="HD20" s="59">
        <f ca="1">-Tax!HD9</f>
        <v>-562.68075539812708</v>
      </c>
      <c r="HE20" s="59">
        <f ca="1">-Tax!HE9</f>
        <v>-564.52282577174992</v>
      </c>
      <c r="HF20" s="59">
        <f ca="1">-Tax!HF9</f>
        <v>-566.37092660443159</v>
      </c>
      <c r="HG20" s="59">
        <f ca="1">-Tax!HG9</f>
        <v>-568.22507763835529</v>
      </c>
      <c r="HH20" s="59">
        <f ca="1">-Tax!HH9</f>
        <v>-570.08529868025653</v>
      </c>
      <c r="HI20" s="59">
        <f ca="1">-Tax!HI9</f>
        <v>-571.95160960178691</v>
      </c>
      <c r="HJ20" s="59">
        <f ca="1">-Tax!HJ9</f>
        <v>-573.82403033962328</v>
      </c>
      <c r="HK20" s="59">
        <f ca="1">-Tax!HK9</f>
        <v>-575.70258089574781</v>
      </c>
      <c r="HL20" s="59">
        <f ca="1">-Tax!HL9</f>
        <v>-577.58728133752084</v>
      </c>
      <c r="HM20" s="59">
        <f ca="1">-Tax!HM9</f>
        <v>-579.47815179813551</v>
      </c>
      <c r="HN20" s="59">
        <f ca="1">-Tax!HN9</f>
        <v>-581.37521247660334</v>
      </c>
      <c r="HO20" s="59">
        <f ca="1">-Tax!HO9</f>
        <v>-583.2784836380597</v>
      </c>
      <c r="HP20" s="59">
        <f ca="1">-Tax!HP9</f>
        <v>-585.18798561405129</v>
      </c>
      <c r="HQ20" s="59">
        <f ca="1">-Tax!HQ9</f>
        <v>-587.10373880260522</v>
      </c>
      <c r="HR20" s="59">
        <f ca="1">-Tax!HR9</f>
        <v>-589.0257636686074</v>
      </c>
      <c r="HS20" s="59">
        <f ca="1">-Tax!HS9</f>
        <v>-590.95408074387888</v>
      </c>
      <c r="HT20" s="59">
        <f ca="1">-Tax!HT9</f>
        <v>-592.88871062747421</v>
      </c>
      <c r="HU20" s="59">
        <f ca="1">-Tax!HU9</f>
        <v>-594.82967398587425</v>
      </c>
      <c r="HV20" s="59">
        <f ca="1">-Tax!HV9</f>
        <v>-596.77699155323717</v>
      </c>
      <c r="HW20" s="59">
        <f ca="1">-Tax!HW9</f>
        <v>-598.73068413155852</v>
      </c>
      <c r="HX20" s="59">
        <f ca="1">-Tax!HX9</f>
        <v>-600.69077259104233</v>
      </c>
      <c r="HY20" s="59">
        <f ca="1">-Tax!HY9</f>
        <v>-602.65727787007563</v>
      </c>
      <c r="HZ20" s="59">
        <f ca="1">-Tax!HZ9</f>
        <v>-604.63022097566136</v>
      </c>
      <c r="IA20" s="59">
        <f ca="1">-Tax!IA9</f>
        <v>-606.60962298358208</v>
      </c>
      <c r="IB20" s="59">
        <f ca="1">-Tax!IB9</f>
        <v>-608.59550503860737</v>
      </c>
      <c r="IC20" s="59">
        <f ca="1">-Tax!IC9</f>
        <v>-610.5878883547266</v>
      </c>
      <c r="ID20" s="59">
        <f ca="1">-Tax!ID9</f>
        <v>-610.5878883547266</v>
      </c>
      <c r="IE20" s="59">
        <f ca="1">-Tax!IE9</f>
        <v>-610.5878883547266</v>
      </c>
      <c r="IF20" s="59">
        <f ca="1">-Tax!IF9</f>
        <v>-610.5878883547266</v>
      </c>
      <c r="IG20" s="59">
        <f ca="1">-Tax!IG9</f>
        <v>-610.5878883547266</v>
      </c>
      <c r="IH20" s="59">
        <f ca="1">-Tax!IH9</f>
        <v>-610.5878883547266</v>
      </c>
      <c r="II20" s="59">
        <f ca="1">-Tax!II9</f>
        <v>-610.5878883547266</v>
      </c>
      <c r="IJ20" s="59">
        <f ca="1">-Tax!IJ9</f>
        <v>-610.5878883547266</v>
      </c>
      <c r="IK20" s="59">
        <f ca="1">-Tax!IK9</f>
        <v>-610.5878883547266</v>
      </c>
      <c r="IL20" s="59">
        <f ca="1">-Tax!IL9</f>
        <v>-610.5878883547266</v>
      </c>
    </row>
    <row r="21" spans="2:246" s="48" customFormat="1" x14ac:dyDescent="0.2">
      <c r="B21" s="51" t="s">
        <v>190</v>
      </c>
      <c r="C21" s="57" t="s">
        <v>283</v>
      </c>
      <c r="D21" s="52"/>
      <c r="E21" s="53"/>
      <c r="F21" s="53"/>
      <c r="G21" s="60">
        <f ca="1">SUM(G16,G20)</f>
        <v>-926.60914657309036</v>
      </c>
      <c r="H21" s="60">
        <f t="shared" ref="H21:BS21" ca="1" si="23">SUM(H16,H20)</f>
        <v>-2476.6091465730901</v>
      </c>
      <c r="I21" s="60">
        <f t="shared" ca="1" si="23"/>
        <v>-1676.6091465730904</v>
      </c>
      <c r="J21" s="60">
        <f t="shared" ca="1" si="23"/>
        <v>-1426.6091465730904</v>
      </c>
      <c r="K21" s="60">
        <f t="shared" ca="1" si="23"/>
        <v>-1426.6091465730904</v>
      </c>
      <c r="L21" s="60">
        <f t="shared" ca="1" si="23"/>
        <v>-2926.6091465730901</v>
      </c>
      <c r="M21" s="60">
        <f t="shared" ca="1" si="23"/>
        <v>-926.60914657309036</v>
      </c>
      <c r="N21" s="60">
        <f t="shared" ca="1" si="23"/>
        <v>-3072.6091465730901</v>
      </c>
      <c r="O21" s="60">
        <f t="shared" ca="1" si="23"/>
        <v>-3072.6091465730901</v>
      </c>
      <c r="P21" s="60">
        <f t="shared" ca="1" si="23"/>
        <v>-4122.6091465730897</v>
      </c>
      <c r="Q21" s="60">
        <f t="shared" ca="1" si="23"/>
        <v>-8037.6091465730897</v>
      </c>
      <c r="R21" s="60">
        <f t="shared" ca="1" si="23"/>
        <v>-8987.6091465730897</v>
      </c>
      <c r="S21" s="60">
        <f t="shared" ca="1" si="23"/>
        <v>0</v>
      </c>
      <c r="T21" s="60">
        <f t="shared" ca="1" si="23"/>
        <v>0</v>
      </c>
      <c r="U21" s="60">
        <f t="shared" ca="1" si="23"/>
        <v>0</v>
      </c>
      <c r="V21" s="60">
        <f t="shared" ca="1" si="23"/>
        <v>0</v>
      </c>
      <c r="W21" s="60">
        <f t="shared" ca="1" si="23"/>
        <v>0</v>
      </c>
      <c r="X21" s="60">
        <f t="shared" ca="1" si="23"/>
        <v>0</v>
      </c>
      <c r="Y21" s="60">
        <f t="shared" ca="1" si="23"/>
        <v>0</v>
      </c>
      <c r="Z21" s="60">
        <f t="shared" ca="1" si="23"/>
        <v>0</v>
      </c>
      <c r="AA21" s="60">
        <f t="shared" ca="1" si="23"/>
        <v>0</v>
      </c>
      <c r="AB21" s="60">
        <f t="shared" ca="1" si="23"/>
        <v>0</v>
      </c>
      <c r="AC21" s="60">
        <f t="shared" ca="1" si="23"/>
        <v>0</v>
      </c>
      <c r="AD21" s="60">
        <f t="shared" ca="1" si="23"/>
        <v>0</v>
      </c>
      <c r="AE21" s="60">
        <f t="shared" ca="1" si="23"/>
        <v>0</v>
      </c>
      <c r="AF21" s="60">
        <f t="shared" ca="1" si="23"/>
        <v>0</v>
      </c>
      <c r="AG21" s="60">
        <f t="shared" ca="1" si="23"/>
        <v>0</v>
      </c>
      <c r="AH21" s="60">
        <f t="shared" ca="1" si="23"/>
        <v>0</v>
      </c>
      <c r="AI21" s="60">
        <f t="shared" ca="1" si="23"/>
        <v>0</v>
      </c>
      <c r="AJ21" s="60">
        <f t="shared" ca="1" si="23"/>
        <v>0</v>
      </c>
      <c r="AK21" s="60">
        <f t="shared" ca="1" si="23"/>
        <v>0</v>
      </c>
      <c r="AL21" s="60">
        <f t="shared" ca="1" si="23"/>
        <v>-6.3118626107316231</v>
      </c>
      <c r="AM21" s="60">
        <f t="shared" ca="1" si="23"/>
        <v>-319.66720729182089</v>
      </c>
      <c r="AN21" s="60">
        <f t="shared" ca="1" si="23"/>
        <v>-320.71371454539985</v>
      </c>
      <c r="AO21" s="60">
        <f t="shared" ca="1" si="23"/>
        <v>-321.76364779139658</v>
      </c>
      <c r="AP21" s="60">
        <f t="shared" ca="1" si="23"/>
        <v>-322.81701824564334</v>
      </c>
      <c r="AQ21" s="60">
        <f t="shared" ca="1" si="23"/>
        <v>-323.87383716064323</v>
      </c>
      <c r="AR21" s="60">
        <f t="shared" ca="1" si="23"/>
        <v>-324.93411582576482</v>
      </c>
      <c r="AS21" s="60">
        <f t="shared" ca="1" si="23"/>
        <v>-325.99786556733852</v>
      </c>
      <c r="AT21" s="60">
        <f t="shared" ca="1" si="23"/>
        <v>-327.06509774876395</v>
      </c>
      <c r="AU21" s="60">
        <f t="shared" ca="1" si="23"/>
        <v>-328.13582377062994</v>
      </c>
      <c r="AV21" s="60">
        <f t="shared" ca="1" si="23"/>
        <v>-329.21005507086375</v>
      </c>
      <c r="AW21" s="60">
        <f t="shared" ca="1" si="23"/>
        <v>-330.28780312485105</v>
      </c>
      <c r="AX21" s="60">
        <f t="shared" ca="1" si="23"/>
        <v>-331.36907944552149</v>
      </c>
      <c r="AY21" s="60">
        <f t="shared" ca="1" si="23"/>
        <v>-332.4538955834887</v>
      </c>
      <c r="AZ21" s="60">
        <f t="shared" ca="1" si="23"/>
        <v>-333.54226312721403</v>
      </c>
      <c r="BA21" s="60">
        <f t="shared" ca="1" si="23"/>
        <v>-334.63419370305746</v>
      </c>
      <c r="BB21" s="60">
        <f t="shared" ca="1" si="23"/>
        <v>-335.72969897547227</v>
      </c>
      <c r="BC21" s="60">
        <f t="shared" ca="1" si="23"/>
        <v>-336.82879064707049</v>
      </c>
      <c r="BD21" s="60">
        <f t="shared" ca="1" si="23"/>
        <v>-337.93148045879752</v>
      </c>
      <c r="BE21" s="60">
        <f t="shared" ca="1" si="23"/>
        <v>-339.03778019003039</v>
      </c>
      <c r="BF21" s="60">
        <f t="shared" ca="1" si="23"/>
        <v>-340.1477016587105</v>
      </c>
      <c r="BG21" s="60">
        <f t="shared" ca="1" si="23"/>
        <v>-341.26125672144917</v>
      </c>
      <c r="BH21" s="60">
        <f t="shared" ca="1" si="23"/>
        <v>-342.37845727370768</v>
      </c>
      <c r="BI21" s="60">
        <f t="shared" ca="1" si="23"/>
        <v>-343.49931524985732</v>
      </c>
      <c r="BJ21" s="60">
        <f t="shared" ca="1" si="23"/>
        <v>-344.62384262334308</v>
      </c>
      <c r="BK21" s="60">
        <f t="shared" ca="1" si="23"/>
        <v>-345.75205140683647</v>
      </c>
      <c r="BL21" s="60">
        <f t="shared" ca="1" si="23"/>
        <v>-346.88395365229735</v>
      </c>
      <c r="BM21" s="60">
        <f t="shared" ca="1" si="23"/>
        <v>-348.01956145118311</v>
      </c>
      <c r="BN21" s="60">
        <f t="shared" ca="1" si="23"/>
        <v>-349.15888693448323</v>
      </c>
      <c r="BO21" s="60">
        <f t="shared" ca="1" si="23"/>
        <v>-350.30194227295033</v>
      </c>
      <c r="BP21" s="60">
        <f t="shared" ca="1" si="23"/>
        <v>-351.44873967716194</v>
      </c>
      <c r="BQ21" s="60">
        <f t="shared" ca="1" si="23"/>
        <v>-352.59929139762971</v>
      </c>
      <c r="BR21" s="60">
        <f t="shared" ca="1" si="23"/>
        <v>-353.75360972505041</v>
      </c>
      <c r="BS21" s="60">
        <f t="shared" ca="1" si="23"/>
        <v>-354.91170699030954</v>
      </c>
      <c r="BT21" s="60">
        <f t="shared" ref="BT21:EE21" ca="1" si="24">SUM(BT16,BT20)</f>
        <v>-356.07359556465235</v>
      </c>
      <c r="BU21" s="60">
        <f t="shared" ca="1" si="24"/>
        <v>-357.23928785984026</v>
      </c>
      <c r="BV21" s="60">
        <f t="shared" ca="1" si="24"/>
        <v>-358.40879632827273</v>
      </c>
      <c r="BW21" s="60">
        <f t="shared" ca="1" si="24"/>
        <v>-359.58213346310549</v>
      </c>
      <c r="BX21" s="60">
        <f t="shared" ca="1" si="24"/>
        <v>-360.75931179839063</v>
      </c>
      <c r="BY21" s="60">
        <f t="shared" ca="1" si="24"/>
        <v>-361.94034390922388</v>
      </c>
      <c r="BZ21" s="60">
        <f t="shared" ca="1" si="24"/>
        <v>-363.12524241185565</v>
      </c>
      <c r="CA21" s="60">
        <f t="shared" ca="1" si="24"/>
        <v>-364.31401996386739</v>
      </c>
      <c r="CB21" s="60">
        <f t="shared" ca="1" si="24"/>
        <v>-365.50668926423168</v>
      </c>
      <c r="CC21" s="60">
        <f t="shared" ca="1" si="24"/>
        <v>-366.70326305354502</v>
      </c>
      <c r="CD21" s="60">
        <f t="shared" ca="1" si="24"/>
        <v>-367.90375411406421</v>
      </c>
      <c r="CE21" s="60">
        <f t="shared" ca="1" si="24"/>
        <v>-369.10817526991741</v>
      </c>
      <c r="CF21" s="60">
        <f t="shared" ca="1" si="24"/>
        <v>-370.31653938723684</v>
      </c>
      <c r="CG21" s="60">
        <f t="shared" ca="1" si="24"/>
        <v>-371.52885937423707</v>
      </c>
      <c r="CH21" s="60">
        <f t="shared" ca="1" si="24"/>
        <v>-372.7451481814096</v>
      </c>
      <c r="CI21" s="60">
        <f t="shared" ca="1" si="24"/>
        <v>-373.9654188016284</v>
      </c>
      <c r="CJ21" s="60">
        <f t="shared" ca="1" si="24"/>
        <v>-375.18968427032269</v>
      </c>
      <c r="CK21" s="60">
        <f t="shared" ca="1" si="24"/>
        <v>-376.41795766559335</v>
      </c>
      <c r="CL21" s="60">
        <f t="shared" ca="1" si="24"/>
        <v>-377.65025210833301</v>
      </c>
      <c r="CM21" s="60">
        <f t="shared" ca="1" si="24"/>
        <v>-378.88658076242427</v>
      </c>
      <c r="CN21" s="60">
        <f t="shared" ca="1" si="24"/>
        <v>-380.12695683480524</v>
      </c>
      <c r="CO21" s="60">
        <f t="shared" ca="1" si="24"/>
        <v>-381.3713935756823</v>
      </c>
      <c r="CP21" s="60">
        <f t="shared" ca="1" si="24"/>
        <v>-382.61990427861929</v>
      </c>
      <c r="CQ21" s="60">
        <f t="shared" ca="1" si="24"/>
        <v>-383.87250228072116</v>
      </c>
      <c r="CR21" s="60">
        <f t="shared" ca="1" si="24"/>
        <v>-385.12920096272319</v>
      </c>
      <c r="CS21" s="60">
        <f t="shared" ca="1" si="24"/>
        <v>-386.39001374921645</v>
      </c>
      <c r="CT21" s="60">
        <f t="shared" ca="1" si="24"/>
        <v>-387.65495410866242</v>
      </c>
      <c r="CU21" s="60">
        <f t="shared" ca="1" si="24"/>
        <v>-388.92403555368765</v>
      </c>
      <c r="CV21" s="60">
        <f t="shared" ca="1" si="24"/>
        <v>-390.19727164113829</v>
      </c>
      <c r="CW21" s="60">
        <f t="shared" ca="1" si="24"/>
        <v>-391.47467597221294</v>
      </c>
      <c r="CX21" s="60">
        <f t="shared" ca="1" si="24"/>
        <v>-392.75626219267178</v>
      </c>
      <c r="CY21" s="60">
        <f t="shared" ca="1" si="24"/>
        <v>-394.0420439929112</v>
      </c>
      <c r="CZ21" s="60">
        <f t="shared" ca="1" si="24"/>
        <v>-395.33203510820204</v>
      </c>
      <c r="DA21" s="60">
        <f t="shared" ca="1" si="24"/>
        <v>-396.62624931869686</v>
      </c>
      <c r="DB21" s="60">
        <f t="shared" ca="1" si="24"/>
        <v>-397.92470044977745</v>
      </c>
      <c r="DC21" s="60">
        <f t="shared" ca="1" si="24"/>
        <v>-399.22740237195103</v>
      </c>
      <c r="DD21" s="60">
        <f t="shared" ca="1" si="24"/>
        <v>-400.53436900123961</v>
      </c>
      <c r="DE21" s="60">
        <f t="shared" ca="1" si="24"/>
        <v>-401.84561429917812</v>
      </c>
      <c r="DF21" s="60">
        <f t="shared" ca="1" si="24"/>
        <v>-403.1611522730127</v>
      </c>
      <c r="DG21" s="60">
        <f t="shared" ca="1" si="24"/>
        <v>-404.48099697584439</v>
      </c>
      <c r="DH21" s="60">
        <f t="shared" ca="1" si="24"/>
        <v>-405.80516250678374</v>
      </c>
      <c r="DI21" s="60">
        <f t="shared" ca="1" si="24"/>
        <v>-407.13366301111091</v>
      </c>
      <c r="DJ21" s="60">
        <f t="shared" ca="1" si="24"/>
        <v>-408.46651268037385</v>
      </c>
      <c r="DK21" s="60">
        <f t="shared" ca="1" si="24"/>
        <v>-409.80372575263209</v>
      </c>
      <c r="DL21" s="60">
        <f t="shared" ca="1" si="24"/>
        <v>-411.14531651252946</v>
      </c>
      <c r="DM21" s="60">
        <f t="shared" ca="1" si="24"/>
        <v>-412.49129929145602</v>
      </c>
      <c r="DN21" s="60">
        <f t="shared" ca="1" si="24"/>
        <v>-413.84168846775538</v>
      </c>
      <c r="DO21" s="60">
        <f t="shared" ca="1" si="24"/>
        <v>-415.19649846683023</v>
      </c>
      <c r="DP21" s="60">
        <f t="shared" ca="1" si="24"/>
        <v>-416.55574376128607</v>
      </c>
      <c r="DQ21" s="60">
        <f t="shared" ca="1" si="24"/>
        <v>-417.91943887114758</v>
      </c>
      <c r="DR21" s="60">
        <f t="shared" ca="1" si="24"/>
        <v>-419.28759836392055</v>
      </c>
      <c r="DS21" s="60">
        <f t="shared" ca="1" si="24"/>
        <v>-420.66023685487926</v>
      </c>
      <c r="DT21" s="60">
        <f t="shared" ca="1" si="24"/>
        <v>-422.03736900705735</v>
      </c>
      <c r="DU21" s="60">
        <f t="shared" ca="1" si="24"/>
        <v>-423.41900953155709</v>
      </c>
      <c r="DV21" s="60">
        <f t="shared" ca="1" si="24"/>
        <v>-424.80517318759485</v>
      </c>
      <c r="DW21" s="60">
        <f t="shared" ca="1" si="24"/>
        <v>-426.19587478273752</v>
      </c>
      <c r="DX21" s="60">
        <f t="shared" ca="1" si="24"/>
        <v>-427.59112917302082</v>
      </c>
      <c r="DY21" s="60">
        <f t="shared" ca="1" si="24"/>
        <v>-428.99095126311113</v>
      </c>
      <c r="DZ21" s="60">
        <f t="shared" ca="1" si="24"/>
        <v>-430.39535600646559</v>
      </c>
      <c r="EA21" s="60">
        <f t="shared" ca="1" si="24"/>
        <v>-431.80435840550308</v>
      </c>
      <c r="EB21" s="60">
        <f t="shared" ca="1" si="24"/>
        <v>-433.21797351173518</v>
      </c>
      <c r="EC21" s="60">
        <f t="shared" ca="1" si="24"/>
        <v>-434.63621642598991</v>
      </c>
      <c r="ED21" s="60">
        <f t="shared" ca="1" si="24"/>
        <v>-436.0591022984845</v>
      </c>
      <c r="EE21" s="60">
        <f t="shared" ca="1" si="24"/>
        <v>-437.48664632906912</v>
      </c>
      <c r="EF21" s="60">
        <f t="shared" ref="EF21:GQ21" ca="1" si="25">SUM(EF16,EF20)</f>
        <v>-438.91886376735056</v>
      </c>
      <c r="EG21" s="60">
        <f t="shared" ca="1" si="25"/>
        <v>-440.35576991281232</v>
      </c>
      <c r="EH21" s="60">
        <f t="shared" ca="1" si="25"/>
        <v>-441.79738011509835</v>
      </c>
      <c r="EI21" s="60">
        <f t="shared" ca="1" si="25"/>
        <v>-443.24370977405306</v>
      </c>
      <c r="EJ21" s="60">
        <f t="shared" ca="1" si="25"/>
        <v>-444.69477433995053</v>
      </c>
      <c r="EK21" s="60">
        <f t="shared" ca="1" si="25"/>
        <v>-446.15058931363637</v>
      </c>
      <c r="EL21" s="60">
        <f t="shared" ca="1" si="25"/>
        <v>-447.61117024673513</v>
      </c>
      <c r="EM21" s="60">
        <f t="shared" ca="1" si="25"/>
        <v>-449.07653274171753</v>
      </c>
      <c r="EN21" s="60">
        <f t="shared" ca="1" si="25"/>
        <v>-450.54669245221339</v>
      </c>
      <c r="EO21" s="60">
        <f t="shared" ca="1" si="25"/>
        <v>-452.02166508302435</v>
      </c>
      <c r="EP21" s="60">
        <f t="shared" ca="1" si="25"/>
        <v>-453.50146639042759</v>
      </c>
      <c r="EQ21" s="60">
        <f t="shared" ca="1" si="25"/>
        <v>-454.98611218222868</v>
      </c>
      <c r="ER21" s="60">
        <f t="shared" ca="1" si="25"/>
        <v>-456.47561831803432</v>
      </c>
      <c r="ES21" s="60">
        <f t="shared" ca="1" si="25"/>
        <v>-457.97000070932154</v>
      </c>
      <c r="ET21" s="60">
        <f t="shared" ca="1" si="25"/>
        <v>-459.46927531969777</v>
      </c>
      <c r="EU21" s="60">
        <f t="shared" ca="1" si="25"/>
        <v>-460.9734581650082</v>
      </c>
      <c r="EV21" s="60">
        <f t="shared" ca="1" si="25"/>
        <v>-462.48256531353945</v>
      </c>
      <c r="EW21" s="60">
        <f t="shared" ca="1" si="25"/>
        <v>-463.99661288619427</v>
      </c>
      <c r="EX21" s="60">
        <f t="shared" ca="1" si="25"/>
        <v>-465.51561705659697</v>
      </c>
      <c r="EY21" s="60">
        <f t="shared" ca="1" si="25"/>
        <v>-467.03959405138448</v>
      </c>
      <c r="EZ21" s="60">
        <f t="shared" ca="1" si="25"/>
        <v>-468.56856015029371</v>
      </c>
      <c r="FA21" s="60">
        <f t="shared" ca="1" si="25"/>
        <v>-470.10253168635245</v>
      </c>
      <c r="FB21" s="60">
        <f t="shared" ca="1" si="25"/>
        <v>-471.64152504604317</v>
      </c>
      <c r="FC21" s="60">
        <f t="shared" ca="1" si="25"/>
        <v>-473.18555666952852</v>
      </c>
      <c r="FD21" s="60">
        <f t="shared" ca="1" si="25"/>
        <v>-474.73464305075868</v>
      </c>
      <c r="FE21" s="60">
        <f t="shared" ca="1" si="25"/>
        <v>-476.2888007376896</v>
      </c>
      <c r="FF21" s="60">
        <f t="shared" ca="1" si="25"/>
        <v>-477.84804633249223</v>
      </c>
      <c r="FG21" s="60">
        <f t="shared" ca="1" si="25"/>
        <v>-479.41239649161434</v>
      </c>
      <c r="FH21" s="60">
        <f t="shared" ca="1" si="25"/>
        <v>-480.98186792608976</v>
      </c>
      <c r="FI21" s="60">
        <f t="shared" ca="1" si="25"/>
        <v>-482.55647740163295</v>
      </c>
      <c r="FJ21" s="60">
        <f t="shared" ca="1" si="25"/>
        <v>-484.13624173886637</v>
      </c>
      <c r="FK21" s="60">
        <f t="shared" ca="1" si="25"/>
        <v>-485.72117781344423</v>
      </c>
      <c r="FL21" s="60">
        <f t="shared" ca="1" si="25"/>
        <v>-487.31130255631615</v>
      </c>
      <c r="FM21" s="60">
        <f t="shared" ca="1" si="25"/>
        <v>-488.90663295380182</v>
      </c>
      <c r="FN21" s="60">
        <f t="shared" ca="1" si="25"/>
        <v>-490.50718604789654</v>
      </c>
      <c r="FO21" s="60">
        <f t="shared" ca="1" si="25"/>
        <v>-492.11297893629671</v>
      </c>
      <c r="FP21" s="60">
        <f t="shared" ca="1" si="25"/>
        <v>-493.7240287727891</v>
      </c>
      <c r="FQ21" s="60">
        <f t="shared" ca="1" si="25"/>
        <v>-495.34035276720169</v>
      </c>
      <c r="FR21" s="60">
        <f t="shared" ca="1" si="25"/>
        <v>-496.96196818577482</v>
      </c>
      <c r="FS21" s="60">
        <f t="shared" ca="1" si="25"/>
        <v>-498.58889235127026</v>
      </c>
      <c r="FT21" s="60">
        <f t="shared" ca="1" si="25"/>
        <v>-500.22114264313313</v>
      </c>
      <c r="FU21" s="60">
        <f t="shared" ca="1" si="25"/>
        <v>-501.85873649770838</v>
      </c>
      <c r="FV21" s="60">
        <f t="shared" ca="1" si="25"/>
        <v>-503.50169140841354</v>
      </c>
      <c r="FW21" s="60">
        <f t="shared" ca="1" si="25"/>
        <v>-505.15002492596977</v>
      </c>
      <c r="FX21" s="60">
        <f t="shared" ca="1" si="25"/>
        <v>-506.8037546585565</v>
      </c>
      <c r="FY21" s="60">
        <f t="shared" ca="1" si="25"/>
        <v>-508.46289827195505</v>
      </c>
      <c r="FZ21" s="60">
        <f t="shared" ca="1" si="25"/>
        <v>-510.1274734898052</v>
      </c>
      <c r="GA21" s="60">
        <f t="shared" ca="1" si="25"/>
        <v>-511.79749809375608</v>
      </c>
      <c r="GB21" s="60">
        <f t="shared" ca="1" si="25"/>
        <v>-513.47298992369906</v>
      </c>
      <c r="GC21" s="60">
        <f t="shared" ca="1" si="25"/>
        <v>-515.15396687789143</v>
      </c>
      <c r="GD21" s="60">
        <f t="shared" ca="1" si="25"/>
        <v>-516.84044691321833</v>
      </c>
      <c r="GE21" s="60">
        <f t="shared" ca="1" si="25"/>
        <v>-518.53244804533097</v>
      </c>
      <c r="GF21" s="60">
        <f t="shared" ca="1" si="25"/>
        <v>-520.22998834884675</v>
      </c>
      <c r="GG21" s="60">
        <f t="shared" ca="1" si="25"/>
        <v>-521.93308595760027</v>
      </c>
      <c r="GH21" s="60">
        <f t="shared" ca="1" si="25"/>
        <v>-523.64175906473974</v>
      </c>
      <c r="GI21" s="60">
        <f t="shared" ca="1" si="25"/>
        <v>-525.35602592301802</v>
      </c>
      <c r="GJ21" s="60">
        <f t="shared" ca="1" si="25"/>
        <v>-527.07590484489992</v>
      </c>
      <c r="GK21" s="60">
        <f t="shared" ca="1" si="25"/>
        <v>-528.80141420282962</v>
      </c>
      <c r="GL21" s="60">
        <f t="shared" ca="1" si="25"/>
        <v>-530.53257242937798</v>
      </c>
      <c r="GM21" s="60">
        <f t="shared" ca="1" si="25"/>
        <v>-532.26939801751359</v>
      </c>
      <c r="GN21" s="60">
        <f t="shared" ca="1" si="25"/>
        <v>-534.01190952063553</v>
      </c>
      <c r="GO21" s="60">
        <f t="shared" ca="1" si="25"/>
        <v>-535.76012555301349</v>
      </c>
      <c r="GP21" s="60">
        <f t="shared" ca="1" si="25"/>
        <v>-537.51406478975878</v>
      </c>
      <c r="GQ21" s="60">
        <f t="shared" ca="1" si="25"/>
        <v>-539.2737459671589</v>
      </c>
      <c r="GR21" s="60">
        <f t="shared" ref="GR21:IL21" ca="1" si="26">SUM(GR16,GR20)</f>
        <v>-541.0391878828159</v>
      </c>
      <c r="GS21" s="60">
        <f t="shared" ca="1" si="26"/>
        <v>-542.81040939591185</v>
      </c>
      <c r="GT21" s="60">
        <f t="shared" ca="1" si="26"/>
        <v>-544.58742942733807</v>
      </c>
      <c r="GU21" s="60">
        <f t="shared" ca="1" si="26"/>
        <v>-546.370266959937</v>
      </c>
      <c r="GV21" s="60">
        <f t="shared" ca="1" si="26"/>
        <v>-548.15894103869869</v>
      </c>
      <c r="GW21" s="60">
        <f t="shared" ca="1" si="26"/>
        <v>-549.95347077094993</v>
      </c>
      <c r="GX21" s="60">
        <f t="shared" ca="1" si="26"/>
        <v>-551.7538753265726</v>
      </c>
      <c r="GY21" s="60">
        <f t="shared" ca="1" si="26"/>
        <v>-553.56017393821094</v>
      </c>
      <c r="GZ21" s="60">
        <f t="shared" ca="1" si="26"/>
        <v>-555.3723859014608</v>
      </c>
      <c r="HA21" s="60">
        <f t="shared" ca="1" si="26"/>
        <v>-557.1905305751352</v>
      </c>
      <c r="HB21" s="60">
        <f t="shared" ca="1" si="26"/>
        <v>-559.01462738133341</v>
      </c>
      <c r="HC21" s="60">
        <f t="shared" ca="1" si="26"/>
        <v>-560.84469580583391</v>
      </c>
      <c r="HD21" s="60">
        <f t="shared" ca="1" si="26"/>
        <v>-562.68075539812708</v>
      </c>
      <c r="HE21" s="60">
        <f t="shared" ca="1" si="26"/>
        <v>-564.52282577174992</v>
      </c>
      <c r="HF21" s="60">
        <f t="shared" ca="1" si="26"/>
        <v>-566.37092660443159</v>
      </c>
      <c r="HG21" s="60">
        <f t="shared" ca="1" si="26"/>
        <v>-568.22507763835529</v>
      </c>
      <c r="HH21" s="60">
        <f t="shared" ca="1" si="26"/>
        <v>-570.08529868025653</v>
      </c>
      <c r="HI21" s="60">
        <f t="shared" ca="1" si="26"/>
        <v>-571.95160960178691</v>
      </c>
      <c r="HJ21" s="60">
        <f t="shared" ca="1" si="26"/>
        <v>-573.82403033962328</v>
      </c>
      <c r="HK21" s="60">
        <f t="shared" ca="1" si="26"/>
        <v>-575.70258089574781</v>
      </c>
      <c r="HL21" s="60">
        <f t="shared" ca="1" si="26"/>
        <v>-577.58728133752084</v>
      </c>
      <c r="HM21" s="60">
        <f t="shared" ca="1" si="26"/>
        <v>-579.47815179813551</v>
      </c>
      <c r="HN21" s="60">
        <f t="shared" ca="1" si="26"/>
        <v>-581.37521247660334</v>
      </c>
      <c r="HO21" s="60">
        <f t="shared" ca="1" si="26"/>
        <v>-583.2784836380597</v>
      </c>
      <c r="HP21" s="60">
        <f t="shared" ca="1" si="26"/>
        <v>-585.18798561405129</v>
      </c>
      <c r="HQ21" s="60">
        <f t="shared" ca="1" si="26"/>
        <v>-587.10373880260522</v>
      </c>
      <c r="HR21" s="60">
        <f t="shared" ca="1" si="26"/>
        <v>-589.0257636686074</v>
      </c>
      <c r="HS21" s="60">
        <f t="shared" ca="1" si="26"/>
        <v>-590.95408074387888</v>
      </c>
      <c r="HT21" s="60">
        <f t="shared" ca="1" si="26"/>
        <v>-592.88871062747421</v>
      </c>
      <c r="HU21" s="60">
        <f t="shared" ca="1" si="26"/>
        <v>-594.82967398587425</v>
      </c>
      <c r="HV21" s="60">
        <f t="shared" ca="1" si="26"/>
        <v>-596.77699155323717</v>
      </c>
      <c r="HW21" s="60">
        <f t="shared" ca="1" si="26"/>
        <v>-598.73068413155852</v>
      </c>
      <c r="HX21" s="60">
        <f t="shared" ca="1" si="26"/>
        <v>-600.69077259104233</v>
      </c>
      <c r="HY21" s="60">
        <f t="shared" ca="1" si="26"/>
        <v>-602.65727787007563</v>
      </c>
      <c r="HZ21" s="60">
        <f t="shared" ca="1" si="26"/>
        <v>-604.63022097566136</v>
      </c>
      <c r="IA21" s="60">
        <f t="shared" ca="1" si="26"/>
        <v>-606.60962298358208</v>
      </c>
      <c r="IB21" s="60">
        <f t="shared" ca="1" si="26"/>
        <v>-608.59550503860737</v>
      </c>
      <c r="IC21" s="60">
        <f t="shared" ca="1" si="26"/>
        <v>-610.5878883547266</v>
      </c>
      <c r="ID21" s="60">
        <f t="shared" ca="1" si="26"/>
        <v>-610.5878883547266</v>
      </c>
      <c r="IE21" s="60">
        <f t="shared" ca="1" si="26"/>
        <v>-610.5878883547266</v>
      </c>
      <c r="IF21" s="60">
        <f t="shared" ca="1" si="26"/>
        <v>-610.5878883547266</v>
      </c>
      <c r="IG21" s="60">
        <f t="shared" ca="1" si="26"/>
        <v>-610.5878883547266</v>
      </c>
      <c r="IH21" s="60">
        <f t="shared" ca="1" si="26"/>
        <v>-610.5878883547266</v>
      </c>
      <c r="II21" s="60">
        <f t="shared" ca="1" si="26"/>
        <v>-610.5878883547266</v>
      </c>
      <c r="IJ21" s="60">
        <f t="shared" ca="1" si="26"/>
        <v>-610.5878883547266</v>
      </c>
      <c r="IK21" s="60">
        <f t="shared" ca="1" si="26"/>
        <v>-610.5878883547266</v>
      </c>
      <c r="IL21" s="60">
        <f t="shared" ca="1" si="26"/>
        <v>-610.5878883547266</v>
      </c>
    </row>
    <row r="22" spans="2:246" s="48" customFormat="1" x14ac:dyDescent="0.2">
      <c r="B22" s="46"/>
      <c r="C22" s="54"/>
      <c r="D22" s="45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59"/>
      <c r="AZ22" s="59"/>
      <c r="BA22" s="59"/>
      <c r="BB22" s="59"/>
      <c r="BC22" s="59"/>
      <c r="BD22" s="59"/>
      <c r="BE22" s="59"/>
      <c r="BF22" s="59"/>
      <c r="BG22" s="59"/>
      <c r="BH22" s="59"/>
      <c r="BI22" s="59"/>
      <c r="BJ22" s="59"/>
      <c r="BK22" s="59"/>
      <c r="BL22" s="59"/>
      <c r="BM22" s="59"/>
      <c r="BN22" s="59"/>
      <c r="BO22" s="59"/>
      <c r="BP22" s="59"/>
      <c r="BQ22" s="59"/>
      <c r="BR22" s="59"/>
      <c r="BS22" s="59"/>
      <c r="BT22" s="59"/>
      <c r="BU22" s="59"/>
      <c r="BV22" s="59"/>
      <c r="BW22" s="59"/>
      <c r="BX22" s="59"/>
      <c r="BY22" s="59"/>
      <c r="BZ22" s="59"/>
      <c r="CA22" s="59"/>
      <c r="CB22" s="59"/>
      <c r="CC22" s="59"/>
      <c r="CD22" s="59"/>
      <c r="CE22" s="59"/>
      <c r="CF22" s="59"/>
      <c r="CG22" s="59"/>
      <c r="CH22" s="59"/>
      <c r="CI22" s="59"/>
      <c r="CJ22" s="59"/>
      <c r="CK22" s="59"/>
      <c r="CL22" s="59"/>
      <c r="CM22" s="59"/>
      <c r="CN22" s="59"/>
      <c r="CO22" s="59"/>
      <c r="CP22" s="59"/>
      <c r="CQ22" s="59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59"/>
      <c r="DC22" s="59"/>
      <c r="DD22" s="59"/>
      <c r="DE22" s="59"/>
      <c r="DF22" s="59"/>
      <c r="DG22" s="59"/>
      <c r="DH22" s="59"/>
      <c r="DI22" s="59"/>
      <c r="DJ22" s="59"/>
      <c r="DK22" s="59"/>
      <c r="DL22" s="59"/>
      <c r="DM22" s="59"/>
      <c r="DN22" s="59"/>
      <c r="DO22" s="59"/>
      <c r="DP22" s="59"/>
      <c r="DQ22" s="59"/>
      <c r="DR22" s="59"/>
      <c r="DS22" s="59"/>
      <c r="DT22" s="59"/>
      <c r="DU22" s="59"/>
      <c r="DV22" s="59"/>
      <c r="DW22" s="59"/>
      <c r="DX22" s="59"/>
      <c r="DY22" s="59"/>
      <c r="DZ22" s="59"/>
      <c r="EA22" s="59"/>
      <c r="EB22" s="59"/>
      <c r="EC22" s="59"/>
      <c r="ED22" s="59"/>
      <c r="EE22" s="59"/>
      <c r="EF22" s="59"/>
      <c r="EG22" s="59"/>
      <c r="EH22" s="59"/>
      <c r="EI22" s="59"/>
      <c r="EJ22" s="59"/>
      <c r="EK22" s="59"/>
      <c r="EL22" s="59"/>
      <c r="EM22" s="59"/>
      <c r="EN22" s="59"/>
      <c r="EO22" s="59"/>
      <c r="EP22" s="59"/>
      <c r="EQ22" s="59"/>
      <c r="ER22" s="59"/>
      <c r="ES22" s="59"/>
      <c r="ET22" s="59"/>
      <c r="EU22" s="59"/>
      <c r="EV22" s="59"/>
      <c r="EW22" s="59"/>
      <c r="EX22" s="59"/>
      <c r="EY22" s="59"/>
      <c r="EZ22" s="59"/>
      <c r="FA22" s="59"/>
      <c r="FB22" s="59"/>
      <c r="FC22" s="59"/>
      <c r="FD22" s="59"/>
      <c r="FE22" s="59"/>
      <c r="FF22" s="59"/>
      <c r="FG22" s="59"/>
      <c r="FH22" s="59"/>
      <c r="FI22" s="59"/>
      <c r="FJ22" s="59"/>
      <c r="FK22" s="59"/>
      <c r="FL22" s="59"/>
      <c r="FM22" s="59"/>
      <c r="FN22" s="59"/>
      <c r="FO22" s="59"/>
      <c r="FP22" s="59"/>
      <c r="FQ22" s="59"/>
      <c r="FR22" s="59"/>
      <c r="FS22" s="59"/>
      <c r="FT22" s="59"/>
      <c r="FU22" s="59"/>
      <c r="FV22" s="59"/>
      <c r="FW22" s="59"/>
      <c r="FX22" s="59"/>
      <c r="FY22" s="59"/>
      <c r="FZ22" s="59"/>
      <c r="GA22" s="59"/>
      <c r="GB22" s="59"/>
      <c r="GC22" s="59"/>
      <c r="GD22" s="59"/>
      <c r="GE22" s="59"/>
      <c r="GF22" s="59"/>
      <c r="GG22" s="59"/>
      <c r="GH22" s="59"/>
      <c r="GI22" s="59"/>
      <c r="GJ22" s="59"/>
      <c r="GK22" s="59"/>
      <c r="GL22" s="59"/>
      <c r="GM22" s="59"/>
      <c r="GN22" s="59"/>
      <c r="GO22" s="59"/>
      <c r="GP22" s="59"/>
      <c r="GQ22" s="59"/>
      <c r="GR22" s="59"/>
      <c r="GS22" s="59"/>
      <c r="GT22" s="59"/>
      <c r="GU22" s="59"/>
      <c r="GV22" s="59"/>
      <c r="GW22" s="59"/>
      <c r="GX22" s="59"/>
      <c r="GY22" s="59"/>
      <c r="GZ22" s="59"/>
      <c r="HA22" s="59"/>
      <c r="HB22" s="59"/>
      <c r="HC22" s="59"/>
      <c r="HD22" s="59"/>
      <c r="HE22" s="59"/>
      <c r="HF22" s="59"/>
      <c r="HG22" s="59"/>
      <c r="HH22" s="59"/>
      <c r="HI22" s="59"/>
      <c r="HJ22" s="59"/>
      <c r="HK22" s="59"/>
      <c r="HL22" s="59"/>
      <c r="HM22" s="59"/>
      <c r="HN22" s="59"/>
      <c r="HO22" s="59"/>
      <c r="HP22" s="59"/>
      <c r="HQ22" s="59"/>
      <c r="HR22" s="59"/>
      <c r="HS22" s="59"/>
      <c r="HT22" s="59"/>
      <c r="HU22" s="59"/>
      <c r="HV22" s="59"/>
      <c r="HW22" s="59"/>
      <c r="HX22" s="59"/>
      <c r="HY22" s="59"/>
      <c r="HZ22" s="59"/>
      <c r="IA22" s="59"/>
      <c r="IB22" s="59"/>
      <c r="IC22" s="59"/>
      <c r="ID22" s="59"/>
      <c r="IE22" s="59"/>
      <c r="IF22" s="59"/>
      <c r="IG22" s="59"/>
      <c r="IH22" s="59"/>
      <c r="II22" s="59"/>
      <c r="IJ22" s="59"/>
      <c r="IK22" s="59"/>
      <c r="IL22" s="59"/>
    </row>
    <row r="23" spans="2:246" s="48" customFormat="1" x14ac:dyDescent="0.2">
      <c r="B23" s="42" t="s">
        <v>191</v>
      </c>
      <c r="C23" s="54"/>
      <c r="D23" s="45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59"/>
      <c r="DC23" s="59"/>
      <c r="DD23" s="59"/>
      <c r="DE23" s="59"/>
      <c r="DF23" s="59"/>
      <c r="DG23" s="59"/>
      <c r="DH23" s="59"/>
      <c r="DI23" s="59"/>
      <c r="DJ23" s="59"/>
      <c r="DK23" s="59"/>
      <c r="DL23" s="59"/>
      <c r="DM23" s="59"/>
      <c r="DN23" s="59"/>
      <c r="DO23" s="59"/>
      <c r="DP23" s="59"/>
      <c r="DQ23" s="59"/>
      <c r="DR23" s="59"/>
      <c r="DS23" s="59"/>
      <c r="DT23" s="59"/>
      <c r="DU23" s="59"/>
      <c r="DV23" s="59"/>
      <c r="DW23" s="59"/>
      <c r="DX23" s="59"/>
      <c r="DY23" s="59"/>
      <c r="DZ23" s="59"/>
      <c r="EA23" s="59"/>
      <c r="EB23" s="59"/>
      <c r="EC23" s="59"/>
      <c r="ED23" s="59"/>
      <c r="EE23" s="59"/>
      <c r="EF23" s="59"/>
      <c r="EG23" s="59"/>
      <c r="EH23" s="59"/>
      <c r="EI23" s="59"/>
      <c r="EJ23" s="59"/>
      <c r="EK23" s="59"/>
      <c r="EL23" s="59"/>
      <c r="EM23" s="59"/>
      <c r="EN23" s="59"/>
      <c r="EO23" s="59"/>
      <c r="EP23" s="59"/>
      <c r="EQ23" s="59"/>
      <c r="ER23" s="59"/>
      <c r="ES23" s="59"/>
      <c r="ET23" s="59"/>
      <c r="EU23" s="59"/>
      <c r="EV23" s="59"/>
      <c r="EW23" s="59"/>
      <c r="EX23" s="59"/>
      <c r="EY23" s="59"/>
      <c r="EZ23" s="59"/>
      <c r="FA23" s="59"/>
      <c r="FB23" s="59"/>
      <c r="FC23" s="59"/>
      <c r="FD23" s="59"/>
      <c r="FE23" s="59"/>
      <c r="FF23" s="59"/>
      <c r="FG23" s="59"/>
      <c r="FH23" s="59"/>
      <c r="FI23" s="59"/>
      <c r="FJ23" s="59"/>
      <c r="FK23" s="59"/>
      <c r="FL23" s="59"/>
      <c r="FM23" s="59"/>
      <c r="FN23" s="59"/>
      <c r="FO23" s="59"/>
      <c r="FP23" s="59"/>
      <c r="FQ23" s="59"/>
      <c r="FR23" s="59"/>
      <c r="FS23" s="59"/>
      <c r="FT23" s="59"/>
      <c r="FU23" s="59"/>
      <c r="FV23" s="59"/>
      <c r="FW23" s="59"/>
      <c r="FX23" s="59"/>
      <c r="FY23" s="59"/>
      <c r="FZ23" s="59"/>
      <c r="GA23" s="59"/>
      <c r="GB23" s="59"/>
      <c r="GC23" s="59"/>
      <c r="GD23" s="59"/>
      <c r="GE23" s="59"/>
      <c r="GF23" s="59"/>
      <c r="GG23" s="59"/>
      <c r="GH23" s="59"/>
      <c r="GI23" s="59"/>
      <c r="GJ23" s="59"/>
      <c r="GK23" s="59"/>
      <c r="GL23" s="59"/>
      <c r="GM23" s="59"/>
      <c r="GN23" s="59"/>
      <c r="GO23" s="59"/>
      <c r="GP23" s="59"/>
      <c r="GQ23" s="59"/>
      <c r="GR23" s="59"/>
      <c r="GS23" s="59"/>
      <c r="GT23" s="59"/>
      <c r="GU23" s="59"/>
      <c r="GV23" s="59"/>
      <c r="GW23" s="59"/>
      <c r="GX23" s="59"/>
      <c r="GY23" s="59"/>
      <c r="GZ23" s="59"/>
      <c r="HA23" s="59"/>
      <c r="HB23" s="59"/>
      <c r="HC23" s="59"/>
      <c r="HD23" s="59"/>
      <c r="HE23" s="59"/>
      <c r="HF23" s="59"/>
      <c r="HG23" s="59"/>
      <c r="HH23" s="59"/>
      <c r="HI23" s="59"/>
      <c r="HJ23" s="59"/>
      <c r="HK23" s="59"/>
      <c r="HL23" s="59"/>
      <c r="HM23" s="59"/>
      <c r="HN23" s="59"/>
      <c r="HO23" s="59"/>
      <c r="HP23" s="59"/>
      <c r="HQ23" s="59"/>
      <c r="HR23" s="59"/>
      <c r="HS23" s="59"/>
      <c r="HT23" s="59"/>
      <c r="HU23" s="59"/>
      <c r="HV23" s="59"/>
      <c r="HW23" s="59"/>
      <c r="HX23" s="59"/>
      <c r="HY23" s="59"/>
      <c r="HZ23" s="59"/>
      <c r="IA23" s="59"/>
      <c r="IB23" s="59"/>
      <c r="IC23" s="59"/>
      <c r="ID23" s="59"/>
      <c r="IE23" s="59"/>
      <c r="IF23" s="59"/>
      <c r="IG23" s="59"/>
      <c r="IH23" s="59"/>
      <c r="II23" s="59"/>
      <c r="IJ23" s="59"/>
      <c r="IK23" s="59"/>
      <c r="IL23" s="59"/>
    </row>
    <row r="24" spans="2:246" s="48" customFormat="1" x14ac:dyDescent="0.2">
      <c r="B24" s="7" t="s">
        <v>206</v>
      </c>
      <c r="C24" s="56" t="s">
        <v>283</v>
      </c>
      <c r="D24" s="45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  <c r="BH24" s="59"/>
      <c r="BI24" s="59"/>
      <c r="BJ24" s="59"/>
      <c r="BK24" s="59"/>
      <c r="BL24" s="59"/>
      <c r="BM24" s="59"/>
      <c r="BN24" s="59"/>
      <c r="BO24" s="59"/>
      <c r="BP24" s="59"/>
      <c r="BQ24" s="59"/>
      <c r="BR24" s="59"/>
      <c r="BS24" s="59"/>
      <c r="BT24" s="59"/>
      <c r="BU24" s="59"/>
      <c r="BV24" s="59"/>
      <c r="BW24" s="59"/>
      <c r="BX24" s="59"/>
      <c r="BY24" s="59"/>
      <c r="BZ24" s="59"/>
      <c r="CA24" s="59"/>
      <c r="CB24" s="59"/>
      <c r="CC24" s="59"/>
      <c r="CD24" s="59"/>
      <c r="CE24" s="59"/>
      <c r="CF24" s="59"/>
      <c r="CG24" s="59"/>
      <c r="CH24" s="59"/>
      <c r="CI24" s="59"/>
      <c r="CJ24" s="59"/>
      <c r="CK24" s="59"/>
      <c r="CL24" s="59"/>
      <c r="CM24" s="59"/>
      <c r="CN24" s="59"/>
      <c r="CO24" s="59"/>
      <c r="CP24" s="59"/>
      <c r="CQ24" s="59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59"/>
      <c r="DC24" s="59"/>
      <c r="DD24" s="59"/>
      <c r="DE24" s="59"/>
      <c r="DF24" s="59"/>
      <c r="DG24" s="59"/>
      <c r="DH24" s="59"/>
      <c r="DI24" s="59"/>
      <c r="DJ24" s="59"/>
      <c r="DK24" s="59"/>
      <c r="DL24" s="59"/>
      <c r="DM24" s="59"/>
      <c r="DN24" s="59"/>
      <c r="DO24" s="59"/>
      <c r="DP24" s="59"/>
      <c r="DQ24" s="59"/>
      <c r="DR24" s="59"/>
      <c r="DS24" s="59"/>
      <c r="DT24" s="59"/>
      <c r="DU24" s="59"/>
      <c r="DV24" s="59"/>
      <c r="DW24" s="59"/>
      <c r="DX24" s="59"/>
      <c r="DY24" s="59"/>
      <c r="DZ24" s="59"/>
      <c r="EA24" s="59"/>
      <c r="EB24" s="59"/>
      <c r="EC24" s="59"/>
      <c r="ED24" s="59"/>
      <c r="EE24" s="59"/>
      <c r="EF24" s="59"/>
      <c r="EG24" s="59"/>
      <c r="EH24" s="59"/>
      <c r="EI24" s="59"/>
      <c r="EJ24" s="59"/>
      <c r="EK24" s="59"/>
      <c r="EL24" s="59"/>
      <c r="EM24" s="59"/>
      <c r="EN24" s="59"/>
      <c r="EO24" s="59"/>
      <c r="EP24" s="59"/>
      <c r="EQ24" s="59"/>
      <c r="ER24" s="59"/>
      <c r="ES24" s="59"/>
      <c r="ET24" s="59"/>
      <c r="EU24" s="59"/>
      <c r="EV24" s="59"/>
      <c r="EW24" s="59"/>
      <c r="EX24" s="59"/>
      <c r="EY24" s="59"/>
      <c r="EZ24" s="59"/>
      <c r="FA24" s="59"/>
      <c r="FB24" s="59"/>
      <c r="FC24" s="59"/>
      <c r="FD24" s="59"/>
      <c r="FE24" s="59"/>
      <c r="FF24" s="59"/>
      <c r="FG24" s="59"/>
      <c r="FH24" s="59"/>
      <c r="FI24" s="59"/>
      <c r="FJ24" s="59"/>
      <c r="FK24" s="59"/>
      <c r="FL24" s="59"/>
      <c r="FM24" s="59"/>
      <c r="FN24" s="59"/>
      <c r="FO24" s="59"/>
      <c r="FP24" s="59"/>
      <c r="FQ24" s="59"/>
      <c r="FR24" s="59"/>
      <c r="FS24" s="59"/>
      <c r="FT24" s="59"/>
      <c r="FU24" s="59"/>
      <c r="FV24" s="59"/>
      <c r="FW24" s="59"/>
      <c r="FX24" s="59"/>
      <c r="FY24" s="59"/>
      <c r="FZ24" s="59"/>
      <c r="GA24" s="59"/>
      <c r="GB24" s="59"/>
      <c r="GC24" s="59"/>
      <c r="GD24" s="59"/>
      <c r="GE24" s="59"/>
      <c r="GF24" s="59"/>
      <c r="GG24" s="59"/>
      <c r="GH24" s="59"/>
      <c r="GI24" s="59"/>
      <c r="GJ24" s="59"/>
      <c r="GK24" s="59"/>
      <c r="GL24" s="59"/>
      <c r="GM24" s="59"/>
      <c r="GN24" s="59"/>
      <c r="GO24" s="59"/>
      <c r="GP24" s="59"/>
      <c r="GQ24" s="59"/>
      <c r="GR24" s="59"/>
      <c r="GS24" s="59"/>
      <c r="GT24" s="59"/>
      <c r="GU24" s="59"/>
      <c r="GV24" s="59"/>
      <c r="GW24" s="59"/>
      <c r="GX24" s="59"/>
      <c r="GY24" s="59"/>
      <c r="GZ24" s="59"/>
      <c r="HA24" s="59"/>
      <c r="HB24" s="59"/>
      <c r="HC24" s="59"/>
      <c r="HD24" s="59"/>
      <c r="HE24" s="59"/>
      <c r="HF24" s="59"/>
      <c r="HG24" s="59"/>
      <c r="HH24" s="59"/>
      <c r="HI24" s="59"/>
      <c r="HJ24" s="59"/>
      <c r="HK24" s="59"/>
      <c r="HL24" s="59"/>
      <c r="HM24" s="59"/>
      <c r="HN24" s="59"/>
      <c r="HO24" s="59"/>
      <c r="HP24" s="59"/>
      <c r="HQ24" s="59"/>
      <c r="HR24" s="59"/>
      <c r="HS24" s="59"/>
      <c r="HT24" s="59"/>
      <c r="HU24" s="59"/>
      <c r="HV24" s="59"/>
      <c r="HW24" s="59"/>
      <c r="HX24" s="59"/>
      <c r="HY24" s="59"/>
      <c r="HZ24" s="59"/>
      <c r="IA24" s="59"/>
      <c r="IB24" s="59"/>
      <c r="IC24" s="59"/>
      <c r="ID24" s="59"/>
      <c r="IE24" s="59"/>
      <c r="IF24" s="59"/>
      <c r="IG24" s="59"/>
      <c r="IH24" s="59"/>
      <c r="II24" s="59"/>
      <c r="IJ24" s="59"/>
      <c r="IK24" s="59"/>
      <c r="IL24" s="59"/>
    </row>
    <row r="25" spans="2:246" s="48" customFormat="1" x14ac:dyDescent="0.2">
      <c r="B25" s="7" t="s">
        <v>192</v>
      </c>
      <c r="C25" s="56" t="s">
        <v>283</v>
      </c>
      <c r="D25" s="45"/>
      <c r="G25" s="59">
        <f ca="1">Debt!G10</f>
        <v>0</v>
      </c>
      <c r="H25" s="59">
        <f ca="1">Debt!H10</f>
        <v>0</v>
      </c>
      <c r="I25" s="59">
        <f ca="1">Debt!I10</f>
        <v>0</v>
      </c>
      <c r="J25" s="59">
        <f ca="1">Debt!J10</f>
        <v>0</v>
      </c>
      <c r="K25" s="59">
        <f ca="1">Debt!K10</f>
        <v>0</v>
      </c>
      <c r="L25" s="59">
        <f ca="1">Debt!L10</f>
        <v>0</v>
      </c>
      <c r="M25" s="59">
        <f ca="1">Debt!M10</f>
        <v>0</v>
      </c>
      <c r="N25" s="59">
        <f ca="1">Debt!N10</f>
        <v>0</v>
      </c>
      <c r="O25" s="59">
        <f ca="1">Debt!O10</f>
        <v>0</v>
      </c>
      <c r="P25" s="59">
        <f ca="1">Debt!P10</f>
        <v>0</v>
      </c>
      <c r="Q25" s="59">
        <f ca="1">Debt!Q10</f>
        <v>0</v>
      </c>
      <c r="R25" s="59">
        <f ca="1">Debt!R10</f>
        <v>0</v>
      </c>
      <c r="S25" s="59">
        <f ca="1">Debt!S10</f>
        <v>0</v>
      </c>
      <c r="T25" s="59">
        <f ca="1">Debt!T10</f>
        <v>0</v>
      </c>
      <c r="U25" s="59">
        <f ca="1">Debt!U10</f>
        <v>0</v>
      </c>
      <c r="V25" s="59">
        <f ca="1">Debt!V10</f>
        <v>0</v>
      </c>
      <c r="W25" s="59">
        <f ca="1">Debt!W10</f>
        <v>0</v>
      </c>
      <c r="X25" s="59">
        <f ca="1">Debt!X10</f>
        <v>0</v>
      </c>
      <c r="Y25" s="59">
        <f ca="1">Debt!Y10</f>
        <v>0</v>
      </c>
      <c r="Z25" s="59">
        <f ca="1">Debt!Z10</f>
        <v>0</v>
      </c>
      <c r="AA25" s="59">
        <f ca="1">Debt!AA10</f>
        <v>0</v>
      </c>
      <c r="AB25" s="59">
        <f ca="1">Debt!AB10</f>
        <v>0</v>
      </c>
      <c r="AC25" s="59">
        <f ca="1">Debt!AC10</f>
        <v>0</v>
      </c>
      <c r="AD25" s="59">
        <f ca="1">Debt!AD10</f>
        <v>0</v>
      </c>
      <c r="AE25" s="59">
        <f ca="1">Debt!AE10</f>
        <v>0</v>
      </c>
      <c r="AF25" s="59">
        <f ca="1">Debt!AF10</f>
        <v>0</v>
      </c>
      <c r="AG25" s="59">
        <f ca="1">Debt!AG10</f>
        <v>0</v>
      </c>
      <c r="AH25" s="59">
        <f ca="1">Debt!AH10</f>
        <v>0</v>
      </c>
      <c r="AI25" s="59">
        <f ca="1">Debt!AI10</f>
        <v>0</v>
      </c>
      <c r="AJ25" s="59">
        <f ca="1">Debt!AJ10</f>
        <v>0</v>
      </c>
      <c r="AK25" s="59">
        <f ca="1">Debt!AK10</f>
        <v>0</v>
      </c>
      <c r="AL25" s="59">
        <f ca="1">Debt!AL10</f>
        <v>0</v>
      </c>
      <c r="AM25" s="59">
        <f ca="1">Debt!AM10</f>
        <v>0</v>
      </c>
      <c r="AN25" s="59">
        <f ca="1">Debt!AN10</f>
        <v>0</v>
      </c>
      <c r="AO25" s="59">
        <f ca="1">Debt!AO10</f>
        <v>0</v>
      </c>
      <c r="AP25" s="59">
        <f ca="1">Debt!AP10</f>
        <v>0</v>
      </c>
      <c r="AQ25" s="59">
        <f ca="1">Debt!AQ10</f>
        <v>0</v>
      </c>
      <c r="AR25" s="59">
        <f ca="1">Debt!AR10</f>
        <v>0</v>
      </c>
      <c r="AS25" s="59">
        <f ca="1">Debt!AS10</f>
        <v>0</v>
      </c>
      <c r="AT25" s="59">
        <f ca="1">Debt!AT10</f>
        <v>0</v>
      </c>
      <c r="AU25" s="59">
        <f ca="1">Debt!AU10</f>
        <v>0</v>
      </c>
      <c r="AV25" s="59">
        <f ca="1">Debt!AV10</f>
        <v>0</v>
      </c>
      <c r="AW25" s="59">
        <f ca="1">Debt!AW10</f>
        <v>0</v>
      </c>
      <c r="AX25" s="59">
        <f ca="1">Debt!AX10</f>
        <v>0</v>
      </c>
      <c r="AY25" s="59">
        <f ca="1">Debt!AY10</f>
        <v>0</v>
      </c>
      <c r="AZ25" s="59">
        <f ca="1">Debt!AZ10</f>
        <v>0</v>
      </c>
      <c r="BA25" s="59">
        <f ca="1">Debt!BA10</f>
        <v>0</v>
      </c>
      <c r="BB25" s="59">
        <f ca="1">Debt!BB10</f>
        <v>0</v>
      </c>
      <c r="BC25" s="59">
        <f ca="1">Debt!BC10</f>
        <v>0</v>
      </c>
      <c r="BD25" s="59">
        <f ca="1">Debt!BD10</f>
        <v>0</v>
      </c>
      <c r="BE25" s="59">
        <f ca="1">Debt!BE10</f>
        <v>0</v>
      </c>
      <c r="BF25" s="59">
        <f ca="1">Debt!BF10</f>
        <v>0</v>
      </c>
      <c r="BG25" s="59">
        <f ca="1">Debt!BG10</f>
        <v>0</v>
      </c>
      <c r="BH25" s="59">
        <f ca="1">Debt!BH10</f>
        <v>0</v>
      </c>
      <c r="BI25" s="59">
        <f ca="1">Debt!BI10</f>
        <v>0</v>
      </c>
      <c r="BJ25" s="59">
        <f ca="1">Debt!BJ10</f>
        <v>0</v>
      </c>
      <c r="BK25" s="59">
        <f ca="1">Debt!BK10</f>
        <v>0</v>
      </c>
      <c r="BL25" s="59">
        <f ca="1">Debt!BL10</f>
        <v>0</v>
      </c>
      <c r="BM25" s="59">
        <f ca="1">Debt!BM10</f>
        <v>0</v>
      </c>
      <c r="BN25" s="59">
        <f ca="1">Debt!BN10</f>
        <v>0</v>
      </c>
      <c r="BO25" s="59">
        <f ca="1">Debt!BO10</f>
        <v>0</v>
      </c>
      <c r="BP25" s="59">
        <f ca="1">Debt!BP10</f>
        <v>0</v>
      </c>
      <c r="BQ25" s="59">
        <f ca="1">Debt!BQ10</f>
        <v>0</v>
      </c>
      <c r="BR25" s="59">
        <f ca="1">Debt!BR10</f>
        <v>0</v>
      </c>
      <c r="BS25" s="59">
        <f ca="1">Debt!BS10</f>
        <v>0</v>
      </c>
      <c r="BT25" s="59">
        <f ca="1">Debt!BT10</f>
        <v>0</v>
      </c>
      <c r="BU25" s="59">
        <f ca="1">Debt!BU10</f>
        <v>0</v>
      </c>
      <c r="BV25" s="59">
        <f ca="1">Debt!BV10</f>
        <v>0</v>
      </c>
      <c r="BW25" s="59">
        <f ca="1">Debt!BW10</f>
        <v>0</v>
      </c>
      <c r="BX25" s="59">
        <f ca="1">Debt!BX10</f>
        <v>0</v>
      </c>
      <c r="BY25" s="59">
        <f ca="1">Debt!BY10</f>
        <v>0</v>
      </c>
      <c r="BZ25" s="59">
        <f ca="1">Debt!BZ10</f>
        <v>0</v>
      </c>
      <c r="CA25" s="59">
        <f ca="1">Debt!CA10</f>
        <v>0</v>
      </c>
      <c r="CB25" s="59">
        <f ca="1">Debt!CB10</f>
        <v>0</v>
      </c>
      <c r="CC25" s="59">
        <f ca="1">Debt!CC10</f>
        <v>0</v>
      </c>
      <c r="CD25" s="59">
        <f ca="1">Debt!CD10</f>
        <v>0</v>
      </c>
      <c r="CE25" s="59">
        <f ca="1">Debt!CE10</f>
        <v>0</v>
      </c>
      <c r="CF25" s="59">
        <f ca="1">Debt!CF10</f>
        <v>0</v>
      </c>
      <c r="CG25" s="59">
        <f ca="1">Debt!CG10</f>
        <v>0</v>
      </c>
      <c r="CH25" s="59">
        <f ca="1">Debt!CH10</f>
        <v>0</v>
      </c>
      <c r="CI25" s="59">
        <f ca="1">Debt!CI10</f>
        <v>0</v>
      </c>
      <c r="CJ25" s="59">
        <f ca="1">Debt!CJ10</f>
        <v>0</v>
      </c>
      <c r="CK25" s="59">
        <f ca="1">Debt!CK10</f>
        <v>0</v>
      </c>
      <c r="CL25" s="59">
        <f ca="1">Debt!CL10</f>
        <v>0</v>
      </c>
      <c r="CM25" s="59">
        <f ca="1">Debt!CM10</f>
        <v>0</v>
      </c>
      <c r="CN25" s="59">
        <f ca="1">Debt!CN10</f>
        <v>0</v>
      </c>
      <c r="CO25" s="59">
        <f ca="1">Debt!CO10</f>
        <v>0</v>
      </c>
      <c r="CP25" s="59">
        <f ca="1">Debt!CP10</f>
        <v>0</v>
      </c>
      <c r="CQ25" s="59">
        <f ca="1">Debt!CQ10</f>
        <v>0</v>
      </c>
      <c r="CR25" s="59">
        <f ca="1">Debt!CR10</f>
        <v>0</v>
      </c>
      <c r="CS25" s="59">
        <f ca="1">Debt!CS10</f>
        <v>0</v>
      </c>
      <c r="CT25" s="59">
        <f ca="1">Debt!CT10</f>
        <v>0</v>
      </c>
      <c r="CU25" s="59">
        <f ca="1">Debt!CU10</f>
        <v>0</v>
      </c>
      <c r="CV25" s="59">
        <f ca="1">Debt!CV10</f>
        <v>0</v>
      </c>
      <c r="CW25" s="59">
        <f ca="1">Debt!CW10</f>
        <v>0</v>
      </c>
      <c r="CX25" s="59">
        <f ca="1">Debt!CX10</f>
        <v>0</v>
      </c>
      <c r="CY25" s="59">
        <f ca="1">Debt!CY10</f>
        <v>0</v>
      </c>
      <c r="CZ25" s="59">
        <f ca="1">Debt!CZ10</f>
        <v>0</v>
      </c>
      <c r="DA25" s="59">
        <f ca="1">Debt!DA10</f>
        <v>0</v>
      </c>
      <c r="DB25" s="59">
        <f ca="1">Debt!DB10</f>
        <v>0</v>
      </c>
      <c r="DC25" s="59">
        <f ca="1">Debt!DC10</f>
        <v>0</v>
      </c>
      <c r="DD25" s="59">
        <f ca="1">Debt!DD10</f>
        <v>0</v>
      </c>
      <c r="DE25" s="59">
        <f ca="1">Debt!DE10</f>
        <v>0</v>
      </c>
      <c r="DF25" s="59">
        <f ca="1">Debt!DF10</f>
        <v>0</v>
      </c>
      <c r="DG25" s="59">
        <f ca="1">Debt!DG10</f>
        <v>0</v>
      </c>
      <c r="DH25" s="59">
        <f ca="1">Debt!DH10</f>
        <v>0</v>
      </c>
      <c r="DI25" s="59">
        <f ca="1">Debt!DI10</f>
        <v>0</v>
      </c>
      <c r="DJ25" s="59">
        <f ca="1">Debt!DJ10</f>
        <v>0</v>
      </c>
      <c r="DK25" s="59">
        <f ca="1">Debt!DK10</f>
        <v>0</v>
      </c>
      <c r="DL25" s="59">
        <f ca="1">Debt!DL10</f>
        <v>0</v>
      </c>
      <c r="DM25" s="59">
        <f ca="1">Debt!DM10</f>
        <v>0</v>
      </c>
      <c r="DN25" s="59">
        <f ca="1">Debt!DN10</f>
        <v>0</v>
      </c>
      <c r="DO25" s="59">
        <f ca="1">Debt!DO10</f>
        <v>0</v>
      </c>
      <c r="DP25" s="59">
        <f ca="1">Debt!DP10</f>
        <v>0</v>
      </c>
      <c r="DQ25" s="59">
        <f ca="1">Debt!DQ10</f>
        <v>0</v>
      </c>
      <c r="DR25" s="59">
        <f ca="1">Debt!DR10</f>
        <v>0</v>
      </c>
      <c r="DS25" s="59">
        <f ca="1">Debt!DS10</f>
        <v>0</v>
      </c>
      <c r="DT25" s="59">
        <f ca="1">Debt!DT10</f>
        <v>0</v>
      </c>
      <c r="DU25" s="59">
        <f ca="1">Debt!DU10</f>
        <v>0</v>
      </c>
      <c r="DV25" s="59">
        <f ca="1">Debt!DV10</f>
        <v>0</v>
      </c>
      <c r="DW25" s="59">
        <f ca="1">Debt!DW10</f>
        <v>0</v>
      </c>
      <c r="DX25" s="59">
        <f ca="1">Debt!DX10</f>
        <v>0</v>
      </c>
      <c r="DY25" s="59">
        <f ca="1">Debt!DY10</f>
        <v>0</v>
      </c>
      <c r="DZ25" s="59">
        <f ca="1">Debt!DZ10</f>
        <v>0</v>
      </c>
      <c r="EA25" s="59">
        <f ca="1">Debt!EA10</f>
        <v>0</v>
      </c>
      <c r="EB25" s="59">
        <f ca="1">Debt!EB10</f>
        <v>0</v>
      </c>
      <c r="EC25" s="59">
        <f ca="1">Debt!EC10</f>
        <v>0</v>
      </c>
      <c r="ED25" s="59">
        <f ca="1">Debt!ED10</f>
        <v>0</v>
      </c>
      <c r="EE25" s="59">
        <f ca="1">Debt!EE10</f>
        <v>0</v>
      </c>
      <c r="EF25" s="59">
        <f ca="1">Debt!EF10</f>
        <v>0</v>
      </c>
      <c r="EG25" s="59">
        <f ca="1">Debt!EG10</f>
        <v>0</v>
      </c>
      <c r="EH25" s="59">
        <f ca="1">Debt!EH10</f>
        <v>0</v>
      </c>
      <c r="EI25" s="59">
        <f ca="1">Debt!EI10</f>
        <v>0</v>
      </c>
      <c r="EJ25" s="59">
        <f ca="1">Debt!EJ10</f>
        <v>0</v>
      </c>
      <c r="EK25" s="59">
        <f ca="1">Debt!EK10</f>
        <v>0</v>
      </c>
      <c r="EL25" s="59">
        <f ca="1">Debt!EL10</f>
        <v>0</v>
      </c>
      <c r="EM25" s="59">
        <f ca="1">Debt!EM10</f>
        <v>0</v>
      </c>
      <c r="EN25" s="59">
        <f ca="1">Debt!EN10</f>
        <v>0</v>
      </c>
      <c r="EO25" s="59">
        <f ca="1">Debt!EO10</f>
        <v>0</v>
      </c>
      <c r="EP25" s="59">
        <f ca="1">Debt!EP10</f>
        <v>0</v>
      </c>
      <c r="EQ25" s="59">
        <f ca="1">Debt!EQ10</f>
        <v>0</v>
      </c>
      <c r="ER25" s="59">
        <f ca="1">Debt!ER10</f>
        <v>0</v>
      </c>
      <c r="ES25" s="59">
        <f ca="1">Debt!ES10</f>
        <v>0</v>
      </c>
      <c r="ET25" s="59">
        <f ca="1">Debt!ET10</f>
        <v>0</v>
      </c>
      <c r="EU25" s="59">
        <f ca="1">Debt!EU10</f>
        <v>0</v>
      </c>
      <c r="EV25" s="59">
        <f ca="1">Debt!EV10</f>
        <v>0</v>
      </c>
      <c r="EW25" s="59">
        <f ca="1">Debt!EW10</f>
        <v>0</v>
      </c>
      <c r="EX25" s="59">
        <f ca="1">Debt!EX10</f>
        <v>0</v>
      </c>
      <c r="EY25" s="59">
        <f ca="1">Debt!EY10</f>
        <v>0</v>
      </c>
      <c r="EZ25" s="59">
        <f ca="1">Debt!EZ10</f>
        <v>0</v>
      </c>
      <c r="FA25" s="59">
        <f ca="1">Debt!FA10</f>
        <v>0</v>
      </c>
      <c r="FB25" s="59">
        <f ca="1">Debt!FB10</f>
        <v>0</v>
      </c>
      <c r="FC25" s="59">
        <f ca="1">Debt!FC10</f>
        <v>0</v>
      </c>
      <c r="FD25" s="59">
        <f ca="1">Debt!FD10</f>
        <v>0</v>
      </c>
      <c r="FE25" s="59">
        <f ca="1">Debt!FE10</f>
        <v>0</v>
      </c>
      <c r="FF25" s="59">
        <f ca="1">Debt!FF10</f>
        <v>0</v>
      </c>
      <c r="FG25" s="59">
        <f ca="1">Debt!FG10</f>
        <v>0</v>
      </c>
      <c r="FH25" s="59">
        <f ca="1">Debt!FH10</f>
        <v>0</v>
      </c>
      <c r="FI25" s="59">
        <f ca="1">Debt!FI10</f>
        <v>0</v>
      </c>
      <c r="FJ25" s="59">
        <f ca="1">Debt!FJ10</f>
        <v>0</v>
      </c>
      <c r="FK25" s="59">
        <f ca="1">Debt!FK10</f>
        <v>0</v>
      </c>
      <c r="FL25" s="59">
        <f ca="1">Debt!FL10</f>
        <v>0</v>
      </c>
      <c r="FM25" s="59">
        <f ca="1">Debt!FM10</f>
        <v>0</v>
      </c>
      <c r="FN25" s="59">
        <f ca="1">Debt!FN10</f>
        <v>0</v>
      </c>
      <c r="FO25" s="59">
        <f ca="1">Debt!FO10</f>
        <v>0</v>
      </c>
      <c r="FP25" s="59">
        <f ca="1">Debt!FP10</f>
        <v>0</v>
      </c>
      <c r="FQ25" s="59">
        <f ca="1">Debt!FQ10</f>
        <v>0</v>
      </c>
      <c r="FR25" s="59">
        <f ca="1">Debt!FR10</f>
        <v>0</v>
      </c>
      <c r="FS25" s="59">
        <f ca="1">Debt!FS10</f>
        <v>0</v>
      </c>
      <c r="FT25" s="59">
        <f ca="1">Debt!FT10</f>
        <v>0</v>
      </c>
      <c r="FU25" s="59">
        <f ca="1">Debt!FU10</f>
        <v>0</v>
      </c>
      <c r="FV25" s="59">
        <f ca="1">Debt!FV10</f>
        <v>0</v>
      </c>
      <c r="FW25" s="59">
        <f ca="1">Debt!FW10</f>
        <v>0</v>
      </c>
      <c r="FX25" s="59">
        <f ca="1">Debt!FX10</f>
        <v>0</v>
      </c>
      <c r="FY25" s="59">
        <f ca="1">Debt!FY10</f>
        <v>0</v>
      </c>
      <c r="FZ25" s="59">
        <f ca="1">Debt!FZ10</f>
        <v>0</v>
      </c>
      <c r="GA25" s="59">
        <f ca="1">Debt!GA10</f>
        <v>0</v>
      </c>
      <c r="GB25" s="59">
        <f ca="1">Debt!GB10</f>
        <v>0</v>
      </c>
      <c r="GC25" s="59">
        <f ca="1">Debt!GC10</f>
        <v>0</v>
      </c>
      <c r="GD25" s="59">
        <f ca="1">Debt!GD10</f>
        <v>0</v>
      </c>
      <c r="GE25" s="59">
        <f ca="1">Debt!GE10</f>
        <v>0</v>
      </c>
      <c r="GF25" s="59">
        <f ca="1">Debt!GF10</f>
        <v>0</v>
      </c>
      <c r="GG25" s="59">
        <f ca="1">Debt!GG10</f>
        <v>0</v>
      </c>
      <c r="GH25" s="59">
        <f ca="1">Debt!GH10</f>
        <v>0</v>
      </c>
      <c r="GI25" s="59">
        <f ca="1">Debt!GI10</f>
        <v>0</v>
      </c>
      <c r="GJ25" s="59">
        <f ca="1">Debt!GJ10</f>
        <v>0</v>
      </c>
      <c r="GK25" s="59">
        <f ca="1">Debt!GK10</f>
        <v>0</v>
      </c>
      <c r="GL25" s="59">
        <f ca="1">Debt!GL10</f>
        <v>0</v>
      </c>
      <c r="GM25" s="59">
        <f ca="1">Debt!GM10</f>
        <v>0</v>
      </c>
      <c r="GN25" s="59">
        <f ca="1">Debt!GN10</f>
        <v>0</v>
      </c>
      <c r="GO25" s="59">
        <f ca="1">Debt!GO10</f>
        <v>0</v>
      </c>
      <c r="GP25" s="59">
        <f ca="1">Debt!GP10</f>
        <v>0</v>
      </c>
      <c r="GQ25" s="59">
        <f ca="1">Debt!GQ10</f>
        <v>0</v>
      </c>
      <c r="GR25" s="59">
        <f ca="1">Debt!GR10</f>
        <v>0</v>
      </c>
      <c r="GS25" s="59">
        <f ca="1">Debt!GS10</f>
        <v>0</v>
      </c>
      <c r="GT25" s="59">
        <f ca="1">Debt!GT10</f>
        <v>0</v>
      </c>
      <c r="GU25" s="59">
        <f ca="1">Debt!GU10</f>
        <v>0</v>
      </c>
      <c r="GV25" s="59">
        <f ca="1">Debt!GV10</f>
        <v>0</v>
      </c>
      <c r="GW25" s="59">
        <f ca="1">Debt!GW10</f>
        <v>0</v>
      </c>
      <c r="GX25" s="59">
        <f ca="1">Debt!GX10</f>
        <v>0</v>
      </c>
      <c r="GY25" s="59">
        <f ca="1">Debt!GY10</f>
        <v>0</v>
      </c>
      <c r="GZ25" s="59">
        <f ca="1">Debt!GZ10</f>
        <v>0</v>
      </c>
      <c r="HA25" s="59">
        <f ca="1">Debt!HA10</f>
        <v>0</v>
      </c>
      <c r="HB25" s="59">
        <f ca="1">Debt!HB10</f>
        <v>0</v>
      </c>
      <c r="HC25" s="59">
        <f ca="1">Debt!HC10</f>
        <v>0</v>
      </c>
      <c r="HD25" s="59">
        <f ca="1">Debt!HD10</f>
        <v>0</v>
      </c>
      <c r="HE25" s="59">
        <f ca="1">Debt!HE10</f>
        <v>0</v>
      </c>
      <c r="HF25" s="59">
        <f ca="1">Debt!HF10</f>
        <v>0</v>
      </c>
      <c r="HG25" s="59">
        <f ca="1">Debt!HG10</f>
        <v>0</v>
      </c>
      <c r="HH25" s="59">
        <f ca="1">Debt!HH10</f>
        <v>0</v>
      </c>
      <c r="HI25" s="59">
        <f ca="1">Debt!HI10</f>
        <v>0</v>
      </c>
      <c r="HJ25" s="59">
        <f ca="1">Debt!HJ10</f>
        <v>0</v>
      </c>
      <c r="HK25" s="59">
        <f ca="1">Debt!HK10</f>
        <v>0</v>
      </c>
      <c r="HL25" s="59">
        <f ca="1">Debt!HL10</f>
        <v>0</v>
      </c>
      <c r="HM25" s="59">
        <f ca="1">Debt!HM10</f>
        <v>0</v>
      </c>
      <c r="HN25" s="59">
        <f ca="1">Debt!HN10</f>
        <v>0</v>
      </c>
      <c r="HO25" s="59">
        <f ca="1">Debt!HO10</f>
        <v>0</v>
      </c>
      <c r="HP25" s="59">
        <f ca="1">Debt!HP10</f>
        <v>0</v>
      </c>
      <c r="HQ25" s="59">
        <f ca="1">Debt!HQ10</f>
        <v>0</v>
      </c>
      <c r="HR25" s="59">
        <f ca="1">Debt!HR10</f>
        <v>0</v>
      </c>
      <c r="HS25" s="59">
        <f ca="1">Debt!HS10</f>
        <v>0</v>
      </c>
      <c r="HT25" s="59">
        <f ca="1">Debt!HT10</f>
        <v>0</v>
      </c>
      <c r="HU25" s="59">
        <f ca="1">Debt!HU10</f>
        <v>0</v>
      </c>
      <c r="HV25" s="59">
        <f ca="1">Debt!HV10</f>
        <v>0</v>
      </c>
      <c r="HW25" s="59">
        <f ca="1">Debt!HW10</f>
        <v>0</v>
      </c>
      <c r="HX25" s="59">
        <f ca="1">Debt!HX10</f>
        <v>0</v>
      </c>
      <c r="HY25" s="59">
        <f ca="1">Debt!HY10</f>
        <v>0</v>
      </c>
      <c r="HZ25" s="59">
        <f ca="1">Debt!HZ10</f>
        <v>0</v>
      </c>
      <c r="IA25" s="59">
        <f ca="1">Debt!IA10</f>
        <v>0</v>
      </c>
      <c r="IB25" s="59">
        <f ca="1">Debt!IB10</f>
        <v>0</v>
      </c>
      <c r="IC25" s="59">
        <f ca="1">Debt!IC10</f>
        <v>0</v>
      </c>
      <c r="ID25" s="59">
        <f ca="1">Debt!ID10</f>
        <v>0</v>
      </c>
      <c r="IE25" s="59">
        <f ca="1">Debt!IE10</f>
        <v>0</v>
      </c>
      <c r="IF25" s="59">
        <f ca="1">Debt!IF10</f>
        <v>0</v>
      </c>
      <c r="IG25" s="59">
        <f ca="1">Debt!IG10</f>
        <v>0</v>
      </c>
      <c r="IH25" s="59">
        <f ca="1">Debt!IH10</f>
        <v>0</v>
      </c>
      <c r="II25" s="59">
        <f ca="1">Debt!II10</f>
        <v>0</v>
      </c>
      <c r="IJ25" s="59">
        <f ca="1">Debt!IJ10</f>
        <v>0</v>
      </c>
      <c r="IK25" s="59">
        <f ca="1">Debt!IK10</f>
        <v>0</v>
      </c>
      <c r="IL25" s="59">
        <f ca="1">Debt!IL10</f>
        <v>0</v>
      </c>
    </row>
    <row r="26" spans="2:246" s="48" customFormat="1" x14ac:dyDescent="0.2">
      <c r="B26" s="7" t="s">
        <v>193</v>
      </c>
      <c r="C26" s="56" t="s">
        <v>283</v>
      </c>
      <c r="D26" s="45"/>
      <c r="G26" s="59">
        <f>Debt!G15</f>
        <v>0</v>
      </c>
      <c r="H26" s="59">
        <f>Debt!H15</f>
        <v>0</v>
      </c>
      <c r="I26" s="59">
        <f>Debt!I15</f>
        <v>0</v>
      </c>
      <c r="J26" s="59">
        <f>Debt!J15</f>
        <v>0</v>
      </c>
      <c r="K26" s="59">
        <f>Debt!K15</f>
        <v>0</v>
      </c>
      <c r="L26" s="59">
        <f>Debt!L15</f>
        <v>0</v>
      </c>
      <c r="M26" s="59">
        <f>Debt!M15</f>
        <v>0</v>
      </c>
      <c r="N26" s="59">
        <f>Debt!N15</f>
        <v>0</v>
      </c>
      <c r="O26" s="59">
        <f>Debt!O15</f>
        <v>0</v>
      </c>
      <c r="P26" s="59">
        <f>Debt!P15</f>
        <v>0</v>
      </c>
      <c r="Q26" s="59">
        <f>Debt!Q15</f>
        <v>0</v>
      </c>
      <c r="R26" s="59">
        <f>Debt!R15</f>
        <v>0</v>
      </c>
      <c r="S26" s="59">
        <f>Debt!S15</f>
        <v>0</v>
      </c>
      <c r="T26" s="59">
        <f>Debt!T15</f>
        <v>0</v>
      </c>
      <c r="U26" s="59">
        <f>Debt!U15</f>
        <v>0</v>
      </c>
      <c r="V26" s="59">
        <f>Debt!V15</f>
        <v>0</v>
      </c>
      <c r="W26" s="59">
        <f>Debt!W15</f>
        <v>0</v>
      </c>
      <c r="X26" s="59">
        <f>Debt!X15</f>
        <v>0</v>
      </c>
      <c r="Y26" s="59">
        <f>Debt!Y15</f>
        <v>0</v>
      </c>
      <c r="Z26" s="59">
        <f>Debt!Z15</f>
        <v>0</v>
      </c>
      <c r="AA26" s="59">
        <f>Debt!AA15</f>
        <v>0</v>
      </c>
      <c r="AB26" s="59">
        <f>Debt!AB15</f>
        <v>0</v>
      </c>
      <c r="AC26" s="59">
        <f>Debt!AC15</f>
        <v>0</v>
      </c>
      <c r="AD26" s="59">
        <f>Debt!AD15</f>
        <v>0</v>
      </c>
      <c r="AE26" s="59">
        <f>Debt!AE15</f>
        <v>0</v>
      </c>
      <c r="AF26" s="59">
        <f>Debt!AF15</f>
        <v>0</v>
      </c>
      <c r="AG26" s="59">
        <f>Debt!AG15</f>
        <v>0</v>
      </c>
      <c r="AH26" s="59">
        <f>Debt!AH15</f>
        <v>0</v>
      </c>
      <c r="AI26" s="59">
        <f>Debt!AI15</f>
        <v>0</v>
      </c>
      <c r="AJ26" s="59">
        <f>Debt!AJ15</f>
        <v>0</v>
      </c>
      <c r="AK26" s="59">
        <f>Debt!AK15</f>
        <v>0</v>
      </c>
      <c r="AL26" s="59">
        <f>Debt!AL15</f>
        <v>0</v>
      </c>
      <c r="AM26" s="59">
        <f>Debt!AM15</f>
        <v>0</v>
      </c>
      <c r="AN26" s="59">
        <f>Debt!AN15</f>
        <v>0</v>
      </c>
      <c r="AO26" s="59">
        <f>Debt!AO15</f>
        <v>0</v>
      </c>
      <c r="AP26" s="59">
        <f>Debt!AP15</f>
        <v>0</v>
      </c>
      <c r="AQ26" s="59">
        <f>Debt!AQ15</f>
        <v>0</v>
      </c>
      <c r="AR26" s="59">
        <f>Debt!AR15</f>
        <v>0</v>
      </c>
      <c r="AS26" s="59">
        <f>Debt!AS15</f>
        <v>0</v>
      </c>
      <c r="AT26" s="59">
        <f>Debt!AT15</f>
        <v>0</v>
      </c>
      <c r="AU26" s="59">
        <f>Debt!AU15</f>
        <v>0</v>
      </c>
      <c r="AV26" s="59">
        <f>Debt!AV15</f>
        <v>0</v>
      </c>
      <c r="AW26" s="59">
        <f>Debt!AW15</f>
        <v>0</v>
      </c>
      <c r="AX26" s="59">
        <f>Debt!AX15</f>
        <v>0</v>
      </c>
      <c r="AY26" s="59">
        <f>Debt!AY15</f>
        <v>0</v>
      </c>
      <c r="AZ26" s="59">
        <f>Debt!AZ15</f>
        <v>0</v>
      </c>
      <c r="BA26" s="59">
        <f>Debt!BA15</f>
        <v>0</v>
      </c>
      <c r="BB26" s="59">
        <f>Debt!BB15</f>
        <v>0</v>
      </c>
      <c r="BC26" s="59">
        <f>Debt!BC15</f>
        <v>0</v>
      </c>
      <c r="BD26" s="59">
        <f>Debt!BD15</f>
        <v>0</v>
      </c>
      <c r="BE26" s="59">
        <f>Debt!BE15</f>
        <v>0</v>
      </c>
      <c r="BF26" s="59">
        <f>Debt!BF15</f>
        <v>0</v>
      </c>
      <c r="BG26" s="59">
        <f>Debt!BG15</f>
        <v>0</v>
      </c>
      <c r="BH26" s="59">
        <f>Debt!BH15</f>
        <v>0</v>
      </c>
      <c r="BI26" s="59">
        <f>Debt!BI15</f>
        <v>0</v>
      </c>
      <c r="BJ26" s="59">
        <f>Debt!BJ15</f>
        <v>0</v>
      </c>
      <c r="BK26" s="59">
        <f>Debt!BK15</f>
        <v>0</v>
      </c>
      <c r="BL26" s="59">
        <f>Debt!BL15</f>
        <v>0</v>
      </c>
      <c r="BM26" s="59">
        <f>Debt!BM15</f>
        <v>0</v>
      </c>
      <c r="BN26" s="59">
        <f>Debt!BN15</f>
        <v>0</v>
      </c>
      <c r="BO26" s="59">
        <f>Debt!BO15</f>
        <v>0</v>
      </c>
      <c r="BP26" s="59">
        <f>Debt!BP15</f>
        <v>0</v>
      </c>
      <c r="BQ26" s="59">
        <f>Debt!BQ15</f>
        <v>0</v>
      </c>
      <c r="BR26" s="59">
        <f>Debt!BR15</f>
        <v>0</v>
      </c>
      <c r="BS26" s="59">
        <f>Debt!BS15</f>
        <v>0</v>
      </c>
      <c r="BT26" s="59">
        <f>Debt!BT15</f>
        <v>0</v>
      </c>
      <c r="BU26" s="59">
        <f>Debt!BU15</f>
        <v>0</v>
      </c>
      <c r="BV26" s="59">
        <f>Debt!BV15</f>
        <v>0</v>
      </c>
      <c r="BW26" s="59">
        <f>Debt!BW15</f>
        <v>0</v>
      </c>
      <c r="BX26" s="59">
        <f>Debt!BX15</f>
        <v>0</v>
      </c>
      <c r="BY26" s="59">
        <f>Debt!BY15</f>
        <v>0</v>
      </c>
      <c r="BZ26" s="59">
        <f>Debt!BZ15</f>
        <v>0</v>
      </c>
      <c r="CA26" s="59">
        <f>Debt!CA15</f>
        <v>0</v>
      </c>
      <c r="CB26" s="59">
        <f>Debt!CB15</f>
        <v>0</v>
      </c>
      <c r="CC26" s="59">
        <f>Debt!CC15</f>
        <v>0</v>
      </c>
      <c r="CD26" s="59">
        <f>Debt!CD15</f>
        <v>0</v>
      </c>
      <c r="CE26" s="59">
        <f>Debt!CE15</f>
        <v>0</v>
      </c>
      <c r="CF26" s="59">
        <f>Debt!CF15</f>
        <v>0</v>
      </c>
      <c r="CG26" s="59">
        <f>Debt!CG15</f>
        <v>0</v>
      </c>
      <c r="CH26" s="59">
        <f>Debt!CH15</f>
        <v>0</v>
      </c>
      <c r="CI26" s="59">
        <f>Debt!CI15</f>
        <v>0</v>
      </c>
      <c r="CJ26" s="59">
        <f>Debt!CJ15</f>
        <v>0</v>
      </c>
      <c r="CK26" s="59">
        <f>Debt!CK15</f>
        <v>0</v>
      </c>
      <c r="CL26" s="59">
        <f>Debt!CL15</f>
        <v>0</v>
      </c>
      <c r="CM26" s="59">
        <f>Debt!CM15</f>
        <v>0</v>
      </c>
      <c r="CN26" s="59">
        <f>Debt!CN15</f>
        <v>0</v>
      </c>
      <c r="CO26" s="59">
        <f>Debt!CO15</f>
        <v>0</v>
      </c>
      <c r="CP26" s="59">
        <f>Debt!CP15</f>
        <v>0</v>
      </c>
      <c r="CQ26" s="59">
        <f>Debt!CQ15</f>
        <v>0</v>
      </c>
      <c r="CR26" s="59">
        <f>Debt!CR15</f>
        <v>0</v>
      </c>
      <c r="CS26" s="59">
        <f>Debt!CS15</f>
        <v>0</v>
      </c>
      <c r="CT26" s="59">
        <f>Debt!CT15</f>
        <v>0</v>
      </c>
      <c r="CU26" s="59">
        <f>Debt!CU15</f>
        <v>0</v>
      </c>
      <c r="CV26" s="59">
        <f>Debt!CV15</f>
        <v>0</v>
      </c>
      <c r="CW26" s="59">
        <f>Debt!CW15</f>
        <v>0</v>
      </c>
      <c r="CX26" s="59">
        <f>Debt!CX15</f>
        <v>0</v>
      </c>
      <c r="CY26" s="59">
        <f>Debt!CY15</f>
        <v>0</v>
      </c>
      <c r="CZ26" s="59">
        <f>Debt!CZ15</f>
        <v>0</v>
      </c>
      <c r="DA26" s="59">
        <f>Debt!DA15</f>
        <v>0</v>
      </c>
      <c r="DB26" s="59">
        <f>Debt!DB15</f>
        <v>0</v>
      </c>
      <c r="DC26" s="59">
        <f>Debt!DC15</f>
        <v>0</v>
      </c>
      <c r="DD26" s="59">
        <f>Debt!DD15</f>
        <v>0</v>
      </c>
      <c r="DE26" s="59">
        <f>Debt!DE15</f>
        <v>0</v>
      </c>
      <c r="DF26" s="59">
        <f>Debt!DF15</f>
        <v>0</v>
      </c>
      <c r="DG26" s="59">
        <f>Debt!DG15</f>
        <v>0</v>
      </c>
      <c r="DH26" s="59">
        <f>Debt!DH15</f>
        <v>0</v>
      </c>
      <c r="DI26" s="59">
        <f>Debt!DI15</f>
        <v>0</v>
      </c>
      <c r="DJ26" s="59">
        <f>Debt!DJ15</f>
        <v>0</v>
      </c>
      <c r="DK26" s="59">
        <f>Debt!DK15</f>
        <v>0</v>
      </c>
      <c r="DL26" s="59">
        <f>Debt!DL15</f>
        <v>0</v>
      </c>
      <c r="DM26" s="59">
        <f>Debt!DM15</f>
        <v>0</v>
      </c>
      <c r="DN26" s="59">
        <f>Debt!DN15</f>
        <v>0</v>
      </c>
      <c r="DO26" s="59">
        <f>Debt!DO15</f>
        <v>0</v>
      </c>
      <c r="DP26" s="59">
        <f>Debt!DP15</f>
        <v>0</v>
      </c>
      <c r="DQ26" s="59">
        <f>Debt!DQ15</f>
        <v>0</v>
      </c>
      <c r="DR26" s="59">
        <f>Debt!DR15</f>
        <v>0</v>
      </c>
      <c r="DS26" s="59">
        <f>Debt!DS15</f>
        <v>0</v>
      </c>
      <c r="DT26" s="59">
        <f>Debt!DT15</f>
        <v>0</v>
      </c>
      <c r="DU26" s="59">
        <f>Debt!DU15</f>
        <v>0</v>
      </c>
      <c r="DV26" s="59">
        <f>Debt!DV15</f>
        <v>0</v>
      </c>
      <c r="DW26" s="59">
        <f>Debt!DW15</f>
        <v>0</v>
      </c>
      <c r="DX26" s="59">
        <f>Debt!DX15</f>
        <v>0</v>
      </c>
      <c r="DY26" s="59">
        <f>Debt!DY15</f>
        <v>0</v>
      </c>
      <c r="DZ26" s="59">
        <f>Debt!DZ15</f>
        <v>0</v>
      </c>
      <c r="EA26" s="59">
        <f>Debt!EA15</f>
        <v>0</v>
      </c>
      <c r="EB26" s="59">
        <f>Debt!EB15</f>
        <v>0</v>
      </c>
      <c r="EC26" s="59">
        <f>Debt!EC15</f>
        <v>0</v>
      </c>
      <c r="ED26" s="59">
        <f>Debt!ED15</f>
        <v>0</v>
      </c>
      <c r="EE26" s="59">
        <f>Debt!EE15</f>
        <v>0</v>
      </c>
      <c r="EF26" s="59">
        <f>Debt!EF15</f>
        <v>0</v>
      </c>
      <c r="EG26" s="59">
        <f>Debt!EG15</f>
        <v>0</v>
      </c>
      <c r="EH26" s="59">
        <f>Debt!EH15</f>
        <v>0</v>
      </c>
      <c r="EI26" s="59">
        <f>Debt!EI15</f>
        <v>0</v>
      </c>
      <c r="EJ26" s="59">
        <f>Debt!EJ15</f>
        <v>0</v>
      </c>
      <c r="EK26" s="59">
        <f>Debt!EK15</f>
        <v>0</v>
      </c>
      <c r="EL26" s="59">
        <f>Debt!EL15</f>
        <v>0</v>
      </c>
      <c r="EM26" s="59">
        <f>Debt!EM15</f>
        <v>0</v>
      </c>
      <c r="EN26" s="59">
        <f>Debt!EN15</f>
        <v>0</v>
      </c>
      <c r="EO26" s="59">
        <f>Debt!EO15</f>
        <v>0</v>
      </c>
      <c r="EP26" s="59">
        <f>Debt!EP15</f>
        <v>0</v>
      </c>
      <c r="EQ26" s="59">
        <f>Debt!EQ15</f>
        <v>0</v>
      </c>
      <c r="ER26" s="59">
        <f>Debt!ER15</f>
        <v>0</v>
      </c>
      <c r="ES26" s="59">
        <f>Debt!ES15</f>
        <v>0</v>
      </c>
      <c r="ET26" s="59">
        <f>Debt!ET15</f>
        <v>0</v>
      </c>
      <c r="EU26" s="59">
        <f>Debt!EU15</f>
        <v>0</v>
      </c>
      <c r="EV26" s="59">
        <f>Debt!EV15</f>
        <v>0</v>
      </c>
      <c r="EW26" s="59">
        <f>Debt!EW15</f>
        <v>0</v>
      </c>
      <c r="EX26" s="59">
        <f>Debt!EX15</f>
        <v>0</v>
      </c>
      <c r="EY26" s="59">
        <f>Debt!EY15</f>
        <v>0</v>
      </c>
      <c r="EZ26" s="59">
        <f>Debt!EZ15</f>
        <v>0</v>
      </c>
      <c r="FA26" s="59">
        <f>Debt!FA15</f>
        <v>0</v>
      </c>
      <c r="FB26" s="59">
        <f>Debt!FB15</f>
        <v>0</v>
      </c>
      <c r="FC26" s="59">
        <f>Debt!FC15</f>
        <v>0</v>
      </c>
      <c r="FD26" s="59">
        <f>Debt!FD15</f>
        <v>0</v>
      </c>
      <c r="FE26" s="59">
        <f>Debt!FE15</f>
        <v>0</v>
      </c>
      <c r="FF26" s="59">
        <f>Debt!FF15</f>
        <v>0</v>
      </c>
      <c r="FG26" s="59">
        <f>Debt!FG15</f>
        <v>0</v>
      </c>
      <c r="FH26" s="59">
        <f>Debt!FH15</f>
        <v>0</v>
      </c>
      <c r="FI26" s="59">
        <f>Debt!FI15</f>
        <v>0</v>
      </c>
      <c r="FJ26" s="59">
        <f>Debt!FJ15</f>
        <v>0</v>
      </c>
      <c r="FK26" s="59">
        <f>Debt!FK15</f>
        <v>0</v>
      </c>
      <c r="FL26" s="59">
        <f>Debt!FL15</f>
        <v>0</v>
      </c>
      <c r="FM26" s="59">
        <f>Debt!FM15</f>
        <v>0</v>
      </c>
      <c r="FN26" s="59">
        <f>Debt!FN15</f>
        <v>0</v>
      </c>
      <c r="FO26" s="59">
        <f>Debt!FO15</f>
        <v>0</v>
      </c>
      <c r="FP26" s="59">
        <f>Debt!FP15</f>
        <v>0</v>
      </c>
      <c r="FQ26" s="59">
        <f>Debt!FQ15</f>
        <v>0</v>
      </c>
      <c r="FR26" s="59">
        <f>Debt!FR15</f>
        <v>0</v>
      </c>
      <c r="FS26" s="59">
        <f>Debt!FS15</f>
        <v>0</v>
      </c>
      <c r="FT26" s="59">
        <f>Debt!FT15</f>
        <v>0</v>
      </c>
      <c r="FU26" s="59">
        <f>Debt!FU15</f>
        <v>0</v>
      </c>
      <c r="FV26" s="59">
        <f>Debt!FV15</f>
        <v>0</v>
      </c>
      <c r="FW26" s="59">
        <f>Debt!FW15</f>
        <v>0</v>
      </c>
      <c r="FX26" s="59">
        <f>Debt!FX15</f>
        <v>0</v>
      </c>
      <c r="FY26" s="59">
        <f>Debt!FY15</f>
        <v>0</v>
      </c>
      <c r="FZ26" s="59">
        <f>Debt!FZ15</f>
        <v>0</v>
      </c>
      <c r="GA26" s="59">
        <f>Debt!GA15</f>
        <v>0</v>
      </c>
      <c r="GB26" s="59">
        <f>Debt!GB15</f>
        <v>0</v>
      </c>
      <c r="GC26" s="59">
        <f>Debt!GC15</f>
        <v>0</v>
      </c>
      <c r="GD26" s="59">
        <f>Debt!GD15</f>
        <v>0</v>
      </c>
      <c r="GE26" s="59">
        <f>Debt!GE15</f>
        <v>0</v>
      </c>
      <c r="GF26" s="59">
        <f>Debt!GF15</f>
        <v>0</v>
      </c>
      <c r="GG26" s="59">
        <f>Debt!GG15</f>
        <v>0</v>
      </c>
      <c r="GH26" s="59">
        <f>Debt!GH15</f>
        <v>0</v>
      </c>
      <c r="GI26" s="59">
        <f>Debt!GI15</f>
        <v>0</v>
      </c>
      <c r="GJ26" s="59">
        <f>Debt!GJ15</f>
        <v>0</v>
      </c>
      <c r="GK26" s="59">
        <f>Debt!GK15</f>
        <v>0</v>
      </c>
      <c r="GL26" s="59">
        <f>Debt!GL15</f>
        <v>0</v>
      </c>
      <c r="GM26" s="59">
        <f>Debt!GM15</f>
        <v>0</v>
      </c>
      <c r="GN26" s="59">
        <f>Debt!GN15</f>
        <v>0</v>
      </c>
      <c r="GO26" s="59">
        <f>Debt!GO15</f>
        <v>0</v>
      </c>
      <c r="GP26" s="59">
        <f>Debt!GP15</f>
        <v>0</v>
      </c>
      <c r="GQ26" s="59">
        <f>Debt!GQ15</f>
        <v>0</v>
      </c>
      <c r="GR26" s="59">
        <f>Debt!GR15</f>
        <v>0</v>
      </c>
      <c r="GS26" s="59">
        <f>Debt!GS15</f>
        <v>0</v>
      </c>
      <c r="GT26" s="59">
        <f>Debt!GT15</f>
        <v>0</v>
      </c>
      <c r="GU26" s="59">
        <f>Debt!GU15</f>
        <v>0</v>
      </c>
      <c r="GV26" s="59">
        <f>Debt!GV15</f>
        <v>0</v>
      </c>
      <c r="GW26" s="59">
        <f>Debt!GW15</f>
        <v>0</v>
      </c>
      <c r="GX26" s="59">
        <f>Debt!GX15</f>
        <v>0</v>
      </c>
      <c r="GY26" s="59">
        <f>Debt!GY15</f>
        <v>0</v>
      </c>
      <c r="GZ26" s="59">
        <f>Debt!GZ15</f>
        <v>0</v>
      </c>
      <c r="HA26" s="59">
        <f>Debt!HA15</f>
        <v>0</v>
      </c>
      <c r="HB26" s="59">
        <f>Debt!HB15</f>
        <v>0</v>
      </c>
      <c r="HC26" s="59">
        <f>Debt!HC15</f>
        <v>0</v>
      </c>
      <c r="HD26" s="59">
        <f>Debt!HD15</f>
        <v>0</v>
      </c>
      <c r="HE26" s="59">
        <f>Debt!HE15</f>
        <v>0</v>
      </c>
      <c r="HF26" s="59">
        <f>Debt!HF15</f>
        <v>0</v>
      </c>
      <c r="HG26" s="59">
        <f>Debt!HG15</f>
        <v>0</v>
      </c>
      <c r="HH26" s="59">
        <f>Debt!HH15</f>
        <v>0</v>
      </c>
      <c r="HI26" s="59">
        <f>Debt!HI15</f>
        <v>0</v>
      </c>
      <c r="HJ26" s="59">
        <f>Debt!HJ15</f>
        <v>0</v>
      </c>
      <c r="HK26" s="59">
        <f>Debt!HK15</f>
        <v>0</v>
      </c>
      <c r="HL26" s="59">
        <f>Debt!HL15</f>
        <v>0</v>
      </c>
      <c r="HM26" s="59">
        <f>Debt!HM15</f>
        <v>0</v>
      </c>
      <c r="HN26" s="59">
        <f>Debt!HN15</f>
        <v>0</v>
      </c>
      <c r="HO26" s="59">
        <f>Debt!HO15</f>
        <v>0</v>
      </c>
      <c r="HP26" s="59">
        <f>Debt!HP15</f>
        <v>0</v>
      </c>
      <c r="HQ26" s="59">
        <f>Debt!HQ15</f>
        <v>0</v>
      </c>
      <c r="HR26" s="59">
        <f>Debt!HR15</f>
        <v>0</v>
      </c>
      <c r="HS26" s="59">
        <f>Debt!HS15</f>
        <v>0</v>
      </c>
      <c r="HT26" s="59">
        <f>Debt!HT15</f>
        <v>0</v>
      </c>
      <c r="HU26" s="59">
        <f>Debt!HU15</f>
        <v>0</v>
      </c>
      <c r="HV26" s="59">
        <f>Debt!HV15</f>
        <v>0</v>
      </c>
      <c r="HW26" s="59">
        <f>Debt!HW15</f>
        <v>0</v>
      </c>
      <c r="HX26" s="59">
        <f>Debt!HX15</f>
        <v>0</v>
      </c>
      <c r="HY26" s="59">
        <f>Debt!HY15</f>
        <v>0</v>
      </c>
      <c r="HZ26" s="59">
        <f>Debt!HZ15</f>
        <v>0</v>
      </c>
      <c r="IA26" s="59">
        <f>Debt!IA15</f>
        <v>0</v>
      </c>
      <c r="IB26" s="59">
        <f>Debt!IB15</f>
        <v>0</v>
      </c>
      <c r="IC26" s="59">
        <f>Debt!IC15</f>
        <v>0</v>
      </c>
      <c r="ID26" s="59">
        <f>Debt!ID15</f>
        <v>0</v>
      </c>
      <c r="IE26" s="59">
        <f>Debt!IE15</f>
        <v>0</v>
      </c>
      <c r="IF26" s="59">
        <f>Debt!IF15</f>
        <v>0</v>
      </c>
      <c r="IG26" s="59">
        <f>Debt!IG15</f>
        <v>0</v>
      </c>
      <c r="IH26" s="59">
        <f>Debt!IH15</f>
        <v>0</v>
      </c>
      <c r="II26" s="59">
        <f>Debt!II15</f>
        <v>0</v>
      </c>
      <c r="IJ26" s="59">
        <f>Debt!IJ15</f>
        <v>0</v>
      </c>
      <c r="IK26" s="59">
        <f>Debt!IK15</f>
        <v>0</v>
      </c>
      <c r="IL26" s="59">
        <f>Debt!IL15</f>
        <v>0</v>
      </c>
    </row>
    <row r="27" spans="2:246" s="48" customFormat="1" x14ac:dyDescent="0.2">
      <c r="B27" s="7" t="s">
        <v>194</v>
      </c>
      <c r="C27" s="56" t="s">
        <v>283</v>
      </c>
      <c r="D27" s="44"/>
      <c r="G27" s="59">
        <f ca="1">Debt!G17</f>
        <v>0</v>
      </c>
      <c r="H27" s="59">
        <f ca="1">Debt!H17</f>
        <v>0</v>
      </c>
      <c r="I27" s="59">
        <f ca="1">Debt!I17</f>
        <v>0</v>
      </c>
      <c r="J27" s="59">
        <f ca="1">Debt!J17</f>
        <v>0</v>
      </c>
      <c r="K27" s="59">
        <f ca="1">Debt!K17</f>
        <v>0</v>
      </c>
      <c r="L27" s="59">
        <f ca="1">Debt!L17</f>
        <v>0</v>
      </c>
      <c r="M27" s="59">
        <f ca="1">Debt!M17</f>
        <v>0</v>
      </c>
      <c r="N27" s="59">
        <f ca="1">Debt!N17</f>
        <v>0</v>
      </c>
      <c r="O27" s="59">
        <f ca="1">Debt!O17</f>
        <v>0</v>
      </c>
      <c r="P27" s="59">
        <f ca="1">Debt!P17</f>
        <v>0</v>
      </c>
      <c r="Q27" s="59">
        <f ca="1">Debt!Q17</f>
        <v>0</v>
      </c>
      <c r="R27" s="59">
        <f ca="1">Debt!R17</f>
        <v>0</v>
      </c>
      <c r="S27" s="59">
        <f ca="1">Debt!S17</f>
        <v>0</v>
      </c>
      <c r="T27" s="59">
        <f ca="1">Debt!T17</f>
        <v>0</v>
      </c>
      <c r="U27" s="59">
        <f ca="1">Debt!U17</f>
        <v>0</v>
      </c>
      <c r="V27" s="59">
        <f ca="1">Debt!V17</f>
        <v>0</v>
      </c>
      <c r="W27" s="59">
        <f ca="1">Debt!W17</f>
        <v>0</v>
      </c>
      <c r="X27" s="59">
        <f ca="1">Debt!X17</f>
        <v>0</v>
      </c>
      <c r="Y27" s="59">
        <f ca="1">Debt!Y17</f>
        <v>0</v>
      </c>
      <c r="Z27" s="59">
        <f ca="1">Debt!Z17</f>
        <v>0</v>
      </c>
      <c r="AA27" s="59">
        <f ca="1">Debt!AA17</f>
        <v>0</v>
      </c>
      <c r="AB27" s="59">
        <f ca="1">Debt!AB17</f>
        <v>0</v>
      </c>
      <c r="AC27" s="59">
        <f ca="1">Debt!AC17</f>
        <v>0</v>
      </c>
      <c r="AD27" s="59">
        <f ca="1">Debt!AD17</f>
        <v>0</v>
      </c>
      <c r="AE27" s="59">
        <f ca="1">Debt!AE17</f>
        <v>0</v>
      </c>
      <c r="AF27" s="59">
        <f ca="1">Debt!AF17</f>
        <v>0</v>
      </c>
      <c r="AG27" s="59">
        <f ca="1">Debt!AG17</f>
        <v>0</v>
      </c>
      <c r="AH27" s="59">
        <f ca="1">Debt!AH17</f>
        <v>0</v>
      </c>
      <c r="AI27" s="59">
        <f ca="1">Debt!AI17</f>
        <v>0</v>
      </c>
      <c r="AJ27" s="59">
        <f ca="1">Debt!AJ17</f>
        <v>0</v>
      </c>
      <c r="AK27" s="59">
        <f ca="1">Debt!AK17</f>
        <v>0</v>
      </c>
      <c r="AL27" s="59">
        <f ca="1">Debt!AL17</f>
        <v>0</v>
      </c>
      <c r="AM27" s="59">
        <f ca="1">Debt!AM17</f>
        <v>0</v>
      </c>
      <c r="AN27" s="59">
        <f ca="1">Debt!AN17</f>
        <v>0</v>
      </c>
      <c r="AO27" s="59">
        <f ca="1">Debt!AO17</f>
        <v>0</v>
      </c>
      <c r="AP27" s="59">
        <f ca="1">Debt!AP17</f>
        <v>0</v>
      </c>
      <c r="AQ27" s="59">
        <f ca="1">Debt!AQ17</f>
        <v>0</v>
      </c>
      <c r="AR27" s="59">
        <f ca="1">Debt!AR17</f>
        <v>0</v>
      </c>
      <c r="AS27" s="59">
        <f ca="1">Debt!AS17</f>
        <v>0</v>
      </c>
      <c r="AT27" s="59">
        <f ca="1">Debt!AT17</f>
        <v>0</v>
      </c>
      <c r="AU27" s="59">
        <f ca="1">Debt!AU17</f>
        <v>0</v>
      </c>
      <c r="AV27" s="59">
        <f ca="1">Debt!AV17</f>
        <v>0</v>
      </c>
      <c r="AW27" s="59">
        <f ca="1">Debt!AW17</f>
        <v>0</v>
      </c>
      <c r="AX27" s="59">
        <f ca="1">Debt!AX17</f>
        <v>0</v>
      </c>
      <c r="AY27" s="59">
        <f ca="1">Debt!AY17</f>
        <v>0</v>
      </c>
      <c r="AZ27" s="59">
        <f ca="1">Debt!AZ17</f>
        <v>0</v>
      </c>
      <c r="BA27" s="59">
        <f ca="1">Debt!BA17</f>
        <v>0</v>
      </c>
      <c r="BB27" s="59">
        <f ca="1">Debt!BB17</f>
        <v>0</v>
      </c>
      <c r="BC27" s="59">
        <f ca="1">Debt!BC17</f>
        <v>0</v>
      </c>
      <c r="BD27" s="59">
        <f ca="1">Debt!BD17</f>
        <v>0</v>
      </c>
      <c r="BE27" s="59">
        <f ca="1">Debt!BE17</f>
        <v>0</v>
      </c>
      <c r="BF27" s="59">
        <f ca="1">Debt!BF17</f>
        <v>0</v>
      </c>
      <c r="BG27" s="59">
        <f ca="1">Debt!BG17</f>
        <v>0</v>
      </c>
      <c r="BH27" s="59">
        <f ca="1">Debt!BH17</f>
        <v>0</v>
      </c>
      <c r="BI27" s="59">
        <f ca="1">Debt!BI17</f>
        <v>0</v>
      </c>
      <c r="BJ27" s="59">
        <f ca="1">Debt!BJ17</f>
        <v>0</v>
      </c>
      <c r="BK27" s="59">
        <f ca="1">Debt!BK17</f>
        <v>0</v>
      </c>
      <c r="BL27" s="59">
        <f ca="1">Debt!BL17</f>
        <v>0</v>
      </c>
      <c r="BM27" s="59">
        <f ca="1">Debt!BM17</f>
        <v>0</v>
      </c>
      <c r="BN27" s="59">
        <f ca="1">Debt!BN17</f>
        <v>0</v>
      </c>
      <c r="BO27" s="59">
        <f ca="1">Debt!BO17</f>
        <v>0</v>
      </c>
      <c r="BP27" s="59">
        <f ca="1">Debt!BP17</f>
        <v>0</v>
      </c>
      <c r="BQ27" s="59">
        <f ca="1">Debt!BQ17</f>
        <v>0</v>
      </c>
      <c r="BR27" s="59">
        <f ca="1">Debt!BR17</f>
        <v>0</v>
      </c>
      <c r="BS27" s="59">
        <f ca="1">Debt!BS17</f>
        <v>0</v>
      </c>
      <c r="BT27" s="59">
        <f ca="1">Debt!BT17</f>
        <v>0</v>
      </c>
      <c r="BU27" s="59">
        <f ca="1">Debt!BU17</f>
        <v>0</v>
      </c>
      <c r="BV27" s="59">
        <f ca="1">Debt!BV17</f>
        <v>0</v>
      </c>
      <c r="BW27" s="59">
        <f ca="1">Debt!BW17</f>
        <v>0</v>
      </c>
      <c r="BX27" s="59">
        <f ca="1">Debt!BX17</f>
        <v>0</v>
      </c>
      <c r="BY27" s="59">
        <f ca="1">Debt!BY17</f>
        <v>0</v>
      </c>
      <c r="BZ27" s="59">
        <f ca="1">Debt!BZ17</f>
        <v>0</v>
      </c>
      <c r="CA27" s="59">
        <f ca="1">Debt!CA17</f>
        <v>0</v>
      </c>
      <c r="CB27" s="59">
        <f ca="1">Debt!CB17</f>
        <v>0</v>
      </c>
      <c r="CC27" s="59">
        <f ca="1">Debt!CC17</f>
        <v>0</v>
      </c>
      <c r="CD27" s="59">
        <f ca="1">Debt!CD17</f>
        <v>0</v>
      </c>
      <c r="CE27" s="59">
        <f ca="1">Debt!CE17</f>
        <v>0</v>
      </c>
      <c r="CF27" s="59">
        <f ca="1">Debt!CF17</f>
        <v>0</v>
      </c>
      <c r="CG27" s="59">
        <f ca="1">Debt!CG17</f>
        <v>0</v>
      </c>
      <c r="CH27" s="59">
        <f ca="1">Debt!CH17</f>
        <v>0</v>
      </c>
      <c r="CI27" s="59">
        <f ca="1">Debt!CI17</f>
        <v>0</v>
      </c>
      <c r="CJ27" s="59">
        <f ca="1">Debt!CJ17</f>
        <v>0</v>
      </c>
      <c r="CK27" s="59">
        <f ca="1">Debt!CK17</f>
        <v>0</v>
      </c>
      <c r="CL27" s="59">
        <f ca="1">Debt!CL17</f>
        <v>0</v>
      </c>
      <c r="CM27" s="59">
        <f ca="1">Debt!CM17</f>
        <v>0</v>
      </c>
      <c r="CN27" s="59">
        <f ca="1">Debt!CN17</f>
        <v>0</v>
      </c>
      <c r="CO27" s="59">
        <f ca="1">Debt!CO17</f>
        <v>0</v>
      </c>
      <c r="CP27" s="59">
        <f ca="1">Debt!CP17</f>
        <v>0</v>
      </c>
      <c r="CQ27" s="59">
        <f ca="1">Debt!CQ17</f>
        <v>0</v>
      </c>
      <c r="CR27" s="59">
        <f ca="1">Debt!CR17</f>
        <v>0</v>
      </c>
      <c r="CS27" s="59">
        <f ca="1">Debt!CS17</f>
        <v>0</v>
      </c>
      <c r="CT27" s="59">
        <f ca="1">Debt!CT17</f>
        <v>0</v>
      </c>
      <c r="CU27" s="59">
        <f ca="1">Debt!CU17</f>
        <v>0</v>
      </c>
      <c r="CV27" s="59">
        <f ca="1">Debt!CV17</f>
        <v>0</v>
      </c>
      <c r="CW27" s="59">
        <f ca="1">Debt!CW17</f>
        <v>0</v>
      </c>
      <c r="CX27" s="59">
        <f ca="1">Debt!CX17</f>
        <v>0</v>
      </c>
      <c r="CY27" s="59">
        <f ca="1">Debt!CY17</f>
        <v>0</v>
      </c>
      <c r="CZ27" s="59">
        <f ca="1">Debt!CZ17</f>
        <v>0</v>
      </c>
      <c r="DA27" s="59">
        <f ca="1">Debt!DA17</f>
        <v>0</v>
      </c>
      <c r="DB27" s="59">
        <f ca="1">Debt!DB17</f>
        <v>0</v>
      </c>
      <c r="DC27" s="59">
        <f ca="1">Debt!DC17</f>
        <v>0</v>
      </c>
      <c r="DD27" s="59">
        <f ca="1">Debt!DD17</f>
        <v>0</v>
      </c>
      <c r="DE27" s="59">
        <f ca="1">Debt!DE17</f>
        <v>0</v>
      </c>
      <c r="DF27" s="59">
        <f ca="1">Debt!DF17</f>
        <v>0</v>
      </c>
      <c r="DG27" s="59">
        <f ca="1">Debt!DG17</f>
        <v>0</v>
      </c>
      <c r="DH27" s="59">
        <f ca="1">Debt!DH17</f>
        <v>0</v>
      </c>
      <c r="DI27" s="59">
        <f ca="1">Debt!DI17</f>
        <v>0</v>
      </c>
      <c r="DJ27" s="59">
        <f ca="1">Debt!DJ17</f>
        <v>0</v>
      </c>
      <c r="DK27" s="59">
        <f ca="1">Debt!DK17</f>
        <v>0</v>
      </c>
      <c r="DL27" s="59">
        <f ca="1">Debt!DL17</f>
        <v>0</v>
      </c>
      <c r="DM27" s="59">
        <f ca="1">Debt!DM17</f>
        <v>0</v>
      </c>
      <c r="DN27" s="59">
        <f ca="1">Debt!DN17</f>
        <v>0</v>
      </c>
      <c r="DO27" s="59">
        <f ca="1">Debt!DO17</f>
        <v>0</v>
      </c>
      <c r="DP27" s="59">
        <f ca="1">Debt!DP17</f>
        <v>0</v>
      </c>
      <c r="DQ27" s="59">
        <f ca="1">Debt!DQ17</f>
        <v>0</v>
      </c>
      <c r="DR27" s="59">
        <f ca="1">Debt!DR17</f>
        <v>0</v>
      </c>
      <c r="DS27" s="59">
        <f ca="1">Debt!DS17</f>
        <v>0</v>
      </c>
      <c r="DT27" s="59">
        <f ca="1">Debt!DT17</f>
        <v>0</v>
      </c>
      <c r="DU27" s="59">
        <f ca="1">Debt!DU17</f>
        <v>0</v>
      </c>
      <c r="DV27" s="59">
        <f ca="1">Debt!DV17</f>
        <v>0</v>
      </c>
      <c r="DW27" s="59">
        <f ca="1">Debt!DW17</f>
        <v>0</v>
      </c>
      <c r="DX27" s="59">
        <f ca="1">Debt!DX17</f>
        <v>0</v>
      </c>
      <c r="DY27" s="59">
        <f ca="1">Debt!DY17</f>
        <v>0</v>
      </c>
      <c r="DZ27" s="59">
        <f ca="1">Debt!DZ17</f>
        <v>0</v>
      </c>
      <c r="EA27" s="59">
        <f ca="1">Debt!EA17</f>
        <v>0</v>
      </c>
      <c r="EB27" s="59">
        <f ca="1">Debt!EB17</f>
        <v>0</v>
      </c>
      <c r="EC27" s="59">
        <f ca="1">Debt!EC17</f>
        <v>0</v>
      </c>
      <c r="ED27" s="59">
        <f ca="1">Debt!ED17</f>
        <v>0</v>
      </c>
      <c r="EE27" s="59">
        <f ca="1">Debt!EE17</f>
        <v>0</v>
      </c>
      <c r="EF27" s="59">
        <f ca="1">Debt!EF17</f>
        <v>0</v>
      </c>
      <c r="EG27" s="59">
        <f ca="1">Debt!EG17</f>
        <v>0</v>
      </c>
      <c r="EH27" s="59">
        <f ca="1">Debt!EH17</f>
        <v>0</v>
      </c>
      <c r="EI27" s="59">
        <f ca="1">Debt!EI17</f>
        <v>0</v>
      </c>
      <c r="EJ27" s="59">
        <f ca="1">Debt!EJ17</f>
        <v>0</v>
      </c>
      <c r="EK27" s="59">
        <f ca="1">Debt!EK17</f>
        <v>0</v>
      </c>
      <c r="EL27" s="59">
        <f ca="1">Debt!EL17</f>
        <v>0</v>
      </c>
      <c r="EM27" s="59">
        <f ca="1">Debt!EM17</f>
        <v>0</v>
      </c>
      <c r="EN27" s="59">
        <f ca="1">Debt!EN17</f>
        <v>0</v>
      </c>
      <c r="EO27" s="59">
        <f ca="1">Debt!EO17</f>
        <v>0</v>
      </c>
      <c r="EP27" s="59">
        <f ca="1">Debt!EP17</f>
        <v>0</v>
      </c>
      <c r="EQ27" s="59">
        <f ca="1">Debt!EQ17</f>
        <v>0</v>
      </c>
      <c r="ER27" s="59">
        <f ca="1">Debt!ER17</f>
        <v>0</v>
      </c>
      <c r="ES27" s="59">
        <f ca="1">Debt!ES17</f>
        <v>0</v>
      </c>
      <c r="ET27" s="59">
        <f ca="1">Debt!ET17</f>
        <v>0</v>
      </c>
      <c r="EU27" s="59">
        <f ca="1">Debt!EU17</f>
        <v>0</v>
      </c>
      <c r="EV27" s="59">
        <f ca="1">Debt!EV17</f>
        <v>0</v>
      </c>
      <c r="EW27" s="59">
        <f ca="1">Debt!EW17</f>
        <v>0</v>
      </c>
      <c r="EX27" s="59">
        <f ca="1">Debt!EX17</f>
        <v>0</v>
      </c>
      <c r="EY27" s="59">
        <f ca="1">Debt!EY17</f>
        <v>0</v>
      </c>
      <c r="EZ27" s="59">
        <f ca="1">Debt!EZ17</f>
        <v>0</v>
      </c>
      <c r="FA27" s="59">
        <f ca="1">Debt!FA17</f>
        <v>0</v>
      </c>
      <c r="FB27" s="59">
        <f ca="1">Debt!FB17</f>
        <v>0</v>
      </c>
      <c r="FC27" s="59">
        <f ca="1">Debt!FC17</f>
        <v>0</v>
      </c>
      <c r="FD27" s="59">
        <f ca="1">Debt!FD17</f>
        <v>0</v>
      </c>
      <c r="FE27" s="59">
        <f ca="1">Debt!FE17</f>
        <v>0</v>
      </c>
      <c r="FF27" s="59">
        <f ca="1">Debt!FF17</f>
        <v>0</v>
      </c>
      <c r="FG27" s="59">
        <f ca="1">Debt!FG17</f>
        <v>0</v>
      </c>
      <c r="FH27" s="59">
        <f ca="1">Debt!FH17</f>
        <v>0</v>
      </c>
      <c r="FI27" s="59">
        <f ca="1">Debt!FI17</f>
        <v>0</v>
      </c>
      <c r="FJ27" s="59">
        <f ca="1">Debt!FJ17</f>
        <v>0</v>
      </c>
      <c r="FK27" s="59">
        <f ca="1">Debt!FK17</f>
        <v>0</v>
      </c>
      <c r="FL27" s="59">
        <f ca="1">Debt!FL17</f>
        <v>0</v>
      </c>
      <c r="FM27" s="59">
        <f ca="1">Debt!FM17</f>
        <v>0</v>
      </c>
      <c r="FN27" s="59">
        <f ca="1">Debt!FN17</f>
        <v>0</v>
      </c>
      <c r="FO27" s="59">
        <f ca="1">Debt!FO17</f>
        <v>0</v>
      </c>
      <c r="FP27" s="59">
        <f ca="1">Debt!FP17</f>
        <v>0</v>
      </c>
      <c r="FQ27" s="59">
        <f ca="1">Debt!FQ17</f>
        <v>0</v>
      </c>
      <c r="FR27" s="59">
        <f ca="1">Debt!FR17</f>
        <v>0</v>
      </c>
      <c r="FS27" s="59">
        <f ca="1">Debt!FS17</f>
        <v>0</v>
      </c>
      <c r="FT27" s="59">
        <f ca="1">Debt!FT17</f>
        <v>0</v>
      </c>
      <c r="FU27" s="59">
        <f ca="1">Debt!FU17</f>
        <v>0</v>
      </c>
      <c r="FV27" s="59">
        <f ca="1">Debt!FV17</f>
        <v>0</v>
      </c>
      <c r="FW27" s="59">
        <f ca="1">Debt!FW17</f>
        <v>0</v>
      </c>
      <c r="FX27" s="59">
        <f ca="1">Debt!FX17</f>
        <v>0</v>
      </c>
      <c r="FY27" s="59">
        <f ca="1">Debt!FY17</f>
        <v>0</v>
      </c>
      <c r="FZ27" s="59">
        <f ca="1">Debt!FZ17</f>
        <v>0</v>
      </c>
      <c r="GA27" s="59">
        <f ca="1">Debt!GA17</f>
        <v>0</v>
      </c>
      <c r="GB27" s="59">
        <f ca="1">Debt!GB17</f>
        <v>0</v>
      </c>
      <c r="GC27" s="59">
        <f ca="1">Debt!GC17</f>
        <v>0</v>
      </c>
      <c r="GD27" s="59">
        <f ca="1">Debt!GD17</f>
        <v>0</v>
      </c>
      <c r="GE27" s="59">
        <f ca="1">Debt!GE17</f>
        <v>0</v>
      </c>
      <c r="GF27" s="59">
        <f ca="1">Debt!GF17</f>
        <v>0</v>
      </c>
      <c r="GG27" s="59">
        <f ca="1">Debt!GG17</f>
        <v>0</v>
      </c>
      <c r="GH27" s="59">
        <f ca="1">Debt!GH17</f>
        <v>0</v>
      </c>
      <c r="GI27" s="59">
        <f ca="1">Debt!GI17</f>
        <v>0</v>
      </c>
      <c r="GJ27" s="59">
        <f ca="1">Debt!GJ17</f>
        <v>0</v>
      </c>
      <c r="GK27" s="59">
        <f ca="1">Debt!GK17</f>
        <v>0</v>
      </c>
      <c r="GL27" s="59">
        <f ca="1">Debt!GL17</f>
        <v>0</v>
      </c>
      <c r="GM27" s="59">
        <f ca="1">Debt!GM17</f>
        <v>0</v>
      </c>
      <c r="GN27" s="59">
        <f ca="1">Debt!GN17</f>
        <v>0</v>
      </c>
      <c r="GO27" s="59">
        <f ca="1">Debt!GO17</f>
        <v>0</v>
      </c>
      <c r="GP27" s="59">
        <f ca="1">Debt!GP17</f>
        <v>0</v>
      </c>
      <c r="GQ27" s="59">
        <f ca="1">Debt!GQ17</f>
        <v>0</v>
      </c>
      <c r="GR27" s="59">
        <f ca="1">Debt!GR17</f>
        <v>0</v>
      </c>
      <c r="GS27" s="59">
        <f ca="1">Debt!GS17</f>
        <v>0</v>
      </c>
      <c r="GT27" s="59">
        <f ca="1">Debt!GT17</f>
        <v>0</v>
      </c>
      <c r="GU27" s="59">
        <f ca="1">Debt!GU17</f>
        <v>0</v>
      </c>
      <c r="GV27" s="59">
        <f ca="1">Debt!GV17</f>
        <v>0</v>
      </c>
      <c r="GW27" s="59">
        <f ca="1">Debt!GW17</f>
        <v>0</v>
      </c>
      <c r="GX27" s="59">
        <f ca="1">Debt!GX17</f>
        <v>0</v>
      </c>
      <c r="GY27" s="59">
        <f ca="1">Debt!GY17</f>
        <v>0</v>
      </c>
      <c r="GZ27" s="59">
        <f ca="1">Debt!GZ17</f>
        <v>0</v>
      </c>
      <c r="HA27" s="59">
        <f ca="1">Debt!HA17</f>
        <v>0</v>
      </c>
      <c r="HB27" s="59">
        <f ca="1">Debt!HB17</f>
        <v>0</v>
      </c>
      <c r="HC27" s="59">
        <f ca="1">Debt!HC17</f>
        <v>0</v>
      </c>
      <c r="HD27" s="59">
        <f ca="1">Debt!HD17</f>
        <v>0</v>
      </c>
      <c r="HE27" s="59">
        <f ca="1">Debt!HE17</f>
        <v>0</v>
      </c>
      <c r="HF27" s="59">
        <f ca="1">Debt!HF17</f>
        <v>0</v>
      </c>
      <c r="HG27" s="59">
        <f ca="1">Debt!HG17</f>
        <v>0</v>
      </c>
      <c r="HH27" s="59">
        <f ca="1">Debt!HH17</f>
        <v>0</v>
      </c>
      <c r="HI27" s="59">
        <f ca="1">Debt!HI17</f>
        <v>0</v>
      </c>
      <c r="HJ27" s="59">
        <f ca="1">Debt!HJ17</f>
        <v>0</v>
      </c>
      <c r="HK27" s="59">
        <f ca="1">Debt!HK17</f>
        <v>0</v>
      </c>
      <c r="HL27" s="59">
        <f ca="1">Debt!HL17</f>
        <v>0</v>
      </c>
      <c r="HM27" s="59">
        <f ca="1">Debt!HM17</f>
        <v>0</v>
      </c>
      <c r="HN27" s="59">
        <f ca="1">Debt!HN17</f>
        <v>0</v>
      </c>
      <c r="HO27" s="59">
        <f ca="1">Debt!HO17</f>
        <v>0</v>
      </c>
      <c r="HP27" s="59">
        <f ca="1">Debt!HP17</f>
        <v>0</v>
      </c>
      <c r="HQ27" s="59">
        <f ca="1">Debt!HQ17</f>
        <v>0</v>
      </c>
      <c r="HR27" s="59">
        <f ca="1">Debt!HR17</f>
        <v>0</v>
      </c>
      <c r="HS27" s="59">
        <f ca="1">Debt!HS17</f>
        <v>0</v>
      </c>
      <c r="HT27" s="59">
        <f ca="1">Debt!HT17</f>
        <v>0</v>
      </c>
      <c r="HU27" s="59">
        <f ca="1">Debt!HU17</f>
        <v>0</v>
      </c>
      <c r="HV27" s="59">
        <f ca="1">Debt!HV17</f>
        <v>0</v>
      </c>
      <c r="HW27" s="59">
        <f ca="1">Debt!HW17</f>
        <v>0</v>
      </c>
      <c r="HX27" s="59">
        <f ca="1">Debt!HX17</f>
        <v>0</v>
      </c>
      <c r="HY27" s="59">
        <f ca="1">Debt!HY17</f>
        <v>0</v>
      </c>
      <c r="HZ27" s="59">
        <f ca="1">Debt!HZ17</f>
        <v>0</v>
      </c>
      <c r="IA27" s="59">
        <f ca="1">Debt!IA17</f>
        <v>0</v>
      </c>
      <c r="IB27" s="59">
        <f ca="1">Debt!IB17</f>
        <v>0</v>
      </c>
      <c r="IC27" s="59">
        <f ca="1">Debt!IC17</f>
        <v>0</v>
      </c>
      <c r="ID27" s="59">
        <f ca="1">Debt!ID17</f>
        <v>0</v>
      </c>
      <c r="IE27" s="59">
        <f ca="1">Debt!IE17</f>
        <v>0</v>
      </c>
      <c r="IF27" s="59">
        <f ca="1">Debt!IF17</f>
        <v>0</v>
      </c>
      <c r="IG27" s="59">
        <f ca="1">Debt!IG17</f>
        <v>0</v>
      </c>
      <c r="IH27" s="59">
        <f ca="1">Debt!IH17</f>
        <v>0</v>
      </c>
      <c r="II27" s="59">
        <f ca="1">Debt!II17</f>
        <v>0</v>
      </c>
      <c r="IJ27" s="59">
        <f ca="1">Debt!IJ17</f>
        <v>0</v>
      </c>
      <c r="IK27" s="59">
        <f ca="1">Debt!IK17</f>
        <v>0</v>
      </c>
      <c r="IL27" s="59">
        <f ca="1">Debt!IL17</f>
        <v>0</v>
      </c>
    </row>
    <row r="28" spans="2:246" s="48" customFormat="1" x14ac:dyDescent="0.2">
      <c r="B28" s="7" t="s">
        <v>195</v>
      </c>
      <c r="C28" s="56" t="s">
        <v>283</v>
      </c>
      <c r="D28" s="45"/>
      <c r="G28" s="59">
        <f>Debt!G11</f>
        <v>0</v>
      </c>
      <c r="H28" s="59">
        <f>Debt!H11</f>
        <v>0</v>
      </c>
      <c r="I28" s="59">
        <f>Debt!I11</f>
        <v>0</v>
      </c>
      <c r="J28" s="59">
        <f>Debt!J11</f>
        <v>0</v>
      </c>
      <c r="K28" s="59">
        <f>Debt!K11</f>
        <v>0</v>
      </c>
      <c r="L28" s="59">
        <f>Debt!L11</f>
        <v>0</v>
      </c>
      <c r="M28" s="59">
        <f>Debt!M11</f>
        <v>0</v>
      </c>
      <c r="N28" s="59">
        <f>Debt!N11</f>
        <v>0</v>
      </c>
      <c r="O28" s="59">
        <f>Debt!O11</f>
        <v>0</v>
      </c>
      <c r="P28" s="59">
        <f>Debt!P11</f>
        <v>0</v>
      </c>
      <c r="Q28" s="59">
        <f>Debt!Q11</f>
        <v>0</v>
      </c>
      <c r="R28" s="59">
        <f>Debt!R11</f>
        <v>0</v>
      </c>
      <c r="S28" s="59">
        <f>Debt!S11</f>
        <v>0</v>
      </c>
      <c r="T28" s="59">
        <f>Debt!T11</f>
        <v>0</v>
      </c>
      <c r="U28" s="59">
        <f>Debt!U11</f>
        <v>0</v>
      </c>
      <c r="V28" s="59">
        <f>Debt!V11</f>
        <v>0</v>
      </c>
      <c r="W28" s="59">
        <f>Debt!W11</f>
        <v>0</v>
      </c>
      <c r="X28" s="59">
        <f>Debt!X11</f>
        <v>0</v>
      </c>
      <c r="Y28" s="59">
        <f>Debt!Y11</f>
        <v>0</v>
      </c>
      <c r="Z28" s="59">
        <f>Debt!Z11</f>
        <v>0</v>
      </c>
      <c r="AA28" s="59">
        <f>Debt!AA11</f>
        <v>0</v>
      </c>
      <c r="AB28" s="59">
        <f>Debt!AB11</f>
        <v>0</v>
      </c>
      <c r="AC28" s="59">
        <f>Debt!AC11</f>
        <v>0</v>
      </c>
      <c r="AD28" s="59">
        <f>Debt!AD11</f>
        <v>0</v>
      </c>
      <c r="AE28" s="59">
        <f>Debt!AE11</f>
        <v>0</v>
      </c>
      <c r="AF28" s="59">
        <f>Debt!AF11</f>
        <v>0</v>
      </c>
      <c r="AG28" s="59">
        <f>Debt!AG11</f>
        <v>0</v>
      </c>
      <c r="AH28" s="59">
        <f>Debt!AH11</f>
        <v>0</v>
      </c>
      <c r="AI28" s="59">
        <f>Debt!AI11</f>
        <v>0</v>
      </c>
      <c r="AJ28" s="59">
        <f>Debt!AJ11</f>
        <v>0</v>
      </c>
      <c r="AK28" s="59">
        <f>Debt!AK11</f>
        <v>0</v>
      </c>
      <c r="AL28" s="59">
        <f>Debt!AL11</f>
        <v>0</v>
      </c>
      <c r="AM28" s="59">
        <f>Debt!AM11</f>
        <v>0</v>
      </c>
      <c r="AN28" s="59">
        <f>Debt!AN11</f>
        <v>0</v>
      </c>
      <c r="AO28" s="59">
        <f>Debt!AO11</f>
        <v>0</v>
      </c>
      <c r="AP28" s="59">
        <f>Debt!AP11</f>
        <v>0</v>
      </c>
      <c r="AQ28" s="59">
        <f>Debt!AQ11</f>
        <v>0</v>
      </c>
      <c r="AR28" s="59">
        <f>Debt!AR11</f>
        <v>0</v>
      </c>
      <c r="AS28" s="59">
        <f>Debt!AS11</f>
        <v>0</v>
      </c>
      <c r="AT28" s="59">
        <f>Debt!AT11</f>
        <v>0</v>
      </c>
      <c r="AU28" s="59">
        <f>Debt!AU11</f>
        <v>0</v>
      </c>
      <c r="AV28" s="59">
        <f>Debt!AV11</f>
        <v>0</v>
      </c>
      <c r="AW28" s="59">
        <f>Debt!AW11</f>
        <v>0</v>
      </c>
      <c r="AX28" s="59">
        <f>Debt!AX11</f>
        <v>0</v>
      </c>
      <c r="AY28" s="59">
        <f>Debt!AY11</f>
        <v>0</v>
      </c>
      <c r="AZ28" s="59">
        <f>Debt!AZ11</f>
        <v>0</v>
      </c>
      <c r="BA28" s="59">
        <f>Debt!BA11</f>
        <v>0</v>
      </c>
      <c r="BB28" s="59">
        <f>Debt!BB11</f>
        <v>0</v>
      </c>
      <c r="BC28" s="59">
        <f>Debt!BC11</f>
        <v>0</v>
      </c>
      <c r="BD28" s="59">
        <f>Debt!BD11</f>
        <v>0</v>
      </c>
      <c r="BE28" s="59">
        <f>Debt!BE11</f>
        <v>0</v>
      </c>
      <c r="BF28" s="59">
        <f>Debt!BF11</f>
        <v>0</v>
      </c>
      <c r="BG28" s="59">
        <f>Debt!BG11</f>
        <v>0</v>
      </c>
      <c r="BH28" s="59">
        <f>Debt!BH11</f>
        <v>0</v>
      </c>
      <c r="BI28" s="59">
        <f>Debt!BI11</f>
        <v>0</v>
      </c>
      <c r="BJ28" s="59">
        <f>Debt!BJ11</f>
        <v>0</v>
      </c>
      <c r="BK28" s="59">
        <f>Debt!BK11</f>
        <v>0</v>
      </c>
      <c r="BL28" s="59">
        <f>Debt!BL11</f>
        <v>0</v>
      </c>
      <c r="BM28" s="59">
        <f>Debt!BM11</f>
        <v>0</v>
      </c>
      <c r="BN28" s="59">
        <f>Debt!BN11</f>
        <v>0</v>
      </c>
      <c r="BO28" s="59">
        <f>Debt!BO11</f>
        <v>0</v>
      </c>
      <c r="BP28" s="59">
        <f>Debt!BP11</f>
        <v>0</v>
      </c>
      <c r="BQ28" s="59">
        <f>Debt!BQ11</f>
        <v>0</v>
      </c>
      <c r="BR28" s="59">
        <f>Debt!BR11</f>
        <v>0</v>
      </c>
      <c r="BS28" s="59">
        <f>Debt!BS11</f>
        <v>0</v>
      </c>
      <c r="BT28" s="59">
        <f>Debt!BT11</f>
        <v>0</v>
      </c>
      <c r="BU28" s="59">
        <f>Debt!BU11</f>
        <v>0</v>
      </c>
      <c r="BV28" s="59">
        <f>Debt!BV11</f>
        <v>0</v>
      </c>
      <c r="BW28" s="59">
        <f>Debt!BW11</f>
        <v>0</v>
      </c>
      <c r="BX28" s="59">
        <f>Debt!BX11</f>
        <v>0</v>
      </c>
      <c r="BY28" s="59">
        <f>Debt!BY11</f>
        <v>0</v>
      </c>
      <c r="BZ28" s="59">
        <f>Debt!BZ11</f>
        <v>0</v>
      </c>
      <c r="CA28" s="59">
        <f>Debt!CA11</f>
        <v>0</v>
      </c>
      <c r="CB28" s="59">
        <f>Debt!CB11</f>
        <v>0</v>
      </c>
      <c r="CC28" s="59">
        <f>Debt!CC11</f>
        <v>0</v>
      </c>
      <c r="CD28" s="59">
        <f>Debt!CD11</f>
        <v>0</v>
      </c>
      <c r="CE28" s="59">
        <f>Debt!CE11</f>
        <v>0</v>
      </c>
      <c r="CF28" s="59">
        <f>Debt!CF11</f>
        <v>0</v>
      </c>
      <c r="CG28" s="59">
        <f>Debt!CG11</f>
        <v>0</v>
      </c>
      <c r="CH28" s="59">
        <f>Debt!CH11</f>
        <v>0</v>
      </c>
      <c r="CI28" s="59">
        <f>Debt!CI11</f>
        <v>0</v>
      </c>
      <c r="CJ28" s="59">
        <f>Debt!CJ11</f>
        <v>0</v>
      </c>
      <c r="CK28" s="59">
        <f>Debt!CK11</f>
        <v>0</v>
      </c>
      <c r="CL28" s="59">
        <f>Debt!CL11</f>
        <v>0</v>
      </c>
      <c r="CM28" s="59">
        <f>Debt!CM11</f>
        <v>0</v>
      </c>
      <c r="CN28" s="59">
        <f>Debt!CN11</f>
        <v>0</v>
      </c>
      <c r="CO28" s="59">
        <f>Debt!CO11</f>
        <v>0</v>
      </c>
      <c r="CP28" s="59">
        <f>Debt!CP11</f>
        <v>0</v>
      </c>
      <c r="CQ28" s="59">
        <f>Debt!CQ11</f>
        <v>0</v>
      </c>
      <c r="CR28" s="59">
        <f>Debt!CR11</f>
        <v>0</v>
      </c>
      <c r="CS28" s="59">
        <f>Debt!CS11</f>
        <v>0</v>
      </c>
      <c r="CT28" s="59">
        <f>Debt!CT11</f>
        <v>0</v>
      </c>
      <c r="CU28" s="59">
        <f>Debt!CU11</f>
        <v>0</v>
      </c>
      <c r="CV28" s="59">
        <f>Debt!CV11</f>
        <v>0</v>
      </c>
      <c r="CW28" s="59">
        <f>Debt!CW11</f>
        <v>0</v>
      </c>
      <c r="CX28" s="59">
        <f>Debt!CX11</f>
        <v>0</v>
      </c>
      <c r="CY28" s="59">
        <f>Debt!CY11</f>
        <v>0</v>
      </c>
      <c r="CZ28" s="59">
        <f>Debt!CZ11</f>
        <v>0</v>
      </c>
      <c r="DA28" s="59">
        <f>Debt!DA11</f>
        <v>0</v>
      </c>
      <c r="DB28" s="59">
        <f>Debt!DB11</f>
        <v>0</v>
      </c>
      <c r="DC28" s="59">
        <f>Debt!DC11</f>
        <v>0</v>
      </c>
      <c r="DD28" s="59">
        <f>Debt!DD11</f>
        <v>0</v>
      </c>
      <c r="DE28" s="59">
        <f>Debt!DE11</f>
        <v>0</v>
      </c>
      <c r="DF28" s="59">
        <f>Debt!DF11</f>
        <v>0</v>
      </c>
      <c r="DG28" s="59">
        <f>Debt!DG11</f>
        <v>0</v>
      </c>
      <c r="DH28" s="59">
        <f>Debt!DH11</f>
        <v>0</v>
      </c>
      <c r="DI28" s="59">
        <f>Debt!DI11</f>
        <v>0</v>
      </c>
      <c r="DJ28" s="59">
        <f>Debt!DJ11</f>
        <v>0</v>
      </c>
      <c r="DK28" s="59">
        <f>Debt!DK11</f>
        <v>0</v>
      </c>
      <c r="DL28" s="59">
        <f>Debt!DL11</f>
        <v>0</v>
      </c>
      <c r="DM28" s="59">
        <f>Debt!DM11</f>
        <v>0</v>
      </c>
      <c r="DN28" s="59">
        <f>Debt!DN11</f>
        <v>0</v>
      </c>
      <c r="DO28" s="59">
        <f>Debt!DO11</f>
        <v>0</v>
      </c>
      <c r="DP28" s="59">
        <f>Debt!DP11</f>
        <v>0</v>
      </c>
      <c r="DQ28" s="59">
        <f>Debt!DQ11</f>
        <v>0</v>
      </c>
      <c r="DR28" s="59">
        <f>Debt!DR11</f>
        <v>0</v>
      </c>
      <c r="DS28" s="59">
        <f>Debt!DS11</f>
        <v>0</v>
      </c>
      <c r="DT28" s="59">
        <f>Debt!DT11</f>
        <v>0</v>
      </c>
      <c r="DU28" s="59">
        <f>Debt!DU11</f>
        <v>0</v>
      </c>
      <c r="DV28" s="59">
        <f>Debt!DV11</f>
        <v>0</v>
      </c>
      <c r="DW28" s="59">
        <f>Debt!DW11</f>
        <v>0</v>
      </c>
      <c r="DX28" s="59">
        <f>Debt!DX11</f>
        <v>0</v>
      </c>
      <c r="DY28" s="59">
        <f>Debt!DY11</f>
        <v>0</v>
      </c>
      <c r="DZ28" s="59">
        <f>Debt!DZ11</f>
        <v>0</v>
      </c>
      <c r="EA28" s="59">
        <f>Debt!EA11</f>
        <v>0</v>
      </c>
      <c r="EB28" s="59">
        <f>Debt!EB11</f>
        <v>0</v>
      </c>
      <c r="EC28" s="59">
        <f>Debt!EC11</f>
        <v>0</v>
      </c>
      <c r="ED28" s="59">
        <f>Debt!ED11</f>
        <v>0</v>
      </c>
      <c r="EE28" s="59">
        <f>Debt!EE11</f>
        <v>0</v>
      </c>
      <c r="EF28" s="59">
        <f>Debt!EF11</f>
        <v>0</v>
      </c>
      <c r="EG28" s="59">
        <f>Debt!EG11</f>
        <v>0</v>
      </c>
      <c r="EH28" s="59">
        <f>Debt!EH11</f>
        <v>0</v>
      </c>
      <c r="EI28" s="59">
        <f>Debt!EI11</f>
        <v>0</v>
      </c>
      <c r="EJ28" s="59">
        <f>Debt!EJ11</f>
        <v>0</v>
      </c>
      <c r="EK28" s="59">
        <f>Debt!EK11</f>
        <v>0</v>
      </c>
      <c r="EL28" s="59">
        <f>Debt!EL11</f>
        <v>0</v>
      </c>
      <c r="EM28" s="59">
        <f>Debt!EM11</f>
        <v>0</v>
      </c>
      <c r="EN28" s="59">
        <f>Debt!EN11</f>
        <v>0</v>
      </c>
      <c r="EO28" s="59">
        <f>Debt!EO11</f>
        <v>0</v>
      </c>
      <c r="EP28" s="59">
        <f>Debt!EP11</f>
        <v>0</v>
      </c>
      <c r="EQ28" s="59">
        <f>Debt!EQ11</f>
        <v>0</v>
      </c>
      <c r="ER28" s="59">
        <f>Debt!ER11</f>
        <v>0</v>
      </c>
      <c r="ES28" s="59">
        <f>Debt!ES11</f>
        <v>0</v>
      </c>
      <c r="ET28" s="59">
        <f>Debt!ET11</f>
        <v>0</v>
      </c>
      <c r="EU28" s="59">
        <f>Debt!EU11</f>
        <v>0</v>
      </c>
      <c r="EV28" s="59">
        <f>Debt!EV11</f>
        <v>0</v>
      </c>
      <c r="EW28" s="59">
        <f>Debt!EW11</f>
        <v>0</v>
      </c>
      <c r="EX28" s="59">
        <f>Debt!EX11</f>
        <v>0</v>
      </c>
      <c r="EY28" s="59">
        <f>Debt!EY11</f>
        <v>0</v>
      </c>
      <c r="EZ28" s="59">
        <f>Debt!EZ11</f>
        <v>0</v>
      </c>
      <c r="FA28" s="59">
        <f>Debt!FA11</f>
        <v>0</v>
      </c>
      <c r="FB28" s="59">
        <f>Debt!FB11</f>
        <v>0</v>
      </c>
      <c r="FC28" s="59">
        <f>Debt!FC11</f>
        <v>0</v>
      </c>
      <c r="FD28" s="59">
        <f>Debt!FD11</f>
        <v>0</v>
      </c>
      <c r="FE28" s="59">
        <f>Debt!FE11</f>
        <v>0</v>
      </c>
      <c r="FF28" s="59">
        <f>Debt!FF11</f>
        <v>0</v>
      </c>
      <c r="FG28" s="59">
        <f>Debt!FG11</f>
        <v>0</v>
      </c>
      <c r="FH28" s="59">
        <f>Debt!FH11</f>
        <v>0</v>
      </c>
      <c r="FI28" s="59">
        <f>Debt!FI11</f>
        <v>0</v>
      </c>
      <c r="FJ28" s="59">
        <f>Debt!FJ11</f>
        <v>0</v>
      </c>
      <c r="FK28" s="59">
        <f>Debt!FK11</f>
        <v>0</v>
      </c>
      <c r="FL28" s="59">
        <f>Debt!FL11</f>
        <v>0</v>
      </c>
      <c r="FM28" s="59">
        <f>Debt!FM11</f>
        <v>0</v>
      </c>
      <c r="FN28" s="59">
        <f>Debt!FN11</f>
        <v>0</v>
      </c>
      <c r="FO28" s="59">
        <f>Debt!FO11</f>
        <v>0</v>
      </c>
      <c r="FP28" s="59">
        <f>Debt!FP11</f>
        <v>0</v>
      </c>
      <c r="FQ28" s="59">
        <f>Debt!FQ11</f>
        <v>0</v>
      </c>
      <c r="FR28" s="59">
        <f>Debt!FR11</f>
        <v>0</v>
      </c>
      <c r="FS28" s="59">
        <f>Debt!FS11</f>
        <v>0</v>
      </c>
      <c r="FT28" s="59">
        <f>Debt!FT11</f>
        <v>0</v>
      </c>
      <c r="FU28" s="59">
        <f>Debt!FU11</f>
        <v>0</v>
      </c>
      <c r="FV28" s="59">
        <f>Debt!FV11</f>
        <v>0</v>
      </c>
      <c r="FW28" s="59">
        <f>Debt!FW11</f>
        <v>0</v>
      </c>
      <c r="FX28" s="59">
        <f>Debt!FX11</f>
        <v>0</v>
      </c>
      <c r="FY28" s="59">
        <f>Debt!FY11</f>
        <v>0</v>
      </c>
      <c r="FZ28" s="59">
        <f>Debt!FZ11</f>
        <v>0</v>
      </c>
      <c r="GA28" s="59">
        <f>Debt!GA11</f>
        <v>0</v>
      </c>
      <c r="GB28" s="59">
        <f>Debt!GB11</f>
        <v>0</v>
      </c>
      <c r="GC28" s="59">
        <f>Debt!GC11</f>
        <v>0</v>
      </c>
      <c r="GD28" s="59">
        <f>Debt!GD11</f>
        <v>0</v>
      </c>
      <c r="GE28" s="59">
        <f>Debt!GE11</f>
        <v>0</v>
      </c>
      <c r="GF28" s="59">
        <f>Debt!GF11</f>
        <v>0</v>
      </c>
      <c r="GG28" s="59">
        <f>Debt!GG11</f>
        <v>0</v>
      </c>
      <c r="GH28" s="59">
        <f>Debt!GH11</f>
        <v>0</v>
      </c>
      <c r="GI28" s="59">
        <f>Debt!GI11</f>
        <v>0</v>
      </c>
      <c r="GJ28" s="59">
        <f>Debt!GJ11</f>
        <v>0</v>
      </c>
      <c r="GK28" s="59">
        <f>Debt!GK11</f>
        <v>0</v>
      </c>
      <c r="GL28" s="59">
        <f>Debt!GL11</f>
        <v>0</v>
      </c>
      <c r="GM28" s="59">
        <f>Debt!GM11</f>
        <v>0</v>
      </c>
      <c r="GN28" s="59">
        <f>Debt!GN11</f>
        <v>0</v>
      </c>
      <c r="GO28" s="59">
        <f>Debt!GO11</f>
        <v>0</v>
      </c>
      <c r="GP28" s="59">
        <f>Debt!GP11</f>
        <v>0</v>
      </c>
      <c r="GQ28" s="59">
        <f>Debt!GQ11</f>
        <v>0</v>
      </c>
      <c r="GR28" s="59">
        <f>Debt!GR11</f>
        <v>0</v>
      </c>
      <c r="GS28" s="59">
        <f>Debt!GS11</f>
        <v>0</v>
      </c>
      <c r="GT28" s="59">
        <f>Debt!GT11</f>
        <v>0</v>
      </c>
      <c r="GU28" s="59">
        <f>Debt!GU11</f>
        <v>0</v>
      </c>
      <c r="GV28" s="59">
        <f>Debt!GV11</f>
        <v>0</v>
      </c>
      <c r="GW28" s="59">
        <f>Debt!GW11</f>
        <v>0</v>
      </c>
      <c r="GX28" s="59">
        <f>Debt!GX11</f>
        <v>0</v>
      </c>
      <c r="GY28" s="59">
        <f>Debt!GY11</f>
        <v>0</v>
      </c>
      <c r="GZ28" s="59">
        <f>Debt!GZ11</f>
        <v>0</v>
      </c>
      <c r="HA28" s="59">
        <f>Debt!HA11</f>
        <v>0</v>
      </c>
      <c r="HB28" s="59">
        <f>Debt!HB11</f>
        <v>0</v>
      </c>
      <c r="HC28" s="59">
        <f>Debt!HC11</f>
        <v>0</v>
      </c>
      <c r="HD28" s="59">
        <f>Debt!HD11</f>
        <v>0</v>
      </c>
      <c r="HE28" s="59">
        <f>Debt!HE11</f>
        <v>0</v>
      </c>
      <c r="HF28" s="59">
        <f>Debt!HF11</f>
        <v>0</v>
      </c>
      <c r="HG28" s="59">
        <f>Debt!HG11</f>
        <v>0</v>
      </c>
      <c r="HH28" s="59">
        <f>Debt!HH11</f>
        <v>0</v>
      </c>
      <c r="HI28" s="59">
        <f>Debt!HI11</f>
        <v>0</v>
      </c>
      <c r="HJ28" s="59">
        <f>Debt!HJ11</f>
        <v>0</v>
      </c>
      <c r="HK28" s="59">
        <f>Debt!HK11</f>
        <v>0</v>
      </c>
      <c r="HL28" s="59">
        <f>Debt!HL11</f>
        <v>0</v>
      </c>
      <c r="HM28" s="59">
        <f>Debt!HM11</f>
        <v>0</v>
      </c>
      <c r="HN28" s="59">
        <f>Debt!HN11</f>
        <v>0</v>
      </c>
      <c r="HO28" s="59">
        <f>Debt!HO11</f>
        <v>0</v>
      </c>
      <c r="HP28" s="59">
        <f>Debt!HP11</f>
        <v>0</v>
      </c>
      <c r="HQ28" s="59">
        <f>Debt!HQ11</f>
        <v>0</v>
      </c>
      <c r="HR28" s="59">
        <f>Debt!HR11</f>
        <v>0</v>
      </c>
      <c r="HS28" s="59">
        <f>Debt!HS11</f>
        <v>0</v>
      </c>
      <c r="HT28" s="59">
        <f>Debt!HT11</f>
        <v>0</v>
      </c>
      <c r="HU28" s="59">
        <f>Debt!HU11</f>
        <v>0</v>
      </c>
      <c r="HV28" s="59">
        <f>Debt!HV11</f>
        <v>0</v>
      </c>
      <c r="HW28" s="59">
        <f>Debt!HW11</f>
        <v>0</v>
      </c>
      <c r="HX28" s="59">
        <f>Debt!HX11</f>
        <v>0</v>
      </c>
      <c r="HY28" s="59">
        <f>Debt!HY11</f>
        <v>0</v>
      </c>
      <c r="HZ28" s="59">
        <f>Debt!HZ11</f>
        <v>0</v>
      </c>
      <c r="IA28" s="59">
        <f>Debt!IA11</f>
        <v>0</v>
      </c>
      <c r="IB28" s="59">
        <f>Debt!IB11</f>
        <v>0</v>
      </c>
      <c r="IC28" s="59">
        <f>Debt!IC11</f>
        <v>0</v>
      </c>
      <c r="ID28" s="59">
        <f>Debt!ID11</f>
        <v>0</v>
      </c>
      <c r="IE28" s="59">
        <f>Debt!IE11</f>
        <v>0</v>
      </c>
      <c r="IF28" s="59">
        <f>Debt!IF11</f>
        <v>0</v>
      </c>
      <c r="IG28" s="59">
        <f>Debt!IG11</f>
        <v>0</v>
      </c>
      <c r="IH28" s="59">
        <f>Debt!IH11</f>
        <v>0</v>
      </c>
      <c r="II28" s="59">
        <f>Debt!II11</f>
        <v>0</v>
      </c>
      <c r="IJ28" s="59">
        <f>Debt!IJ11</f>
        <v>0</v>
      </c>
      <c r="IK28" s="59">
        <f>Debt!IK11</f>
        <v>0</v>
      </c>
      <c r="IL28" s="59">
        <f>Debt!IL11</f>
        <v>0</v>
      </c>
    </row>
    <row r="29" spans="2:246" s="48" customFormat="1" x14ac:dyDescent="0.2">
      <c r="B29" s="7" t="s">
        <v>196</v>
      </c>
      <c r="C29" s="56" t="s">
        <v>283</v>
      </c>
      <c r="D29" s="43"/>
      <c r="G29" s="59">
        <f>Debt!G24</f>
        <v>0</v>
      </c>
      <c r="H29" s="59">
        <f>Debt!H24</f>
        <v>0</v>
      </c>
      <c r="I29" s="59">
        <f>Debt!I24</f>
        <v>0</v>
      </c>
      <c r="J29" s="59">
        <f>Debt!J24</f>
        <v>0</v>
      </c>
      <c r="K29" s="59">
        <f>Debt!K24</f>
        <v>0</v>
      </c>
      <c r="L29" s="59">
        <f>Debt!L24</f>
        <v>0</v>
      </c>
      <c r="M29" s="59">
        <f>Debt!M24</f>
        <v>0</v>
      </c>
      <c r="N29" s="59">
        <f>Debt!N24</f>
        <v>0</v>
      </c>
      <c r="O29" s="59">
        <f>Debt!O24</f>
        <v>0</v>
      </c>
      <c r="P29" s="59">
        <f>Debt!P24</f>
        <v>0</v>
      </c>
      <c r="Q29" s="59">
        <f>Debt!Q24</f>
        <v>0</v>
      </c>
      <c r="R29" s="59">
        <f>Debt!R24</f>
        <v>0</v>
      </c>
      <c r="S29" s="59">
        <f>Debt!S24</f>
        <v>0</v>
      </c>
      <c r="T29" s="59">
        <f>Debt!T24</f>
        <v>0</v>
      </c>
      <c r="U29" s="59">
        <f>Debt!U24</f>
        <v>0</v>
      </c>
      <c r="V29" s="59">
        <f>Debt!V24</f>
        <v>0</v>
      </c>
      <c r="W29" s="59">
        <f>Debt!W24</f>
        <v>0</v>
      </c>
      <c r="X29" s="59">
        <f>Debt!X24</f>
        <v>0</v>
      </c>
      <c r="Y29" s="59">
        <f>Debt!Y24</f>
        <v>0</v>
      </c>
      <c r="Z29" s="59">
        <f>Debt!Z24</f>
        <v>0</v>
      </c>
      <c r="AA29" s="59">
        <f>Debt!AA24</f>
        <v>0</v>
      </c>
      <c r="AB29" s="59">
        <f>Debt!AB24</f>
        <v>0</v>
      </c>
      <c r="AC29" s="59">
        <f>Debt!AC24</f>
        <v>0</v>
      </c>
      <c r="AD29" s="59">
        <f>Debt!AD24</f>
        <v>0</v>
      </c>
      <c r="AE29" s="59">
        <f>Debt!AE24</f>
        <v>0</v>
      </c>
      <c r="AF29" s="59">
        <f>Debt!AF24</f>
        <v>0</v>
      </c>
      <c r="AG29" s="59">
        <f>Debt!AG24</f>
        <v>0</v>
      </c>
      <c r="AH29" s="59">
        <f>Debt!AH24</f>
        <v>0</v>
      </c>
      <c r="AI29" s="59">
        <f>Debt!AI24</f>
        <v>0</v>
      </c>
      <c r="AJ29" s="59">
        <f>Debt!AJ24</f>
        <v>0</v>
      </c>
      <c r="AK29" s="59">
        <f>Debt!AK24</f>
        <v>0</v>
      </c>
      <c r="AL29" s="59">
        <f>Debt!AL24</f>
        <v>0</v>
      </c>
      <c r="AM29" s="59">
        <f>Debt!AM24</f>
        <v>0</v>
      </c>
      <c r="AN29" s="59">
        <f>Debt!AN24</f>
        <v>0</v>
      </c>
      <c r="AO29" s="59">
        <f>Debt!AO24</f>
        <v>0</v>
      </c>
      <c r="AP29" s="59">
        <f>Debt!AP24</f>
        <v>0</v>
      </c>
      <c r="AQ29" s="59">
        <f>Debt!AQ24</f>
        <v>0</v>
      </c>
      <c r="AR29" s="59">
        <f>Debt!AR24</f>
        <v>0</v>
      </c>
      <c r="AS29" s="59">
        <f>Debt!AS24</f>
        <v>0</v>
      </c>
      <c r="AT29" s="59">
        <f>Debt!AT24</f>
        <v>0</v>
      </c>
      <c r="AU29" s="59">
        <f>Debt!AU24</f>
        <v>0</v>
      </c>
      <c r="AV29" s="59">
        <f>Debt!AV24</f>
        <v>0</v>
      </c>
      <c r="AW29" s="59">
        <f>Debt!AW24</f>
        <v>0</v>
      </c>
      <c r="AX29" s="59">
        <f>Debt!AX24</f>
        <v>0</v>
      </c>
      <c r="AY29" s="59">
        <f>Debt!AY24</f>
        <v>0</v>
      </c>
      <c r="AZ29" s="59">
        <f>Debt!AZ24</f>
        <v>0</v>
      </c>
      <c r="BA29" s="59">
        <f>Debt!BA24</f>
        <v>0</v>
      </c>
      <c r="BB29" s="59">
        <f>Debt!BB24</f>
        <v>0</v>
      </c>
      <c r="BC29" s="59">
        <f>Debt!BC24</f>
        <v>0</v>
      </c>
      <c r="BD29" s="59">
        <f>Debt!BD24</f>
        <v>0</v>
      </c>
      <c r="BE29" s="59">
        <f>Debt!BE24</f>
        <v>0</v>
      </c>
      <c r="BF29" s="59">
        <f>Debt!BF24</f>
        <v>0</v>
      </c>
      <c r="BG29" s="59">
        <f>Debt!BG24</f>
        <v>0</v>
      </c>
      <c r="BH29" s="59">
        <f>Debt!BH24</f>
        <v>0</v>
      </c>
      <c r="BI29" s="59">
        <f>Debt!BI24</f>
        <v>0</v>
      </c>
      <c r="BJ29" s="59">
        <f>Debt!BJ24</f>
        <v>0</v>
      </c>
      <c r="BK29" s="59">
        <f>Debt!BK24</f>
        <v>0</v>
      </c>
      <c r="BL29" s="59">
        <f>Debt!BL24</f>
        <v>0</v>
      </c>
      <c r="BM29" s="59">
        <f>Debt!BM24</f>
        <v>0</v>
      </c>
      <c r="BN29" s="59">
        <f>Debt!BN24</f>
        <v>0</v>
      </c>
      <c r="BO29" s="59">
        <f>Debt!BO24</f>
        <v>0</v>
      </c>
      <c r="BP29" s="59">
        <f>Debt!BP24</f>
        <v>0</v>
      </c>
      <c r="BQ29" s="59">
        <f>Debt!BQ24</f>
        <v>0</v>
      </c>
      <c r="BR29" s="59">
        <f>Debt!BR24</f>
        <v>0</v>
      </c>
      <c r="BS29" s="59">
        <f>Debt!BS24</f>
        <v>0</v>
      </c>
      <c r="BT29" s="59">
        <f>Debt!BT24</f>
        <v>0</v>
      </c>
      <c r="BU29" s="59">
        <f>Debt!BU24</f>
        <v>0</v>
      </c>
      <c r="BV29" s="59">
        <f>Debt!BV24</f>
        <v>0</v>
      </c>
      <c r="BW29" s="59">
        <f>Debt!BW24</f>
        <v>0</v>
      </c>
      <c r="BX29" s="59">
        <f>Debt!BX24</f>
        <v>0</v>
      </c>
      <c r="BY29" s="59">
        <f>Debt!BY24</f>
        <v>0</v>
      </c>
      <c r="BZ29" s="59">
        <f>Debt!BZ24</f>
        <v>0</v>
      </c>
      <c r="CA29" s="59">
        <f>Debt!CA24</f>
        <v>0</v>
      </c>
      <c r="CB29" s="59">
        <f>Debt!CB24</f>
        <v>0</v>
      </c>
      <c r="CC29" s="59">
        <f>Debt!CC24</f>
        <v>0</v>
      </c>
      <c r="CD29" s="59">
        <f>Debt!CD24</f>
        <v>0</v>
      </c>
      <c r="CE29" s="59">
        <f>Debt!CE24</f>
        <v>0</v>
      </c>
      <c r="CF29" s="59">
        <f>Debt!CF24</f>
        <v>0</v>
      </c>
      <c r="CG29" s="59">
        <f>Debt!CG24</f>
        <v>0</v>
      </c>
      <c r="CH29" s="59">
        <f>Debt!CH24</f>
        <v>0</v>
      </c>
      <c r="CI29" s="59">
        <f>Debt!CI24</f>
        <v>0</v>
      </c>
      <c r="CJ29" s="59">
        <f>Debt!CJ24</f>
        <v>0</v>
      </c>
      <c r="CK29" s="59">
        <f>Debt!CK24</f>
        <v>0</v>
      </c>
      <c r="CL29" s="59">
        <f>Debt!CL24</f>
        <v>0</v>
      </c>
      <c r="CM29" s="59">
        <f>Debt!CM24</f>
        <v>0</v>
      </c>
      <c r="CN29" s="59">
        <f>Debt!CN24</f>
        <v>0</v>
      </c>
      <c r="CO29" s="59">
        <f>Debt!CO24</f>
        <v>0</v>
      </c>
      <c r="CP29" s="59">
        <f>Debt!CP24</f>
        <v>0</v>
      </c>
      <c r="CQ29" s="59">
        <f>Debt!CQ24</f>
        <v>0</v>
      </c>
      <c r="CR29" s="59">
        <f>Debt!CR24</f>
        <v>0</v>
      </c>
      <c r="CS29" s="59">
        <f>Debt!CS24</f>
        <v>0</v>
      </c>
      <c r="CT29" s="59">
        <f>Debt!CT24</f>
        <v>0</v>
      </c>
      <c r="CU29" s="59">
        <f>Debt!CU24</f>
        <v>0</v>
      </c>
      <c r="CV29" s="59">
        <f>Debt!CV24</f>
        <v>0</v>
      </c>
      <c r="CW29" s="59">
        <f>Debt!CW24</f>
        <v>0</v>
      </c>
      <c r="CX29" s="59">
        <f>Debt!CX24</f>
        <v>0</v>
      </c>
      <c r="CY29" s="59">
        <f>Debt!CY24</f>
        <v>0</v>
      </c>
      <c r="CZ29" s="59">
        <f>Debt!CZ24</f>
        <v>0</v>
      </c>
      <c r="DA29" s="59">
        <f>Debt!DA24</f>
        <v>0</v>
      </c>
      <c r="DB29" s="59">
        <f>Debt!DB24</f>
        <v>0</v>
      </c>
      <c r="DC29" s="59">
        <f>Debt!DC24</f>
        <v>0</v>
      </c>
      <c r="DD29" s="59">
        <f>Debt!DD24</f>
        <v>0</v>
      </c>
      <c r="DE29" s="59">
        <f>Debt!DE24</f>
        <v>0</v>
      </c>
      <c r="DF29" s="59">
        <f>Debt!DF24</f>
        <v>0</v>
      </c>
      <c r="DG29" s="59">
        <f>Debt!DG24</f>
        <v>0</v>
      </c>
      <c r="DH29" s="59">
        <f>Debt!DH24</f>
        <v>0</v>
      </c>
      <c r="DI29" s="59">
        <f>Debt!DI24</f>
        <v>0</v>
      </c>
      <c r="DJ29" s="59">
        <f>Debt!DJ24</f>
        <v>0</v>
      </c>
      <c r="DK29" s="59">
        <f>Debt!DK24</f>
        <v>0</v>
      </c>
      <c r="DL29" s="59">
        <f>Debt!DL24</f>
        <v>0</v>
      </c>
      <c r="DM29" s="59">
        <f>Debt!DM24</f>
        <v>0</v>
      </c>
      <c r="DN29" s="59">
        <f>Debt!DN24</f>
        <v>0</v>
      </c>
      <c r="DO29" s="59">
        <f>Debt!DO24</f>
        <v>0</v>
      </c>
      <c r="DP29" s="59">
        <f>Debt!DP24</f>
        <v>0</v>
      </c>
      <c r="DQ29" s="59">
        <f>Debt!DQ24</f>
        <v>0</v>
      </c>
      <c r="DR29" s="59">
        <f>Debt!DR24</f>
        <v>0</v>
      </c>
      <c r="DS29" s="59">
        <f>Debt!DS24</f>
        <v>0</v>
      </c>
      <c r="DT29" s="59">
        <f>Debt!DT24</f>
        <v>0</v>
      </c>
      <c r="DU29" s="59">
        <f>Debt!DU24</f>
        <v>0</v>
      </c>
      <c r="DV29" s="59">
        <f>Debt!DV24</f>
        <v>0</v>
      </c>
      <c r="DW29" s="59">
        <f>Debt!DW24</f>
        <v>0</v>
      </c>
      <c r="DX29" s="59">
        <f>Debt!DX24</f>
        <v>0</v>
      </c>
      <c r="DY29" s="59">
        <f>Debt!DY24</f>
        <v>0</v>
      </c>
      <c r="DZ29" s="59">
        <f>Debt!DZ24</f>
        <v>0</v>
      </c>
      <c r="EA29" s="59">
        <f>Debt!EA24</f>
        <v>0</v>
      </c>
      <c r="EB29" s="59">
        <f>Debt!EB24</f>
        <v>0</v>
      </c>
      <c r="EC29" s="59">
        <f>Debt!EC24</f>
        <v>0</v>
      </c>
      <c r="ED29" s="59">
        <f>Debt!ED24</f>
        <v>0</v>
      </c>
      <c r="EE29" s="59">
        <f>Debt!EE24</f>
        <v>0</v>
      </c>
      <c r="EF29" s="59">
        <f>Debt!EF24</f>
        <v>0</v>
      </c>
      <c r="EG29" s="59">
        <f>Debt!EG24</f>
        <v>0</v>
      </c>
      <c r="EH29" s="59">
        <f>Debt!EH24</f>
        <v>0</v>
      </c>
      <c r="EI29" s="59">
        <f>Debt!EI24</f>
        <v>0</v>
      </c>
      <c r="EJ29" s="59">
        <f>Debt!EJ24</f>
        <v>0</v>
      </c>
      <c r="EK29" s="59">
        <f>Debt!EK24</f>
        <v>0</v>
      </c>
      <c r="EL29" s="59">
        <f>Debt!EL24</f>
        <v>0</v>
      </c>
      <c r="EM29" s="59">
        <f>Debt!EM24</f>
        <v>0</v>
      </c>
      <c r="EN29" s="59">
        <f>Debt!EN24</f>
        <v>0</v>
      </c>
      <c r="EO29" s="59">
        <f>Debt!EO24</f>
        <v>0</v>
      </c>
      <c r="EP29" s="59">
        <f>Debt!EP24</f>
        <v>0</v>
      </c>
      <c r="EQ29" s="59">
        <f>Debt!EQ24</f>
        <v>0</v>
      </c>
      <c r="ER29" s="59">
        <f>Debt!ER24</f>
        <v>0</v>
      </c>
      <c r="ES29" s="59">
        <f>Debt!ES24</f>
        <v>0</v>
      </c>
      <c r="ET29" s="59">
        <f>Debt!ET24</f>
        <v>0</v>
      </c>
      <c r="EU29" s="59">
        <f>Debt!EU24</f>
        <v>0</v>
      </c>
      <c r="EV29" s="59">
        <f>Debt!EV24</f>
        <v>0</v>
      </c>
      <c r="EW29" s="59">
        <f>Debt!EW24</f>
        <v>0</v>
      </c>
      <c r="EX29" s="59">
        <f>Debt!EX24</f>
        <v>0</v>
      </c>
      <c r="EY29" s="59">
        <f>Debt!EY24</f>
        <v>0</v>
      </c>
      <c r="EZ29" s="59">
        <f>Debt!EZ24</f>
        <v>0</v>
      </c>
      <c r="FA29" s="59">
        <f>Debt!FA24</f>
        <v>0</v>
      </c>
      <c r="FB29" s="59">
        <f>Debt!FB24</f>
        <v>0</v>
      </c>
      <c r="FC29" s="59">
        <f>Debt!FC24</f>
        <v>0</v>
      </c>
      <c r="FD29" s="59">
        <f>Debt!FD24</f>
        <v>0</v>
      </c>
      <c r="FE29" s="59">
        <f>Debt!FE24</f>
        <v>0</v>
      </c>
      <c r="FF29" s="59">
        <f>Debt!FF24</f>
        <v>0</v>
      </c>
      <c r="FG29" s="59">
        <f>Debt!FG24</f>
        <v>0</v>
      </c>
      <c r="FH29" s="59">
        <f>Debt!FH24</f>
        <v>0</v>
      </c>
      <c r="FI29" s="59">
        <f>Debt!FI24</f>
        <v>0</v>
      </c>
      <c r="FJ29" s="59">
        <f>Debt!FJ24</f>
        <v>0</v>
      </c>
      <c r="FK29" s="59">
        <f>Debt!FK24</f>
        <v>0</v>
      </c>
      <c r="FL29" s="59">
        <f>Debt!FL24</f>
        <v>0</v>
      </c>
      <c r="FM29" s="59">
        <f>Debt!FM24</f>
        <v>0</v>
      </c>
      <c r="FN29" s="59">
        <f>Debt!FN24</f>
        <v>0</v>
      </c>
      <c r="FO29" s="59">
        <f>Debt!FO24</f>
        <v>0</v>
      </c>
      <c r="FP29" s="59">
        <f>Debt!FP24</f>
        <v>0</v>
      </c>
      <c r="FQ29" s="59">
        <f>Debt!FQ24</f>
        <v>0</v>
      </c>
      <c r="FR29" s="59">
        <f>Debt!FR24</f>
        <v>0</v>
      </c>
      <c r="FS29" s="59">
        <f>Debt!FS24</f>
        <v>0</v>
      </c>
      <c r="FT29" s="59">
        <f>Debt!FT24</f>
        <v>0</v>
      </c>
      <c r="FU29" s="59">
        <f>Debt!FU24</f>
        <v>0</v>
      </c>
      <c r="FV29" s="59">
        <f>Debt!FV24</f>
        <v>0</v>
      </c>
      <c r="FW29" s="59">
        <f>Debt!FW24</f>
        <v>0</v>
      </c>
      <c r="FX29" s="59">
        <f>Debt!FX24</f>
        <v>0</v>
      </c>
      <c r="FY29" s="59">
        <f>Debt!FY24</f>
        <v>0</v>
      </c>
      <c r="FZ29" s="59">
        <f>Debt!FZ24</f>
        <v>0</v>
      </c>
      <c r="GA29" s="59">
        <f>Debt!GA24</f>
        <v>0</v>
      </c>
      <c r="GB29" s="59">
        <f>Debt!GB24</f>
        <v>0</v>
      </c>
      <c r="GC29" s="59">
        <f>Debt!GC24</f>
        <v>0</v>
      </c>
      <c r="GD29" s="59">
        <f>Debt!GD24</f>
        <v>0</v>
      </c>
      <c r="GE29" s="59">
        <f>Debt!GE24</f>
        <v>0</v>
      </c>
      <c r="GF29" s="59">
        <f>Debt!GF24</f>
        <v>0</v>
      </c>
      <c r="GG29" s="59">
        <f>Debt!GG24</f>
        <v>0</v>
      </c>
      <c r="GH29" s="59">
        <f>Debt!GH24</f>
        <v>0</v>
      </c>
      <c r="GI29" s="59">
        <f>Debt!GI24</f>
        <v>0</v>
      </c>
      <c r="GJ29" s="59">
        <f>Debt!GJ24</f>
        <v>0</v>
      </c>
      <c r="GK29" s="59">
        <f>Debt!GK24</f>
        <v>0</v>
      </c>
      <c r="GL29" s="59">
        <f>Debt!GL24</f>
        <v>0</v>
      </c>
      <c r="GM29" s="59">
        <f>Debt!GM24</f>
        <v>0</v>
      </c>
      <c r="GN29" s="59">
        <f>Debt!GN24</f>
        <v>0</v>
      </c>
      <c r="GO29" s="59">
        <f>Debt!GO24</f>
        <v>0</v>
      </c>
      <c r="GP29" s="59">
        <f>Debt!GP24</f>
        <v>0</v>
      </c>
      <c r="GQ29" s="59">
        <f>Debt!GQ24</f>
        <v>0</v>
      </c>
      <c r="GR29" s="59">
        <f>Debt!GR24</f>
        <v>0</v>
      </c>
      <c r="GS29" s="59">
        <f>Debt!GS24</f>
        <v>0</v>
      </c>
      <c r="GT29" s="59">
        <f>Debt!GT24</f>
        <v>0</v>
      </c>
      <c r="GU29" s="59">
        <f>Debt!GU24</f>
        <v>0</v>
      </c>
      <c r="GV29" s="59">
        <f>Debt!GV24</f>
        <v>0</v>
      </c>
      <c r="GW29" s="59">
        <f>Debt!GW24</f>
        <v>0</v>
      </c>
      <c r="GX29" s="59">
        <f>Debt!GX24</f>
        <v>0</v>
      </c>
      <c r="GY29" s="59">
        <f>Debt!GY24</f>
        <v>0</v>
      </c>
      <c r="GZ29" s="59">
        <f>Debt!GZ24</f>
        <v>0</v>
      </c>
      <c r="HA29" s="59">
        <f>Debt!HA24</f>
        <v>0</v>
      </c>
      <c r="HB29" s="59">
        <f>Debt!HB24</f>
        <v>0</v>
      </c>
      <c r="HC29" s="59">
        <f>Debt!HC24</f>
        <v>0</v>
      </c>
      <c r="HD29" s="59">
        <f>Debt!HD24</f>
        <v>0</v>
      </c>
      <c r="HE29" s="59">
        <f>Debt!HE24</f>
        <v>0</v>
      </c>
      <c r="HF29" s="59">
        <f>Debt!HF24</f>
        <v>0</v>
      </c>
      <c r="HG29" s="59">
        <f>Debt!HG24</f>
        <v>0</v>
      </c>
      <c r="HH29" s="59">
        <f>Debt!HH24</f>
        <v>0</v>
      </c>
      <c r="HI29" s="59">
        <f>Debt!HI24</f>
        <v>0</v>
      </c>
      <c r="HJ29" s="59">
        <f>Debt!HJ24</f>
        <v>0</v>
      </c>
      <c r="HK29" s="59">
        <f>Debt!HK24</f>
        <v>0</v>
      </c>
      <c r="HL29" s="59">
        <f>Debt!HL24</f>
        <v>0</v>
      </c>
      <c r="HM29" s="59">
        <f>Debt!HM24</f>
        <v>0</v>
      </c>
      <c r="HN29" s="59">
        <f>Debt!HN24</f>
        <v>0</v>
      </c>
      <c r="HO29" s="59">
        <f>Debt!HO24</f>
        <v>0</v>
      </c>
      <c r="HP29" s="59">
        <f>Debt!HP24</f>
        <v>0</v>
      </c>
      <c r="HQ29" s="59">
        <f>Debt!HQ24</f>
        <v>0</v>
      </c>
      <c r="HR29" s="59">
        <f>Debt!HR24</f>
        <v>0</v>
      </c>
      <c r="HS29" s="59">
        <f>Debt!HS24</f>
        <v>0</v>
      </c>
      <c r="HT29" s="59">
        <f>Debt!HT24</f>
        <v>0</v>
      </c>
      <c r="HU29" s="59">
        <f>Debt!HU24</f>
        <v>0</v>
      </c>
      <c r="HV29" s="59">
        <f>Debt!HV24</f>
        <v>0</v>
      </c>
      <c r="HW29" s="59">
        <f>Debt!HW24</f>
        <v>0</v>
      </c>
      <c r="HX29" s="59">
        <f>Debt!HX24</f>
        <v>0</v>
      </c>
      <c r="HY29" s="59">
        <f>Debt!HY24</f>
        <v>0</v>
      </c>
      <c r="HZ29" s="59">
        <f>Debt!HZ24</f>
        <v>0</v>
      </c>
      <c r="IA29" s="59">
        <f>Debt!IA24</f>
        <v>0</v>
      </c>
      <c r="IB29" s="59">
        <f>Debt!IB24</f>
        <v>0</v>
      </c>
      <c r="IC29" s="59">
        <f>Debt!IC24</f>
        <v>0</v>
      </c>
      <c r="ID29" s="59">
        <f>Debt!ID24</f>
        <v>0</v>
      </c>
      <c r="IE29" s="59">
        <f>Debt!IE24</f>
        <v>0</v>
      </c>
      <c r="IF29" s="59">
        <f>Debt!IF24</f>
        <v>0</v>
      </c>
      <c r="IG29" s="59">
        <f>Debt!IG24</f>
        <v>0</v>
      </c>
      <c r="IH29" s="59">
        <f>Debt!IH24</f>
        <v>0</v>
      </c>
      <c r="II29" s="59">
        <f>Debt!II24</f>
        <v>0</v>
      </c>
      <c r="IJ29" s="59">
        <f>Debt!IJ24</f>
        <v>0</v>
      </c>
      <c r="IK29" s="59">
        <f>Debt!IK24</f>
        <v>0</v>
      </c>
      <c r="IL29" s="59">
        <f>Debt!IL24</f>
        <v>0</v>
      </c>
    </row>
    <row r="30" spans="2:246" s="48" customFormat="1" x14ac:dyDescent="0.2">
      <c r="B30" s="7" t="s">
        <v>197</v>
      </c>
      <c r="C30" s="56" t="s">
        <v>283</v>
      </c>
      <c r="D30" s="44"/>
      <c r="G30" s="59">
        <f>Debt!G31</f>
        <v>0</v>
      </c>
      <c r="H30" s="59">
        <f>Debt!H31</f>
        <v>0</v>
      </c>
      <c r="I30" s="59">
        <f>Debt!I31</f>
        <v>0</v>
      </c>
      <c r="J30" s="59">
        <f>Debt!J31</f>
        <v>0</v>
      </c>
      <c r="K30" s="59">
        <f>Debt!K31</f>
        <v>0</v>
      </c>
      <c r="L30" s="59">
        <f>Debt!L31</f>
        <v>0</v>
      </c>
      <c r="M30" s="59">
        <f>Debt!M31</f>
        <v>0</v>
      </c>
      <c r="N30" s="59">
        <f>Debt!N31</f>
        <v>0</v>
      </c>
      <c r="O30" s="59">
        <f>Debt!O31</f>
        <v>0</v>
      </c>
      <c r="P30" s="59">
        <f>Debt!P31</f>
        <v>0</v>
      </c>
      <c r="Q30" s="59">
        <f>Debt!Q31</f>
        <v>0</v>
      </c>
      <c r="R30" s="59">
        <f>Debt!R31</f>
        <v>0</v>
      </c>
      <c r="S30" s="59">
        <f>Debt!S31</f>
        <v>0</v>
      </c>
      <c r="T30" s="59">
        <f>Debt!T31</f>
        <v>0</v>
      </c>
      <c r="U30" s="59">
        <f>Debt!U31</f>
        <v>0</v>
      </c>
      <c r="V30" s="59">
        <f>Debt!V31</f>
        <v>0</v>
      </c>
      <c r="W30" s="59">
        <f>Debt!W31</f>
        <v>0</v>
      </c>
      <c r="X30" s="59">
        <f>Debt!X31</f>
        <v>0</v>
      </c>
      <c r="Y30" s="59">
        <f>Debt!Y31</f>
        <v>0</v>
      </c>
      <c r="Z30" s="59">
        <f>Debt!Z31</f>
        <v>0</v>
      </c>
      <c r="AA30" s="59">
        <f>Debt!AA31</f>
        <v>0</v>
      </c>
      <c r="AB30" s="59">
        <f>Debt!AB31</f>
        <v>0</v>
      </c>
      <c r="AC30" s="59">
        <f>Debt!AC31</f>
        <v>0</v>
      </c>
      <c r="AD30" s="59">
        <f>Debt!AD31</f>
        <v>0</v>
      </c>
      <c r="AE30" s="59">
        <f>Debt!AE31</f>
        <v>0</v>
      </c>
      <c r="AF30" s="59">
        <f>Debt!AF31</f>
        <v>0</v>
      </c>
      <c r="AG30" s="59">
        <f>Debt!AG31</f>
        <v>0</v>
      </c>
      <c r="AH30" s="59">
        <f>Debt!AH31</f>
        <v>0</v>
      </c>
      <c r="AI30" s="59">
        <f>Debt!AI31</f>
        <v>0</v>
      </c>
      <c r="AJ30" s="59">
        <f>Debt!AJ31</f>
        <v>0</v>
      </c>
      <c r="AK30" s="59">
        <f>Debt!AK31</f>
        <v>0</v>
      </c>
      <c r="AL30" s="59">
        <f>Debt!AL31</f>
        <v>0</v>
      </c>
      <c r="AM30" s="59">
        <f>Debt!AM31</f>
        <v>0</v>
      </c>
      <c r="AN30" s="59">
        <f>Debt!AN31</f>
        <v>0</v>
      </c>
      <c r="AO30" s="59">
        <f>Debt!AO31</f>
        <v>0</v>
      </c>
      <c r="AP30" s="59">
        <f>Debt!AP31</f>
        <v>0</v>
      </c>
      <c r="AQ30" s="59">
        <f>Debt!AQ31</f>
        <v>0</v>
      </c>
      <c r="AR30" s="59">
        <f>Debt!AR31</f>
        <v>0</v>
      </c>
      <c r="AS30" s="59">
        <f>Debt!AS31</f>
        <v>0</v>
      </c>
      <c r="AT30" s="59">
        <f>Debt!AT31</f>
        <v>0</v>
      </c>
      <c r="AU30" s="59">
        <f>Debt!AU31</f>
        <v>0</v>
      </c>
      <c r="AV30" s="59">
        <f>Debt!AV31</f>
        <v>0</v>
      </c>
      <c r="AW30" s="59">
        <f>Debt!AW31</f>
        <v>0</v>
      </c>
      <c r="AX30" s="59">
        <f>Debt!AX31</f>
        <v>0</v>
      </c>
      <c r="AY30" s="59">
        <f>Debt!AY31</f>
        <v>0</v>
      </c>
      <c r="AZ30" s="59">
        <f>Debt!AZ31</f>
        <v>0</v>
      </c>
      <c r="BA30" s="59">
        <f>Debt!BA31</f>
        <v>0</v>
      </c>
      <c r="BB30" s="59">
        <f>Debt!BB31</f>
        <v>0</v>
      </c>
      <c r="BC30" s="59">
        <f>Debt!BC31</f>
        <v>0</v>
      </c>
      <c r="BD30" s="59">
        <f>Debt!BD31</f>
        <v>0</v>
      </c>
      <c r="BE30" s="59">
        <f>Debt!BE31</f>
        <v>0</v>
      </c>
      <c r="BF30" s="59">
        <f>Debt!BF31</f>
        <v>0</v>
      </c>
      <c r="BG30" s="59">
        <f>Debt!BG31</f>
        <v>0</v>
      </c>
      <c r="BH30" s="59">
        <f>Debt!BH31</f>
        <v>0</v>
      </c>
      <c r="BI30" s="59">
        <f>Debt!BI31</f>
        <v>0</v>
      </c>
      <c r="BJ30" s="59">
        <f>Debt!BJ31</f>
        <v>0</v>
      </c>
      <c r="BK30" s="59">
        <f>Debt!BK31</f>
        <v>0</v>
      </c>
      <c r="BL30" s="59">
        <f>Debt!BL31</f>
        <v>0</v>
      </c>
      <c r="BM30" s="59">
        <f>Debt!BM31</f>
        <v>0</v>
      </c>
      <c r="BN30" s="59">
        <f>Debt!BN31</f>
        <v>0</v>
      </c>
      <c r="BO30" s="59">
        <f>Debt!BO31</f>
        <v>0</v>
      </c>
      <c r="BP30" s="59">
        <f>Debt!BP31</f>
        <v>0</v>
      </c>
      <c r="BQ30" s="59">
        <f>Debt!BQ31</f>
        <v>0</v>
      </c>
      <c r="BR30" s="59">
        <f>Debt!BR31</f>
        <v>0</v>
      </c>
      <c r="BS30" s="59">
        <f>Debt!BS31</f>
        <v>0</v>
      </c>
      <c r="BT30" s="59">
        <f>Debt!BT31</f>
        <v>0</v>
      </c>
      <c r="BU30" s="59">
        <f>Debt!BU31</f>
        <v>0</v>
      </c>
      <c r="BV30" s="59">
        <f>Debt!BV31</f>
        <v>0</v>
      </c>
      <c r="BW30" s="59">
        <f>Debt!BW31</f>
        <v>0</v>
      </c>
      <c r="BX30" s="59">
        <f>Debt!BX31</f>
        <v>0</v>
      </c>
      <c r="BY30" s="59">
        <f>Debt!BY31</f>
        <v>0</v>
      </c>
      <c r="BZ30" s="59">
        <f>Debt!BZ31</f>
        <v>0</v>
      </c>
      <c r="CA30" s="59">
        <f>Debt!CA31</f>
        <v>0</v>
      </c>
      <c r="CB30" s="59">
        <f>Debt!CB31</f>
        <v>0</v>
      </c>
      <c r="CC30" s="59">
        <f>Debt!CC31</f>
        <v>0</v>
      </c>
      <c r="CD30" s="59">
        <f>Debt!CD31</f>
        <v>0</v>
      </c>
      <c r="CE30" s="59">
        <f>Debt!CE31</f>
        <v>0</v>
      </c>
      <c r="CF30" s="59">
        <f>Debt!CF31</f>
        <v>0</v>
      </c>
      <c r="CG30" s="59">
        <f>Debt!CG31</f>
        <v>0</v>
      </c>
      <c r="CH30" s="59">
        <f>Debt!CH31</f>
        <v>0</v>
      </c>
      <c r="CI30" s="59">
        <f>Debt!CI31</f>
        <v>0</v>
      </c>
      <c r="CJ30" s="59">
        <f>Debt!CJ31</f>
        <v>0</v>
      </c>
      <c r="CK30" s="59">
        <f>Debt!CK31</f>
        <v>0</v>
      </c>
      <c r="CL30" s="59">
        <f>Debt!CL31</f>
        <v>0</v>
      </c>
      <c r="CM30" s="59">
        <f>Debt!CM31</f>
        <v>0</v>
      </c>
      <c r="CN30" s="59">
        <f>Debt!CN31</f>
        <v>0</v>
      </c>
      <c r="CO30" s="59">
        <f>Debt!CO31</f>
        <v>0</v>
      </c>
      <c r="CP30" s="59">
        <f>Debt!CP31</f>
        <v>0</v>
      </c>
      <c r="CQ30" s="59">
        <f>Debt!CQ31</f>
        <v>0</v>
      </c>
      <c r="CR30" s="59">
        <f>Debt!CR31</f>
        <v>0</v>
      </c>
      <c r="CS30" s="59">
        <f>Debt!CS31</f>
        <v>0</v>
      </c>
      <c r="CT30" s="59">
        <f>Debt!CT31</f>
        <v>0</v>
      </c>
      <c r="CU30" s="59">
        <f>Debt!CU31</f>
        <v>0</v>
      </c>
      <c r="CV30" s="59">
        <f>Debt!CV31</f>
        <v>0</v>
      </c>
      <c r="CW30" s="59">
        <f>Debt!CW31</f>
        <v>0</v>
      </c>
      <c r="CX30" s="59">
        <f>Debt!CX31</f>
        <v>0</v>
      </c>
      <c r="CY30" s="59">
        <f>Debt!CY31</f>
        <v>0</v>
      </c>
      <c r="CZ30" s="59">
        <f>Debt!CZ31</f>
        <v>0</v>
      </c>
      <c r="DA30" s="59">
        <f>Debt!DA31</f>
        <v>0</v>
      </c>
      <c r="DB30" s="59">
        <f>Debt!DB31</f>
        <v>0</v>
      </c>
      <c r="DC30" s="59">
        <f>Debt!DC31</f>
        <v>0</v>
      </c>
      <c r="DD30" s="59">
        <f>Debt!DD31</f>
        <v>0</v>
      </c>
      <c r="DE30" s="59">
        <f>Debt!DE31</f>
        <v>0</v>
      </c>
      <c r="DF30" s="59">
        <f>Debt!DF31</f>
        <v>0</v>
      </c>
      <c r="DG30" s="59">
        <f>Debt!DG31</f>
        <v>0</v>
      </c>
      <c r="DH30" s="59">
        <f>Debt!DH31</f>
        <v>0</v>
      </c>
      <c r="DI30" s="59">
        <f>Debt!DI31</f>
        <v>0</v>
      </c>
      <c r="DJ30" s="59">
        <f>Debt!DJ31</f>
        <v>0</v>
      </c>
      <c r="DK30" s="59">
        <f>Debt!DK31</f>
        <v>0</v>
      </c>
      <c r="DL30" s="59">
        <f>Debt!DL31</f>
        <v>0</v>
      </c>
      <c r="DM30" s="59">
        <f>Debt!DM31</f>
        <v>0</v>
      </c>
      <c r="DN30" s="59">
        <f>Debt!DN31</f>
        <v>0</v>
      </c>
      <c r="DO30" s="59">
        <f>Debt!DO31</f>
        <v>0</v>
      </c>
      <c r="DP30" s="59">
        <f>Debt!DP31</f>
        <v>0</v>
      </c>
      <c r="DQ30" s="59">
        <f>Debt!DQ31</f>
        <v>0</v>
      </c>
      <c r="DR30" s="59">
        <f>Debt!DR31</f>
        <v>0</v>
      </c>
      <c r="DS30" s="59">
        <f>Debt!DS31</f>
        <v>0</v>
      </c>
      <c r="DT30" s="59">
        <f>Debt!DT31</f>
        <v>0</v>
      </c>
      <c r="DU30" s="59">
        <f>Debt!DU31</f>
        <v>0</v>
      </c>
      <c r="DV30" s="59">
        <f>Debt!DV31</f>
        <v>0</v>
      </c>
      <c r="DW30" s="59">
        <f>Debt!DW31</f>
        <v>0</v>
      </c>
      <c r="DX30" s="59">
        <f>Debt!DX31</f>
        <v>0</v>
      </c>
      <c r="DY30" s="59">
        <f>Debt!DY31</f>
        <v>0</v>
      </c>
      <c r="DZ30" s="59">
        <f>Debt!DZ31</f>
        <v>0</v>
      </c>
      <c r="EA30" s="59">
        <f>Debt!EA31</f>
        <v>0</v>
      </c>
      <c r="EB30" s="59">
        <f>Debt!EB31</f>
        <v>0</v>
      </c>
      <c r="EC30" s="59">
        <f>Debt!EC31</f>
        <v>0</v>
      </c>
      <c r="ED30" s="59">
        <f>Debt!ED31</f>
        <v>0</v>
      </c>
      <c r="EE30" s="59">
        <f>Debt!EE31</f>
        <v>0</v>
      </c>
      <c r="EF30" s="59">
        <f>Debt!EF31</f>
        <v>0</v>
      </c>
      <c r="EG30" s="59">
        <f>Debt!EG31</f>
        <v>0</v>
      </c>
      <c r="EH30" s="59">
        <f>Debt!EH31</f>
        <v>0</v>
      </c>
      <c r="EI30" s="59">
        <f>Debt!EI31</f>
        <v>0</v>
      </c>
      <c r="EJ30" s="59">
        <f>Debt!EJ31</f>
        <v>0</v>
      </c>
      <c r="EK30" s="59">
        <f>Debt!EK31</f>
        <v>0</v>
      </c>
      <c r="EL30" s="59">
        <f>Debt!EL31</f>
        <v>0</v>
      </c>
      <c r="EM30" s="59">
        <f>Debt!EM31</f>
        <v>0</v>
      </c>
      <c r="EN30" s="59">
        <f>Debt!EN31</f>
        <v>0</v>
      </c>
      <c r="EO30" s="59">
        <f>Debt!EO31</f>
        <v>0</v>
      </c>
      <c r="EP30" s="59">
        <f>Debt!EP31</f>
        <v>0</v>
      </c>
      <c r="EQ30" s="59">
        <f>Debt!EQ31</f>
        <v>0</v>
      </c>
      <c r="ER30" s="59">
        <f>Debt!ER31</f>
        <v>0</v>
      </c>
      <c r="ES30" s="59">
        <f>Debt!ES31</f>
        <v>0</v>
      </c>
      <c r="ET30" s="59">
        <f>Debt!ET31</f>
        <v>0</v>
      </c>
      <c r="EU30" s="59">
        <f>Debt!EU31</f>
        <v>0</v>
      </c>
      <c r="EV30" s="59">
        <f>Debt!EV31</f>
        <v>0</v>
      </c>
      <c r="EW30" s="59">
        <f>Debt!EW31</f>
        <v>0</v>
      </c>
      <c r="EX30" s="59">
        <f>Debt!EX31</f>
        <v>0</v>
      </c>
      <c r="EY30" s="59">
        <f>Debt!EY31</f>
        <v>0</v>
      </c>
      <c r="EZ30" s="59">
        <f>Debt!EZ31</f>
        <v>0</v>
      </c>
      <c r="FA30" s="59">
        <f>Debt!FA31</f>
        <v>0</v>
      </c>
      <c r="FB30" s="59">
        <f>Debt!FB31</f>
        <v>0</v>
      </c>
      <c r="FC30" s="59">
        <f>Debt!FC31</f>
        <v>0</v>
      </c>
      <c r="FD30" s="59">
        <f>Debt!FD31</f>
        <v>0</v>
      </c>
      <c r="FE30" s="59">
        <f>Debt!FE31</f>
        <v>0</v>
      </c>
      <c r="FF30" s="59">
        <f>Debt!FF31</f>
        <v>0</v>
      </c>
      <c r="FG30" s="59">
        <f>Debt!FG31</f>
        <v>0</v>
      </c>
      <c r="FH30" s="59">
        <f>Debt!FH31</f>
        <v>0</v>
      </c>
      <c r="FI30" s="59">
        <f>Debt!FI31</f>
        <v>0</v>
      </c>
      <c r="FJ30" s="59">
        <f>Debt!FJ31</f>
        <v>0</v>
      </c>
      <c r="FK30" s="59">
        <f>Debt!FK31</f>
        <v>0</v>
      </c>
      <c r="FL30" s="59">
        <f>Debt!FL31</f>
        <v>0</v>
      </c>
      <c r="FM30" s="59">
        <f>Debt!FM31</f>
        <v>0</v>
      </c>
      <c r="FN30" s="59">
        <f>Debt!FN31</f>
        <v>0</v>
      </c>
      <c r="FO30" s="59">
        <f>Debt!FO31</f>
        <v>0</v>
      </c>
      <c r="FP30" s="59">
        <f>Debt!FP31</f>
        <v>0</v>
      </c>
      <c r="FQ30" s="59">
        <f>Debt!FQ31</f>
        <v>0</v>
      </c>
      <c r="FR30" s="59">
        <f>Debt!FR31</f>
        <v>0</v>
      </c>
      <c r="FS30" s="59">
        <f>Debt!FS31</f>
        <v>0</v>
      </c>
      <c r="FT30" s="59">
        <f>Debt!FT31</f>
        <v>0</v>
      </c>
      <c r="FU30" s="59">
        <f>Debt!FU31</f>
        <v>0</v>
      </c>
      <c r="FV30" s="59">
        <f>Debt!FV31</f>
        <v>0</v>
      </c>
      <c r="FW30" s="59">
        <f>Debt!FW31</f>
        <v>0</v>
      </c>
      <c r="FX30" s="59">
        <f>Debt!FX31</f>
        <v>0</v>
      </c>
      <c r="FY30" s="59">
        <f>Debt!FY31</f>
        <v>0</v>
      </c>
      <c r="FZ30" s="59">
        <f>Debt!FZ31</f>
        <v>0</v>
      </c>
      <c r="GA30" s="59">
        <f>Debt!GA31</f>
        <v>0</v>
      </c>
      <c r="GB30" s="59">
        <f>Debt!GB31</f>
        <v>0</v>
      </c>
      <c r="GC30" s="59">
        <f>Debt!GC31</f>
        <v>0</v>
      </c>
      <c r="GD30" s="59">
        <f>Debt!GD31</f>
        <v>0</v>
      </c>
      <c r="GE30" s="59">
        <f>Debt!GE31</f>
        <v>0</v>
      </c>
      <c r="GF30" s="59">
        <f>Debt!GF31</f>
        <v>0</v>
      </c>
      <c r="GG30" s="59">
        <f>Debt!GG31</f>
        <v>0</v>
      </c>
      <c r="GH30" s="59">
        <f>Debt!GH31</f>
        <v>0</v>
      </c>
      <c r="GI30" s="59">
        <f>Debt!GI31</f>
        <v>0</v>
      </c>
      <c r="GJ30" s="59">
        <f>Debt!GJ31</f>
        <v>0</v>
      </c>
      <c r="GK30" s="59">
        <f>Debt!GK31</f>
        <v>0</v>
      </c>
      <c r="GL30" s="59">
        <f>Debt!GL31</f>
        <v>0</v>
      </c>
      <c r="GM30" s="59">
        <f>Debt!GM31</f>
        <v>0</v>
      </c>
      <c r="GN30" s="59">
        <f>Debt!GN31</f>
        <v>0</v>
      </c>
      <c r="GO30" s="59">
        <f>Debt!GO31</f>
        <v>0</v>
      </c>
      <c r="GP30" s="59">
        <f>Debt!GP31</f>
        <v>0</v>
      </c>
      <c r="GQ30" s="59">
        <f>Debt!GQ31</f>
        <v>0</v>
      </c>
      <c r="GR30" s="59">
        <f>Debt!GR31</f>
        <v>0</v>
      </c>
      <c r="GS30" s="59">
        <f>Debt!GS31</f>
        <v>0</v>
      </c>
      <c r="GT30" s="59">
        <f>Debt!GT31</f>
        <v>0</v>
      </c>
      <c r="GU30" s="59">
        <f>Debt!GU31</f>
        <v>0</v>
      </c>
      <c r="GV30" s="59">
        <f>Debt!GV31</f>
        <v>0</v>
      </c>
      <c r="GW30" s="59">
        <f>Debt!GW31</f>
        <v>0</v>
      </c>
      <c r="GX30" s="59">
        <f>Debt!GX31</f>
        <v>0</v>
      </c>
      <c r="GY30" s="59">
        <f>Debt!GY31</f>
        <v>0</v>
      </c>
      <c r="GZ30" s="59">
        <f>Debt!GZ31</f>
        <v>0</v>
      </c>
      <c r="HA30" s="59">
        <f>Debt!HA31</f>
        <v>0</v>
      </c>
      <c r="HB30" s="59">
        <f>Debt!HB31</f>
        <v>0</v>
      </c>
      <c r="HC30" s="59">
        <f>Debt!HC31</f>
        <v>0</v>
      </c>
      <c r="HD30" s="59">
        <f>Debt!HD31</f>
        <v>0</v>
      </c>
      <c r="HE30" s="59">
        <f>Debt!HE31</f>
        <v>0</v>
      </c>
      <c r="HF30" s="59">
        <f>Debt!HF31</f>
        <v>0</v>
      </c>
      <c r="HG30" s="59">
        <f>Debt!HG31</f>
        <v>0</v>
      </c>
      <c r="HH30" s="59">
        <f>Debt!HH31</f>
        <v>0</v>
      </c>
      <c r="HI30" s="59">
        <f>Debt!HI31</f>
        <v>0</v>
      </c>
      <c r="HJ30" s="59">
        <f>Debt!HJ31</f>
        <v>0</v>
      </c>
      <c r="HK30" s="59">
        <f>Debt!HK31</f>
        <v>0</v>
      </c>
      <c r="HL30" s="59">
        <f>Debt!HL31</f>
        <v>0</v>
      </c>
      <c r="HM30" s="59">
        <f>Debt!HM31</f>
        <v>0</v>
      </c>
      <c r="HN30" s="59">
        <f>Debt!HN31</f>
        <v>0</v>
      </c>
      <c r="HO30" s="59">
        <f>Debt!HO31</f>
        <v>0</v>
      </c>
      <c r="HP30" s="59">
        <f>Debt!HP31</f>
        <v>0</v>
      </c>
      <c r="HQ30" s="59">
        <f>Debt!HQ31</f>
        <v>0</v>
      </c>
      <c r="HR30" s="59">
        <f>Debt!HR31</f>
        <v>0</v>
      </c>
      <c r="HS30" s="59">
        <f>Debt!HS31</f>
        <v>0</v>
      </c>
      <c r="HT30" s="59">
        <f>Debt!HT31</f>
        <v>0</v>
      </c>
      <c r="HU30" s="59">
        <f>Debt!HU31</f>
        <v>0</v>
      </c>
      <c r="HV30" s="59">
        <f>Debt!HV31</f>
        <v>0</v>
      </c>
      <c r="HW30" s="59">
        <f>Debt!HW31</f>
        <v>0</v>
      </c>
      <c r="HX30" s="59">
        <f>Debt!HX31</f>
        <v>0</v>
      </c>
      <c r="HY30" s="59">
        <f>Debt!HY31</f>
        <v>0</v>
      </c>
      <c r="HZ30" s="59">
        <f>Debt!HZ31</f>
        <v>0</v>
      </c>
      <c r="IA30" s="59">
        <f>Debt!IA31</f>
        <v>0</v>
      </c>
      <c r="IB30" s="59">
        <f>Debt!IB31</f>
        <v>0</v>
      </c>
      <c r="IC30" s="59">
        <f>Debt!IC31</f>
        <v>0</v>
      </c>
      <c r="ID30" s="59">
        <f>Debt!ID31</f>
        <v>0</v>
      </c>
      <c r="IE30" s="59">
        <f>Debt!IE31</f>
        <v>0</v>
      </c>
      <c r="IF30" s="59">
        <f>Debt!IF31</f>
        <v>0</v>
      </c>
      <c r="IG30" s="59">
        <f>Debt!IG31</f>
        <v>0</v>
      </c>
      <c r="IH30" s="59">
        <f>Debt!IH31</f>
        <v>0</v>
      </c>
      <c r="II30" s="59">
        <f>Debt!II31</f>
        <v>0</v>
      </c>
      <c r="IJ30" s="59">
        <f>Debt!IJ31</f>
        <v>0</v>
      </c>
      <c r="IK30" s="59">
        <f>Debt!IK31</f>
        <v>0</v>
      </c>
      <c r="IL30" s="59">
        <f>Debt!IL31</f>
        <v>0</v>
      </c>
    </row>
    <row r="31" spans="2:246" s="48" customFormat="1" x14ac:dyDescent="0.2">
      <c r="B31" s="7" t="s">
        <v>198</v>
      </c>
      <c r="C31" s="56" t="s">
        <v>283</v>
      </c>
      <c r="D31" s="45"/>
      <c r="G31" s="59">
        <f>Debt!G25</f>
        <v>0</v>
      </c>
      <c r="H31" s="59">
        <f>Debt!H25</f>
        <v>0</v>
      </c>
      <c r="I31" s="59">
        <f>Debt!I25</f>
        <v>0</v>
      </c>
      <c r="J31" s="59">
        <f>Debt!J25</f>
        <v>0</v>
      </c>
      <c r="K31" s="59">
        <f>Debt!K25</f>
        <v>0</v>
      </c>
      <c r="L31" s="59">
        <f>Debt!L25</f>
        <v>0</v>
      </c>
      <c r="M31" s="59">
        <f>Debt!M25</f>
        <v>0</v>
      </c>
      <c r="N31" s="59">
        <f>Debt!N25</f>
        <v>0</v>
      </c>
      <c r="O31" s="59">
        <f>Debt!O25</f>
        <v>0</v>
      </c>
      <c r="P31" s="59">
        <f>Debt!P25</f>
        <v>0</v>
      </c>
      <c r="Q31" s="59">
        <f>Debt!Q25</f>
        <v>0</v>
      </c>
      <c r="R31" s="59">
        <f>Debt!R25</f>
        <v>0</v>
      </c>
      <c r="S31" s="59">
        <f>Debt!S25</f>
        <v>0</v>
      </c>
      <c r="T31" s="59">
        <f>Debt!T25</f>
        <v>0</v>
      </c>
      <c r="U31" s="59">
        <f>Debt!U25</f>
        <v>0</v>
      </c>
      <c r="V31" s="59">
        <f>Debt!V25</f>
        <v>0</v>
      </c>
      <c r="W31" s="59">
        <f>Debt!W25</f>
        <v>0</v>
      </c>
      <c r="X31" s="59">
        <f>Debt!X25</f>
        <v>0</v>
      </c>
      <c r="Y31" s="59">
        <f>Debt!Y25</f>
        <v>0</v>
      </c>
      <c r="Z31" s="59">
        <f>Debt!Z25</f>
        <v>0</v>
      </c>
      <c r="AA31" s="59">
        <f>Debt!AA25</f>
        <v>0</v>
      </c>
      <c r="AB31" s="59">
        <f>Debt!AB25</f>
        <v>0</v>
      </c>
      <c r="AC31" s="59">
        <f>Debt!AC25</f>
        <v>0</v>
      </c>
      <c r="AD31" s="59">
        <f>Debt!AD25</f>
        <v>0</v>
      </c>
      <c r="AE31" s="59">
        <f>Debt!AE25</f>
        <v>0</v>
      </c>
      <c r="AF31" s="59">
        <f>Debt!AF25</f>
        <v>0</v>
      </c>
      <c r="AG31" s="59">
        <f>Debt!AG25</f>
        <v>0</v>
      </c>
      <c r="AH31" s="59">
        <f>Debt!AH25</f>
        <v>0</v>
      </c>
      <c r="AI31" s="59">
        <f>Debt!AI25</f>
        <v>0</v>
      </c>
      <c r="AJ31" s="59">
        <f>Debt!AJ25</f>
        <v>0</v>
      </c>
      <c r="AK31" s="59">
        <f>Debt!AK25</f>
        <v>0</v>
      </c>
      <c r="AL31" s="59">
        <f>Debt!AL25</f>
        <v>0</v>
      </c>
      <c r="AM31" s="59">
        <f>Debt!AM25</f>
        <v>0</v>
      </c>
      <c r="AN31" s="59">
        <f>Debt!AN25</f>
        <v>0</v>
      </c>
      <c r="AO31" s="59">
        <f>Debt!AO25</f>
        <v>0</v>
      </c>
      <c r="AP31" s="59">
        <f>Debt!AP25</f>
        <v>0</v>
      </c>
      <c r="AQ31" s="59">
        <f>Debt!AQ25</f>
        <v>0</v>
      </c>
      <c r="AR31" s="59">
        <f>Debt!AR25</f>
        <v>0</v>
      </c>
      <c r="AS31" s="59">
        <f>Debt!AS25</f>
        <v>0</v>
      </c>
      <c r="AT31" s="59">
        <f>Debt!AT25</f>
        <v>0</v>
      </c>
      <c r="AU31" s="59">
        <f>Debt!AU25</f>
        <v>0</v>
      </c>
      <c r="AV31" s="59">
        <f>Debt!AV25</f>
        <v>0</v>
      </c>
      <c r="AW31" s="59">
        <f>Debt!AW25</f>
        <v>0</v>
      </c>
      <c r="AX31" s="59">
        <f>Debt!AX25</f>
        <v>0</v>
      </c>
      <c r="AY31" s="59">
        <f>Debt!AY25</f>
        <v>0</v>
      </c>
      <c r="AZ31" s="59">
        <f>Debt!AZ25</f>
        <v>0</v>
      </c>
      <c r="BA31" s="59">
        <f>Debt!BA25</f>
        <v>0</v>
      </c>
      <c r="BB31" s="59">
        <f>Debt!BB25</f>
        <v>0</v>
      </c>
      <c r="BC31" s="59">
        <f>Debt!BC25</f>
        <v>0</v>
      </c>
      <c r="BD31" s="59">
        <f>Debt!BD25</f>
        <v>0</v>
      </c>
      <c r="BE31" s="59">
        <f>Debt!BE25</f>
        <v>0</v>
      </c>
      <c r="BF31" s="59">
        <f>Debt!BF25</f>
        <v>0</v>
      </c>
      <c r="BG31" s="59">
        <f>Debt!BG25</f>
        <v>0</v>
      </c>
      <c r="BH31" s="59">
        <f>Debt!BH25</f>
        <v>0</v>
      </c>
      <c r="BI31" s="59">
        <f>Debt!BI25</f>
        <v>0</v>
      </c>
      <c r="BJ31" s="59">
        <f>Debt!BJ25</f>
        <v>0</v>
      </c>
      <c r="BK31" s="59">
        <f>Debt!BK25</f>
        <v>0</v>
      </c>
      <c r="BL31" s="59">
        <f>Debt!BL25</f>
        <v>0</v>
      </c>
      <c r="BM31" s="59">
        <f>Debt!BM25</f>
        <v>0</v>
      </c>
      <c r="BN31" s="59">
        <f>Debt!BN25</f>
        <v>0</v>
      </c>
      <c r="BO31" s="59">
        <f>Debt!BO25</f>
        <v>0</v>
      </c>
      <c r="BP31" s="59">
        <f>Debt!BP25</f>
        <v>0</v>
      </c>
      <c r="BQ31" s="59">
        <f>Debt!BQ25</f>
        <v>0</v>
      </c>
      <c r="BR31" s="59">
        <f>Debt!BR25</f>
        <v>0</v>
      </c>
      <c r="BS31" s="59">
        <f>Debt!BS25</f>
        <v>0</v>
      </c>
      <c r="BT31" s="59">
        <f>Debt!BT25</f>
        <v>0</v>
      </c>
      <c r="BU31" s="59">
        <f>Debt!BU25</f>
        <v>0</v>
      </c>
      <c r="BV31" s="59">
        <f>Debt!BV25</f>
        <v>0</v>
      </c>
      <c r="BW31" s="59">
        <f>Debt!BW25</f>
        <v>0</v>
      </c>
      <c r="BX31" s="59">
        <f>Debt!BX25</f>
        <v>0</v>
      </c>
      <c r="BY31" s="59">
        <f>Debt!BY25</f>
        <v>0</v>
      </c>
      <c r="BZ31" s="59">
        <f>Debt!BZ25</f>
        <v>0</v>
      </c>
      <c r="CA31" s="59">
        <f>Debt!CA25</f>
        <v>0</v>
      </c>
      <c r="CB31" s="59">
        <f>Debt!CB25</f>
        <v>0</v>
      </c>
      <c r="CC31" s="59">
        <f>Debt!CC25</f>
        <v>0</v>
      </c>
      <c r="CD31" s="59">
        <f>Debt!CD25</f>
        <v>0</v>
      </c>
      <c r="CE31" s="59">
        <f>Debt!CE25</f>
        <v>0</v>
      </c>
      <c r="CF31" s="59">
        <f>Debt!CF25</f>
        <v>0</v>
      </c>
      <c r="CG31" s="59">
        <f>Debt!CG25</f>
        <v>0</v>
      </c>
      <c r="CH31" s="59">
        <f>Debt!CH25</f>
        <v>0</v>
      </c>
      <c r="CI31" s="59">
        <f>Debt!CI25</f>
        <v>0</v>
      </c>
      <c r="CJ31" s="59">
        <f>Debt!CJ25</f>
        <v>0</v>
      </c>
      <c r="CK31" s="59">
        <f>Debt!CK25</f>
        <v>0</v>
      </c>
      <c r="CL31" s="59">
        <f>Debt!CL25</f>
        <v>0</v>
      </c>
      <c r="CM31" s="59">
        <f>Debt!CM25</f>
        <v>0</v>
      </c>
      <c r="CN31" s="59">
        <f>Debt!CN25</f>
        <v>0</v>
      </c>
      <c r="CO31" s="59">
        <f>Debt!CO25</f>
        <v>0</v>
      </c>
      <c r="CP31" s="59">
        <f>Debt!CP25</f>
        <v>0</v>
      </c>
      <c r="CQ31" s="59">
        <f>Debt!CQ25</f>
        <v>0</v>
      </c>
      <c r="CR31" s="59">
        <f>Debt!CR25</f>
        <v>0</v>
      </c>
      <c r="CS31" s="59">
        <f>Debt!CS25</f>
        <v>0</v>
      </c>
      <c r="CT31" s="59">
        <f>Debt!CT25</f>
        <v>0</v>
      </c>
      <c r="CU31" s="59">
        <f>Debt!CU25</f>
        <v>0</v>
      </c>
      <c r="CV31" s="59">
        <f>Debt!CV25</f>
        <v>0</v>
      </c>
      <c r="CW31" s="59">
        <f>Debt!CW25</f>
        <v>0</v>
      </c>
      <c r="CX31" s="59">
        <f>Debt!CX25</f>
        <v>0</v>
      </c>
      <c r="CY31" s="59">
        <f>Debt!CY25</f>
        <v>0</v>
      </c>
      <c r="CZ31" s="59">
        <f>Debt!CZ25</f>
        <v>0</v>
      </c>
      <c r="DA31" s="59">
        <f>Debt!DA25</f>
        <v>0</v>
      </c>
      <c r="DB31" s="59">
        <f>Debt!DB25</f>
        <v>0</v>
      </c>
      <c r="DC31" s="59">
        <f>Debt!DC25</f>
        <v>0</v>
      </c>
      <c r="DD31" s="59">
        <f>Debt!DD25</f>
        <v>0</v>
      </c>
      <c r="DE31" s="59">
        <f>Debt!DE25</f>
        <v>0</v>
      </c>
      <c r="DF31" s="59">
        <f>Debt!DF25</f>
        <v>0</v>
      </c>
      <c r="DG31" s="59">
        <f>Debt!DG25</f>
        <v>0</v>
      </c>
      <c r="DH31" s="59">
        <f>Debt!DH25</f>
        <v>0</v>
      </c>
      <c r="DI31" s="59">
        <f>Debt!DI25</f>
        <v>0</v>
      </c>
      <c r="DJ31" s="59">
        <f>Debt!DJ25</f>
        <v>0</v>
      </c>
      <c r="DK31" s="59">
        <f>Debt!DK25</f>
        <v>0</v>
      </c>
      <c r="DL31" s="59">
        <f>Debt!DL25</f>
        <v>0</v>
      </c>
      <c r="DM31" s="59">
        <f>Debt!DM25</f>
        <v>0</v>
      </c>
      <c r="DN31" s="59">
        <f>Debt!DN25</f>
        <v>0</v>
      </c>
      <c r="DO31" s="59">
        <f>Debt!DO25</f>
        <v>0</v>
      </c>
      <c r="DP31" s="59">
        <f>Debt!DP25</f>
        <v>0</v>
      </c>
      <c r="DQ31" s="59">
        <f>Debt!DQ25</f>
        <v>0</v>
      </c>
      <c r="DR31" s="59">
        <f>Debt!DR25</f>
        <v>0</v>
      </c>
      <c r="DS31" s="59">
        <f>Debt!DS25</f>
        <v>0</v>
      </c>
      <c r="DT31" s="59">
        <f>Debt!DT25</f>
        <v>0</v>
      </c>
      <c r="DU31" s="59">
        <f>Debt!DU25</f>
        <v>0</v>
      </c>
      <c r="DV31" s="59">
        <f>Debt!DV25</f>
        <v>0</v>
      </c>
      <c r="DW31" s="59">
        <f>Debt!DW25</f>
        <v>0</v>
      </c>
      <c r="DX31" s="59">
        <f>Debt!DX25</f>
        <v>0</v>
      </c>
      <c r="DY31" s="59">
        <f>Debt!DY25</f>
        <v>0</v>
      </c>
      <c r="DZ31" s="59">
        <f>Debt!DZ25</f>
        <v>0</v>
      </c>
      <c r="EA31" s="59">
        <f>Debt!EA25</f>
        <v>0</v>
      </c>
      <c r="EB31" s="59">
        <f>Debt!EB25</f>
        <v>0</v>
      </c>
      <c r="EC31" s="59">
        <f>Debt!EC25</f>
        <v>0</v>
      </c>
      <c r="ED31" s="59">
        <f>Debt!ED25</f>
        <v>0</v>
      </c>
      <c r="EE31" s="59">
        <f>Debt!EE25</f>
        <v>0</v>
      </c>
      <c r="EF31" s="59">
        <f>Debt!EF25</f>
        <v>0</v>
      </c>
      <c r="EG31" s="59">
        <f>Debt!EG25</f>
        <v>0</v>
      </c>
      <c r="EH31" s="59">
        <f>Debt!EH25</f>
        <v>0</v>
      </c>
      <c r="EI31" s="59">
        <f>Debt!EI25</f>
        <v>0</v>
      </c>
      <c r="EJ31" s="59">
        <f>Debt!EJ25</f>
        <v>0</v>
      </c>
      <c r="EK31" s="59">
        <f>Debt!EK25</f>
        <v>0</v>
      </c>
      <c r="EL31" s="59">
        <f>Debt!EL25</f>
        <v>0</v>
      </c>
      <c r="EM31" s="59">
        <f>Debt!EM25</f>
        <v>0</v>
      </c>
      <c r="EN31" s="59">
        <f>Debt!EN25</f>
        <v>0</v>
      </c>
      <c r="EO31" s="59">
        <f>Debt!EO25</f>
        <v>0</v>
      </c>
      <c r="EP31" s="59">
        <f>Debt!EP25</f>
        <v>0</v>
      </c>
      <c r="EQ31" s="59">
        <f>Debt!EQ25</f>
        <v>0</v>
      </c>
      <c r="ER31" s="59">
        <f>Debt!ER25</f>
        <v>0</v>
      </c>
      <c r="ES31" s="59">
        <f>Debt!ES25</f>
        <v>0</v>
      </c>
      <c r="ET31" s="59">
        <f>Debt!ET25</f>
        <v>0</v>
      </c>
      <c r="EU31" s="59">
        <f>Debt!EU25</f>
        <v>0</v>
      </c>
      <c r="EV31" s="59">
        <f>Debt!EV25</f>
        <v>0</v>
      </c>
      <c r="EW31" s="59">
        <f>Debt!EW25</f>
        <v>0</v>
      </c>
      <c r="EX31" s="59">
        <f>Debt!EX25</f>
        <v>0</v>
      </c>
      <c r="EY31" s="59">
        <f>Debt!EY25</f>
        <v>0</v>
      </c>
      <c r="EZ31" s="59">
        <f>Debt!EZ25</f>
        <v>0</v>
      </c>
      <c r="FA31" s="59">
        <f>Debt!FA25</f>
        <v>0</v>
      </c>
      <c r="FB31" s="59">
        <f>Debt!FB25</f>
        <v>0</v>
      </c>
      <c r="FC31" s="59">
        <f>Debt!FC25</f>
        <v>0</v>
      </c>
      <c r="FD31" s="59">
        <f>Debt!FD25</f>
        <v>0</v>
      </c>
      <c r="FE31" s="59">
        <f>Debt!FE25</f>
        <v>0</v>
      </c>
      <c r="FF31" s="59">
        <f>Debt!FF25</f>
        <v>0</v>
      </c>
      <c r="FG31" s="59">
        <f>Debt!FG25</f>
        <v>0</v>
      </c>
      <c r="FH31" s="59">
        <f>Debt!FH25</f>
        <v>0</v>
      </c>
      <c r="FI31" s="59">
        <f>Debt!FI25</f>
        <v>0</v>
      </c>
      <c r="FJ31" s="59">
        <f>Debt!FJ25</f>
        <v>0</v>
      </c>
      <c r="FK31" s="59">
        <f>Debt!FK25</f>
        <v>0</v>
      </c>
      <c r="FL31" s="59">
        <f>Debt!FL25</f>
        <v>0</v>
      </c>
      <c r="FM31" s="59">
        <f>Debt!FM25</f>
        <v>0</v>
      </c>
      <c r="FN31" s="59">
        <f>Debt!FN25</f>
        <v>0</v>
      </c>
      <c r="FO31" s="59">
        <f>Debt!FO25</f>
        <v>0</v>
      </c>
      <c r="FP31" s="59">
        <f>Debt!FP25</f>
        <v>0</v>
      </c>
      <c r="FQ31" s="59">
        <f>Debt!FQ25</f>
        <v>0</v>
      </c>
      <c r="FR31" s="59">
        <f>Debt!FR25</f>
        <v>0</v>
      </c>
      <c r="FS31" s="59">
        <f>Debt!FS25</f>
        <v>0</v>
      </c>
      <c r="FT31" s="59">
        <f>Debt!FT25</f>
        <v>0</v>
      </c>
      <c r="FU31" s="59">
        <f>Debt!FU25</f>
        <v>0</v>
      </c>
      <c r="FV31" s="59">
        <f>Debt!FV25</f>
        <v>0</v>
      </c>
      <c r="FW31" s="59">
        <f>Debt!FW25</f>
        <v>0</v>
      </c>
      <c r="FX31" s="59">
        <f>Debt!FX25</f>
        <v>0</v>
      </c>
      <c r="FY31" s="59">
        <f>Debt!FY25</f>
        <v>0</v>
      </c>
      <c r="FZ31" s="59">
        <f>Debt!FZ25</f>
        <v>0</v>
      </c>
      <c r="GA31" s="59">
        <f>Debt!GA25</f>
        <v>0</v>
      </c>
      <c r="GB31" s="59">
        <f>Debt!GB25</f>
        <v>0</v>
      </c>
      <c r="GC31" s="59">
        <f>Debt!GC25</f>
        <v>0</v>
      </c>
      <c r="GD31" s="59">
        <f>Debt!GD25</f>
        <v>0</v>
      </c>
      <c r="GE31" s="59">
        <f>Debt!GE25</f>
        <v>0</v>
      </c>
      <c r="GF31" s="59">
        <f>Debt!GF25</f>
        <v>0</v>
      </c>
      <c r="GG31" s="59">
        <f>Debt!GG25</f>
        <v>0</v>
      </c>
      <c r="GH31" s="59">
        <f>Debt!GH25</f>
        <v>0</v>
      </c>
      <c r="GI31" s="59">
        <f>Debt!GI25</f>
        <v>0</v>
      </c>
      <c r="GJ31" s="59">
        <f>Debt!GJ25</f>
        <v>0</v>
      </c>
      <c r="GK31" s="59">
        <f>Debt!GK25</f>
        <v>0</v>
      </c>
      <c r="GL31" s="59">
        <f>Debt!GL25</f>
        <v>0</v>
      </c>
      <c r="GM31" s="59">
        <f>Debt!GM25</f>
        <v>0</v>
      </c>
      <c r="GN31" s="59">
        <f>Debt!GN25</f>
        <v>0</v>
      </c>
      <c r="GO31" s="59">
        <f>Debt!GO25</f>
        <v>0</v>
      </c>
      <c r="GP31" s="59">
        <f>Debt!GP25</f>
        <v>0</v>
      </c>
      <c r="GQ31" s="59">
        <f>Debt!GQ25</f>
        <v>0</v>
      </c>
      <c r="GR31" s="59">
        <f>Debt!GR25</f>
        <v>0</v>
      </c>
      <c r="GS31" s="59">
        <f>Debt!GS25</f>
        <v>0</v>
      </c>
      <c r="GT31" s="59">
        <f>Debt!GT25</f>
        <v>0</v>
      </c>
      <c r="GU31" s="59">
        <f>Debt!GU25</f>
        <v>0</v>
      </c>
      <c r="GV31" s="59">
        <f>Debt!GV25</f>
        <v>0</v>
      </c>
      <c r="GW31" s="59">
        <f>Debt!GW25</f>
        <v>0</v>
      </c>
      <c r="GX31" s="59">
        <f>Debt!GX25</f>
        <v>0</v>
      </c>
      <c r="GY31" s="59">
        <f>Debt!GY25</f>
        <v>0</v>
      </c>
      <c r="GZ31" s="59">
        <f>Debt!GZ25</f>
        <v>0</v>
      </c>
      <c r="HA31" s="59">
        <f>Debt!HA25</f>
        <v>0</v>
      </c>
      <c r="HB31" s="59">
        <f>Debt!HB25</f>
        <v>0</v>
      </c>
      <c r="HC31" s="59">
        <f>Debt!HC25</f>
        <v>0</v>
      </c>
      <c r="HD31" s="59">
        <f>Debt!HD25</f>
        <v>0</v>
      </c>
      <c r="HE31" s="59">
        <f>Debt!HE25</f>
        <v>0</v>
      </c>
      <c r="HF31" s="59">
        <f>Debt!HF25</f>
        <v>0</v>
      </c>
      <c r="HG31" s="59">
        <f>Debt!HG25</f>
        <v>0</v>
      </c>
      <c r="HH31" s="59">
        <f>Debt!HH25</f>
        <v>0</v>
      </c>
      <c r="HI31" s="59">
        <f>Debt!HI25</f>
        <v>0</v>
      </c>
      <c r="HJ31" s="59">
        <f>Debt!HJ25</f>
        <v>0</v>
      </c>
      <c r="HK31" s="59">
        <f>Debt!HK25</f>
        <v>0</v>
      </c>
      <c r="HL31" s="59">
        <f>Debt!HL25</f>
        <v>0</v>
      </c>
      <c r="HM31" s="59">
        <f>Debt!HM25</f>
        <v>0</v>
      </c>
      <c r="HN31" s="59">
        <f>Debt!HN25</f>
        <v>0</v>
      </c>
      <c r="HO31" s="59">
        <f>Debt!HO25</f>
        <v>0</v>
      </c>
      <c r="HP31" s="59">
        <f>Debt!HP25</f>
        <v>0</v>
      </c>
      <c r="HQ31" s="59">
        <f>Debt!HQ25</f>
        <v>0</v>
      </c>
      <c r="HR31" s="59">
        <f>Debt!HR25</f>
        <v>0</v>
      </c>
      <c r="HS31" s="59">
        <f>Debt!HS25</f>
        <v>0</v>
      </c>
      <c r="HT31" s="59">
        <f>Debt!HT25</f>
        <v>0</v>
      </c>
      <c r="HU31" s="59">
        <f>Debt!HU25</f>
        <v>0</v>
      </c>
      <c r="HV31" s="59">
        <f>Debt!HV25</f>
        <v>0</v>
      </c>
      <c r="HW31" s="59">
        <f>Debt!HW25</f>
        <v>0</v>
      </c>
      <c r="HX31" s="59">
        <f>Debt!HX25</f>
        <v>0</v>
      </c>
      <c r="HY31" s="59">
        <f>Debt!HY25</f>
        <v>0</v>
      </c>
      <c r="HZ31" s="59">
        <f>Debt!HZ25</f>
        <v>0</v>
      </c>
      <c r="IA31" s="59">
        <f>Debt!IA25</f>
        <v>0</v>
      </c>
      <c r="IB31" s="59">
        <f>Debt!IB25</f>
        <v>0</v>
      </c>
      <c r="IC31" s="59">
        <f>Debt!IC25</f>
        <v>0</v>
      </c>
      <c r="ID31" s="59">
        <f>Debt!ID25</f>
        <v>0</v>
      </c>
      <c r="IE31" s="59">
        <f>Debt!IE25</f>
        <v>0</v>
      </c>
      <c r="IF31" s="59">
        <f>Debt!IF25</f>
        <v>0</v>
      </c>
      <c r="IG31" s="59">
        <f>Debt!IG25</f>
        <v>0</v>
      </c>
      <c r="IH31" s="59">
        <f>Debt!IH25</f>
        <v>0</v>
      </c>
      <c r="II31" s="59">
        <f>Debt!II25</f>
        <v>0</v>
      </c>
      <c r="IJ31" s="59">
        <f>Debt!IJ25</f>
        <v>0</v>
      </c>
      <c r="IK31" s="59">
        <f>Debt!IK25</f>
        <v>0</v>
      </c>
      <c r="IL31" s="59">
        <f>Debt!IL25</f>
        <v>0</v>
      </c>
    </row>
    <row r="32" spans="2:246" s="48" customFormat="1" x14ac:dyDescent="0.2">
      <c r="B32" s="7" t="s">
        <v>199</v>
      </c>
      <c r="C32" s="56" t="s">
        <v>283</v>
      </c>
      <c r="D32" s="44"/>
      <c r="G32" s="116">
        <f ca="1">-MIN(SUM(G13,G21:G31),0)</f>
        <v>941.3236842443232</v>
      </c>
      <c r="H32" s="59">
        <f t="shared" ref="H32:BS32" ca="1" si="27">-MIN(SUM(H13,H21:H31),0)</f>
        <v>2479.1403965730901</v>
      </c>
      <c r="I32" s="59">
        <f t="shared" ca="1" si="27"/>
        <v>1679.1403965730904</v>
      </c>
      <c r="J32" s="59">
        <f t="shared" ca="1" si="27"/>
        <v>1429.1403965730904</v>
      </c>
      <c r="K32" s="59">
        <f t="shared" ca="1" si="27"/>
        <v>1429.1403965730904</v>
      </c>
      <c r="L32" s="59">
        <f t="shared" ca="1" si="27"/>
        <v>3035.1735215730901</v>
      </c>
      <c r="M32" s="59">
        <f t="shared" ca="1" si="27"/>
        <v>1033.8397715730903</v>
      </c>
      <c r="N32" s="59">
        <f t="shared" ca="1" si="27"/>
        <v>3075.1403965730901</v>
      </c>
      <c r="O32" s="59">
        <f t="shared" ca="1" si="27"/>
        <v>3075.1403965730901</v>
      </c>
      <c r="P32" s="59">
        <f t="shared" ca="1" si="27"/>
        <v>4228.50602157309</v>
      </c>
      <c r="Q32" s="59">
        <f t="shared" ca="1" si="27"/>
        <v>8040.1403965730897</v>
      </c>
      <c r="R32" s="59">
        <f t="shared" ca="1" si="27"/>
        <v>8990.1403965730897</v>
      </c>
      <c r="S32" s="59">
        <f t="shared" ca="1" si="27"/>
        <v>0</v>
      </c>
      <c r="T32" s="59">
        <f t="shared" ca="1" si="27"/>
        <v>0</v>
      </c>
      <c r="U32" s="59">
        <f t="shared" ca="1" si="27"/>
        <v>0</v>
      </c>
      <c r="V32" s="59">
        <f t="shared" ca="1" si="27"/>
        <v>0</v>
      </c>
      <c r="W32" s="59">
        <f t="shared" ca="1" si="27"/>
        <v>0</v>
      </c>
      <c r="X32" s="59">
        <f t="shared" ca="1" si="27"/>
        <v>0</v>
      </c>
      <c r="Y32" s="59">
        <f t="shared" ca="1" si="27"/>
        <v>0</v>
      </c>
      <c r="Z32" s="59">
        <f t="shared" ca="1" si="27"/>
        <v>0</v>
      </c>
      <c r="AA32" s="59">
        <f t="shared" ca="1" si="27"/>
        <v>0</v>
      </c>
      <c r="AB32" s="59">
        <f t="shared" ca="1" si="27"/>
        <v>0</v>
      </c>
      <c r="AC32" s="59">
        <f t="shared" ca="1" si="27"/>
        <v>0</v>
      </c>
      <c r="AD32" s="59">
        <f t="shared" ca="1" si="27"/>
        <v>0</v>
      </c>
      <c r="AE32" s="59">
        <f t="shared" ca="1" si="27"/>
        <v>0</v>
      </c>
      <c r="AF32" s="59">
        <f t="shared" ca="1" si="27"/>
        <v>0</v>
      </c>
      <c r="AG32" s="59">
        <f t="shared" ca="1" si="27"/>
        <v>0</v>
      </c>
      <c r="AH32" s="59">
        <f t="shared" ca="1" si="27"/>
        <v>0</v>
      </c>
      <c r="AI32" s="59">
        <f t="shared" ca="1" si="27"/>
        <v>0</v>
      </c>
      <c r="AJ32" s="59">
        <f t="shared" ca="1" si="27"/>
        <v>0</v>
      </c>
      <c r="AK32" s="59">
        <f t="shared" ca="1" si="27"/>
        <v>0</v>
      </c>
      <c r="AL32" s="59">
        <f t="shared" ca="1" si="27"/>
        <v>0</v>
      </c>
      <c r="AM32" s="59">
        <f t="shared" ca="1" si="27"/>
        <v>0</v>
      </c>
      <c r="AN32" s="59">
        <f t="shared" ca="1" si="27"/>
        <v>0</v>
      </c>
      <c r="AO32" s="59">
        <f t="shared" ca="1" si="27"/>
        <v>0</v>
      </c>
      <c r="AP32" s="59">
        <f t="shared" ca="1" si="27"/>
        <v>0</v>
      </c>
      <c r="AQ32" s="59">
        <f t="shared" ca="1" si="27"/>
        <v>0</v>
      </c>
      <c r="AR32" s="59">
        <f t="shared" ca="1" si="27"/>
        <v>0</v>
      </c>
      <c r="AS32" s="59">
        <f t="shared" ca="1" si="27"/>
        <v>0</v>
      </c>
      <c r="AT32" s="59">
        <f t="shared" ca="1" si="27"/>
        <v>0</v>
      </c>
      <c r="AU32" s="59">
        <f t="shared" ca="1" si="27"/>
        <v>0</v>
      </c>
      <c r="AV32" s="59">
        <f t="shared" ca="1" si="27"/>
        <v>0</v>
      </c>
      <c r="AW32" s="59">
        <f t="shared" ca="1" si="27"/>
        <v>0</v>
      </c>
      <c r="AX32" s="59">
        <f t="shared" ca="1" si="27"/>
        <v>0</v>
      </c>
      <c r="AY32" s="59">
        <f t="shared" ca="1" si="27"/>
        <v>0</v>
      </c>
      <c r="AZ32" s="59">
        <f t="shared" ca="1" si="27"/>
        <v>0</v>
      </c>
      <c r="BA32" s="59">
        <f t="shared" ca="1" si="27"/>
        <v>0</v>
      </c>
      <c r="BB32" s="59">
        <f t="shared" ca="1" si="27"/>
        <v>0</v>
      </c>
      <c r="BC32" s="59">
        <f t="shared" ca="1" si="27"/>
        <v>0</v>
      </c>
      <c r="BD32" s="59">
        <f t="shared" ca="1" si="27"/>
        <v>0</v>
      </c>
      <c r="BE32" s="59">
        <f t="shared" ca="1" si="27"/>
        <v>0</v>
      </c>
      <c r="BF32" s="59">
        <f t="shared" ca="1" si="27"/>
        <v>0</v>
      </c>
      <c r="BG32" s="59">
        <f t="shared" ca="1" si="27"/>
        <v>0</v>
      </c>
      <c r="BH32" s="59">
        <f t="shared" ca="1" si="27"/>
        <v>0</v>
      </c>
      <c r="BI32" s="59">
        <f t="shared" ca="1" si="27"/>
        <v>0</v>
      </c>
      <c r="BJ32" s="59">
        <f t="shared" ca="1" si="27"/>
        <v>0</v>
      </c>
      <c r="BK32" s="59">
        <f t="shared" ca="1" si="27"/>
        <v>0</v>
      </c>
      <c r="BL32" s="59">
        <f t="shared" ca="1" si="27"/>
        <v>0</v>
      </c>
      <c r="BM32" s="59">
        <f t="shared" ca="1" si="27"/>
        <v>0</v>
      </c>
      <c r="BN32" s="59">
        <f t="shared" ca="1" si="27"/>
        <v>0</v>
      </c>
      <c r="BO32" s="59">
        <f t="shared" ca="1" si="27"/>
        <v>0</v>
      </c>
      <c r="BP32" s="59">
        <f t="shared" ca="1" si="27"/>
        <v>0</v>
      </c>
      <c r="BQ32" s="59">
        <f t="shared" ca="1" si="27"/>
        <v>0</v>
      </c>
      <c r="BR32" s="59">
        <f t="shared" ca="1" si="27"/>
        <v>0</v>
      </c>
      <c r="BS32" s="59">
        <f t="shared" ca="1" si="27"/>
        <v>0</v>
      </c>
      <c r="BT32" s="59">
        <f t="shared" ref="BT32:EE32" ca="1" si="28">-MIN(SUM(BT13,BT21:BT31),0)</f>
        <v>0</v>
      </c>
      <c r="BU32" s="59">
        <f t="shared" ca="1" si="28"/>
        <v>0</v>
      </c>
      <c r="BV32" s="59">
        <f t="shared" ca="1" si="28"/>
        <v>0</v>
      </c>
      <c r="BW32" s="59">
        <f t="shared" ca="1" si="28"/>
        <v>0</v>
      </c>
      <c r="BX32" s="59">
        <f t="shared" ca="1" si="28"/>
        <v>0</v>
      </c>
      <c r="BY32" s="59">
        <f t="shared" ca="1" si="28"/>
        <v>0</v>
      </c>
      <c r="BZ32" s="59">
        <f t="shared" ca="1" si="28"/>
        <v>0</v>
      </c>
      <c r="CA32" s="59">
        <f t="shared" ca="1" si="28"/>
        <v>0</v>
      </c>
      <c r="CB32" s="59">
        <f t="shared" ca="1" si="28"/>
        <v>0</v>
      </c>
      <c r="CC32" s="59">
        <f t="shared" ca="1" si="28"/>
        <v>0</v>
      </c>
      <c r="CD32" s="59">
        <f t="shared" ca="1" si="28"/>
        <v>0</v>
      </c>
      <c r="CE32" s="59">
        <f t="shared" ca="1" si="28"/>
        <v>0</v>
      </c>
      <c r="CF32" s="59">
        <f t="shared" ca="1" si="28"/>
        <v>0</v>
      </c>
      <c r="CG32" s="59">
        <f t="shared" ca="1" si="28"/>
        <v>0</v>
      </c>
      <c r="CH32" s="59">
        <f t="shared" ca="1" si="28"/>
        <v>0</v>
      </c>
      <c r="CI32" s="59">
        <f t="shared" ca="1" si="28"/>
        <v>0</v>
      </c>
      <c r="CJ32" s="59">
        <f t="shared" ca="1" si="28"/>
        <v>0</v>
      </c>
      <c r="CK32" s="59">
        <f t="shared" ca="1" si="28"/>
        <v>0</v>
      </c>
      <c r="CL32" s="59">
        <f t="shared" ca="1" si="28"/>
        <v>0</v>
      </c>
      <c r="CM32" s="59">
        <f t="shared" ca="1" si="28"/>
        <v>0</v>
      </c>
      <c r="CN32" s="59">
        <f t="shared" ca="1" si="28"/>
        <v>0</v>
      </c>
      <c r="CO32" s="59">
        <f t="shared" ca="1" si="28"/>
        <v>0</v>
      </c>
      <c r="CP32" s="59">
        <f t="shared" ca="1" si="28"/>
        <v>0</v>
      </c>
      <c r="CQ32" s="59">
        <f t="shared" ca="1" si="28"/>
        <v>0</v>
      </c>
      <c r="CR32" s="59">
        <f t="shared" ca="1" si="28"/>
        <v>0</v>
      </c>
      <c r="CS32" s="59">
        <f t="shared" ca="1" si="28"/>
        <v>0</v>
      </c>
      <c r="CT32" s="59">
        <f t="shared" ca="1" si="28"/>
        <v>0</v>
      </c>
      <c r="CU32" s="59">
        <f t="shared" ca="1" si="28"/>
        <v>0</v>
      </c>
      <c r="CV32" s="59">
        <f t="shared" ca="1" si="28"/>
        <v>0</v>
      </c>
      <c r="CW32" s="59">
        <f t="shared" ca="1" si="28"/>
        <v>0</v>
      </c>
      <c r="CX32" s="59">
        <f t="shared" ca="1" si="28"/>
        <v>0</v>
      </c>
      <c r="CY32" s="59">
        <f t="shared" ca="1" si="28"/>
        <v>0</v>
      </c>
      <c r="CZ32" s="59">
        <f t="shared" ca="1" si="28"/>
        <v>0</v>
      </c>
      <c r="DA32" s="59">
        <f t="shared" ca="1" si="28"/>
        <v>0</v>
      </c>
      <c r="DB32" s="59">
        <f t="shared" ca="1" si="28"/>
        <v>0</v>
      </c>
      <c r="DC32" s="59">
        <f t="shared" ca="1" si="28"/>
        <v>0</v>
      </c>
      <c r="DD32" s="59">
        <f t="shared" ca="1" si="28"/>
        <v>0</v>
      </c>
      <c r="DE32" s="59">
        <f t="shared" ca="1" si="28"/>
        <v>0</v>
      </c>
      <c r="DF32" s="59">
        <f t="shared" ca="1" si="28"/>
        <v>0</v>
      </c>
      <c r="DG32" s="59">
        <f t="shared" ca="1" si="28"/>
        <v>0</v>
      </c>
      <c r="DH32" s="59">
        <f t="shared" ca="1" si="28"/>
        <v>0</v>
      </c>
      <c r="DI32" s="59">
        <f t="shared" ca="1" si="28"/>
        <v>0</v>
      </c>
      <c r="DJ32" s="59">
        <f t="shared" ca="1" si="28"/>
        <v>0</v>
      </c>
      <c r="DK32" s="59">
        <f t="shared" ca="1" si="28"/>
        <v>0</v>
      </c>
      <c r="DL32" s="59">
        <f t="shared" ca="1" si="28"/>
        <v>0</v>
      </c>
      <c r="DM32" s="59">
        <f t="shared" ca="1" si="28"/>
        <v>0</v>
      </c>
      <c r="DN32" s="59">
        <f t="shared" ca="1" si="28"/>
        <v>0</v>
      </c>
      <c r="DO32" s="59">
        <f t="shared" ca="1" si="28"/>
        <v>0</v>
      </c>
      <c r="DP32" s="59">
        <f t="shared" ca="1" si="28"/>
        <v>0</v>
      </c>
      <c r="DQ32" s="59">
        <f t="shared" ca="1" si="28"/>
        <v>0</v>
      </c>
      <c r="DR32" s="59">
        <f t="shared" ca="1" si="28"/>
        <v>0</v>
      </c>
      <c r="DS32" s="59">
        <f t="shared" ca="1" si="28"/>
        <v>0</v>
      </c>
      <c r="DT32" s="59">
        <f t="shared" ca="1" si="28"/>
        <v>0</v>
      </c>
      <c r="DU32" s="59">
        <f t="shared" ca="1" si="28"/>
        <v>0</v>
      </c>
      <c r="DV32" s="59">
        <f t="shared" ca="1" si="28"/>
        <v>0</v>
      </c>
      <c r="DW32" s="59">
        <f t="shared" ca="1" si="28"/>
        <v>0</v>
      </c>
      <c r="DX32" s="59">
        <f t="shared" ca="1" si="28"/>
        <v>0</v>
      </c>
      <c r="DY32" s="59">
        <f t="shared" ca="1" si="28"/>
        <v>0</v>
      </c>
      <c r="DZ32" s="59">
        <f t="shared" ca="1" si="28"/>
        <v>0</v>
      </c>
      <c r="EA32" s="59">
        <f t="shared" ca="1" si="28"/>
        <v>0</v>
      </c>
      <c r="EB32" s="59">
        <f t="shared" ca="1" si="28"/>
        <v>0</v>
      </c>
      <c r="EC32" s="59">
        <f t="shared" ca="1" si="28"/>
        <v>0</v>
      </c>
      <c r="ED32" s="59">
        <f t="shared" ca="1" si="28"/>
        <v>0</v>
      </c>
      <c r="EE32" s="59">
        <f t="shared" ca="1" si="28"/>
        <v>0</v>
      </c>
      <c r="EF32" s="59">
        <f t="shared" ref="EF32:GQ32" ca="1" si="29">-MIN(SUM(EF13,EF21:EF31),0)</f>
        <v>0</v>
      </c>
      <c r="EG32" s="59">
        <f t="shared" ca="1" si="29"/>
        <v>0</v>
      </c>
      <c r="EH32" s="59">
        <f t="shared" ca="1" si="29"/>
        <v>0</v>
      </c>
      <c r="EI32" s="59">
        <f t="shared" ca="1" si="29"/>
        <v>0</v>
      </c>
      <c r="EJ32" s="59">
        <f t="shared" ca="1" si="29"/>
        <v>0</v>
      </c>
      <c r="EK32" s="59">
        <f t="shared" ca="1" si="29"/>
        <v>0</v>
      </c>
      <c r="EL32" s="59">
        <f t="shared" ca="1" si="29"/>
        <v>0</v>
      </c>
      <c r="EM32" s="59">
        <f t="shared" ca="1" si="29"/>
        <v>0</v>
      </c>
      <c r="EN32" s="59">
        <f t="shared" ca="1" si="29"/>
        <v>0</v>
      </c>
      <c r="EO32" s="59">
        <f t="shared" ca="1" si="29"/>
        <v>0</v>
      </c>
      <c r="EP32" s="59">
        <f t="shared" ca="1" si="29"/>
        <v>0</v>
      </c>
      <c r="EQ32" s="59">
        <f t="shared" ca="1" si="29"/>
        <v>0</v>
      </c>
      <c r="ER32" s="59">
        <f t="shared" ca="1" si="29"/>
        <v>0</v>
      </c>
      <c r="ES32" s="59">
        <f t="shared" ca="1" si="29"/>
        <v>0</v>
      </c>
      <c r="ET32" s="59">
        <f t="shared" ca="1" si="29"/>
        <v>0</v>
      </c>
      <c r="EU32" s="59">
        <f t="shared" ca="1" si="29"/>
        <v>0</v>
      </c>
      <c r="EV32" s="59">
        <f t="shared" ca="1" si="29"/>
        <v>0</v>
      </c>
      <c r="EW32" s="59">
        <f t="shared" ca="1" si="29"/>
        <v>0</v>
      </c>
      <c r="EX32" s="59">
        <f t="shared" ca="1" si="29"/>
        <v>0</v>
      </c>
      <c r="EY32" s="59">
        <f t="shared" ca="1" si="29"/>
        <v>0</v>
      </c>
      <c r="EZ32" s="59">
        <f t="shared" ca="1" si="29"/>
        <v>0</v>
      </c>
      <c r="FA32" s="59">
        <f t="shared" ca="1" si="29"/>
        <v>0</v>
      </c>
      <c r="FB32" s="59">
        <f t="shared" ca="1" si="29"/>
        <v>0</v>
      </c>
      <c r="FC32" s="59">
        <f t="shared" ca="1" si="29"/>
        <v>0</v>
      </c>
      <c r="FD32" s="59">
        <f t="shared" ca="1" si="29"/>
        <v>0</v>
      </c>
      <c r="FE32" s="59">
        <f t="shared" ca="1" si="29"/>
        <v>0</v>
      </c>
      <c r="FF32" s="59">
        <f t="shared" ca="1" si="29"/>
        <v>0</v>
      </c>
      <c r="FG32" s="59">
        <f t="shared" ca="1" si="29"/>
        <v>0</v>
      </c>
      <c r="FH32" s="59">
        <f t="shared" ca="1" si="29"/>
        <v>0</v>
      </c>
      <c r="FI32" s="59">
        <f t="shared" ca="1" si="29"/>
        <v>0</v>
      </c>
      <c r="FJ32" s="59">
        <f t="shared" ca="1" si="29"/>
        <v>0</v>
      </c>
      <c r="FK32" s="59">
        <f t="shared" ca="1" si="29"/>
        <v>0</v>
      </c>
      <c r="FL32" s="59">
        <f t="shared" ca="1" si="29"/>
        <v>0</v>
      </c>
      <c r="FM32" s="59">
        <f t="shared" ca="1" si="29"/>
        <v>0</v>
      </c>
      <c r="FN32" s="59">
        <f t="shared" ca="1" si="29"/>
        <v>0</v>
      </c>
      <c r="FO32" s="59">
        <f t="shared" ca="1" si="29"/>
        <v>0</v>
      </c>
      <c r="FP32" s="59">
        <f t="shared" ca="1" si="29"/>
        <v>0</v>
      </c>
      <c r="FQ32" s="59">
        <f t="shared" ca="1" si="29"/>
        <v>0</v>
      </c>
      <c r="FR32" s="59">
        <f t="shared" ca="1" si="29"/>
        <v>0</v>
      </c>
      <c r="FS32" s="59">
        <f t="shared" ca="1" si="29"/>
        <v>0</v>
      </c>
      <c r="FT32" s="59">
        <f t="shared" ca="1" si="29"/>
        <v>0</v>
      </c>
      <c r="FU32" s="59">
        <f t="shared" ca="1" si="29"/>
        <v>0</v>
      </c>
      <c r="FV32" s="59">
        <f t="shared" ca="1" si="29"/>
        <v>0</v>
      </c>
      <c r="FW32" s="59">
        <f t="shared" ca="1" si="29"/>
        <v>0</v>
      </c>
      <c r="FX32" s="59">
        <f t="shared" ca="1" si="29"/>
        <v>0</v>
      </c>
      <c r="FY32" s="59">
        <f t="shared" ca="1" si="29"/>
        <v>0</v>
      </c>
      <c r="FZ32" s="59">
        <f t="shared" ca="1" si="29"/>
        <v>0</v>
      </c>
      <c r="GA32" s="59">
        <f t="shared" ca="1" si="29"/>
        <v>0</v>
      </c>
      <c r="GB32" s="59">
        <f t="shared" ca="1" si="29"/>
        <v>0</v>
      </c>
      <c r="GC32" s="59">
        <f t="shared" ca="1" si="29"/>
        <v>0</v>
      </c>
      <c r="GD32" s="59">
        <f t="shared" ca="1" si="29"/>
        <v>0</v>
      </c>
      <c r="GE32" s="59">
        <f t="shared" ca="1" si="29"/>
        <v>0</v>
      </c>
      <c r="GF32" s="59">
        <f t="shared" ca="1" si="29"/>
        <v>0</v>
      </c>
      <c r="GG32" s="59">
        <f t="shared" ca="1" si="29"/>
        <v>0</v>
      </c>
      <c r="GH32" s="59">
        <f t="shared" ca="1" si="29"/>
        <v>0</v>
      </c>
      <c r="GI32" s="59">
        <f t="shared" ca="1" si="29"/>
        <v>0</v>
      </c>
      <c r="GJ32" s="59">
        <f t="shared" ca="1" si="29"/>
        <v>0</v>
      </c>
      <c r="GK32" s="59">
        <f t="shared" ca="1" si="29"/>
        <v>0</v>
      </c>
      <c r="GL32" s="59">
        <f t="shared" ca="1" si="29"/>
        <v>0</v>
      </c>
      <c r="GM32" s="59">
        <f t="shared" ca="1" si="29"/>
        <v>0</v>
      </c>
      <c r="GN32" s="59">
        <f t="shared" ca="1" si="29"/>
        <v>0</v>
      </c>
      <c r="GO32" s="59">
        <f t="shared" ca="1" si="29"/>
        <v>0</v>
      </c>
      <c r="GP32" s="59">
        <f t="shared" ca="1" si="29"/>
        <v>0</v>
      </c>
      <c r="GQ32" s="59">
        <f t="shared" ca="1" si="29"/>
        <v>0</v>
      </c>
      <c r="GR32" s="59">
        <f t="shared" ref="GR32:IJ32" ca="1" si="30">-MIN(SUM(GR13,GR21:GR31),0)</f>
        <v>0</v>
      </c>
      <c r="GS32" s="59">
        <f t="shared" ca="1" si="30"/>
        <v>0</v>
      </c>
      <c r="GT32" s="59">
        <f t="shared" ca="1" si="30"/>
        <v>0</v>
      </c>
      <c r="GU32" s="59">
        <f t="shared" ca="1" si="30"/>
        <v>0</v>
      </c>
      <c r="GV32" s="59">
        <f t="shared" ca="1" si="30"/>
        <v>0</v>
      </c>
      <c r="GW32" s="59">
        <f t="shared" ca="1" si="30"/>
        <v>0</v>
      </c>
      <c r="GX32" s="59">
        <f t="shared" ca="1" si="30"/>
        <v>0</v>
      </c>
      <c r="GY32" s="59">
        <f t="shared" ca="1" si="30"/>
        <v>0</v>
      </c>
      <c r="GZ32" s="59">
        <f t="shared" ca="1" si="30"/>
        <v>0</v>
      </c>
      <c r="HA32" s="59">
        <f t="shared" ca="1" si="30"/>
        <v>0</v>
      </c>
      <c r="HB32" s="59">
        <f t="shared" ca="1" si="30"/>
        <v>0</v>
      </c>
      <c r="HC32" s="59">
        <f t="shared" ca="1" si="30"/>
        <v>0</v>
      </c>
      <c r="HD32" s="59">
        <f t="shared" ca="1" si="30"/>
        <v>0</v>
      </c>
      <c r="HE32" s="59">
        <f t="shared" ca="1" si="30"/>
        <v>0</v>
      </c>
      <c r="HF32" s="59">
        <f t="shared" ca="1" si="30"/>
        <v>0</v>
      </c>
      <c r="HG32" s="59">
        <f t="shared" ca="1" si="30"/>
        <v>0</v>
      </c>
      <c r="HH32" s="59">
        <f t="shared" ca="1" si="30"/>
        <v>0</v>
      </c>
      <c r="HI32" s="59">
        <f t="shared" ca="1" si="30"/>
        <v>0</v>
      </c>
      <c r="HJ32" s="59">
        <f t="shared" ca="1" si="30"/>
        <v>0</v>
      </c>
      <c r="HK32" s="59">
        <f t="shared" ca="1" si="30"/>
        <v>0</v>
      </c>
      <c r="HL32" s="59">
        <f t="shared" ca="1" si="30"/>
        <v>0</v>
      </c>
      <c r="HM32" s="59">
        <f t="shared" ca="1" si="30"/>
        <v>0</v>
      </c>
      <c r="HN32" s="59">
        <f t="shared" ca="1" si="30"/>
        <v>0</v>
      </c>
      <c r="HO32" s="59">
        <f t="shared" ca="1" si="30"/>
        <v>0</v>
      </c>
      <c r="HP32" s="59">
        <f t="shared" ca="1" si="30"/>
        <v>0</v>
      </c>
      <c r="HQ32" s="59">
        <f t="shared" ca="1" si="30"/>
        <v>0</v>
      </c>
      <c r="HR32" s="59">
        <f t="shared" ca="1" si="30"/>
        <v>0</v>
      </c>
      <c r="HS32" s="59">
        <f t="shared" ca="1" si="30"/>
        <v>0</v>
      </c>
      <c r="HT32" s="59">
        <f t="shared" ca="1" si="30"/>
        <v>0</v>
      </c>
      <c r="HU32" s="59">
        <f t="shared" ca="1" si="30"/>
        <v>0</v>
      </c>
      <c r="HV32" s="59">
        <f t="shared" ca="1" si="30"/>
        <v>0</v>
      </c>
      <c r="HW32" s="59">
        <f t="shared" ca="1" si="30"/>
        <v>0</v>
      </c>
      <c r="HX32" s="59">
        <f t="shared" ca="1" si="30"/>
        <v>0</v>
      </c>
      <c r="HY32" s="59">
        <f t="shared" ca="1" si="30"/>
        <v>0</v>
      </c>
      <c r="HZ32" s="59">
        <f t="shared" ca="1" si="30"/>
        <v>0</v>
      </c>
      <c r="IA32" s="59">
        <f t="shared" ca="1" si="30"/>
        <v>0</v>
      </c>
      <c r="IB32" s="59">
        <f t="shared" ca="1" si="30"/>
        <v>0</v>
      </c>
      <c r="IC32" s="59">
        <f t="shared" ca="1" si="30"/>
        <v>0</v>
      </c>
      <c r="ID32" s="59">
        <f t="shared" ca="1" si="30"/>
        <v>0</v>
      </c>
      <c r="IE32" s="59">
        <f t="shared" ca="1" si="30"/>
        <v>0</v>
      </c>
      <c r="IF32" s="59">
        <f t="shared" ca="1" si="30"/>
        <v>0</v>
      </c>
      <c r="IG32" s="59">
        <f t="shared" ca="1" si="30"/>
        <v>0</v>
      </c>
      <c r="IH32" s="59">
        <f t="shared" ca="1" si="30"/>
        <v>0</v>
      </c>
      <c r="II32" s="59">
        <f t="shared" ca="1" si="30"/>
        <v>0</v>
      </c>
      <c r="IJ32" s="59">
        <f t="shared" ca="1" si="30"/>
        <v>0</v>
      </c>
      <c r="IK32" s="59">
        <f ca="1">-MIN(SUM(IK13,IK21:IK31),0)</f>
        <v>0</v>
      </c>
      <c r="IL32" s="59">
        <f ca="1">-MIN(SUM(IL13,IL21:IL31),0)</f>
        <v>0</v>
      </c>
    </row>
    <row r="33" spans="2:246" s="48" customFormat="1" x14ac:dyDescent="0.2">
      <c r="B33" s="7" t="s">
        <v>200</v>
      </c>
      <c r="C33" s="56" t="s">
        <v>283</v>
      </c>
      <c r="D33" s="45"/>
      <c r="G33" s="59">
        <f ca="1">IF(G13+G21&gt;0,(G13+G21)*Assump!$D$231,0)</f>
        <v>0</v>
      </c>
      <c r="H33" s="59">
        <f ca="1">IF(H13+H21&gt;0,(H13+H21)*Assump!$D$231,0)</f>
        <v>0</v>
      </c>
      <c r="I33" s="59">
        <f ca="1">IF(I13+I21&gt;0,(I13+I21)*Assump!$D$231,0)</f>
        <v>0</v>
      </c>
      <c r="J33" s="59">
        <f ca="1">IF(J13+J21&gt;0,(J13+J21)*Assump!$D$231,0)</f>
        <v>0</v>
      </c>
      <c r="K33" s="59">
        <f ca="1">IF(K13+K21&gt;0,(K13+K21)*Assump!$D$231,0)</f>
        <v>0</v>
      </c>
      <c r="L33" s="59">
        <f ca="1">IF(L13+L21&gt;0,(L13+L21)*Assump!$D$231,0)</f>
        <v>0</v>
      </c>
      <c r="M33" s="59">
        <f ca="1">IF(M13+M21&gt;0,(M13+M21)*Assump!$D$231,0)</f>
        <v>0</v>
      </c>
      <c r="N33" s="59">
        <f ca="1">IF(N13+N21&gt;0,(N13+N21)*Assump!$D$231,0)</f>
        <v>0</v>
      </c>
      <c r="O33" s="59">
        <f ca="1">IF(O13+O21&gt;0,(O13+O21)*Assump!$D$231,0)</f>
        <v>0</v>
      </c>
      <c r="P33" s="59">
        <f ca="1">IF(P13+P21&gt;0,(P13+P21)*Assump!$D$231,0)</f>
        <v>0</v>
      </c>
      <c r="Q33" s="59">
        <f ca="1">IF(Q13+Q21&gt;0,(Q13+Q21)*Assump!$D$231,0)</f>
        <v>0</v>
      </c>
      <c r="R33" s="59">
        <f ca="1">IF(R13+R21&gt;0,(R13+R21)*Assump!$D$231,0)</f>
        <v>0</v>
      </c>
      <c r="S33" s="59">
        <f ca="1">IF(S13+S21&gt;0,(S13+S21)*Assump!$D$231,0)</f>
        <v>0</v>
      </c>
      <c r="T33" s="59">
        <f ca="1">IF(T13+T21&gt;0,(T13+T21)*Assump!$D$231,0)</f>
        <v>0</v>
      </c>
      <c r="U33" s="59">
        <f ca="1">IF(U13+U21&gt;0,(U13+U21)*Assump!$D$231,0)</f>
        <v>0</v>
      </c>
      <c r="V33" s="59">
        <f ca="1">IF(V13+V21&gt;0,(V13+V21)*Assump!$D$231,0)</f>
        <v>0</v>
      </c>
      <c r="W33" s="59">
        <f ca="1">IF(W13+W21&gt;0,(W13+W21)*Assump!$D$231,0)</f>
        <v>0</v>
      </c>
      <c r="X33" s="59">
        <f ca="1">IF(X13+X21&gt;0,(X13+X21)*Assump!$D$231,0)</f>
        <v>0</v>
      </c>
      <c r="Y33" s="59">
        <f ca="1">IF(Y13+Y21&gt;0,(Y13+Y21)*Assump!$D$231,0)</f>
        <v>0</v>
      </c>
      <c r="Z33" s="59">
        <f ca="1">IF(Z13+Z21&gt;0,(Z13+Z21)*Assump!$D$231,0)</f>
        <v>0</v>
      </c>
      <c r="AA33" s="59">
        <f ca="1">IF(AA13+AA21&gt;0,(AA13+AA21)*Assump!$D$231,0)</f>
        <v>0</v>
      </c>
      <c r="AB33" s="59">
        <f ca="1">IF(AB13+AB21&gt;0,(AB13+AB21)*Assump!$D$231,0)</f>
        <v>0</v>
      </c>
      <c r="AC33" s="59">
        <f ca="1">IF(AC13+AC21&gt;0,(AC13+AC21)*Assump!$D$231,0)</f>
        <v>0</v>
      </c>
      <c r="AD33" s="59">
        <f ca="1">IF(AD13+AD21&gt;0,(AD13+AD21)*Assump!$D$231,0)</f>
        <v>0</v>
      </c>
      <c r="AE33" s="59">
        <f ca="1">IF(AE13+AE21&gt;0,(AE13+AE21)*Assump!$D$231,0)</f>
        <v>0</v>
      </c>
      <c r="AF33" s="59">
        <f ca="1">IF(AF13+AF21&gt;0,(AF13+AF21)*Assump!$D$231,0)</f>
        <v>0</v>
      </c>
      <c r="AG33" s="59">
        <f ca="1">IF(AG13+AG21&gt;0,(AG13+AG21)*Assump!$D$231,0)</f>
        <v>0</v>
      </c>
      <c r="AH33" s="59">
        <f ca="1">IF(AH13+AH21&gt;0,(AH13+AH21)*Assump!$D$231,0)</f>
        <v>0</v>
      </c>
      <c r="AI33" s="59">
        <f ca="1">IF(AI13+AI21&gt;0,(AI13+AI21)*Assump!$D$231,0)</f>
        <v>0</v>
      </c>
      <c r="AJ33" s="59">
        <f ca="1">IF(AJ13+AJ21&gt;0,(AJ13+AJ21)*Assump!$D$231,0)</f>
        <v>0</v>
      </c>
      <c r="AK33" s="59">
        <f ca="1">IF(AK13+AK21&gt;0,(AK13+AK21)*Assump!$D$231,0)</f>
        <v>0</v>
      </c>
      <c r="AL33" s="59">
        <f ca="1">IF(AL13+AL21&gt;0,(AL13+AL21)*Assump!$D$231,0)</f>
        <v>0</v>
      </c>
      <c r="AM33" s="59">
        <f ca="1">IF(AM13+AM21&gt;0,(AM13+AM21)*Assump!$D$231,0)</f>
        <v>0</v>
      </c>
      <c r="AN33" s="59">
        <f ca="1">IF(AN13+AN21&gt;0,(AN13+AN21)*Assump!$D$231,0)</f>
        <v>0</v>
      </c>
      <c r="AO33" s="59">
        <f ca="1">IF(AO13+AO21&gt;0,(AO13+AO21)*Assump!$D$231,0)</f>
        <v>0</v>
      </c>
      <c r="AP33" s="59">
        <f ca="1">IF(AP13+AP21&gt;0,(AP13+AP21)*Assump!$D$231,0)</f>
        <v>0</v>
      </c>
      <c r="AQ33" s="59">
        <f ca="1">IF(AQ13+AQ21&gt;0,(AQ13+AQ21)*Assump!$D$231,0)</f>
        <v>0</v>
      </c>
      <c r="AR33" s="59">
        <f ca="1">IF(AR13+AR21&gt;0,(AR13+AR21)*Assump!$D$231,0)</f>
        <v>0</v>
      </c>
      <c r="AS33" s="59">
        <f ca="1">IF(AS13+AS21&gt;0,(AS13+AS21)*Assump!$D$231,0)</f>
        <v>0</v>
      </c>
      <c r="AT33" s="59">
        <f ca="1">IF(AT13+AT21&gt;0,(AT13+AT21)*Assump!$D$231,0)</f>
        <v>0</v>
      </c>
      <c r="AU33" s="59">
        <f ca="1">IF(AU13+AU21&gt;0,(AU13+AU21)*Assump!$D$231,0)</f>
        <v>0</v>
      </c>
      <c r="AV33" s="59">
        <f ca="1">IF(AV13+AV21&gt;0,(AV13+AV21)*Assump!$D$231,0)</f>
        <v>0</v>
      </c>
      <c r="AW33" s="59">
        <f ca="1">IF(AW13+AW21&gt;0,(AW13+AW21)*Assump!$D$231,0)</f>
        <v>0</v>
      </c>
      <c r="AX33" s="59">
        <f ca="1">IF(AX13+AX21&gt;0,(AX13+AX21)*Assump!$D$231,0)</f>
        <v>0</v>
      </c>
      <c r="AY33" s="59">
        <f ca="1">IF(AY13+AY21&gt;0,(AY13+AY21)*Assump!$D$231,0)</f>
        <v>0</v>
      </c>
      <c r="AZ33" s="59">
        <f ca="1">IF(AZ13+AZ21&gt;0,(AZ13+AZ21)*Assump!$D$231,0)</f>
        <v>0</v>
      </c>
      <c r="BA33" s="59">
        <f ca="1">IF(BA13+BA21&gt;0,(BA13+BA21)*Assump!$D$231,0)</f>
        <v>0</v>
      </c>
      <c r="BB33" s="59">
        <f ca="1">IF(BB13+BB21&gt;0,(BB13+BB21)*Assump!$D$231,0)</f>
        <v>0</v>
      </c>
      <c r="BC33" s="59">
        <f ca="1">IF(BC13+BC21&gt;0,(BC13+BC21)*Assump!$D$231,0)</f>
        <v>0</v>
      </c>
      <c r="BD33" s="59">
        <f ca="1">IF(BD13+BD21&gt;0,(BD13+BD21)*Assump!$D$231,0)</f>
        <v>0</v>
      </c>
      <c r="BE33" s="59">
        <f ca="1">IF(BE13+BE21&gt;0,(BE13+BE21)*Assump!$D$231,0)</f>
        <v>0</v>
      </c>
      <c r="BF33" s="59">
        <f ca="1">IF(BF13+BF21&gt;0,(BF13+BF21)*Assump!$D$231,0)</f>
        <v>0</v>
      </c>
      <c r="BG33" s="59">
        <f ca="1">IF(BG13+BG21&gt;0,(BG13+BG21)*Assump!$D$231,0)</f>
        <v>0</v>
      </c>
      <c r="BH33" s="59">
        <f ca="1">IF(BH13+BH21&gt;0,(BH13+BH21)*Assump!$D$231,0)</f>
        <v>0</v>
      </c>
      <c r="BI33" s="59">
        <f ca="1">IF(BI13+BI21&gt;0,(BI13+BI21)*Assump!$D$231,0)</f>
        <v>0</v>
      </c>
      <c r="BJ33" s="59">
        <f ca="1">IF(BJ13+BJ21&gt;0,(BJ13+BJ21)*Assump!$D$231,0)</f>
        <v>0</v>
      </c>
      <c r="BK33" s="59">
        <f ca="1">IF(BK13+BK21&gt;0,(BK13+BK21)*Assump!$D$231,0)</f>
        <v>0</v>
      </c>
      <c r="BL33" s="59">
        <f ca="1">IF(BL13+BL21&gt;0,(BL13+BL21)*Assump!$D$231,0)</f>
        <v>0</v>
      </c>
      <c r="BM33" s="59">
        <f ca="1">IF(BM13+BM21&gt;0,(BM13+BM21)*Assump!$D$231,0)</f>
        <v>0</v>
      </c>
      <c r="BN33" s="59">
        <f ca="1">IF(BN13+BN21&gt;0,(BN13+BN21)*Assump!$D$231,0)</f>
        <v>0</v>
      </c>
      <c r="BO33" s="59">
        <f ca="1">IF(BO13+BO21&gt;0,(BO13+BO21)*Assump!$D$231,0)</f>
        <v>0</v>
      </c>
      <c r="BP33" s="59">
        <f ca="1">IF(BP13+BP21&gt;0,(BP13+BP21)*Assump!$D$231,0)</f>
        <v>0</v>
      </c>
      <c r="BQ33" s="59">
        <f ca="1">IF(BQ13+BQ21&gt;0,(BQ13+BQ21)*Assump!$D$231,0)</f>
        <v>0</v>
      </c>
      <c r="BR33" s="59">
        <f ca="1">IF(BR13+BR21&gt;0,(BR13+BR21)*Assump!$D$231,0)</f>
        <v>0</v>
      </c>
      <c r="BS33" s="59">
        <f ca="1">IF(BS13+BS21&gt;0,(BS13+BS21)*Assump!$D$231,0)</f>
        <v>0</v>
      </c>
      <c r="BT33" s="59">
        <f ca="1">IF(BT13+BT21&gt;0,(BT13+BT21)*Assump!$D$231,0)</f>
        <v>0</v>
      </c>
      <c r="BU33" s="59">
        <f ca="1">IF(BU13+BU21&gt;0,(BU13+BU21)*Assump!$D$231,0)</f>
        <v>0</v>
      </c>
      <c r="BV33" s="59">
        <f ca="1">IF(BV13+BV21&gt;0,(BV13+BV21)*Assump!$D$231,0)</f>
        <v>0</v>
      </c>
      <c r="BW33" s="59">
        <f ca="1">IF(BW13+BW21&gt;0,(BW13+BW21)*Assump!$D$231,0)</f>
        <v>0</v>
      </c>
      <c r="BX33" s="59">
        <f ca="1">IF(BX13+BX21&gt;0,(BX13+BX21)*Assump!$D$231,0)</f>
        <v>0</v>
      </c>
      <c r="BY33" s="59">
        <f ca="1">IF(BY13+BY21&gt;0,(BY13+BY21)*Assump!$D$231,0)</f>
        <v>0</v>
      </c>
      <c r="BZ33" s="59">
        <f ca="1">IF(BZ13+BZ21&gt;0,(BZ13+BZ21)*Assump!$D$231,0)</f>
        <v>0</v>
      </c>
      <c r="CA33" s="59">
        <f ca="1">IF(CA13+CA21&gt;0,(CA13+CA21)*Assump!$D$231,0)</f>
        <v>0</v>
      </c>
      <c r="CB33" s="59">
        <f ca="1">IF(CB13+CB21&gt;0,(CB13+CB21)*Assump!$D$231,0)</f>
        <v>0</v>
      </c>
      <c r="CC33" s="59">
        <f ca="1">IF(CC13+CC21&gt;0,(CC13+CC21)*Assump!$D$231,0)</f>
        <v>0</v>
      </c>
      <c r="CD33" s="59">
        <f ca="1">IF(CD13+CD21&gt;0,(CD13+CD21)*Assump!$D$231,0)</f>
        <v>0</v>
      </c>
      <c r="CE33" s="59">
        <f ca="1">IF(CE13+CE21&gt;0,(CE13+CE21)*Assump!$D$231,0)</f>
        <v>0</v>
      </c>
      <c r="CF33" s="59">
        <f ca="1">IF(CF13+CF21&gt;0,(CF13+CF21)*Assump!$D$231,0)</f>
        <v>0</v>
      </c>
      <c r="CG33" s="59">
        <f ca="1">IF(CG13+CG21&gt;0,(CG13+CG21)*Assump!$D$231,0)</f>
        <v>0</v>
      </c>
      <c r="CH33" s="59">
        <f ca="1">IF(CH13+CH21&gt;0,(CH13+CH21)*Assump!$D$231,0)</f>
        <v>0</v>
      </c>
      <c r="CI33" s="59">
        <f ca="1">IF(CI13+CI21&gt;0,(CI13+CI21)*Assump!$D$231,0)</f>
        <v>0</v>
      </c>
      <c r="CJ33" s="59">
        <f ca="1">IF(CJ13+CJ21&gt;0,(CJ13+CJ21)*Assump!$D$231,0)</f>
        <v>0</v>
      </c>
      <c r="CK33" s="59">
        <f ca="1">IF(CK13+CK21&gt;0,(CK13+CK21)*Assump!$D$231,0)</f>
        <v>0</v>
      </c>
      <c r="CL33" s="59">
        <f ca="1">IF(CL13+CL21&gt;0,(CL13+CL21)*Assump!$D$231,0)</f>
        <v>0</v>
      </c>
      <c r="CM33" s="59">
        <f ca="1">IF(CM13+CM21&gt;0,(CM13+CM21)*Assump!$D$231,0)</f>
        <v>0</v>
      </c>
      <c r="CN33" s="59">
        <f ca="1">IF(CN13+CN21&gt;0,(CN13+CN21)*Assump!$D$231,0)</f>
        <v>0</v>
      </c>
      <c r="CO33" s="59">
        <f ca="1">IF(CO13+CO21&gt;0,(CO13+CO21)*Assump!$D$231,0)</f>
        <v>0</v>
      </c>
      <c r="CP33" s="59">
        <f ca="1">IF(CP13+CP21&gt;0,(CP13+CP21)*Assump!$D$231,0)</f>
        <v>0</v>
      </c>
      <c r="CQ33" s="59">
        <f ca="1">IF(CQ13+CQ21&gt;0,(CQ13+CQ21)*Assump!$D$231,0)</f>
        <v>0</v>
      </c>
      <c r="CR33" s="59">
        <f ca="1">IF(CR13+CR21&gt;0,(CR13+CR21)*Assump!$D$231,0)</f>
        <v>0</v>
      </c>
      <c r="CS33" s="59">
        <f ca="1">IF(CS13+CS21&gt;0,(CS13+CS21)*Assump!$D$231,0)</f>
        <v>0</v>
      </c>
      <c r="CT33" s="59">
        <f ca="1">IF(CT13+CT21&gt;0,(CT13+CT21)*Assump!$D$231,0)</f>
        <v>0</v>
      </c>
      <c r="CU33" s="59">
        <f ca="1">IF(CU13+CU21&gt;0,(CU13+CU21)*Assump!$D$231,0)</f>
        <v>0</v>
      </c>
      <c r="CV33" s="59">
        <f ca="1">IF(CV13+CV21&gt;0,(CV13+CV21)*Assump!$D$231,0)</f>
        <v>0</v>
      </c>
      <c r="CW33" s="59">
        <f ca="1">IF(CW13+CW21&gt;0,(CW13+CW21)*Assump!$D$231,0)</f>
        <v>0</v>
      </c>
      <c r="CX33" s="59">
        <f ca="1">IF(CX13+CX21&gt;0,(CX13+CX21)*Assump!$D$231,0)</f>
        <v>0</v>
      </c>
      <c r="CY33" s="59">
        <f ca="1">IF(CY13+CY21&gt;0,(CY13+CY21)*Assump!$D$231,0)</f>
        <v>0</v>
      </c>
      <c r="CZ33" s="59">
        <f ca="1">IF(CZ13+CZ21&gt;0,(CZ13+CZ21)*Assump!$D$231,0)</f>
        <v>0</v>
      </c>
      <c r="DA33" s="59">
        <f ca="1">IF(DA13+DA21&gt;0,(DA13+DA21)*Assump!$D$231,0)</f>
        <v>0</v>
      </c>
      <c r="DB33" s="59">
        <f ca="1">IF(DB13+DB21&gt;0,(DB13+DB21)*Assump!$D$231,0)</f>
        <v>0</v>
      </c>
      <c r="DC33" s="59">
        <f ca="1">IF(DC13+DC21&gt;0,(DC13+DC21)*Assump!$D$231,0)</f>
        <v>0</v>
      </c>
      <c r="DD33" s="59">
        <f ca="1">IF(DD13+DD21&gt;0,(DD13+DD21)*Assump!$D$231,0)</f>
        <v>0</v>
      </c>
      <c r="DE33" s="59">
        <f ca="1">IF(DE13+DE21&gt;0,(DE13+DE21)*Assump!$D$231,0)</f>
        <v>0</v>
      </c>
      <c r="DF33" s="59">
        <f ca="1">IF(DF13+DF21&gt;0,(DF13+DF21)*Assump!$D$231,0)</f>
        <v>0</v>
      </c>
      <c r="DG33" s="59">
        <f ca="1">IF(DG13+DG21&gt;0,(DG13+DG21)*Assump!$D$231,0)</f>
        <v>0</v>
      </c>
      <c r="DH33" s="59">
        <f ca="1">IF(DH13+DH21&gt;0,(DH13+DH21)*Assump!$D$231,0)</f>
        <v>0</v>
      </c>
      <c r="DI33" s="59">
        <f ca="1">IF(DI13+DI21&gt;0,(DI13+DI21)*Assump!$D$231,0)</f>
        <v>0</v>
      </c>
      <c r="DJ33" s="59">
        <f ca="1">IF(DJ13+DJ21&gt;0,(DJ13+DJ21)*Assump!$D$231,0)</f>
        <v>0</v>
      </c>
      <c r="DK33" s="59">
        <f ca="1">IF(DK13+DK21&gt;0,(DK13+DK21)*Assump!$D$231,0)</f>
        <v>0</v>
      </c>
      <c r="DL33" s="59">
        <f ca="1">IF(DL13+DL21&gt;0,(DL13+DL21)*Assump!$D$231,0)</f>
        <v>0</v>
      </c>
      <c r="DM33" s="59">
        <f ca="1">IF(DM13+DM21&gt;0,(DM13+DM21)*Assump!$D$231,0)</f>
        <v>0</v>
      </c>
      <c r="DN33" s="59">
        <f ca="1">IF(DN13+DN21&gt;0,(DN13+DN21)*Assump!$D$231,0)</f>
        <v>0</v>
      </c>
      <c r="DO33" s="59">
        <f ca="1">IF(DO13+DO21&gt;0,(DO13+DO21)*Assump!$D$231,0)</f>
        <v>0</v>
      </c>
      <c r="DP33" s="59">
        <f ca="1">IF(DP13+DP21&gt;0,(DP13+DP21)*Assump!$D$231,0)</f>
        <v>0</v>
      </c>
      <c r="DQ33" s="59">
        <f ca="1">IF(DQ13+DQ21&gt;0,(DQ13+DQ21)*Assump!$D$231,0)</f>
        <v>0</v>
      </c>
      <c r="DR33" s="59">
        <f ca="1">IF(DR13+DR21&gt;0,(DR13+DR21)*Assump!$D$231,0)</f>
        <v>0</v>
      </c>
      <c r="DS33" s="59">
        <f ca="1">IF(DS13+DS21&gt;0,(DS13+DS21)*Assump!$D$231,0)</f>
        <v>0</v>
      </c>
      <c r="DT33" s="59">
        <f ca="1">IF(DT13+DT21&gt;0,(DT13+DT21)*Assump!$D$231,0)</f>
        <v>0</v>
      </c>
      <c r="DU33" s="59">
        <f ca="1">IF(DU13+DU21&gt;0,(DU13+DU21)*Assump!$D$231,0)</f>
        <v>0</v>
      </c>
      <c r="DV33" s="59">
        <f ca="1">IF(DV13+DV21&gt;0,(DV13+DV21)*Assump!$D$231,0)</f>
        <v>0</v>
      </c>
      <c r="DW33" s="59">
        <f ca="1">IF(DW13+DW21&gt;0,(DW13+DW21)*Assump!$D$231,0)</f>
        <v>0</v>
      </c>
      <c r="DX33" s="59">
        <f ca="1">IF(DX13+DX21&gt;0,(DX13+DX21)*Assump!$D$231,0)</f>
        <v>0</v>
      </c>
      <c r="DY33" s="59">
        <f ca="1">IF(DY13+DY21&gt;0,(DY13+DY21)*Assump!$D$231,0)</f>
        <v>0</v>
      </c>
      <c r="DZ33" s="59">
        <f ca="1">IF(DZ13+DZ21&gt;0,(DZ13+DZ21)*Assump!$D$231,0)</f>
        <v>0</v>
      </c>
      <c r="EA33" s="59">
        <f ca="1">IF(EA13+EA21&gt;0,(EA13+EA21)*Assump!$D$231,0)</f>
        <v>0</v>
      </c>
      <c r="EB33" s="59">
        <f ca="1">IF(EB13+EB21&gt;0,(EB13+EB21)*Assump!$D$231,0)</f>
        <v>0</v>
      </c>
      <c r="EC33" s="59">
        <f ca="1">IF(EC13+EC21&gt;0,(EC13+EC21)*Assump!$D$231,0)</f>
        <v>0</v>
      </c>
      <c r="ED33" s="59">
        <f ca="1">IF(ED13+ED21&gt;0,(ED13+ED21)*Assump!$D$231,0)</f>
        <v>0</v>
      </c>
      <c r="EE33" s="59">
        <f ca="1">IF(EE13+EE21&gt;0,(EE13+EE21)*Assump!$D$231,0)</f>
        <v>0</v>
      </c>
      <c r="EF33" s="59">
        <f ca="1">IF(EF13+EF21&gt;0,(EF13+EF21)*Assump!$D$231,0)</f>
        <v>0</v>
      </c>
      <c r="EG33" s="59">
        <f ca="1">IF(EG13+EG21&gt;0,(EG13+EG21)*Assump!$D$231,0)</f>
        <v>0</v>
      </c>
      <c r="EH33" s="59">
        <f ca="1">IF(EH13+EH21&gt;0,(EH13+EH21)*Assump!$D$231,0)</f>
        <v>0</v>
      </c>
      <c r="EI33" s="59">
        <f ca="1">IF(EI13+EI21&gt;0,(EI13+EI21)*Assump!$D$231,0)</f>
        <v>0</v>
      </c>
      <c r="EJ33" s="59">
        <f ca="1">IF(EJ13+EJ21&gt;0,(EJ13+EJ21)*Assump!$D$231,0)</f>
        <v>0</v>
      </c>
      <c r="EK33" s="59">
        <f ca="1">IF(EK13+EK21&gt;0,(EK13+EK21)*Assump!$D$231,0)</f>
        <v>0</v>
      </c>
      <c r="EL33" s="59">
        <f ca="1">IF(EL13+EL21&gt;0,(EL13+EL21)*Assump!$D$231,0)</f>
        <v>0</v>
      </c>
      <c r="EM33" s="59">
        <f ca="1">IF(EM13+EM21&gt;0,(EM13+EM21)*Assump!$D$231,0)</f>
        <v>0</v>
      </c>
      <c r="EN33" s="59">
        <f ca="1">IF(EN13+EN21&gt;0,(EN13+EN21)*Assump!$D$231,0)</f>
        <v>0</v>
      </c>
      <c r="EO33" s="59">
        <f ca="1">IF(EO13+EO21&gt;0,(EO13+EO21)*Assump!$D$231,0)</f>
        <v>0</v>
      </c>
      <c r="EP33" s="59">
        <f ca="1">IF(EP13+EP21&gt;0,(EP13+EP21)*Assump!$D$231,0)</f>
        <v>0</v>
      </c>
      <c r="EQ33" s="59">
        <f ca="1">IF(EQ13+EQ21&gt;0,(EQ13+EQ21)*Assump!$D$231,0)</f>
        <v>0</v>
      </c>
      <c r="ER33" s="59">
        <f ca="1">IF(ER13+ER21&gt;0,(ER13+ER21)*Assump!$D$231,0)</f>
        <v>0</v>
      </c>
      <c r="ES33" s="59">
        <f ca="1">IF(ES13+ES21&gt;0,(ES13+ES21)*Assump!$D$231,0)</f>
        <v>0</v>
      </c>
      <c r="ET33" s="59">
        <f ca="1">IF(ET13+ET21&gt;0,(ET13+ET21)*Assump!$D$231,0)</f>
        <v>0</v>
      </c>
      <c r="EU33" s="59">
        <f ca="1">IF(EU13+EU21&gt;0,(EU13+EU21)*Assump!$D$231,0)</f>
        <v>0</v>
      </c>
      <c r="EV33" s="59">
        <f ca="1">IF(EV13+EV21&gt;0,(EV13+EV21)*Assump!$D$231,0)</f>
        <v>0</v>
      </c>
      <c r="EW33" s="59">
        <f ca="1">IF(EW13+EW21&gt;0,(EW13+EW21)*Assump!$D$231,0)</f>
        <v>0</v>
      </c>
      <c r="EX33" s="59">
        <f ca="1">IF(EX13+EX21&gt;0,(EX13+EX21)*Assump!$D$231,0)</f>
        <v>0</v>
      </c>
      <c r="EY33" s="59">
        <f ca="1">IF(EY13+EY21&gt;0,(EY13+EY21)*Assump!$D$231,0)</f>
        <v>0</v>
      </c>
      <c r="EZ33" s="59">
        <f ca="1">IF(EZ13+EZ21&gt;0,(EZ13+EZ21)*Assump!$D$231,0)</f>
        <v>0</v>
      </c>
      <c r="FA33" s="59">
        <f ca="1">IF(FA13+FA21&gt;0,(FA13+FA21)*Assump!$D$231,0)</f>
        <v>0</v>
      </c>
      <c r="FB33" s="59">
        <f ca="1">IF(FB13+FB21&gt;0,(FB13+FB21)*Assump!$D$231,0)</f>
        <v>0</v>
      </c>
      <c r="FC33" s="59">
        <f ca="1">IF(FC13+FC21&gt;0,(FC13+FC21)*Assump!$D$231,0)</f>
        <v>0</v>
      </c>
      <c r="FD33" s="59">
        <f ca="1">IF(FD13+FD21&gt;0,(FD13+FD21)*Assump!$D$231,0)</f>
        <v>0</v>
      </c>
      <c r="FE33" s="59">
        <f ca="1">IF(FE13+FE21&gt;0,(FE13+FE21)*Assump!$D$231,0)</f>
        <v>0</v>
      </c>
      <c r="FF33" s="59">
        <f ca="1">IF(FF13+FF21&gt;0,(FF13+FF21)*Assump!$D$231,0)</f>
        <v>0</v>
      </c>
      <c r="FG33" s="59">
        <f ca="1">IF(FG13+FG21&gt;0,(FG13+FG21)*Assump!$D$231,0)</f>
        <v>0</v>
      </c>
      <c r="FH33" s="59">
        <f ca="1">IF(FH13+FH21&gt;0,(FH13+FH21)*Assump!$D$231,0)</f>
        <v>0</v>
      </c>
      <c r="FI33" s="59">
        <f ca="1">IF(FI13+FI21&gt;0,(FI13+FI21)*Assump!$D$231,0)</f>
        <v>0</v>
      </c>
      <c r="FJ33" s="59">
        <f ca="1">IF(FJ13+FJ21&gt;0,(FJ13+FJ21)*Assump!$D$231,0)</f>
        <v>0</v>
      </c>
      <c r="FK33" s="59">
        <f ca="1">IF(FK13+FK21&gt;0,(FK13+FK21)*Assump!$D$231,0)</f>
        <v>0</v>
      </c>
      <c r="FL33" s="59">
        <f ca="1">IF(FL13+FL21&gt;0,(FL13+FL21)*Assump!$D$231,0)</f>
        <v>0</v>
      </c>
      <c r="FM33" s="59">
        <f ca="1">IF(FM13+FM21&gt;0,(FM13+FM21)*Assump!$D$231,0)</f>
        <v>0</v>
      </c>
      <c r="FN33" s="59">
        <f ca="1">IF(FN13+FN21&gt;0,(FN13+FN21)*Assump!$D$231,0)</f>
        <v>0</v>
      </c>
      <c r="FO33" s="59">
        <f ca="1">IF(FO13+FO21&gt;0,(FO13+FO21)*Assump!$D$231,0)</f>
        <v>0</v>
      </c>
      <c r="FP33" s="59">
        <f ca="1">IF(FP13+FP21&gt;0,(FP13+FP21)*Assump!$D$231,0)</f>
        <v>0</v>
      </c>
      <c r="FQ33" s="59">
        <f ca="1">IF(FQ13+FQ21&gt;0,(FQ13+FQ21)*Assump!$D$231,0)</f>
        <v>0</v>
      </c>
      <c r="FR33" s="59">
        <f ca="1">IF(FR13+FR21&gt;0,(FR13+FR21)*Assump!$D$231,0)</f>
        <v>0</v>
      </c>
      <c r="FS33" s="59">
        <f ca="1">IF(FS13+FS21&gt;0,(FS13+FS21)*Assump!$D$231,0)</f>
        <v>0</v>
      </c>
      <c r="FT33" s="59">
        <f ca="1">IF(FT13+FT21&gt;0,(FT13+FT21)*Assump!$D$231,0)</f>
        <v>0</v>
      </c>
      <c r="FU33" s="59">
        <f ca="1">IF(FU13+FU21&gt;0,(FU13+FU21)*Assump!$D$231,0)</f>
        <v>0</v>
      </c>
      <c r="FV33" s="59">
        <f ca="1">IF(FV13+FV21&gt;0,(FV13+FV21)*Assump!$D$231,0)</f>
        <v>0</v>
      </c>
      <c r="FW33" s="59">
        <f ca="1">IF(FW13+FW21&gt;0,(FW13+FW21)*Assump!$D$231,0)</f>
        <v>0</v>
      </c>
      <c r="FX33" s="59">
        <f ca="1">IF(FX13+FX21&gt;0,(FX13+FX21)*Assump!$D$231,0)</f>
        <v>0</v>
      </c>
      <c r="FY33" s="59">
        <f ca="1">IF(FY13+FY21&gt;0,(FY13+FY21)*Assump!$D$231,0)</f>
        <v>0</v>
      </c>
      <c r="FZ33" s="59">
        <f ca="1">IF(FZ13+FZ21&gt;0,(FZ13+FZ21)*Assump!$D$231,0)</f>
        <v>0</v>
      </c>
      <c r="GA33" s="59">
        <f ca="1">IF(GA13+GA21&gt;0,(GA13+GA21)*Assump!$D$231,0)</f>
        <v>0</v>
      </c>
      <c r="GB33" s="59">
        <f ca="1">IF(GB13+GB21&gt;0,(GB13+GB21)*Assump!$D$231,0)</f>
        <v>0</v>
      </c>
      <c r="GC33" s="59">
        <f ca="1">IF(GC13+GC21&gt;0,(GC13+GC21)*Assump!$D$231,0)</f>
        <v>0</v>
      </c>
      <c r="GD33" s="59">
        <f ca="1">IF(GD13+GD21&gt;0,(GD13+GD21)*Assump!$D$231,0)</f>
        <v>0</v>
      </c>
      <c r="GE33" s="59">
        <f ca="1">IF(GE13+GE21&gt;0,(GE13+GE21)*Assump!$D$231,0)</f>
        <v>0</v>
      </c>
      <c r="GF33" s="59">
        <f ca="1">IF(GF13+GF21&gt;0,(GF13+GF21)*Assump!$D$231,0)</f>
        <v>0</v>
      </c>
      <c r="GG33" s="59">
        <f ca="1">IF(GG13+GG21&gt;0,(GG13+GG21)*Assump!$D$231,0)</f>
        <v>0</v>
      </c>
      <c r="GH33" s="59">
        <f ca="1">IF(GH13+GH21&gt;0,(GH13+GH21)*Assump!$D$231,0)</f>
        <v>0</v>
      </c>
      <c r="GI33" s="59">
        <f ca="1">IF(GI13+GI21&gt;0,(GI13+GI21)*Assump!$D$231,0)</f>
        <v>0</v>
      </c>
      <c r="GJ33" s="59">
        <f ca="1">IF(GJ13+GJ21&gt;0,(GJ13+GJ21)*Assump!$D$231,0)</f>
        <v>0</v>
      </c>
      <c r="GK33" s="59">
        <f ca="1">IF(GK13+GK21&gt;0,(GK13+GK21)*Assump!$D$231,0)</f>
        <v>0</v>
      </c>
      <c r="GL33" s="59">
        <f ca="1">IF(GL13+GL21&gt;0,(GL13+GL21)*Assump!$D$231,0)</f>
        <v>0</v>
      </c>
      <c r="GM33" s="59">
        <f ca="1">IF(GM13+GM21&gt;0,(GM13+GM21)*Assump!$D$231,0)</f>
        <v>0</v>
      </c>
      <c r="GN33" s="59">
        <f ca="1">IF(GN13+GN21&gt;0,(GN13+GN21)*Assump!$D$231,0)</f>
        <v>0</v>
      </c>
      <c r="GO33" s="59">
        <f ca="1">IF(GO13+GO21&gt;0,(GO13+GO21)*Assump!$D$231,0)</f>
        <v>0</v>
      </c>
      <c r="GP33" s="59">
        <f ca="1">IF(GP13+GP21&gt;0,(GP13+GP21)*Assump!$D$231,0)</f>
        <v>0</v>
      </c>
      <c r="GQ33" s="59">
        <f ca="1">IF(GQ13+GQ21&gt;0,(GQ13+GQ21)*Assump!$D$231,0)</f>
        <v>0</v>
      </c>
      <c r="GR33" s="59">
        <f ca="1">IF(GR13+GR21&gt;0,(GR13+GR21)*Assump!$D$231,0)</f>
        <v>0</v>
      </c>
      <c r="GS33" s="59">
        <f ca="1">IF(GS13+GS21&gt;0,(GS13+GS21)*Assump!$D$231,0)</f>
        <v>0</v>
      </c>
      <c r="GT33" s="59">
        <f ca="1">IF(GT13+GT21&gt;0,(GT13+GT21)*Assump!$D$231,0)</f>
        <v>0</v>
      </c>
      <c r="GU33" s="59">
        <f ca="1">IF(GU13+GU21&gt;0,(GU13+GU21)*Assump!$D$231,0)</f>
        <v>0</v>
      </c>
      <c r="GV33" s="59">
        <f ca="1">IF(GV13+GV21&gt;0,(GV13+GV21)*Assump!$D$231,0)</f>
        <v>0</v>
      </c>
      <c r="GW33" s="59">
        <f ca="1">IF(GW13+GW21&gt;0,(GW13+GW21)*Assump!$D$231,0)</f>
        <v>0</v>
      </c>
      <c r="GX33" s="59">
        <f ca="1">IF(GX13+GX21&gt;0,(GX13+GX21)*Assump!$D$231,0)</f>
        <v>0</v>
      </c>
      <c r="GY33" s="59">
        <f ca="1">IF(GY13+GY21&gt;0,(GY13+GY21)*Assump!$D$231,0)</f>
        <v>0</v>
      </c>
      <c r="GZ33" s="59">
        <f ca="1">IF(GZ13+GZ21&gt;0,(GZ13+GZ21)*Assump!$D$231,0)</f>
        <v>0</v>
      </c>
      <c r="HA33" s="59">
        <f ca="1">IF(HA13+HA21&gt;0,(HA13+HA21)*Assump!$D$231,0)</f>
        <v>0</v>
      </c>
      <c r="HB33" s="59">
        <f ca="1">IF(HB13+HB21&gt;0,(HB13+HB21)*Assump!$D$231,0)</f>
        <v>0</v>
      </c>
      <c r="HC33" s="59">
        <f ca="1">IF(HC13+HC21&gt;0,(HC13+HC21)*Assump!$D$231,0)</f>
        <v>0</v>
      </c>
      <c r="HD33" s="59">
        <f ca="1">IF(HD13+HD21&gt;0,(HD13+HD21)*Assump!$D$231,0)</f>
        <v>0</v>
      </c>
      <c r="HE33" s="59">
        <f ca="1">IF(HE13+HE21&gt;0,(HE13+HE21)*Assump!$D$231,0)</f>
        <v>0</v>
      </c>
      <c r="HF33" s="59">
        <f ca="1">IF(HF13+HF21&gt;0,(HF13+HF21)*Assump!$D$231,0)</f>
        <v>0</v>
      </c>
      <c r="HG33" s="59">
        <f ca="1">IF(HG13+HG21&gt;0,(HG13+HG21)*Assump!$D$231,0)</f>
        <v>0</v>
      </c>
      <c r="HH33" s="59">
        <f ca="1">IF(HH13+HH21&gt;0,(HH13+HH21)*Assump!$D$231,0)</f>
        <v>0</v>
      </c>
      <c r="HI33" s="59">
        <f ca="1">IF(HI13+HI21&gt;0,(HI13+HI21)*Assump!$D$231,0)</f>
        <v>0</v>
      </c>
      <c r="HJ33" s="59">
        <f ca="1">IF(HJ13+HJ21&gt;0,(HJ13+HJ21)*Assump!$D$231,0)</f>
        <v>0</v>
      </c>
      <c r="HK33" s="59">
        <f ca="1">IF(HK13+HK21&gt;0,(HK13+HK21)*Assump!$D$231,0)</f>
        <v>0</v>
      </c>
      <c r="HL33" s="59">
        <f ca="1">IF(HL13+HL21&gt;0,(HL13+HL21)*Assump!$D$231,0)</f>
        <v>0</v>
      </c>
      <c r="HM33" s="59">
        <f ca="1">IF(HM13+HM21&gt;0,(HM13+HM21)*Assump!$D$231,0)</f>
        <v>0</v>
      </c>
      <c r="HN33" s="59">
        <f ca="1">IF(HN13+HN21&gt;0,(HN13+HN21)*Assump!$D$231,0)</f>
        <v>0</v>
      </c>
      <c r="HO33" s="59">
        <f ca="1">IF(HO13+HO21&gt;0,(HO13+HO21)*Assump!$D$231,0)</f>
        <v>0</v>
      </c>
      <c r="HP33" s="59">
        <f ca="1">IF(HP13+HP21&gt;0,(HP13+HP21)*Assump!$D$231,0)</f>
        <v>0</v>
      </c>
      <c r="HQ33" s="59">
        <f ca="1">IF(HQ13+HQ21&gt;0,(HQ13+HQ21)*Assump!$D$231,0)</f>
        <v>0</v>
      </c>
      <c r="HR33" s="59">
        <f ca="1">IF(HR13+HR21&gt;0,(HR13+HR21)*Assump!$D$231,0)</f>
        <v>0</v>
      </c>
      <c r="HS33" s="59">
        <f ca="1">IF(HS13+HS21&gt;0,(HS13+HS21)*Assump!$D$231,0)</f>
        <v>0</v>
      </c>
      <c r="HT33" s="59">
        <f ca="1">IF(HT13+HT21&gt;0,(HT13+HT21)*Assump!$D$231,0)</f>
        <v>0</v>
      </c>
      <c r="HU33" s="59">
        <f ca="1">IF(HU13+HU21&gt;0,(HU13+HU21)*Assump!$D$231,0)</f>
        <v>0</v>
      </c>
      <c r="HV33" s="59">
        <f ca="1">IF(HV13+HV21&gt;0,(HV13+HV21)*Assump!$D$231,0)</f>
        <v>0</v>
      </c>
      <c r="HW33" s="59">
        <f ca="1">IF(HW13+HW21&gt;0,(HW13+HW21)*Assump!$D$231,0)</f>
        <v>0</v>
      </c>
      <c r="HX33" s="59">
        <f ca="1">IF(HX13+HX21&gt;0,(HX13+HX21)*Assump!$D$231,0)</f>
        <v>0</v>
      </c>
      <c r="HY33" s="59">
        <f ca="1">IF(HY13+HY21&gt;0,(HY13+HY21)*Assump!$D$231,0)</f>
        <v>0</v>
      </c>
      <c r="HZ33" s="59">
        <f ca="1">IF(HZ13+HZ21&gt;0,(HZ13+HZ21)*Assump!$D$231,0)</f>
        <v>0</v>
      </c>
      <c r="IA33" s="59">
        <f ca="1">IF(IA13+IA21&gt;0,(IA13+IA21)*Assump!$D$231,0)</f>
        <v>0</v>
      </c>
      <c r="IB33" s="59">
        <f ca="1">IF(IB13+IB21&gt;0,(IB13+IB21)*Assump!$D$231,0)</f>
        <v>0</v>
      </c>
      <c r="IC33" s="59">
        <f ca="1">IF(IC13+IC21&gt;0,(IC13+IC21)*Assump!$D$231,0)</f>
        <v>0</v>
      </c>
      <c r="ID33" s="59">
        <f ca="1">IF(ID13+ID21&gt;0,(ID13+ID21)*Assump!$D$231,0)</f>
        <v>0</v>
      </c>
      <c r="IE33" s="59">
        <f ca="1">IF(IE13+IE21&gt;0,(IE13+IE21)*Assump!$D$231,0)</f>
        <v>0</v>
      </c>
      <c r="IF33" s="59">
        <f ca="1">IF(IF13+IF21&gt;0,(IF13+IF21)*Assump!$D$231,0)</f>
        <v>0</v>
      </c>
      <c r="IG33" s="59">
        <f ca="1">IF(IG13+IG21&gt;0,(IG13+IG21)*Assump!$D$231,0)</f>
        <v>0</v>
      </c>
      <c r="IH33" s="59">
        <f ca="1">IF(IH13+IH21&gt;0,(IH13+IH21)*Assump!$D$231,0)</f>
        <v>0</v>
      </c>
      <c r="II33" s="59">
        <f ca="1">IF(II13+II21&gt;0,(II13+II21)*Assump!$D$231,0)</f>
        <v>0</v>
      </c>
      <c r="IJ33" s="59">
        <f ca="1">IF(IJ13+IJ21&gt;0,(IJ13+IJ21)*Assump!$D$231,0)</f>
        <v>0</v>
      </c>
      <c r="IK33" s="59">
        <f ca="1">IF(IK13+IK21&gt;0,(IK13+IK21)*Assump!$D$231,0)</f>
        <v>0</v>
      </c>
      <c r="IL33" s="59">
        <f ca="1">IF(IL13+IL21&gt;0,(IL13+IL21)*Assump!$D$231,0)</f>
        <v>0</v>
      </c>
    </row>
    <row r="34" spans="2:246" s="48" customFormat="1" x14ac:dyDescent="0.2">
      <c r="B34" s="51" t="s">
        <v>201</v>
      </c>
      <c r="C34" s="57" t="s">
        <v>283</v>
      </c>
      <c r="D34" s="52"/>
      <c r="E34" s="53"/>
      <c r="F34" s="53"/>
      <c r="G34" s="60">
        <f t="shared" ref="G34:BR34" ca="1" si="31">SUM(G24:G33)</f>
        <v>941.3236842443232</v>
      </c>
      <c r="H34" s="60">
        <f t="shared" ca="1" si="31"/>
        <v>2479.1403965730901</v>
      </c>
      <c r="I34" s="60">
        <f t="shared" ca="1" si="31"/>
        <v>1679.1403965730904</v>
      </c>
      <c r="J34" s="60">
        <f t="shared" ca="1" si="31"/>
        <v>1429.1403965730904</v>
      </c>
      <c r="K34" s="60">
        <f t="shared" ca="1" si="31"/>
        <v>1429.1403965730904</v>
      </c>
      <c r="L34" s="60">
        <f t="shared" ca="1" si="31"/>
        <v>3035.1735215730901</v>
      </c>
      <c r="M34" s="60">
        <f t="shared" ca="1" si="31"/>
        <v>1033.8397715730903</v>
      </c>
      <c r="N34" s="60">
        <f t="shared" ca="1" si="31"/>
        <v>3075.1403965730901</v>
      </c>
      <c r="O34" s="60">
        <f t="shared" ca="1" si="31"/>
        <v>3075.1403965730901</v>
      </c>
      <c r="P34" s="60">
        <f t="shared" ca="1" si="31"/>
        <v>4228.50602157309</v>
      </c>
      <c r="Q34" s="60">
        <f t="shared" ca="1" si="31"/>
        <v>8040.1403965730897</v>
      </c>
      <c r="R34" s="60">
        <f t="shared" ca="1" si="31"/>
        <v>8990.1403965730897</v>
      </c>
      <c r="S34" s="60">
        <f t="shared" ca="1" si="31"/>
        <v>0</v>
      </c>
      <c r="T34" s="60">
        <f t="shared" ca="1" si="31"/>
        <v>0</v>
      </c>
      <c r="U34" s="60">
        <f t="shared" ca="1" si="31"/>
        <v>0</v>
      </c>
      <c r="V34" s="60">
        <f t="shared" ca="1" si="31"/>
        <v>0</v>
      </c>
      <c r="W34" s="60">
        <f t="shared" ca="1" si="31"/>
        <v>0</v>
      </c>
      <c r="X34" s="60">
        <f t="shared" ca="1" si="31"/>
        <v>0</v>
      </c>
      <c r="Y34" s="60">
        <f t="shared" ca="1" si="31"/>
        <v>0</v>
      </c>
      <c r="Z34" s="60">
        <f t="shared" ca="1" si="31"/>
        <v>0</v>
      </c>
      <c r="AA34" s="60">
        <f t="shared" ca="1" si="31"/>
        <v>0</v>
      </c>
      <c r="AB34" s="60">
        <f t="shared" ca="1" si="31"/>
        <v>0</v>
      </c>
      <c r="AC34" s="60">
        <f t="shared" ca="1" si="31"/>
        <v>0</v>
      </c>
      <c r="AD34" s="60">
        <f t="shared" ca="1" si="31"/>
        <v>0</v>
      </c>
      <c r="AE34" s="60">
        <f t="shared" ca="1" si="31"/>
        <v>0</v>
      </c>
      <c r="AF34" s="60">
        <f t="shared" ca="1" si="31"/>
        <v>0</v>
      </c>
      <c r="AG34" s="60">
        <f t="shared" ca="1" si="31"/>
        <v>0</v>
      </c>
      <c r="AH34" s="60">
        <f t="shared" ca="1" si="31"/>
        <v>0</v>
      </c>
      <c r="AI34" s="60">
        <f t="shared" ca="1" si="31"/>
        <v>0</v>
      </c>
      <c r="AJ34" s="60">
        <f t="shared" ca="1" si="31"/>
        <v>0</v>
      </c>
      <c r="AK34" s="60">
        <f t="shared" ca="1" si="31"/>
        <v>0</v>
      </c>
      <c r="AL34" s="60">
        <f t="shared" ca="1" si="31"/>
        <v>0</v>
      </c>
      <c r="AM34" s="60">
        <f t="shared" ca="1" si="31"/>
        <v>0</v>
      </c>
      <c r="AN34" s="60">
        <f t="shared" ca="1" si="31"/>
        <v>0</v>
      </c>
      <c r="AO34" s="60">
        <f t="shared" ca="1" si="31"/>
        <v>0</v>
      </c>
      <c r="AP34" s="60">
        <f t="shared" ca="1" si="31"/>
        <v>0</v>
      </c>
      <c r="AQ34" s="60">
        <f t="shared" ca="1" si="31"/>
        <v>0</v>
      </c>
      <c r="AR34" s="60">
        <f t="shared" ca="1" si="31"/>
        <v>0</v>
      </c>
      <c r="AS34" s="60">
        <f t="shared" ca="1" si="31"/>
        <v>0</v>
      </c>
      <c r="AT34" s="60">
        <f t="shared" ca="1" si="31"/>
        <v>0</v>
      </c>
      <c r="AU34" s="60">
        <f t="shared" ca="1" si="31"/>
        <v>0</v>
      </c>
      <c r="AV34" s="60">
        <f t="shared" ca="1" si="31"/>
        <v>0</v>
      </c>
      <c r="AW34" s="60">
        <f t="shared" ca="1" si="31"/>
        <v>0</v>
      </c>
      <c r="AX34" s="60">
        <f t="shared" ca="1" si="31"/>
        <v>0</v>
      </c>
      <c r="AY34" s="60">
        <f t="shared" ca="1" si="31"/>
        <v>0</v>
      </c>
      <c r="AZ34" s="60">
        <f t="shared" ca="1" si="31"/>
        <v>0</v>
      </c>
      <c r="BA34" s="60">
        <f t="shared" ca="1" si="31"/>
        <v>0</v>
      </c>
      <c r="BB34" s="60">
        <f t="shared" ca="1" si="31"/>
        <v>0</v>
      </c>
      <c r="BC34" s="60">
        <f t="shared" ca="1" si="31"/>
        <v>0</v>
      </c>
      <c r="BD34" s="60">
        <f t="shared" ca="1" si="31"/>
        <v>0</v>
      </c>
      <c r="BE34" s="60">
        <f t="shared" ca="1" si="31"/>
        <v>0</v>
      </c>
      <c r="BF34" s="60">
        <f t="shared" ca="1" si="31"/>
        <v>0</v>
      </c>
      <c r="BG34" s="60">
        <f t="shared" ca="1" si="31"/>
        <v>0</v>
      </c>
      <c r="BH34" s="60">
        <f t="shared" ca="1" si="31"/>
        <v>0</v>
      </c>
      <c r="BI34" s="60">
        <f t="shared" ca="1" si="31"/>
        <v>0</v>
      </c>
      <c r="BJ34" s="60">
        <f t="shared" ca="1" si="31"/>
        <v>0</v>
      </c>
      <c r="BK34" s="60">
        <f t="shared" ca="1" si="31"/>
        <v>0</v>
      </c>
      <c r="BL34" s="60">
        <f t="shared" ca="1" si="31"/>
        <v>0</v>
      </c>
      <c r="BM34" s="60">
        <f t="shared" ca="1" si="31"/>
        <v>0</v>
      </c>
      <c r="BN34" s="60">
        <f t="shared" ca="1" si="31"/>
        <v>0</v>
      </c>
      <c r="BO34" s="60">
        <f t="shared" ca="1" si="31"/>
        <v>0</v>
      </c>
      <c r="BP34" s="60">
        <f t="shared" ca="1" si="31"/>
        <v>0</v>
      </c>
      <c r="BQ34" s="60">
        <f t="shared" ca="1" si="31"/>
        <v>0</v>
      </c>
      <c r="BR34" s="60">
        <f t="shared" ca="1" si="31"/>
        <v>0</v>
      </c>
      <c r="BS34" s="60">
        <f t="shared" ref="BS34:ED34" ca="1" si="32">SUM(BS24:BS33)</f>
        <v>0</v>
      </c>
      <c r="BT34" s="60">
        <f t="shared" ca="1" si="32"/>
        <v>0</v>
      </c>
      <c r="BU34" s="60">
        <f t="shared" ca="1" si="32"/>
        <v>0</v>
      </c>
      <c r="BV34" s="60">
        <f t="shared" ca="1" si="32"/>
        <v>0</v>
      </c>
      <c r="BW34" s="60">
        <f t="shared" ca="1" si="32"/>
        <v>0</v>
      </c>
      <c r="BX34" s="60">
        <f t="shared" ca="1" si="32"/>
        <v>0</v>
      </c>
      <c r="BY34" s="60">
        <f t="shared" ca="1" si="32"/>
        <v>0</v>
      </c>
      <c r="BZ34" s="60">
        <f t="shared" ca="1" si="32"/>
        <v>0</v>
      </c>
      <c r="CA34" s="60">
        <f t="shared" ca="1" si="32"/>
        <v>0</v>
      </c>
      <c r="CB34" s="60">
        <f t="shared" ca="1" si="32"/>
        <v>0</v>
      </c>
      <c r="CC34" s="60">
        <f t="shared" ca="1" si="32"/>
        <v>0</v>
      </c>
      <c r="CD34" s="60">
        <f t="shared" ca="1" si="32"/>
        <v>0</v>
      </c>
      <c r="CE34" s="60">
        <f t="shared" ca="1" si="32"/>
        <v>0</v>
      </c>
      <c r="CF34" s="60">
        <f t="shared" ca="1" si="32"/>
        <v>0</v>
      </c>
      <c r="CG34" s="60">
        <f t="shared" ca="1" si="32"/>
        <v>0</v>
      </c>
      <c r="CH34" s="60">
        <f t="shared" ca="1" si="32"/>
        <v>0</v>
      </c>
      <c r="CI34" s="60">
        <f t="shared" ca="1" si="32"/>
        <v>0</v>
      </c>
      <c r="CJ34" s="60">
        <f t="shared" ca="1" si="32"/>
        <v>0</v>
      </c>
      <c r="CK34" s="60">
        <f t="shared" ca="1" si="32"/>
        <v>0</v>
      </c>
      <c r="CL34" s="60">
        <f t="shared" ca="1" si="32"/>
        <v>0</v>
      </c>
      <c r="CM34" s="60">
        <f t="shared" ca="1" si="32"/>
        <v>0</v>
      </c>
      <c r="CN34" s="60">
        <f t="shared" ca="1" si="32"/>
        <v>0</v>
      </c>
      <c r="CO34" s="60">
        <f t="shared" ca="1" si="32"/>
        <v>0</v>
      </c>
      <c r="CP34" s="60">
        <f t="shared" ca="1" si="32"/>
        <v>0</v>
      </c>
      <c r="CQ34" s="60">
        <f t="shared" ca="1" si="32"/>
        <v>0</v>
      </c>
      <c r="CR34" s="60">
        <f t="shared" ca="1" si="32"/>
        <v>0</v>
      </c>
      <c r="CS34" s="60">
        <f t="shared" ca="1" si="32"/>
        <v>0</v>
      </c>
      <c r="CT34" s="60">
        <f t="shared" ca="1" si="32"/>
        <v>0</v>
      </c>
      <c r="CU34" s="60">
        <f t="shared" ca="1" si="32"/>
        <v>0</v>
      </c>
      <c r="CV34" s="60">
        <f t="shared" ca="1" si="32"/>
        <v>0</v>
      </c>
      <c r="CW34" s="60">
        <f t="shared" ca="1" si="32"/>
        <v>0</v>
      </c>
      <c r="CX34" s="60">
        <f t="shared" ca="1" si="32"/>
        <v>0</v>
      </c>
      <c r="CY34" s="60">
        <f t="shared" ca="1" si="32"/>
        <v>0</v>
      </c>
      <c r="CZ34" s="60">
        <f t="shared" ca="1" si="32"/>
        <v>0</v>
      </c>
      <c r="DA34" s="60">
        <f t="shared" ca="1" si="32"/>
        <v>0</v>
      </c>
      <c r="DB34" s="60">
        <f t="shared" ca="1" si="32"/>
        <v>0</v>
      </c>
      <c r="DC34" s="60">
        <f t="shared" ca="1" si="32"/>
        <v>0</v>
      </c>
      <c r="DD34" s="60">
        <f t="shared" ca="1" si="32"/>
        <v>0</v>
      </c>
      <c r="DE34" s="60">
        <f t="shared" ca="1" si="32"/>
        <v>0</v>
      </c>
      <c r="DF34" s="60">
        <f t="shared" ca="1" si="32"/>
        <v>0</v>
      </c>
      <c r="DG34" s="60">
        <f t="shared" ca="1" si="32"/>
        <v>0</v>
      </c>
      <c r="DH34" s="60">
        <f t="shared" ca="1" si="32"/>
        <v>0</v>
      </c>
      <c r="DI34" s="60">
        <f t="shared" ca="1" si="32"/>
        <v>0</v>
      </c>
      <c r="DJ34" s="60">
        <f t="shared" ca="1" si="32"/>
        <v>0</v>
      </c>
      <c r="DK34" s="60">
        <f t="shared" ca="1" si="32"/>
        <v>0</v>
      </c>
      <c r="DL34" s="60">
        <f t="shared" ca="1" si="32"/>
        <v>0</v>
      </c>
      <c r="DM34" s="60">
        <f t="shared" ca="1" si="32"/>
        <v>0</v>
      </c>
      <c r="DN34" s="60">
        <f t="shared" ca="1" si="32"/>
        <v>0</v>
      </c>
      <c r="DO34" s="60">
        <f t="shared" ca="1" si="32"/>
        <v>0</v>
      </c>
      <c r="DP34" s="60">
        <f t="shared" ca="1" si="32"/>
        <v>0</v>
      </c>
      <c r="DQ34" s="60">
        <f t="shared" ca="1" si="32"/>
        <v>0</v>
      </c>
      <c r="DR34" s="60">
        <f t="shared" ca="1" si="32"/>
        <v>0</v>
      </c>
      <c r="DS34" s="60">
        <f t="shared" ca="1" si="32"/>
        <v>0</v>
      </c>
      <c r="DT34" s="60">
        <f t="shared" ca="1" si="32"/>
        <v>0</v>
      </c>
      <c r="DU34" s="60">
        <f t="shared" ca="1" si="32"/>
        <v>0</v>
      </c>
      <c r="DV34" s="60">
        <f t="shared" ca="1" si="32"/>
        <v>0</v>
      </c>
      <c r="DW34" s="60">
        <f t="shared" ca="1" si="32"/>
        <v>0</v>
      </c>
      <c r="DX34" s="60">
        <f t="shared" ca="1" si="32"/>
        <v>0</v>
      </c>
      <c r="DY34" s="60">
        <f t="shared" ca="1" si="32"/>
        <v>0</v>
      </c>
      <c r="DZ34" s="60">
        <f t="shared" ca="1" si="32"/>
        <v>0</v>
      </c>
      <c r="EA34" s="60">
        <f t="shared" ca="1" si="32"/>
        <v>0</v>
      </c>
      <c r="EB34" s="60">
        <f t="shared" ca="1" si="32"/>
        <v>0</v>
      </c>
      <c r="EC34" s="60">
        <f t="shared" ca="1" si="32"/>
        <v>0</v>
      </c>
      <c r="ED34" s="60">
        <f t="shared" ca="1" si="32"/>
        <v>0</v>
      </c>
      <c r="EE34" s="60">
        <f t="shared" ref="EE34:GP34" ca="1" si="33">SUM(EE24:EE33)</f>
        <v>0</v>
      </c>
      <c r="EF34" s="60">
        <f t="shared" ca="1" si="33"/>
        <v>0</v>
      </c>
      <c r="EG34" s="60">
        <f t="shared" ca="1" si="33"/>
        <v>0</v>
      </c>
      <c r="EH34" s="60">
        <f t="shared" ca="1" si="33"/>
        <v>0</v>
      </c>
      <c r="EI34" s="60">
        <f t="shared" ca="1" si="33"/>
        <v>0</v>
      </c>
      <c r="EJ34" s="60">
        <f t="shared" ca="1" si="33"/>
        <v>0</v>
      </c>
      <c r="EK34" s="60">
        <f t="shared" ca="1" si="33"/>
        <v>0</v>
      </c>
      <c r="EL34" s="60">
        <f t="shared" ca="1" si="33"/>
        <v>0</v>
      </c>
      <c r="EM34" s="60">
        <f t="shared" ca="1" si="33"/>
        <v>0</v>
      </c>
      <c r="EN34" s="60">
        <f t="shared" ca="1" si="33"/>
        <v>0</v>
      </c>
      <c r="EO34" s="60">
        <f t="shared" ca="1" si="33"/>
        <v>0</v>
      </c>
      <c r="EP34" s="60">
        <f t="shared" ca="1" si="33"/>
        <v>0</v>
      </c>
      <c r="EQ34" s="60">
        <f t="shared" ca="1" si="33"/>
        <v>0</v>
      </c>
      <c r="ER34" s="60">
        <f t="shared" ca="1" si="33"/>
        <v>0</v>
      </c>
      <c r="ES34" s="60">
        <f t="shared" ca="1" si="33"/>
        <v>0</v>
      </c>
      <c r="ET34" s="60">
        <f t="shared" ca="1" si="33"/>
        <v>0</v>
      </c>
      <c r="EU34" s="60">
        <f t="shared" ca="1" si="33"/>
        <v>0</v>
      </c>
      <c r="EV34" s="60">
        <f t="shared" ca="1" si="33"/>
        <v>0</v>
      </c>
      <c r="EW34" s="60">
        <f t="shared" ca="1" si="33"/>
        <v>0</v>
      </c>
      <c r="EX34" s="60">
        <f t="shared" ca="1" si="33"/>
        <v>0</v>
      </c>
      <c r="EY34" s="60">
        <f t="shared" ca="1" si="33"/>
        <v>0</v>
      </c>
      <c r="EZ34" s="60">
        <f t="shared" ca="1" si="33"/>
        <v>0</v>
      </c>
      <c r="FA34" s="60">
        <f t="shared" ca="1" si="33"/>
        <v>0</v>
      </c>
      <c r="FB34" s="60">
        <f t="shared" ca="1" si="33"/>
        <v>0</v>
      </c>
      <c r="FC34" s="60">
        <f t="shared" ca="1" si="33"/>
        <v>0</v>
      </c>
      <c r="FD34" s="60">
        <f t="shared" ca="1" si="33"/>
        <v>0</v>
      </c>
      <c r="FE34" s="60">
        <f t="shared" ca="1" si="33"/>
        <v>0</v>
      </c>
      <c r="FF34" s="60">
        <f t="shared" ca="1" si="33"/>
        <v>0</v>
      </c>
      <c r="FG34" s="60">
        <f t="shared" ca="1" si="33"/>
        <v>0</v>
      </c>
      <c r="FH34" s="60">
        <f t="shared" ca="1" si="33"/>
        <v>0</v>
      </c>
      <c r="FI34" s="60">
        <f t="shared" ca="1" si="33"/>
        <v>0</v>
      </c>
      <c r="FJ34" s="60">
        <f t="shared" ca="1" si="33"/>
        <v>0</v>
      </c>
      <c r="FK34" s="60">
        <f t="shared" ca="1" si="33"/>
        <v>0</v>
      </c>
      <c r="FL34" s="60">
        <f t="shared" ca="1" si="33"/>
        <v>0</v>
      </c>
      <c r="FM34" s="60">
        <f t="shared" ca="1" si="33"/>
        <v>0</v>
      </c>
      <c r="FN34" s="60">
        <f t="shared" ca="1" si="33"/>
        <v>0</v>
      </c>
      <c r="FO34" s="60">
        <f t="shared" ca="1" si="33"/>
        <v>0</v>
      </c>
      <c r="FP34" s="60">
        <f t="shared" ca="1" si="33"/>
        <v>0</v>
      </c>
      <c r="FQ34" s="60">
        <f t="shared" ca="1" si="33"/>
        <v>0</v>
      </c>
      <c r="FR34" s="60">
        <f t="shared" ca="1" si="33"/>
        <v>0</v>
      </c>
      <c r="FS34" s="60">
        <f t="shared" ca="1" si="33"/>
        <v>0</v>
      </c>
      <c r="FT34" s="60">
        <f t="shared" ca="1" si="33"/>
        <v>0</v>
      </c>
      <c r="FU34" s="60">
        <f t="shared" ca="1" si="33"/>
        <v>0</v>
      </c>
      <c r="FV34" s="60">
        <f t="shared" ca="1" si="33"/>
        <v>0</v>
      </c>
      <c r="FW34" s="60">
        <f t="shared" ca="1" si="33"/>
        <v>0</v>
      </c>
      <c r="FX34" s="60">
        <f t="shared" ca="1" si="33"/>
        <v>0</v>
      </c>
      <c r="FY34" s="60">
        <f t="shared" ca="1" si="33"/>
        <v>0</v>
      </c>
      <c r="FZ34" s="60">
        <f t="shared" ca="1" si="33"/>
        <v>0</v>
      </c>
      <c r="GA34" s="60">
        <f t="shared" ca="1" si="33"/>
        <v>0</v>
      </c>
      <c r="GB34" s="60">
        <f t="shared" ca="1" si="33"/>
        <v>0</v>
      </c>
      <c r="GC34" s="60">
        <f t="shared" ca="1" si="33"/>
        <v>0</v>
      </c>
      <c r="GD34" s="60">
        <f t="shared" ca="1" si="33"/>
        <v>0</v>
      </c>
      <c r="GE34" s="60">
        <f t="shared" ca="1" si="33"/>
        <v>0</v>
      </c>
      <c r="GF34" s="60">
        <f t="shared" ca="1" si="33"/>
        <v>0</v>
      </c>
      <c r="GG34" s="60">
        <f t="shared" ca="1" si="33"/>
        <v>0</v>
      </c>
      <c r="GH34" s="60">
        <f t="shared" ca="1" si="33"/>
        <v>0</v>
      </c>
      <c r="GI34" s="60">
        <f t="shared" ca="1" si="33"/>
        <v>0</v>
      </c>
      <c r="GJ34" s="60">
        <f t="shared" ca="1" si="33"/>
        <v>0</v>
      </c>
      <c r="GK34" s="60">
        <f t="shared" ca="1" si="33"/>
        <v>0</v>
      </c>
      <c r="GL34" s="60">
        <f t="shared" ca="1" si="33"/>
        <v>0</v>
      </c>
      <c r="GM34" s="60">
        <f t="shared" ca="1" si="33"/>
        <v>0</v>
      </c>
      <c r="GN34" s="60">
        <f t="shared" ca="1" si="33"/>
        <v>0</v>
      </c>
      <c r="GO34" s="60">
        <f t="shared" ca="1" si="33"/>
        <v>0</v>
      </c>
      <c r="GP34" s="60">
        <f t="shared" ca="1" si="33"/>
        <v>0</v>
      </c>
      <c r="GQ34" s="60">
        <f t="shared" ref="GQ34:IJ34" ca="1" si="34">SUM(GQ24:GQ33)</f>
        <v>0</v>
      </c>
      <c r="GR34" s="60">
        <f t="shared" ca="1" si="34"/>
        <v>0</v>
      </c>
      <c r="GS34" s="60">
        <f t="shared" ca="1" si="34"/>
        <v>0</v>
      </c>
      <c r="GT34" s="60">
        <f t="shared" ca="1" si="34"/>
        <v>0</v>
      </c>
      <c r="GU34" s="60">
        <f t="shared" ca="1" si="34"/>
        <v>0</v>
      </c>
      <c r="GV34" s="60">
        <f t="shared" ca="1" si="34"/>
        <v>0</v>
      </c>
      <c r="GW34" s="60">
        <f t="shared" ca="1" si="34"/>
        <v>0</v>
      </c>
      <c r="GX34" s="60">
        <f t="shared" ca="1" si="34"/>
        <v>0</v>
      </c>
      <c r="GY34" s="60">
        <f t="shared" ca="1" si="34"/>
        <v>0</v>
      </c>
      <c r="GZ34" s="60">
        <f t="shared" ca="1" si="34"/>
        <v>0</v>
      </c>
      <c r="HA34" s="60">
        <f t="shared" ca="1" si="34"/>
        <v>0</v>
      </c>
      <c r="HB34" s="60">
        <f t="shared" ca="1" si="34"/>
        <v>0</v>
      </c>
      <c r="HC34" s="60">
        <f t="shared" ca="1" si="34"/>
        <v>0</v>
      </c>
      <c r="HD34" s="60">
        <f t="shared" ca="1" si="34"/>
        <v>0</v>
      </c>
      <c r="HE34" s="60">
        <f t="shared" ca="1" si="34"/>
        <v>0</v>
      </c>
      <c r="HF34" s="60">
        <f t="shared" ca="1" si="34"/>
        <v>0</v>
      </c>
      <c r="HG34" s="60">
        <f t="shared" ca="1" si="34"/>
        <v>0</v>
      </c>
      <c r="HH34" s="60">
        <f t="shared" ca="1" si="34"/>
        <v>0</v>
      </c>
      <c r="HI34" s="60">
        <f t="shared" ca="1" si="34"/>
        <v>0</v>
      </c>
      <c r="HJ34" s="60">
        <f t="shared" ca="1" si="34"/>
        <v>0</v>
      </c>
      <c r="HK34" s="60">
        <f t="shared" ca="1" si="34"/>
        <v>0</v>
      </c>
      <c r="HL34" s="60">
        <f t="shared" ca="1" si="34"/>
        <v>0</v>
      </c>
      <c r="HM34" s="60">
        <f t="shared" ca="1" si="34"/>
        <v>0</v>
      </c>
      <c r="HN34" s="60">
        <f t="shared" ca="1" si="34"/>
        <v>0</v>
      </c>
      <c r="HO34" s="60">
        <f t="shared" ca="1" si="34"/>
        <v>0</v>
      </c>
      <c r="HP34" s="60">
        <f t="shared" ca="1" si="34"/>
        <v>0</v>
      </c>
      <c r="HQ34" s="60">
        <f t="shared" ca="1" si="34"/>
        <v>0</v>
      </c>
      <c r="HR34" s="60">
        <f t="shared" ca="1" si="34"/>
        <v>0</v>
      </c>
      <c r="HS34" s="60">
        <f t="shared" ca="1" si="34"/>
        <v>0</v>
      </c>
      <c r="HT34" s="60">
        <f t="shared" ca="1" si="34"/>
        <v>0</v>
      </c>
      <c r="HU34" s="60">
        <f t="shared" ca="1" si="34"/>
        <v>0</v>
      </c>
      <c r="HV34" s="60">
        <f t="shared" ca="1" si="34"/>
        <v>0</v>
      </c>
      <c r="HW34" s="60">
        <f t="shared" ca="1" si="34"/>
        <v>0</v>
      </c>
      <c r="HX34" s="60">
        <f t="shared" ca="1" si="34"/>
        <v>0</v>
      </c>
      <c r="HY34" s="60">
        <f t="shared" ca="1" si="34"/>
        <v>0</v>
      </c>
      <c r="HZ34" s="60">
        <f t="shared" ca="1" si="34"/>
        <v>0</v>
      </c>
      <c r="IA34" s="60">
        <f t="shared" ca="1" si="34"/>
        <v>0</v>
      </c>
      <c r="IB34" s="60">
        <f t="shared" ca="1" si="34"/>
        <v>0</v>
      </c>
      <c r="IC34" s="60">
        <f t="shared" ca="1" si="34"/>
        <v>0</v>
      </c>
      <c r="ID34" s="60">
        <f t="shared" ca="1" si="34"/>
        <v>0</v>
      </c>
      <c r="IE34" s="60">
        <f t="shared" ca="1" si="34"/>
        <v>0</v>
      </c>
      <c r="IF34" s="60">
        <f t="shared" ca="1" si="34"/>
        <v>0</v>
      </c>
      <c r="IG34" s="60">
        <f t="shared" ca="1" si="34"/>
        <v>0</v>
      </c>
      <c r="IH34" s="60">
        <f t="shared" ca="1" si="34"/>
        <v>0</v>
      </c>
      <c r="II34" s="60">
        <f t="shared" ca="1" si="34"/>
        <v>0</v>
      </c>
      <c r="IJ34" s="60">
        <f t="shared" ca="1" si="34"/>
        <v>0</v>
      </c>
      <c r="IK34" s="60">
        <f ca="1">SUM(IK24:IK33)</f>
        <v>0</v>
      </c>
      <c r="IL34" s="60">
        <f ca="1">SUM(IL24:IL33)</f>
        <v>0</v>
      </c>
    </row>
    <row r="35" spans="2:246" s="48" customFormat="1" x14ac:dyDescent="0.2">
      <c r="B35" s="47"/>
      <c r="C35" s="54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</row>
    <row r="36" spans="2:246" x14ac:dyDescent="0.2">
      <c r="B36" s="42" t="s">
        <v>88</v>
      </c>
      <c r="C36" s="2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  <c r="IH36" s="61"/>
      <c r="II36" s="61"/>
      <c r="IJ36" s="61"/>
      <c r="IK36" s="61"/>
      <c r="IL36" s="61"/>
    </row>
    <row r="37" spans="2:246" x14ac:dyDescent="0.2">
      <c r="B37" s="50" t="s">
        <v>202</v>
      </c>
      <c r="C37" s="55" t="s">
        <v>283</v>
      </c>
      <c r="G37" s="61"/>
      <c r="H37" s="61">
        <f ca="1">G39</f>
        <v>0</v>
      </c>
      <c r="I37" s="61">
        <f t="shared" ref="I37:BT37" ca="1" si="35">H39</f>
        <v>0</v>
      </c>
      <c r="J37" s="61">
        <f t="shared" ca="1" si="35"/>
        <v>0</v>
      </c>
      <c r="K37" s="61">
        <f t="shared" ca="1" si="35"/>
        <v>0</v>
      </c>
      <c r="L37" s="61">
        <f t="shared" ca="1" si="35"/>
        <v>0</v>
      </c>
      <c r="M37" s="61">
        <f t="shared" ca="1" si="35"/>
        <v>0</v>
      </c>
      <c r="N37" s="61">
        <f t="shared" ca="1" si="35"/>
        <v>0</v>
      </c>
      <c r="O37" s="61">
        <f t="shared" ca="1" si="35"/>
        <v>0</v>
      </c>
      <c r="P37" s="61">
        <f t="shared" ca="1" si="35"/>
        <v>0</v>
      </c>
      <c r="Q37" s="61">
        <f t="shared" ca="1" si="35"/>
        <v>0</v>
      </c>
      <c r="R37" s="61">
        <f t="shared" ca="1" si="35"/>
        <v>0</v>
      </c>
      <c r="S37" s="61">
        <f t="shared" ca="1" si="35"/>
        <v>0</v>
      </c>
      <c r="T37" s="61">
        <f t="shared" ca="1" si="35"/>
        <v>744.12278491744928</v>
      </c>
      <c r="U37" s="61">
        <f t="shared" ca="1" si="35"/>
        <v>1593.6209673103344</v>
      </c>
      <c r="V37" s="61">
        <f t="shared" ca="1" si="35"/>
        <v>2446.4733490951257</v>
      </c>
      <c r="W37" s="61">
        <f t="shared" ca="1" si="35"/>
        <v>3302.7753890447771</v>
      </c>
      <c r="X37" s="61">
        <f t="shared" ca="1" si="35"/>
        <v>4162.5383804424682</v>
      </c>
      <c r="Y37" s="61">
        <f t="shared" ca="1" si="35"/>
        <v>4925.0755285426258</v>
      </c>
      <c r="Z37" s="61">
        <f t="shared" ca="1" si="35"/>
        <v>5692.4300756919993</v>
      </c>
      <c r="AA37" s="61">
        <f t="shared" ca="1" si="35"/>
        <v>6562.6440514510678</v>
      </c>
      <c r="AB37" s="61">
        <f t="shared" ca="1" si="35"/>
        <v>7436.364522715875</v>
      </c>
      <c r="AC37" s="61">
        <f t="shared" ca="1" si="35"/>
        <v>8215.5723438402474</v>
      </c>
      <c r="AD37" s="61">
        <f t="shared" ca="1" si="35"/>
        <v>9096.3402817584429</v>
      </c>
      <c r="AE37" s="61">
        <f t="shared" ca="1" si="35"/>
        <v>9980.649266108152</v>
      </c>
      <c r="AF37" s="61">
        <f t="shared" ca="1" si="35"/>
        <v>10771.814014353959</v>
      </c>
      <c r="AG37" s="61">
        <f t="shared" ca="1" si="35"/>
        <v>11663.239906911138</v>
      </c>
      <c r="AH37" s="61">
        <f t="shared" ca="1" si="35"/>
        <v>12558.241737269929</v>
      </c>
      <c r="AI37" s="61">
        <f t="shared" ca="1" si="35"/>
        <v>13456.831212120167</v>
      </c>
      <c r="AJ37" s="61">
        <f t="shared" ca="1" si="35"/>
        <v>14359.020076476363</v>
      </c>
      <c r="AK37" s="61">
        <f t="shared" ca="1" si="35"/>
        <v>15169.456988803126</v>
      </c>
      <c r="AL37" s="61">
        <f t="shared" ca="1" si="35"/>
        <v>15984.850646141073</v>
      </c>
      <c r="AM37" s="61">
        <f t="shared" ca="1" si="35"/>
        <v>16891.59667162237</v>
      </c>
      <c r="AN37" s="61">
        <f t="shared" ca="1" si="35"/>
        <v>17488.634107748552</v>
      </c>
      <c r="AO37" s="61">
        <f t="shared" ca="1" si="35"/>
        <v>17995.588105475104</v>
      </c>
      <c r="AP37" s="61">
        <f t="shared" ca="1" si="35"/>
        <v>18597.858466421221</v>
      </c>
      <c r="AQ37" s="61">
        <f t="shared" ca="1" si="35"/>
        <v>19202.758145201879</v>
      </c>
      <c r="AR37" s="61">
        <f t="shared" ca="1" si="35"/>
        <v>19718.933874519469</v>
      </c>
      <c r="AS37" s="61">
        <f t="shared" ca="1" si="35"/>
        <v>20329.118040255766</v>
      </c>
      <c r="AT37" s="61">
        <f t="shared" ca="1" si="35"/>
        <v>20941.957431564169</v>
      </c>
      <c r="AU37" s="61">
        <f t="shared" ca="1" si="35"/>
        <v>21557.460740962266</v>
      </c>
      <c r="AV37" s="61">
        <f t="shared" ca="1" si="35"/>
        <v>22175.636689424682</v>
      </c>
      <c r="AW37" s="61">
        <f t="shared" ca="1" si="35"/>
        <v>22706.465901476247</v>
      </c>
      <c r="AX37" s="61">
        <f t="shared" ca="1" si="35"/>
        <v>23241.319030285456</v>
      </c>
      <c r="AY37" s="61">
        <f t="shared" ca="1" si="35"/>
        <v>23867.565507758249</v>
      </c>
      <c r="AZ37" s="61">
        <f t="shared" ca="1" si="35"/>
        <v>24496.519794632077</v>
      </c>
      <c r="BA37" s="61">
        <f t="shared" ca="1" si="35"/>
        <v>25040.830130570284</v>
      </c>
      <c r="BB37" s="61">
        <f t="shared" ca="1" si="35"/>
        <v>25675.226659256845</v>
      </c>
      <c r="BC37" s="61">
        <f t="shared" ca="1" si="35"/>
        <v>26312.357678491331</v>
      </c>
      <c r="BD37" s="61">
        <f t="shared" ca="1" si="35"/>
        <v>26866.205265284225</v>
      </c>
      <c r="BE37" s="61">
        <f t="shared" ca="1" si="35"/>
        <v>27508.832150952578</v>
      </c>
      <c r="BF37" s="61">
        <f t="shared" ca="1" si="35"/>
        <v>28154.220471215922</v>
      </c>
      <c r="BG37" s="61">
        <f t="shared" ca="1" si="35"/>
        <v>28802.379266292537</v>
      </c>
      <c r="BH37" s="61">
        <f t="shared" ca="1" si="35"/>
        <v>29453.31760599605</v>
      </c>
      <c r="BI37" s="61">
        <f t="shared" ca="1" si="35"/>
        <v>29901.180296481896</v>
      </c>
      <c r="BJ37" s="61">
        <f t="shared" ca="1" si="35"/>
        <v>30345.294050128159</v>
      </c>
      <c r="BK37" s="61">
        <f t="shared" ca="1" si="35"/>
        <v>31004.625740002459</v>
      </c>
      <c r="BL37" s="61">
        <f t="shared" ca="1" si="35"/>
        <v>31666.773551653827</v>
      </c>
      <c r="BM37" s="61">
        <f t="shared" ca="1" si="35"/>
        <v>32112.715283662212</v>
      </c>
      <c r="BN37" s="61">
        <f t="shared" ca="1" si="35"/>
        <v>32780.523026798837</v>
      </c>
      <c r="BO37" s="61">
        <f t="shared" ca="1" si="35"/>
        <v>33451.174640105302</v>
      </c>
      <c r="BP37" s="61">
        <f t="shared" ca="1" si="35"/>
        <v>33898.953162903075</v>
      </c>
      <c r="BQ37" s="61">
        <f t="shared" ca="1" si="35"/>
        <v>34575.320477300753</v>
      </c>
      <c r="BR37" s="61">
        <f t="shared" ca="1" si="35"/>
        <v>35254.559683677224</v>
      </c>
      <c r="BS37" s="61">
        <f t="shared" ca="1" si="35"/>
        <v>35936.68018385952</v>
      </c>
      <c r="BT37" s="61">
        <f t="shared" ca="1" si="35"/>
        <v>36621.691410453772</v>
      </c>
      <c r="BU37" s="61">
        <f t="shared" ref="BU37:EF37" ca="1" si="36">BT39</f>
        <v>37077.106539610628</v>
      </c>
      <c r="BV37" s="61">
        <f t="shared" ca="1" si="36"/>
        <v>37528.585429454331</v>
      </c>
      <c r="BW37" s="61">
        <f t="shared" ca="1" si="36"/>
        <v>38222.32574022621</v>
      </c>
      <c r="BX37" s="61">
        <f t="shared" ca="1" si="36"/>
        <v>38918.994817646249</v>
      </c>
      <c r="BY37" s="61">
        <f t="shared" ca="1" si="36"/>
        <v>39372.337459986556</v>
      </c>
      <c r="BZ37" s="61">
        <f t="shared" ca="1" si="36"/>
        <v>40074.892866151247</v>
      </c>
      <c r="CA37" s="61">
        <f t="shared" ca="1" si="36"/>
        <v>40780.405897292578</v>
      </c>
      <c r="CB37" s="61">
        <f t="shared" ca="1" si="36"/>
        <v>41235.621457053843</v>
      </c>
      <c r="CC37" s="61">
        <f t="shared" ca="1" si="36"/>
        <v>41947.078817330032</v>
      </c>
      <c r="CD37" s="61">
        <f t="shared" ca="1" si="36"/>
        <v>42661.522945264165</v>
      </c>
      <c r="CE37" s="61">
        <f t="shared" ca="1" si="36"/>
        <v>43378.963618756345</v>
      </c>
      <c r="CF37" s="61">
        <f t="shared" ca="1" si="36"/>
        <v>44099.41064771697</v>
      </c>
      <c r="CG37" s="61">
        <f t="shared" ca="1" si="36"/>
        <v>44520.813683041095</v>
      </c>
      <c r="CH37" s="61">
        <f t="shared" ca="1" si="36"/>
        <v>44914.866043961716</v>
      </c>
      <c r="CI37" s="61">
        <f t="shared" ca="1" si="36"/>
        <v>45644.391320467068</v>
      </c>
      <c r="CJ37" s="61">
        <f t="shared" ca="1" si="36"/>
        <v>46376.962514286504</v>
      </c>
      <c r="CK37" s="61">
        <f t="shared" ca="1" si="36"/>
        <v>46770.058973842424</v>
      </c>
      <c r="CL37" s="61">
        <f t="shared" ca="1" si="36"/>
        <v>47508.75194955631</v>
      </c>
      <c r="CM37" s="61">
        <f t="shared" ca="1" si="36"/>
        <v>48250.520855245901</v>
      </c>
      <c r="CN37" s="61">
        <f t="shared" ca="1" si="36"/>
        <v>48642.644109363755</v>
      </c>
      <c r="CO37" s="61">
        <f t="shared" ca="1" si="36"/>
        <v>49390.595117353594</v>
      </c>
      <c r="CP37" s="61">
        <f t="shared" ca="1" si="36"/>
        <v>50141.652363707697</v>
      </c>
      <c r="CQ37" s="61">
        <f t="shared" ca="1" si="36"/>
        <v>50895.826017442159</v>
      </c>
      <c r="CR37" s="61">
        <f t="shared" ca="1" si="36"/>
        <v>51653.12628086382</v>
      </c>
      <c r="CS37" s="61">
        <f t="shared" ca="1" si="36"/>
        <v>52050.522310047083</v>
      </c>
      <c r="CT37" s="61">
        <f t="shared" ca="1" si="36"/>
        <v>52440.646557372427</v>
      </c>
      <c r="CU37" s="61">
        <f t="shared" ca="1" si="36"/>
        <v>53207.388198240595</v>
      </c>
      <c r="CV37" s="61">
        <f t="shared" ca="1" si="36"/>
        <v>53977.297593115407</v>
      </c>
      <c r="CW37" s="61">
        <f t="shared" ca="1" si="36"/>
        <v>54366.39569302147</v>
      </c>
      <c r="CX37" s="61">
        <f t="shared" ca="1" si="36"/>
        <v>55142.671741066515</v>
      </c>
      <c r="CY37" s="61">
        <f t="shared" ca="1" si="36"/>
        <v>55922.146756286274</v>
      </c>
      <c r="CZ37" s="61">
        <f t="shared" ca="1" si="36"/>
        <v>56310.20071253676</v>
      </c>
      <c r="DA37" s="61">
        <f t="shared" ca="1" si="36"/>
        <v>57096.105114148791</v>
      </c>
      <c r="DB37" s="61">
        <f t="shared" ca="1" si="36"/>
        <v>57885.240003659666</v>
      </c>
      <c r="DC37" s="61">
        <f t="shared" ca="1" si="36"/>
        <v>58677.615956846101</v>
      </c>
      <c r="DD37" s="61">
        <f t="shared" ca="1" si="36"/>
        <v>59473.243584107222</v>
      </c>
      <c r="DE37" s="61">
        <f t="shared" ca="1" si="36"/>
        <v>59866.74921642572</v>
      </c>
      <c r="DF37" s="61">
        <f t="shared" ca="1" si="36"/>
        <v>60252.660185611989</v>
      </c>
      <c r="DG37" s="61">
        <f t="shared" ca="1" si="36"/>
        <v>61058.106845417482</v>
      </c>
      <c r="DH37" s="61">
        <f t="shared" ca="1" si="36"/>
        <v>61866.847969389892</v>
      </c>
      <c r="DI37" s="61">
        <f t="shared" ca="1" si="36"/>
        <v>62251.659735260102</v>
      </c>
      <c r="DJ37" s="61">
        <f t="shared" ca="1" si="36"/>
        <v>63067.022178529543</v>
      </c>
      <c r="DK37" s="61">
        <f t="shared" ca="1" si="36"/>
        <v>63885.7115476607</v>
      </c>
      <c r="DL37" s="61">
        <f t="shared" ca="1" si="36"/>
        <v>64269.405394129113</v>
      </c>
      <c r="DM37" s="61">
        <f t="shared" ca="1" si="36"/>
        <v>65094.781325108226</v>
      </c>
      <c r="DN37" s="61">
        <f t="shared" ca="1" si="36"/>
        <v>65923.51696350213</v>
      </c>
      <c r="DO37" s="61">
        <f t="shared" ca="1" si="36"/>
        <v>66755.623308118636</v>
      </c>
      <c r="DP37" s="61">
        <f t="shared" ca="1" si="36"/>
        <v>67591.111393772793</v>
      </c>
      <c r="DQ37" s="61">
        <f t="shared" ca="1" si="36"/>
        <v>67980.44297335195</v>
      </c>
      <c r="DR37" s="61">
        <f t="shared" ca="1" si="36"/>
        <v>68361.844093273568</v>
      </c>
      <c r="DS37" s="61">
        <f t="shared" ca="1" si="36"/>
        <v>69207.543972773885</v>
      </c>
      <c r="DT37" s="61">
        <f t="shared" ca="1" si="36"/>
        <v>70056.670095007794</v>
      </c>
      <c r="DU37" s="61">
        <f t="shared" ca="1" si="36"/>
        <v>70436.89603348072</v>
      </c>
      <c r="DV37" s="61">
        <f t="shared" ca="1" si="36"/>
        <v>71292.908327783531</v>
      </c>
      <c r="DW37" s="61">
        <f t="shared" ca="1" si="36"/>
        <v>72152.380624982528</v>
      </c>
      <c r="DX37" s="61">
        <f t="shared" ca="1" si="36"/>
        <v>72531.411917277583</v>
      </c>
      <c r="DY37" s="61">
        <f t="shared" ca="1" si="36"/>
        <v>73397.838238798475</v>
      </c>
      <c r="DZ37" s="61">
        <f t="shared" ca="1" si="36"/>
        <v>74267.758656030739</v>
      </c>
      <c r="EA37" s="61">
        <f t="shared" ca="1" si="36"/>
        <v>75141.184607734511</v>
      </c>
      <c r="EB37" s="61">
        <f t="shared" ca="1" si="36"/>
        <v>76018.127570117445</v>
      </c>
      <c r="EC37" s="61">
        <f t="shared" ca="1" si="36"/>
        <v>76402.990094847672</v>
      </c>
      <c r="ED37" s="61">
        <f t="shared" ca="1" si="36"/>
        <v>76779.572931534072</v>
      </c>
      <c r="EE37" s="61">
        <f t="shared" ca="1" si="36"/>
        <v>77667.136159517002</v>
      </c>
      <c r="EF37" s="61">
        <f t="shared" ca="1" si="36"/>
        <v>78558.262679942854</v>
      </c>
      <c r="EG37" s="61">
        <f t="shared" ref="EG37:GR37" ca="1" si="37">EF39</f>
        <v>78933.591317922605</v>
      </c>
      <c r="EH37" s="61">
        <f t="shared" ca="1" si="37"/>
        <v>79831.879457300151</v>
      </c>
      <c r="EI37" s="61">
        <f t="shared" ca="1" si="37"/>
        <v>80733.765999689713</v>
      </c>
      <c r="EJ37" s="61">
        <f t="shared" ca="1" si="37"/>
        <v>81107.820195644454</v>
      </c>
      <c r="EK37" s="61">
        <f t="shared" ca="1" si="37"/>
        <v>82016.938923328766</v>
      </c>
      <c r="EL37" s="61">
        <f t="shared" ca="1" si="37"/>
        <v>82929.691510552919</v>
      </c>
      <c r="EM37" s="61">
        <f t="shared" ca="1" si="37"/>
        <v>83846.089853627433</v>
      </c>
      <c r="EN37" s="61">
        <f t="shared" ca="1" si="37"/>
        <v>84766.145887808278</v>
      </c>
      <c r="EO37" s="61">
        <f t="shared" ca="1" si="37"/>
        <v>84893.831285679975</v>
      </c>
      <c r="EP37" s="61">
        <f t="shared" ca="1" si="37"/>
        <v>85012.873797986089</v>
      </c>
      <c r="EQ37" s="61">
        <f t="shared" ca="1" si="37"/>
        <v>85943.974908390941</v>
      </c>
      <c r="ER37" s="61">
        <f t="shared" ca="1" si="37"/>
        <v>86878.781842936442</v>
      </c>
      <c r="ES37" s="61">
        <f t="shared" ca="1" si="37"/>
        <v>86996.48797858764</v>
      </c>
      <c r="ET37" s="61">
        <f t="shared" ca="1" si="37"/>
        <v>87938.742996842877</v>
      </c>
      <c r="EU37" s="61">
        <f t="shared" ca="1" si="37"/>
        <v>88884.740354230613</v>
      </c>
      <c r="EV37" s="61">
        <f t="shared" ca="1" si="37"/>
        <v>89001.089060175829</v>
      </c>
      <c r="EW37" s="61">
        <f t="shared" ca="1" si="37"/>
        <v>89954.607890270127</v>
      </c>
      <c r="EX37" s="61">
        <f t="shared" ca="1" si="37"/>
        <v>90911.905934285838</v>
      </c>
      <c r="EY37" s="61">
        <f t="shared" ca="1" si="37"/>
        <v>91872.995564385943</v>
      </c>
      <c r="EZ37" s="61">
        <f t="shared" ca="1" si="37"/>
        <v>92837.889193236624</v>
      </c>
      <c r="FA37" s="61">
        <f t="shared" ca="1" si="37"/>
        <v>92960.479659783712</v>
      </c>
      <c r="FB37" s="61">
        <f t="shared" ca="1" si="37"/>
        <v>93074.049515342602</v>
      </c>
      <c r="FC37" s="61">
        <f t="shared" ca="1" si="37"/>
        <v>94050.430023466237</v>
      </c>
      <c r="FD37" s="61">
        <f t="shared" ca="1" si="37"/>
        <v>95030.664588696163</v>
      </c>
      <c r="FE37" s="61">
        <f t="shared" ca="1" si="37"/>
        <v>95142.812602533944</v>
      </c>
      <c r="FF37" s="61">
        <f t="shared" ca="1" si="37"/>
        <v>96130.793174821985</v>
      </c>
      <c r="FG37" s="61">
        <f t="shared" ca="1" si="37"/>
        <v>97122.665779807838</v>
      </c>
      <c r="FH37" s="61">
        <f t="shared" ca="1" si="37"/>
        <v>97233.370056751388</v>
      </c>
      <c r="FI37" s="61">
        <f t="shared" ca="1" si="37"/>
        <v>98233.064993352047</v>
      </c>
      <c r="FJ37" s="61">
        <f t="shared" ca="1" si="37"/>
        <v>99236.69031243099</v>
      </c>
      <c r="FK37" s="61">
        <f t="shared" ca="1" si="37"/>
        <v>100244.25888103769</v>
      </c>
      <c r="FL37" s="61">
        <f t="shared" ca="1" si="37"/>
        <v>101255.78360834499</v>
      </c>
      <c r="FM37" s="61">
        <f t="shared" ca="1" si="37"/>
        <v>101372.9473063145</v>
      </c>
      <c r="FN37" s="61">
        <f t="shared" ca="1" si="37"/>
        <v>101480.69755885628</v>
      </c>
      <c r="FO37" s="61">
        <f t="shared" ca="1" si="37"/>
        <v>102504.16864060746</v>
      </c>
      <c r="FP37" s="61">
        <f t="shared" ca="1" si="37"/>
        <v>103531.64794174916</v>
      </c>
      <c r="FQ37" s="61">
        <f t="shared" ca="1" si="37"/>
        <v>103637.887468901</v>
      </c>
      <c r="FR37" s="61">
        <f t="shared" ca="1" si="37"/>
        <v>104673.42261738317</v>
      </c>
      <c r="FS37" s="61">
        <f t="shared" ca="1" si="37"/>
        <v>105713.00547987106</v>
      </c>
      <c r="FT37" s="61">
        <f t="shared" ca="1" si="37"/>
        <v>105817.71151065289</v>
      </c>
      <c r="FU37" s="61">
        <f t="shared" ca="1" si="37"/>
        <v>106865.42959802017</v>
      </c>
      <c r="FV37" s="61">
        <f t="shared" ca="1" si="37"/>
        <v>107917.23528316487</v>
      </c>
      <c r="FW37" s="61">
        <f t="shared" ca="1" si="37"/>
        <v>108973.14194781844</v>
      </c>
      <c r="FX37" s="61">
        <f t="shared" ca="1" si="37"/>
        <v>110033.16301752064</v>
      </c>
      <c r="FY37" s="61">
        <f t="shared" ca="1" si="37"/>
        <v>110144.55483616947</v>
      </c>
      <c r="FZ37" s="61">
        <f t="shared" ca="1" si="37"/>
        <v>110246.12466157346</v>
      </c>
      <c r="GA37" s="61">
        <f t="shared" ca="1" si="37"/>
        <v>111318.56993989728</v>
      </c>
      <c r="GB37" s="61">
        <f t="shared" ca="1" si="37"/>
        <v>112395.18376638726</v>
      </c>
      <c r="GC37" s="61">
        <f t="shared" ca="1" si="37"/>
        <v>112495.15042738568</v>
      </c>
      <c r="GD37" s="61">
        <f t="shared" ca="1" si="37"/>
        <v>113580.14233510975</v>
      </c>
      <c r="GE37" s="61">
        <f t="shared" ca="1" si="37"/>
        <v>114669.34386539974</v>
      </c>
      <c r="GF37" s="61">
        <f t="shared" ca="1" si="37"/>
        <v>114767.68368017337</v>
      </c>
      <c r="GG37" s="61">
        <f t="shared" ca="1" si="37"/>
        <v>115865.34584433795</v>
      </c>
      <c r="GH37" s="61">
        <f t="shared" ca="1" si="37"/>
        <v>116967.25911019104</v>
      </c>
      <c r="GI37" s="61">
        <f t="shared" ca="1" si="37"/>
        <v>118073.43739473335</v>
      </c>
      <c r="GJ37" s="61">
        <f t="shared" ca="1" si="37"/>
        <v>119183.89466052623</v>
      </c>
      <c r="GK37" s="61">
        <f t="shared" ca="1" si="37"/>
        <v>119289.15568468154</v>
      </c>
      <c r="GL37" s="61">
        <f t="shared" ca="1" si="37"/>
        <v>119384.16982586222</v>
      </c>
      <c r="GM37" s="61">
        <f t="shared" ca="1" si="37"/>
        <v>120507.54826862161</v>
      </c>
      <c r="GN37" s="61">
        <f t="shared" ca="1" si="37"/>
        <v>121635.26200147379</v>
      </c>
      <c r="GO37" s="61">
        <f t="shared" ca="1" si="37"/>
        <v>121728.57684167269</v>
      </c>
      <c r="GP37" s="61">
        <f t="shared" ca="1" si="37"/>
        <v>122865.00377900832</v>
      </c>
      <c r="GQ37" s="61">
        <f t="shared" ca="1" si="37"/>
        <v>124005.80872381252</v>
      </c>
      <c r="GR37" s="61">
        <f t="shared" ca="1" si="37"/>
        <v>124097.39963393763</v>
      </c>
      <c r="GS37" s="61">
        <f t="shared" ref="GS37:IJ37" ca="1" si="38">GR39</f>
        <v>125247.00363797139</v>
      </c>
      <c r="GT37" s="61">
        <f t="shared" ca="1" si="38"/>
        <v>126401.02878776118</v>
      </c>
      <c r="GU37" s="61">
        <f t="shared" ca="1" si="38"/>
        <v>127559.48955698778</v>
      </c>
      <c r="GV37" s="61">
        <f t="shared" ca="1" si="38"/>
        <v>128722.400466715</v>
      </c>
      <c r="GW37" s="61">
        <f t="shared" ca="1" si="38"/>
        <v>128821.15742459706</v>
      </c>
      <c r="GX37" s="61">
        <f t="shared" ca="1" si="38"/>
        <v>128909.2256141855</v>
      </c>
      <c r="GY37" s="61">
        <f t="shared" ca="1" si="38"/>
        <v>130085.57454795786</v>
      </c>
      <c r="GZ37" s="61">
        <f t="shared" ca="1" si="38"/>
        <v>131266.43218342672</v>
      </c>
      <c r="HA37" s="61">
        <f t="shared" ca="1" si="38"/>
        <v>131352.70108999411</v>
      </c>
      <c r="HB37" s="61">
        <f t="shared" ca="1" si="38"/>
        <v>132542.62045812575</v>
      </c>
      <c r="HC37" s="61">
        <f t="shared" ca="1" si="38"/>
        <v>133737.09295402473</v>
      </c>
      <c r="HD37" s="61">
        <f t="shared" ca="1" si="38"/>
        <v>133821.53696331539</v>
      </c>
      <c r="HE37" s="61">
        <f t="shared" ca="1" si="38"/>
        <v>135025.16048081309</v>
      </c>
      <c r="HF37" s="61">
        <f t="shared" ca="1" si="38"/>
        <v>136233.38198989711</v>
      </c>
      <c r="HG37" s="61">
        <f t="shared" ca="1" si="38"/>
        <v>137446.21654319536</v>
      </c>
      <c r="HH37" s="61">
        <f t="shared" ca="1" si="38"/>
        <v>138663.67924261425</v>
      </c>
      <c r="HI37" s="61">
        <f t="shared" ca="1" si="38"/>
        <v>138755.54393157212</v>
      </c>
      <c r="HJ37" s="61">
        <f t="shared" ca="1" si="38"/>
        <v>138836.26029150462</v>
      </c>
      <c r="HK37" s="61">
        <f t="shared" ca="1" si="38"/>
        <v>140067.69853593045</v>
      </c>
      <c r="HL37" s="61">
        <f t="shared" ca="1" si="38"/>
        <v>141303.82583012068</v>
      </c>
      <c r="HM37" s="61">
        <f t="shared" ca="1" si="38"/>
        <v>141382.63892571133</v>
      </c>
      <c r="HN37" s="61">
        <f t="shared" ca="1" si="38"/>
        <v>142628.19042187085</v>
      </c>
      <c r="HO37" s="61">
        <f t="shared" ca="1" si="38"/>
        <v>143878.47717090839</v>
      </c>
      <c r="HP37" s="61">
        <f t="shared" ca="1" si="38"/>
        <v>143955.36036333119</v>
      </c>
      <c r="HQ37" s="61">
        <f t="shared" ca="1" si="38"/>
        <v>145215.16417483141</v>
      </c>
      <c r="HR37" s="61">
        <f t="shared" ca="1" si="38"/>
        <v>146479.74989758138</v>
      </c>
      <c r="HS37" s="61">
        <f t="shared" ca="1" si="38"/>
        <v>147749.1331863142</v>
      </c>
      <c r="HT37" s="61">
        <f t="shared" ca="1" si="38"/>
        <v>149023.32974701247</v>
      </c>
      <c r="HU37" s="61">
        <f t="shared" ca="1" si="38"/>
        <v>149107.89843628916</v>
      </c>
      <c r="HV37" s="61">
        <f t="shared" ca="1" si="38"/>
        <v>149180.84085337952</v>
      </c>
      <c r="HW37" s="61">
        <f t="shared" ca="1" si="38"/>
        <v>150469.571980885</v>
      </c>
      <c r="HX37" s="61">
        <f t="shared" ca="1" si="38"/>
        <v>151763.17972014542</v>
      </c>
      <c r="HY37" s="61">
        <f t="shared" ca="1" si="38"/>
        <v>151834.1107323202</v>
      </c>
      <c r="HZ37" s="61">
        <f t="shared" ca="1" si="38"/>
        <v>153137.51964162869</v>
      </c>
      <c r="IA37" s="61">
        <f t="shared" ca="1" si="38"/>
        <v>154445.85321393033</v>
      </c>
      <c r="IB37" s="61">
        <f t="shared" ca="1" si="38"/>
        <v>154514.74511681058</v>
      </c>
      <c r="IC37" s="61">
        <f t="shared" ca="1" si="38"/>
        <v>155832.97643407341</v>
      </c>
      <c r="ID37" s="61">
        <f t="shared" ca="1" si="38"/>
        <v>157156.18093903598</v>
      </c>
      <c r="IE37" s="61">
        <f t="shared" ca="1" si="38"/>
        <v>158479.38544399856</v>
      </c>
      <c r="IF37" s="61">
        <f t="shared" ca="1" si="38"/>
        <v>159802.58994896113</v>
      </c>
      <c r="IG37" s="61">
        <f t="shared" ca="1" si="38"/>
        <v>159864.42529656325</v>
      </c>
      <c r="IH37" s="61">
        <f t="shared" ca="1" si="38"/>
        <v>159921.09956004441</v>
      </c>
      <c r="II37" s="61">
        <f t="shared" ca="1" si="38"/>
        <v>161244.30406500699</v>
      </c>
      <c r="IJ37" s="61">
        <f t="shared" ca="1" si="38"/>
        <v>162567.50856996956</v>
      </c>
      <c r="IK37" s="61">
        <f ca="1">IJ39</f>
        <v>162624.98308345073</v>
      </c>
      <c r="IL37" s="61">
        <f ca="1">IK39</f>
        <v>163948.1875884133</v>
      </c>
    </row>
    <row r="38" spans="2:246" x14ac:dyDescent="0.2">
      <c r="B38" s="7" t="s">
        <v>88</v>
      </c>
      <c r="C38" s="55" t="s">
        <v>283</v>
      </c>
      <c r="G38" s="61">
        <f ca="1">SUM(G13,G21,G34)</f>
        <v>0</v>
      </c>
      <c r="H38" s="61">
        <f ca="1">SUM(H13,H21,H34)</f>
        <v>0</v>
      </c>
      <c r="I38" s="61">
        <f t="shared" ref="I38:BT38" ca="1" si="39">SUM(I13,I21,I34)</f>
        <v>0</v>
      </c>
      <c r="J38" s="61">
        <f t="shared" ca="1" si="39"/>
        <v>0</v>
      </c>
      <c r="K38" s="61">
        <f t="shared" ca="1" si="39"/>
        <v>0</v>
      </c>
      <c r="L38" s="61">
        <f t="shared" ca="1" si="39"/>
        <v>0</v>
      </c>
      <c r="M38" s="61">
        <f t="shared" ca="1" si="39"/>
        <v>0</v>
      </c>
      <c r="N38" s="61">
        <f t="shared" ca="1" si="39"/>
        <v>0</v>
      </c>
      <c r="O38" s="61">
        <f t="shared" ca="1" si="39"/>
        <v>0</v>
      </c>
      <c r="P38" s="61">
        <f t="shared" ca="1" si="39"/>
        <v>0</v>
      </c>
      <c r="Q38" s="61">
        <f t="shared" ca="1" si="39"/>
        <v>0</v>
      </c>
      <c r="R38" s="61">
        <f t="shared" ca="1" si="39"/>
        <v>0</v>
      </c>
      <c r="S38" s="61">
        <f t="shared" ca="1" si="39"/>
        <v>744.12278491744928</v>
      </c>
      <c r="T38" s="61">
        <f t="shared" ca="1" si="39"/>
        <v>849.49818239288504</v>
      </c>
      <c r="U38" s="61">
        <f t="shared" ca="1" si="39"/>
        <v>852.85238178479119</v>
      </c>
      <c r="V38" s="61">
        <f t="shared" ca="1" si="39"/>
        <v>856.3020399496512</v>
      </c>
      <c r="W38" s="61">
        <f t="shared" ca="1" si="39"/>
        <v>859.76299139769105</v>
      </c>
      <c r="X38" s="61">
        <f t="shared" ca="1" si="39"/>
        <v>762.53714810015765</v>
      </c>
      <c r="Y38" s="61">
        <f t="shared" ca="1" si="39"/>
        <v>767.35454714937384</v>
      </c>
      <c r="Z38" s="61">
        <f t="shared" ca="1" si="39"/>
        <v>870.21397575906883</v>
      </c>
      <c r="AA38" s="61">
        <f t="shared" ca="1" si="39"/>
        <v>873.72047126480754</v>
      </c>
      <c r="AB38" s="61">
        <f t="shared" ca="1" si="39"/>
        <v>779.20782112437303</v>
      </c>
      <c r="AC38" s="61">
        <f t="shared" ca="1" si="39"/>
        <v>880.7679379181958</v>
      </c>
      <c r="AD38" s="61">
        <f t="shared" ca="1" si="39"/>
        <v>884.30898434970948</v>
      </c>
      <c r="AE38" s="61">
        <f t="shared" ca="1" si="39"/>
        <v>791.16474824580644</v>
      </c>
      <c r="AF38" s="61">
        <f t="shared" ca="1" si="39"/>
        <v>891.42589255717974</v>
      </c>
      <c r="AG38" s="61">
        <f t="shared" ca="1" si="39"/>
        <v>895.00183035879161</v>
      </c>
      <c r="AH38" s="61">
        <f t="shared" ca="1" si="39"/>
        <v>898.58947485023816</v>
      </c>
      <c r="AI38" s="61">
        <f t="shared" ca="1" si="39"/>
        <v>902.1888643561964</v>
      </c>
      <c r="AJ38" s="61">
        <f t="shared" ca="1" si="39"/>
        <v>810.43691232676247</v>
      </c>
      <c r="AK38" s="61">
        <f t="shared" ca="1" si="39"/>
        <v>815.39365733794716</v>
      </c>
      <c r="AL38" s="61">
        <f t="shared" ca="1" si="39"/>
        <v>906.74602548129621</v>
      </c>
      <c r="AM38" s="61">
        <f t="shared" ca="1" si="39"/>
        <v>597.03743612618234</v>
      </c>
      <c r="AN38" s="61">
        <f t="shared" ca="1" si="39"/>
        <v>506.95399772655082</v>
      </c>
      <c r="AO38" s="61">
        <f t="shared" ca="1" si="39"/>
        <v>602.27036094611719</v>
      </c>
      <c r="AP38" s="61">
        <f t="shared" ca="1" si="39"/>
        <v>604.89967878065761</v>
      </c>
      <c r="AQ38" s="61">
        <f t="shared" ca="1" si="39"/>
        <v>516.17572931758946</v>
      </c>
      <c r="AR38" s="61">
        <f t="shared" ca="1" si="39"/>
        <v>610.1841657362969</v>
      </c>
      <c r="AS38" s="61">
        <f t="shared" ca="1" si="39"/>
        <v>612.83939130840406</v>
      </c>
      <c r="AT38" s="61">
        <f t="shared" ca="1" si="39"/>
        <v>615.50330939809498</v>
      </c>
      <c r="AU38" s="61">
        <f t="shared" ca="1" si="39"/>
        <v>618.17594846241479</v>
      </c>
      <c r="AV38" s="61">
        <f t="shared" ca="1" si="39"/>
        <v>530.82921205156424</v>
      </c>
      <c r="AW38" s="61">
        <f t="shared" ca="1" si="39"/>
        <v>534.85312880921003</v>
      </c>
      <c r="AX38" s="61">
        <f t="shared" ca="1" si="39"/>
        <v>626.24647747279084</v>
      </c>
      <c r="AY38" s="61">
        <f t="shared" ca="1" si="39"/>
        <v>628.95428687382844</v>
      </c>
      <c r="AZ38" s="61">
        <f t="shared" ca="1" si="39"/>
        <v>544.31033593820882</v>
      </c>
      <c r="BA38" s="61">
        <f t="shared" ca="1" si="39"/>
        <v>634.39652868656083</v>
      </c>
      <c r="BB38" s="61">
        <f t="shared" ca="1" si="39"/>
        <v>637.13101923448482</v>
      </c>
      <c r="BC38" s="61">
        <f t="shared" ca="1" si="39"/>
        <v>553.84758679289337</v>
      </c>
      <c r="BD38" s="61">
        <f t="shared" ca="1" si="39"/>
        <v>642.62688566835311</v>
      </c>
      <c r="BE38" s="61">
        <f t="shared" ca="1" si="39"/>
        <v>645.38832026334455</v>
      </c>
      <c r="BF38" s="61">
        <f t="shared" ca="1" si="39"/>
        <v>648.15879507661555</v>
      </c>
      <c r="BG38" s="61">
        <f t="shared" ca="1" si="39"/>
        <v>650.93833970351113</v>
      </c>
      <c r="BH38" s="61">
        <f t="shared" ca="1" si="39"/>
        <v>447.86269048584563</v>
      </c>
      <c r="BI38" s="61">
        <f t="shared" ca="1" si="39"/>
        <v>444.11375364626338</v>
      </c>
      <c r="BJ38" s="61">
        <f t="shared" ca="1" si="39"/>
        <v>659.33168987429815</v>
      </c>
      <c r="BK38" s="61">
        <f t="shared" ca="1" si="39"/>
        <v>662.14781165136844</v>
      </c>
      <c r="BL38" s="61">
        <f t="shared" ca="1" si="39"/>
        <v>445.94173200838463</v>
      </c>
      <c r="BM38" s="61">
        <f t="shared" ca="1" si="39"/>
        <v>667.80774313662403</v>
      </c>
      <c r="BN38" s="61">
        <f t="shared" ca="1" si="39"/>
        <v>670.65161330646185</v>
      </c>
      <c r="BO38" s="61">
        <f t="shared" ca="1" si="39"/>
        <v>447.77852279777233</v>
      </c>
      <c r="BP38" s="61">
        <f t="shared" ca="1" si="39"/>
        <v>676.36731439767982</v>
      </c>
      <c r="BQ38" s="61">
        <f t="shared" ca="1" si="39"/>
        <v>679.23920637647325</v>
      </c>
      <c r="BR38" s="61">
        <f t="shared" ca="1" si="39"/>
        <v>682.1205001822932</v>
      </c>
      <c r="BS38" s="61">
        <f t="shared" ca="1" si="39"/>
        <v>685.01122659424846</v>
      </c>
      <c r="BT38" s="61">
        <f t="shared" ca="1" si="39"/>
        <v>455.41512915685541</v>
      </c>
      <c r="BU38" s="61">
        <f t="shared" ref="BU38:EF38" ca="1" si="40">SUM(BU13,BU21,BU34)</f>
        <v>451.47888984370127</v>
      </c>
      <c r="BV38" s="61">
        <f t="shared" ca="1" si="40"/>
        <v>693.74031077187692</v>
      </c>
      <c r="BW38" s="61">
        <f t="shared" ca="1" si="40"/>
        <v>696.6690774200365</v>
      </c>
      <c r="BX38" s="61">
        <f t="shared" ca="1" si="40"/>
        <v>453.34264234030366</v>
      </c>
      <c r="BY38" s="61">
        <f t="shared" ca="1" si="40"/>
        <v>702.55540616469307</v>
      </c>
      <c r="BZ38" s="61">
        <f t="shared" ca="1" si="40"/>
        <v>705.51303114133088</v>
      </c>
      <c r="CA38" s="61">
        <f t="shared" ca="1" si="40"/>
        <v>455.21555976126638</v>
      </c>
      <c r="CB38" s="61">
        <f t="shared" ca="1" si="40"/>
        <v>711.45736027619068</v>
      </c>
      <c r="CC38" s="61">
        <f t="shared" ca="1" si="40"/>
        <v>714.44412793413403</v>
      </c>
      <c r="CD38" s="61">
        <f t="shared" ca="1" si="40"/>
        <v>717.44067349217812</v>
      </c>
      <c r="CE38" s="61">
        <f t="shared" ca="1" si="40"/>
        <v>720.44702896062381</v>
      </c>
      <c r="CF38" s="61">
        <f t="shared" ca="1" si="40"/>
        <v>421.40303532412781</v>
      </c>
      <c r="CG38" s="61">
        <f t="shared" ca="1" si="40"/>
        <v>394.0523609206183</v>
      </c>
      <c r="CH38" s="61">
        <f t="shared" ca="1" si="40"/>
        <v>729.52527650535421</v>
      </c>
      <c r="CI38" s="61">
        <f t="shared" ca="1" si="40"/>
        <v>732.57119381943494</v>
      </c>
      <c r="CJ38" s="61">
        <f t="shared" ca="1" si="40"/>
        <v>393.09645955591918</v>
      </c>
      <c r="CK38" s="61">
        <f t="shared" ca="1" si="40"/>
        <v>738.69297571388643</v>
      </c>
      <c r="CL38" s="61">
        <f t="shared" ca="1" si="40"/>
        <v>741.76890568958743</v>
      </c>
      <c r="CM38" s="61">
        <f t="shared" ca="1" si="40"/>
        <v>392.12325411785673</v>
      </c>
      <c r="CN38" s="61">
        <f t="shared" ca="1" si="40"/>
        <v>747.95100798983958</v>
      </c>
      <c r="CO38" s="61">
        <f t="shared" ca="1" si="40"/>
        <v>751.05724635410161</v>
      </c>
      <c r="CP38" s="61">
        <f t="shared" ca="1" si="40"/>
        <v>754.17365373445909</v>
      </c>
      <c r="CQ38" s="61">
        <f t="shared" ca="1" si="40"/>
        <v>757.30026342165775</v>
      </c>
      <c r="CR38" s="61">
        <f t="shared" ca="1" si="40"/>
        <v>397.39602918326466</v>
      </c>
      <c r="CS38" s="61">
        <f t="shared" ca="1" si="40"/>
        <v>390.12424732534328</v>
      </c>
      <c r="CT38" s="61">
        <f t="shared" ca="1" si="40"/>
        <v>766.74164086816791</v>
      </c>
      <c r="CU38" s="61">
        <f t="shared" ca="1" si="40"/>
        <v>769.90939487481273</v>
      </c>
      <c r="CV38" s="61">
        <f t="shared" ca="1" si="40"/>
        <v>389.09809990606232</v>
      </c>
      <c r="CW38" s="61">
        <f t="shared" ca="1" si="40"/>
        <v>776.27604804504199</v>
      </c>
      <c r="CX38" s="61">
        <f t="shared" ca="1" si="40"/>
        <v>779.47501521975619</v>
      </c>
      <c r="CY38" s="61">
        <f t="shared" ca="1" si="40"/>
        <v>388.05395625048209</v>
      </c>
      <c r="CZ38" s="61">
        <f t="shared" ca="1" si="40"/>
        <v>785.90440161202832</v>
      </c>
      <c r="DA38" s="61">
        <f t="shared" ca="1" si="40"/>
        <v>789.13488951087174</v>
      </c>
      <c r="DB38" s="61">
        <f t="shared" ca="1" si="40"/>
        <v>792.37595318643662</v>
      </c>
      <c r="DC38" s="61">
        <f t="shared" ca="1" si="40"/>
        <v>795.62762726111987</v>
      </c>
      <c r="DD38" s="61">
        <f t="shared" ca="1" si="40"/>
        <v>393.50563231849469</v>
      </c>
      <c r="DE38" s="61">
        <f t="shared" ca="1" si="40"/>
        <v>385.91096918626545</v>
      </c>
      <c r="DF38" s="61">
        <f t="shared" ca="1" si="40"/>
        <v>805.44665980549553</v>
      </c>
      <c r="DG38" s="61">
        <f t="shared" ca="1" si="40"/>
        <v>808.74112397240651</v>
      </c>
      <c r="DH38" s="61">
        <f t="shared" ca="1" si="40"/>
        <v>384.81176587021241</v>
      </c>
      <c r="DI38" s="61">
        <f t="shared" ca="1" si="40"/>
        <v>815.36244326944006</v>
      </c>
      <c r="DJ38" s="61">
        <f t="shared" ca="1" si="40"/>
        <v>818.68936913115476</v>
      </c>
      <c r="DK38" s="61">
        <f t="shared" ca="1" si="40"/>
        <v>383.69384646841104</v>
      </c>
      <c r="DL38" s="61">
        <f t="shared" ca="1" si="40"/>
        <v>825.37593097910985</v>
      </c>
      <c r="DM38" s="61">
        <f t="shared" ca="1" si="40"/>
        <v>828.7356383939009</v>
      </c>
      <c r="DN38" s="61">
        <f t="shared" ca="1" si="40"/>
        <v>832.10634461649943</v>
      </c>
      <c r="DO38" s="61">
        <f t="shared" ca="1" si="40"/>
        <v>835.48808565416266</v>
      </c>
      <c r="DP38" s="61">
        <f t="shared" ca="1" si="40"/>
        <v>389.3315795791533</v>
      </c>
      <c r="DQ38" s="61">
        <f t="shared" ca="1" si="40"/>
        <v>381.40111992162451</v>
      </c>
      <c r="DR38" s="61">
        <f t="shared" ca="1" si="40"/>
        <v>845.69987950031873</v>
      </c>
      <c r="DS38" s="61">
        <f t="shared" ca="1" si="40"/>
        <v>849.12612223390579</v>
      </c>
      <c r="DT38" s="61">
        <f t="shared" ca="1" si="40"/>
        <v>380.22593847292569</v>
      </c>
      <c r="DU38" s="61">
        <f t="shared" ca="1" si="40"/>
        <v>856.01229430281683</v>
      </c>
      <c r="DV38" s="61">
        <f t="shared" ca="1" si="40"/>
        <v>859.47229719899815</v>
      </c>
      <c r="DW38" s="61">
        <f t="shared" ca="1" si="40"/>
        <v>379.03129229505839</v>
      </c>
      <c r="DX38" s="61">
        <f t="shared" ca="1" si="40"/>
        <v>866.42632152088527</v>
      </c>
      <c r="DY38" s="61">
        <f t="shared" ca="1" si="40"/>
        <v>869.92041723225748</v>
      </c>
      <c r="DZ38" s="61">
        <f t="shared" ca="1" si="40"/>
        <v>873.42595170376671</v>
      </c>
      <c r="EA38" s="61">
        <f t="shared" ca="1" si="40"/>
        <v>876.94296238293509</v>
      </c>
      <c r="EB38" s="61">
        <f t="shared" ca="1" si="40"/>
        <v>384.86252473022057</v>
      </c>
      <c r="EC38" s="61">
        <f t="shared" ca="1" si="40"/>
        <v>376.58283668639592</v>
      </c>
      <c r="ED38" s="61">
        <f t="shared" ca="1" si="40"/>
        <v>887.56322798292467</v>
      </c>
      <c r="EE38" s="61">
        <f t="shared" ca="1" si="40"/>
        <v>891.1265204258566</v>
      </c>
      <c r="EF38" s="61">
        <f t="shared" ca="1" si="40"/>
        <v>375.32863797974915</v>
      </c>
      <c r="EG38" s="61">
        <f t="shared" ref="EG38:GR38" ca="1" si="41">SUM(EG13,EG21,EG34)</f>
        <v>898.28813937753921</v>
      </c>
      <c r="EH38" s="61">
        <f t="shared" ca="1" si="41"/>
        <v>901.88654238955723</v>
      </c>
      <c r="EI38" s="61">
        <f t="shared" ca="1" si="41"/>
        <v>374.05419595474223</v>
      </c>
      <c r="EJ38" s="61">
        <f t="shared" ca="1" si="41"/>
        <v>909.11872768431067</v>
      </c>
      <c r="EK38" s="61">
        <f t="shared" ca="1" si="41"/>
        <v>912.75258722414992</v>
      </c>
      <c r="EL38" s="61">
        <f t="shared" ca="1" si="41"/>
        <v>916.39834307451611</v>
      </c>
      <c r="EM38" s="61">
        <f t="shared" ca="1" si="41"/>
        <v>920.05603418085093</v>
      </c>
      <c r="EN38" s="61">
        <f t="shared" ca="1" si="41"/>
        <v>127.68539787169698</v>
      </c>
      <c r="EO38" s="61">
        <f t="shared" ca="1" si="41"/>
        <v>119.04251230611567</v>
      </c>
      <c r="EP38" s="61">
        <f t="shared" ca="1" si="41"/>
        <v>931.10111040484526</v>
      </c>
      <c r="EQ38" s="61">
        <f t="shared" ca="1" si="41"/>
        <v>934.80693454549555</v>
      </c>
      <c r="ER38" s="61">
        <f t="shared" ca="1" si="41"/>
        <v>117.70613565120289</v>
      </c>
      <c r="ES38" s="61">
        <f t="shared" ca="1" si="41"/>
        <v>942.25501825524088</v>
      </c>
      <c r="ET38" s="61">
        <f t="shared" ca="1" si="41"/>
        <v>945.99735738773825</v>
      </c>
      <c r="EU38" s="61">
        <f t="shared" ca="1" si="41"/>
        <v>116.3487059452151</v>
      </c>
      <c r="EV38" s="61">
        <f t="shared" ca="1" si="41"/>
        <v>953.51883009429048</v>
      </c>
      <c r="EW38" s="61">
        <f t="shared" ca="1" si="41"/>
        <v>957.29804401570846</v>
      </c>
      <c r="EX38" s="61">
        <f t="shared" ca="1" si="41"/>
        <v>961.08963010010348</v>
      </c>
      <c r="EY38" s="61">
        <f t="shared" ca="1" si="41"/>
        <v>964.89362885068704</v>
      </c>
      <c r="EZ38" s="61">
        <f t="shared" ca="1" si="41"/>
        <v>122.59046654708527</v>
      </c>
      <c r="FA38" s="61">
        <f t="shared" ca="1" si="41"/>
        <v>113.56985555889582</v>
      </c>
      <c r="FB38" s="61">
        <f t="shared" ca="1" si="41"/>
        <v>976.38050812363917</v>
      </c>
      <c r="FC38" s="61">
        <f t="shared" ca="1" si="41"/>
        <v>980.23456522991955</v>
      </c>
      <c r="FD38" s="61">
        <f t="shared" ca="1" si="41"/>
        <v>112.1480138377816</v>
      </c>
      <c r="FE38" s="61">
        <f t="shared" ca="1" si="41"/>
        <v>987.98057228803964</v>
      </c>
      <c r="FF38" s="61">
        <f t="shared" ca="1" si="41"/>
        <v>991.87260498585465</v>
      </c>
      <c r="FG38" s="61">
        <f t="shared" ca="1" si="41"/>
        <v>110.70427694354862</v>
      </c>
      <c r="FH38" s="61">
        <f t="shared" ca="1" si="41"/>
        <v>999.69493660065427</v>
      </c>
      <c r="FI38" s="61">
        <f t="shared" ca="1" si="41"/>
        <v>1003.6253190789398</v>
      </c>
      <c r="FJ38" s="61">
        <f t="shared" ca="1" si="41"/>
        <v>1007.5685686066995</v>
      </c>
      <c r="FK38" s="61">
        <f t="shared" ca="1" si="41"/>
        <v>1011.5247273073023</v>
      </c>
      <c r="FL38" s="61">
        <f t="shared" ca="1" si="41"/>
        <v>117.16369796950994</v>
      </c>
      <c r="FM38" s="61">
        <f t="shared" ca="1" si="41"/>
        <v>107.75025254178752</v>
      </c>
      <c r="FN38" s="61">
        <f t="shared" ca="1" si="41"/>
        <v>1023.4710817511827</v>
      </c>
      <c r="FO38" s="61">
        <f t="shared" ca="1" si="41"/>
        <v>1027.4793011417119</v>
      </c>
      <c r="FP38" s="61">
        <f t="shared" ca="1" si="41"/>
        <v>106.23952715183782</v>
      </c>
      <c r="FQ38" s="61">
        <f t="shared" ca="1" si="41"/>
        <v>1035.5351484821681</v>
      </c>
      <c r="FR38" s="61">
        <f t="shared" ca="1" si="41"/>
        <v>1039.5828624878964</v>
      </c>
      <c r="FS38" s="61">
        <f t="shared" ca="1" si="41"/>
        <v>104.70603078183046</v>
      </c>
      <c r="FT38" s="61">
        <f t="shared" ca="1" si="41"/>
        <v>1047.718087367281</v>
      </c>
      <c r="FU38" s="61">
        <f t="shared" ca="1" si="41"/>
        <v>1051.8056851447004</v>
      </c>
      <c r="FV38" s="61">
        <f t="shared" ca="1" si="41"/>
        <v>1055.9066646535689</v>
      </c>
      <c r="FW38" s="61">
        <f t="shared" ca="1" si="41"/>
        <v>1060.0210697022035</v>
      </c>
      <c r="FX38" s="61">
        <f t="shared" ca="1" si="41"/>
        <v>111.39181864883551</v>
      </c>
      <c r="FY38" s="61">
        <f t="shared" ca="1" si="41"/>
        <v>101.56982540398371</v>
      </c>
      <c r="FZ38" s="61">
        <f t="shared" ca="1" si="41"/>
        <v>1072.4452783238271</v>
      </c>
      <c r="GA38" s="61">
        <f t="shared" ca="1" si="41"/>
        <v>1076.6138264899787</v>
      </c>
      <c r="GB38" s="61">
        <f t="shared" ca="1" si="41"/>
        <v>99.966660998432303</v>
      </c>
      <c r="GC38" s="61">
        <f t="shared" ca="1" si="41"/>
        <v>1084.9919077240634</v>
      </c>
      <c r="GD38" s="61">
        <f t="shared" ca="1" si="41"/>
        <v>1089.2015302899986</v>
      </c>
      <c r="GE38" s="61">
        <f t="shared" ca="1" si="41"/>
        <v>98.339814773634316</v>
      </c>
      <c r="GF38" s="61">
        <f t="shared" ca="1" si="41"/>
        <v>1097.6621641645802</v>
      </c>
      <c r="GG38" s="61">
        <f t="shared" ca="1" si="41"/>
        <v>1101.9132658530857</v>
      </c>
      <c r="GH38" s="61">
        <f t="shared" ca="1" si="41"/>
        <v>1106.1782845423136</v>
      </c>
      <c r="GI38" s="61">
        <f t="shared" ca="1" si="41"/>
        <v>1110.4572657928825</v>
      </c>
      <c r="GJ38" s="61">
        <f t="shared" ca="1" si="41"/>
        <v>105.26102415531193</v>
      </c>
      <c r="GK38" s="61">
        <f t="shared" ca="1" si="41"/>
        <v>95.014141180687716</v>
      </c>
      <c r="GL38" s="61">
        <f t="shared" ca="1" si="41"/>
        <v>1123.378442759386</v>
      </c>
      <c r="GM38" s="61">
        <f t="shared" ca="1" si="41"/>
        <v>1127.7137328521808</v>
      </c>
      <c r="GN38" s="61">
        <f t="shared" ca="1" si="41"/>
        <v>93.314840198899901</v>
      </c>
      <c r="GO38" s="61">
        <f t="shared" ca="1" si="41"/>
        <v>1136.4269373356169</v>
      </c>
      <c r="GP38" s="61">
        <f t="shared" ca="1" si="41"/>
        <v>1140.8049448042043</v>
      </c>
      <c r="GQ38" s="61">
        <f t="shared" ca="1" si="41"/>
        <v>91.590910125109531</v>
      </c>
      <c r="GR38" s="61">
        <f t="shared" ca="1" si="41"/>
        <v>1149.6040040337598</v>
      </c>
      <c r="GS38" s="61">
        <f t="shared" ref="GS38:IJ38" ca="1" si="42">SUM(GS13,GS21,GS34)</f>
        <v>1154.0251497898048</v>
      </c>
      <c r="GT38" s="61">
        <f t="shared" ca="1" si="42"/>
        <v>1158.4607692266059</v>
      </c>
      <c r="GU38" s="61">
        <f t="shared" ca="1" si="42"/>
        <v>1162.9109097272144</v>
      </c>
      <c r="GV38" s="61">
        <f t="shared" ca="1" si="42"/>
        <v>98.756957882052347</v>
      </c>
      <c r="GW38" s="61">
        <f t="shared" ca="1" si="42"/>
        <v>88.068189588440873</v>
      </c>
      <c r="GX38" s="61">
        <f t="shared" ca="1" si="42"/>
        <v>1176.3489337723609</v>
      </c>
      <c r="GY38" s="61">
        <f t="shared" ca="1" si="42"/>
        <v>1180.8576354688689</v>
      </c>
      <c r="GZ38" s="61">
        <f t="shared" ca="1" si="42"/>
        <v>86.268906567399881</v>
      </c>
      <c r="HA38" s="61">
        <f t="shared" ca="1" si="42"/>
        <v>1189.9193681316378</v>
      </c>
      <c r="HB38" s="61">
        <f t="shared" ca="1" si="42"/>
        <v>1194.4724958989705</v>
      </c>
      <c r="HC38" s="61">
        <f t="shared" ca="1" si="42"/>
        <v>84.444009290665235</v>
      </c>
      <c r="HD38" s="61">
        <f t="shared" ca="1" si="42"/>
        <v>1203.6235174977105</v>
      </c>
      <c r="HE38" s="61">
        <f t="shared" ca="1" si="42"/>
        <v>1208.2215090840132</v>
      </c>
      <c r="HF38" s="61">
        <f t="shared" ca="1" si="42"/>
        <v>1212.8345532982626</v>
      </c>
      <c r="HG38" s="61">
        <f t="shared" ca="1" si="42"/>
        <v>1217.4626994188898</v>
      </c>
      <c r="HH38" s="61">
        <f t="shared" ca="1" si="42"/>
        <v>91.864688957861063</v>
      </c>
      <c r="HI38" s="61">
        <f t="shared" ca="1" si="42"/>
        <v>80.716359932505839</v>
      </c>
      <c r="HJ38" s="61">
        <f t="shared" ca="1" si="42"/>
        <v>1231.4382444258504</v>
      </c>
      <c r="HK38" s="61">
        <f t="shared" ca="1" si="42"/>
        <v>1236.1272941902193</v>
      </c>
      <c r="HL38" s="61">
        <f t="shared" ca="1" si="42"/>
        <v>78.81309559064016</v>
      </c>
      <c r="HM38" s="61">
        <f t="shared" ca="1" si="42"/>
        <v>1245.5514961595204</v>
      </c>
      <c r="HN38" s="61">
        <f t="shared" ca="1" si="42"/>
        <v>1250.286749037527</v>
      </c>
      <c r="HO38" s="61">
        <f t="shared" ca="1" si="42"/>
        <v>76.883192422802267</v>
      </c>
      <c r="HP38" s="61">
        <f t="shared" ca="1" si="42"/>
        <v>1259.8038115002187</v>
      </c>
      <c r="HQ38" s="61">
        <f t="shared" ca="1" si="42"/>
        <v>1264.5857227499678</v>
      </c>
      <c r="HR38" s="61">
        <f t="shared" ca="1" si="42"/>
        <v>1269.3832887328085</v>
      </c>
      <c r="HS38" s="61">
        <f t="shared" ca="1" si="42"/>
        <v>1274.1965606982581</v>
      </c>
      <c r="HT38" s="61">
        <f t="shared" ca="1" si="42"/>
        <v>84.568689276710074</v>
      </c>
      <c r="HU38" s="61">
        <f t="shared" ca="1" si="42"/>
        <v>72.94241709033804</v>
      </c>
      <c r="HV38" s="61">
        <f t="shared" ca="1" si="42"/>
        <v>1288.7311275054767</v>
      </c>
      <c r="HW38" s="61">
        <f t="shared" ca="1" si="42"/>
        <v>1293.6077392604334</v>
      </c>
      <c r="HX38" s="61">
        <f t="shared" ca="1" si="42"/>
        <v>70.931012174794432</v>
      </c>
      <c r="HY38" s="61">
        <f t="shared" ca="1" si="42"/>
        <v>1303.4089093084863</v>
      </c>
      <c r="HZ38" s="61">
        <f t="shared" ca="1" si="42"/>
        <v>1308.3335723016266</v>
      </c>
      <c r="IA38" s="61">
        <f t="shared" ca="1" si="42"/>
        <v>68.89190288025884</v>
      </c>
      <c r="IB38" s="61">
        <f t="shared" ca="1" si="42"/>
        <v>1318.2313172628296</v>
      </c>
      <c r="IC38" s="61">
        <f t="shared" ca="1" si="42"/>
        <v>1323.2045049625654</v>
      </c>
      <c r="ID38" s="61">
        <f t="shared" ca="1" si="42"/>
        <v>1323.2045049625654</v>
      </c>
      <c r="IE38" s="61">
        <f t="shared" ca="1" si="42"/>
        <v>1323.2045049625654</v>
      </c>
      <c r="IF38" s="61">
        <f t="shared" ca="1" si="42"/>
        <v>61.835347602110119</v>
      </c>
      <c r="IG38" s="61">
        <f t="shared" ca="1" si="42"/>
        <v>56.674263481162029</v>
      </c>
      <c r="IH38" s="61">
        <f t="shared" ca="1" si="42"/>
        <v>1323.2045049625654</v>
      </c>
      <c r="II38" s="61">
        <f t="shared" ca="1" si="42"/>
        <v>1323.2045049625654</v>
      </c>
      <c r="IJ38" s="61">
        <f t="shared" ca="1" si="42"/>
        <v>57.474513481162262</v>
      </c>
      <c r="IK38" s="61">
        <f ca="1">SUM(IK13,IK21,IK34)</f>
        <v>1323.2045049625654</v>
      </c>
      <c r="IL38" s="61">
        <f ca="1">SUM(IL13,IL21,IL34)</f>
        <v>1323.2045049625654</v>
      </c>
    </row>
    <row r="39" spans="2:246" x14ac:dyDescent="0.2">
      <c r="B39" s="50" t="s">
        <v>203</v>
      </c>
      <c r="C39" s="55" t="s">
        <v>283</v>
      </c>
      <c r="G39" s="61">
        <f ca="1">SUM(G37:G38)</f>
        <v>0</v>
      </c>
      <c r="H39" s="61">
        <f ca="1">SUM(H37:H38)</f>
        <v>0</v>
      </c>
      <c r="I39" s="61">
        <f t="shared" ref="I39:BT39" ca="1" si="43">SUM(I37:I38)</f>
        <v>0</v>
      </c>
      <c r="J39" s="61">
        <f t="shared" ca="1" si="43"/>
        <v>0</v>
      </c>
      <c r="K39" s="61">
        <f t="shared" ca="1" si="43"/>
        <v>0</v>
      </c>
      <c r="L39" s="61">
        <f t="shared" ca="1" si="43"/>
        <v>0</v>
      </c>
      <c r="M39" s="61">
        <f t="shared" ca="1" si="43"/>
        <v>0</v>
      </c>
      <c r="N39" s="61">
        <f t="shared" ca="1" si="43"/>
        <v>0</v>
      </c>
      <c r="O39" s="61">
        <f t="shared" ca="1" si="43"/>
        <v>0</v>
      </c>
      <c r="P39" s="61">
        <f t="shared" ca="1" si="43"/>
        <v>0</v>
      </c>
      <c r="Q39" s="61">
        <f t="shared" ca="1" si="43"/>
        <v>0</v>
      </c>
      <c r="R39" s="61">
        <f t="shared" ca="1" si="43"/>
        <v>0</v>
      </c>
      <c r="S39" s="61">
        <f t="shared" ca="1" si="43"/>
        <v>744.12278491744928</v>
      </c>
      <c r="T39" s="61">
        <f t="shared" ca="1" si="43"/>
        <v>1593.6209673103344</v>
      </c>
      <c r="U39" s="61">
        <f t="shared" ca="1" si="43"/>
        <v>2446.4733490951257</v>
      </c>
      <c r="V39" s="61">
        <f t="shared" ca="1" si="43"/>
        <v>3302.7753890447771</v>
      </c>
      <c r="W39" s="61">
        <f t="shared" ca="1" si="43"/>
        <v>4162.5383804424682</v>
      </c>
      <c r="X39" s="61">
        <f t="shared" ca="1" si="43"/>
        <v>4925.0755285426258</v>
      </c>
      <c r="Y39" s="61">
        <f t="shared" ca="1" si="43"/>
        <v>5692.4300756919993</v>
      </c>
      <c r="Z39" s="61">
        <f t="shared" ca="1" si="43"/>
        <v>6562.6440514510678</v>
      </c>
      <c r="AA39" s="61">
        <f t="shared" ca="1" si="43"/>
        <v>7436.364522715875</v>
      </c>
      <c r="AB39" s="61">
        <f t="shared" ca="1" si="43"/>
        <v>8215.5723438402474</v>
      </c>
      <c r="AC39" s="61">
        <f t="shared" ca="1" si="43"/>
        <v>9096.3402817584429</v>
      </c>
      <c r="AD39" s="61">
        <f t="shared" ca="1" si="43"/>
        <v>9980.649266108152</v>
      </c>
      <c r="AE39" s="61">
        <f t="shared" ca="1" si="43"/>
        <v>10771.814014353959</v>
      </c>
      <c r="AF39" s="61">
        <f t="shared" ca="1" si="43"/>
        <v>11663.239906911138</v>
      </c>
      <c r="AG39" s="61">
        <f t="shared" ca="1" si="43"/>
        <v>12558.241737269929</v>
      </c>
      <c r="AH39" s="61">
        <f t="shared" ca="1" si="43"/>
        <v>13456.831212120167</v>
      </c>
      <c r="AI39" s="61">
        <f t="shared" ca="1" si="43"/>
        <v>14359.020076476363</v>
      </c>
      <c r="AJ39" s="61">
        <f t="shared" ca="1" si="43"/>
        <v>15169.456988803126</v>
      </c>
      <c r="AK39" s="61">
        <f t="shared" ca="1" si="43"/>
        <v>15984.850646141073</v>
      </c>
      <c r="AL39" s="61">
        <f t="shared" ca="1" si="43"/>
        <v>16891.59667162237</v>
      </c>
      <c r="AM39" s="61">
        <f t="shared" ca="1" si="43"/>
        <v>17488.634107748552</v>
      </c>
      <c r="AN39" s="61">
        <f t="shared" ca="1" si="43"/>
        <v>17995.588105475104</v>
      </c>
      <c r="AO39" s="61">
        <f t="shared" ca="1" si="43"/>
        <v>18597.858466421221</v>
      </c>
      <c r="AP39" s="61">
        <f t="shared" ca="1" si="43"/>
        <v>19202.758145201879</v>
      </c>
      <c r="AQ39" s="61">
        <f t="shared" ca="1" si="43"/>
        <v>19718.933874519469</v>
      </c>
      <c r="AR39" s="61">
        <f t="shared" ca="1" si="43"/>
        <v>20329.118040255766</v>
      </c>
      <c r="AS39" s="61">
        <f t="shared" ca="1" si="43"/>
        <v>20941.957431564169</v>
      </c>
      <c r="AT39" s="61">
        <f t="shared" ca="1" si="43"/>
        <v>21557.460740962266</v>
      </c>
      <c r="AU39" s="61">
        <f t="shared" ca="1" si="43"/>
        <v>22175.636689424682</v>
      </c>
      <c r="AV39" s="61">
        <f t="shared" ca="1" si="43"/>
        <v>22706.465901476247</v>
      </c>
      <c r="AW39" s="61">
        <f t="shared" ca="1" si="43"/>
        <v>23241.319030285456</v>
      </c>
      <c r="AX39" s="61">
        <f t="shared" ca="1" si="43"/>
        <v>23867.565507758249</v>
      </c>
      <c r="AY39" s="61">
        <f t="shared" ca="1" si="43"/>
        <v>24496.519794632077</v>
      </c>
      <c r="AZ39" s="61">
        <f t="shared" ca="1" si="43"/>
        <v>25040.830130570284</v>
      </c>
      <c r="BA39" s="61">
        <f t="shared" ca="1" si="43"/>
        <v>25675.226659256845</v>
      </c>
      <c r="BB39" s="61">
        <f t="shared" ca="1" si="43"/>
        <v>26312.357678491331</v>
      </c>
      <c r="BC39" s="61">
        <f t="shared" ca="1" si="43"/>
        <v>26866.205265284225</v>
      </c>
      <c r="BD39" s="61">
        <f t="shared" ca="1" si="43"/>
        <v>27508.832150952578</v>
      </c>
      <c r="BE39" s="61">
        <f t="shared" ca="1" si="43"/>
        <v>28154.220471215922</v>
      </c>
      <c r="BF39" s="61">
        <f t="shared" ca="1" si="43"/>
        <v>28802.379266292537</v>
      </c>
      <c r="BG39" s="61">
        <f t="shared" ca="1" si="43"/>
        <v>29453.31760599605</v>
      </c>
      <c r="BH39" s="61">
        <f t="shared" ca="1" si="43"/>
        <v>29901.180296481896</v>
      </c>
      <c r="BI39" s="61">
        <f t="shared" ca="1" si="43"/>
        <v>30345.294050128159</v>
      </c>
      <c r="BJ39" s="61">
        <f t="shared" ca="1" si="43"/>
        <v>31004.625740002459</v>
      </c>
      <c r="BK39" s="61">
        <f t="shared" ca="1" si="43"/>
        <v>31666.773551653827</v>
      </c>
      <c r="BL39" s="61">
        <f t="shared" ca="1" si="43"/>
        <v>32112.715283662212</v>
      </c>
      <c r="BM39" s="61">
        <f t="shared" ca="1" si="43"/>
        <v>32780.523026798837</v>
      </c>
      <c r="BN39" s="61">
        <f t="shared" ca="1" si="43"/>
        <v>33451.174640105302</v>
      </c>
      <c r="BO39" s="61">
        <f t="shared" ca="1" si="43"/>
        <v>33898.953162903075</v>
      </c>
      <c r="BP39" s="61">
        <f t="shared" ca="1" si="43"/>
        <v>34575.320477300753</v>
      </c>
      <c r="BQ39" s="61">
        <f t="shared" ca="1" si="43"/>
        <v>35254.559683677224</v>
      </c>
      <c r="BR39" s="61">
        <f t="shared" ca="1" si="43"/>
        <v>35936.68018385952</v>
      </c>
      <c r="BS39" s="61">
        <f t="shared" ca="1" si="43"/>
        <v>36621.691410453772</v>
      </c>
      <c r="BT39" s="61">
        <f t="shared" ca="1" si="43"/>
        <v>37077.106539610628</v>
      </c>
      <c r="BU39" s="61">
        <f t="shared" ref="BU39:EF39" ca="1" si="44">SUM(BU37:BU38)</f>
        <v>37528.585429454331</v>
      </c>
      <c r="BV39" s="61">
        <f t="shared" ca="1" si="44"/>
        <v>38222.32574022621</v>
      </c>
      <c r="BW39" s="61">
        <f t="shared" ca="1" si="44"/>
        <v>38918.994817646249</v>
      </c>
      <c r="BX39" s="61">
        <f t="shared" ca="1" si="44"/>
        <v>39372.337459986556</v>
      </c>
      <c r="BY39" s="61">
        <f t="shared" ca="1" si="44"/>
        <v>40074.892866151247</v>
      </c>
      <c r="BZ39" s="61">
        <f t="shared" ca="1" si="44"/>
        <v>40780.405897292578</v>
      </c>
      <c r="CA39" s="61">
        <f t="shared" ca="1" si="44"/>
        <v>41235.621457053843</v>
      </c>
      <c r="CB39" s="61">
        <f t="shared" ca="1" si="44"/>
        <v>41947.078817330032</v>
      </c>
      <c r="CC39" s="61">
        <f t="shared" ca="1" si="44"/>
        <v>42661.522945264165</v>
      </c>
      <c r="CD39" s="61">
        <f t="shared" ca="1" si="44"/>
        <v>43378.963618756345</v>
      </c>
      <c r="CE39" s="61">
        <f t="shared" ca="1" si="44"/>
        <v>44099.41064771697</v>
      </c>
      <c r="CF39" s="61">
        <f t="shared" ca="1" si="44"/>
        <v>44520.813683041095</v>
      </c>
      <c r="CG39" s="61">
        <f t="shared" ca="1" si="44"/>
        <v>44914.866043961716</v>
      </c>
      <c r="CH39" s="61">
        <f t="shared" ca="1" si="44"/>
        <v>45644.391320467068</v>
      </c>
      <c r="CI39" s="61">
        <f t="shared" ca="1" si="44"/>
        <v>46376.962514286504</v>
      </c>
      <c r="CJ39" s="61">
        <f t="shared" ca="1" si="44"/>
        <v>46770.058973842424</v>
      </c>
      <c r="CK39" s="61">
        <f t="shared" ca="1" si="44"/>
        <v>47508.75194955631</v>
      </c>
      <c r="CL39" s="61">
        <f t="shared" ca="1" si="44"/>
        <v>48250.520855245901</v>
      </c>
      <c r="CM39" s="61">
        <f t="shared" ca="1" si="44"/>
        <v>48642.644109363755</v>
      </c>
      <c r="CN39" s="61">
        <f t="shared" ca="1" si="44"/>
        <v>49390.595117353594</v>
      </c>
      <c r="CO39" s="61">
        <f t="shared" ca="1" si="44"/>
        <v>50141.652363707697</v>
      </c>
      <c r="CP39" s="61">
        <f t="shared" ca="1" si="44"/>
        <v>50895.826017442159</v>
      </c>
      <c r="CQ39" s="61">
        <f t="shared" ca="1" si="44"/>
        <v>51653.12628086382</v>
      </c>
      <c r="CR39" s="61">
        <f t="shared" ca="1" si="44"/>
        <v>52050.522310047083</v>
      </c>
      <c r="CS39" s="61">
        <f t="shared" ca="1" si="44"/>
        <v>52440.646557372427</v>
      </c>
      <c r="CT39" s="61">
        <f t="shared" ca="1" si="44"/>
        <v>53207.388198240595</v>
      </c>
      <c r="CU39" s="61">
        <f t="shared" ca="1" si="44"/>
        <v>53977.297593115407</v>
      </c>
      <c r="CV39" s="61">
        <f t="shared" ca="1" si="44"/>
        <v>54366.39569302147</v>
      </c>
      <c r="CW39" s="61">
        <f t="shared" ca="1" si="44"/>
        <v>55142.671741066515</v>
      </c>
      <c r="CX39" s="61">
        <f t="shared" ca="1" si="44"/>
        <v>55922.146756286274</v>
      </c>
      <c r="CY39" s="61">
        <f t="shared" ca="1" si="44"/>
        <v>56310.20071253676</v>
      </c>
      <c r="CZ39" s="61">
        <f t="shared" ca="1" si="44"/>
        <v>57096.105114148791</v>
      </c>
      <c r="DA39" s="61">
        <f t="shared" ca="1" si="44"/>
        <v>57885.240003659666</v>
      </c>
      <c r="DB39" s="61">
        <f t="shared" ca="1" si="44"/>
        <v>58677.615956846101</v>
      </c>
      <c r="DC39" s="61">
        <f t="shared" ca="1" si="44"/>
        <v>59473.243584107222</v>
      </c>
      <c r="DD39" s="61">
        <f t="shared" ca="1" si="44"/>
        <v>59866.74921642572</v>
      </c>
      <c r="DE39" s="61">
        <f t="shared" ca="1" si="44"/>
        <v>60252.660185611989</v>
      </c>
      <c r="DF39" s="61">
        <f t="shared" ca="1" si="44"/>
        <v>61058.106845417482</v>
      </c>
      <c r="DG39" s="61">
        <f t="shared" ca="1" si="44"/>
        <v>61866.847969389892</v>
      </c>
      <c r="DH39" s="61">
        <f t="shared" ca="1" si="44"/>
        <v>62251.659735260102</v>
      </c>
      <c r="DI39" s="61">
        <f t="shared" ca="1" si="44"/>
        <v>63067.022178529543</v>
      </c>
      <c r="DJ39" s="61">
        <f t="shared" ca="1" si="44"/>
        <v>63885.7115476607</v>
      </c>
      <c r="DK39" s="61">
        <f t="shared" ca="1" si="44"/>
        <v>64269.405394129113</v>
      </c>
      <c r="DL39" s="61">
        <f t="shared" ca="1" si="44"/>
        <v>65094.781325108226</v>
      </c>
      <c r="DM39" s="61">
        <f t="shared" ca="1" si="44"/>
        <v>65923.51696350213</v>
      </c>
      <c r="DN39" s="61">
        <f t="shared" ca="1" si="44"/>
        <v>66755.623308118636</v>
      </c>
      <c r="DO39" s="61">
        <f t="shared" ca="1" si="44"/>
        <v>67591.111393772793</v>
      </c>
      <c r="DP39" s="61">
        <f t="shared" ca="1" si="44"/>
        <v>67980.44297335195</v>
      </c>
      <c r="DQ39" s="61">
        <f t="shared" ca="1" si="44"/>
        <v>68361.844093273568</v>
      </c>
      <c r="DR39" s="61">
        <f t="shared" ca="1" si="44"/>
        <v>69207.543972773885</v>
      </c>
      <c r="DS39" s="61">
        <f t="shared" ca="1" si="44"/>
        <v>70056.670095007794</v>
      </c>
      <c r="DT39" s="61">
        <f t="shared" ca="1" si="44"/>
        <v>70436.89603348072</v>
      </c>
      <c r="DU39" s="61">
        <f t="shared" ca="1" si="44"/>
        <v>71292.908327783531</v>
      </c>
      <c r="DV39" s="61">
        <f t="shared" ca="1" si="44"/>
        <v>72152.380624982528</v>
      </c>
      <c r="DW39" s="61">
        <f t="shared" ca="1" si="44"/>
        <v>72531.411917277583</v>
      </c>
      <c r="DX39" s="61">
        <f t="shared" ca="1" si="44"/>
        <v>73397.838238798475</v>
      </c>
      <c r="DY39" s="61">
        <f t="shared" ca="1" si="44"/>
        <v>74267.758656030739</v>
      </c>
      <c r="DZ39" s="61">
        <f t="shared" ca="1" si="44"/>
        <v>75141.184607734511</v>
      </c>
      <c r="EA39" s="61">
        <f t="shared" ca="1" si="44"/>
        <v>76018.127570117445</v>
      </c>
      <c r="EB39" s="61">
        <f t="shared" ca="1" si="44"/>
        <v>76402.990094847672</v>
      </c>
      <c r="EC39" s="61">
        <f t="shared" ca="1" si="44"/>
        <v>76779.572931534072</v>
      </c>
      <c r="ED39" s="61">
        <f t="shared" ca="1" si="44"/>
        <v>77667.136159517002</v>
      </c>
      <c r="EE39" s="61">
        <f t="shared" ca="1" si="44"/>
        <v>78558.262679942854</v>
      </c>
      <c r="EF39" s="61">
        <f t="shared" ca="1" si="44"/>
        <v>78933.591317922605</v>
      </c>
      <c r="EG39" s="61">
        <f t="shared" ref="EG39:GR39" ca="1" si="45">SUM(EG37:EG38)</f>
        <v>79831.879457300151</v>
      </c>
      <c r="EH39" s="61">
        <f t="shared" ca="1" si="45"/>
        <v>80733.765999689713</v>
      </c>
      <c r="EI39" s="61">
        <f t="shared" ca="1" si="45"/>
        <v>81107.820195644454</v>
      </c>
      <c r="EJ39" s="61">
        <f t="shared" ca="1" si="45"/>
        <v>82016.938923328766</v>
      </c>
      <c r="EK39" s="61">
        <f t="shared" ca="1" si="45"/>
        <v>82929.691510552919</v>
      </c>
      <c r="EL39" s="61">
        <f t="shared" ca="1" si="45"/>
        <v>83846.089853627433</v>
      </c>
      <c r="EM39" s="61">
        <f t="shared" ca="1" si="45"/>
        <v>84766.145887808278</v>
      </c>
      <c r="EN39" s="61">
        <f t="shared" ca="1" si="45"/>
        <v>84893.831285679975</v>
      </c>
      <c r="EO39" s="61">
        <f t="shared" ca="1" si="45"/>
        <v>85012.873797986089</v>
      </c>
      <c r="EP39" s="61">
        <f t="shared" ca="1" si="45"/>
        <v>85943.974908390941</v>
      </c>
      <c r="EQ39" s="61">
        <f t="shared" ca="1" si="45"/>
        <v>86878.781842936442</v>
      </c>
      <c r="ER39" s="61">
        <f t="shared" ca="1" si="45"/>
        <v>86996.48797858764</v>
      </c>
      <c r="ES39" s="61">
        <f t="shared" ca="1" si="45"/>
        <v>87938.742996842877</v>
      </c>
      <c r="ET39" s="61">
        <f t="shared" ca="1" si="45"/>
        <v>88884.740354230613</v>
      </c>
      <c r="EU39" s="61">
        <f t="shared" ca="1" si="45"/>
        <v>89001.089060175829</v>
      </c>
      <c r="EV39" s="61">
        <f t="shared" ca="1" si="45"/>
        <v>89954.607890270127</v>
      </c>
      <c r="EW39" s="61">
        <f t="shared" ca="1" si="45"/>
        <v>90911.905934285838</v>
      </c>
      <c r="EX39" s="61">
        <f t="shared" ca="1" si="45"/>
        <v>91872.995564385943</v>
      </c>
      <c r="EY39" s="61">
        <f t="shared" ca="1" si="45"/>
        <v>92837.889193236624</v>
      </c>
      <c r="EZ39" s="61">
        <f t="shared" ca="1" si="45"/>
        <v>92960.479659783712</v>
      </c>
      <c r="FA39" s="61">
        <f t="shared" ca="1" si="45"/>
        <v>93074.049515342602</v>
      </c>
      <c r="FB39" s="61">
        <f t="shared" ca="1" si="45"/>
        <v>94050.430023466237</v>
      </c>
      <c r="FC39" s="61">
        <f t="shared" ca="1" si="45"/>
        <v>95030.664588696163</v>
      </c>
      <c r="FD39" s="61">
        <f t="shared" ca="1" si="45"/>
        <v>95142.812602533944</v>
      </c>
      <c r="FE39" s="61">
        <f t="shared" ca="1" si="45"/>
        <v>96130.793174821985</v>
      </c>
      <c r="FF39" s="61">
        <f t="shared" ca="1" si="45"/>
        <v>97122.665779807838</v>
      </c>
      <c r="FG39" s="61">
        <f t="shared" ca="1" si="45"/>
        <v>97233.370056751388</v>
      </c>
      <c r="FH39" s="61">
        <f t="shared" ca="1" si="45"/>
        <v>98233.064993352047</v>
      </c>
      <c r="FI39" s="61">
        <f t="shared" ca="1" si="45"/>
        <v>99236.69031243099</v>
      </c>
      <c r="FJ39" s="61">
        <f t="shared" ca="1" si="45"/>
        <v>100244.25888103769</v>
      </c>
      <c r="FK39" s="61">
        <f t="shared" ca="1" si="45"/>
        <v>101255.78360834499</v>
      </c>
      <c r="FL39" s="61">
        <f t="shared" ca="1" si="45"/>
        <v>101372.9473063145</v>
      </c>
      <c r="FM39" s="61">
        <f t="shared" ca="1" si="45"/>
        <v>101480.69755885628</v>
      </c>
      <c r="FN39" s="61">
        <f t="shared" ca="1" si="45"/>
        <v>102504.16864060746</v>
      </c>
      <c r="FO39" s="61">
        <f t="shared" ca="1" si="45"/>
        <v>103531.64794174916</v>
      </c>
      <c r="FP39" s="61">
        <f t="shared" ca="1" si="45"/>
        <v>103637.887468901</v>
      </c>
      <c r="FQ39" s="61">
        <f t="shared" ca="1" si="45"/>
        <v>104673.42261738317</v>
      </c>
      <c r="FR39" s="61">
        <f t="shared" ca="1" si="45"/>
        <v>105713.00547987106</v>
      </c>
      <c r="FS39" s="61">
        <f t="shared" ca="1" si="45"/>
        <v>105817.71151065289</v>
      </c>
      <c r="FT39" s="61">
        <f t="shared" ca="1" si="45"/>
        <v>106865.42959802017</v>
      </c>
      <c r="FU39" s="61">
        <f t="shared" ca="1" si="45"/>
        <v>107917.23528316487</v>
      </c>
      <c r="FV39" s="61">
        <f t="shared" ca="1" si="45"/>
        <v>108973.14194781844</v>
      </c>
      <c r="FW39" s="61">
        <f t="shared" ca="1" si="45"/>
        <v>110033.16301752064</v>
      </c>
      <c r="FX39" s="61">
        <f t="shared" ca="1" si="45"/>
        <v>110144.55483616947</v>
      </c>
      <c r="FY39" s="61">
        <f t="shared" ca="1" si="45"/>
        <v>110246.12466157346</v>
      </c>
      <c r="FZ39" s="61">
        <f t="shared" ca="1" si="45"/>
        <v>111318.56993989728</v>
      </c>
      <c r="GA39" s="61">
        <f t="shared" ca="1" si="45"/>
        <v>112395.18376638726</v>
      </c>
      <c r="GB39" s="61">
        <f t="shared" ca="1" si="45"/>
        <v>112495.15042738568</v>
      </c>
      <c r="GC39" s="61">
        <f t="shared" ca="1" si="45"/>
        <v>113580.14233510975</v>
      </c>
      <c r="GD39" s="61">
        <f t="shared" ca="1" si="45"/>
        <v>114669.34386539974</v>
      </c>
      <c r="GE39" s="61">
        <f t="shared" ca="1" si="45"/>
        <v>114767.68368017337</v>
      </c>
      <c r="GF39" s="61">
        <f t="shared" ca="1" si="45"/>
        <v>115865.34584433795</v>
      </c>
      <c r="GG39" s="61">
        <f t="shared" ca="1" si="45"/>
        <v>116967.25911019104</v>
      </c>
      <c r="GH39" s="61">
        <f t="shared" ca="1" si="45"/>
        <v>118073.43739473335</v>
      </c>
      <c r="GI39" s="61">
        <f t="shared" ca="1" si="45"/>
        <v>119183.89466052623</v>
      </c>
      <c r="GJ39" s="61">
        <f t="shared" ca="1" si="45"/>
        <v>119289.15568468154</v>
      </c>
      <c r="GK39" s="61">
        <f t="shared" ca="1" si="45"/>
        <v>119384.16982586222</v>
      </c>
      <c r="GL39" s="61">
        <f t="shared" ca="1" si="45"/>
        <v>120507.54826862161</v>
      </c>
      <c r="GM39" s="61">
        <f t="shared" ca="1" si="45"/>
        <v>121635.26200147379</v>
      </c>
      <c r="GN39" s="61">
        <f t="shared" ca="1" si="45"/>
        <v>121728.57684167269</v>
      </c>
      <c r="GO39" s="61">
        <f t="shared" ca="1" si="45"/>
        <v>122865.00377900832</v>
      </c>
      <c r="GP39" s="61">
        <f t="shared" ca="1" si="45"/>
        <v>124005.80872381252</v>
      </c>
      <c r="GQ39" s="61">
        <f t="shared" ca="1" si="45"/>
        <v>124097.39963393763</v>
      </c>
      <c r="GR39" s="61">
        <f t="shared" ca="1" si="45"/>
        <v>125247.00363797139</v>
      </c>
      <c r="GS39" s="61">
        <f t="shared" ref="GS39:IJ39" ca="1" si="46">SUM(GS37:GS38)</f>
        <v>126401.02878776118</v>
      </c>
      <c r="GT39" s="61">
        <f t="shared" ca="1" si="46"/>
        <v>127559.48955698778</v>
      </c>
      <c r="GU39" s="61">
        <f t="shared" ca="1" si="46"/>
        <v>128722.400466715</v>
      </c>
      <c r="GV39" s="61">
        <f t="shared" ca="1" si="46"/>
        <v>128821.15742459706</v>
      </c>
      <c r="GW39" s="61">
        <f t="shared" ca="1" si="46"/>
        <v>128909.2256141855</v>
      </c>
      <c r="GX39" s="61">
        <f t="shared" ca="1" si="46"/>
        <v>130085.57454795786</v>
      </c>
      <c r="GY39" s="61">
        <f t="shared" ca="1" si="46"/>
        <v>131266.43218342672</v>
      </c>
      <c r="GZ39" s="61">
        <f t="shared" ca="1" si="46"/>
        <v>131352.70108999411</v>
      </c>
      <c r="HA39" s="61">
        <f t="shared" ca="1" si="46"/>
        <v>132542.62045812575</v>
      </c>
      <c r="HB39" s="61">
        <f t="shared" ca="1" si="46"/>
        <v>133737.09295402473</v>
      </c>
      <c r="HC39" s="61">
        <f t="shared" ca="1" si="46"/>
        <v>133821.53696331539</v>
      </c>
      <c r="HD39" s="61">
        <f t="shared" ca="1" si="46"/>
        <v>135025.16048081309</v>
      </c>
      <c r="HE39" s="61">
        <f t="shared" ca="1" si="46"/>
        <v>136233.38198989711</v>
      </c>
      <c r="HF39" s="61">
        <f t="shared" ca="1" si="46"/>
        <v>137446.21654319536</v>
      </c>
      <c r="HG39" s="61">
        <f t="shared" ca="1" si="46"/>
        <v>138663.67924261425</v>
      </c>
      <c r="HH39" s="61">
        <f t="shared" ca="1" si="46"/>
        <v>138755.54393157212</v>
      </c>
      <c r="HI39" s="61">
        <f t="shared" ca="1" si="46"/>
        <v>138836.26029150462</v>
      </c>
      <c r="HJ39" s="61">
        <f t="shared" ca="1" si="46"/>
        <v>140067.69853593045</v>
      </c>
      <c r="HK39" s="61">
        <f t="shared" ca="1" si="46"/>
        <v>141303.82583012068</v>
      </c>
      <c r="HL39" s="61">
        <f t="shared" ca="1" si="46"/>
        <v>141382.63892571133</v>
      </c>
      <c r="HM39" s="61">
        <f t="shared" ca="1" si="46"/>
        <v>142628.19042187085</v>
      </c>
      <c r="HN39" s="61">
        <f t="shared" ca="1" si="46"/>
        <v>143878.47717090839</v>
      </c>
      <c r="HO39" s="61">
        <f t="shared" ca="1" si="46"/>
        <v>143955.36036333119</v>
      </c>
      <c r="HP39" s="61">
        <f t="shared" ca="1" si="46"/>
        <v>145215.16417483141</v>
      </c>
      <c r="HQ39" s="61">
        <f t="shared" ca="1" si="46"/>
        <v>146479.74989758138</v>
      </c>
      <c r="HR39" s="61">
        <f t="shared" ca="1" si="46"/>
        <v>147749.1331863142</v>
      </c>
      <c r="HS39" s="61">
        <f t="shared" ca="1" si="46"/>
        <v>149023.32974701247</v>
      </c>
      <c r="HT39" s="61">
        <f t="shared" ca="1" si="46"/>
        <v>149107.89843628916</v>
      </c>
      <c r="HU39" s="61">
        <f t="shared" ca="1" si="46"/>
        <v>149180.84085337952</v>
      </c>
      <c r="HV39" s="61">
        <f t="shared" ca="1" si="46"/>
        <v>150469.571980885</v>
      </c>
      <c r="HW39" s="61">
        <f t="shared" ca="1" si="46"/>
        <v>151763.17972014542</v>
      </c>
      <c r="HX39" s="61">
        <f t="shared" ca="1" si="46"/>
        <v>151834.1107323202</v>
      </c>
      <c r="HY39" s="61">
        <f t="shared" ca="1" si="46"/>
        <v>153137.51964162869</v>
      </c>
      <c r="HZ39" s="61">
        <f t="shared" ca="1" si="46"/>
        <v>154445.85321393033</v>
      </c>
      <c r="IA39" s="61">
        <f t="shared" ca="1" si="46"/>
        <v>154514.74511681058</v>
      </c>
      <c r="IB39" s="61">
        <f t="shared" ca="1" si="46"/>
        <v>155832.97643407341</v>
      </c>
      <c r="IC39" s="61">
        <f t="shared" ca="1" si="46"/>
        <v>157156.18093903598</v>
      </c>
      <c r="ID39" s="61">
        <f t="shared" ca="1" si="46"/>
        <v>158479.38544399856</v>
      </c>
      <c r="IE39" s="61">
        <f t="shared" ca="1" si="46"/>
        <v>159802.58994896113</v>
      </c>
      <c r="IF39" s="61">
        <f t="shared" ca="1" si="46"/>
        <v>159864.42529656325</v>
      </c>
      <c r="IG39" s="61">
        <f t="shared" ca="1" si="46"/>
        <v>159921.09956004441</v>
      </c>
      <c r="IH39" s="61">
        <f t="shared" ca="1" si="46"/>
        <v>161244.30406500699</v>
      </c>
      <c r="II39" s="61">
        <f t="shared" ca="1" si="46"/>
        <v>162567.50856996956</v>
      </c>
      <c r="IJ39" s="61">
        <f t="shared" ca="1" si="46"/>
        <v>162624.98308345073</v>
      </c>
      <c r="IK39" s="61">
        <f ca="1">SUM(IK37:IK38)</f>
        <v>163948.1875884133</v>
      </c>
      <c r="IL39" s="61">
        <f ca="1">SUM(IL37:IL38)</f>
        <v>165271.39209337588</v>
      </c>
    </row>
    <row r="40" spans="2:246" x14ac:dyDescent="0.2">
      <c r="B40" s="50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</row>
    <row r="41" spans="2:246" x14ac:dyDescent="0.2">
      <c r="B41" s="50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</row>
    <row r="42" spans="2:246" x14ac:dyDescent="0.2">
      <c r="B42" s="50" t="s">
        <v>239</v>
      </c>
      <c r="C42" s="58" t="b">
        <f ca="1">MAX(G42:IJ42)&lt;=0</f>
        <v>1</v>
      </c>
      <c r="G42" s="61">
        <f ca="1">ABS(MIN(G39,0))</f>
        <v>0</v>
      </c>
      <c r="H42" s="61">
        <f t="shared" ref="H42:BS42" ca="1" si="47">ABS(MIN(H39,0))</f>
        <v>0</v>
      </c>
      <c r="I42" s="61">
        <f t="shared" ca="1" si="47"/>
        <v>0</v>
      </c>
      <c r="J42" s="61">
        <f t="shared" ca="1" si="47"/>
        <v>0</v>
      </c>
      <c r="K42" s="61">
        <f t="shared" ca="1" si="47"/>
        <v>0</v>
      </c>
      <c r="L42" s="61">
        <f t="shared" ca="1" si="47"/>
        <v>0</v>
      </c>
      <c r="M42" s="61">
        <f t="shared" ca="1" si="47"/>
        <v>0</v>
      </c>
      <c r="N42" s="61">
        <f t="shared" ca="1" si="47"/>
        <v>0</v>
      </c>
      <c r="O42" s="61">
        <f t="shared" ca="1" si="47"/>
        <v>0</v>
      </c>
      <c r="P42" s="61">
        <f t="shared" ca="1" si="47"/>
        <v>0</v>
      </c>
      <c r="Q42" s="61">
        <f t="shared" ca="1" si="47"/>
        <v>0</v>
      </c>
      <c r="R42" s="61">
        <f t="shared" ca="1" si="47"/>
        <v>0</v>
      </c>
      <c r="S42" s="61">
        <f t="shared" ca="1" si="47"/>
        <v>0</v>
      </c>
      <c r="T42" s="61">
        <f t="shared" ca="1" si="47"/>
        <v>0</v>
      </c>
      <c r="U42" s="61">
        <f t="shared" ca="1" si="47"/>
        <v>0</v>
      </c>
      <c r="V42" s="61">
        <f t="shared" ca="1" si="47"/>
        <v>0</v>
      </c>
      <c r="W42" s="61">
        <f t="shared" ca="1" si="47"/>
        <v>0</v>
      </c>
      <c r="X42" s="61">
        <f t="shared" ca="1" si="47"/>
        <v>0</v>
      </c>
      <c r="Y42" s="61">
        <f t="shared" ca="1" si="47"/>
        <v>0</v>
      </c>
      <c r="Z42" s="61">
        <f t="shared" ca="1" si="47"/>
        <v>0</v>
      </c>
      <c r="AA42" s="61">
        <f t="shared" ca="1" si="47"/>
        <v>0</v>
      </c>
      <c r="AB42" s="61">
        <f t="shared" ca="1" si="47"/>
        <v>0</v>
      </c>
      <c r="AC42" s="61">
        <f t="shared" ca="1" si="47"/>
        <v>0</v>
      </c>
      <c r="AD42" s="61">
        <f t="shared" ca="1" si="47"/>
        <v>0</v>
      </c>
      <c r="AE42" s="61">
        <f t="shared" ca="1" si="47"/>
        <v>0</v>
      </c>
      <c r="AF42" s="61">
        <f t="shared" ca="1" si="47"/>
        <v>0</v>
      </c>
      <c r="AG42" s="61">
        <f t="shared" ca="1" si="47"/>
        <v>0</v>
      </c>
      <c r="AH42" s="61">
        <f t="shared" ca="1" si="47"/>
        <v>0</v>
      </c>
      <c r="AI42" s="61">
        <f t="shared" ca="1" si="47"/>
        <v>0</v>
      </c>
      <c r="AJ42" s="61">
        <f t="shared" ca="1" si="47"/>
        <v>0</v>
      </c>
      <c r="AK42" s="61">
        <f t="shared" ca="1" si="47"/>
        <v>0</v>
      </c>
      <c r="AL42" s="61">
        <f t="shared" ca="1" si="47"/>
        <v>0</v>
      </c>
      <c r="AM42" s="61">
        <f t="shared" ca="1" si="47"/>
        <v>0</v>
      </c>
      <c r="AN42" s="61">
        <f t="shared" ca="1" si="47"/>
        <v>0</v>
      </c>
      <c r="AO42" s="61">
        <f t="shared" ca="1" si="47"/>
        <v>0</v>
      </c>
      <c r="AP42" s="61">
        <f t="shared" ca="1" si="47"/>
        <v>0</v>
      </c>
      <c r="AQ42" s="61">
        <f t="shared" ca="1" si="47"/>
        <v>0</v>
      </c>
      <c r="AR42" s="61">
        <f t="shared" ca="1" si="47"/>
        <v>0</v>
      </c>
      <c r="AS42" s="61">
        <f t="shared" ca="1" si="47"/>
        <v>0</v>
      </c>
      <c r="AT42" s="61">
        <f t="shared" ca="1" si="47"/>
        <v>0</v>
      </c>
      <c r="AU42" s="61">
        <f t="shared" ca="1" si="47"/>
        <v>0</v>
      </c>
      <c r="AV42" s="61">
        <f t="shared" ca="1" si="47"/>
        <v>0</v>
      </c>
      <c r="AW42" s="61">
        <f t="shared" ca="1" si="47"/>
        <v>0</v>
      </c>
      <c r="AX42" s="61">
        <f t="shared" ca="1" si="47"/>
        <v>0</v>
      </c>
      <c r="AY42" s="61">
        <f t="shared" ca="1" si="47"/>
        <v>0</v>
      </c>
      <c r="AZ42" s="61">
        <f t="shared" ca="1" si="47"/>
        <v>0</v>
      </c>
      <c r="BA42" s="61">
        <f t="shared" ca="1" si="47"/>
        <v>0</v>
      </c>
      <c r="BB42" s="61">
        <f t="shared" ca="1" si="47"/>
        <v>0</v>
      </c>
      <c r="BC42" s="61">
        <f t="shared" ca="1" si="47"/>
        <v>0</v>
      </c>
      <c r="BD42" s="61">
        <f t="shared" ca="1" si="47"/>
        <v>0</v>
      </c>
      <c r="BE42" s="61">
        <f t="shared" ca="1" si="47"/>
        <v>0</v>
      </c>
      <c r="BF42" s="61">
        <f t="shared" ca="1" si="47"/>
        <v>0</v>
      </c>
      <c r="BG42" s="61">
        <f t="shared" ca="1" si="47"/>
        <v>0</v>
      </c>
      <c r="BH42" s="61">
        <f t="shared" ca="1" si="47"/>
        <v>0</v>
      </c>
      <c r="BI42" s="61">
        <f t="shared" ca="1" si="47"/>
        <v>0</v>
      </c>
      <c r="BJ42" s="61">
        <f t="shared" ca="1" si="47"/>
        <v>0</v>
      </c>
      <c r="BK42" s="61">
        <f t="shared" ca="1" si="47"/>
        <v>0</v>
      </c>
      <c r="BL42" s="61">
        <f t="shared" ca="1" si="47"/>
        <v>0</v>
      </c>
      <c r="BM42" s="61">
        <f t="shared" ca="1" si="47"/>
        <v>0</v>
      </c>
      <c r="BN42" s="61">
        <f t="shared" ca="1" si="47"/>
        <v>0</v>
      </c>
      <c r="BO42" s="61">
        <f t="shared" ca="1" si="47"/>
        <v>0</v>
      </c>
      <c r="BP42" s="61">
        <f t="shared" ca="1" si="47"/>
        <v>0</v>
      </c>
      <c r="BQ42" s="61">
        <f t="shared" ca="1" si="47"/>
        <v>0</v>
      </c>
      <c r="BR42" s="61">
        <f t="shared" ca="1" si="47"/>
        <v>0</v>
      </c>
      <c r="BS42" s="61">
        <f t="shared" ca="1" si="47"/>
        <v>0</v>
      </c>
      <c r="BT42" s="61">
        <f t="shared" ref="BT42:EE42" ca="1" si="48">ABS(MIN(BT39,0))</f>
        <v>0</v>
      </c>
      <c r="BU42" s="61">
        <f t="shared" ca="1" si="48"/>
        <v>0</v>
      </c>
      <c r="BV42" s="61">
        <f t="shared" ca="1" si="48"/>
        <v>0</v>
      </c>
      <c r="BW42" s="61">
        <f t="shared" ca="1" si="48"/>
        <v>0</v>
      </c>
      <c r="BX42" s="61">
        <f t="shared" ca="1" si="48"/>
        <v>0</v>
      </c>
      <c r="BY42" s="61">
        <f t="shared" ca="1" si="48"/>
        <v>0</v>
      </c>
      <c r="BZ42" s="61">
        <f t="shared" ca="1" si="48"/>
        <v>0</v>
      </c>
      <c r="CA42" s="61">
        <f t="shared" ca="1" si="48"/>
        <v>0</v>
      </c>
      <c r="CB42" s="61">
        <f t="shared" ca="1" si="48"/>
        <v>0</v>
      </c>
      <c r="CC42" s="61">
        <f t="shared" ca="1" si="48"/>
        <v>0</v>
      </c>
      <c r="CD42" s="61">
        <f t="shared" ca="1" si="48"/>
        <v>0</v>
      </c>
      <c r="CE42" s="61">
        <f t="shared" ca="1" si="48"/>
        <v>0</v>
      </c>
      <c r="CF42" s="61">
        <f t="shared" ca="1" si="48"/>
        <v>0</v>
      </c>
      <c r="CG42" s="61">
        <f t="shared" ca="1" si="48"/>
        <v>0</v>
      </c>
      <c r="CH42" s="61">
        <f t="shared" ca="1" si="48"/>
        <v>0</v>
      </c>
      <c r="CI42" s="61">
        <f t="shared" ca="1" si="48"/>
        <v>0</v>
      </c>
      <c r="CJ42" s="61">
        <f t="shared" ca="1" si="48"/>
        <v>0</v>
      </c>
      <c r="CK42" s="61">
        <f t="shared" ca="1" si="48"/>
        <v>0</v>
      </c>
      <c r="CL42" s="61">
        <f t="shared" ca="1" si="48"/>
        <v>0</v>
      </c>
      <c r="CM42" s="61">
        <f t="shared" ca="1" si="48"/>
        <v>0</v>
      </c>
      <c r="CN42" s="61">
        <f t="shared" ca="1" si="48"/>
        <v>0</v>
      </c>
      <c r="CO42" s="61">
        <f t="shared" ca="1" si="48"/>
        <v>0</v>
      </c>
      <c r="CP42" s="61">
        <f t="shared" ca="1" si="48"/>
        <v>0</v>
      </c>
      <c r="CQ42" s="61">
        <f t="shared" ca="1" si="48"/>
        <v>0</v>
      </c>
      <c r="CR42" s="61">
        <f t="shared" ca="1" si="48"/>
        <v>0</v>
      </c>
      <c r="CS42" s="61">
        <f t="shared" ca="1" si="48"/>
        <v>0</v>
      </c>
      <c r="CT42" s="61">
        <f t="shared" ca="1" si="48"/>
        <v>0</v>
      </c>
      <c r="CU42" s="61">
        <f t="shared" ca="1" si="48"/>
        <v>0</v>
      </c>
      <c r="CV42" s="61">
        <f t="shared" ca="1" si="48"/>
        <v>0</v>
      </c>
      <c r="CW42" s="61">
        <f t="shared" ca="1" si="48"/>
        <v>0</v>
      </c>
      <c r="CX42" s="61">
        <f t="shared" ca="1" si="48"/>
        <v>0</v>
      </c>
      <c r="CY42" s="61">
        <f t="shared" ca="1" si="48"/>
        <v>0</v>
      </c>
      <c r="CZ42" s="61">
        <f t="shared" ca="1" si="48"/>
        <v>0</v>
      </c>
      <c r="DA42" s="61">
        <f t="shared" ca="1" si="48"/>
        <v>0</v>
      </c>
      <c r="DB42" s="61">
        <f t="shared" ca="1" si="48"/>
        <v>0</v>
      </c>
      <c r="DC42" s="61">
        <f t="shared" ca="1" si="48"/>
        <v>0</v>
      </c>
      <c r="DD42" s="61">
        <f t="shared" ca="1" si="48"/>
        <v>0</v>
      </c>
      <c r="DE42" s="61">
        <f t="shared" ca="1" si="48"/>
        <v>0</v>
      </c>
      <c r="DF42" s="61">
        <f t="shared" ca="1" si="48"/>
        <v>0</v>
      </c>
      <c r="DG42" s="61">
        <f t="shared" ca="1" si="48"/>
        <v>0</v>
      </c>
      <c r="DH42" s="61">
        <f t="shared" ca="1" si="48"/>
        <v>0</v>
      </c>
      <c r="DI42" s="61">
        <f t="shared" ca="1" si="48"/>
        <v>0</v>
      </c>
      <c r="DJ42" s="61">
        <f t="shared" ca="1" si="48"/>
        <v>0</v>
      </c>
      <c r="DK42" s="61">
        <f t="shared" ca="1" si="48"/>
        <v>0</v>
      </c>
      <c r="DL42" s="61">
        <f t="shared" ca="1" si="48"/>
        <v>0</v>
      </c>
      <c r="DM42" s="61">
        <f t="shared" ca="1" si="48"/>
        <v>0</v>
      </c>
      <c r="DN42" s="61">
        <f t="shared" ca="1" si="48"/>
        <v>0</v>
      </c>
      <c r="DO42" s="61">
        <f t="shared" ca="1" si="48"/>
        <v>0</v>
      </c>
      <c r="DP42" s="61">
        <f t="shared" ca="1" si="48"/>
        <v>0</v>
      </c>
      <c r="DQ42" s="61">
        <f t="shared" ca="1" si="48"/>
        <v>0</v>
      </c>
      <c r="DR42" s="61">
        <f t="shared" ca="1" si="48"/>
        <v>0</v>
      </c>
      <c r="DS42" s="61">
        <f t="shared" ca="1" si="48"/>
        <v>0</v>
      </c>
      <c r="DT42" s="61">
        <f t="shared" ca="1" si="48"/>
        <v>0</v>
      </c>
      <c r="DU42" s="61">
        <f t="shared" ca="1" si="48"/>
        <v>0</v>
      </c>
      <c r="DV42" s="61">
        <f t="shared" ca="1" si="48"/>
        <v>0</v>
      </c>
      <c r="DW42" s="61">
        <f t="shared" ca="1" si="48"/>
        <v>0</v>
      </c>
      <c r="DX42" s="61">
        <f t="shared" ca="1" si="48"/>
        <v>0</v>
      </c>
      <c r="DY42" s="61">
        <f t="shared" ca="1" si="48"/>
        <v>0</v>
      </c>
      <c r="DZ42" s="61">
        <f t="shared" ca="1" si="48"/>
        <v>0</v>
      </c>
      <c r="EA42" s="61">
        <f t="shared" ca="1" si="48"/>
        <v>0</v>
      </c>
      <c r="EB42" s="61">
        <f t="shared" ca="1" si="48"/>
        <v>0</v>
      </c>
      <c r="EC42" s="61">
        <f t="shared" ca="1" si="48"/>
        <v>0</v>
      </c>
      <c r="ED42" s="61">
        <f t="shared" ca="1" si="48"/>
        <v>0</v>
      </c>
      <c r="EE42" s="61">
        <f t="shared" ca="1" si="48"/>
        <v>0</v>
      </c>
      <c r="EF42" s="61">
        <f t="shared" ref="EF42:GQ42" ca="1" si="49">ABS(MIN(EF39,0))</f>
        <v>0</v>
      </c>
      <c r="EG42" s="61">
        <f t="shared" ca="1" si="49"/>
        <v>0</v>
      </c>
      <c r="EH42" s="61">
        <f t="shared" ca="1" si="49"/>
        <v>0</v>
      </c>
      <c r="EI42" s="61">
        <f t="shared" ca="1" si="49"/>
        <v>0</v>
      </c>
      <c r="EJ42" s="61">
        <f t="shared" ca="1" si="49"/>
        <v>0</v>
      </c>
      <c r="EK42" s="61">
        <f t="shared" ca="1" si="49"/>
        <v>0</v>
      </c>
      <c r="EL42" s="61">
        <f t="shared" ca="1" si="49"/>
        <v>0</v>
      </c>
      <c r="EM42" s="61">
        <f t="shared" ca="1" si="49"/>
        <v>0</v>
      </c>
      <c r="EN42" s="61">
        <f t="shared" ca="1" si="49"/>
        <v>0</v>
      </c>
      <c r="EO42" s="61">
        <f t="shared" ca="1" si="49"/>
        <v>0</v>
      </c>
      <c r="EP42" s="61">
        <f t="shared" ca="1" si="49"/>
        <v>0</v>
      </c>
      <c r="EQ42" s="61">
        <f t="shared" ca="1" si="49"/>
        <v>0</v>
      </c>
      <c r="ER42" s="61">
        <f t="shared" ca="1" si="49"/>
        <v>0</v>
      </c>
      <c r="ES42" s="61">
        <f t="shared" ca="1" si="49"/>
        <v>0</v>
      </c>
      <c r="ET42" s="61">
        <f t="shared" ca="1" si="49"/>
        <v>0</v>
      </c>
      <c r="EU42" s="61">
        <f t="shared" ca="1" si="49"/>
        <v>0</v>
      </c>
      <c r="EV42" s="61">
        <f t="shared" ca="1" si="49"/>
        <v>0</v>
      </c>
      <c r="EW42" s="61">
        <f t="shared" ca="1" si="49"/>
        <v>0</v>
      </c>
      <c r="EX42" s="61">
        <f t="shared" ca="1" si="49"/>
        <v>0</v>
      </c>
      <c r="EY42" s="61">
        <f t="shared" ca="1" si="49"/>
        <v>0</v>
      </c>
      <c r="EZ42" s="61">
        <f t="shared" ca="1" si="49"/>
        <v>0</v>
      </c>
      <c r="FA42" s="61">
        <f t="shared" ca="1" si="49"/>
        <v>0</v>
      </c>
      <c r="FB42" s="61">
        <f t="shared" ca="1" si="49"/>
        <v>0</v>
      </c>
      <c r="FC42" s="61">
        <f t="shared" ca="1" si="49"/>
        <v>0</v>
      </c>
      <c r="FD42" s="61">
        <f t="shared" ca="1" si="49"/>
        <v>0</v>
      </c>
      <c r="FE42" s="61">
        <f t="shared" ca="1" si="49"/>
        <v>0</v>
      </c>
      <c r="FF42" s="61">
        <f t="shared" ca="1" si="49"/>
        <v>0</v>
      </c>
      <c r="FG42" s="61">
        <f t="shared" ca="1" si="49"/>
        <v>0</v>
      </c>
      <c r="FH42" s="61">
        <f t="shared" ca="1" si="49"/>
        <v>0</v>
      </c>
      <c r="FI42" s="61">
        <f t="shared" ca="1" si="49"/>
        <v>0</v>
      </c>
      <c r="FJ42" s="61">
        <f t="shared" ca="1" si="49"/>
        <v>0</v>
      </c>
      <c r="FK42" s="61">
        <f t="shared" ca="1" si="49"/>
        <v>0</v>
      </c>
      <c r="FL42" s="61">
        <f t="shared" ca="1" si="49"/>
        <v>0</v>
      </c>
      <c r="FM42" s="61">
        <f t="shared" ca="1" si="49"/>
        <v>0</v>
      </c>
      <c r="FN42" s="61">
        <f t="shared" ca="1" si="49"/>
        <v>0</v>
      </c>
      <c r="FO42" s="61">
        <f t="shared" ca="1" si="49"/>
        <v>0</v>
      </c>
      <c r="FP42" s="61">
        <f t="shared" ca="1" si="49"/>
        <v>0</v>
      </c>
      <c r="FQ42" s="61">
        <f t="shared" ca="1" si="49"/>
        <v>0</v>
      </c>
      <c r="FR42" s="61">
        <f t="shared" ca="1" si="49"/>
        <v>0</v>
      </c>
      <c r="FS42" s="61">
        <f t="shared" ca="1" si="49"/>
        <v>0</v>
      </c>
      <c r="FT42" s="61">
        <f t="shared" ca="1" si="49"/>
        <v>0</v>
      </c>
      <c r="FU42" s="61">
        <f t="shared" ca="1" si="49"/>
        <v>0</v>
      </c>
      <c r="FV42" s="61">
        <f t="shared" ca="1" si="49"/>
        <v>0</v>
      </c>
      <c r="FW42" s="61">
        <f t="shared" ca="1" si="49"/>
        <v>0</v>
      </c>
      <c r="FX42" s="61">
        <f t="shared" ca="1" si="49"/>
        <v>0</v>
      </c>
      <c r="FY42" s="61">
        <f t="shared" ca="1" si="49"/>
        <v>0</v>
      </c>
      <c r="FZ42" s="61">
        <f t="shared" ca="1" si="49"/>
        <v>0</v>
      </c>
      <c r="GA42" s="61">
        <f t="shared" ca="1" si="49"/>
        <v>0</v>
      </c>
      <c r="GB42" s="61">
        <f t="shared" ca="1" si="49"/>
        <v>0</v>
      </c>
      <c r="GC42" s="61">
        <f t="shared" ca="1" si="49"/>
        <v>0</v>
      </c>
      <c r="GD42" s="61">
        <f t="shared" ca="1" si="49"/>
        <v>0</v>
      </c>
      <c r="GE42" s="61">
        <f t="shared" ca="1" si="49"/>
        <v>0</v>
      </c>
      <c r="GF42" s="61">
        <f t="shared" ca="1" si="49"/>
        <v>0</v>
      </c>
      <c r="GG42" s="61">
        <f t="shared" ca="1" si="49"/>
        <v>0</v>
      </c>
      <c r="GH42" s="61">
        <f t="shared" ca="1" si="49"/>
        <v>0</v>
      </c>
      <c r="GI42" s="61">
        <f t="shared" ca="1" si="49"/>
        <v>0</v>
      </c>
      <c r="GJ42" s="61">
        <f t="shared" ca="1" si="49"/>
        <v>0</v>
      </c>
      <c r="GK42" s="61">
        <f t="shared" ca="1" si="49"/>
        <v>0</v>
      </c>
      <c r="GL42" s="61">
        <f t="shared" ca="1" si="49"/>
        <v>0</v>
      </c>
      <c r="GM42" s="61">
        <f t="shared" ca="1" si="49"/>
        <v>0</v>
      </c>
      <c r="GN42" s="61">
        <f t="shared" ca="1" si="49"/>
        <v>0</v>
      </c>
      <c r="GO42" s="61">
        <f t="shared" ca="1" si="49"/>
        <v>0</v>
      </c>
      <c r="GP42" s="61">
        <f t="shared" ca="1" si="49"/>
        <v>0</v>
      </c>
      <c r="GQ42" s="61">
        <f t="shared" ca="1" si="49"/>
        <v>0</v>
      </c>
      <c r="GR42" s="61">
        <f t="shared" ref="GR42:IJ42" ca="1" si="50">ABS(MIN(GR39,0))</f>
        <v>0</v>
      </c>
      <c r="GS42" s="61">
        <f t="shared" ca="1" si="50"/>
        <v>0</v>
      </c>
      <c r="GT42" s="61">
        <f t="shared" ca="1" si="50"/>
        <v>0</v>
      </c>
      <c r="GU42" s="61">
        <f t="shared" ca="1" si="50"/>
        <v>0</v>
      </c>
      <c r="GV42" s="61">
        <f t="shared" ca="1" si="50"/>
        <v>0</v>
      </c>
      <c r="GW42" s="61">
        <f t="shared" ca="1" si="50"/>
        <v>0</v>
      </c>
      <c r="GX42" s="61">
        <f t="shared" ca="1" si="50"/>
        <v>0</v>
      </c>
      <c r="GY42" s="61">
        <f t="shared" ca="1" si="50"/>
        <v>0</v>
      </c>
      <c r="GZ42" s="61">
        <f t="shared" ca="1" si="50"/>
        <v>0</v>
      </c>
      <c r="HA42" s="61">
        <f t="shared" ca="1" si="50"/>
        <v>0</v>
      </c>
      <c r="HB42" s="61">
        <f t="shared" ca="1" si="50"/>
        <v>0</v>
      </c>
      <c r="HC42" s="61">
        <f t="shared" ca="1" si="50"/>
        <v>0</v>
      </c>
      <c r="HD42" s="61">
        <f t="shared" ca="1" si="50"/>
        <v>0</v>
      </c>
      <c r="HE42" s="61">
        <f t="shared" ca="1" si="50"/>
        <v>0</v>
      </c>
      <c r="HF42" s="61">
        <f t="shared" ca="1" si="50"/>
        <v>0</v>
      </c>
      <c r="HG42" s="61">
        <f t="shared" ca="1" si="50"/>
        <v>0</v>
      </c>
      <c r="HH42" s="61">
        <f t="shared" ca="1" si="50"/>
        <v>0</v>
      </c>
      <c r="HI42" s="61">
        <f t="shared" ca="1" si="50"/>
        <v>0</v>
      </c>
      <c r="HJ42" s="61">
        <f t="shared" ca="1" si="50"/>
        <v>0</v>
      </c>
      <c r="HK42" s="61">
        <f t="shared" ca="1" si="50"/>
        <v>0</v>
      </c>
      <c r="HL42" s="61">
        <f t="shared" ca="1" si="50"/>
        <v>0</v>
      </c>
      <c r="HM42" s="61">
        <f t="shared" ca="1" si="50"/>
        <v>0</v>
      </c>
      <c r="HN42" s="61">
        <f t="shared" ca="1" si="50"/>
        <v>0</v>
      </c>
      <c r="HO42" s="61">
        <f t="shared" ca="1" si="50"/>
        <v>0</v>
      </c>
      <c r="HP42" s="61">
        <f t="shared" ca="1" si="50"/>
        <v>0</v>
      </c>
      <c r="HQ42" s="61">
        <f t="shared" ca="1" si="50"/>
        <v>0</v>
      </c>
      <c r="HR42" s="61">
        <f t="shared" ca="1" si="50"/>
        <v>0</v>
      </c>
      <c r="HS42" s="61">
        <f t="shared" ca="1" si="50"/>
        <v>0</v>
      </c>
      <c r="HT42" s="61">
        <f t="shared" ca="1" si="50"/>
        <v>0</v>
      </c>
      <c r="HU42" s="61">
        <f t="shared" ca="1" si="50"/>
        <v>0</v>
      </c>
      <c r="HV42" s="61">
        <f t="shared" ca="1" si="50"/>
        <v>0</v>
      </c>
      <c r="HW42" s="61">
        <f t="shared" ca="1" si="50"/>
        <v>0</v>
      </c>
      <c r="HX42" s="61">
        <f t="shared" ca="1" si="50"/>
        <v>0</v>
      </c>
      <c r="HY42" s="61">
        <f t="shared" ca="1" si="50"/>
        <v>0</v>
      </c>
      <c r="HZ42" s="61">
        <f t="shared" ca="1" si="50"/>
        <v>0</v>
      </c>
      <c r="IA42" s="61">
        <f t="shared" ca="1" si="50"/>
        <v>0</v>
      </c>
      <c r="IB42" s="61">
        <f t="shared" ca="1" si="50"/>
        <v>0</v>
      </c>
      <c r="IC42" s="61">
        <f t="shared" ca="1" si="50"/>
        <v>0</v>
      </c>
      <c r="ID42" s="61">
        <f t="shared" ca="1" si="50"/>
        <v>0</v>
      </c>
      <c r="IE42" s="61">
        <f t="shared" ca="1" si="50"/>
        <v>0</v>
      </c>
      <c r="IF42" s="61">
        <f t="shared" ca="1" si="50"/>
        <v>0</v>
      </c>
      <c r="IG42" s="61">
        <f t="shared" ca="1" si="50"/>
        <v>0</v>
      </c>
      <c r="IH42" s="61">
        <f t="shared" ca="1" si="50"/>
        <v>0</v>
      </c>
      <c r="II42" s="61">
        <f t="shared" ca="1" si="50"/>
        <v>0</v>
      </c>
      <c r="IJ42" s="61">
        <f t="shared" ca="1" si="50"/>
        <v>0</v>
      </c>
      <c r="IK42" s="61">
        <f ca="1">ABS(MIN(IK39,0))</f>
        <v>0</v>
      </c>
      <c r="IL42" s="61">
        <f ca="1">ABS(MIN(IL39,0))</f>
        <v>0</v>
      </c>
    </row>
    <row r="43" spans="2:246" x14ac:dyDescent="0.2">
      <c r="B43" s="50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</row>
    <row r="44" spans="2:246" s="5" customFormat="1" x14ac:dyDescent="0.2">
      <c r="B44" s="42" t="s">
        <v>204</v>
      </c>
      <c r="G44" s="62">
        <f ca="1">SUM(G13,G21,G24:G25,G29,G32)</f>
        <v>0</v>
      </c>
      <c r="H44" s="62">
        <f t="shared" ref="H44:BS44" ca="1" si="51">SUM(H13,H21,H24:H25,H29,H32)</f>
        <v>0</v>
      </c>
      <c r="I44" s="62">
        <f t="shared" ca="1" si="51"/>
        <v>0</v>
      </c>
      <c r="J44" s="62">
        <f t="shared" ca="1" si="51"/>
        <v>0</v>
      </c>
      <c r="K44" s="62">
        <f t="shared" ca="1" si="51"/>
        <v>0</v>
      </c>
      <c r="L44" s="62">
        <f t="shared" ca="1" si="51"/>
        <v>0</v>
      </c>
      <c r="M44" s="62">
        <f t="shared" ca="1" si="51"/>
        <v>0</v>
      </c>
      <c r="N44" s="62">
        <f t="shared" ca="1" si="51"/>
        <v>0</v>
      </c>
      <c r="O44" s="62">
        <f t="shared" ca="1" si="51"/>
        <v>0</v>
      </c>
      <c r="P44" s="62">
        <f t="shared" ca="1" si="51"/>
        <v>0</v>
      </c>
      <c r="Q44" s="62">
        <f t="shared" ca="1" si="51"/>
        <v>0</v>
      </c>
      <c r="R44" s="62">
        <f t="shared" ca="1" si="51"/>
        <v>0</v>
      </c>
      <c r="S44" s="62">
        <f t="shared" ca="1" si="51"/>
        <v>744.12278491744928</v>
      </c>
      <c r="T44" s="62">
        <f t="shared" ca="1" si="51"/>
        <v>849.49818239288504</v>
      </c>
      <c r="U44" s="62">
        <f t="shared" ca="1" si="51"/>
        <v>852.85238178479119</v>
      </c>
      <c r="V44" s="62">
        <f t="shared" ca="1" si="51"/>
        <v>856.3020399496512</v>
      </c>
      <c r="W44" s="62">
        <f t="shared" ca="1" si="51"/>
        <v>859.76299139769105</v>
      </c>
      <c r="X44" s="62">
        <f t="shared" ca="1" si="51"/>
        <v>762.53714810015765</v>
      </c>
      <c r="Y44" s="62">
        <f t="shared" ca="1" si="51"/>
        <v>767.35454714937384</v>
      </c>
      <c r="Z44" s="62">
        <f t="shared" ca="1" si="51"/>
        <v>870.21397575906883</v>
      </c>
      <c r="AA44" s="62">
        <f t="shared" ca="1" si="51"/>
        <v>873.72047126480754</v>
      </c>
      <c r="AB44" s="62">
        <f t="shared" ca="1" si="51"/>
        <v>779.20782112437303</v>
      </c>
      <c r="AC44" s="62">
        <f t="shared" ca="1" si="51"/>
        <v>880.7679379181958</v>
      </c>
      <c r="AD44" s="62">
        <f t="shared" ca="1" si="51"/>
        <v>884.30898434970948</v>
      </c>
      <c r="AE44" s="62">
        <f t="shared" ca="1" si="51"/>
        <v>791.16474824580644</v>
      </c>
      <c r="AF44" s="62">
        <f t="shared" ca="1" si="51"/>
        <v>891.42589255717974</v>
      </c>
      <c r="AG44" s="62">
        <f t="shared" ca="1" si="51"/>
        <v>895.00183035879161</v>
      </c>
      <c r="AH44" s="62">
        <f t="shared" ca="1" si="51"/>
        <v>898.58947485023816</v>
      </c>
      <c r="AI44" s="62">
        <f t="shared" ca="1" si="51"/>
        <v>902.1888643561964</v>
      </c>
      <c r="AJ44" s="62">
        <f t="shared" ca="1" si="51"/>
        <v>810.43691232676247</v>
      </c>
      <c r="AK44" s="62">
        <f t="shared" ca="1" si="51"/>
        <v>815.39365733794716</v>
      </c>
      <c r="AL44" s="62">
        <f t="shared" ca="1" si="51"/>
        <v>906.74602548129621</v>
      </c>
      <c r="AM44" s="62">
        <f t="shared" ca="1" si="51"/>
        <v>597.03743612618234</v>
      </c>
      <c r="AN44" s="62">
        <f t="shared" ca="1" si="51"/>
        <v>506.95399772655082</v>
      </c>
      <c r="AO44" s="62">
        <f t="shared" ca="1" si="51"/>
        <v>602.27036094611719</v>
      </c>
      <c r="AP44" s="62">
        <f t="shared" ca="1" si="51"/>
        <v>604.89967878065761</v>
      </c>
      <c r="AQ44" s="62">
        <f t="shared" ca="1" si="51"/>
        <v>516.17572931758946</v>
      </c>
      <c r="AR44" s="62">
        <f t="shared" ca="1" si="51"/>
        <v>610.1841657362969</v>
      </c>
      <c r="AS44" s="62">
        <f t="shared" ca="1" si="51"/>
        <v>612.83939130840406</v>
      </c>
      <c r="AT44" s="62">
        <f t="shared" ca="1" si="51"/>
        <v>615.50330939809498</v>
      </c>
      <c r="AU44" s="62">
        <f t="shared" ca="1" si="51"/>
        <v>618.17594846241479</v>
      </c>
      <c r="AV44" s="62">
        <f t="shared" ca="1" si="51"/>
        <v>530.82921205156424</v>
      </c>
      <c r="AW44" s="62">
        <f t="shared" ca="1" si="51"/>
        <v>534.85312880921003</v>
      </c>
      <c r="AX44" s="62">
        <f t="shared" ca="1" si="51"/>
        <v>626.24647747279084</v>
      </c>
      <c r="AY44" s="62">
        <f t="shared" ca="1" si="51"/>
        <v>628.95428687382844</v>
      </c>
      <c r="AZ44" s="62">
        <f t="shared" ca="1" si="51"/>
        <v>544.31033593820882</v>
      </c>
      <c r="BA44" s="62">
        <f t="shared" ca="1" si="51"/>
        <v>634.39652868656083</v>
      </c>
      <c r="BB44" s="62">
        <f t="shared" ca="1" si="51"/>
        <v>637.13101923448482</v>
      </c>
      <c r="BC44" s="62">
        <f t="shared" ca="1" si="51"/>
        <v>553.84758679289337</v>
      </c>
      <c r="BD44" s="62">
        <f t="shared" ca="1" si="51"/>
        <v>642.62688566835311</v>
      </c>
      <c r="BE44" s="62">
        <f t="shared" ca="1" si="51"/>
        <v>645.38832026334455</v>
      </c>
      <c r="BF44" s="62">
        <f t="shared" ca="1" si="51"/>
        <v>648.15879507661555</v>
      </c>
      <c r="BG44" s="62">
        <f t="shared" ca="1" si="51"/>
        <v>650.93833970351113</v>
      </c>
      <c r="BH44" s="62">
        <f t="shared" ca="1" si="51"/>
        <v>447.86269048584563</v>
      </c>
      <c r="BI44" s="62">
        <f t="shared" ca="1" si="51"/>
        <v>444.11375364626338</v>
      </c>
      <c r="BJ44" s="62">
        <f t="shared" ca="1" si="51"/>
        <v>659.33168987429815</v>
      </c>
      <c r="BK44" s="62">
        <f t="shared" ca="1" si="51"/>
        <v>662.14781165136844</v>
      </c>
      <c r="BL44" s="62">
        <f t="shared" ca="1" si="51"/>
        <v>445.94173200838463</v>
      </c>
      <c r="BM44" s="62">
        <f t="shared" ca="1" si="51"/>
        <v>667.80774313662403</v>
      </c>
      <c r="BN44" s="62">
        <f t="shared" ca="1" si="51"/>
        <v>670.65161330646185</v>
      </c>
      <c r="BO44" s="62">
        <f t="shared" ca="1" si="51"/>
        <v>447.77852279777233</v>
      </c>
      <c r="BP44" s="62">
        <f t="shared" ca="1" si="51"/>
        <v>676.36731439767982</v>
      </c>
      <c r="BQ44" s="62">
        <f t="shared" ca="1" si="51"/>
        <v>679.23920637647325</v>
      </c>
      <c r="BR44" s="62">
        <f t="shared" ca="1" si="51"/>
        <v>682.1205001822932</v>
      </c>
      <c r="BS44" s="62">
        <f t="shared" ca="1" si="51"/>
        <v>685.01122659424846</v>
      </c>
      <c r="BT44" s="62">
        <f t="shared" ref="BT44:EE44" ca="1" si="52">SUM(BT13,BT21,BT24:BT25,BT29,BT32)</f>
        <v>455.41512915685541</v>
      </c>
      <c r="BU44" s="62">
        <f t="shared" ca="1" si="52"/>
        <v>451.47888984370127</v>
      </c>
      <c r="BV44" s="62">
        <f t="shared" ca="1" si="52"/>
        <v>693.74031077187692</v>
      </c>
      <c r="BW44" s="62">
        <f t="shared" ca="1" si="52"/>
        <v>696.6690774200365</v>
      </c>
      <c r="BX44" s="62">
        <f t="shared" ca="1" si="52"/>
        <v>453.34264234030366</v>
      </c>
      <c r="BY44" s="62">
        <f t="shared" ca="1" si="52"/>
        <v>702.55540616469307</v>
      </c>
      <c r="BZ44" s="62">
        <f t="shared" ca="1" si="52"/>
        <v>705.51303114133088</v>
      </c>
      <c r="CA44" s="62">
        <f t="shared" ca="1" si="52"/>
        <v>455.21555976126638</v>
      </c>
      <c r="CB44" s="62">
        <f t="shared" ca="1" si="52"/>
        <v>711.45736027619068</v>
      </c>
      <c r="CC44" s="62">
        <f t="shared" ca="1" si="52"/>
        <v>714.44412793413403</v>
      </c>
      <c r="CD44" s="62">
        <f t="shared" ca="1" si="52"/>
        <v>717.44067349217812</v>
      </c>
      <c r="CE44" s="62">
        <f t="shared" ca="1" si="52"/>
        <v>720.44702896062381</v>
      </c>
      <c r="CF44" s="62">
        <f t="shared" ca="1" si="52"/>
        <v>421.40303532412781</v>
      </c>
      <c r="CG44" s="62">
        <f t="shared" ca="1" si="52"/>
        <v>394.0523609206183</v>
      </c>
      <c r="CH44" s="62">
        <f t="shared" ca="1" si="52"/>
        <v>729.52527650535421</v>
      </c>
      <c r="CI44" s="62">
        <f t="shared" ca="1" si="52"/>
        <v>732.57119381943494</v>
      </c>
      <c r="CJ44" s="62">
        <f t="shared" ca="1" si="52"/>
        <v>393.09645955591918</v>
      </c>
      <c r="CK44" s="62">
        <f t="shared" ca="1" si="52"/>
        <v>738.69297571388643</v>
      </c>
      <c r="CL44" s="62">
        <f t="shared" ca="1" si="52"/>
        <v>741.76890568958743</v>
      </c>
      <c r="CM44" s="62">
        <f t="shared" ca="1" si="52"/>
        <v>392.12325411785673</v>
      </c>
      <c r="CN44" s="62">
        <f t="shared" ca="1" si="52"/>
        <v>747.95100798983958</v>
      </c>
      <c r="CO44" s="62">
        <f t="shared" ca="1" si="52"/>
        <v>751.05724635410161</v>
      </c>
      <c r="CP44" s="62">
        <f t="shared" ca="1" si="52"/>
        <v>754.17365373445909</v>
      </c>
      <c r="CQ44" s="62">
        <f t="shared" ca="1" si="52"/>
        <v>757.30026342165775</v>
      </c>
      <c r="CR44" s="62">
        <f t="shared" ca="1" si="52"/>
        <v>397.39602918326466</v>
      </c>
      <c r="CS44" s="62">
        <f t="shared" ca="1" si="52"/>
        <v>390.12424732534328</v>
      </c>
      <c r="CT44" s="62">
        <f t="shared" ca="1" si="52"/>
        <v>766.74164086816791</v>
      </c>
      <c r="CU44" s="62">
        <f t="shared" ca="1" si="52"/>
        <v>769.90939487481273</v>
      </c>
      <c r="CV44" s="62">
        <f t="shared" ca="1" si="52"/>
        <v>389.09809990606232</v>
      </c>
      <c r="CW44" s="62">
        <f t="shared" ca="1" si="52"/>
        <v>776.27604804504199</v>
      </c>
      <c r="CX44" s="62">
        <f t="shared" ca="1" si="52"/>
        <v>779.47501521975619</v>
      </c>
      <c r="CY44" s="62">
        <f t="shared" ca="1" si="52"/>
        <v>388.05395625048209</v>
      </c>
      <c r="CZ44" s="62">
        <f t="shared" ca="1" si="52"/>
        <v>785.90440161202832</v>
      </c>
      <c r="DA44" s="62">
        <f t="shared" ca="1" si="52"/>
        <v>789.13488951087174</v>
      </c>
      <c r="DB44" s="62">
        <f t="shared" ca="1" si="52"/>
        <v>792.37595318643662</v>
      </c>
      <c r="DC44" s="62">
        <f t="shared" ca="1" si="52"/>
        <v>795.62762726111987</v>
      </c>
      <c r="DD44" s="62">
        <f t="shared" ca="1" si="52"/>
        <v>393.50563231849469</v>
      </c>
      <c r="DE44" s="62">
        <f t="shared" ca="1" si="52"/>
        <v>385.91096918626545</v>
      </c>
      <c r="DF44" s="62">
        <f t="shared" ca="1" si="52"/>
        <v>805.44665980549553</v>
      </c>
      <c r="DG44" s="62">
        <f t="shared" ca="1" si="52"/>
        <v>808.74112397240651</v>
      </c>
      <c r="DH44" s="62">
        <f t="shared" ca="1" si="52"/>
        <v>384.81176587021241</v>
      </c>
      <c r="DI44" s="62">
        <f t="shared" ca="1" si="52"/>
        <v>815.36244326944006</v>
      </c>
      <c r="DJ44" s="62">
        <f t="shared" ca="1" si="52"/>
        <v>818.68936913115476</v>
      </c>
      <c r="DK44" s="62">
        <f t="shared" ca="1" si="52"/>
        <v>383.69384646841104</v>
      </c>
      <c r="DL44" s="62">
        <f t="shared" ca="1" si="52"/>
        <v>825.37593097910985</v>
      </c>
      <c r="DM44" s="62">
        <f t="shared" ca="1" si="52"/>
        <v>828.7356383939009</v>
      </c>
      <c r="DN44" s="62">
        <f t="shared" ca="1" si="52"/>
        <v>832.10634461649943</v>
      </c>
      <c r="DO44" s="62">
        <f t="shared" ca="1" si="52"/>
        <v>835.48808565416266</v>
      </c>
      <c r="DP44" s="62">
        <f t="shared" ca="1" si="52"/>
        <v>389.3315795791533</v>
      </c>
      <c r="DQ44" s="62">
        <f t="shared" ca="1" si="52"/>
        <v>381.40111992162451</v>
      </c>
      <c r="DR44" s="62">
        <f t="shared" ca="1" si="52"/>
        <v>845.69987950031873</v>
      </c>
      <c r="DS44" s="62">
        <f t="shared" ca="1" si="52"/>
        <v>849.12612223390579</v>
      </c>
      <c r="DT44" s="62">
        <f t="shared" ca="1" si="52"/>
        <v>380.22593847292569</v>
      </c>
      <c r="DU44" s="62">
        <f t="shared" ca="1" si="52"/>
        <v>856.01229430281683</v>
      </c>
      <c r="DV44" s="62">
        <f t="shared" ca="1" si="52"/>
        <v>859.47229719899815</v>
      </c>
      <c r="DW44" s="62">
        <f t="shared" ca="1" si="52"/>
        <v>379.03129229505839</v>
      </c>
      <c r="DX44" s="62">
        <f t="shared" ca="1" si="52"/>
        <v>866.42632152088527</v>
      </c>
      <c r="DY44" s="62">
        <f t="shared" ca="1" si="52"/>
        <v>869.92041723225748</v>
      </c>
      <c r="DZ44" s="62">
        <f t="shared" ca="1" si="52"/>
        <v>873.42595170376671</v>
      </c>
      <c r="EA44" s="62">
        <f t="shared" ca="1" si="52"/>
        <v>876.94296238293509</v>
      </c>
      <c r="EB44" s="62">
        <f t="shared" ca="1" si="52"/>
        <v>384.86252473022057</v>
      </c>
      <c r="EC44" s="62">
        <f t="shared" ca="1" si="52"/>
        <v>376.58283668639592</v>
      </c>
      <c r="ED44" s="62">
        <f t="shared" ca="1" si="52"/>
        <v>887.56322798292467</v>
      </c>
      <c r="EE44" s="62">
        <f t="shared" ca="1" si="52"/>
        <v>891.1265204258566</v>
      </c>
      <c r="EF44" s="62">
        <f t="shared" ref="EF44:GQ44" ca="1" si="53">SUM(EF13,EF21,EF24:EF25,EF29,EF32)</f>
        <v>375.32863797974915</v>
      </c>
      <c r="EG44" s="62">
        <f t="shared" ca="1" si="53"/>
        <v>898.28813937753921</v>
      </c>
      <c r="EH44" s="62">
        <f t="shared" ca="1" si="53"/>
        <v>901.88654238955723</v>
      </c>
      <c r="EI44" s="62">
        <f t="shared" ca="1" si="53"/>
        <v>374.05419595474223</v>
      </c>
      <c r="EJ44" s="62">
        <f t="shared" ca="1" si="53"/>
        <v>909.11872768431067</v>
      </c>
      <c r="EK44" s="62">
        <f t="shared" ca="1" si="53"/>
        <v>912.75258722414992</v>
      </c>
      <c r="EL44" s="62">
        <f t="shared" ca="1" si="53"/>
        <v>916.39834307451611</v>
      </c>
      <c r="EM44" s="62">
        <f t="shared" ca="1" si="53"/>
        <v>920.05603418085093</v>
      </c>
      <c r="EN44" s="62">
        <f t="shared" ca="1" si="53"/>
        <v>127.68539787169698</v>
      </c>
      <c r="EO44" s="62">
        <f t="shared" ca="1" si="53"/>
        <v>119.04251230611567</v>
      </c>
      <c r="EP44" s="62">
        <f t="shared" ca="1" si="53"/>
        <v>931.10111040484526</v>
      </c>
      <c r="EQ44" s="62">
        <f t="shared" ca="1" si="53"/>
        <v>934.80693454549555</v>
      </c>
      <c r="ER44" s="62">
        <f t="shared" ca="1" si="53"/>
        <v>117.70613565120289</v>
      </c>
      <c r="ES44" s="62">
        <f t="shared" ca="1" si="53"/>
        <v>942.25501825524088</v>
      </c>
      <c r="ET44" s="62">
        <f t="shared" ca="1" si="53"/>
        <v>945.99735738773825</v>
      </c>
      <c r="EU44" s="62">
        <f t="shared" ca="1" si="53"/>
        <v>116.3487059452151</v>
      </c>
      <c r="EV44" s="62">
        <f t="shared" ca="1" si="53"/>
        <v>953.51883009429048</v>
      </c>
      <c r="EW44" s="62">
        <f t="shared" ca="1" si="53"/>
        <v>957.29804401570846</v>
      </c>
      <c r="EX44" s="62">
        <f t="shared" ca="1" si="53"/>
        <v>961.08963010010348</v>
      </c>
      <c r="EY44" s="62">
        <f t="shared" ca="1" si="53"/>
        <v>964.89362885068704</v>
      </c>
      <c r="EZ44" s="62">
        <f t="shared" ca="1" si="53"/>
        <v>122.59046654708527</v>
      </c>
      <c r="FA44" s="62">
        <f t="shared" ca="1" si="53"/>
        <v>113.56985555889582</v>
      </c>
      <c r="FB44" s="62">
        <f t="shared" ca="1" si="53"/>
        <v>976.38050812363917</v>
      </c>
      <c r="FC44" s="62">
        <f t="shared" ca="1" si="53"/>
        <v>980.23456522991955</v>
      </c>
      <c r="FD44" s="62">
        <f t="shared" ca="1" si="53"/>
        <v>112.1480138377816</v>
      </c>
      <c r="FE44" s="62">
        <f t="shared" ca="1" si="53"/>
        <v>987.98057228803964</v>
      </c>
      <c r="FF44" s="62">
        <f t="shared" ca="1" si="53"/>
        <v>991.87260498585465</v>
      </c>
      <c r="FG44" s="62">
        <f t="shared" ca="1" si="53"/>
        <v>110.70427694354862</v>
      </c>
      <c r="FH44" s="62">
        <f t="shared" ca="1" si="53"/>
        <v>999.69493660065427</v>
      </c>
      <c r="FI44" s="62">
        <f t="shared" ca="1" si="53"/>
        <v>1003.6253190789398</v>
      </c>
      <c r="FJ44" s="62">
        <f t="shared" ca="1" si="53"/>
        <v>1007.5685686066995</v>
      </c>
      <c r="FK44" s="62">
        <f t="shared" ca="1" si="53"/>
        <v>1011.5247273073023</v>
      </c>
      <c r="FL44" s="62">
        <f t="shared" ca="1" si="53"/>
        <v>117.16369796950994</v>
      </c>
      <c r="FM44" s="62">
        <f t="shared" ca="1" si="53"/>
        <v>107.75025254178752</v>
      </c>
      <c r="FN44" s="62">
        <f t="shared" ca="1" si="53"/>
        <v>1023.4710817511827</v>
      </c>
      <c r="FO44" s="62">
        <f t="shared" ca="1" si="53"/>
        <v>1027.4793011417119</v>
      </c>
      <c r="FP44" s="62">
        <f t="shared" ca="1" si="53"/>
        <v>106.23952715183782</v>
      </c>
      <c r="FQ44" s="62">
        <f t="shared" ca="1" si="53"/>
        <v>1035.5351484821681</v>
      </c>
      <c r="FR44" s="62">
        <f t="shared" ca="1" si="53"/>
        <v>1039.5828624878964</v>
      </c>
      <c r="FS44" s="62">
        <f t="shared" ca="1" si="53"/>
        <v>104.70603078183046</v>
      </c>
      <c r="FT44" s="62">
        <f t="shared" ca="1" si="53"/>
        <v>1047.718087367281</v>
      </c>
      <c r="FU44" s="62">
        <f t="shared" ca="1" si="53"/>
        <v>1051.8056851447004</v>
      </c>
      <c r="FV44" s="62">
        <f t="shared" ca="1" si="53"/>
        <v>1055.9066646535689</v>
      </c>
      <c r="FW44" s="62">
        <f t="shared" ca="1" si="53"/>
        <v>1060.0210697022035</v>
      </c>
      <c r="FX44" s="62">
        <f t="shared" ca="1" si="53"/>
        <v>111.39181864883551</v>
      </c>
      <c r="FY44" s="62">
        <f t="shared" ca="1" si="53"/>
        <v>101.56982540398371</v>
      </c>
      <c r="FZ44" s="62">
        <f t="shared" ca="1" si="53"/>
        <v>1072.4452783238271</v>
      </c>
      <c r="GA44" s="62">
        <f t="shared" ca="1" si="53"/>
        <v>1076.6138264899787</v>
      </c>
      <c r="GB44" s="62">
        <f t="shared" ca="1" si="53"/>
        <v>99.966660998432303</v>
      </c>
      <c r="GC44" s="62">
        <f t="shared" ca="1" si="53"/>
        <v>1084.9919077240634</v>
      </c>
      <c r="GD44" s="62">
        <f t="shared" ca="1" si="53"/>
        <v>1089.2015302899986</v>
      </c>
      <c r="GE44" s="62">
        <f t="shared" ca="1" si="53"/>
        <v>98.339814773634316</v>
      </c>
      <c r="GF44" s="62">
        <f t="shared" ca="1" si="53"/>
        <v>1097.6621641645802</v>
      </c>
      <c r="GG44" s="62">
        <f t="shared" ca="1" si="53"/>
        <v>1101.9132658530857</v>
      </c>
      <c r="GH44" s="62">
        <f t="shared" ca="1" si="53"/>
        <v>1106.1782845423136</v>
      </c>
      <c r="GI44" s="62">
        <f t="shared" ca="1" si="53"/>
        <v>1110.4572657928825</v>
      </c>
      <c r="GJ44" s="62">
        <f t="shared" ca="1" si="53"/>
        <v>105.26102415531193</v>
      </c>
      <c r="GK44" s="62">
        <f t="shared" ca="1" si="53"/>
        <v>95.014141180687716</v>
      </c>
      <c r="GL44" s="62">
        <f t="shared" ca="1" si="53"/>
        <v>1123.378442759386</v>
      </c>
      <c r="GM44" s="62">
        <f t="shared" ca="1" si="53"/>
        <v>1127.7137328521808</v>
      </c>
      <c r="GN44" s="62">
        <f t="shared" ca="1" si="53"/>
        <v>93.314840198899901</v>
      </c>
      <c r="GO44" s="62">
        <f t="shared" ca="1" si="53"/>
        <v>1136.4269373356169</v>
      </c>
      <c r="GP44" s="62">
        <f t="shared" ca="1" si="53"/>
        <v>1140.8049448042043</v>
      </c>
      <c r="GQ44" s="62">
        <f t="shared" ca="1" si="53"/>
        <v>91.590910125109531</v>
      </c>
      <c r="GR44" s="62">
        <f t="shared" ref="GR44:IJ44" ca="1" si="54">SUM(GR13,GR21,GR24:GR25,GR29,GR32)</f>
        <v>1149.6040040337598</v>
      </c>
      <c r="GS44" s="62">
        <f t="shared" ca="1" si="54"/>
        <v>1154.0251497898048</v>
      </c>
      <c r="GT44" s="62">
        <f t="shared" ca="1" si="54"/>
        <v>1158.4607692266059</v>
      </c>
      <c r="GU44" s="62">
        <f t="shared" ca="1" si="54"/>
        <v>1162.9109097272144</v>
      </c>
      <c r="GV44" s="62">
        <f t="shared" ca="1" si="54"/>
        <v>98.756957882052347</v>
      </c>
      <c r="GW44" s="62">
        <f t="shared" ca="1" si="54"/>
        <v>88.068189588440873</v>
      </c>
      <c r="GX44" s="62">
        <f t="shared" ca="1" si="54"/>
        <v>1176.3489337723609</v>
      </c>
      <c r="GY44" s="62">
        <f t="shared" ca="1" si="54"/>
        <v>1180.8576354688689</v>
      </c>
      <c r="GZ44" s="62">
        <f t="shared" ca="1" si="54"/>
        <v>86.268906567399881</v>
      </c>
      <c r="HA44" s="62">
        <f t="shared" ca="1" si="54"/>
        <v>1189.9193681316378</v>
      </c>
      <c r="HB44" s="62">
        <f t="shared" ca="1" si="54"/>
        <v>1194.4724958989705</v>
      </c>
      <c r="HC44" s="62">
        <f t="shared" ca="1" si="54"/>
        <v>84.444009290665235</v>
      </c>
      <c r="HD44" s="62">
        <f t="shared" ca="1" si="54"/>
        <v>1203.6235174977105</v>
      </c>
      <c r="HE44" s="62">
        <f t="shared" ca="1" si="54"/>
        <v>1208.2215090840132</v>
      </c>
      <c r="HF44" s="62">
        <f t="shared" ca="1" si="54"/>
        <v>1212.8345532982626</v>
      </c>
      <c r="HG44" s="62">
        <f t="shared" ca="1" si="54"/>
        <v>1217.4626994188898</v>
      </c>
      <c r="HH44" s="62">
        <f t="shared" ca="1" si="54"/>
        <v>91.864688957861063</v>
      </c>
      <c r="HI44" s="62">
        <f t="shared" ca="1" si="54"/>
        <v>80.716359932505839</v>
      </c>
      <c r="HJ44" s="62">
        <f t="shared" ca="1" si="54"/>
        <v>1231.4382444258504</v>
      </c>
      <c r="HK44" s="62">
        <f t="shared" ca="1" si="54"/>
        <v>1236.1272941902193</v>
      </c>
      <c r="HL44" s="62">
        <f t="shared" ca="1" si="54"/>
        <v>78.81309559064016</v>
      </c>
      <c r="HM44" s="62">
        <f t="shared" ca="1" si="54"/>
        <v>1245.5514961595204</v>
      </c>
      <c r="HN44" s="62">
        <f t="shared" ca="1" si="54"/>
        <v>1250.286749037527</v>
      </c>
      <c r="HO44" s="62">
        <f t="shared" ca="1" si="54"/>
        <v>76.883192422802267</v>
      </c>
      <c r="HP44" s="62">
        <f t="shared" ca="1" si="54"/>
        <v>1259.8038115002187</v>
      </c>
      <c r="HQ44" s="62">
        <f t="shared" ca="1" si="54"/>
        <v>1264.5857227499678</v>
      </c>
      <c r="HR44" s="62">
        <f t="shared" ca="1" si="54"/>
        <v>1269.3832887328085</v>
      </c>
      <c r="HS44" s="62">
        <f t="shared" ca="1" si="54"/>
        <v>1274.1965606982581</v>
      </c>
      <c r="HT44" s="62">
        <f t="shared" ca="1" si="54"/>
        <v>84.568689276710074</v>
      </c>
      <c r="HU44" s="62">
        <f t="shared" ca="1" si="54"/>
        <v>72.94241709033804</v>
      </c>
      <c r="HV44" s="62">
        <f t="shared" ca="1" si="54"/>
        <v>1288.7311275054767</v>
      </c>
      <c r="HW44" s="62">
        <f t="shared" ca="1" si="54"/>
        <v>1293.6077392604334</v>
      </c>
      <c r="HX44" s="62">
        <f t="shared" ca="1" si="54"/>
        <v>70.931012174794432</v>
      </c>
      <c r="HY44" s="62">
        <f t="shared" ca="1" si="54"/>
        <v>1303.4089093084863</v>
      </c>
      <c r="HZ44" s="62">
        <f t="shared" ca="1" si="54"/>
        <v>1308.3335723016266</v>
      </c>
      <c r="IA44" s="62">
        <f t="shared" ca="1" si="54"/>
        <v>68.89190288025884</v>
      </c>
      <c r="IB44" s="62">
        <f t="shared" ca="1" si="54"/>
        <v>1318.2313172628296</v>
      </c>
      <c r="IC44" s="62">
        <f t="shared" ca="1" si="54"/>
        <v>1323.2045049625654</v>
      </c>
      <c r="ID44" s="62">
        <f t="shared" ca="1" si="54"/>
        <v>1323.2045049625654</v>
      </c>
      <c r="IE44" s="62">
        <f t="shared" ca="1" si="54"/>
        <v>1323.2045049625654</v>
      </c>
      <c r="IF44" s="62">
        <f t="shared" ca="1" si="54"/>
        <v>61.835347602110119</v>
      </c>
      <c r="IG44" s="62">
        <f t="shared" ca="1" si="54"/>
        <v>56.674263481162029</v>
      </c>
      <c r="IH44" s="62">
        <f t="shared" ca="1" si="54"/>
        <v>1323.2045049625654</v>
      </c>
      <c r="II44" s="62">
        <f t="shared" ca="1" si="54"/>
        <v>1323.2045049625654</v>
      </c>
      <c r="IJ44" s="62">
        <f t="shared" ca="1" si="54"/>
        <v>57.474513481162262</v>
      </c>
      <c r="IK44" s="62">
        <f ca="1">SUM(IK13,IK21,IK24:IK25,IK29,IK32)</f>
        <v>1323.2045049625654</v>
      </c>
      <c r="IL44" s="62">
        <f ca="1">SUM(IL13,IL21,IL24:IL25,IL29,IL32)</f>
        <v>1323.2045049625654</v>
      </c>
    </row>
  </sheetData>
  <hyperlinks>
    <hyperlink ref="B1" location="Title!B20" display="Оглавление" xr:uid="{FC3EBCF5-8F4F-4414-9635-248F1E9296ED}"/>
  </hyperlinks>
  <pageMargins left="0.70866141732283472" right="0.70866141732283472" top="0.74803149606299213" bottom="0.74803149606299213" header="0.31496062992125984" footer="0.31496062992125984"/>
  <pageSetup paperSize="9" scale="98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B8D8F-A644-48D1-88B0-3EEF631D1DB3}">
  <sheetPr>
    <pageSetUpPr fitToPage="1"/>
  </sheetPr>
  <dimension ref="B1:Z44"/>
  <sheetViews>
    <sheetView workbookViewId="0">
      <selection activeCell="G9" sqref="G9:Z9"/>
    </sheetView>
  </sheetViews>
  <sheetFormatPr defaultColWidth="9.109375" defaultRowHeight="10.199999999999999" outlineLevelCol="1" x14ac:dyDescent="0.2"/>
  <cols>
    <col min="1" max="1" width="3" style="3" customWidth="1"/>
    <col min="2" max="2" width="37.6640625" style="3" customWidth="1"/>
    <col min="3" max="3" width="9" style="3" customWidth="1"/>
    <col min="4" max="6" width="0" style="3" hidden="1" customWidth="1" outlineLevel="1"/>
    <col min="7" max="7" width="9.109375" style="3" collapsed="1"/>
    <col min="8" max="16384" width="9.109375" style="3"/>
  </cols>
  <sheetData>
    <row r="1" spans="2:26" ht="14.4" x14ac:dyDescent="0.3">
      <c r="B1" s="179" t="s">
        <v>5</v>
      </c>
      <c r="G1" s="2"/>
    </row>
    <row r="2" spans="2:26" s="2" customFormat="1" x14ac:dyDescent="0.2">
      <c r="C2" s="13" t="s">
        <v>127</v>
      </c>
      <c r="D2" s="13" t="s">
        <v>89</v>
      </c>
      <c r="E2" s="13" t="s">
        <v>90</v>
      </c>
      <c r="F2" s="13" t="s">
        <v>91</v>
      </c>
      <c r="G2" s="11">
        <f>YEAR(CFM!G2)</f>
        <v>2021</v>
      </c>
      <c r="H2" s="11">
        <f t="shared" ref="H2:Z2" si="0">G2+1</f>
        <v>2022</v>
      </c>
      <c r="I2" s="11">
        <f t="shared" si="0"/>
        <v>2023</v>
      </c>
      <c r="J2" s="11">
        <f t="shared" si="0"/>
        <v>2024</v>
      </c>
      <c r="K2" s="11">
        <f t="shared" si="0"/>
        <v>2025</v>
      </c>
      <c r="L2" s="11">
        <f t="shared" si="0"/>
        <v>2026</v>
      </c>
      <c r="M2" s="11">
        <f t="shared" si="0"/>
        <v>2027</v>
      </c>
      <c r="N2" s="11">
        <f t="shared" si="0"/>
        <v>2028</v>
      </c>
      <c r="O2" s="11">
        <f t="shared" si="0"/>
        <v>2029</v>
      </c>
      <c r="P2" s="11">
        <f t="shared" si="0"/>
        <v>2030</v>
      </c>
      <c r="Q2" s="11">
        <f t="shared" si="0"/>
        <v>2031</v>
      </c>
      <c r="R2" s="11">
        <f t="shared" si="0"/>
        <v>2032</v>
      </c>
      <c r="S2" s="11">
        <f t="shared" si="0"/>
        <v>2033</v>
      </c>
      <c r="T2" s="11">
        <f t="shared" si="0"/>
        <v>2034</v>
      </c>
      <c r="U2" s="11">
        <f t="shared" si="0"/>
        <v>2035</v>
      </c>
      <c r="V2" s="11">
        <f t="shared" si="0"/>
        <v>2036</v>
      </c>
      <c r="W2" s="11">
        <f t="shared" si="0"/>
        <v>2037</v>
      </c>
      <c r="X2" s="11">
        <f t="shared" si="0"/>
        <v>2038</v>
      </c>
      <c r="Y2" s="11">
        <f t="shared" si="0"/>
        <v>2039</v>
      </c>
      <c r="Z2" s="11">
        <f t="shared" si="0"/>
        <v>2040</v>
      </c>
    </row>
    <row r="3" spans="2:26" x14ac:dyDescent="0.2">
      <c r="C3" s="13"/>
      <c r="D3" s="13"/>
      <c r="E3" s="13"/>
      <c r="F3" s="13"/>
      <c r="G3" s="39"/>
      <c r="H3" s="39"/>
    </row>
    <row r="4" spans="2:26" x14ac:dyDescent="0.2">
      <c r="C4" s="13"/>
      <c r="D4" s="13"/>
      <c r="E4" s="13"/>
      <c r="F4" s="13"/>
      <c r="G4" s="39"/>
      <c r="H4" s="39"/>
    </row>
    <row r="5" spans="2:26" x14ac:dyDescent="0.2">
      <c r="B5" s="2"/>
      <c r="C5" s="13"/>
      <c r="D5" s="13"/>
      <c r="E5" s="13"/>
      <c r="F5" s="13"/>
      <c r="G5" s="38"/>
      <c r="H5" s="38"/>
    </row>
    <row r="6" spans="2:26" ht="10.8" thickBot="1" x14ac:dyDescent="0.25">
      <c r="B6" s="40" t="s">
        <v>87</v>
      </c>
      <c r="C6" s="40"/>
      <c r="D6" s="40"/>
      <c r="E6" s="49"/>
      <c r="F6" s="49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2:26" x14ac:dyDescent="0.2">
      <c r="B7" s="42" t="s">
        <v>183</v>
      </c>
    </row>
    <row r="8" spans="2:26" x14ac:dyDescent="0.2">
      <c r="B8" s="7" t="s">
        <v>47</v>
      </c>
      <c r="C8" s="55" t="s">
        <v>283</v>
      </c>
      <c r="D8" s="43"/>
      <c r="E8" s="48"/>
      <c r="F8" s="48"/>
      <c r="G8" s="59">
        <f ca="1">SUMIF(CFM!$3:$3,G$2,CFM!8:8)</f>
        <v>0</v>
      </c>
      <c r="H8" s="59">
        <f ca="1">SUMIF(CFM!$3:$3,H$2,CFM!8:8)</f>
        <v>85091.197893536271</v>
      </c>
      <c r="I8" s="59">
        <f ca="1">SUMIF(CFM!$3:$3,I$2,CFM!8:8)</f>
        <v>348804.29233890114</v>
      </c>
      <c r="J8" s="59">
        <f ca="1">SUMIF(CFM!$3:$3,J$2,CFM!8:8)</f>
        <v>362756.46403245744</v>
      </c>
      <c r="K8" s="59">
        <f ca="1">SUMIF(CFM!$3:$3,K$2,CFM!8:8)</f>
        <v>377266.7225937561</v>
      </c>
      <c r="L8" s="59">
        <f ca="1">SUMIF(CFM!$3:$3,L$2,CFM!8:8)</f>
        <v>392357.39149750664</v>
      </c>
      <c r="M8" s="59">
        <f ca="1">SUMIF(CFM!$3:$3,M$2,CFM!8:8)</f>
        <v>408051.687157407</v>
      </c>
      <c r="N8" s="59">
        <f ca="1">SUMIF(CFM!$3:$3,N$2,CFM!8:8)</f>
        <v>424373.75464370335</v>
      </c>
      <c r="O8" s="59">
        <f ca="1">SUMIF(CFM!$3:$3,O$2,CFM!8:8)</f>
        <v>441348.70482945198</v>
      </c>
      <c r="P8" s="59">
        <f ca="1">SUMIF(CFM!$3:$3,P$2,CFM!8:8)</f>
        <v>459002.65302263037</v>
      </c>
      <c r="Q8" s="59">
        <f ca="1">SUMIF(CFM!$3:$3,Q$2,CFM!8:8)</f>
        <v>477362.75914353592</v>
      </c>
      <c r="R8" s="59">
        <f ca="1">SUMIF(CFM!$3:$3,R$2,CFM!8:8)</f>
        <v>496457.26950927754</v>
      </c>
      <c r="S8" s="59">
        <f ca="1">SUMIF(CFM!$3:$3,S$2,CFM!8:8)</f>
        <v>516315.56028964906</v>
      </c>
      <c r="T8" s="59">
        <f ca="1">SUMIF(CFM!$3:$3,T$2,CFM!8:8)</f>
        <v>536968.18270123552</v>
      </c>
      <c r="U8" s="59">
        <f ca="1">SUMIF(CFM!$3:$3,U$2,CFM!8:8)</f>
        <v>558446.91000928509</v>
      </c>
      <c r="V8" s="59">
        <f ca="1">SUMIF(CFM!$3:$3,V$2,CFM!8:8)</f>
        <v>580784.78640965687</v>
      </c>
      <c r="W8" s="59">
        <f ca="1">SUMIF(CFM!$3:$3,W$2,CFM!8:8)</f>
        <v>604016.17786604352</v>
      </c>
      <c r="X8" s="59">
        <f ca="1">SUMIF(CFM!$3:$3,X$2,CFM!8:8)</f>
        <v>628176.82498068572</v>
      </c>
      <c r="Y8" s="59">
        <f ca="1">SUMIF(CFM!$3:$3,Y$2,CFM!8:8)</f>
        <v>653303.89797991351</v>
      </c>
      <c r="Z8" s="59">
        <f ca="1">SUMIF(CFM!$3:$3,Z$2,CFM!8:8)</f>
        <v>679436.05389911041</v>
      </c>
    </row>
    <row r="9" spans="2:26" x14ac:dyDescent="0.2">
      <c r="B9" s="7" t="s">
        <v>184</v>
      </c>
      <c r="C9" s="56" t="s">
        <v>283</v>
      </c>
      <c r="D9" s="44"/>
      <c r="E9" s="48"/>
      <c r="F9" s="48"/>
      <c r="G9" s="59">
        <f ca="1">SUMIF(CFM!$3:$3,G$2,CFM!9:9)</f>
        <v>0</v>
      </c>
      <c r="H9" s="59">
        <f ca="1">SUMIF(CFM!$3:$3,H$2,CFM!9:9)</f>
        <v>-82533.580169441149</v>
      </c>
      <c r="I9" s="59">
        <f ca="1">SUMIF(CFM!$3:$3,I$2,CFM!9:9)</f>
        <v>-338261.28395072633</v>
      </c>
      <c r="J9" s="59">
        <f ca="1">SUMIF(CFM!$3:$3,J$2,CFM!9:9)</f>
        <v>-351696.76906912442</v>
      </c>
      <c r="K9" s="59">
        <f ca="1">SUMIF(CFM!$3:$3,K$2,CFM!9:9)</f>
        <v>-365669.67359225859</v>
      </c>
      <c r="L9" s="59">
        <f ca="1">SUMIF(CFM!$3:$3,L$2,CFM!9:9)</f>
        <v>-380201.49429631798</v>
      </c>
      <c r="M9" s="59">
        <f ca="1">SUMIF(CFM!$3:$3,M$2,CFM!9:9)</f>
        <v>-395314.58782853966</v>
      </c>
      <c r="N9" s="59">
        <f ca="1">SUMIF(CFM!$3:$3,N$2,CFM!9:9)</f>
        <v>-411032.20510205015</v>
      </c>
      <c r="O9" s="59">
        <f ca="1">SUMIF(CFM!$3:$3,O$2,CFM!9:9)</f>
        <v>-427378.52706650126</v>
      </c>
      <c r="P9" s="59">
        <f ca="1">SUMIF(CFM!$3:$3,P$2,CFM!9:9)</f>
        <v>-444378.7019095305</v>
      </c>
      <c r="Q9" s="59">
        <f ca="1">SUMIF(CFM!$3:$3,Q$2,CFM!9:9)</f>
        <v>-462058.88374628086</v>
      </c>
      <c r="R9" s="59">
        <f ca="1">SUMIF(CFM!$3:$3,R$2,CFM!9:9)</f>
        <v>-480446.27285650116</v>
      </c>
      <c r="S9" s="59">
        <f ca="1">SUMIF(CFM!$3:$3,S$2,CFM!9:9)</f>
        <v>-499569.15753113036</v>
      </c>
      <c r="T9" s="59">
        <f ca="1">SUMIF(CFM!$3:$3,T$2,CFM!9:9)</f>
        <v>-519456.95759274479</v>
      </c>
      <c r="U9" s="59">
        <f ca="1">SUMIF(CFM!$3:$3,U$2,CFM!9:9)</f>
        <v>-540140.2696568236</v>
      </c>
      <c r="V9" s="59">
        <f ca="1">SUMIF(CFM!$3:$3,V$2,CFM!9:9)</f>
        <v>-561650.9142034658</v>
      </c>
      <c r="W9" s="59">
        <f ca="1">SUMIF(CFM!$3:$3,W$2,CFM!9:9)</f>
        <v>-584021.98453197349</v>
      </c>
      <c r="X9" s="59">
        <f ca="1">SUMIF(CFM!$3:$3,X$2,CFM!9:9)</f>
        <v>-607287.89767362166</v>
      </c>
      <c r="Y9" s="59">
        <f ca="1">SUMIF(CFM!$3:$3,Y$2,CFM!9:9)</f>
        <v>-631484.44734093559</v>
      </c>
      <c r="Z9" s="59">
        <f ca="1">SUMIF(CFM!$3:$3,Z$2,CFM!9:9)</f>
        <v>-656648.85899494239</v>
      </c>
    </row>
    <row r="10" spans="2:26" x14ac:dyDescent="0.2">
      <c r="B10" s="7" t="s">
        <v>185</v>
      </c>
      <c r="C10" s="56" t="s">
        <v>283</v>
      </c>
      <c r="D10" s="45"/>
      <c r="E10" s="48"/>
      <c r="F10" s="48"/>
      <c r="G10" s="59">
        <f>SUMIF(CFM!$3:$3,G$2,CFM!10:10)</f>
        <v>-19.777037671232875</v>
      </c>
      <c r="H10" s="59">
        <f>SUMIF(CFM!$3:$3,H$2,CFM!10:10)</f>
        <v>-31.893750000000004</v>
      </c>
      <c r="I10" s="59">
        <f>SUMIF(CFM!$3:$3,I$2,CFM!10:10)</f>
        <v>-36.450000000000003</v>
      </c>
      <c r="J10" s="59">
        <f>SUMIF(CFM!$3:$3,J$2,CFM!10:10)</f>
        <v>-36.450000000000003</v>
      </c>
      <c r="K10" s="59">
        <f>SUMIF(CFM!$3:$3,K$2,CFM!10:10)</f>
        <v>-36.450000000000003</v>
      </c>
      <c r="L10" s="59">
        <f>SUMIF(CFM!$3:$3,L$2,CFM!10:10)</f>
        <v>-36.450000000000003</v>
      </c>
      <c r="M10" s="59">
        <f>SUMIF(CFM!$3:$3,M$2,CFM!10:10)</f>
        <v>-36.450000000000003</v>
      </c>
      <c r="N10" s="59">
        <f>SUMIF(CFM!$3:$3,N$2,CFM!10:10)</f>
        <v>-36.450000000000003</v>
      </c>
      <c r="O10" s="59">
        <f>SUMIF(CFM!$3:$3,O$2,CFM!10:10)</f>
        <v>-36.450000000000003</v>
      </c>
      <c r="P10" s="59">
        <f>SUMIF(CFM!$3:$3,P$2,CFM!10:10)</f>
        <v>-36.450000000000003</v>
      </c>
      <c r="Q10" s="59">
        <f>SUMIF(CFM!$3:$3,Q$2,CFM!10:10)</f>
        <v>-36.450000000000003</v>
      </c>
      <c r="R10" s="59">
        <f>SUMIF(CFM!$3:$3,R$2,CFM!10:10)</f>
        <v>-36.450000000000003</v>
      </c>
      <c r="S10" s="59">
        <f>SUMIF(CFM!$3:$3,S$2,CFM!10:10)</f>
        <v>-36.450000000000003</v>
      </c>
      <c r="T10" s="59">
        <f>SUMIF(CFM!$3:$3,T$2,CFM!10:10)</f>
        <v>-36.450000000000003</v>
      </c>
      <c r="U10" s="59">
        <f>SUMIF(CFM!$3:$3,U$2,CFM!10:10)</f>
        <v>-36.450000000000003</v>
      </c>
      <c r="V10" s="59">
        <f>SUMIF(CFM!$3:$3,V$2,CFM!10:10)</f>
        <v>-36.450000000000003</v>
      </c>
      <c r="W10" s="59">
        <f>SUMIF(CFM!$3:$3,W$2,CFM!10:10)</f>
        <v>-36.450000000000003</v>
      </c>
      <c r="X10" s="59">
        <f>SUMIF(CFM!$3:$3,X$2,CFM!10:10)</f>
        <v>-36.450000000000003</v>
      </c>
      <c r="Y10" s="59">
        <f>SUMIF(CFM!$3:$3,Y$2,CFM!10:10)</f>
        <v>-36.450000000000003</v>
      </c>
      <c r="Z10" s="59">
        <f>SUMIF(CFM!$3:$3,Z$2,CFM!10:10)</f>
        <v>-36.450000000000003</v>
      </c>
    </row>
    <row r="11" spans="2:26" x14ac:dyDescent="0.2">
      <c r="B11" s="7" t="s">
        <v>69</v>
      </c>
      <c r="C11" s="56" t="s">
        <v>283</v>
      </c>
      <c r="D11" s="45"/>
      <c r="E11" s="48"/>
      <c r="F11" s="48"/>
      <c r="G11" s="59">
        <f ca="1">SUMIF(CFM!$3:$3,G$2,CFM!11:11)</f>
        <v>0</v>
      </c>
      <c r="H11" s="59">
        <f ca="1">SUMIF(CFM!$3:$3,H$2,CFM!11:11)</f>
        <v>0</v>
      </c>
      <c r="I11" s="59">
        <f ca="1">SUMIF(CFM!$3:$3,I$2,CFM!11:11)</f>
        <v>0</v>
      </c>
      <c r="J11" s="59">
        <f ca="1">SUMIF(CFM!$3:$3,J$2,CFM!11:11)</f>
        <v>0</v>
      </c>
      <c r="K11" s="59">
        <f ca="1">SUMIF(CFM!$3:$3,K$2,CFM!11:11)</f>
        <v>0</v>
      </c>
      <c r="L11" s="59">
        <f ca="1">SUMIF(CFM!$3:$3,L$2,CFM!11:11)</f>
        <v>-532.26298840769084</v>
      </c>
      <c r="M11" s="59">
        <f ca="1">SUMIF(CFM!$3:$3,M$2,CFM!11:11)</f>
        <v>-661.93806694808484</v>
      </c>
      <c r="N11" s="59">
        <f ca="1">SUMIF(CFM!$3:$3,N$2,CFM!11:11)</f>
        <v>-1041.6694028640827</v>
      </c>
      <c r="O11" s="59">
        <f ca="1">SUMIF(CFM!$3:$3,O$2,CFM!11:11)</f>
        <v>-1248.3709738391635</v>
      </c>
      <c r="P11" s="59">
        <f ca="1">SUMIF(CFM!$3:$3,P$2,CFM!11:11)</f>
        <v>-1441.7942381315002</v>
      </c>
      <c r="Q11" s="59">
        <f ca="1">SUMIF(CFM!$3:$3,Q$2,CFM!11:11)</f>
        <v>-1642.6129929955375</v>
      </c>
      <c r="R11" s="59">
        <f ca="1">SUMIF(CFM!$3:$3,R$2,CFM!11:11)</f>
        <v>-1851.1230580541453</v>
      </c>
      <c r="S11" s="59">
        <f ca="1">SUMIF(CFM!$3:$3,S$2,CFM!11:11)</f>
        <v>-3077.2371649776564</v>
      </c>
      <c r="T11" s="59">
        <f ca="1">SUMIF(CFM!$3:$3,T$2,CFM!11:11)</f>
        <v>-3302.0651137450359</v>
      </c>
      <c r="U11" s="59">
        <f ca="1">SUMIF(CFM!$3:$3,U$2,CFM!11:11)</f>
        <v>-3535.5447404630813</v>
      </c>
      <c r="V11" s="59">
        <f ca="1">SUMIF(CFM!$3:$3,V$2,CFM!11:11)</f>
        <v>-3778.0221122498911</v>
      </c>
      <c r="W11" s="59">
        <f ca="1">SUMIF(CFM!$3:$3,W$2,CFM!11:11)</f>
        <v>-4029.8571389081608</v>
      </c>
      <c r="X11" s="59">
        <f ca="1">SUMIF(CFM!$3:$3,X$2,CFM!11:11)</f>
        <v>-4291.4241266327463</v>
      </c>
      <c r="Y11" s="59">
        <f ca="1">SUMIF(CFM!$3:$3,Y$2,CFM!11:11)</f>
        <v>-4563.1123538663333</v>
      </c>
      <c r="Z11" s="59">
        <f ca="1">SUMIF(CFM!$3:$3,Z$2,CFM!11:11)</f>
        <v>-4845.326670189248</v>
      </c>
    </row>
    <row r="12" spans="2:26" x14ac:dyDescent="0.2">
      <c r="B12" s="7" t="s">
        <v>67</v>
      </c>
      <c r="C12" s="56" t="s">
        <v>283</v>
      </c>
      <c r="D12" s="45"/>
      <c r="E12" s="48"/>
      <c r="F12" s="48"/>
      <c r="G12" s="59">
        <f>SUMIF(CFM!$3:$3,G$2,CFM!12:12)</f>
        <v>0</v>
      </c>
      <c r="H12" s="59">
        <f>SUMIF(CFM!$3:$3,H$2,CFM!12:12)</f>
        <v>-416.13000000000017</v>
      </c>
      <c r="I12" s="59">
        <f>SUMIF(CFM!$3:$3,I$2,CFM!12:12)</f>
        <v>-394.79000000000048</v>
      </c>
      <c r="J12" s="59">
        <f>SUMIF(CFM!$3:$3,J$2,CFM!12:12)</f>
        <v>-373.45000000000078</v>
      </c>
      <c r="K12" s="59">
        <f>SUMIF(CFM!$3:$3,K$2,CFM!12:12)</f>
        <v>-352.11000000000092</v>
      </c>
      <c r="L12" s="59">
        <f>SUMIF(CFM!$3:$3,L$2,CFM!12:12)</f>
        <v>-330.77000000000078</v>
      </c>
      <c r="M12" s="59">
        <f>SUMIF(CFM!$3:$3,M$2,CFM!12:12)</f>
        <v>-309.43000000000058</v>
      </c>
      <c r="N12" s="59">
        <f>SUMIF(CFM!$3:$3,N$2,CFM!12:12)</f>
        <v>-288.09000000000043</v>
      </c>
      <c r="O12" s="59">
        <f>SUMIF(CFM!$3:$3,O$2,CFM!12:12)</f>
        <v>-266.75000000000028</v>
      </c>
      <c r="P12" s="59">
        <f>SUMIF(CFM!$3:$3,P$2,CFM!12:12)</f>
        <v>-245.41000000000011</v>
      </c>
      <c r="Q12" s="59">
        <f>SUMIF(CFM!$3:$3,Q$2,CFM!12:12)</f>
        <v>-224.06999999999994</v>
      </c>
      <c r="R12" s="59">
        <f>SUMIF(CFM!$3:$3,R$2,CFM!12:12)</f>
        <v>-202.72999999999979</v>
      </c>
      <c r="S12" s="59">
        <f>SUMIF(CFM!$3:$3,S$2,CFM!12:12)</f>
        <v>-181.38999999999967</v>
      </c>
      <c r="T12" s="59">
        <f>SUMIF(CFM!$3:$3,T$2,CFM!12:12)</f>
        <v>-160.04999999999973</v>
      </c>
      <c r="U12" s="59">
        <f>SUMIF(CFM!$3:$3,U$2,CFM!12:12)</f>
        <v>-138.70999999999981</v>
      </c>
      <c r="V12" s="59">
        <f>SUMIF(CFM!$3:$3,V$2,CFM!12:12)</f>
        <v>-117.36999999999988</v>
      </c>
      <c r="W12" s="59">
        <f>SUMIF(CFM!$3:$3,W$2,CFM!12:12)</f>
        <v>-96.029999999999959</v>
      </c>
      <c r="X12" s="59">
        <f>SUMIF(CFM!$3:$3,X$2,CFM!12:12)</f>
        <v>-74.689999999999955</v>
      </c>
      <c r="Y12" s="59">
        <f>SUMIF(CFM!$3:$3,Y$2,CFM!12:12)</f>
        <v>-53.349999999999909</v>
      </c>
      <c r="Z12" s="59">
        <f>SUMIF(CFM!$3:$3,Z$2,CFM!12:12)</f>
        <v>-32.009999999999913</v>
      </c>
    </row>
    <row r="13" spans="2:26" x14ac:dyDescent="0.2">
      <c r="B13" s="51" t="s">
        <v>186</v>
      </c>
      <c r="C13" s="57" t="s">
        <v>283</v>
      </c>
      <c r="D13" s="52"/>
      <c r="E13" s="53"/>
      <c r="F13" s="53"/>
      <c r="G13" s="60">
        <f ca="1">SUM(G8:G12)</f>
        <v>-19.777037671232875</v>
      </c>
      <c r="H13" s="60">
        <f ca="1">SUM(H8:H12)</f>
        <v>2109.5939740951217</v>
      </c>
      <c r="I13" s="60">
        <f t="shared" ref="I13:Z13" ca="1" si="1">SUM(I8:I12)</f>
        <v>10111.768388174813</v>
      </c>
      <c r="J13" s="60">
        <f t="shared" ca="1" si="1"/>
        <v>10649.794963333021</v>
      </c>
      <c r="K13" s="60">
        <f t="shared" ca="1" si="1"/>
        <v>11208.489001497506</v>
      </c>
      <c r="L13" s="60">
        <f t="shared" ca="1" si="1"/>
        <v>11256.414212780974</v>
      </c>
      <c r="M13" s="60">
        <f t="shared" ca="1" si="1"/>
        <v>11729.281261919248</v>
      </c>
      <c r="N13" s="60">
        <f t="shared" ca="1" si="1"/>
        <v>11975.340138789108</v>
      </c>
      <c r="O13" s="60">
        <f t="shared" ca="1" si="1"/>
        <v>12418.606789111549</v>
      </c>
      <c r="P13" s="60">
        <f t="shared" ca="1" si="1"/>
        <v>12900.296874968371</v>
      </c>
      <c r="Q13" s="60">
        <f t="shared" ca="1" si="1"/>
        <v>13400.742404259525</v>
      </c>
      <c r="R13" s="60">
        <f t="shared" ca="1" si="1"/>
        <v>13920.69359472223</v>
      </c>
      <c r="S13" s="60">
        <f t="shared" ca="1" si="1"/>
        <v>13451.325593541043</v>
      </c>
      <c r="T13" s="60">
        <f t="shared" ca="1" si="1"/>
        <v>14012.659994745696</v>
      </c>
      <c r="U13" s="60">
        <f t="shared" ca="1" si="1"/>
        <v>14595.935611998406</v>
      </c>
      <c r="V13" s="60">
        <f t="shared" ca="1" si="1"/>
        <v>15202.030093941175</v>
      </c>
      <c r="W13" s="60">
        <f t="shared" ca="1" si="1"/>
        <v>15831.856195161872</v>
      </c>
      <c r="X13" s="60">
        <f t="shared" ca="1" si="1"/>
        <v>16486.363180431315</v>
      </c>
      <c r="Y13" s="60">
        <f t="shared" ca="1" si="1"/>
        <v>17166.538285111594</v>
      </c>
      <c r="Z13" s="60">
        <f t="shared" ca="1" si="1"/>
        <v>17873.408233978775</v>
      </c>
    </row>
    <row r="14" spans="2:26" x14ac:dyDescent="0.2">
      <c r="B14" s="46"/>
      <c r="C14" s="54"/>
      <c r="D14" s="45"/>
      <c r="E14" s="48"/>
      <c r="F14" s="48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</row>
    <row r="15" spans="2:26" x14ac:dyDescent="0.2">
      <c r="B15" s="42" t="s">
        <v>187</v>
      </c>
      <c r="C15" s="54"/>
      <c r="D15" s="45"/>
      <c r="E15" s="48"/>
      <c r="F15" s="48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</row>
    <row r="16" spans="2:26" x14ac:dyDescent="0.2">
      <c r="B16" s="7" t="s">
        <v>188</v>
      </c>
      <c r="C16" s="56" t="s">
        <v>283</v>
      </c>
      <c r="D16" s="45"/>
      <c r="E16" s="48"/>
      <c r="F16" s="48"/>
      <c r="G16" s="59">
        <f ca="1">SUMIF(CFM!$3:$3,G$2,CFM!16:16)</f>
        <v>-5079.8274397192708</v>
      </c>
      <c r="H16" s="59">
        <f ca="1">SUMIF(CFM!$3:$3,H$2,CFM!16:16)</f>
        <v>-33999.482319157811</v>
      </c>
      <c r="I16" s="59">
        <f ca="1">SUMIF(CFM!$3:$3,I$2,CFM!16:16)</f>
        <v>0</v>
      </c>
      <c r="J16" s="59">
        <f ca="1">SUMIF(CFM!$3:$3,J$2,CFM!16:16)</f>
        <v>0</v>
      </c>
      <c r="K16" s="59">
        <f ca="1">SUMIF(CFM!$3:$3,K$2,CFM!16:16)</f>
        <v>0</v>
      </c>
      <c r="L16" s="59">
        <f ca="1">SUMIF(CFM!$3:$3,L$2,CFM!16:16)</f>
        <v>0</v>
      </c>
      <c r="M16" s="59">
        <f ca="1">SUMIF(CFM!$3:$3,M$2,CFM!16:16)</f>
        <v>0</v>
      </c>
      <c r="N16" s="59">
        <f ca="1">SUMIF(CFM!$3:$3,N$2,CFM!16:16)</f>
        <v>0</v>
      </c>
      <c r="O16" s="59">
        <f ca="1">SUMIF(CFM!$3:$3,O$2,CFM!16:16)</f>
        <v>0</v>
      </c>
      <c r="P16" s="59">
        <f ca="1">SUMIF(CFM!$3:$3,P$2,CFM!16:16)</f>
        <v>0</v>
      </c>
      <c r="Q16" s="59">
        <f ca="1">SUMIF(CFM!$3:$3,Q$2,CFM!16:16)</f>
        <v>0</v>
      </c>
      <c r="R16" s="59">
        <f ca="1">SUMIF(CFM!$3:$3,R$2,CFM!16:16)</f>
        <v>0</v>
      </c>
      <c r="S16" s="59">
        <f ca="1">SUMIF(CFM!$3:$3,S$2,CFM!16:16)</f>
        <v>0</v>
      </c>
      <c r="T16" s="59">
        <f ca="1">SUMIF(CFM!$3:$3,T$2,CFM!16:16)</f>
        <v>0</v>
      </c>
      <c r="U16" s="59">
        <f ca="1">SUMIF(CFM!$3:$3,U$2,CFM!16:16)</f>
        <v>0</v>
      </c>
      <c r="V16" s="59">
        <f ca="1">SUMIF(CFM!$3:$3,V$2,CFM!16:16)</f>
        <v>0</v>
      </c>
      <c r="W16" s="59">
        <f ca="1">SUMIF(CFM!$3:$3,W$2,CFM!16:16)</f>
        <v>0</v>
      </c>
      <c r="X16" s="59">
        <f ca="1">SUMIF(CFM!$3:$3,X$2,CFM!16:16)</f>
        <v>0</v>
      </c>
      <c r="Y16" s="59">
        <f ca="1">SUMIF(CFM!$3:$3,Y$2,CFM!16:16)</f>
        <v>0</v>
      </c>
      <c r="Z16" s="59">
        <f ca="1">SUMIF(CFM!$3:$3,Z$2,CFM!16:16)</f>
        <v>0</v>
      </c>
    </row>
    <row r="17" spans="2:26" x14ac:dyDescent="0.2">
      <c r="B17" s="4" t="s">
        <v>519</v>
      </c>
      <c r="C17" s="56" t="s">
        <v>283</v>
      </c>
      <c r="D17" s="45"/>
      <c r="E17" s="48"/>
      <c r="F17" s="48"/>
      <c r="G17" s="59">
        <f ca="1">SUMIF(CFM!$3:$3,G$2,CFM!17:17)</f>
        <v>-3800</v>
      </c>
      <c r="H17" s="59">
        <f ca="1">SUMIF(CFM!$3:$3,H$2,CFM!17:17)</f>
        <v>-20500</v>
      </c>
      <c r="I17" s="59">
        <f>SUMIF(CFM!$3:$3,I$2,CFM!17:17)</f>
        <v>0</v>
      </c>
      <c r="J17" s="59">
        <f>SUMIF(CFM!$3:$3,J$2,CFM!17:17)</f>
        <v>0</v>
      </c>
      <c r="K17" s="59">
        <f>SUMIF(CFM!$3:$3,K$2,CFM!17:17)</f>
        <v>0</v>
      </c>
      <c r="L17" s="59">
        <f>SUMIF(CFM!$3:$3,L$2,CFM!17:17)</f>
        <v>0</v>
      </c>
      <c r="M17" s="59">
        <f>SUMIF(CFM!$3:$3,M$2,CFM!17:17)</f>
        <v>0</v>
      </c>
      <c r="N17" s="59">
        <f>SUMIF(CFM!$3:$3,N$2,CFM!17:17)</f>
        <v>0</v>
      </c>
      <c r="O17" s="59">
        <f>SUMIF(CFM!$3:$3,O$2,CFM!17:17)</f>
        <v>0</v>
      </c>
      <c r="P17" s="59">
        <f>SUMIF(CFM!$3:$3,P$2,CFM!17:17)</f>
        <v>0</v>
      </c>
      <c r="Q17" s="59">
        <f>SUMIF(CFM!$3:$3,Q$2,CFM!17:17)</f>
        <v>0</v>
      </c>
      <c r="R17" s="59">
        <f>SUMIF(CFM!$3:$3,R$2,CFM!17:17)</f>
        <v>0</v>
      </c>
      <c r="S17" s="59">
        <f>SUMIF(CFM!$3:$3,S$2,CFM!17:17)</f>
        <v>0</v>
      </c>
      <c r="T17" s="59">
        <f>SUMIF(CFM!$3:$3,T$2,CFM!17:17)</f>
        <v>0</v>
      </c>
      <c r="U17" s="59">
        <f>SUMIF(CFM!$3:$3,U$2,CFM!17:17)</f>
        <v>0</v>
      </c>
      <c r="V17" s="59">
        <f>SUMIF(CFM!$3:$3,V$2,CFM!17:17)</f>
        <v>0</v>
      </c>
      <c r="W17" s="59">
        <f>SUMIF(CFM!$3:$3,W$2,CFM!17:17)</f>
        <v>0</v>
      </c>
      <c r="X17" s="59">
        <f>SUMIF(CFM!$3:$3,X$2,CFM!17:17)</f>
        <v>0</v>
      </c>
      <c r="Y17" s="59">
        <f>SUMIF(CFM!$3:$3,Y$2,CFM!17:17)</f>
        <v>0</v>
      </c>
      <c r="Z17" s="59">
        <f>SUMIF(CFM!$3:$3,Z$2,CFM!17:17)</f>
        <v>0</v>
      </c>
    </row>
    <row r="18" spans="2:26" x14ac:dyDescent="0.2">
      <c r="B18" s="4" t="s">
        <v>520</v>
      </c>
      <c r="C18" s="56" t="s">
        <v>283</v>
      </c>
      <c r="D18" s="45"/>
      <c r="E18" s="48"/>
      <c r="F18" s="48"/>
      <c r="G18" s="59">
        <f ca="1">SUMIF(CFM!$3:$3,G$2,CFM!18:18)</f>
        <v>0</v>
      </c>
      <c r="H18" s="59">
        <f ca="1">SUMIF(CFM!$3:$3,H$2,CFM!18:18)</f>
        <v>-9200</v>
      </c>
      <c r="I18" s="59">
        <f>SUMIF(CFM!$3:$3,I$2,CFM!18:18)</f>
        <v>0</v>
      </c>
      <c r="J18" s="59">
        <f>SUMIF(CFM!$3:$3,J$2,CFM!18:18)</f>
        <v>0</v>
      </c>
      <c r="K18" s="59">
        <f>SUMIF(CFM!$3:$3,K$2,CFM!18:18)</f>
        <v>0</v>
      </c>
      <c r="L18" s="59">
        <f>SUMIF(CFM!$3:$3,L$2,CFM!18:18)</f>
        <v>0</v>
      </c>
      <c r="M18" s="59">
        <f>SUMIF(CFM!$3:$3,M$2,CFM!18:18)</f>
        <v>0</v>
      </c>
      <c r="N18" s="59">
        <f>SUMIF(CFM!$3:$3,N$2,CFM!18:18)</f>
        <v>0</v>
      </c>
      <c r="O18" s="59">
        <f>SUMIF(CFM!$3:$3,O$2,CFM!18:18)</f>
        <v>0</v>
      </c>
      <c r="P18" s="59">
        <f>SUMIF(CFM!$3:$3,P$2,CFM!18:18)</f>
        <v>0</v>
      </c>
      <c r="Q18" s="59">
        <f>SUMIF(CFM!$3:$3,Q$2,CFM!18:18)</f>
        <v>0</v>
      </c>
      <c r="R18" s="59">
        <f>SUMIF(CFM!$3:$3,R$2,CFM!18:18)</f>
        <v>0</v>
      </c>
      <c r="S18" s="59">
        <f>SUMIF(CFM!$3:$3,S$2,CFM!18:18)</f>
        <v>0</v>
      </c>
      <c r="T18" s="59">
        <f>SUMIF(CFM!$3:$3,T$2,CFM!18:18)</f>
        <v>0</v>
      </c>
      <c r="U18" s="59">
        <f>SUMIF(CFM!$3:$3,U$2,CFM!18:18)</f>
        <v>0</v>
      </c>
      <c r="V18" s="59">
        <f>SUMIF(CFM!$3:$3,V$2,CFM!18:18)</f>
        <v>0</v>
      </c>
      <c r="W18" s="59">
        <f>SUMIF(CFM!$3:$3,W$2,CFM!18:18)</f>
        <v>0</v>
      </c>
      <c r="X18" s="59">
        <f>SUMIF(CFM!$3:$3,X$2,CFM!18:18)</f>
        <v>0</v>
      </c>
      <c r="Y18" s="59">
        <f>SUMIF(CFM!$3:$3,Y$2,CFM!18:18)</f>
        <v>0</v>
      </c>
      <c r="Z18" s="59">
        <f>SUMIF(CFM!$3:$3,Z$2,CFM!18:18)</f>
        <v>0</v>
      </c>
    </row>
    <row r="19" spans="2:26" x14ac:dyDescent="0.2">
      <c r="B19" s="4" t="s">
        <v>300</v>
      </c>
      <c r="C19" s="56" t="s">
        <v>283</v>
      </c>
      <c r="D19" s="45"/>
      <c r="E19" s="48"/>
      <c r="F19" s="48"/>
      <c r="G19" s="59">
        <f ca="1">SUMIF(CFM!$3:$3,G$2,CFM!19:19)</f>
        <v>-1279.8274397192708</v>
      </c>
      <c r="H19" s="59">
        <f ca="1">SUMIF(CFM!$3:$3,H$2,CFM!19:19)</f>
        <v>-4299.4823191578107</v>
      </c>
      <c r="I19" s="59">
        <f ca="1">SUMIF(CFM!$3:$3,I$2,CFM!19:19)</f>
        <v>0</v>
      </c>
      <c r="J19" s="59">
        <f ca="1">SUMIF(CFM!$3:$3,J$2,CFM!19:19)</f>
        <v>0</v>
      </c>
      <c r="K19" s="59">
        <f ca="1">SUMIF(CFM!$3:$3,K$2,CFM!19:19)</f>
        <v>0</v>
      </c>
      <c r="L19" s="59">
        <f ca="1">SUMIF(CFM!$3:$3,L$2,CFM!19:19)</f>
        <v>0</v>
      </c>
      <c r="M19" s="59">
        <f ca="1">SUMIF(CFM!$3:$3,M$2,CFM!19:19)</f>
        <v>0</v>
      </c>
      <c r="N19" s="59">
        <f ca="1">SUMIF(CFM!$3:$3,N$2,CFM!19:19)</f>
        <v>0</v>
      </c>
      <c r="O19" s="59">
        <f ca="1">SUMIF(CFM!$3:$3,O$2,CFM!19:19)</f>
        <v>0</v>
      </c>
      <c r="P19" s="59">
        <f ca="1">SUMIF(CFM!$3:$3,P$2,CFM!19:19)</f>
        <v>0</v>
      </c>
      <c r="Q19" s="59">
        <f ca="1">SUMIF(CFM!$3:$3,Q$2,CFM!19:19)</f>
        <v>0</v>
      </c>
      <c r="R19" s="59">
        <f ca="1">SUMIF(CFM!$3:$3,R$2,CFM!19:19)</f>
        <v>0</v>
      </c>
      <c r="S19" s="59">
        <f ca="1">SUMIF(CFM!$3:$3,S$2,CFM!19:19)</f>
        <v>0</v>
      </c>
      <c r="T19" s="59">
        <f ca="1">SUMIF(CFM!$3:$3,T$2,CFM!19:19)</f>
        <v>0</v>
      </c>
      <c r="U19" s="59">
        <f ca="1">SUMIF(CFM!$3:$3,U$2,CFM!19:19)</f>
        <v>0</v>
      </c>
      <c r="V19" s="59">
        <f ca="1">SUMIF(CFM!$3:$3,V$2,CFM!19:19)</f>
        <v>0</v>
      </c>
      <c r="W19" s="59">
        <f ca="1">SUMIF(CFM!$3:$3,W$2,CFM!19:19)</f>
        <v>0</v>
      </c>
      <c r="X19" s="59">
        <f ca="1">SUMIF(CFM!$3:$3,X$2,CFM!19:19)</f>
        <v>0</v>
      </c>
      <c r="Y19" s="59">
        <f ca="1">SUMIF(CFM!$3:$3,Y$2,CFM!19:19)</f>
        <v>0</v>
      </c>
      <c r="Z19" s="59">
        <f ca="1">SUMIF(CFM!$3:$3,Z$2,CFM!19:19)</f>
        <v>0</v>
      </c>
    </row>
    <row r="20" spans="2:26" x14ac:dyDescent="0.2">
      <c r="B20" s="7" t="s">
        <v>189</v>
      </c>
      <c r="C20" s="56" t="s">
        <v>283</v>
      </c>
      <c r="D20" s="45"/>
      <c r="E20" s="48"/>
      <c r="F20" s="48"/>
      <c r="G20" s="59">
        <f ca="1">SUMIF(CFM!$3:$3,G$2,CFM!20:20)</f>
        <v>0</v>
      </c>
      <c r="H20" s="59">
        <f ca="1">SUMIF(CFM!$3:$3,H$2,CFM!20:20)</f>
        <v>0</v>
      </c>
      <c r="I20" s="59">
        <f ca="1">SUMIF(CFM!$3:$3,I$2,CFM!20:20)</f>
        <v>0</v>
      </c>
      <c r="J20" s="59">
        <f ca="1">SUMIF(CFM!$3:$3,J$2,CFM!20:20)</f>
        <v>-2266.0792690387389</v>
      </c>
      <c r="K20" s="59">
        <f ca="1">SUMIF(CFM!$3:$3,K$2,CFM!20:20)</f>
        <v>-3996.225961845761</v>
      </c>
      <c r="L20" s="59">
        <f ca="1">SUMIF(CFM!$3:$3,L$2,CFM!20:20)</f>
        <v>-4156.0750003196099</v>
      </c>
      <c r="M20" s="59">
        <f ca="1">SUMIF(CFM!$3:$3,M$2,CFM!20:20)</f>
        <v>-4322.318000332345</v>
      </c>
      <c r="N20" s="59">
        <f ca="1">SUMIF(CFM!$3:$3,N$2,CFM!20:20)</f>
        <v>-4495.2107203456544</v>
      </c>
      <c r="O20" s="59">
        <f ca="1">SUMIF(CFM!$3:$3,O$2,CFM!20:20)</f>
        <v>-4675.0191491594633</v>
      </c>
      <c r="P20" s="59">
        <f ca="1">SUMIF(CFM!$3:$3,P$2,CFM!20:20)</f>
        <v>-4862.0199151258894</v>
      </c>
      <c r="Q20" s="59">
        <f ca="1">SUMIF(CFM!$3:$3,Q$2,CFM!20:20)</f>
        <v>-5056.5007117308978</v>
      </c>
      <c r="R20" s="59">
        <f ca="1">SUMIF(CFM!$3:$3,R$2,CFM!20:20)</f>
        <v>-5258.7607402001486</v>
      </c>
      <c r="S20" s="59">
        <f ca="1">SUMIF(CFM!$3:$3,S$2,CFM!20:20)</f>
        <v>-5469.1111698081422</v>
      </c>
      <c r="T20" s="59">
        <f ca="1">SUMIF(CFM!$3:$3,T$2,CFM!20:20)</f>
        <v>-5687.8756166004769</v>
      </c>
      <c r="U20" s="59">
        <f ca="1">SUMIF(CFM!$3:$3,U$2,CFM!20:20)</f>
        <v>-5915.3906412644992</v>
      </c>
      <c r="V20" s="59">
        <f ca="1">SUMIF(CFM!$3:$3,V$2,CFM!20:20)</f>
        <v>-6152.0062669150429</v>
      </c>
      <c r="W20" s="59">
        <f ca="1">SUMIF(CFM!$3:$3,W$2,CFM!20:20)</f>
        <v>-6398.0865175916733</v>
      </c>
      <c r="X20" s="59">
        <f ca="1">SUMIF(CFM!$3:$3,X$2,CFM!20:20)</f>
        <v>-6654.0099782953475</v>
      </c>
      <c r="Y20" s="59">
        <f ca="1">SUMIF(CFM!$3:$3,Y$2,CFM!20:20)</f>
        <v>-6920.1703774271773</v>
      </c>
      <c r="Z20" s="59">
        <f ca="1">SUMIF(CFM!$3:$3,Z$2,CFM!20:20)</f>
        <v>-7196.9771925243258</v>
      </c>
    </row>
    <row r="21" spans="2:26" x14ac:dyDescent="0.2">
      <c r="B21" s="51" t="s">
        <v>190</v>
      </c>
      <c r="C21" s="57" t="s">
        <v>283</v>
      </c>
      <c r="D21" s="52"/>
      <c r="E21" s="53"/>
      <c r="F21" s="53"/>
      <c r="G21" s="60">
        <f ca="1">SUM(G16,G20)</f>
        <v>-5079.8274397192708</v>
      </c>
      <c r="H21" s="60">
        <f t="shared" ref="H21:Z21" ca="1" si="2">SUM(H16,H20)</f>
        <v>-33999.482319157811</v>
      </c>
      <c r="I21" s="60">
        <f t="shared" ca="1" si="2"/>
        <v>0</v>
      </c>
      <c r="J21" s="60">
        <f t="shared" ca="1" si="2"/>
        <v>-2266.0792690387389</v>
      </c>
      <c r="K21" s="60">
        <f t="shared" ca="1" si="2"/>
        <v>-3996.225961845761</v>
      </c>
      <c r="L21" s="60">
        <f t="shared" ca="1" si="2"/>
        <v>-4156.0750003196099</v>
      </c>
      <c r="M21" s="60">
        <f t="shared" ca="1" si="2"/>
        <v>-4322.318000332345</v>
      </c>
      <c r="N21" s="60">
        <f t="shared" ca="1" si="2"/>
        <v>-4495.2107203456544</v>
      </c>
      <c r="O21" s="60">
        <f t="shared" ca="1" si="2"/>
        <v>-4675.0191491594633</v>
      </c>
      <c r="P21" s="60">
        <f t="shared" ca="1" si="2"/>
        <v>-4862.0199151258894</v>
      </c>
      <c r="Q21" s="60">
        <f t="shared" ca="1" si="2"/>
        <v>-5056.5007117308978</v>
      </c>
      <c r="R21" s="60">
        <f t="shared" ca="1" si="2"/>
        <v>-5258.7607402001486</v>
      </c>
      <c r="S21" s="60">
        <f t="shared" ca="1" si="2"/>
        <v>-5469.1111698081422</v>
      </c>
      <c r="T21" s="60">
        <f t="shared" ca="1" si="2"/>
        <v>-5687.8756166004769</v>
      </c>
      <c r="U21" s="60">
        <f t="shared" ca="1" si="2"/>
        <v>-5915.3906412644992</v>
      </c>
      <c r="V21" s="60">
        <f t="shared" ca="1" si="2"/>
        <v>-6152.0062669150429</v>
      </c>
      <c r="W21" s="60">
        <f t="shared" ca="1" si="2"/>
        <v>-6398.0865175916733</v>
      </c>
      <c r="X21" s="60">
        <f t="shared" ca="1" si="2"/>
        <v>-6654.0099782953475</v>
      </c>
      <c r="Y21" s="60">
        <f t="shared" ca="1" si="2"/>
        <v>-6920.1703774271773</v>
      </c>
      <c r="Z21" s="60">
        <f t="shared" ca="1" si="2"/>
        <v>-7196.9771925243258</v>
      </c>
    </row>
    <row r="22" spans="2:26" x14ac:dyDescent="0.2">
      <c r="B22" s="46"/>
      <c r="C22" s="54"/>
      <c r="D22" s="45"/>
      <c r="E22" s="48"/>
      <c r="F22" s="48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</row>
    <row r="23" spans="2:26" x14ac:dyDescent="0.2">
      <c r="B23" s="42" t="s">
        <v>191</v>
      </c>
      <c r="C23" s="54"/>
      <c r="D23" s="45"/>
      <c r="E23" s="48"/>
      <c r="F23" s="48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</row>
    <row r="24" spans="2:26" x14ac:dyDescent="0.2">
      <c r="B24" s="7" t="s">
        <v>206</v>
      </c>
      <c r="C24" s="56" t="s">
        <v>283</v>
      </c>
      <c r="D24" s="45"/>
      <c r="E24" s="48"/>
      <c r="F24" s="48"/>
      <c r="G24" s="59">
        <f>SUMIF(CFM!$3:$3,G$2,CFM!24:24)</f>
        <v>0</v>
      </c>
      <c r="H24" s="59">
        <f>SUMIF(CFM!$3:$3,H$2,CFM!24:24)</f>
        <v>0</v>
      </c>
      <c r="I24" s="59">
        <f>SUMIF(CFM!$3:$3,I$2,CFM!24:24)</f>
        <v>0</v>
      </c>
      <c r="J24" s="59">
        <f>SUMIF(CFM!$3:$3,J$2,CFM!24:24)</f>
        <v>0</v>
      </c>
      <c r="K24" s="59">
        <f>SUMIF(CFM!$3:$3,K$2,CFM!24:24)</f>
        <v>0</v>
      </c>
      <c r="L24" s="59">
        <f>SUMIF(CFM!$3:$3,L$2,CFM!24:24)</f>
        <v>0</v>
      </c>
      <c r="M24" s="59">
        <f>SUMIF(CFM!$3:$3,M$2,CFM!24:24)</f>
        <v>0</v>
      </c>
      <c r="N24" s="59">
        <f>SUMIF(CFM!$3:$3,N$2,CFM!24:24)</f>
        <v>0</v>
      </c>
      <c r="O24" s="59">
        <f>SUMIF(CFM!$3:$3,O$2,CFM!24:24)</f>
        <v>0</v>
      </c>
      <c r="P24" s="59">
        <f>SUMIF(CFM!$3:$3,P$2,CFM!24:24)</f>
        <v>0</v>
      </c>
      <c r="Q24" s="59">
        <f>SUMIF(CFM!$3:$3,Q$2,CFM!24:24)</f>
        <v>0</v>
      </c>
      <c r="R24" s="59">
        <f>SUMIF(CFM!$3:$3,R$2,CFM!24:24)</f>
        <v>0</v>
      </c>
      <c r="S24" s="59">
        <f>SUMIF(CFM!$3:$3,S$2,CFM!24:24)</f>
        <v>0</v>
      </c>
      <c r="T24" s="59">
        <f>SUMIF(CFM!$3:$3,T$2,CFM!24:24)</f>
        <v>0</v>
      </c>
      <c r="U24" s="59">
        <f>SUMIF(CFM!$3:$3,U$2,CFM!24:24)</f>
        <v>0</v>
      </c>
      <c r="V24" s="59">
        <f>SUMIF(CFM!$3:$3,V$2,CFM!24:24)</f>
        <v>0</v>
      </c>
      <c r="W24" s="59">
        <f>SUMIF(CFM!$3:$3,W$2,CFM!24:24)</f>
        <v>0</v>
      </c>
      <c r="X24" s="59">
        <f>SUMIF(CFM!$3:$3,X$2,CFM!24:24)</f>
        <v>0</v>
      </c>
      <c r="Y24" s="59">
        <f>SUMIF(CFM!$3:$3,Y$2,CFM!24:24)</f>
        <v>0</v>
      </c>
      <c r="Z24" s="59">
        <f>SUMIF(CFM!$3:$3,Z$2,CFM!24:24)</f>
        <v>0</v>
      </c>
    </row>
    <row r="25" spans="2:26" x14ac:dyDescent="0.2">
      <c r="B25" s="7" t="s">
        <v>192</v>
      </c>
      <c r="C25" s="56" t="s">
        <v>283</v>
      </c>
      <c r="D25" s="45"/>
      <c r="E25" s="48"/>
      <c r="F25" s="48"/>
      <c r="G25" s="59">
        <f ca="1">SUMIF(CFM!$3:$3,G$2,CFM!25:25)</f>
        <v>0</v>
      </c>
      <c r="H25" s="59">
        <f ca="1">SUMIF(CFM!$3:$3,H$2,CFM!25:25)</f>
        <v>0</v>
      </c>
      <c r="I25" s="59">
        <f ca="1">SUMIF(CFM!$3:$3,I$2,CFM!25:25)</f>
        <v>0</v>
      </c>
      <c r="J25" s="59">
        <f ca="1">SUMIF(CFM!$3:$3,J$2,CFM!25:25)</f>
        <v>0</v>
      </c>
      <c r="K25" s="59">
        <f ca="1">SUMIF(CFM!$3:$3,K$2,CFM!25:25)</f>
        <v>0</v>
      </c>
      <c r="L25" s="59">
        <f ca="1">SUMIF(CFM!$3:$3,L$2,CFM!25:25)</f>
        <v>0</v>
      </c>
      <c r="M25" s="59">
        <f ca="1">SUMIF(CFM!$3:$3,M$2,CFM!25:25)</f>
        <v>0</v>
      </c>
      <c r="N25" s="59">
        <f ca="1">SUMIF(CFM!$3:$3,N$2,CFM!25:25)</f>
        <v>0</v>
      </c>
      <c r="O25" s="59">
        <f ca="1">SUMIF(CFM!$3:$3,O$2,CFM!25:25)</f>
        <v>0</v>
      </c>
      <c r="P25" s="59">
        <f ca="1">SUMIF(CFM!$3:$3,P$2,CFM!25:25)</f>
        <v>0</v>
      </c>
      <c r="Q25" s="59">
        <f ca="1">SUMIF(CFM!$3:$3,Q$2,CFM!25:25)</f>
        <v>0</v>
      </c>
      <c r="R25" s="59">
        <f ca="1">SUMIF(CFM!$3:$3,R$2,CFM!25:25)</f>
        <v>0</v>
      </c>
      <c r="S25" s="59">
        <f ca="1">SUMIF(CFM!$3:$3,S$2,CFM!25:25)</f>
        <v>0</v>
      </c>
      <c r="T25" s="59">
        <f ca="1">SUMIF(CFM!$3:$3,T$2,CFM!25:25)</f>
        <v>0</v>
      </c>
      <c r="U25" s="59">
        <f ca="1">SUMIF(CFM!$3:$3,U$2,CFM!25:25)</f>
        <v>0</v>
      </c>
      <c r="V25" s="59">
        <f ca="1">SUMIF(CFM!$3:$3,V$2,CFM!25:25)</f>
        <v>0</v>
      </c>
      <c r="W25" s="59">
        <f ca="1">SUMIF(CFM!$3:$3,W$2,CFM!25:25)</f>
        <v>0</v>
      </c>
      <c r="X25" s="59">
        <f ca="1">SUMIF(CFM!$3:$3,X$2,CFM!25:25)</f>
        <v>0</v>
      </c>
      <c r="Y25" s="59">
        <f ca="1">SUMIF(CFM!$3:$3,Y$2,CFM!25:25)</f>
        <v>0</v>
      </c>
      <c r="Z25" s="59">
        <f ca="1">SUMIF(CFM!$3:$3,Z$2,CFM!25:25)</f>
        <v>0</v>
      </c>
    </row>
    <row r="26" spans="2:26" x14ac:dyDescent="0.2">
      <c r="B26" s="7" t="s">
        <v>193</v>
      </c>
      <c r="C26" s="56" t="s">
        <v>283</v>
      </c>
      <c r="D26" s="45"/>
      <c r="E26" s="48"/>
      <c r="F26" s="48"/>
      <c r="G26" s="59">
        <f>SUMIF(CFM!$3:$3,G$2,CFM!26:26)</f>
        <v>0</v>
      </c>
      <c r="H26" s="59">
        <f>SUMIF(CFM!$3:$3,H$2,CFM!26:26)</f>
        <v>0</v>
      </c>
      <c r="I26" s="59">
        <f>SUMIF(CFM!$3:$3,I$2,CFM!26:26)</f>
        <v>0</v>
      </c>
      <c r="J26" s="59">
        <f>SUMIF(CFM!$3:$3,J$2,CFM!26:26)</f>
        <v>0</v>
      </c>
      <c r="K26" s="59">
        <f>SUMIF(CFM!$3:$3,K$2,CFM!26:26)</f>
        <v>0</v>
      </c>
      <c r="L26" s="59">
        <f>SUMIF(CFM!$3:$3,L$2,CFM!26:26)</f>
        <v>0</v>
      </c>
      <c r="M26" s="59">
        <f>SUMIF(CFM!$3:$3,M$2,CFM!26:26)</f>
        <v>0</v>
      </c>
      <c r="N26" s="59">
        <f>SUMIF(CFM!$3:$3,N$2,CFM!26:26)</f>
        <v>0</v>
      </c>
      <c r="O26" s="59">
        <f>SUMIF(CFM!$3:$3,O$2,CFM!26:26)</f>
        <v>0</v>
      </c>
      <c r="P26" s="59">
        <f>SUMIF(CFM!$3:$3,P$2,CFM!26:26)</f>
        <v>0</v>
      </c>
      <c r="Q26" s="59">
        <f>SUMIF(CFM!$3:$3,Q$2,CFM!26:26)</f>
        <v>0</v>
      </c>
      <c r="R26" s="59">
        <f>SUMIF(CFM!$3:$3,R$2,CFM!26:26)</f>
        <v>0</v>
      </c>
      <c r="S26" s="59">
        <f>SUMIF(CFM!$3:$3,S$2,CFM!26:26)</f>
        <v>0</v>
      </c>
      <c r="T26" s="59">
        <f>SUMIF(CFM!$3:$3,T$2,CFM!26:26)</f>
        <v>0</v>
      </c>
      <c r="U26" s="59">
        <f>SUMIF(CFM!$3:$3,U$2,CFM!26:26)</f>
        <v>0</v>
      </c>
      <c r="V26" s="59">
        <f>SUMIF(CFM!$3:$3,V$2,CFM!26:26)</f>
        <v>0</v>
      </c>
      <c r="W26" s="59">
        <f>SUMIF(CFM!$3:$3,W$2,CFM!26:26)</f>
        <v>0</v>
      </c>
      <c r="X26" s="59">
        <f>SUMIF(CFM!$3:$3,X$2,CFM!26:26)</f>
        <v>0</v>
      </c>
      <c r="Y26" s="59">
        <f>SUMIF(CFM!$3:$3,Y$2,CFM!26:26)</f>
        <v>0</v>
      </c>
      <c r="Z26" s="59">
        <f>SUMIF(CFM!$3:$3,Z$2,CFM!26:26)</f>
        <v>0</v>
      </c>
    </row>
    <row r="27" spans="2:26" x14ac:dyDescent="0.2">
      <c r="B27" s="7" t="s">
        <v>194</v>
      </c>
      <c r="C27" s="56" t="s">
        <v>283</v>
      </c>
      <c r="D27" s="44"/>
      <c r="E27" s="48"/>
      <c r="F27" s="48"/>
      <c r="G27" s="59">
        <f ca="1">SUMIF(CFM!$3:$3,G$2,CFM!27:27)</f>
        <v>0</v>
      </c>
      <c r="H27" s="59">
        <f ca="1">SUMIF(CFM!$3:$3,H$2,CFM!27:27)</f>
        <v>0</v>
      </c>
      <c r="I27" s="59">
        <f ca="1">SUMIF(CFM!$3:$3,I$2,CFM!27:27)</f>
        <v>0</v>
      </c>
      <c r="J27" s="59">
        <f ca="1">SUMIF(CFM!$3:$3,J$2,CFM!27:27)</f>
        <v>0</v>
      </c>
      <c r="K27" s="59">
        <f ca="1">SUMIF(CFM!$3:$3,K$2,CFM!27:27)</f>
        <v>0</v>
      </c>
      <c r="L27" s="59">
        <f ca="1">SUMIF(CFM!$3:$3,L$2,CFM!27:27)</f>
        <v>0</v>
      </c>
      <c r="M27" s="59">
        <f ca="1">SUMIF(CFM!$3:$3,M$2,CFM!27:27)</f>
        <v>0</v>
      </c>
      <c r="N27" s="59">
        <f ca="1">SUMIF(CFM!$3:$3,N$2,CFM!27:27)</f>
        <v>0</v>
      </c>
      <c r="O27" s="59">
        <f ca="1">SUMIF(CFM!$3:$3,O$2,CFM!27:27)</f>
        <v>0</v>
      </c>
      <c r="P27" s="59">
        <f ca="1">SUMIF(CFM!$3:$3,P$2,CFM!27:27)</f>
        <v>0</v>
      </c>
      <c r="Q27" s="59">
        <f ca="1">SUMIF(CFM!$3:$3,Q$2,CFM!27:27)</f>
        <v>0</v>
      </c>
      <c r="R27" s="59">
        <f ca="1">SUMIF(CFM!$3:$3,R$2,CFM!27:27)</f>
        <v>0</v>
      </c>
      <c r="S27" s="59">
        <f ca="1">SUMIF(CFM!$3:$3,S$2,CFM!27:27)</f>
        <v>0</v>
      </c>
      <c r="T27" s="59">
        <f ca="1">SUMIF(CFM!$3:$3,T$2,CFM!27:27)</f>
        <v>0</v>
      </c>
      <c r="U27" s="59">
        <f ca="1">SUMIF(CFM!$3:$3,U$2,CFM!27:27)</f>
        <v>0</v>
      </c>
      <c r="V27" s="59">
        <f ca="1">SUMIF(CFM!$3:$3,V$2,CFM!27:27)</f>
        <v>0</v>
      </c>
      <c r="W27" s="59">
        <f ca="1">SUMIF(CFM!$3:$3,W$2,CFM!27:27)</f>
        <v>0</v>
      </c>
      <c r="X27" s="59">
        <f ca="1">SUMIF(CFM!$3:$3,X$2,CFM!27:27)</f>
        <v>0</v>
      </c>
      <c r="Y27" s="59">
        <f ca="1">SUMIF(CFM!$3:$3,Y$2,CFM!27:27)</f>
        <v>0</v>
      </c>
      <c r="Z27" s="59">
        <f ca="1">SUMIF(CFM!$3:$3,Z$2,CFM!27:27)</f>
        <v>0</v>
      </c>
    </row>
    <row r="28" spans="2:26" x14ac:dyDescent="0.2">
      <c r="B28" s="7" t="s">
        <v>195</v>
      </c>
      <c r="C28" s="56" t="s">
        <v>283</v>
      </c>
      <c r="D28" s="45"/>
      <c r="E28" s="48"/>
      <c r="F28" s="48"/>
      <c r="G28" s="59">
        <f>SUMIF(CFM!$3:$3,G$2,CFM!28:28)</f>
        <v>0</v>
      </c>
      <c r="H28" s="59">
        <f>SUMIF(CFM!$3:$3,H$2,CFM!28:28)</f>
        <v>0</v>
      </c>
      <c r="I28" s="59">
        <f>SUMIF(CFM!$3:$3,I$2,CFM!28:28)</f>
        <v>0</v>
      </c>
      <c r="J28" s="59">
        <f>SUMIF(CFM!$3:$3,J$2,CFM!28:28)</f>
        <v>0</v>
      </c>
      <c r="K28" s="59">
        <f>SUMIF(CFM!$3:$3,K$2,CFM!28:28)</f>
        <v>0</v>
      </c>
      <c r="L28" s="59">
        <f>SUMIF(CFM!$3:$3,L$2,CFM!28:28)</f>
        <v>0</v>
      </c>
      <c r="M28" s="59">
        <f>SUMIF(CFM!$3:$3,M$2,CFM!28:28)</f>
        <v>0</v>
      </c>
      <c r="N28" s="59">
        <f>SUMIF(CFM!$3:$3,N$2,CFM!28:28)</f>
        <v>0</v>
      </c>
      <c r="O28" s="59">
        <f>SUMIF(CFM!$3:$3,O$2,CFM!28:28)</f>
        <v>0</v>
      </c>
      <c r="P28" s="59">
        <f>SUMIF(CFM!$3:$3,P$2,CFM!28:28)</f>
        <v>0</v>
      </c>
      <c r="Q28" s="59">
        <f>SUMIF(CFM!$3:$3,Q$2,CFM!28:28)</f>
        <v>0</v>
      </c>
      <c r="R28" s="59">
        <f>SUMIF(CFM!$3:$3,R$2,CFM!28:28)</f>
        <v>0</v>
      </c>
      <c r="S28" s="59">
        <f>SUMIF(CFM!$3:$3,S$2,CFM!28:28)</f>
        <v>0</v>
      </c>
      <c r="T28" s="59">
        <f>SUMIF(CFM!$3:$3,T$2,CFM!28:28)</f>
        <v>0</v>
      </c>
      <c r="U28" s="59">
        <f>SUMIF(CFM!$3:$3,U$2,CFM!28:28)</f>
        <v>0</v>
      </c>
      <c r="V28" s="59">
        <f>SUMIF(CFM!$3:$3,V$2,CFM!28:28)</f>
        <v>0</v>
      </c>
      <c r="W28" s="59">
        <f>SUMIF(CFM!$3:$3,W$2,CFM!28:28)</f>
        <v>0</v>
      </c>
      <c r="X28" s="59">
        <f>SUMIF(CFM!$3:$3,X$2,CFM!28:28)</f>
        <v>0</v>
      </c>
      <c r="Y28" s="59">
        <f>SUMIF(CFM!$3:$3,Y$2,CFM!28:28)</f>
        <v>0</v>
      </c>
      <c r="Z28" s="59">
        <f>SUMIF(CFM!$3:$3,Z$2,CFM!28:28)</f>
        <v>0</v>
      </c>
    </row>
    <row r="29" spans="2:26" x14ac:dyDescent="0.2">
      <c r="B29" s="7" t="s">
        <v>196</v>
      </c>
      <c r="C29" s="56" t="s">
        <v>283</v>
      </c>
      <c r="D29" s="43"/>
      <c r="E29" s="48"/>
      <c r="F29" s="48"/>
      <c r="G29" s="59">
        <f>SUMIF(CFM!$3:$3,G$2,CFM!29:29)</f>
        <v>0</v>
      </c>
      <c r="H29" s="59">
        <f>SUMIF(CFM!$3:$3,H$2,CFM!29:29)</f>
        <v>0</v>
      </c>
      <c r="I29" s="59">
        <f>SUMIF(CFM!$3:$3,I$2,CFM!29:29)</f>
        <v>0</v>
      </c>
      <c r="J29" s="59">
        <f>SUMIF(CFM!$3:$3,J$2,CFM!29:29)</f>
        <v>0</v>
      </c>
      <c r="K29" s="59">
        <f>SUMIF(CFM!$3:$3,K$2,CFM!29:29)</f>
        <v>0</v>
      </c>
      <c r="L29" s="59">
        <f>SUMIF(CFM!$3:$3,L$2,CFM!29:29)</f>
        <v>0</v>
      </c>
      <c r="M29" s="59">
        <f>SUMIF(CFM!$3:$3,M$2,CFM!29:29)</f>
        <v>0</v>
      </c>
      <c r="N29" s="59">
        <f>SUMIF(CFM!$3:$3,N$2,CFM!29:29)</f>
        <v>0</v>
      </c>
      <c r="O29" s="59">
        <f>SUMIF(CFM!$3:$3,O$2,CFM!29:29)</f>
        <v>0</v>
      </c>
      <c r="P29" s="59">
        <f>SUMIF(CFM!$3:$3,P$2,CFM!29:29)</f>
        <v>0</v>
      </c>
      <c r="Q29" s="59">
        <f>SUMIF(CFM!$3:$3,Q$2,CFM!29:29)</f>
        <v>0</v>
      </c>
      <c r="R29" s="59">
        <f>SUMIF(CFM!$3:$3,R$2,CFM!29:29)</f>
        <v>0</v>
      </c>
      <c r="S29" s="59">
        <f>SUMIF(CFM!$3:$3,S$2,CFM!29:29)</f>
        <v>0</v>
      </c>
      <c r="T29" s="59">
        <f>SUMIF(CFM!$3:$3,T$2,CFM!29:29)</f>
        <v>0</v>
      </c>
      <c r="U29" s="59">
        <f>SUMIF(CFM!$3:$3,U$2,CFM!29:29)</f>
        <v>0</v>
      </c>
      <c r="V29" s="59">
        <f>SUMIF(CFM!$3:$3,V$2,CFM!29:29)</f>
        <v>0</v>
      </c>
      <c r="W29" s="59">
        <f>SUMIF(CFM!$3:$3,W$2,CFM!29:29)</f>
        <v>0</v>
      </c>
      <c r="X29" s="59">
        <f>SUMIF(CFM!$3:$3,X$2,CFM!29:29)</f>
        <v>0</v>
      </c>
      <c r="Y29" s="59">
        <f>SUMIF(CFM!$3:$3,Y$2,CFM!29:29)</f>
        <v>0</v>
      </c>
      <c r="Z29" s="59">
        <f>SUMIF(CFM!$3:$3,Z$2,CFM!29:29)</f>
        <v>0</v>
      </c>
    </row>
    <row r="30" spans="2:26" x14ac:dyDescent="0.2">
      <c r="B30" s="7" t="s">
        <v>197</v>
      </c>
      <c r="C30" s="56" t="s">
        <v>283</v>
      </c>
      <c r="D30" s="44"/>
      <c r="E30" s="48"/>
      <c r="F30" s="48"/>
      <c r="G30" s="59">
        <f>SUMIF(CFM!$3:$3,G$2,CFM!30:30)</f>
        <v>0</v>
      </c>
      <c r="H30" s="59">
        <f>SUMIF(CFM!$3:$3,H$2,CFM!30:30)</f>
        <v>0</v>
      </c>
      <c r="I30" s="59">
        <f>SUMIF(CFM!$3:$3,I$2,CFM!30:30)</f>
        <v>0</v>
      </c>
      <c r="J30" s="59">
        <f>SUMIF(CFM!$3:$3,J$2,CFM!30:30)</f>
        <v>0</v>
      </c>
      <c r="K30" s="59">
        <f>SUMIF(CFM!$3:$3,K$2,CFM!30:30)</f>
        <v>0</v>
      </c>
      <c r="L30" s="59">
        <f>SUMIF(CFM!$3:$3,L$2,CFM!30:30)</f>
        <v>0</v>
      </c>
      <c r="M30" s="59">
        <f>SUMIF(CFM!$3:$3,M$2,CFM!30:30)</f>
        <v>0</v>
      </c>
      <c r="N30" s="59">
        <f>SUMIF(CFM!$3:$3,N$2,CFM!30:30)</f>
        <v>0</v>
      </c>
      <c r="O30" s="59">
        <f>SUMIF(CFM!$3:$3,O$2,CFM!30:30)</f>
        <v>0</v>
      </c>
      <c r="P30" s="59">
        <f>SUMIF(CFM!$3:$3,P$2,CFM!30:30)</f>
        <v>0</v>
      </c>
      <c r="Q30" s="59">
        <f>SUMIF(CFM!$3:$3,Q$2,CFM!30:30)</f>
        <v>0</v>
      </c>
      <c r="R30" s="59">
        <f>SUMIF(CFM!$3:$3,R$2,CFM!30:30)</f>
        <v>0</v>
      </c>
      <c r="S30" s="59">
        <f>SUMIF(CFM!$3:$3,S$2,CFM!30:30)</f>
        <v>0</v>
      </c>
      <c r="T30" s="59">
        <f>SUMIF(CFM!$3:$3,T$2,CFM!30:30)</f>
        <v>0</v>
      </c>
      <c r="U30" s="59">
        <f>SUMIF(CFM!$3:$3,U$2,CFM!30:30)</f>
        <v>0</v>
      </c>
      <c r="V30" s="59">
        <f>SUMIF(CFM!$3:$3,V$2,CFM!30:30)</f>
        <v>0</v>
      </c>
      <c r="W30" s="59">
        <f>SUMIF(CFM!$3:$3,W$2,CFM!30:30)</f>
        <v>0</v>
      </c>
      <c r="X30" s="59">
        <f>SUMIF(CFM!$3:$3,X$2,CFM!30:30)</f>
        <v>0</v>
      </c>
      <c r="Y30" s="59">
        <f>SUMIF(CFM!$3:$3,Y$2,CFM!30:30)</f>
        <v>0</v>
      </c>
      <c r="Z30" s="59">
        <f>SUMIF(CFM!$3:$3,Z$2,CFM!30:30)</f>
        <v>0</v>
      </c>
    </row>
    <row r="31" spans="2:26" x14ac:dyDescent="0.2">
      <c r="B31" s="7" t="s">
        <v>198</v>
      </c>
      <c r="C31" s="56" t="s">
        <v>283</v>
      </c>
      <c r="D31" s="45"/>
      <c r="E31" s="48"/>
      <c r="F31" s="48"/>
      <c r="G31" s="59">
        <f>SUMIF(CFM!$3:$3,G$2,CFM!31:31)</f>
        <v>0</v>
      </c>
      <c r="H31" s="59">
        <f>SUMIF(CFM!$3:$3,H$2,CFM!31:31)</f>
        <v>0</v>
      </c>
      <c r="I31" s="59">
        <f>SUMIF(CFM!$3:$3,I$2,CFM!31:31)</f>
        <v>0</v>
      </c>
      <c r="J31" s="59">
        <f>SUMIF(CFM!$3:$3,J$2,CFM!31:31)</f>
        <v>0</v>
      </c>
      <c r="K31" s="59">
        <f>SUMIF(CFM!$3:$3,K$2,CFM!31:31)</f>
        <v>0</v>
      </c>
      <c r="L31" s="59">
        <f>SUMIF(CFM!$3:$3,L$2,CFM!31:31)</f>
        <v>0</v>
      </c>
      <c r="M31" s="59">
        <f>SUMIF(CFM!$3:$3,M$2,CFM!31:31)</f>
        <v>0</v>
      </c>
      <c r="N31" s="59">
        <f>SUMIF(CFM!$3:$3,N$2,CFM!31:31)</f>
        <v>0</v>
      </c>
      <c r="O31" s="59">
        <f>SUMIF(CFM!$3:$3,O$2,CFM!31:31)</f>
        <v>0</v>
      </c>
      <c r="P31" s="59">
        <f>SUMIF(CFM!$3:$3,P$2,CFM!31:31)</f>
        <v>0</v>
      </c>
      <c r="Q31" s="59">
        <f>SUMIF(CFM!$3:$3,Q$2,CFM!31:31)</f>
        <v>0</v>
      </c>
      <c r="R31" s="59">
        <f>SUMIF(CFM!$3:$3,R$2,CFM!31:31)</f>
        <v>0</v>
      </c>
      <c r="S31" s="59">
        <f>SUMIF(CFM!$3:$3,S$2,CFM!31:31)</f>
        <v>0</v>
      </c>
      <c r="T31" s="59">
        <f>SUMIF(CFM!$3:$3,T$2,CFM!31:31)</f>
        <v>0</v>
      </c>
      <c r="U31" s="59">
        <f>SUMIF(CFM!$3:$3,U$2,CFM!31:31)</f>
        <v>0</v>
      </c>
      <c r="V31" s="59">
        <f>SUMIF(CFM!$3:$3,V$2,CFM!31:31)</f>
        <v>0</v>
      </c>
      <c r="W31" s="59">
        <f>SUMIF(CFM!$3:$3,W$2,CFM!31:31)</f>
        <v>0</v>
      </c>
      <c r="X31" s="59">
        <f>SUMIF(CFM!$3:$3,X$2,CFM!31:31)</f>
        <v>0</v>
      </c>
      <c r="Y31" s="59">
        <f>SUMIF(CFM!$3:$3,Y$2,CFM!31:31)</f>
        <v>0</v>
      </c>
      <c r="Z31" s="59">
        <f>SUMIF(CFM!$3:$3,Z$2,CFM!31:31)</f>
        <v>0</v>
      </c>
    </row>
    <row r="32" spans="2:26" x14ac:dyDescent="0.2">
      <c r="B32" s="7" t="s">
        <v>199</v>
      </c>
      <c r="C32" s="56" t="s">
        <v>283</v>
      </c>
      <c r="D32" s="44"/>
      <c r="E32" s="48"/>
      <c r="F32" s="48"/>
      <c r="G32" s="59">
        <f ca="1">SUMIF(CFM!$3:$3,G$2,CFM!32:32)</f>
        <v>5099.6044773905041</v>
      </c>
      <c r="H32" s="59">
        <f ca="1">SUMIF(CFM!$3:$3,H$2,CFM!32:32)</f>
        <v>34336.361694157808</v>
      </c>
      <c r="I32" s="59">
        <f ca="1">SUMIF(CFM!$3:$3,I$2,CFM!32:32)</f>
        <v>0</v>
      </c>
      <c r="J32" s="59">
        <f ca="1">SUMIF(CFM!$3:$3,J$2,CFM!32:32)</f>
        <v>0</v>
      </c>
      <c r="K32" s="59">
        <f ca="1">SUMIF(CFM!$3:$3,K$2,CFM!32:32)</f>
        <v>0</v>
      </c>
      <c r="L32" s="59">
        <f ca="1">SUMIF(CFM!$3:$3,L$2,CFM!32:32)</f>
        <v>0</v>
      </c>
      <c r="M32" s="59">
        <f ca="1">SUMIF(CFM!$3:$3,M$2,CFM!32:32)</f>
        <v>0</v>
      </c>
      <c r="N32" s="59">
        <f ca="1">SUMIF(CFM!$3:$3,N$2,CFM!32:32)</f>
        <v>0</v>
      </c>
      <c r="O32" s="59">
        <f ca="1">SUMIF(CFM!$3:$3,O$2,CFM!32:32)</f>
        <v>0</v>
      </c>
      <c r="P32" s="59">
        <f ca="1">SUMIF(CFM!$3:$3,P$2,CFM!32:32)</f>
        <v>0</v>
      </c>
      <c r="Q32" s="59">
        <f ca="1">SUMIF(CFM!$3:$3,Q$2,CFM!32:32)</f>
        <v>0</v>
      </c>
      <c r="R32" s="59">
        <f ca="1">SUMIF(CFM!$3:$3,R$2,CFM!32:32)</f>
        <v>0</v>
      </c>
      <c r="S32" s="59">
        <f ca="1">SUMIF(CFM!$3:$3,S$2,CFM!32:32)</f>
        <v>0</v>
      </c>
      <c r="T32" s="59">
        <f ca="1">SUMIF(CFM!$3:$3,T$2,CFM!32:32)</f>
        <v>0</v>
      </c>
      <c r="U32" s="59">
        <f ca="1">SUMIF(CFM!$3:$3,U$2,CFM!32:32)</f>
        <v>0</v>
      </c>
      <c r="V32" s="59">
        <f ca="1">SUMIF(CFM!$3:$3,V$2,CFM!32:32)</f>
        <v>0</v>
      </c>
      <c r="W32" s="59">
        <f ca="1">SUMIF(CFM!$3:$3,W$2,CFM!32:32)</f>
        <v>0</v>
      </c>
      <c r="X32" s="59">
        <f ca="1">SUMIF(CFM!$3:$3,X$2,CFM!32:32)</f>
        <v>0</v>
      </c>
      <c r="Y32" s="59">
        <f ca="1">SUMIF(CFM!$3:$3,Y$2,CFM!32:32)</f>
        <v>0</v>
      </c>
      <c r="Z32" s="59">
        <f ca="1">SUMIF(CFM!$3:$3,Z$2,CFM!32:32)</f>
        <v>0</v>
      </c>
    </row>
    <row r="33" spans="2:26" x14ac:dyDescent="0.2">
      <c r="B33" s="7" t="s">
        <v>200</v>
      </c>
      <c r="C33" s="56" t="s">
        <v>283</v>
      </c>
      <c r="D33" s="45"/>
      <c r="E33" s="48"/>
      <c r="F33" s="48"/>
      <c r="G33" s="59">
        <f ca="1">SUMIF(CFM!$3:$3,G$2,CFM!33:33)</f>
        <v>0</v>
      </c>
      <c r="H33" s="59">
        <f ca="1">SUMIF(CFM!$3:$3,H$2,CFM!33:33)</f>
        <v>0</v>
      </c>
      <c r="I33" s="59">
        <f ca="1">SUMIF(CFM!$3:$3,I$2,CFM!33:33)</f>
        <v>0</v>
      </c>
      <c r="J33" s="59">
        <f ca="1">SUMIF(CFM!$3:$3,J$2,CFM!33:33)</f>
        <v>0</v>
      </c>
      <c r="K33" s="59">
        <f ca="1">SUMIF(CFM!$3:$3,K$2,CFM!33:33)</f>
        <v>0</v>
      </c>
      <c r="L33" s="59">
        <f ca="1">SUMIF(CFM!$3:$3,L$2,CFM!33:33)</f>
        <v>0</v>
      </c>
      <c r="M33" s="59">
        <f ca="1">SUMIF(CFM!$3:$3,M$2,CFM!33:33)</f>
        <v>0</v>
      </c>
      <c r="N33" s="59">
        <f ca="1">SUMIF(CFM!$3:$3,N$2,CFM!33:33)</f>
        <v>0</v>
      </c>
      <c r="O33" s="59">
        <f ca="1">SUMIF(CFM!$3:$3,O$2,CFM!33:33)</f>
        <v>0</v>
      </c>
      <c r="P33" s="59">
        <f ca="1">SUMIF(CFM!$3:$3,P$2,CFM!33:33)</f>
        <v>0</v>
      </c>
      <c r="Q33" s="59">
        <f ca="1">SUMIF(CFM!$3:$3,Q$2,CFM!33:33)</f>
        <v>0</v>
      </c>
      <c r="R33" s="59">
        <f ca="1">SUMIF(CFM!$3:$3,R$2,CFM!33:33)</f>
        <v>0</v>
      </c>
      <c r="S33" s="59">
        <f ca="1">SUMIF(CFM!$3:$3,S$2,CFM!33:33)</f>
        <v>0</v>
      </c>
      <c r="T33" s="59">
        <f ca="1">SUMIF(CFM!$3:$3,T$2,CFM!33:33)</f>
        <v>0</v>
      </c>
      <c r="U33" s="59">
        <f ca="1">SUMIF(CFM!$3:$3,U$2,CFM!33:33)</f>
        <v>0</v>
      </c>
      <c r="V33" s="59">
        <f ca="1">SUMIF(CFM!$3:$3,V$2,CFM!33:33)</f>
        <v>0</v>
      </c>
      <c r="W33" s="59">
        <f ca="1">SUMIF(CFM!$3:$3,W$2,CFM!33:33)</f>
        <v>0</v>
      </c>
      <c r="X33" s="59">
        <f ca="1">SUMIF(CFM!$3:$3,X$2,CFM!33:33)</f>
        <v>0</v>
      </c>
      <c r="Y33" s="59">
        <f ca="1">SUMIF(CFM!$3:$3,Y$2,CFM!33:33)</f>
        <v>0</v>
      </c>
      <c r="Z33" s="59">
        <f ca="1">SUMIF(CFM!$3:$3,Z$2,CFM!33:33)</f>
        <v>0</v>
      </c>
    </row>
    <row r="34" spans="2:26" x14ac:dyDescent="0.2">
      <c r="B34" s="51" t="s">
        <v>201</v>
      </c>
      <c r="C34" s="57" t="s">
        <v>283</v>
      </c>
      <c r="D34" s="52"/>
      <c r="E34" s="53"/>
      <c r="F34" s="53"/>
      <c r="G34" s="60">
        <f ca="1">SUM(G24:G33)</f>
        <v>5099.6044773905041</v>
      </c>
      <c r="H34" s="60">
        <f ca="1">SUM(H24:H33)</f>
        <v>34336.361694157808</v>
      </c>
      <c r="I34" s="60">
        <f t="shared" ref="I34:Z34" ca="1" si="3">SUM(I24:I33)</f>
        <v>0</v>
      </c>
      <c r="J34" s="60">
        <f t="shared" ca="1" si="3"/>
        <v>0</v>
      </c>
      <c r="K34" s="60">
        <f t="shared" ca="1" si="3"/>
        <v>0</v>
      </c>
      <c r="L34" s="60">
        <f t="shared" ca="1" si="3"/>
        <v>0</v>
      </c>
      <c r="M34" s="60">
        <f t="shared" ca="1" si="3"/>
        <v>0</v>
      </c>
      <c r="N34" s="60">
        <f t="shared" ca="1" si="3"/>
        <v>0</v>
      </c>
      <c r="O34" s="60">
        <f t="shared" ca="1" si="3"/>
        <v>0</v>
      </c>
      <c r="P34" s="60">
        <f t="shared" ca="1" si="3"/>
        <v>0</v>
      </c>
      <c r="Q34" s="60">
        <f t="shared" ca="1" si="3"/>
        <v>0</v>
      </c>
      <c r="R34" s="60">
        <f t="shared" ca="1" si="3"/>
        <v>0</v>
      </c>
      <c r="S34" s="60">
        <f t="shared" ca="1" si="3"/>
        <v>0</v>
      </c>
      <c r="T34" s="60">
        <f t="shared" ca="1" si="3"/>
        <v>0</v>
      </c>
      <c r="U34" s="60">
        <f t="shared" ca="1" si="3"/>
        <v>0</v>
      </c>
      <c r="V34" s="60">
        <f t="shared" ca="1" si="3"/>
        <v>0</v>
      </c>
      <c r="W34" s="60">
        <f t="shared" ca="1" si="3"/>
        <v>0</v>
      </c>
      <c r="X34" s="60">
        <f t="shared" ca="1" si="3"/>
        <v>0</v>
      </c>
      <c r="Y34" s="60">
        <f t="shared" ca="1" si="3"/>
        <v>0</v>
      </c>
      <c r="Z34" s="60">
        <f t="shared" ca="1" si="3"/>
        <v>0</v>
      </c>
    </row>
    <row r="35" spans="2:26" x14ac:dyDescent="0.2">
      <c r="B35" s="47"/>
      <c r="C35" s="54"/>
      <c r="D35" s="48"/>
      <c r="E35" s="48"/>
      <c r="F35" s="48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2:26" x14ac:dyDescent="0.2">
      <c r="B36" s="42" t="s">
        <v>88</v>
      </c>
      <c r="C36" s="2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  <c r="S36" s="61"/>
      <c r="T36" s="61"/>
      <c r="U36" s="61"/>
      <c r="V36" s="61"/>
      <c r="W36" s="61"/>
      <c r="X36" s="61"/>
      <c r="Y36" s="61"/>
      <c r="Z36" s="61"/>
    </row>
    <row r="37" spans="2:26" x14ac:dyDescent="0.2">
      <c r="B37" s="50" t="s">
        <v>202</v>
      </c>
      <c r="C37" s="55" t="s">
        <v>283</v>
      </c>
      <c r="G37" s="61">
        <f>CFM!G37</f>
        <v>0</v>
      </c>
      <c r="H37" s="61">
        <f ca="1">G39</f>
        <v>0</v>
      </c>
      <c r="I37" s="61">
        <f t="shared" ref="I37:Z37" ca="1" si="4">H39</f>
        <v>2446.4733490951185</v>
      </c>
      <c r="J37" s="61">
        <f t="shared" ca="1" si="4"/>
        <v>12558.241737269931</v>
      </c>
      <c r="K37" s="61">
        <f t="shared" ca="1" si="4"/>
        <v>20941.957431564213</v>
      </c>
      <c r="L37" s="61">
        <f t="shared" ca="1" si="4"/>
        <v>28154.220471215958</v>
      </c>
      <c r="M37" s="61">
        <f t="shared" ca="1" si="4"/>
        <v>35254.559683677318</v>
      </c>
      <c r="N37" s="61">
        <f t="shared" ca="1" si="4"/>
        <v>42661.522945264223</v>
      </c>
      <c r="O37" s="61">
        <f t="shared" ca="1" si="4"/>
        <v>50141.652363707675</v>
      </c>
      <c r="P37" s="61">
        <f t="shared" ca="1" si="4"/>
        <v>57885.240003659761</v>
      </c>
      <c r="Q37" s="61">
        <f t="shared" ca="1" si="4"/>
        <v>65923.516963502247</v>
      </c>
      <c r="R37" s="61">
        <f t="shared" ca="1" si="4"/>
        <v>74267.75865603087</v>
      </c>
      <c r="S37" s="61">
        <f t="shared" ca="1" si="4"/>
        <v>82929.691510552948</v>
      </c>
      <c r="T37" s="61">
        <f t="shared" ca="1" si="4"/>
        <v>90911.905934285853</v>
      </c>
      <c r="U37" s="61">
        <f t="shared" ca="1" si="4"/>
        <v>99236.690312431077</v>
      </c>
      <c r="V37" s="61">
        <f t="shared" ca="1" si="4"/>
        <v>107917.23528316498</v>
      </c>
      <c r="W37" s="61">
        <f t="shared" ca="1" si="4"/>
        <v>116967.25911019111</v>
      </c>
      <c r="X37" s="61">
        <f t="shared" ca="1" si="4"/>
        <v>126401.02878776132</v>
      </c>
      <c r="Y37" s="61">
        <f t="shared" ca="1" si="4"/>
        <v>136233.38198989729</v>
      </c>
      <c r="Z37" s="61">
        <f t="shared" ca="1" si="4"/>
        <v>146479.7498975817</v>
      </c>
    </row>
    <row r="38" spans="2:26" x14ac:dyDescent="0.2">
      <c r="B38" s="7" t="s">
        <v>88</v>
      </c>
      <c r="C38" s="55" t="s">
        <v>283</v>
      </c>
      <c r="G38" s="61">
        <f ca="1">SUM(G13,G21,G34)</f>
        <v>0</v>
      </c>
      <c r="H38" s="61">
        <f t="shared" ref="H38:Z38" ca="1" si="5">SUM(H13,H21,H34)</f>
        <v>2446.4733490951185</v>
      </c>
      <c r="I38" s="61">
        <f t="shared" ca="1" si="5"/>
        <v>10111.768388174813</v>
      </c>
      <c r="J38" s="61">
        <f t="shared" ca="1" si="5"/>
        <v>8383.715694294282</v>
      </c>
      <c r="K38" s="61">
        <f t="shared" ca="1" si="5"/>
        <v>7212.2630396517452</v>
      </c>
      <c r="L38" s="61">
        <f t="shared" ca="1" si="5"/>
        <v>7100.3392124613638</v>
      </c>
      <c r="M38" s="61">
        <f t="shared" ca="1" si="5"/>
        <v>7406.9632615869032</v>
      </c>
      <c r="N38" s="61">
        <f t="shared" ca="1" si="5"/>
        <v>7480.1294184434537</v>
      </c>
      <c r="O38" s="61">
        <f t="shared" ca="1" si="5"/>
        <v>7743.5876399520857</v>
      </c>
      <c r="P38" s="61">
        <f t="shared" ca="1" si="5"/>
        <v>8038.276959842482</v>
      </c>
      <c r="Q38" s="61">
        <f t="shared" ca="1" si="5"/>
        <v>8344.241692528627</v>
      </c>
      <c r="R38" s="61">
        <f t="shared" ca="1" si="5"/>
        <v>8661.9328545220815</v>
      </c>
      <c r="S38" s="61">
        <f t="shared" ca="1" si="5"/>
        <v>7982.2144237329012</v>
      </c>
      <c r="T38" s="61">
        <f t="shared" ca="1" si="5"/>
        <v>8324.7843781452193</v>
      </c>
      <c r="U38" s="61">
        <f t="shared" ca="1" si="5"/>
        <v>8680.5449707339067</v>
      </c>
      <c r="V38" s="61">
        <f t="shared" ca="1" si="5"/>
        <v>9050.0238270261325</v>
      </c>
      <c r="W38" s="61">
        <f t="shared" ca="1" si="5"/>
        <v>9433.7696775701988</v>
      </c>
      <c r="X38" s="61">
        <f t="shared" ca="1" si="5"/>
        <v>9832.3532021359679</v>
      </c>
      <c r="Y38" s="61">
        <f t="shared" ca="1" si="5"/>
        <v>10246.367907684416</v>
      </c>
      <c r="Z38" s="61">
        <f t="shared" ca="1" si="5"/>
        <v>10676.431041454449</v>
      </c>
    </row>
    <row r="39" spans="2:26" x14ac:dyDescent="0.2">
      <c r="B39" s="50" t="s">
        <v>203</v>
      </c>
      <c r="C39" s="55" t="s">
        <v>283</v>
      </c>
      <c r="G39" s="61">
        <f ca="1">SUM(G37:G38)</f>
        <v>0</v>
      </c>
      <c r="H39" s="61">
        <f ca="1">SUM(H37:H38)</f>
        <v>2446.4733490951185</v>
      </c>
      <c r="I39" s="61">
        <f t="shared" ref="I39:Z39" ca="1" si="6">SUM(I37:I38)</f>
        <v>12558.241737269931</v>
      </c>
      <c r="J39" s="61">
        <f t="shared" ca="1" si="6"/>
        <v>20941.957431564213</v>
      </c>
      <c r="K39" s="61">
        <f t="shared" ca="1" si="6"/>
        <v>28154.220471215958</v>
      </c>
      <c r="L39" s="61">
        <f t="shared" ca="1" si="6"/>
        <v>35254.559683677318</v>
      </c>
      <c r="M39" s="61">
        <f t="shared" ca="1" si="6"/>
        <v>42661.522945264223</v>
      </c>
      <c r="N39" s="61">
        <f t="shared" ca="1" si="6"/>
        <v>50141.652363707675</v>
      </c>
      <c r="O39" s="61">
        <f t="shared" ca="1" si="6"/>
        <v>57885.240003659761</v>
      </c>
      <c r="P39" s="61">
        <f t="shared" ca="1" si="6"/>
        <v>65923.516963502247</v>
      </c>
      <c r="Q39" s="61">
        <f t="shared" ca="1" si="6"/>
        <v>74267.75865603087</v>
      </c>
      <c r="R39" s="61">
        <f t="shared" ca="1" si="6"/>
        <v>82929.691510552948</v>
      </c>
      <c r="S39" s="61">
        <f t="shared" ca="1" si="6"/>
        <v>90911.905934285853</v>
      </c>
      <c r="T39" s="61">
        <f t="shared" ca="1" si="6"/>
        <v>99236.690312431077</v>
      </c>
      <c r="U39" s="61">
        <f t="shared" ca="1" si="6"/>
        <v>107917.23528316498</v>
      </c>
      <c r="V39" s="61">
        <f t="shared" ca="1" si="6"/>
        <v>116967.25911019111</v>
      </c>
      <c r="W39" s="61">
        <f t="shared" ca="1" si="6"/>
        <v>126401.02878776132</v>
      </c>
      <c r="X39" s="61">
        <f t="shared" ca="1" si="6"/>
        <v>136233.38198989729</v>
      </c>
      <c r="Y39" s="61">
        <f t="shared" ca="1" si="6"/>
        <v>146479.7498975817</v>
      </c>
      <c r="Z39" s="61">
        <f t="shared" ca="1" si="6"/>
        <v>157156.18093903616</v>
      </c>
    </row>
    <row r="40" spans="2:26" x14ac:dyDescent="0.2">
      <c r="B40" s="50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</row>
    <row r="41" spans="2:26" x14ac:dyDescent="0.2">
      <c r="B41" s="50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</row>
    <row r="42" spans="2:26" x14ac:dyDescent="0.2">
      <c r="B42" s="50" t="s">
        <v>239</v>
      </c>
      <c r="C42" s="58" t="b">
        <f ca="1">MAX(G42:IJ42)&lt;=0</f>
        <v>1</v>
      </c>
      <c r="G42" s="61">
        <f ca="1">ABS(MIN(G39,0))</f>
        <v>0</v>
      </c>
      <c r="H42" s="61">
        <f t="shared" ref="H42:Z42" ca="1" si="7">ABS(MIN(H39,0))</f>
        <v>0</v>
      </c>
      <c r="I42" s="61">
        <f t="shared" ca="1" si="7"/>
        <v>0</v>
      </c>
      <c r="J42" s="61">
        <f t="shared" ca="1" si="7"/>
        <v>0</v>
      </c>
      <c r="K42" s="61">
        <f t="shared" ca="1" si="7"/>
        <v>0</v>
      </c>
      <c r="L42" s="61">
        <f t="shared" ca="1" si="7"/>
        <v>0</v>
      </c>
      <c r="M42" s="61">
        <f t="shared" ca="1" si="7"/>
        <v>0</v>
      </c>
      <c r="N42" s="61">
        <f t="shared" ca="1" si="7"/>
        <v>0</v>
      </c>
      <c r="O42" s="61">
        <f t="shared" ca="1" si="7"/>
        <v>0</v>
      </c>
      <c r="P42" s="61">
        <f t="shared" ca="1" si="7"/>
        <v>0</v>
      </c>
      <c r="Q42" s="61">
        <f t="shared" ca="1" si="7"/>
        <v>0</v>
      </c>
      <c r="R42" s="61">
        <f t="shared" ca="1" si="7"/>
        <v>0</v>
      </c>
      <c r="S42" s="61">
        <f t="shared" ca="1" si="7"/>
        <v>0</v>
      </c>
      <c r="T42" s="61">
        <f t="shared" ca="1" si="7"/>
        <v>0</v>
      </c>
      <c r="U42" s="61">
        <f t="shared" ca="1" si="7"/>
        <v>0</v>
      </c>
      <c r="V42" s="61">
        <f t="shared" ca="1" si="7"/>
        <v>0</v>
      </c>
      <c r="W42" s="61">
        <f t="shared" ca="1" si="7"/>
        <v>0</v>
      </c>
      <c r="X42" s="61">
        <f t="shared" ca="1" si="7"/>
        <v>0</v>
      </c>
      <c r="Y42" s="61">
        <f t="shared" ca="1" si="7"/>
        <v>0</v>
      </c>
      <c r="Z42" s="61">
        <f t="shared" ca="1" si="7"/>
        <v>0</v>
      </c>
    </row>
    <row r="43" spans="2:26" x14ac:dyDescent="0.2">
      <c r="B43" s="50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</row>
    <row r="44" spans="2:26" x14ac:dyDescent="0.2">
      <c r="B44" s="42" t="s">
        <v>204</v>
      </c>
      <c r="C44" s="5"/>
      <c r="D44" s="5"/>
      <c r="E44" s="5"/>
      <c r="F44" s="5"/>
      <c r="G44" s="62">
        <f ca="1">SUM(G13,G21,G24:G25,G29,G32)</f>
        <v>0</v>
      </c>
      <c r="H44" s="62">
        <f t="shared" ref="H44:Z44" ca="1" si="8">SUM(H13,H21,H24:H25,H29,H32)</f>
        <v>2446.4733490951185</v>
      </c>
      <c r="I44" s="62">
        <f t="shared" ca="1" si="8"/>
        <v>10111.768388174813</v>
      </c>
      <c r="J44" s="62">
        <f t="shared" ca="1" si="8"/>
        <v>8383.715694294282</v>
      </c>
      <c r="K44" s="62">
        <f t="shared" ca="1" si="8"/>
        <v>7212.2630396517452</v>
      </c>
      <c r="L44" s="62">
        <f t="shared" ca="1" si="8"/>
        <v>7100.3392124613638</v>
      </c>
      <c r="M44" s="62">
        <f t="shared" ca="1" si="8"/>
        <v>7406.9632615869032</v>
      </c>
      <c r="N44" s="62">
        <f t="shared" ca="1" si="8"/>
        <v>7480.1294184434537</v>
      </c>
      <c r="O44" s="62">
        <f t="shared" ca="1" si="8"/>
        <v>7743.5876399520857</v>
      </c>
      <c r="P44" s="62">
        <f t="shared" ca="1" si="8"/>
        <v>8038.276959842482</v>
      </c>
      <c r="Q44" s="62">
        <f t="shared" ca="1" si="8"/>
        <v>8344.241692528627</v>
      </c>
      <c r="R44" s="62">
        <f t="shared" ca="1" si="8"/>
        <v>8661.9328545220815</v>
      </c>
      <c r="S44" s="62">
        <f t="shared" ca="1" si="8"/>
        <v>7982.2144237329012</v>
      </c>
      <c r="T44" s="62">
        <f t="shared" ca="1" si="8"/>
        <v>8324.7843781452193</v>
      </c>
      <c r="U44" s="62">
        <f t="shared" ca="1" si="8"/>
        <v>8680.5449707339067</v>
      </c>
      <c r="V44" s="62">
        <f t="shared" ca="1" si="8"/>
        <v>9050.0238270261325</v>
      </c>
      <c r="W44" s="62">
        <f t="shared" ca="1" si="8"/>
        <v>9433.7696775701988</v>
      </c>
      <c r="X44" s="62">
        <f t="shared" ca="1" si="8"/>
        <v>9832.3532021359679</v>
      </c>
      <c r="Y44" s="62">
        <f t="shared" ca="1" si="8"/>
        <v>10246.367907684416</v>
      </c>
      <c r="Z44" s="62">
        <f t="shared" ca="1" si="8"/>
        <v>10676.431041454449</v>
      </c>
    </row>
  </sheetData>
  <hyperlinks>
    <hyperlink ref="B1" location="Title!B21" display="Оглавление" xr:uid="{8385D751-53BF-4019-9A71-9870797E68CA}"/>
  </hyperlinks>
  <pageMargins left="0.31496062992125984" right="0.31496062992125984" top="0.35433070866141736" bottom="0.35433070866141736" header="0.31496062992125984" footer="0.31496062992125984"/>
  <pageSetup paperSize="9" scale="6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55CB2-6892-445D-8F7F-0E0BF7D78588}">
  <sheetPr>
    <pageSetUpPr fitToPage="1"/>
  </sheetPr>
  <dimension ref="B1:IL5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49" sqref="B49"/>
    </sheetView>
  </sheetViews>
  <sheetFormatPr defaultRowHeight="12" customHeight="1" outlineLevelCol="1" x14ac:dyDescent="0.3"/>
  <cols>
    <col min="1" max="1" width="3.6640625" customWidth="1"/>
    <col min="2" max="2" width="36.6640625" customWidth="1"/>
    <col min="4" max="4" width="8.88671875" hidden="1" customWidth="1" outlineLevel="1"/>
    <col min="5" max="6" width="0" hidden="1" customWidth="1" outlineLevel="1"/>
    <col min="7" max="7" width="9.109375" collapsed="1"/>
    <col min="9" max="9" width="8.109375" customWidth="1"/>
  </cols>
  <sheetData>
    <row r="1" spans="2:246" ht="12" customHeight="1" x14ac:dyDescent="0.3">
      <c r="B1" s="179" t="s">
        <v>5</v>
      </c>
      <c r="G1" s="39">
        <v>1</v>
      </c>
      <c r="H1" s="39">
        <v>2</v>
      </c>
      <c r="I1" s="39">
        <v>3</v>
      </c>
      <c r="J1" s="39">
        <v>4</v>
      </c>
      <c r="K1" s="39">
        <v>5</v>
      </c>
      <c r="L1" s="39">
        <v>6</v>
      </c>
      <c r="M1" s="39">
        <v>7</v>
      </c>
      <c r="N1" s="39">
        <v>8</v>
      </c>
      <c r="O1" s="39">
        <v>9</v>
      </c>
      <c r="P1" s="39">
        <v>10</v>
      </c>
      <c r="Q1" s="39">
        <v>11</v>
      </c>
      <c r="R1" s="39">
        <v>12</v>
      </c>
      <c r="S1" s="39">
        <v>13</v>
      </c>
      <c r="T1" s="39">
        <v>14</v>
      </c>
      <c r="U1" s="39">
        <v>15</v>
      </c>
      <c r="V1" s="39">
        <v>16</v>
      </c>
      <c r="W1" s="39">
        <v>17</v>
      </c>
      <c r="X1" s="39">
        <v>18</v>
      </c>
      <c r="Y1" s="39">
        <v>19</v>
      </c>
      <c r="Z1" s="39">
        <v>20</v>
      </c>
      <c r="AA1" s="39">
        <v>21</v>
      </c>
      <c r="AB1" s="39">
        <v>22</v>
      </c>
      <c r="AC1" s="39">
        <v>23</v>
      </c>
      <c r="AD1" s="39">
        <v>24</v>
      </c>
      <c r="AE1" s="39">
        <v>25</v>
      </c>
      <c r="AF1" s="39">
        <v>26</v>
      </c>
      <c r="AG1" s="39">
        <v>27</v>
      </c>
      <c r="AH1" s="39">
        <v>28</v>
      </c>
      <c r="AI1" s="39">
        <v>29</v>
      </c>
      <c r="AJ1" s="39">
        <v>30</v>
      </c>
      <c r="AK1" s="39">
        <v>31</v>
      </c>
      <c r="AL1" s="39">
        <v>32</v>
      </c>
      <c r="AM1" s="39">
        <v>33</v>
      </c>
      <c r="AN1" s="39">
        <v>34</v>
      </c>
      <c r="AO1" s="39">
        <v>35</v>
      </c>
      <c r="AP1" s="39">
        <v>36</v>
      </c>
      <c r="AQ1" s="39">
        <v>37</v>
      </c>
      <c r="AR1" s="39">
        <v>38</v>
      </c>
      <c r="AS1" s="39">
        <v>39</v>
      </c>
      <c r="AT1" s="39">
        <v>40</v>
      </c>
      <c r="AU1" s="39">
        <v>41</v>
      </c>
      <c r="AV1" s="39">
        <v>42</v>
      </c>
      <c r="AW1" s="39">
        <v>43</v>
      </c>
      <c r="AX1" s="39">
        <v>44</v>
      </c>
      <c r="AY1" s="39">
        <v>45</v>
      </c>
      <c r="AZ1" s="39">
        <v>46</v>
      </c>
      <c r="BA1" s="39">
        <v>47</v>
      </c>
      <c r="BB1" s="39">
        <v>48</v>
      </c>
      <c r="BC1" s="39">
        <v>49</v>
      </c>
      <c r="BD1" s="39">
        <v>50</v>
      </c>
      <c r="BE1" s="39">
        <v>51</v>
      </c>
      <c r="BF1" s="39">
        <v>52</v>
      </c>
      <c r="BG1" s="39">
        <v>53</v>
      </c>
      <c r="BH1" s="39">
        <v>54</v>
      </c>
      <c r="BI1" s="39">
        <v>55</v>
      </c>
      <c r="BJ1" s="39">
        <v>56</v>
      </c>
      <c r="BK1" s="39">
        <v>57</v>
      </c>
      <c r="BL1" s="39">
        <v>58</v>
      </c>
      <c r="BM1" s="39">
        <v>59</v>
      </c>
      <c r="BN1" s="39">
        <v>60</v>
      </c>
      <c r="BO1" s="39">
        <v>61</v>
      </c>
      <c r="BP1" s="39">
        <v>62</v>
      </c>
      <c r="BQ1" s="39">
        <v>63</v>
      </c>
      <c r="BR1" s="39">
        <v>64</v>
      </c>
      <c r="BS1" s="39">
        <v>65</v>
      </c>
      <c r="BT1" s="39">
        <v>66</v>
      </c>
      <c r="BU1" s="39">
        <v>67</v>
      </c>
      <c r="BV1" s="39">
        <v>68</v>
      </c>
      <c r="BW1" s="39">
        <v>69</v>
      </c>
      <c r="BX1" s="39">
        <v>70</v>
      </c>
      <c r="BY1" s="39">
        <v>71</v>
      </c>
      <c r="BZ1" s="39">
        <v>72</v>
      </c>
      <c r="CA1" s="39">
        <v>73</v>
      </c>
      <c r="CB1" s="39">
        <v>74</v>
      </c>
      <c r="CC1" s="39">
        <v>75</v>
      </c>
      <c r="CD1" s="39">
        <v>76</v>
      </c>
      <c r="CE1" s="39">
        <v>77</v>
      </c>
      <c r="CF1" s="39">
        <v>78</v>
      </c>
      <c r="CG1" s="39">
        <v>79</v>
      </c>
      <c r="CH1" s="39">
        <v>80</v>
      </c>
      <c r="CI1" s="39">
        <v>81</v>
      </c>
      <c r="CJ1" s="39">
        <v>82</v>
      </c>
      <c r="CK1" s="39">
        <v>83</v>
      </c>
      <c r="CL1" s="39">
        <v>84</v>
      </c>
      <c r="CM1" s="39">
        <v>85</v>
      </c>
      <c r="CN1" s="39">
        <v>86</v>
      </c>
      <c r="CO1" s="39">
        <v>87</v>
      </c>
      <c r="CP1" s="39">
        <v>88</v>
      </c>
      <c r="CQ1" s="39">
        <v>89</v>
      </c>
      <c r="CR1" s="39">
        <v>90</v>
      </c>
      <c r="CS1" s="39">
        <v>91</v>
      </c>
      <c r="CT1" s="39">
        <v>92</v>
      </c>
      <c r="CU1" s="39">
        <v>93</v>
      </c>
      <c r="CV1" s="39">
        <v>94</v>
      </c>
      <c r="CW1" s="39">
        <v>95</v>
      </c>
      <c r="CX1" s="39">
        <v>96</v>
      </c>
      <c r="CY1" s="39">
        <v>97</v>
      </c>
      <c r="CZ1" s="39">
        <v>98</v>
      </c>
      <c r="DA1" s="39">
        <v>99</v>
      </c>
      <c r="DB1" s="39">
        <v>100</v>
      </c>
      <c r="DC1" s="39">
        <v>101</v>
      </c>
      <c r="DD1" s="39">
        <v>102</v>
      </c>
      <c r="DE1" s="39">
        <v>103</v>
      </c>
      <c r="DF1" s="39">
        <v>104</v>
      </c>
      <c r="DG1" s="39">
        <v>105</v>
      </c>
      <c r="DH1" s="39">
        <v>106</v>
      </c>
      <c r="DI1" s="39">
        <v>107</v>
      </c>
      <c r="DJ1" s="39">
        <v>108</v>
      </c>
      <c r="DK1" s="39">
        <v>109</v>
      </c>
      <c r="DL1" s="39">
        <v>110</v>
      </c>
      <c r="DM1" s="39">
        <v>111</v>
      </c>
      <c r="DN1" s="39">
        <v>112</v>
      </c>
      <c r="DO1" s="39">
        <v>113</v>
      </c>
      <c r="DP1" s="39">
        <v>114</v>
      </c>
      <c r="DQ1" s="39">
        <v>115</v>
      </c>
      <c r="DR1" s="39">
        <v>116</v>
      </c>
      <c r="DS1" s="39">
        <v>117</v>
      </c>
      <c r="DT1" s="39">
        <v>118</v>
      </c>
      <c r="DU1" s="39">
        <v>119</v>
      </c>
      <c r="DV1" s="39">
        <v>120</v>
      </c>
      <c r="DW1" s="39">
        <v>121</v>
      </c>
      <c r="DX1" s="39">
        <v>122</v>
      </c>
      <c r="DY1" s="39">
        <v>123</v>
      </c>
      <c r="DZ1" s="39">
        <v>124</v>
      </c>
      <c r="EA1" s="39">
        <v>125</v>
      </c>
      <c r="EB1" s="39">
        <v>126</v>
      </c>
      <c r="EC1" s="39">
        <v>127</v>
      </c>
      <c r="ED1" s="39">
        <v>128</v>
      </c>
      <c r="EE1" s="39">
        <v>129</v>
      </c>
      <c r="EF1" s="39">
        <v>130</v>
      </c>
      <c r="EG1" s="39">
        <v>131</v>
      </c>
      <c r="EH1" s="39">
        <v>132</v>
      </c>
      <c r="EI1" s="39">
        <v>133</v>
      </c>
      <c r="EJ1" s="39">
        <v>134</v>
      </c>
      <c r="EK1" s="39">
        <v>135</v>
      </c>
      <c r="EL1" s="39">
        <v>136</v>
      </c>
      <c r="EM1" s="39">
        <v>137</v>
      </c>
      <c r="EN1" s="39">
        <v>138</v>
      </c>
      <c r="EO1" s="39">
        <v>139</v>
      </c>
      <c r="EP1" s="39">
        <v>140</v>
      </c>
      <c r="EQ1" s="39">
        <v>141</v>
      </c>
      <c r="ER1" s="39">
        <v>142</v>
      </c>
      <c r="ES1" s="39">
        <v>143</v>
      </c>
      <c r="ET1" s="39">
        <v>144</v>
      </c>
      <c r="EU1" s="39">
        <v>145</v>
      </c>
      <c r="EV1" s="39">
        <v>146</v>
      </c>
      <c r="EW1" s="39">
        <v>147</v>
      </c>
      <c r="EX1" s="39">
        <v>148</v>
      </c>
      <c r="EY1" s="39">
        <v>149</v>
      </c>
      <c r="EZ1" s="39">
        <v>150</v>
      </c>
      <c r="FA1" s="39">
        <v>151</v>
      </c>
      <c r="FB1" s="39">
        <v>152</v>
      </c>
      <c r="FC1" s="39">
        <v>153</v>
      </c>
      <c r="FD1" s="39">
        <v>154</v>
      </c>
      <c r="FE1" s="39">
        <v>155</v>
      </c>
      <c r="FF1" s="39">
        <v>156</v>
      </c>
      <c r="FG1" s="39">
        <v>157</v>
      </c>
      <c r="FH1" s="39">
        <v>158</v>
      </c>
      <c r="FI1" s="39">
        <v>159</v>
      </c>
      <c r="FJ1" s="39">
        <v>160</v>
      </c>
      <c r="FK1" s="39">
        <v>161</v>
      </c>
      <c r="FL1" s="39">
        <v>162</v>
      </c>
      <c r="FM1" s="39">
        <v>163</v>
      </c>
      <c r="FN1" s="39">
        <v>164</v>
      </c>
      <c r="FO1" s="39">
        <v>165</v>
      </c>
      <c r="FP1" s="39">
        <v>166</v>
      </c>
      <c r="FQ1" s="39">
        <v>167</v>
      </c>
      <c r="FR1" s="39">
        <v>168</v>
      </c>
      <c r="FS1" s="39">
        <v>169</v>
      </c>
      <c r="FT1" s="39">
        <v>170</v>
      </c>
      <c r="FU1" s="39">
        <v>171</v>
      </c>
      <c r="FV1" s="39">
        <v>172</v>
      </c>
      <c r="FW1" s="39">
        <v>173</v>
      </c>
      <c r="FX1" s="39">
        <v>174</v>
      </c>
      <c r="FY1" s="39">
        <v>175</v>
      </c>
      <c r="FZ1" s="39">
        <v>176</v>
      </c>
      <c r="GA1" s="39">
        <v>177</v>
      </c>
      <c r="GB1" s="39">
        <v>178</v>
      </c>
      <c r="GC1" s="39">
        <v>179</v>
      </c>
      <c r="GD1" s="39">
        <v>180</v>
      </c>
      <c r="GE1" s="39">
        <v>181</v>
      </c>
      <c r="GF1" s="39">
        <v>182</v>
      </c>
      <c r="GG1" s="39">
        <v>183</v>
      </c>
      <c r="GH1" s="39">
        <v>184</v>
      </c>
      <c r="GI1" s="39">
        <v>185</v>
      </c>
      <c r="GJ1" s="39">
        <v>186</v>
      </c>
      <c r="GK1" s="39">
        <v>187</v>
      </c>
      <c r="GL1" s="39">
        <v>188</v>
      </c>
      <c r="GM1" s="39">
        <v>189</v>
      </c>
      <c r="GN1" s="39">
        <v>190</v>
      </c>
      <c r="GO1" s="39">
        <v>191</v>
      </c>
      <c r="GP1" s="39">
        <v>192</v>
      </c>
      <c r="GQ1" s="39">
        <v>193</v>
      </c>
      <c r="GR1" s="39">
        <v>194</v>
      </c>
      <c r="GS1" s="39">
        <v>195</v>
      </c>
      <c r="GT1" s="39">
        <v>196</v>
      </c>
      <c r="GU1" s="39">
        <v>197</v>
      </c>
      <c r="GV1" s="39">
        <v>198</v>
      </c>
      <c r="GW1" s="39">
        <v>199</v>
      </c>
      <c r="GX1" s="39">
        <v>200</v>
      </c>
      <c r="GY1" s="39">
        <v>201</v>
      </c>
      <c r="GZ1" s="39">
        <v>202</v>
      </c>
      <c r="HA1" s="39">
        <v>203</v>
      </c>
      <c r="HB1" s="39">
        <v>204</v>
      </c>
      <c r="HC1" s="39">
        <v>205</v>
      </c>
      <c r="HD1" s="39">
        <v>206</v>
      </c>
      <c r="HE1" s="39">
        <v>207</v>
      </c>
      <c r="HF1" s="39">
        <v>208</v>
      </c>
      <c r="HG1" s="39">
        <v>209</v>
      </c>
      <c r="HH1" s="39">
        <v>210</v>
      </c>
      <c r="HI1" s="39">
        <v>211</v>
      </c>
      <c r="HJ1" s="39">
        <v>212</v>
      </c>
      <c r="HK1" s="39">
        <v>213</v>
      </c>
      <c r="HL1" s="39">
        <v>214</v>
      </c>
      <c r="HM1" s="39">
        <v>215</v>
      </c>
      <c r="HN1" s="39">
        <v>216</v>
      </c>
      <c r="HO1" s="39">
        <v>217</v>
      </c>
      <c r="HP1" s="39">
        <v>218</v>
      </c>
      <c r="HQ1" s="39">
        <v>219</v>
      </c>
      <c r="HR1" s="39">
        <v>220</v>
      </c>
      <c r="HS1" s="39">
        <v>221</v>
      </c>
      <c r="HT1" s="39">
        <v>222</v>
      </c>
      <c r="HU1" s="39">
        <v>223</v>
      </c>
      <c r="HV1" s="39">
        <v>224</v>
      </c>
      <c r="HW1" s="39">
        <v>225</v>
      </c>
      <c r="HX1" s="39">
        <v>226</v>
      </c>
      <c r="HY1" s="39">
        <v>227</v>
      </c>
      <c r="HZ1" s="39">
        <v>228</v>
      </c>
      <c r="IA1" s="39">
        <v>229</v>
      </c>
      <c r="IB1" s="39">
        <v>230</v>
      </c>
      <c r="IC1" s="39">
        <v>231</v>
      </c>
      <c r="ID1" s="39">
        <v>232</v>
      </c>
      <c r="IE1" s="39">
        <v>233</v>
      </c>
      <c r="IF1" s="39">
        <v>234</v>
      </c>
      <c r="IG1" s="39">
        <v>235</v>
      </c>
      <c r="IH1" s="39">
        <v>236</v>
      </c>
      <c r="II1" s="39">
        <v>237</v>
      </c>
      <c r="IJ1" s="39">
        <v>238</v>
      </c>
      <c r="IK1" s="39">
        <v>239</v>
      </c>
      <c r="IL1" s="39">
        <v>240</v>
      </c>
    </row>
    <row r="2" spans="2:246" ht="12" customHeight="1" x14ac:dyDescent="0.3">
      <c r="C2" s="13" t="s">
        <v>127</v>
      </c>
      <c r="D2" s="13" t="s">
        <v>89</v>
      </c>
      <c r="E2" s="13" t="s">
        <v>90</v>
      </c>
      <c r="F2" s="13" t="s">
        <v>91</v>
      </c>
      <c r="G2" s="38">
        <f>CFM!G2</f>
        <v>44470</v>
      </c>
      <c r="H2" s="38">
        <f>EDATE(G2,1)</f>
        <v>44501</v>
      </c>
      <c r="I2" s="38">
        <f t="shared" ref="I2:BT2" si="0">EDATE(H2,1)</f>
        <v>44531</v>
      </c>
      <c r="J2" s="38">
        <f t="shared" si="0"/>
        <v>44562</v>
      </c>
      <c r="K2" s="38">
        <f t="shared" si="0"/>
        <v>44593</v>
      </c>
      <c r="L2" s="38">
        <f t="shared" si="0"/>
        <v>44621</v>
      </c>
      <c r="M2" s="38">
        <f t="shared" si="0"/>
        <v>44652</v>
      </c>
      <c r="N2" s="38">
        <f t="shared" si="0"/>
        <v>44682</v>
      </c>
      <c r="O2" s="38">
        <f t="shared" si="0"/>
        <v>44713</v>
      </c>
      <c r="P2" s="38">
        <f t="shared" si="0"/>
        <v>44743</v>
      </c>
      <c r="Q2" s="38">
        <f t="shared" si="0"/>
        <v>44774</v>
      </c>
      <c r="R2" s="38">
        <f t="shared" si="0"/>
        <v>44805</v>
      </c>
      <c r="S2" s="38">
        <f t="shared" si="0"/>
        <v>44835</v>
      </c>
      <c r="T2" s="38">
        <f t="shared" si="0"/>
        <v>44866</v>
      </c>
      <c r="U2" s="38">
        <f t="shared" si="0"/>
        <v>44896</v>
      </c>
      <c r="V2" s="38">
        <f t="shared" si="0"/>
        <v>44927</v>
      </c>
      <c r="W2" s="38">
        <f t="shared" si="0"/>
        <v>44958</v>
      </c>
      <c r="X2" s="38">
        <f t="shared" si="0"/>
        <v>44986</v>
      </c>
      <c r="Y2" s="38">
        <f t="shared" si="0"/>
        <v>45017</v>
      </c>
      <c r="Z2" s="38">
        <f t="shared" si="0"/>
        <v>45047</v>
      </c>
      <c r="AA2" s="38">
        <f t="shared" si="0"/>
        <v>45078</v>
      </c>
      <c r="AB2" s="38">
        <f t="shared" si="0"/>
        <v>45108</v>
      </c>
      <c r="AC2" s="38">
        <f t="shared" si="0"/>
        <v>45139</v>
      </c>
      <c r="AD2" s="38">
        <f t="shared" si="0"/>
        <v>45170</v>
      </c>
      <c r="AE2" s="38">
        <f t="shared" si="0"/>
        <v>45200</v>
      </c>
      <c r="AF2" s="38">
        <f t="shared" si="0"/>
        <v>45231</v>
      </c>
      <c r="AG2" s="38">
        <f t="shared" si="0"/>
        <v>45261</v>
      </c>
      <c r="AH2" s="38">
        <f t="shared" si="0"/>
        <v>45292</v>
      </c>
      <c r="AI2" s="38">
        <f t="shared" si="0"/>
        <v>45323</v>
      </c>
      <c r="AJ2" s="38">
        <f t="shared" si="0"/>
        <v>45352</v>
      </c>
      <c r="AK2" s="38">
        <f t="shared" si="0"/>
        <v>45383</v>
      </c>
      <c r="AL2" s="38">
        <f t="shared" si="0"/>
        <v>45413</v>
      </c>
      <c r="AM2" s="38">
        <f t="shared" si="0"/>
        <v>45444</v>
      </c>
      <c r="AN2" s="38">
        <f t="shared" si="0"/>
        <v>45474</v>
      </c>
      <c r="AO2" s="38">
        <f t="shared" si="0"/>
        <v>45505</v>
      </c>
      <c r="AP2" s="38">
        <f t="shared" si="0"/>
        <v>45536</v>
      </c>
      <c r="AQ2" s="38">
        <f t="shared" si="0"/>
        <v>45566</v>
      </c>
      <c r="AR2" s="38">
        <f t="shared" si="0"/>
        <v>45597</v>
      </c>
      <c r="AS2" s="38">
        <f t="shared" si="0"/>
        <v>45627</v>
      </c>
      <c r="AT2" s="38">
        <f t="shared" si="0"/>
        <v>45658</v>
      </c>
      <c r="AU2" s="38">
        <f t="shared" si="0"/>
        <v>45689</v>
      </c>
      <c r="AV2" s="38">
        <f t="shared" si="0"/>
        <v>45717</v>
      </c>
      <c r="AW2" s="38">
        <f t="shared" si="0"/>
        <v>45748</v>
      </c>
      <c r="AX2" s="38">
        <f t="shared" si="0"/>
        <v>45778</v>
      </c>
      <c r="AY2" s="38">
        <f t="shared" si="0"/>
        <v>45809</v>
      </c>
      <c r="AZ2" s="38">
        <f t="shared" si="0"/>
        <v>45839</v>
      </c>
      <c r="BA2" s="38">
        <f t="shared" si="0"/>
        <v>45870</v>
      </c>
      <c r="BB2" s="38">
        <f t="shared" si="0"/>
        <v>45901</v>
      </c>
      <c r="BC2" s="38">
        <f t="shared" si="0"/>
        <v>45931</v>
      </c>
      <c r="BD2" s="38">
        <f t="shared" si="0"/>
        <v>45962</v>
      </c>
      <c r="BE2" s="38">
        <f t="shared" si="0"/>
        <v>45992</v>
      </c>
      <c r="BF2" s="38">
        <f t="shared" si="0"/>
        <v>46023</v>
      </c>
      <c r="BG2" s="38">
        <f t="shared" si="0"/>
        <v>46054</v>
      </c>
      <c r="BH2" s="38">
        <f t="shared" si="0"/>
        <v>46082</v>
      </c>
      <c r="BI2" s="38">
        <f t="shared" si="0"/>
        <v>46113</v>
      </c>
      <c r="BJ2" s="38">
        <f t="shared" si="0"/>
        <v>46143</v>
      </c>
      <c r="BK2" s="38">
        <f t="shared" si="0"/>
        <v>46174</v>
      </c>
      <c r="BL2" s="38">
        <f t="shared" si="0"/>
        <v>46204</v>
      </c>
      <c r="BM2" s="38">
        <f t="shared" si="0"/>
        <v>46235</v>
      </c>
      <c r="BN2" s="38">
        <f t="shared" si="0"/>
        <v>46266</v>
      </c>
      <c r="BO2" s="38">
        <f t="shared" si="0"/>
        <v>46296</v>
      </c>
      <c r="BP2" s="38">
        <f t="shared" si="0"/>
        <v>46327</v>
      </c>
      <c r="BQ2" s="38">
        <f t="shared" si="0"/>
        <v>46357</v>
      </c>
      <c r="BR2" s="38">
        <f t="shared" si="0"/>
        <v>46388</v>
      </c>
      <c r="BS2" s="38">
        <f t="shared" si="0"/>
        <v>46419</v>
      </c>
      <c r="BT2" s="38">
        <f t="shared" si="0"/>
        <v>46447</v>
      </c>
      <c r="BU2" s="38">
        <f t="shared" ref="BU2:EF2" si="1">EDATE(BT2,1)</f>
        <v>46478</v>
      </c>
      <c r="BV2" s="38">
        <f t="shared" si="1"/>
        <v>46508</v>
      </c>
      <c r="BW2" s="38">
        <f t="shared" si="1"/>
        <v>46539</v>
      </c>
      <c r="BX2" s="38">
        <f t="shared" si="1"/>
        <v>46569</v>
      </c>
      <c r="BY2" s="38">
        <f t="shared" si="1"/>
        <v>46600</v>
      </c>
      <c r="BZ2" s="38">
        <f t="shared" si="1"/>
        <v>46631</v>
      </c>
      <c r="CA2" s="38">
        <f t="shared" si="1"/>
        <v>46661</v>
      </c>
      <c r="CB2" s="38">
        <f t="shared" si="1"/>
        <v>46692</v>
      </c>
      <c r="CC2" s="38">
        <f t="shared" si="1"/>
        <v>46722</v>
      </c>
      <c r="CD2" s="38">
        <f t="shared" si="1"/>
        <v>46753</v>
      </c>
      <c r="CE2" s="38">
        <f t="shared" si="1"/>
        <v>46784</v>
      </c>
      <c r="CF2" s="38">
        <f t="shared" si="1"/>
        <v>46813</v>
      </c>
      <c r="CG2" s="38">
        <f t="shared" si="1"/>
        <v>46844</v>
      </c>
      <c r="CH2" s="38">
        <f t="shared" si="1"/>
        <v>46874</v>
      </c>
      <c r="CI2" s="38">
        <f t="shared" si="1"/>
        <v>46905</v>
      </c>
      <c r="CJ2" s="38">
        <f t="shared" si="1"/>
        <v>46935</v>
      </c>
      <c r="CK2" s="38">
        <f t="shared" si="1"/>
        <v>46966</v>
      </c>
      <c r="CL2" s="38">
        <f t="shared" si="1"/>
        <v>46997</v>
      </c>
      <c r="CM2" s="38">
        <f t="shared" si="1"/>
        <v>47027</v>
      </c>
      <c r="CN2" s="38">
        <f t="shared" si="1"/>
        <v>47058</v>
      </c>
      <c r="CO2" s="38">
        <f t="shared" si="1"/>
        <v>47088</v>
      </c>
      <c r="CP2" s="38">
        <f t="shared" si="1"/>
        <v>47119</v>
      </c>
      <c r="CQ2" s="38">
        <f t="shared" si="1"/>
        <v>47150</v>
      </c>
      <c r="CR2" s="38">
        <f t="shared" si="1"/>
        <v>47178</v>
      </c>
      <c r="CS2" s="38">
        <f t="shared" si="1"/>
        <v>47209</v>
      </c>
      <c r="CT2" s="38">
        <f t="shared" si="1"/>
        <v>47239</v>
      </c>
      <c r="CU2" s="38">
        <f t="shared" si="1"/>
        <v>47270</v>
      </c>
      <c r="CV2" s="38">
        <f t="shared" si="1"/>
        <v>47300</v>
      </c>
      <c r="CW2" s="38">
        <f t="shared" si="1"/>
        <v>47331</v>
      </c>
      <c r="CX2" s="38">
        <f t="shared" si="1"/>
        <v>47362</v>
      </c>
      <c r="CY2" s="38">
        <f t="shared" si="1"/>
        <v>47392</v>
      </c>
      <c r="CZ2" s="38">
        <f t="shared" si="1"/>
        <v>47423</v>
      </c>
      <c r="DA2" s="38">
        <f t="shared" si="1"/>
        <v>47453</v>
      </c>
      <c r="DB2" s="38">
        <f t="shared" si="1"/>
        <v>47484</v>
      </c>
      <c r="DC2" s="38">
        <f t="shared" si="1"/>
        <v>47515</v>
      </c>
      <c r="DD2" s="38">
        <f t="shared" si="1"/>
        <v>47543</v>
      </c>
      <c r="DE2" s="38">
        <f t="shared" si="1"/>
        <v>47574</v>
      </c>
      <c r="DF2" s="38">
        <f t="shared" si="1"/>
        <v>47604</v>
      </c>
      <c r="DG2" s="38">
        <f t="shared" si="1"/>
        <v>47635</v>
      </c>
      <c r="DH2" s="38">
        <f t="shared" si="1"/>
        <v>47665</v>
      </c>
      <c r="DI2" s="38">
        <f t="shared" si="1"/>
        <v>47696</v>
      </c>
      <c r="DJ2" s="38">
        <f t="shared" si="1"/>
        <v>47727</v>
      </c>
      <c r="DK2" s="38">
        <f t="shared" si="1"/>
        <v>47757</v>
      </c>
      <c r="DL2" s="38">
        <f t="shared" si="1"/>
        <v>47788</v>
      </c>
      <c r="DM2" s="38">
        <f t="shared" si="1"/>
        <v>47818</v>
      </c>
      <c r="DN2" s="38">
        <f t="shared" si="1"/>
        <v>47849</v>
      </c>
      <c r="DO2" s="38">
        <f t="shared" si="1"/>
        <v>47880</v>
      </c>
      <c r="DP2" s="38">
        <f t="shared" si="1"/>
        <v>47908</v>
      </c>
      <c r="DQ2" s="38">
        <f t="shared" si="1"/>
        <v>47939</v>
      </c>
      <c r="DR2" s="38">
        <f t="shared" si="1"/>
        <v>47969</v>
      </c>
      <c r="DS2" s="38">
        <f t="shared" si="1"/>
        <v>48000</v>
      </c>
      <c r="DT2" s="38">
        <f t="shared" si="1"/>
        <v>48030</v>
      </c>
      <c r="DU2" s="38">
        <f t="shared" si="1"/>
        <v>48061</v>
      </c>
      <c r="DV2" s="38">
        <f t="shared" si="1"/>
        <v>48092</v>
      </c>
      <c r="DW2" s="38">
        <f t="shared" si="1"/>
        <v>48122</v>
      </c>
      <c r="DX2" s="38">
        <f t="shared" si="1"/>
        <v>48153</v>
      </c>
      <c r="DY2" s="38">
        <f t="shared" si="1"/>
        <v>48183</v>
      </c>
      <c r="DZ2" s="38">
        <f t="shared" si="1"/>
        <v>48214</v>
      </c>
      <c r="EA2" s="38">
        <f t="shared" si="1"/>
        <v>48245</v>
      </c>
      <c r="EB2" s="38">
        <f t="shared" si="1"/>
        <v>48274</v>
      </c>
      <c r="EC2" s="38">
        <f t="shared" si="1"/>
        <v>48305</v>
      </c>
      <c r="ED2" s="38">
        <f t="shared" si="1"/>
        <v>48335</v>
      </c>
      <c r="EE2" s="38">
        <f t="shared" si="1"/>
        <v>48366</v>
      </c>
      <c r="EF2" s="38">
        <f t="shared" si="1"/>
        <v>48396</v>
      </c>
      <c r="EG2" s="38">
        <f t="shared" ref="EG2:GR2" si="2">EDATE(EF2,1)</f>
        <v>48427</v>
      </c>
      <c r="EH2" s="38">
        <f t="shared" si="2"/>
        <v>48458</v>
      </c>
      <c r="EI2" s="38">
        <f t="shared" si="2"/>
        <v>48488</v>
      </c>
      <c r="EJ2" s="38">
        <f t="shared" si="2"/>
        <v>48519</v>
      </c>
      <c r="EK2" s="38">
        <f t="shared" si="2"/>
        <v>48549</v>
      </c>
      <c r="EL2" s="38">
        <f t="shared" si="2"/>
        <v>48580</v>
      </c>
      <c r="EM2" s="38">
        <f t="shared" si="2"/>
        <v>48611</v>
      </c>
      <c r="EN2" s="38">
        <f t="shared" si="2"/>
        <v>48639</v>
      </c>
      <c r="EO2" s="38">
        <f t="shared" si="2"/>
        <v>48670</v>
      </c>
      <c r="EP2" s="38">
        <f t="shared" si="2"/>
        <v>48700</v>
      </c>
      <c r="EQ2" s="38">
        <f t="shared" si="2"/>
        <v>48731</v>
      </c>
      <c r="ER2" s="38">
        <f t="shared" si="2"/>
        <v>48761</v>
      </c>
      <c r="ES2" s="38">
        <f t="shared" si="2"/>
        <v>48792</v>
      </c>
      <c r="ET2" s="38">
        <f t="shared" si="2"/>
        <v>48823</v>
      </c>
      <c r="EU2" s="38">
        <f t="shared" si="2"/>
        <v>48853</v>
      </c>
      <c r="EV2" s="38">
        <f t="shared" si="2"/>
        <v>48884</v>
      </c>
      <c r="EW2" s="38">
        <f t="shared" si="2"/>
        <v>48914</v>
      </c>
      <c r="EX2" s="38">
        <f t="shared" si="2"/>
        <v>48945</v>
      </c>
      <c r="EY2" s="38">
        <f t="shared" si="2"/>
        <v>48976</v>
      </c>
      <c r="EZ2" s="38">
        <f t="shared" si="2"/>
        <v>49004</v>
      </c>
      <c r="FA2" s="38">
        <f t="shared" si="2"/>
        <v>49035</v>
      </c>
      <c r="FB2" s="38">
        <f t="shared" si="2"/>
        <v>49065</v>
      </c>
      <c r="FC2" s="38">
        <f t="shared" si="2"/>
        <v>49096</v>
      </c>
      <c r="FD2" s="38">
        <f t="shared" si="2"/>
        <v>49126</v>
      </c>
      <c r="FE2" s="38">
        <f t="shared" si="2"/>
        <v>49157</v>
      </c>
      <c r="FF2" s="38">
        <f t="shared" si="2"/>
        <v>49188</v>
      </c>
      <c r="FG2" s="38">
        <f t="shared" si="2"/>
        <v>49218</v>
      </c>
      <c r="FH2" s="38">
        <f t="shared" si="2"/>
        <v>49249</v>
      </c>
      <c r="FI2" s="38">
        <f t="shared" si="2"/>
        <v>49279</v>
      </c>
      <c r="FJ2" s="38">
        <f t="shared" si="2"/>
        <v>49310</v>
      </c>
      <c r="FK2" s="38">
        <f t="shared" si="2"/>
        <v>49341</v>
      </c>
      <c r="FL2" s="38">
        <f t="shared" si="2"/>
        <v>49369</v>
      </c>
      <c r="FM2" s="38">
        <f t="shared" si="2"/>
        <v>49400</v>
      </c>
      <c r="FN2" s="38">
        <f t="shared" si="2"/>
        <v>49430</v>
      </c>
      <c r="FO2" s="38">
        <f t="shared" si="2"/>
        <v>49461</v>
      </c>
      <c r="FP2" s="38">
        <f t="shared" si="2"/>
        <v>49491</v>
      </c>
      <c r="FQ2" s="38">
        <f t="shared" si="2"/>
        <v>49522</v>
      </c>
      <c r="FR2" s="38">
        <f t="shared" si="2"/>
        <v>49553</v>
      </c>
      <c r="FS2" s="38">
        <f t="shared" si="2"/>
        <v>49583</v>
      </c>
      <c r="FT2" s="38">
        <f t="shared" si="2"/>
        <v>49614</v>
      </c>
      <c r="FU2" s="38">
        <f t="shared" si="2"/>
        <v>49644</v>
      </c>
      <c r="FV2" s="38">
        <f t="shared" si="2"/>
        <v>49675</v>
      </c>
      <c r="FW2" s="38">
        <f t="shared" si="2"/>
        <v>49706</v>
      </c>
      <c r="FX2" s="38">
        <f t="shared" si="2"/>
        <v>49735</v>
      </c>
      <c r="FY2" s="38">
        <f t="shared" si="2"/>
        <v>49766</v>
      </c>
      <c r="FZ2" s="38">
        <f t="shared" si="2"/>
        <v>49796</v>
      </c>
      <c r="GA2" s="38">
        <f t="shared" si="2"/>
        <v>49827</v>
      </c>
      <c r="GB2" s="38">
        <f t="shared" si="2"/>
        <v>49857</v>
      </c>
      <c r="GC2" s="38">
        <f t="shared" si="2"/>
        <v>49888</v>
      </c>
      <c r="GD2" s="38">
        <f t="shared" si="2"/>
        <v>49919</v>
      </c>
      <c r="GE2" s="38">
        <f t="shared" si="2"/>
        <v>49949</v>
      </c>
      <c r="GF2" s="38">
        <f t="shared" si="2"/>
        <v>49980</v>
      </c>
      <c r="GG2" s="38">
        <f t="shared" si="2"/>
        <v>50010</v>
      </c>
      <c r="GH2" s="38">
        <f t="shared" si="2"/>
        <v>50041</v>
      </c>
      <c r="GI2" s="38">
        <f t="shared" si="2"/>
        <v>50072</v>
      </c>
      <c r="GJ2" s="38">
        <f t="shared" si="2"/>
        <v>50100</v>
      </c>
      <c r="GK2" s="38">
        <f t="shared" si="2"/>
        <v>50131</v>
      </c>
      <c r="GL2" s="38">
        <f t="shared" si="2"/>
        <v>50161</v>
      </c>
      <c r="GM2" s="38">
        <f t="shared" si="2"/>
        <v>50192</v>
      </c>
      <c r="GN2" s="38">
        <f t="shared" si="2"/>
        <v>50222</v>
      </c>
      <c r="GO2" s="38">
        <f t="shared" si="2"/>
        <v>50253</v>
      </c>
      <c r="GP2" s="38">
        <f t="shared" si="2"/>
        <v>50284</v>
      </c>
      <c r="GQ2" s="38">
        <f t="shared" si="2"/>
        <v>50314</v>
      </c>
      <c r="GR2" s="38">
        <f t="shared" si="2"/>
        <v>50345</v>
      </c>
      <c r="GS2" s="38">
        <f t="shared" ref="GS2:IJ2" si="3">EDATE(GR2,1)</f>
        <v>50375</v>
      </c>
      <c r="GT2" s="38">
        <f t="shared" si="3"/>
        <v>50406</v>
      </c>
      <c r="GU2" s="38">
        <f t="shared" si="3"/>
        <v>50437</v>
      </c>
      <c r="GV2" s="38">
        <f t="shared" si="3"/>
        <v>50465</v>
      </c>
      <c r="GW2" s="38">
        <f t="shared" si="3"/>
        <v>50496</v>
      </c>
      <c r="GX2" s="38">
        <f t="shared" si="3"/>
        <v>50526</v>
      </c>
      <c r="GY2" s="38">
        <f t="shared" si="3"/>
        <v>50557</v>
      </c>
      <c r="GZ2" s="38">
        <f t="shared" si="3"/>
        <v>50587</v>
      </c>
      <c r="HA2" s="38">
        <f t="shared" si="3"/>
        <v>50618</v>
      </c>
      <c r="HB2" s="38">
        <f t="shared" si="3"/>
        <v>50649</v>
      </c>
      <c r="HC2" s="38">
        <f t="shared" si="3"/>
        <v>50679</v>
      </c>
      <c r="HD2" s="38">
        <f t="shared" si="3"/>
        <v>50710</v>
      </c>
      <c r="HE2" s="38">
        <f t="shared" si="3"/>
        <v>50740</v>
      </c>
      <c r="HF2" s="38">
        <f t="shared" si="3"/>
        <v>50771</v>
      </c>
      <c r="HG2" s="38">
        <f t="shared" si="3"/>
        <v>50802</v>
      </c>
      <c r="HH2" s="38">
        <f t="shared" si="3"/>
        <v>50830</v>
      </c>
      <c r="HI2" s="38">
        <f t="shared" si="3"/>
        <v>50861</v>
      </c>
      <c r="HJ2" s="38">
        <f t="shared" si="3"/>
        <v>50891</v>
      </c>
      <c r="HK2" s="38">
        <f t="shared" si="3"/>
        <v>50922</v>
      </c>
      <c r="HL2" s="38">
        <f t="shared" si="3"/>
        <v>50952</v>
      </c>
      <c r="HM2" s="38">
        <f t="shared" si="3"/>
        <v>50983</v>
      </c>
      <c r="HN2" s="38">
        <f t="shared" si="3"/>
        <v>51014</v>
      </c>
      <c r="HO2" s="38">
        <f t="shared" si="3"/>
        <v>51044</v>
      </c>
      <c r="HP2" s="38">
        <f t="shared" si="3"/>
        <v>51075</v>
      </c>
      <c r="HQ2" s="38">
        <f t="shared" si="3"/>
        <v>51105</v>
      </c>
      <c r="HR2" s="38">
        <f t="shared" si="3"/>
        <v>51136</v>
      </c>
      <c r="HS2" s="38">
        <f t="shared" si="3"/>
        <v>51167</v>
      </c>
      <c r="HT2" s="38">
        <f t="shared" si="3"/>
        <v>51196</v>
      </c>
      <c r="HU2" s="38">
        <f t="shared" si="3"/>
        <v>51227</v>
      </c>
      <c r="HV2" s="38">
        <f t="shared" si="3"/>
        <v>51257</v>
      </c>
      <c r="HW2" s="38">
        <f t="shared" si="3"/>
        <v>51288</v>
      </c>
      <c r="HX2" s="38">
        <f t="shared" si="3"/>
        <v>51318</v>
      </c>
      <c r="HY2" s="38">
        <f t="shared" si="3"/>
        <v>51349</v>
      </c>
      <c r="HZ2" s="38">
        <f t="shared" si="3"/>
        <v>51380</v>
      </c>
      <c r="IA2" s="38">
        <f t="shared" si="3"/>
        <v>51410</v>
      </c>
      <c r="IB2" s="38">
        <f t="shared" si="3"/>
        <v>51441</v>
      </c>
      <c r="IC2" s="38">
        <f t="shared" si="3"/>
        <v>51471</v>
      </c>
      <c r="ID2" s="38">
        <f t="shared" si="3"/>
        <v>51502</v>
      </c>
      <c r="IE2" s="38">
        <f t="shared" si="3"/>
        <v>51533</v>
      </c>
      <c r="IF2" s="38">
        <f t="shared" si="3"/>
        <v>51561</v>
      </c>
      <c r="IG2" s="38">
        <f t="shared" si="3"/>
        <v>51592</v>
      </c>
      <c r="IH2" s="38">
        <f t="shared" si="3"/>
        <v>51622</v>
      </c>
      <c r="II2" s="38">
        <f t="shared" si="3"/>
        <v>51653</v>
      </c>
      <c r="IJ2" s="38">
        <f t="shared" si="3"/>
        <v>51683</v>
      </c>
      <c r="IK2" s="38">
        <f>EDATE(IJ2,1)</f>
        <v>51714</v>
      </c>
      <c r="IL2" s="38">
        <f>EDATE(IK2,1)</f>
        <v>51745</v>
      </c>
    </row>
    <row r="3" spans="2:246" ht="12" customHeight="1" x14ac:dyDescent="0.3">
      <c r="C3" s="13"/>
      <c r="D3" s="13"/>
      <c r="E3" s="13"/>
      <c r="F3" s="13"/>
      <c r="G3" s="39">
        <f>YEAR(G2)</f>
        <v>2021</v>
      </c>
      <c r="H3" s="39">
        <f t="shared" ref="H3:BS3" si="4">YEAR(H2)</f>
        <v>2021</v>
      </c>
      <c r="I3" s="39">
        <f t="shared" si="4"/>
        <v>2021</v>
      </c>
      <c r="J3" s="39">
        <f t="shared" si="4"/>
        <v>2022</v>
      </c>
      <c r="K3" s="39">
        <f t="shared" si="4"/>
        <v>2022</v>
      </c>
      <c r="L3" s="39">
        <f t="shared" si="4"/>
        <v>2022</v>
      </c>
      <c r="M3" s="39">
        <f t="shared" si="4"/>
        <v>2022</v>
      </c>
      <c r="N3" s="39">
        <f t="shared" si="4"/>
        <v>2022</v>
      </c>
      <c r="O3" s="39">
        <f t="shared" si="4"/>
        <v>2022</v>
      </c>
      <c r="P3" s="39">
        <f t="shared" si="4"/>
        <v>2022</v>
      </c>
      <c r="Q3" s="39">
        <f t="shared" si="4"/>
        <v>2022</v>
      </c>
      <c r="R3" s="39">
        <f t="shared" si="4"/>
        <v>2022</v>
      </c>
      <c r="S3" s="39">
        <f t="shared" si="4"/>
        <v>2022</v>
      </c>
      <c r="T3" s="39">
        <f t="shared" si="4"/>
        <v>2022</v>
      </c>
      <c r="U3" s="39">
        <f t="shared" si="4"/>
        <v>2022</v>
      </c>
      <c r="V3" s="39">
        <f t="shared" si="4"/>
        <v>2023</v>
      </c>
      <c r="W3" s="39">
        <f t="shared" si="4"/>
        <v>2023</v>
      </c>
      <c r="X3" s="39">
        <f t="shared" si="4"/>
        <v>2023</v>
      </c>
      <c r="Y3" s="39">
        <f t="shared" si="4"/>
        <v>2023</v>
      </c>
      <c r="Z3" s="39">
        <f t="shared" si="4"/>
        <v>2023</v>
      </c>
      <c r="AA3" s="39">
        <f t="shared" si="4"/>
        <v>2023</v>
      </c>
      <c r="AB3" s="39">
        <f t="shared" si="4"/>
        <v>2023</v>
      </c>
      <c r="AC3" s="39">
        <f t="shared" si="4"/>
        <v>2023</v>
      </c>
      <c r="AD3" s="39">
        <f t="shared" si="4"/>
        <v>2023</v>
      </c>
      <c r="AE3" s="39">
        <f t="shared" si="4"/>
        <v>2023</v>
      </c>
      <c r="AF3" s="39">
        <f t="shared" si="4"/>
        <v>2023</v>
      </c>
      <c r="AG3" s="39">
        <f t="shared" si="4"/>
        <v>2023</v>
      </c>
      <c r="AH3" s="39">
        <f t="shared" si="4"/>
        <v>2024</v>
      </c>
      <c r="AI3" s="39">
        <f t="shared" si="4"/>
        <v>2024</v>
      </c>
      <c r="AJ3" s="39">
        <f t="shared" si="4"/>
        <v>2024</v>
      </c>
      <c r="AK3" s="39">
        <f t="shared" si="4"/>
        <v>2024</v>
      </c>
      <c r="AL3" s="39">
        <f t="shared" si="4"/>
        <v>2024</v>
      </c>
      <c r="AM3" s="39">
        <f t="shared" si="4"/>
        <v>2024</v>
      </c>
      <c r="AN3" s="39">
        <f t="shared" si="4"/>
        <v>2024</v>
      </c>
      <c r="AO3" s="39">
        <f t="shared" si="4"/>
        <v>2024</v>
      </c>
      <c r="AP3" s="39">
        <f t="shared" si="4"/>
        <v>2024</v>
      </c>
      <c r="AQ3" s="39">
        <f t="shared" si="4"/>
        <v>2024</v>
      </c>
      <c r="AR3" s="39">
        <f t="shared" si="4"/>
        <v>2024</v>
      </c>
      <c r="AS3" s="39">
        <f t="shared" si="4"/>
        <v>2024</v>
      </c>
      <c r="AT3" s="39">
        <f t="shared" si="4"/>
        <v>2025</v>
      </c>
      <c r="AU3" s="39">
        <f t="shared" si="4"/>
        <v>2025</v>
      </c>
      <c r="AV3" s="39">
        <f t="shared" si="4"/>
        <v>2025</v>
      </c>
      <c r="AW3" s="39">
        <f t="shared" si="4"/>
        <v>2025</v>
      </c>
      <c r="AX3" s="39">
        <f t="shared" si="4"/>
        <v>2025</v>
      </c>
      <c r="AY3" s="39">
        <f t="shared" si="4"/>
        <v>2025</v>
      </c>
      <c r="AZ3" s="39">
        <f t="shared" si="4"/>
        <v>2025</v>
      </c>
      <c r="BA3" s="39">
        <f t="shared" si="4"/>
        <v>2025</v>
      </c>
      <c r="BB3" s="39">
        <f t="shared" si="4"/>
        <v>2025</v>
      </c>
      <c r="BC3" s="39">
        <f t="shared" si="4"/>
        <v>2025</v>
      </c>
      <c r="BD3" s="39">
        <f t="shared" si="4"/>
        <v>2025</v>
      </c>
      <c r="BE3" s="39">
        <f t="shared" si="4"/>
        <v>2025</v>
      </c>
      <c r="BF3" s="39">
        <f t="shared" si="4"/>
        <v>2026</v>
      </c>
      <c r="BG3" s="39">
        <f t="shared" si="4"/>
        <v>2026</v>
      </c>
      <c r="BH3" s="39">
        <f t="shared" si="4"/>
        <v>2026</v>
      </c>
      <c r="BI3" s="39">
        <f t="shared" si="4"/>
        <v>2026</v>
      </c>
      <c r="BJ3" s="39">
        <f t="shared" si="4"/>
        <v>2026</v>
      </c>
      <c r="BK3" s="39">
        <f t="shared" si="4"/>
        <v>2026</v>
      </c>
      <c r="BL3" s="39">
        <f t="shared" si="4"/>
        <v>2026</v>
      </c>
      <c r="BM3" s="39">
        <f t="shared" si="4"/>
        <v>2026</v>
      </c>
      <c r="BN3" s="39">
        <f t="shared" si="4"/>
        <v>2026</v>
      </c>
      <c r="BO3" s="39">
        <f t="shared" si="4"/>
        <v>2026</v>
      </c>
      <c r="BP3" s="39">
        <f t="shared" si="4"/>
        <v>2026</v>
      </c>
      <c r="BQ3" s="39">
        <f t="shared" si="4"/>
        <v>2026</v>
      </c>
      <c r="BR3" s="39">
        <f t="shared" si="4"/>
        <v>2027</v>
      </c>
      <c r="BS3" s="39">
        <f t="shared" si="4"/>
        <v>2027</v>
      </c>
      <c r="BT3" s="39">
        <f t="shared" ref="BT3:EE3" si="5">YEAR(BT2)</f>
        <v>2027</v>
      </c>
      <c r="BU3" s="39">
        <f t="shared" si="5"/>
        <v>2027</v>
      </c>
      <c r="BV3" s="39">
        <f t="shared" si="5"/>
        <v>2027</v>
      </c>
      <c r="BW3" s="39">
        <f t="shared" si="5"/>
        <v>2027</v>
      </c>
      <c r="BX3" s="39">
        <f t="shared" si="5"/>
        <v>2027</v>
      </c>
      <c r="BY3" s="39">
        <f t="shared" si="5"/>
        <v>2027</v>
      </c>
      <c r="BZ3" s="39">
        <f t="shared" si="5"/>
        <v>2027</v>
      </c>
      <c r="CA3" s="39">
        <f t="shared" si="5"/>
        <v>2027</v>
      </c>
      <c r="CB3" s="39">
        <f t="shared" si="5"/>
        <v>2027</v>
      </c>
      <c r="CC3" s="39">
        <f t="shared" si="5"/>
        <v>2027</v>
      </c>
      <c r="CD3" s="39">
        <f t="shared" si="5"/>
        <v>2028</v>
      </c>
      <c r="CE3" s="39">
        <f t="shared" si="5"/>
        <v>2028</v>
      </c>
      <c r="CF3" s="39">
        <f t="shared" si="5"/>
        <v>2028</v>
      </c>
      <c r="CG3" s="39">
        <f t="shared" si="5"/>
        <v>2028</v>
      </c>
      <c r="CH3" s="39">
        <f t="shared" si="5"/>
        <v>2028</v>
      </c>
      <c r="CI3" s="39">
        <f t="shared" si="5"/>
        <v>2028</v>
      </c>
      <c r="CJ3" s="39">
        <f t="shared" si="5"/>
        <v>2028</v>
      </c>
      <c r="CK3" s="39">
        <f t="shared" si="5"/>
        <v>2028</v>
      </c>
      <c r="CL3" s="39">
        <f t="shared" si="5"/>
        <v>2028</v>
      </c>
      <c r="CM3" s="39">
        <f t="shared" si="5"/>
        <v>2028</v>
      </c>
      <c r="CN3" s="39">
        <f t="shared" si="5"/>
        <v>2028</v>
      </c>
      <c r="CO3" s="39">
        <f t="shared" si="5"/>
        <v>2028</v>
      </c>
      <c r="CP3" s="39">
        <f t="shared" si="5"/>
        <v>2029</v>
      </c>
      <c r="CQ3" s="39">
        <f t="shared" si="5"/>
        <v>2029</v>
      </c>
      <c r="CR3" s="39">
        <f t="shared" si="5"/>
        <v>2029</v>
      </c>
      <c r="CS3" s="39">
        <f t="shared" si="5"/>
        <v>2029</v>
      </c>
      <c r="CT3" s="39">
        <f t="shared" si="5"/>
        <v>2029</v>
      </c>
      <c r="CU3" s="39">
        <f t="shared" si="5"/>
        <v>2029</v>
      </c>
      <c r="CV3" s="39">
        <f t="shared" si="5"/>
        <v>2029</v>
      </c>
      <c r="CW3" s="39">
        <f t="shared" si="5"/>
        <v>2029</v>
      </c>
      <c r="CX3" s="39">
        <f t="shared" si="5"/>
        <v>2029</v>
      </c>
      <c r="CY3" s="39">
        <f t="shared" si="5"/>
        <v>2029</v>
      </c>
      <c r="CZ3" s="39">
        <f t="shared" si="5"/>
        <v>2029</v>
      </c>
      <c r="DA3" s="39">
        <f t="shared" si="5"/>
        <v>2029</v>
      </c>
      <c r="DB3" s="39">
        <f t="shared" si="5"/>
        <v>2030</v>
      </c>
      <c r="DC3" s="39">
        <f t="shared" si="5"/>
        <v>2030</v>
      </c>
      <c r="DD3" s="39">
        <f t="shared" si="5"/>
        <v>2030</v>
      </c>
      <c r="DE3" s="39">
        <f t="shared" si="5"/>
        <v>2030</v>
      </c>
      <c r="DF3" s="39">
        <f t="shared" si="5"/>
        <v>2030</v>
      </c>
      <c r="DG3" s="39">
        <f t="shared" si="5"/>
        <v>2030</v>
      </c>
      <c r="DH3" s="39">
        <f t="shared" si="5"/>
        <v>2030</v>
      </c>
      <c r="DI3" s="39">
        <f t="shared" si="5"/>
        <v>2030</v>
      </c>
      <c r="DJ3" s="39">
        <f t="shared" si="5"/>
        <v>2030</v>
      </c>
      <c r="DK3" s="39">
        <f t="shared" si="5"/>
        <v>2030</v>
      </c>
      <c r="DL3" s="39">
        <f t="shared" si="5"/>
        <v>2030</v>
      </c>
      <c r="DM3" s="39">
        <f t="shared" si="5"/>
        <v>2030</v>
      </c>
      <c r="DN3" s="39">
        <f t="shared" si="5"/>
        <v>2031</v>
      </c>
      <c r="DO3" s="39">
        <f t="shared" si="5"/>
        <v>2031</v>
      </c>
      <c r="DP3" s="39">
        <f t="shared" si="5"/>
        <v>2031</v>
      </c>
      <c r="DQ3" s="39">
        <f t="shared" si="5"/>
        <v>2031</v>
      </c>
      <c r="DR3" s="39">
        <f t="shared" si="5"/>
        <v>2031</v>
      </c>
      <c r="DS3" s="39">
        <f t="shared" si="5"/>
        <v>2031</v>
      </c>
      <c r="DT3" s="39">
        <f t="shared" si="5"/>
        <v>2031</v>
      </c>
      <c r="DU3" s="39">
        <f t="shared" si="5"/>
        <v>2031</v>
      </c>
      <c r="DV3" s="39">
        <f t="shared" si="5"/>
        <v>2031</v>
      </c>
      <c r="DW3" s="39">
        <f t="shared" si="5"/>
        <v>2031</v>
      </c>
      <c r="DX3" s="39">
        <f t="shared" si="5"/>
        <v>2031</v>
      </c>
      <c r="DY3" s="39">
        <f t="shared" si="5"/>
        <v>2031</v>
      </c>
      <c r="DZ3" s="39">
        <f t="shared" si="5"/>
        <v>2032</v>
      </c>
      <c r="EA3" s="39">
        <f t="shared" si="5"/>
        <v>2032</v>
      </c>
      <c r="EB3" s="39">
        <f t="shared" si="5"/>
        <v>2032</v>
      </c>
      <c r="EC3" s="39">
        <f t="shared" si="5"/>
        <v>2032</v>
      </c>
      <c r="ED3" s="39">
        <f t="shared" si="5"/>
        <v>2032</v>
      </c>
      <c r="EE3" s="39">
        <f t="shared" si="5"/>
        <v>2032</v>
      </c>
      <c r="EF3" s="39">
        <f t="shared" ref="EF3:GQ3" si="6">YEAR(EF2)</f>
        <v>2032</v>
      </c>
      <c r="EG3" s="39">
        <f t="shared" si="6"/>
        <v>2032</v>
      </c>
      <c r="EH3" s="39">
        <f t="shared" si="6"/>
        <v>2032</v>
      </c>
      <c r="EI3" s="39">
        <f t="shared" si="6"/>
        <v>2032</v>
      </c>
      <c r="EJ3" s="39">
        <f t="shared" si="6"/>
        <v>2032</v>
      </c>
      <c r="EK3" s="39">
        <f t="shared" si="6"/>
        <v>2032</v>
      </c>
      <c r="EL3" s="39">
        <f t="shared" si="6"/>
        <v>2033</v>
      </c>
      <c r="EM3" s="39">
        <f t="shared" si="6"/>
        <v>2033</v>
      </c>
      <c r="EN3" s="39">
        <f t="shared" si="6"/>
        <v>2033</v>
      </c>
      <c r="EO3" s="39">
        <f t="shared" si="6"/>
        <v>2033</v>
      </c>
      <c r="EP3" s="39">
        <f t="shared" si="6"/>
        <v>2033</v>
      </c>
      <c r="EQ3" s="39">
        <f t="shared" si="6"/>
        <v>2033</v>
      </c>
      <c r="ER3" s="39">
        <f t="shared" si="6"/>
        <v>2033</v>
      </c>
      <c r="ES3" s="39">
        <f t="shared" si="6"/>
        <v>2033</v>
      </c>
      <c r="ET3" s="39">
        <f t="shared" si="6"/>
        <v>2033</v>
      </c>
      <c r="EU3" s="39">
        <f t="shared" si="6"/>
        <v>2033</v>
      </c>
      <c r="EV3" s="39">
        <f t="shared" si="6"/>
        <v>2033</v>
      </c>
      <c r="EW3" s="39">
        <f t="shared" si="6"/>
        <v>2033</v>
      </c>
      <c r="EX3" s="39">
        <f t="shared" si="6"/>
        <v>2034</v>
      </c>
      <c r="EY3" s="39">
        <f t="shared" si="6"/>
        <v>2034</v>
      </c>
      <c r="EZ3" s="39">
        <f t="shared" si="6"/>
        <v>2034</v>
      </c>
      <c r="FA3" s="39">
        <f t="shared" si="6"/>
        <v>2034</v>
      </c>
      <c r="FB3" s="39">
        <f t="shared" si="6"/>
        <v>2034</v>
      </c>
      <c r="FC3" s="39">
        <f t="shared" si="6"/>
        <v>2034</v>
      </c>
      <c r="FD3" s="39">
        <f t="shared" si="6"/>
        <v>2034</v>
      </c>
      <c r="FE3" s="39">
        <f t="shared" si="6"/>
        <v>2034</v>
      </c>
      <c r="FF3" s="39">
        <f t="shared" si="6"/>
        <v>2034</v>
      </c>
      <c r="FG3" s="39">
        <f t="shared" si="6"/>
        <v>2034</v>
      </c>
      <c r="FH3" s="39">
        <f t="shared" si="6"/>
        <v>2034</v>
      </c>
      <c r="FI3" s="39">
        <f t="shared" si="6"/>
        <v>2034</v>
      </c>
      <c r="FJ3" s="39">
        <f t="shared" si="6"/>
        <v>2035</v>
      </c>
      <c r="FK3" s="39">
        <f t="shared" si="6"/>
        <v>2035</v>
      </c>
      <c r="FL3" s="39">
        <f t="shared" si="6"/>
        <v>2035</v>
      </c>
      <c r="FM3" s="39">
        <f t="shared" si="6"/>
        <v>2035</v>
      </c>
      <c r="FN3" s="39">
        <f t="shared" si="6"/>
        <v>2035</v>
      </c>
      <c r="FO3" s="39">
        <f t="shared" si="6"/>
        <v>2035</v>
      </c>
      <c r="FP3" s="39">
        <f t="shared" si="6"/>
        <v>2035</v>
      </c>
      <c r="FQ3" s="39">
        <f t="shared" si="6"/>
        <v>2035</v>
      </c>
      <c r="FR3" s="39">
        <f t="shared" si="6"/>
        <v>2035</v>
      </c>
      <c r="FS3" s="39">
        <f t="shared" si="6"/>
        <v>2035</v>
      </c>
      <c r="FT3" s="39">
        <f t="shared" si="6"/>
        <v>2035</v>
      </c>
      <c r="FU3" s="39">
        <f t="shared" si="6"/>
        <v>2035</v>
      </c>
      <c r="FV3" s="39">
        <f t="shared" si="6"/>
        <v>2036</v>
      </c>
      <c r="FW3" s="39">
        <f t="shared" si="6"/>
        <v>2036</v>
      </c>
      <c r="FX3" s="39">
        <f t="shared" si="6"/>
        <v>2036</v>
      </c>
      <c r="FY3" s="39">
        <f t="shared" si="6"/>
        <v>2036</v>
      </c>
      <c r="FZ3" s="39">
        <f t="shared" si="6"/>
        <v>2036</v>
      </c>
      <c r="GA3" s="39">
        <f t="shared" si="6"/>
        <v>2036</v>
      </c>
      <c r="GB3" s="39">
        <f t="shared" si="6"/>
        <v>2036</v>
      </c>
      <c r="GC3" s="39">
        <f t="shared" si="6"/>
        <v>2036</v>
      </c>
      <c r="GD3" s="39">
        <f t="shared" si="6"/>
        <v>2036</v>
      </c>
      <c r="GE3" s="39">
        <f t="shared" si="6"/>
        <v>2036</v>
      </c>
      <c r="GF3" s="39">
        <f t="shared" si="6"/>
        <v>2036</v>
      </c>
      <c r="GG3" s="39">
        <f t="shared" si="6"/>
        <v>2036</v>
      </c>
      <c r="GH3" s="39">
        <f t="shared" si="6"/>
        <v>2037</v>
      </c>
      <c r="GI3" s="39">
        <f t="shared" si="6"/>
        <v>2037</v>
      </c>
      <c r="GJ3" s="39">
        <f t="shared" si="6"/>
        <v>2037</v>
      </c>
      <c r="GK3" s="39">
        <f t="shared" si="6"/>
        <v>2037</v>
      </c>
      <c r="GL3" s="39">
        <f t="shared" si="6"/>
        <v>2037</v>
      </c>
      <c r="GM3" s="39">
        <f t="shared" si="6"/>
        <v>2037</v>
      </c>
      <c r="GN3" s="39">
        <f t="shared" si="6"/>
        <v>2037</v>
      </c>
      <c r="GO3" s="39">
        <f t="shared" si="6"/>
        <v>2037</v>
      </c>
      <c r="GP3" s="39">
        <f t="shared" si="6"/>
        <v>2037</v>
      </c>
      <c r="GQ3" s="39">
        <f t="shared" si="6"/>
        <v>2037</v>
      </c>
      <c r="GR3" s="39">
        <f t="shared" ref="GR3:IJ3" si="7">YEAR(GR2)</f>
        <v>2037</v>
      </c>
      <c r="GS3" s="39">
        <f t="shared" si="7"/>
        <v>2037</v>
      </c>
      <c r="GT3" s="39">
        <f t="shared" si="7"/>
        <v>2038</v>
      </c>
      <c r="GU3" s="39">
        <f t="shared" si="7"/>
        <v>2038</v>
      </c>
      <c r="GV3" s="39">
        <f t="shared" si="7"/>
        <v>2038</v>
      </c>
      <c r="GW3" s="39">
        <f t="shared" si="7"/>
        <v>2038</v>
      </c>
      <c r="GX3" s="39">
        <f t="shared" si="7"/>
        <v>2038</v>
      </c>
      <c r="GY3" s="39">
        <f t="shared" si="7"/>
        <v>2038</v>
      </c>
      <c r="GZ3" s="39">
        <f t="shared" si="7"/>
        <v>2038</v>
      </c>
      <c r="HA3" s="39">
        <f t="shared" si="7"/>
        <v>2038</v>
      </c>
      <c r="HB3" s="39">
        <f t="shared" si="7"/>
        <v>2038</v>
      </c>
      <c r="HC3" s="39">
        <f t="shared" si="7"/>
        <v>2038</v>
      </c>
      <c r="HD3" s="39">
        <f t="shared" si="7"/>
        <v>2038</v>
      </c>
      <c r="HE3" s="39">
        <f t="shared" si="7"/>
        <v>2038</v>
      </c>
      <c r="HF3" s="39">
        <f t="shared" si="7"/>
        <v>2039</v>
      </c>
      <c r="HG3" s="39">
        <f t="shared" si="7"/>
        <v>2039</v>
      </c>
      <c r="HH3" s="39">
        <f t="shared" si="7"/>
        <v>2039</v>
      </c>
      <c r="HI3" s="39">
        <f t="shared" si="7"/>
        <v>2039</v>
      </c>
      <c r="HJ3" s="39">
        <f t="shared" si="7"/>
        <v>2039</v>
      </c>
      <c r="HK3" s="39">
        <f t="shared" si="7"/>
        <v>2039</v>
      </c>
      <c r="HL3" s="39">
        <f t="shared" si="7"/>
        <v>2039</v>
      </c>
      <c r="HM3" s="39">
        <f t="shared" si="7"/>
        <v>2039</v>
      </c>
      <c r="HN3" s="39">
        <f t="shared" si="7"/>
        <v>2039</v>
      </c>
      <c r="HO3" s="39">
        <f t="shared" si="7"/>
        <v>2039</v>
      </c>
      <c r="HP3" s="39">
        <f t="shared" si="7"/>
        <v>2039</v>
      </c>
      <c r="HQ3" s="39">
        <f t="shared" si="7"/>
        <v>2039</v>
      </c>
      <c r="HR3" s="39">
        <f t="shared" si="7"/>
        <v>2040</v>
      </c>
      <c r="HS3" s="39">
        <f t="shared" si="7"/>
        <v>2040</v>
      </c>
      <c r="HT3" s="39">
        <f t="shared" si="7"/>
        <v>2040</v>
      </c>
      <c r="HU3" s="39">
        <f t="shared" si="7"/>
        <v>2040</v>
      </c>
      <c r="HV3" s="39">
        <f t="shared" si="7"/>
        <v>2040</v>
      </c>
      <c r="HW3" s="39">
        <f t="shared" si="7"/>
        <v>2040</v>
      </c>
      <c r="HX3" s="39">
        <f t="shared" si="7"/>
        <v>2040</v>
      </c>
      <c r="HY3" s="39">
        <f t="shared" si="7"/>
        <v>2040</v>
      </c>
      <c r="HZ3" s="39">
        <f t="shared" si="7"/>
        <v>2040</v>
      </c>
      <c r="IA3" s="39">
        <f t="shared" si="7"/>
        <v>2040</v>
      </c>
      <c r="IB3" s="39">
        <f t="shared" si="7"/>
        <v>2040</v>
      </c>
      <c r="IC3" s="39">
        <f t="shared" si="7"/>
        <v>2040</v>
      </c>
      <c r="ID3" s="39">
        <f t="shared" si="7"/>
        <v>2041</v>
      </c>
      <c r="IE3" s="39">
        <f t="shared" si="7"/>
        <v>2041</v>
      </c>
      <c r="IF3" s="39">
        <f t="shared" si="7"/>
        <v>2041</v>
      </c>
      <c r="IG3" s="39">
        <f t="shared" si="7"/>
        <v>2041</v>
      </c>
      <c r="IH3" s="39">
        <f t="shared" si="7"/>
        <v>2041</v>
      </c>
      <c r="II3" s="39">
        <f t="shared" si="7"/>
        <v>2041</v>
      </c>
      <c r="IJ3" s="39">
        <f t="shared" si="7"/>
        <v>2041</v>
      </c>
      <c r="IK3" s="39">
        <f>YEAR(IK2)</f>
        <v>2041</v>
      </c>
      <c r="IL3" s="39">
        <f>YEAR(IL2)</f>
        <v>2041</v>
      </c>
    </row>
    <row r="4" spans="2:246" ht="12" customHeight="1" x14ac:dyDescent="0.3">
      <c r="I4" s="105"/>
    </row>
    <row r="6" spans="2:246" s="2" customFormat="1" ht="12" customHeight="1" thickBot="1" x14ac:dyDescent="0.25">
      <c r="B6" s="40" t="s">
        <v>207</v>
      </c>
      <c r="C6" s="49"/>
      <c r="D6" s="49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</row>
    <row r="7" spans="2:246" ht="12" customHeight="1" x14ac:dyDescent="0.3">
      <c r="B7" s="7" t="s">
        <v>208</v>
      </c>
      <c r="C7" s="13" t="s">
        <v>283</v>
      </c>
      <c r="D7" s="13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</row>
    <row r="8" spans="2:246" ht="12" customHeight="1" x14ac:dyDescent="0.3">
      <c r="B8" s="7" t="s">
        <v>209</v>
      </c>
      <c r="C8" s="13" t="s">
        <v>283</v>
      </c>
      <c r="D8" s="13"/>
      <c r="G8" s="59">
        <f ca="1">SUM(Objects!G28,Objects!G109 )</f>
        <v>0</v>
      </c>
      <c r="H8" s="59">
        <f ca="1">SUM(Objects!H28,Objects!H109 )</f>
        <v>0</v>
      </c>
      <c r="I8" s="59">
        <f ca="1">SUM(Objects!I28,Objects!I109 )</f>
        <v>0</v>
      </c>
      <c r="J8" s="59">
        <f ca="1">SUM(Objects!J28,Objects!J109 )</f>
        <v>0</v>
      </c>
      <c r="K8" s="59">
        <f ca="1">SUM(Objects!K28,Objects!K109 )</f>
        <v>0</v>
      </c>
      <c r="L8" s="59">
        <f ca="1">SUM(Objects!L28,Objects!L109 )</f>
        <v>0</v>
      </c>
      <c r="M8" s="59">
        <f ca="1">SUM(Objects!M28,Objects!M109 )</f>
        <v>0</v>
      </c>
      <c r="N8" s="59">
        <f ca="1">SUM(Objects!N28,Objects!N109 )</f>
        <v>0</v>
      </c>
      <c r="O8" s="59">
        <f ca="1">SUM(Objects!O28,Objects!O109 )</f>
        <v>0</v>
      </c>
      <c r="P8" s="59">
        <f ca="1">SUM(Objects!P28,Objects!P109 )</f>
        <v>0</v>
      </c>
      <c r="Q8" s="59">
        <f ca="1">SUM(Objects!Q28,Objects!Q109 )</f>
        <v>0</v>
      </c>
      <c r="R8" s="59">
        <f ca="1">SUM(Objects!R28,Objects!R109 )</f>
        <v>0</v>
      </c>
      <c r="S8" s="59">
        <f ca="1">SUM(Objects!S28,Objects!S109 )</f>
        <v>23561.125705018698</v>
      </c>
      <c r="T8" s="59">
        <f ca="1">SUM(Objects!T28,Objects!T109 )</f>
        <v>23636.363773061777</v>
      </c>
      <c r="U8" s="59">
        <f ca="1">SUM(Objects!U28,Objects!U109 )</f>
        <v>23711.84209986643</v>
      </c>
      <c r="V8" s="59">
        <f ca="1">SUM(Objects!V28,Objects!V109 )</f>
        <v>23789.468500657975</v>
      </c>
      <c r="W8" s="59">
        <f ca="1">SUM(Objects!W28,Objects!W109 )</f>
        <v>23867.349030085948</v>
      </c>
      <c r="X8" s="59">
        <f ca="1">SUM(Objects!X28,Objects!X109 )</f>
        <v>23945.48452010137</v>
      </c>
      <c r="Y8" s="59">
        <f ca="1">SUM(Objects!Y28,Objects!Y109 )</f>
        <v>24023.875805378852</v>
      </c>
      <c r="Z8" s="59">
        <f ca="1">SUM(Objects!Z28,Objects!Z109 )</f>
        <v>24102.523723325528</v>
      </c>
      <c r="AA8" s="59">
        <f ca="1">SUM(Objects!AA28,Objects!AA109 )</f>
        <v>24181.429114089973</v>
      </c>
      <c r="AB8" s="59">
        <f ca="1">SUM(Objects!AB28,Objects!AB109 )</f>
        <v>24260.59282057119</v>
      </c>
      <c r="AC8" s="59">
        <f ca="1">SUM(Objects!AC28,Objects!AC109 )</f>
        <v>24340.015688427622</v>
      </c>
      <c r="AD8" s="59">
        <f ca="1">SUM(Objects!AD28,Objects!AD109 )</f>
        <v>24419.698566086172</v>
      </c>
      <c r="AE8" s="59">
        <f ca="1">SUM(Objects!AE28,Objects!AE109 )</f>
        <v>24499.642304751273</v>
      </c>
      <c r="AF8" s="59">
        <f ca="1">SUM(Objects!AF28,Objects!AF109 )</f>
        <v>24579.847758413984</v>
      </c>
      <c r="AG8" s="59">
        <f ca="1">SUM(Objects!AG28,Objects!AG109 )</f>
        <v>24660.315783861097</v>
      </c>
      <c r="AH8" s="59">
        <f ca="1">SUM(Objects!AH28,Objects!AH109 )</f>
        <v>24741.047240684311</v>
      </c>
      <c r="AI8" s="59">
        <f ca="1">SUM(Objects!AI28,Objects!AI109 )</f>
        <v>24822.042991289403</v>
      </c>
      <c r="AJ8" s="59">
        <f ca="1">SUM(Objects!AJ28,Objects!AJ109 )</f>
        <v>24903.303900905441</v>
      </c>
      <c r="AK8" s="59">
        <f ca="1">SUM(Objects!AK28,Objects!AK109 )</f>
        <v>24984.830837594025</v>
      </c>
      <c r="AL8" s="59">
        <f ca="1">SUM(Objects!AL28,Objects!AL109 )</f>
        <v>25066.624672258564</v>
      </c>
      <c r="AM8" s="59">
        <f ca="1">SUM(Objects!AM28,Objects!AM109 )</f>
        <v>25148.686278653586</v>
      </c>
      <c r="AN8" s="59">
        <f ca="1">SUM(Objects!AN28,Objects!AN109 )</f>
        <v>25231.016533394057</v>
      </c>
      <c r="AO8" s="59">
        <f ca="1">SUM(Objects!AO28,Objects!AO109 )</f>
        <v>25313.616315964748</v>
      </c>
      <c r="AP8" s="59">
        <f ca="1">SUM(Objects!AP28,Objects!AP109 )</f>
        <v>25396.486508729642</v>
      </c>
      <c r="AQ8" s="59">
        <f ca="1">SUM(Objects!AQ28,Objects!AQ109 )</f>
        <v>25479.627996941352</v>
      </c>
      <c r="AR8" s="59">
        <f ca="1">SUM(Objects!AR28,Objects!AR109 )</f>
        <v>25563.041668750571</v>
      </c>
      <c r="AS8" s="59">
        <f ca="1">SUM(Objects!AS28,Objects!AS109 )</f>
        <v>25646.728415215563</v>
      </c>
      <c r="AT8" s="59">
        <f ca="1">SUM(Objects!AT28,Objects!AT109 )</f>
        <v>25730.689130311705</v>
      </c>
      <c r="AU8" s="59">
        <f ca="1">SUM(Objects!AU28,Objects!AU109 )</f>
        <v>25814.924710940999</v>
      </c>
      <c r="AV8" s="59">
        <f ca="1">SUM(Objects!AV28,Objects!AV109 )</f>
        <v>25899.436056941679</v>
      </c>
      <c r="AW8" s="59">
        <f ca="1">SUM(Objects!AW28,Objects!AW109 )</f>
        <v>25984.224071097804</v>
      </c>
      <c r="AX8" s="59">
        <f ca="1">SUM(Objects!AX28,Objects!AX109 )</f>
        <v>26069.28965914893</v>
      </c>
      <c r="AY8" s="59">
        <f ca="1">SUM(Objects!AY28,Objects!AY109 )</f>
        <v>26154.633729799752</v>
      </c>
      <c r="AZ8" s="59">
        <f ca="1">SUM(Objects!AZ28,Objects!AZ109 )</f>
        <v>26240.257194729838</v>
      </c>
      <c r="BA8" s="59">
        <f ca="1">SUM(Objects!BA28,Objects!BA109 )</f>
        <v>26326.160968603363</v>
      </c>
      <c r="BB8" s="59">
        <f ca="1">SUM(Objects!BB28,Objects!BB109 )</f>
        <v>26412.345969078851</v>
      </c>
      <c r="BC8" s="59">
        <f ca="1">SUM(Objects!BC28,Objects!BC109 )</f>
        <v>26498.813116819023</v>
      </c>
      <c r="BD8" s="59">
        <f ca="1">SUM(Objects!BD28,Objects!BD109 )</f>
        <v>26585.56333550061</v>
      </c>
      <c r="BE8" s="59">
        <f ca="1">SUM(Objects!BE28,Objects!BE109 )</f>
        <v>26672.597551824208</v>
      </c>
      <c r="BF8" s="59">
        <f ca="1">SUM(Objects!BF28,Objects!BF109 )</f>
        <v>26759.916695524196</v>
      </c>
      <c r="BG8" s="59">
        <f ca="1">SUM(Objects!BG28,Objects!BG109 )</f>
        <v>26847.521699378663</v>
      </c>
      <c r="BH8" s="59">
        <f ca="1">SUM(Objects!BH28,Objects!BH109 )</f>
        <v>26935.413499219369</v>
      </c>
      <c r="BI8" s="59">
        <f ca="1">SUM(Objects!BI28,Objects!BI109 )</f>
        <v>27023.593033941739</v>
      </c>
      <c r="BJ8" s="59">
        <f ca="1">SUM(Objects!BJ28,Objects!BJ109 )</f>
        <v>27112.061245514906</v>
      </c>
      <c r="BK8" s="59">
        <f ca="1">SUM(Objects!BK28,Objects!BK109 )</f>
        <v>27200.819078991764</v>
      </c>
      <c r="BL8" s="59">
        <f ca="1">SUM(Objects!BL28,Objects!BL109 )</f>
        <v>27289.867482519054</v>
      </c>
      <c r="BM8" s="59">
        <f ca="1">SUM(Objects!BM28,Objects!BM109 )</f>
        <v>27379.207407347509</v>
      </c>
      <c r="BN8" s="59">
        <f ca="1">SUM(Objects!BN28,Objects!BN109 )</f>
        <v>27468.839807842021</v>
      </c>
      <c r="BO8" s="59">
        <f ca="1">SUM(Objects!BO28,Objects!BO109 )</f>
        <v>27558.765641491802</v>
      </c>
      <c r="BP8" s="59">
        <f ca="1">SUM(Objects!BP28,Objects!BP109 )</f>
        <v>27648.985868920648</v>
      </c>
      <c r="BQ8" s="59">
        <f ca="1">SUM(Objects!BQ28,Objects!BQ109 )</f>
        <v>27739.501453897188</v>
      </c>
      <c r="BR8" s="59">
        <f ca="1">SUM(Objects!BR28,Objects!BR109 )</f>
        <v>27830.31336334518</v>
      </c>
      <c r="BS8" s="59">
        <f ca="1">SUM(Objects!BS28,Objects!BS109 )</f>
        <v>27921.422567353817</v>
      </c>
      <c r="BT8" s="59">
        <f ca="1">SUM(Objects!BT28,Objects!BT109 )</f>
        <v>28012.830039188149</v>
      </c>
      <c r="BU8" s="59">
        <f ca="1">SUM(Objects!BU28,Objects!BU109 )</f>
        <v>28104.536755299421</v>
      </c>
      <c r="BV8" s="59">
        <f ca="1">SUM(Objects!BV28,Objects!BV109 )</f>
        <v>28196.543695335517</v>
      </c>
      <c r="BW8" s="59">
        <f ca="1">SUM(Objects!BW28,Objects!BW109 )</f>
        <v>28288.851842151445</v>
      </c>
      <c r="BX8" s="59">
        <f ca="1">SUM(Objects!BX28,Objects!BX109 )</f>
        <v>28381.462181819825</v>
      </c>
      <c r="BY8" s="59">
        <f ca="1">SUM(Objects!BY28,Objects!BY109 )</f>
        <v>28474.375703641424</v>
      </c>
      <c r="BZ8" s="59">
        <f ca="1">SUM(Objects!BZ28,Objects!BZ109 )</f>
        <v>28567.593400155707</v>
      </c>
      <c r="CA8" s="59">
        <f ca="1">SUM(Objects!CA28,Objects!CA109 )</f>
        <v>28661.116267151483</v>
      </c>
      <c r="CB8" s="59">
        <f ca="1">SUM(Objects!CB28,Objects!CB109 )</f>
        <v>28754.945303677487</v>
      </c>
      <c r="CC8" s="59">
        <f ca="1">SUM(Objects!CC28,Objects!CC109 )</f>
        <v>28849.081512053086</v>
      </c>
      <c r="CD8" s="59">
        <f ca="1">SUM(Objects!CD28,Objects!CD109 )</f>
        <v>28943.525897878993</v>
      </c>
      <c r="CE8" s="59">
        <f ca="1">SUM(Objects!CE28,Objects!CE109 )</f>
        <v>29038.279470047986</v>
      </c>
      <c r="CF8" s="59">
        <f ca="1">SUM(Objects!CF28,Objects!CF109 )</f>
        <v>29133.343240755687</v>
      </c>
      <c r="CG8" s="59">
        <f ca="1">SUM(Objects!CG28,Objects!CG109 )</f>
        <v>29228.718225511402</v>
      </c>
      <c r="CH8" s="59">
        <f ca="1">SUM(Objects!CH28,Objects!CH109 )</f>
        <v>29324.405443148942</v>
      </c>
      <c r="CI8" s="59">
        <f ca="1">SUM(Objects!CI28,Objects!CI109 )</f>
        <v>29420.405915837513</v>
      </c>
      <c r="CJ8" s="59">
        <f ca="1">SUM(Objects!CJ28,Objects!CJ109 )</f>
        <v>29516.720669092632</v>
      </c>
      <c r="CK8" s="59">
        <f ca="1">SUM(Objects!CK28,Objects!CK109 )</f>
        <v>29613.35073178709</v>
      </c>
      <c r="CL8" s="59">
        <f ca="1">SUM(Objects!CL28,Objects!CL109 )</f>
        <v>29710.297136161949</v>
      </c>
      <c r="CM8" s="59">
        <f ca="1">SUM(Objects!CM28,Objects!CM109 )</f>
        <v>29807.560917837553</v>
      </c>
      <c r="CN8" s="59">
        <f ca="1">SUM(Objects!CN28,Objects!CN109 )</f>
        <v>29905.143115824598</v>
      </c>
      <c r="CO8" s="59">
        <f ca="1">SUM(Objects!CO28,Objects!CO109 )</f>
        <v>30003.044772535228</v>
      </c>
      <c r="CP8" s="59">
        <f ca="1">SUM(Objects!CP28,Objects!CP109 )</f>
        <v>30101.26693379417</v>
      </c>
      <c r="CQ8" s="59">
        <f ca="1">SUM(Objects!CQ28,Objects!CQ109 )</f>
        <v>30199.810648849918</v>
      </c>
      <c r="CR8" s="59">
        <f ca="1">SUM(Objects!CR28,Objects!CR109 )</f>
        <v>30298.676970385939</v>
      </c>
      <c r="CS8" s="59">
        <f ca="1">SUM(Objects!CS28,Objects!CS109 )</f>
        <v>30397.866954531884</v>
      </c>
      <c r="CT8" s="59">
        <f ca="1">SUM(Objects!CT28,Objects!CT109 )</f>
        <v>30497.381660874926</v>
      </c>
      <c r="CU8" s="59">
        <f ca="1">SUM(Objects!CU28,Objects!CU109 )</f>
        <v>30597.222152471033</v>
      </c>
      <c r="CV8" s="59">
        <f ca="1">SUM(Objects!CV28,Objects!CV109 )</f>
        <v>30697.389495856354</v>
      </c>
      <c r="CW8" s="59">
        <f ca="1">SUM(Objects!CW28,Objects!CW109 )</f>
        <v>30797.884761058598</v>
      </c>
      <c r="CX8" s="59">
        <f ca="1">SUM(Objects!CX28,Objects!CX109 )</f>
        <v>30898.709021608454</v>
      </c>
      <c r="CY8" s="59">
        <f ca="1">SUM(Objects!CY28,Objects!CY109 )</f>
        <v>30999.863354551086</v>
      </c>
      <c r="CZ8" s="59">
        <f ca="1">SUM(Objects!CZ28,Objects!CZ109 )</f>
        <v>31101.348840457606</v>
      </c>
      <c r="DA8" s="59">
        <f ca="1">SUM(Objects!DA28,Objects!DA109 )</f>
        <v>31203.166563436658</v>
      </c>
      <c r="DB8" s="59">
        <f ca="1">SUM(Objects!DB28,Objects!DB109 )</f>
        <v>31305.317611145954</v>
      </c>
      <c r="DC8" s="59">
        <f ca="1">SUM(Objects!DC28,Objects!DC109 )</f>
        <v>31407.803074803942</v>
      </c>
      <c r="DD8" s="59">
        <f ca="1">SUM(Objects!DD28,Objects!DD109 )</f>
        <v>31510.624049201397</v>
      </c>
      <c r="DE8" s="59">
        <f ca="1">SUM(Objects!DE28,Objects!DE109 )</f>
        <v>31613.78163271318</v>
      </c>
      <c r="DF8" s="59">
        <f ca="1">SUM(Objects!DF28,Objects!DF109 )</f>
        <v>31717.276927309944</v>
      </c>
      <c r="DG8" s="59">
        <f ca="1">SUM(Objects!DG28,Objects!DG109 )</f>
        <v>31821.111038569903</v>
      </c>
      <c r="DH8" s="59">
        <f ca="1">SUM(Objects!DH28,Objects!DH109 )</f>
        <v>31925.285075690634</v>
      </c>
      <c r="DI8" s="59">
        <f ca="1">SUM(Objects!DI28,Objects!DI109 )</f>
        <v>32029.800151500967</v>
      </c>
      <c r="DJ8" s="59">
        <f ca="1">SUM(Objects!DJ28,Objects!DJ109 )</f>
        <v>32134.657382472818</v>
      </c>
      <c r="DK8" s="59">
        <f ca="1">SUM(Objects!DK28,Objects!DK109 )</f>
        <v>32239.857888733146</v>
      </c>
      <c r="DL8" s="59">
        <f ca="1">SUM(Objects!DL28,Objects!DL109 )</f>
        <v>32345.402794075933</v>
      </c>
      <c r="DM8" s="59">
        <f ca="1">SUM(Objects!DM28,Objects!DM109 )</f>
        <v>32451.29322597415</v>
      </c>
      <c r="DN8" s="59">
        <f ca="1">SUM(Objects!DN28,Objects!DN109 )</f>
        <v>32557.530315591826</v>
      </c>
      <c r="DO8" s="59">
        <f ca="1">SUM(Objects!DO28,Objects!DO109 )</f>
        <v>32664.115197796127</v>
      </c>
      <c r="DP8" s="59">
        <f ca="1">SUM(Objects!DP28,Objects!DP109 )</f>
        <v>32771.049011169482</v>
      </c>
      <c r="DQ8" s="59">
        <f ca="1">SUM(Objects!DQ28,Objects!DQ109 )</f>
        <v>32878.332898021734</v>
      </c>
      <c r="DR8" s="59">
        <f ca="1">SUM(Objects!DR28,Objects!DR109 )</f>
        <v>32985.96800440237</v>
      </c>
      <c r="DS8" s="59">
        <f ca="1">SUM(Objects!DS28,Objects!DS109 )</f>
        <v>33093.955480112723</v>
      </c>
      <c r="DT8" s="59">
        <f ca="1">SUM(Objects!DT28,Objects!DT109 )</f>
        <v>33202.296478718286</v>
      </c>
      <c r="DU8" s="59">
        <f ca="1">SUM(Objects!DU28,Objects!DU109 )</f>
        <v>33310.992157561028</v>
      </c>
      <c r="DV8" s="59">
        <f ca="1">SUM(Objects!DV28,Objects!DV109 )</f>
        <v>33420.043677771755</v>
      </c>
      <c r="DW8" s="59">
        <f ca="1">SUM(Objects!DW28,Objects!DW109 )</f>
        <v>33529.452204282497</v>
      </c>
      <c r="DX8" s="59">
        <f ca="1">SUM(Objects!DX28,Objects!DX109 )</f>
        <v>33639.218905838992</v>
      </c>
      <c r="DY8" s="59">
        <f ca="1">SUM(Objects!DY28,Objects!DY109 )</f>
        <v>33749.344955013141</v>
      </c>
      <c r="DZ8" s="59">
        <f ca="1">SUM(Objects!DZ28,Objects!DZ109 )</f>
        <v>33859.831528215516</v>
      </c>
      <c r="EA8" s="59">
        <f ca="1">SUM(Objects!EA28,Objects!EA109 )</f>
        <v>33970.679805707987</v>
      </c>
      <c r="EB8" s="59">
        <f ca="1">SUM(Objects!EB28,Objects!EB109 )</f>
        <v>34081.890971616274</v>
      </c>
      <c r="EC8" s="59">
        <f ca="1">SUM(Objects!EC28,Objects!EC109 )</f>
        <v>34193.466213942622</v>
      </c>
      <c r="ED8" s="59">
        <f ca="1">SUM(Objects!ED28,Objects!ED109 )</f>
        <v>34305.406724578483</v>
      </c>
      <c r="EE8" s="59">
        <f ca="1">SUM(Objects!EE28,Objects!EE109 )</f>
        <v>34417.713699317253</v>
      </c>
      <c r="EF8" s="59">
        <f ca="1">SUM(Objects!EF28,Objects!EF109 )</f>
        <v>34530.388337867043</v>
      </c>
      <c r="EG8" s="59">
        <f ca="1">SUM(Objects!EG28,Objects!EG109 )</f>
        <v>34643.431843863495</v>
      </c>
      <c r="EH8" s="59">
        <f ca="1">SUM(Objects!EH28,Objects!EH109 )</f>
        <v>34756.845424882638</v>
      </c>
      <c r="EI8" s="59">
        <f ca="1">SUM(Objects!EI28,Objects!EI109 )</f>
        <v>34870.630292453818</v>
      </c>
      <c r="EJ8" s="59">
        <f ca="1">SUM(Objects!EJ28,Objects!EJ109 )</f>
        <v>34984.787662072573</v>
      </c>
      <c r="EK8" s="59">
        <f ca="1">SUM(Objects!EK28,Objects!EK109 )</f>
        <v>35099.318753213694</v>
      </c>
      <c r="EL8" s="59">
        <f ca="1">SUM(Objects!EL28,Objects!EL109 )</f>
        <v>35214.224789344167</v>
      </c>
      <c r="EM8" s="59">
        <f ca="1">SUM(Objects!EM28,Objects!EM109 )</f>
        <v>35329.50699793634</v>
      </c>
      <c r="EN8" s="59">
        <f ca="1">SUM(Objects!EN28,Objects!EN109 )</f>
        <v>35445.166610480956</v>
      </c>
      <c r="EO8" s="59">
        <f ca="1">SUM(Objects!EO28,Objects!EO109 )</f>
        <v>35561.204862500359</v>
      </c>
      <c r="EP8" s="59">
        <f ca="1">SUM(Objects!EP28,Objects!EP109 )</f>
        <v>35677.622993561643</v>
      </c>
      <c r="EQ8" s="59">
        <f ca="1">SUM(Objects!EQ28,Objects!EQ109 )</f>
        <v>35794.422247289964</v>
      </c>
      <c r="ER8" s="59">
        <f ca="1">SUM(Objects!ER28,Objects!ER109 )</f>
        <v>35911.60387138174</v>
      </c>
      <c r="ES8" s="59">
        <f ca="1">SUM(Objects!ES28,Objects!ES109 )</f>
        <v>36029.169117618054</v>
      </c>
      <c r="ET8" s="59">
        <f ca="1">SUM(Objects!ET28,Objects!ET109 )</f>
        <v>36147.119241877976</v>
      </c>
      <c r="EU8" s="59">
        <f ca="1">SUM(Objects!EU28,Objects!EU109 )</f>
        <v>36265.455504152</v>
      </c>
      <c r="EV8" s="59">
        <f ca="1">SUM(Objects!EV28,Objects!EV109 )</f>
        <v>36384.179168555507</v>
      </c>
      <c r="EW8" s="59">
        <f ca="1">SUM(Objects!EW28,Objects!EW109 )</f>
        <v>36503.291503342254</v>
      </c>
      <c r="EX8" s="59">
        <f ca="1">SUM(Objects!EX28,Objects!EX109 )</f>
        <v>36622.793780917957</v>
      </c>
      <c r="EY8" s="59">
        <f ca="1">SUM(Objects!EY28,Objects!EY109 )</f>
        <v>36742.687277853816</v>
      </c>
      <c r="EZ8" s="59">
        <f ca="1">SUM(Objects!EZ28,Objects!EZ109 )</f>
        <v>36862.973274900221</v>
      </c>
      <c r="FA8" s="59">
        <f ca="1">SUM(Objects!FA28,Objects!FA109 )</f>
        <v>36983.653057000396</v>
      </c>
      <c r="FB8" s="59">
        <f ca="1">SUM(Objects!FB28,Objects!FB109 )</f>
        <v>37104.727913304145</v>
      </c>
      <c r="FC8" s="59">
        <f ca="1">SUM(Objects!FC28,Objects!FC109 )</f>
        <v>37226.199137181597</v>
      </c>
      <c r="FD8" s="59">
        <f ca="1">SUM(Objects!FD28,Objects!FD109 )</f>
        <v>37348.068026237044</v>
      </c>
      <c r="FE8" s="59">
        <f ca="1">SUM(Objects!FE28,Objects!FE109 )</f>
        <v>37470.335882322805</v>
      </c>
      <c r="FF8" s="59">
        <f ca="1">SUM(Objects!FF28,Objects!FF109 )</f>
        <v>37593.004011553123</v>
      </c>
      <c r="FG8" s="59">
        <f ca="1">SUM(Objects!FG28,Objects!FG109 )</f>
        <v>37716.073724318107</v>
      </c>
      <c r="FH8" s="59">
        <f ca="1">SUM(Objects!FH28,Objects!FH109 )</f>
        <v>37839.546335297753</v>
      </c>
      <c r="FI8" s="59">
        <f ca="1">SUM(Objects!FI28,Objects!FI109 )</f>
        <v>37963.423163475978</v>
      </c>
      <c r="FJ8" s="59">
        <f ca="1">SUM(Objects!FJ28,Objects!FJ109 )</f>
        <v>38087.705532154694</v>
      </c>
      <c r="FK8" s="59">
        <f ca="1">SUM(Objects!FK28,Objects!FK109 )</f>
        <v>38212.394768967992</v>
      </c>
      <c r="FL8" s="59">
        <f ca="1">SUM(Objects!FL28,Objects!FL109 )</f>
        <v>38337.492205896247</v>
      </c>
      <c r="FM8" s="59">
        <f ca="1">SUM(Objects!FM28,Objects!FM109 )</f>
        <v>38462.999179280429</v>
      </c>
      <c r="FN8" s="59">
        <f ca="1">SUM(Objects!FN28,Objects!FN109 )</f>
        <v>38588.917029836324</v>
      </c>
      <c r="FO8" s="59">
        <f ca="1">SUM(Objects!FO28,Objects!FO109 )</f>
        <v>38715.247102668873</v>
      </c>
      <c r="FP8" s="59">
        <f ca="1">SUM(Objects!FP28,Objects!FP109 )</f>
        <v>38841.990747286538</v>
      </c>
      <c r="FQ8" s="59">
        <f ca="1">SUM(Objects!FQ28,Objects!FQ109 )</f>
        <v>38969.149317615738</v>
      </c>
      <c r="FR8" s="59">
        <f ca="1">SUM(Objects!FR28,Objects!FR109 )</f>
        <v>39096.724172015267</v>
      </c>
      <c r="FS8" s="59">
        <f ca="1">SUM(Objects!FS28,Objects!FS109 )</f>
        <v>39224.716673290852</v>
      </c>
      <c r="FT8" s="59">
        <f ca="1">SUM(Objects!FT28,Objects!FT109 )</f>
        <v>39353.128188709685</v>
      </c>
      <c r="FU8" s="59">
        <f ca="1">SUM(Objects!FU28,Objects!FU109 )</f>
        <v>39481.96009001504</v>
      </c>
      <c r="FV8" s="59">
        <f ca="1">SUM(Objects!FV28,Objects!FV109 )</f>
        <v>39611.213753440912</v>
      </c>
      <c r="FW8" s="59">
        <f ca="1">SUM(Objects!FW28,Objects!FW109 )</f>
        <v>39740.890559726737</v>
      </c>
      <c r="FX8" s="59">
        <f ca="1">SUM(Objects!FX28,Objects!FX109 )</f>
        <v>39870.991894132123</v>
      </c>
      <c r="FY8" s="59">
        <f ca="1">SUM(Objects!FY28,Objects!FY109 )</f>
        <v>40001.519146451676</v>
      </c>
      <c r="FZ8" s="59">
        <f ca="1">SUM(Objects!FZ28,Objects!FZ109 )</f>
        <v>40132.473711029801</v>
      </c>
      <c r="GA8" s="59">
        <f ca="1">SUM(Objects!GA28,Objects!GA109 )</f>
        <v>40263.85698677566</v>
      </c>
      <c r="GB8" s="59">
        <f ca="1">SUM(Objects!GB28,Objects!GB109 )</f>
        <v>40395.67037717803</v>
      </c>
      <c r="GC8" s="59">
        <f ca="1">SUM(Objects!GC28,Objects!GC109 )</f>
        <v>40527.915290320394</v>
      </c>
      <c r="GD8" s="59">
        <f ca="1">SUM(Objects!GD28,Objects!GD109 )</f>
        <v>40660.5931388959</v>
      </c>
      <c r="GE8" s="59">
        <f ca="1">SUM(Objects!GE28,Objects!GE109 )</f>
        <v>40793.705340222506</v>
      </c>
      <c r="GF8" s="59">
        <f ca="1">SUM(Objects!GF28,Objects!GF109 )</f>
        <v>40927.253316258088</v>
      </c>
      <c r="GG8" s="59">
        <f ca="1">SUM(Objects!GG28,Objects!GG109 )</f>
        <v>41061.23849361566</v>
      </c>
      <c r="GH8" s="59">
        <f ca="1">SUM(Objects!GH28,Objects!GH109 )</f>
        <v>41195.662303578567</v>
      </c>
      <c r="GI8" s="59">
        <f ca="1">SUM(Objects!GI28,Objects!GI109 )</f>
        <v>41330.52618211582</v>
      </c>
      <c r="GJ8" s="59">
        <f ca="1">SUM(Objects!GJ28,Objects!GJ109 )</f>
        <v>41465.831569897433</v>
      </c>
      <c r="GK8" s="59">
        <f ca="1">SUM(Objects!GK28,Objects!GK109 )</f>
        <v>41601.579912309768</v>
      </c>
      <c r="GL8" s="59">
        <f ca="1">SUM(Objects!GL28,Objects!GL109 )</f>
        <v>41737.772659471018</v>
      </c>
      <c r="GM8" s="59">
        <f ca="1">SUM(Objects!GM28,Objects!GM109 )</f>
        <v>41874.411266246701</v>
      </c>
      <c r="GN8" s="59">
        <f ca="1">SUM(Objects!GN28,Objects!GN109 )</f>
        <v>42011.497192265175</v>
      </c>
      <c r="GO8" s="59">
        <f ca="1">SUM(Objects!GO28,Objects!GO109 )</f>
        <v>42149.031901933224</v>
      </c>
      <c r="GP8" s="59">
        <f ca="1">SUM(Objects!GP28,Objects!GP109 )</f>
        <v>42287.016864451754</v>
      </c>
      <c r="GQ8" s="59">
        <f ca="1">SUM(Objects!GQ28,Objects!GQ109 )</f>
        <v>42425.45355383143</v>
      </c>
      <c r="GR8" s="59">
        <f ca="1">SUM(Objects!GR28,Objects!GR109 )</f>
        <v>42564.343448908439</v>
      </c>
      <c r="GS8" s="59">
        <f ca="1">SUM(Objects!GS28,Objects!GS109 )</f>
        <v>42703.688033360311</v>
      </c>
      <c r="GT8" s="59">
        <f ca="1">SUM(Objects!GT28,Objects!GT109 )</f>
        <v>42843.488795721736</v>
      </c>
      <c r="GU8" s="59">
        <f ca="1">SUM(Objects!GU28,Objects!GU109 )</f>
        <v>42983.747229400484</v>
      </c>
      <c r="GV8" s="59">
        <f ca="1">SUM(Objects!GV28,Objects!GV109 )</f>
        <v>43124.464832693353</v>
      </c>
      <c r="GW8" s="59">
        <f ca="1">SUM(Objects!GW28,Objects!GW109 )</f>
        <v>43265.643108802178</v>
      </c>
      <c r="GX8" s="59">
        <f ca="1">SUM(Objects!GX28,Objects!GX109 )</f>
        <v>43407.283565849888</v>
      </c>
      <c r="GY8" s="59">
        <f ca="1">SUM(Objects!GY28,Objects!GY109 )</f>
        <v>43549.387716896599</v>
      </c>
      <c r="GZ8" s="59">
        <f ca="1">SUM(Objects!GZ28,Objects!GZ109 )</f>
        <v>43691.957079955806</v>
      </c>
      <c r="HA8" s="59">
        <f ca="1">SUM(Objects!HA28,Objects!HA109 )</f>
        <v>43834.993178010584</v>
      </c>
      <c r="HB8" s="59">
        <f ca="1">SUM(Objects!HB28,Objects!HB109 )</f>
        <v>43978.497539029857</v>
      </c>
      <c r="HC8" s="59">
        <f ca="1">SUM(Objects!HC28,Objects!HC109 )</f>
        <v>44122.471695984714</v>
      </c>
      <c r="HD8" s="59">
        <f ca="1">SUM(Objects!HD28,Objects!HD109 )</f>
        <v>44266.917186864812</v>
      </c>
      <c r="HE8" s="59">
        <f ca="1">SUM(Objects!HE28,Objects!HE109 )</f>
        <v>44411.835554694757</v>
      </c>
      <c r="HF8" s="59">
        <f ca="1">SUM(Objects!HF28,Objects!HF109 )</f>
        <v>44557.228347550634</v>
      </c>
      <c r="HG8" s="59">
        <f ca="1">SUM(Objects!HG28,Objects!HG109 )</f>
        <v>44703.097118576537</v>
      </c>
      <c r="HH8" s="59">
        <f ca="1">SUM(Objects!HH28,Objects!HH109 )</f>
        <v>44849.443426001118</v>
      </c>
      <c r="HI8" s="59">
        <f ca="1">SUM(Objects!HI28,Objects!HI109 )</f>
        <v>44996.268833154289</v>
      </c>
      <c r="HJ8" s="59">
        <f ca="1">SUM(Objects!HJ28,Objects!HJ109 )</f>
        <v>45143.574908483904</v>
      </c>
      <c r="HK8" s="59">
        <f ca="1">SUM(Objects!HK28,Objects!HK109 )</f>
        <v>45291.363225572488</v>
      </c>
      <c r="HL8" s="59">
        <f ca="1">SUM(Objects!HL28,Objects!HL109 )</f>
        <v>45439.63536315407</v>
      </c>
      <c r="HM8" s="59">
        <f ca="1">SUM(Objects!HM28,Objects!HM109 )</f>
        <v>45588.392905131041</v>
      </c>
      <c r="HN8" s="59">
        <f ca="1">SUM(Objects!HN28,Objects!HN109 )</f>
        <v>45737.637440591083</v>
      </c>
      <c r="HO8" s="59">
        <f ca="1">SUM(Objects!HO28,Objects!HO109 )</f>
        <v>45887.37056382413</v>
      </c>
      <c r="HP8" s="59">
        <f ca="1">SUM(Objects!HP28,Objects!HP109 )</f>
        <v>46037.593874339436</v>
      </c>
      <c r="HQ8" s="59">
        <f ca="1">SUM(Objects!HQ28,Objects!HQ109 )</f>
        <v>46188.308976882581</v>
      </c>
      <c r="HR8" s="59">
        <f ca="1">SUM(Objects!HR28,Objects!HR109 )</f>
        <v>46339.517481452691</v>
      </c>
      <c r="HS8" s="59">
        <f ca="1">SUM(Objects!HS28,Objects!HS109 )</f>
        <v>46491.221003319624</v>
      </c>
      <c r="HT8" s="59">
        <f ca="1">SUM(Objects!HT28,Objects!HT109 )</f>
        <v>46643.421163041188</v>
      </c>
      <c r="HU8" s="59">
        <f ca="1">SUM(Objects!HU28,Objects!HU109 )</f>
        <v>46796.11958648049</v>
      </c>
      <c r="HV8" s="59">
        <f ca="1">SUM(Objects!HV28,Objects!HV109 )</f>
        <v>46949.3179048233</v>
      </c>
      <c r="HW8" s="59">
        <f ca="1">SUM(Objects!HW28,Objects!HW109 )</f>
        <v>47103.017754595421</v>
      </c>
      <c r="HX8" s="59">
        <f ca="1">SUM(Objects!HX28,Objects!HX109 )</f>
        <v>47257.220777680268</v>
      </c>
      <c r="HY8" s="59">
        <f ca="1">SUM(Objects!HY28,Objects!HY109 )</f>
        <v>47411.928621336323</v>
      </c>
      <c r="HZ8" s="59">
        <f ca="1">SUM(Objects!HZ28,Objects!HZ109 )</f>
        <v>47567.142938214754</v>
      </c>
      <c r="IA8" s="59">
        <f ca="1">SUM(Objects!IA28,Objects!IA109 )</f>
        <v>47722.865386377125</v>
      </c>
      <c r="IB8" s="59">
        <f ca="1">SUM(Objects!IB28,Objects!IB109 )</f>
        <v>47879.097629313037</v>
      </c>
      <c r="IC8" s="59">
        <f ca="1">SUM(Objects!IC28,Objects!IC109 )</f>
        <v>48035.841335957906</v>
      </c>
      <c r="ID8" s="59">
        <f ca="1">SUM(Objects!ID28,Objects!ID109 )</f>
        <v>48035.841335957906</v>
      </c>
      <c r="IE8" s="59">
        <f ca="1">SUM(Objects!IE28,Objects!IE109 )</f>
        <v>48035.841335957906</v>
      </c>
      <c r="IF8" s="59">
        <f ca="1">SUM(Objects!IF28,Objects!IF109 )</f>
        <v>48035.841335957906</v>
      </c>
      <c r="IG8" s="59">
        <f ca="1">SUM(Objects!IG28,Objects!IG109 )</f>
        <v>48035.841335957906</v>
      </c>
      <c r="IH8" s="59">
        <f ca="1">SUM(Objects!IH28,Objects!IH109 )</f>
        <v>48035.841335957906</v>
      </c>
      <c r="II8" s="59">
        <f ca="1">SUM(Objects!II28,Objects!II109 )</f>
        <v>48035.841335957906</v>
      </c>
      <c r="IJ8" s="59">
        <f ca="1">SUM(Objects!IJ28,Objects!IJ109 )</f>
        <v>48035.841335957906</v>
      </c>
      <c r="IK8" s="59">
        <f ca="1">SUM(Objects!IK28,Objects!IK109 )</f>
        <v>48035.841335957906</v>
      </c>
      <c r="IL8" s="59">
        <f ca="1">SUM(Objects!IL28,Objects!IL109 )</f>
        <v>48035.841335957906</v>
      </c>
    </row>
    <row r="9" spans="2:246" s="3" customFormat="1" ht="12" customHeight="1" x14ac:dyDescent="0.2">
      <c r="B9" s="51" t="s">
        <v>210</v>
      </c>
      <c r="C9" s="71" t="s">
        <v>283</v>
      </c>
      <c r="D9" s="71"/>
      <c r="E9" s="60"/>
      <c r="F9" s="60"/>
      <c r="G9" s="60">
        <f ca="1">SUM(G7:G8)</f>
        <v>0</v>
      </c>
      <c r="H9" s="60">
        <f t="shared" ref="H9:BS9" ca="1" si="8">SUM(H7:H8)</f>
        <v>0</v>
      </c>
      <c r="I9" s="60">
        <f t="shared" ca="1" si="8"/>
        <v>0</v>
      </c>
      <c r="J9" s="60">
        <f t="shared" ca="1" si="8"/>
        <v>0</v>
      </c>
      <c r="K9" s="60">
        <f t="shared" ca="1" si="8"/>
        <v>0</v>
      </c>
      <c r="L9" s="60">
        <f t="shared" ca="1" si="8"/>
        <v>0</v>
      </c>
      <c r="M9" s="60">
        <f t="shared" ca="1" si="8"/>
        <v>0</v>
      </c>
      <c r="N9" s="60">
        <f t="shared" ca="1" si="8"/>
        <v>0</v>
      </c>
      <c r="O9" s="60">
        <f t="shared" ca="1" si="8"/>
        <v>0</v>
      </c>
      <c r="P9" s="60">
        <f t="shared" ca="1" si="8"/>
        <v>0</v>
      </c>
      <c r="Q9" s="60">
        <f t="shared" ca="1" si="8"/>
        <v>0</v>
      </c>
      <c r="R9" s="60">
        <f t="shared" ca="1" si="8"/>
        <v>0</v>
      </c>
      <c r="S9" s="60">
        <f t="shared" ca="1" si="8"/>
        <v>23561.125705018698</v>
      </c>
      <c r="T9" s="60">
        <f t="shared" ca="1" si="8"/>
        <v>23636.363773061777</v>
      </c>
      <c r="U9" s="60">
        <f t="shared" ca="1" si="8"/>
        <v>23711.84209986643</v>
      </c>
      <c r="V9" s="60">
        <f t="shared" ca="1" si="8"/>
        <v>23789.468500657975</v>
      </c>
      <c r="W9" s="60">
        <f t="shared" ca="1" si="8"/>
        <v>23867.349030085948</v>
      </c>
      <c r="X9" s="60">
        <f t="shared" ca="1" si="8"/>
        <v>23945.48452010137</v>
      </c>
      <c r="Y9" s="60">
        <f t="shared" ca="1" si="8"/>
        <v>24023.875805378852</v>
      </c>
      <c r="Z9" s="60">
        <f t="shared" ca="1" si="8"/>
        <v>24102.523723325528</v>
      </c>
      <c r="AA9" s="60">
        <f t="shared" ca="1" si="8"/>
        <v>24181.429114089973</v>
      </c>
      <c r="AB9" s="60">
        <f t="shared" ca="1" si="8"/>
        <v>24260.59282057119</v>
      </c>
      <c r="AC9" s="60">
        <f t="shared" ca="1" si="8"/>
        <v>24340.015688427622</v>
      </c>
      <c r="AD9" s="60">
        <f t="shared" ca="1" si="8"/>
        <v>24419.698566086172</v>
      </c>
      <c r="AE9" s="60">
        <f t="shared" ca="1" si="8"/>
        <v>24499.642304751273</v>
      </c>
      <c r="AF9" s="60">
        <f t="shared" ca="1" si="8"/>
        <v>24579.847758413984</v>
      </c>
      <c r="AG9" s="60">
        <f t="shared" ca="1" si="8"/>
        <v>24660.315783861097</v>
      </c>
      <c r="AH9" s="60">
        <f t="shared" ca="1" si="8"/>
        <v>24741.047240684311</v>
      </c>
      <c r="AI9" s="60">
        <f t="shared" ca="1" si="8"/>
        <v>24822.042991289403</v>
      </c>
      <c r="AJ9" s="60">
        <f t="shared" ca="1" si="8"/>
        <v>24903.303900905441</v>
      </c>
      <c r="AK9" s="60">
        <f t="shared" ca="1" si="8"/>
        <v>24984.830837594025</v>
      </c>
      <c r="AL9" s="60">
        <f t="shared" ca="1" si="8"/>
        <v>25066.624672258564</v>
      </c>
      <c r="AM9" s="60">
        <f t="shared" ca="1" si="8"/>
        <v>25148.686278653586</v>
      </c>
      <c r="AN9" s="60">
        <f t="shared" ca="1" si="8"/>
        <v>25231.016533394057</v>
      </c>
      <c r="AO9" s="60">
        <f t="shared" ca="1" si="8"/>
        <v>25313.616315964748</v>
      </c>
      <c r="AP9" s="60">
        <f t="shared" ca="1" si="8"/>
        <v>25396.486508729642</v>
      </c>
      <c r="AQ9" s="60">
        <f t="shared" ca="1" si="8"/>
        <v>25479.627996941352</v>
      </c>
      <c r="AR9" s="60">
        <f t="shared" ca="1" si="8"/>
        <v>25563.041668750571</v>
      </c>
      <c r="AS9" s="60">
        <f t="shared" ca="1" si="8"/>
        <v>25646.728415215563</v>
      </c>
      <c r="AT9" s="60">
        <f t="shared" ca="1" si="8"/>
        <v>25730.689130311705</v>
      </c>
      <c r="AU9" s="60">
        <f t="shared" ca="1" si="8"/>
        <v>25814.924710940999</v>
      </c>
      <c r="AV9" s="60">
        <f t="shared" ca="1" si="8"/>
        <v>25899.436056941679</v>
      </c>
      <c r="AW9" s="60">
        <f t="shared" ca="1" si="8"/>
        <v>25984.224071097804</v>
      </c>
      <c r="AX9" s="60">
        <f t="shared" ca="1" si="8"/>
        <v>26069.28965914893</v>
      </c>
      <c r="AY9" s="60">
        <f t="shared" ca="1" si="8"/>
        <v>26154.633729799752</v>
      </c>
      <c r="AZ9" s="60">
        <f t="shared" ca="1" si="8"/>
        <v>26240.257194729838</v>
      </c>
      <c r="BA9" s="60">
        <f t="shared" ca="1" si="8"/>
        <v>26326.160968603363</v>
      </c>
      <c r="BB9" s="60">
        <f t="shared" ca="1" si="8"/>
        <v>26412.345969078851</v>
      </c>
      <c r="BC9" s="60">
        <f t="shared" ca="1" si="8"/>
        <v>26498.813116819023</v>
      </c>
      <c r="BD9" s="60">
        <f t="shared" ca="1" si="8"/>
        <v>26585.56333550061</v>
      </c>
      <c r="BE9" s="60">
        <f t="shared" ca="1" si="8"/>
        <v>26672.597551824208</v>
      </c>
      <c r="BF9" s="60">
        <f t="shared" ca="1" si="8"/>
        <v>26759.916695524196</v>
      </c>
      <c r="BG9" s="60">
        <f t="shared" ca="1" si="8"/>
        <v>26847.521699378663</v>
      </c>
      <c r="BH9" s="60">
        <f t="shared" ca="1" si="8"/>
        <v>26935.413499219369</v>
      </c>
      <c r="BI9" s="60">
        <f t="shared" ca="1" si="8"/>
        <v>27023.593033941739</v>
      </c>
      <c r="BJ9" s="60">
        <f t="shared" ca="1" si="8"/>
        <v>27112.061245514906</v>
      </c>
      <c r="BK9" s="60">
        <f t="shared" ca="1" si="8"/>
        <v>27200.819078991764</v>
      </c>
      <c r="BL9" s="60">
        <f t="shared" ca="1" si="8"/>
        <v>27289.867482519054</v>
      </c>
      <c r="BM9" s="60">
        <f t="shared" ca="1" si="8"/>
        <v>27379.207407347509</v>
      </c>
      <c r="BN9" s="60">
        <f t="shared" ca="1" si="8"/>
        <v>27468.839807842021</v>
      </c>
      <c r="BO9" s="60">
        <f t="shared" ca="1" si="8"/>
        <v>27558.765641491802</v>
      </c>
      <c r="BP9" s="60">
        <f t="shared" ca="1" si="8"/>
        <v>27648.985868920648</v>
      </c>
      <c r="BQ9" s="60">
        <f t="shared" ca="1" si="8"/>
        <v>27739.501453897188</v>
      </c>
      <c r="BR9" s="60">
        <f t="shared" ca="1" si="8"/>
        <v>27830.31336334518</v>
      </c>
      <c r="BS9" s="60">
        <f t="shared" ca="1" si="8"/>
        <v>27921.422567353817</v>
      </c>
      <c r="BT9" s="60">
        <f t="shared" ref="BT9:EE9" ca="1" si="9">SUM(BT7:BT8)</f>
        <v>28012.830039188149</v>
      </c>
      <c r="BU9" s="60">
        <f t="shared" ca="1" si="9"/>
        <v>28104.536755299421</v>
      </c>
      <c r="BV9" s="60">
        <f t="shared" ca="1" si="9"/>
        <v>28196.543695335517</v>
      </c>
      <c r="BW9" s="60">
        <f t="shared" ca="1" si="9"/>
        <v>28288.851842151445</v>
      </c>
      <c r="BX9" s="60">
        <f t="shared" ca="1" si="9"/>
        <v>28381.462181819825</v>
      </c>
      <c r="BY9" s="60">
        <f t="shared" ca="1" si="9"/>
        <v>28474.375703641424</v>
      </c>
      <c r="BZ9" s="60">
        <f t="shared" ca="1" si="9"/>
        <v>28567.593400155707</v>
      </c>
      <c r="CA9" s="60">
        <f t="shared" ca="1" si="9"/>
        <v>28661.116267151483</v>
      </c>
      <c r="CB9" s="60">
        <f t="shared" ca="1" si="9"/>
        <v>28754.945303677487</v>
      </c>
      <c r="CC9" s="60">
        <f t="shared" ca="1" si="9"/>
        <v>28849.081512053086</v>
      </c>
      <c r="CD9" s="60">
        <f t="shared" ca="1" si="9"/>
        <v>28943.525897878993</v>
      </c>
      <c r="CE9" s="60">
        <f t="shared" ca="1" si="9"/>
        <v>29038.279470047986</v>
      </c>
      <c r="CF9" s="60">
        <f t="shared" ca="1" si="9"/>
        <v>29133.343240755687</v>
      </c>
      <c r="CG9" s="60">
        <f t="shared" ca="1" si="9"/>
        <v>29228.718225511402</v>
      </c>
      <c r="CH9" s="60">
        <f t="shared" ca="1" si="9"/>
        <v>29324.405443148942</v>
      </c>
      <c r="CI9" s="60">
        <f t="shared" ca="1" si="9"/>
        <v>29420.405915837513</v>
      </c>
      <c r="CJ9" s="60">
        <f t="shared" ca="1" si="9"/>
        <v>29516.720669092632</v>
      </c>
      <c r="CK9" s="60">
        <f t="shared" ca="1" si="9"/>
        <v>29613.35073178709</v>
      </c>
      <c r="CL9" s="60">
        <f t="shared" ca="1" si="9"/>
        <v>29710.297136161949</v>
      </c>
      <c r="CM9" s="60">
        <f t="shared" ca="1" si="9"/>
        <v>29807.560917837553</v>
      </c>
      <c r="CN9" s="60">
        <f t="shared" ca="1" si="9"/>
        <v>29905.143115824598</v>
      </c>
      <c r="CO9" s="60">
        <f t="shared" ca="1" si="9"/>
        <v>30003.044772535228</v>
      </c>
      <c r="CP9" s="60">
        <f t="shared" ca="1" si="9"/>
        <v>30101.26693379417</v>
      </c>
      <c r="CQ9" s="60">
        <f t="shared" ca="1" si="9"/>
        <v>30199.810648849918</v>
      </c>
      <c r="CR9" s="60">
        <f t="shared" ca="1" si="9"/>
        <v>30298.676970385939</v>
      </c>
      <c r="CS9" s="60">
        <f t="shared" ca="1" si="9"/>
        <v>30397.866954531884</v>
      </c>
      <c r="CT9" s="60">
        <f t="shared" ca="1" si="9"/>
        <v>30497.381660874926</v>
      </c>
      <c r="CU9" s="60">
        <f t="shared" ca="1" si="9"/>
        <v>30597.222152471033</v>
      </c>
      <c r="CV9" s="60">
        <f t="shared" ca="1" si="9"/>
        <v>30697.389495856354</v>
      </c>
      <c r="CW9" s="60">
        <f t="shared" ca="1" si="9"/>
        <v>30797.884761058598</v>
      </c>
      <c r="CX9" s="60">
        <f t="shared" ca="1" si="9"/>
        <v>30898.709021608454</v>
      </c>
      <c r="CY9" s="60">
        <f t="shared" ca="1" si="9"/>
        <v>30999.863354551086</v>
      </c>
      <c r="CZ9" s="60">
        <f t="shared" ca="1" si="9"/>
        <v>31101.348840457606</v>
      </c>
      <c r="DA9" s="60">
        <f t="shared" ca="1" si="9"/>
        <v>31203.166563436658</v>
      </c>
      <c r="DB9" s="60">
        <f t="shared" ca="1" si="9"/>
        <v>31305.317611145954</v>
      </c>
      <c r="DC9" s="60">
        <f t="shared" ca="1" si="9"/>
        <v>31407.803074803942</v>
      </c>
      <c r="DD9" s="60">
        <f t="shared" ca="1" si="9"/>
        <v>31510.624049201397</v>
      </c>
      <c r="DE9" s="60">
        <f t="shared" ca="1" si="9"/>
        <v>31613.78163271318</v>
      </c>
      <c r="DF9" s="60">
        <f t="shared" ca="1" si="9"/>
        <v>31717.276927309944</v>
      </c>
      <c r="DG9" s="60">
        <f t="shared" ca="1" si="9"/>
        <v>31821.111038569903</v>
      </c>
      <c r="DH9" s="60">
        <f t="shared" ca="1" si="9"/>
        <v>31925.285075690634</v>
      </c>
      <c r="DI9" s="60">
        <f t="shared" ca="1" si="9"/>
        <v>32029.800151500967</v>
      </c>
      <c r="DJ9" s="60">
        <f t="shared" ca="1" si="9"/>
        <v>32134.657382472818</v>
      </c>
      <c r="DK9" s="60">
        <f t="shared" ca="1" si="9"/>
        <v>32239.857888733146</v>
      </c>
      <c r="DL9" s="60">
        <f t="shared" ca="1" si="9"/>
        <v>32345.402794075933</v>
      </c>
      <c r="DM9" s="60">
        <f t="shared" ca="1" si="9"/>
        <v>32451.29322597415</v>
      </c>
      <c r="DN9" s="60">
        <f t="shared" ca="1" si="9"/>
        <v>32557.530315591826</v>
      </c>
      <c r="DO9" s="60">
        <f t="shared" ca="1" si="9"/>
        <v>32664.115197796127</v>
      </c>
      <c r="DP9" s="60">
        <f t="shared" ca="1" si="9"/>
        <v>32771.049011169482</v>
      </c>
      <c r="DQ9" s="60">
        <f t="shared" ca="1" si="9"/>
        <v>32878.332898021734</v>
      </c>
      <c r="DR9" s="60">
        <f t="shared" ca="1" si="9"/>
        <v>32985.96800440237</v>
      </c>
      <c r="DS9" s="60">
        <f t="shared" ca="1" si="9"/>
        <v>33093.955480112723</v>
      </c>
      <c r="DT9" s="60">
        <f t="shared" ca="1" si="9"/>
        <v>33202.296478718286</v>
      </c>
      <c r="DU9" s="60">
        <f t="shared" ca="1" si="9"/>
        <v>33310.992157561028</v>
      </c>
      <c r="DV9" s="60">
        <f t="shared" ca="1" si="9"/>
        <v>33420.043677771755</v>
      </c>
      <c r="DW9" s="60">
        <f t="shared" ca="1" si="9"/>
        <v>33529.452204282497</v>
      </c>
      <c r="DX9" s="60">
        <f t="shared" ca="1" si="9"/>
        <v>33639.218905838992</v>
      </c>
      <c r="DY9" s="60">
        <f t="shared" ca="1" si="9"/>
        <v>33749.344955013141</v>
      </c>
      <c r="DZ9" s="60">
        <f t="shared" ca="1" si="9"/>
        <v>33859.831528215516</v>
      </c>
      <c r="EA9" s="60">
        <f t="shared" ca="1" si="9"/>
        <v>33970.679805707987</v>
      </c>
      <c r="EB9" s="60">
        <f t="shared" ca="1" si="9"/>
        <v>34081.890971616274</v>
      </c>
      <c r="EC9" s="60">
        <f t="shared" ca="1" si="9"/>
        <v>34193.466213942622</v>
      </c>
      <c r="ED9" s="60">
        <f t="shared" ca="1" si="9"/>
        <v>34305.406724578483</v>
      </c>
      <c r="EE9" s="60">
        <f t="shared" ca="1" si="9"/>
        <v>34417.713699317253</v>
      </c>
      <c r="EF9" s="60">
        <f t="shared" ref="EF9:GQ9" ca="1" si="10">SUM(EF7:EF8)</f>
        <v>34530.388337867043</v>
      </c>
      <c r="EG9" s="60">
        <f t="shared" ca="1" si="10"/>
        <v>34643.431843863495</v>
      </c>
      <c r="EH9" s="60">
        <f t="shared" ca="1" si="10"/>
        <v>34756.845424882638</v>
      </c>
      <c r="EI9" s="60">
        <f t="shared" ca="1" si="10"/>
        <v>34870.630292453818</v>
      </c>
      <c r="EJ9" s="60">
        <f t="shared" ca="1" si="10"/>
        <v>34984.787662072573</v>
      </c>
      <c r="EK9" s="60">
        <f t="shared" ca="1" si="10"/>
        <v>35099.318753213694</v>
      </c>
      <c r="EL9" s="60">
        <f t="shared" ca="1" si="10"/>
        <v>35214.224789344167</v>
      </c>
      <c r="EM9" s="60">
        <f t="shared" ca="1" si="10"/>
        <v>35329.50699793634</v>
      </c>
      <c r="EN9" s="60">
        <f t="shared" ca="1" si="10"/>
        <v>35445.166610480956</v>
      </c>
      <c r="EO9" s="60">
        <f t="shared" ca="1" si="10"/>
        <v>35561.204862500359</v>
      </c>
      <c r="EP9" s="60">
        <f t="shared" ca="1" si="10"/>
        <v>35677.622993561643</v>
      </c>
      <c r="EQ9" s="60">
        <f t="shared" ca="1" si="10"/>
        <v>35794.422247289964</v>
      </c>
      <c r="ER9" s="60">
        <f t="shared" ca="1" si="10"/>
        <v>35911.60387138174</v>
      </c>
      <c r="ES9" s="60">
        <f t="shared" ca="1" si="10"/>
        <v>36029.169117618054</v>
      </c>
      <c r="ET9" s="60">
        <f t="shared" ca="1" si="10"/>
        <v>36147.119241877976</v>
      </c>
      <c r="EU9" s="60">
        <f t="shared" ca="1" si="10"/>
        <v>36265.455504152</v>
      </c>
      <c r="EV9" s="60">
        <f t="shared" ca="1" si="10"/>
        <v>36384.179168555507</v>
      </c>
      <c r="EW9" s="60">
        <f t="shared" ca="1" si="10"/>
        <v>36503.291503342254</v>
      </c>
      <c r="EX9" s="60">
        <f t="shared" ca="1" si="10"/>
        <v>36622.793780917957</v>
      </c>
      <c r="EY9" s="60">
        <f t="shared" ca="1" si="10"/>
        <v>36742.687277853816</v>
      </c>
      <c r="EZ9" s="60">
        <f t="shared" ca="1" si="10"/>
        <v>36862.973274900221</v>
      </c>
      <c r="FA9" s="60">
        <f t="shared" ca="1" si="10"/>
        <v>36983.653057000396</v>
      </c>
      <c r="FB9" s="60">
        <f t="shared" ca="1" si="10"/>
        <v>37104.727913304145</v>
      </c>
      <c r="FC9" s="60">
        <f t="shared" ca="1" si="10"/>
        <v>37226.199137181597</v>
      </c>
      <c r="FD9" s="60">
        <f t="shared" ca="1" si="10"/>
        <v>37348.068026237044</v>
      </c>
      <c r="FE9" s="60">
        <f t="shared" ca="1" si="10"/>
        <v>37470.335882322805</v>
      </c>
      <c r="FF9" s="60">
        <f t="shared" ca="1" si="10"/>
        <v>37593.004011553123</v>
      </c>
      <c r="FG9" s="60">
        <f t="shared" ca="1" si="10"/>
        <v>37716.073724318107</v>
      </c>
      <c r="FH9" s="60">
        <f t="shared" ca="1" si="10"/>
        <v>37839.546335297753</v>
      </c>
      <c r="FI9" s="60">
        <f t="shared" ca="1" si="10"/>
        <v>37963.423163475978</v>
      </c>
      <c r="FJ9" s="60">
        <f t="shared" ca="1" si="10"/>
        <v>38087.705532154694</v>
      </c>
      <c r="FK9" s="60">
        <f t="shared" ca="1" si="10"/>
        <v>38212.394768967992</v>
      </c>
      <c r="FL9" s="60">
        <f t="shared" ca="1" si="10"/>
        <v>38337.492205896247</v>
      </c>
      <c r="FM9" s="60">
        <f t="shared" ca="1" si="10"/>
        <v>38462.999179280429</v>
      </c>
      <c r="FN9" s="60">
        <f t="shared" ca="1" si="10"/>
        <v>38588.917029836324</v>
      </c>
      <c r="FO9" s="60">
        <f t="shared" ca="1" si="10"/>
        <v>38715.247102668873</v>
      </c>
      <c r="FP9" s="60">
        <f t="shared" ca="1" si="10"/>
        <v>38841.990747286538</v>
      </c>
      <c r="FQ9" s="60">
        <f t="shared" ca="1" si="10"/>
        <v>38969.149317615738</v>
      </c>
      <c r="FR9" s="60">
        <f t="shared" ca="1" si="10"/>
        <v>39096.724172015267</v>
      </c>
      <c r="FS9" s="60">
        <f t="shared" ca="1" si="10"/>
        <v>39224.716673290852</v>
      </c>
      <c r="FT9" s="60">
        <f t="shared" ca="1" si="10"/>
        <v>39353.128188709685</v>
      </c>
      <c r="FU9" s="60">
        <f t="shared" ca="1" si="10"/>
        <v>39481.96009001504</v>
      </c>
      <c r="FV9" s="60">
        <f t="shared" ca="1" si="10"/>
        <v>39611.213753440912</v>
      </c>
      <c r="FW9" s="60">
        <f t="shared" ca="1" si="10"/>
        <v>39740.890559726737</v>
      </c>
      <c r="FX9" s="60">
        <f t="shared" ca="1" si="10"/>
        <v>39870.991894132123</v>
      </c>
      <c r="FY9" s="60">
        <f t="shared" ca="1" si="10"/>
        <v>40001.519146451676</v>
      </c>
      <c r="FZ9" s="60">
        <f t="shared" ca="1" si="10"/>
        <v>40132.473711029801</v>
      </c>
      <c r="GA9" s="60">
        <f t="shared" ca="1" si="10"/>
        <v>40263.85698677566</v>
      </c>
      <c r="GB9" s="60">
        <f t="shared" ca="1" si="10"/>
        <v>40395.67037717803</v>
      </c>
      <c r="GC9" s="60">
        <f t="shared" ca="1" si="10"/>
        <v>40527.915290320394</v>
      </c>
      <c r="GD9" s="60">
        <f t="shared" ca="1" si="10"/>
        <v>40660.5931388959</v>
      </c>
      <c r="GE9" s="60">
        <f t="shared" ca="1" si="10"/>
        <v>40793.705340222506</v>
      </c>
      <c r="GF9" s="60">
        <f t="shared" ca="1" si="10"/>
        <v>40927.253316258088</v>
      </c>
      <c r="GG9" s="60">
        <f t="shared" ca="1" si="10"/>
        <v>41061.23849361566</v>
      </c>
      <c r="GH9" s="60">
        <f t="shared" ca="1" si="10"/>
        <v>41195.662303578567</v>
      </c>
      <c r="GI9" s="60">
        <f t="shared" ca="1" si="10"/>
        <v>41330.52618211582</v>
      </c>
      <c r="GJ9" s="60">
        <f t="shared" ca="1" si="10"/>
        <v>41465.831569897433</v>
      </c>
      <c r="GK9" s="60">
        <f t="shared" ca="1" si="10"/>
        <v>41601.579912309768</v>
      </c>
      <c r="GL9" s="60">
        <f t="shared" ca="1" si="10"/>
        <v>41737.772659471018</v>
      </c>
      <c r="GM9" s="60">
        <f t="shared" ca="1" si="10"/>
        <v>41874.411266246701</v>
      </c>
      <c r="GN9" s="60">
        <f t="shared" ca="1" si="10"/>
        <v>42011.497192265175</v>
      </c>
      <c r="GO9" s="60">
        <f t="shared" ca="1" si="10"/>
        <v>42149.031901933224</v>
      </c>
      <c r="GP9" s="60">
        <f t="shared" ca="1" si="10"/>
        <v>42287.016864451754</v>
      </c>
      <c r="GQ9" s="60">
        <f t="shared" ca="1" si="10"/>
        <v>42425.45355383143</v>
      </c>
      <c r="GR9" s="60">
        <f t="shared" ref="GR9:IJ9" ca="1" si="11">SUM(GR7:GR8)</f>
        <v>42564.343448908439</v>
      </c>
      <c r="GS9" s="60">
        <f t="shared" ca="1" si="11"/>
        <v>42703.688033360311</v>
      </c>
      <c r="GT9" s="60">
        <f t="shared" ca="1" si="11"/>
        <v>42843.488795721736</v>
      </c>
      <c r="GU9" s="60">
        <f t="shared" ca="1" si="11"/>
        <v>42983.747229400484</v>
      </c>
      <c r="GV9" s="60">
        <f t="shared" ca="1" si="11"/>
        <v>43124.464832693353</v>
      </c>
      <c r="GW9" s="60">
        <f t="shared" ca="1" si="11"/>
        <v>43265.643108802178</v>
      </c>
      <c r="GX9" s="60">
        <f t="shared" ca="1" si="11"/>
        <v>43407.283565849888</v>
      </c>
      <c r="GY9" s="60">
        <f t="shared" ca="1" si="11"/>
        <v>43549.387716896599</v>
      </c>
      <c r="GZ9" s="60">
        <f t="shared" ca="1" si="11"/>
        <v>43691.957079955806</v>
      </c>
      <c r="HA9" s="60">
        <f t="shared" ca="1" si="11"/>
        <v>43834.993178010584</v>
      </c>
      <c r="HB9" s="60">
        <f t="shared" ca="1" si="11"/>
        <v>43978.497539029857</v>
      </c>
      <c r="HC9" s="60">
        <f t="shared" ca="1" si="11"/>
        <v>44122.471695984714</v>
      </c>
      <c r="HD9" s="60">
        <f t="shared" ca="1" si="11"/>
        <v>44266.917186864812</v>
      </c>
      <c r="HE9" s="60">
        <f t="shared" ca="1" si="11"/>
        <v>44411.835554694757</v>
      </c>
      <c r="HF9" s="60">
        <f t="shared" ca="1" si="11"/>
        <v>44557.228347550634</v>
      </c>
      <c r="HG9" s="60">
        <f t="shared" ca="1" si="11"/>
        <v>44703.097118576537</v>
      </c>
      <c r="HH9" s="60">
        <f t="shared" ca="1" si="11"/>
        <v>44849.443426001118</v>
      </c>
      <c r="HI9" s="60">
        <f t="shared" ca="1" si="11"/>
        <v>44996.268833154289</v>
      </c>
      <c r="HJ9" s="60">
        <f t="shared" ca="1" si="11"/>
        <v>45143.574908483904</v>
      </c>
      <c r="HK9" s="60">
        <f t="shared" ca="1" si="11"/>
        <v>45291.363225572488</v>
      </c>
      <c r="HL9" s="60">
        <f t="shared" ca="1" si="11"/>
        <v>45439.63536315407</v>
      </c>
      <c r="HM9" s="60">
        <f t="shared" ca="1" si="11"/>
        <v>45588.392905131041</v>
      </c>
      <c r="HN9" s="60">
        <f t="shared" ca="1" si="11"/>
        <v>45737.637440591083</v>
      </c>
      <c r="HO9" s="60">
        <f t="shared" ca="1" si="11"/>
        <v>45887.37056382413</v>
      </c>
      <c r="HP9" s="60">
        <f t="shared" ca="1" si="11"/>
        <v>46037.593874339436</v>
      </c>
      <c r="HQ9" s="60">
        <f t="shared" ca="1" si="11"/>
        <v>46188.308976882581</v>
      </c>
      <c r="HR9" s="60">
        <f t="shared" ca="1" si="11"/>
        <v>46339.517481452691</v>
      </c>
      <c r="HS9" s="60">
        <f t="shared" ca="1" si="11"/>
        <v>46491.221003319624</v>
      </c>
      <c r="HT9" s="60">
        <f t="shared" ca="1" si="11"/>
        <v>46643.421163041188</v>
      </c>
      <c r="HU9" s="60">
        <f t="shared" ca="1" si="11"/>
        <v>46796.11958648049</v>
      </c>
      <c r="HV9" s="60">
        <f t="shared" ca="1" si="11"/>
        <v>46949.3179048233</v>
      </c>
      <c r="HW9" s="60">
        <f t="shared" ca="1" si="11"/>
        <v>47103.017754595421</v>
      </c>
      <c r="HX9" s="60">
        <f t="shared" ca="1" si="11"/>
        <v>47257.220777680268</v>
      </c>
      <c r="HY9" s="60">
        <f t="shared" ca="1" si="11"/>
        <v>47411.928621336323</v>
      </c>
      <c r="HZ9" s="60">
        <f t="shared" ca="1" si="11"/>
        <v>47567.142938214754</v>
      </c>
      <c r="IA9" s="60">
        <f t="shared" ca="1" si="11"/>
        <v>47722.865386377125</v>
      </c>
      <c r="IB9" s="60">
        <f t="shared" ca="1" si="11"/>
        <v>47879.097629313037</v>
      </c>
      <c r="IC9" s="60">
        <f t="shared" ca="1" si="11"/>
        <v>48035.841335957906</v>
      </c>
      <c r="ID9" s="60">
        <f t="shared" ca="1" si="11"/>
        <v>48035.841335957906</v>
      </c>
      <c r="IE9" s="60">
        <f t="shared" ca="1" si="11"/>
        <v>48035.841335957906</v>
      </c>
      <c r="IF9" s="60">
        <f t="shared" ca="1" si="11"/>
        <v>48035.841335957906</v>
      </c>
      <c r="IG9" s="60">
        <f t="shared" ca="1" si="11"/>
        <v>48035.841335957906</v>
      </c>
      <c r="IH9" s="60">
        <f t="shared" ca="1" si="11"/>
        <v>48035.841335957906</v>
      </c>
      <c r="II9" s="60">
        <f t="shared" ca="1" si="11"/>
        <v>48035.841335957906</v>
      </c>
      <c r="IJ9" s="60">
        <f t="shared" ca="1" si="11"/>
        <v>48035.841335957906</v>
      </c>
      <c r="IK9" s="60">
        <f ca="1">SUM(IK7:IK8)</f>
        <v>48035.841335957906</v>
      </c>
      <c r="IL9" s="60">
        <f ca="1">SUM(IL7:IL8)</f>
        <v>48035.841335957906</v>
      </c>
    </row>
    <row r="10" spans="2:246" ht="12" customHeight="1" x14ac:dyDescent="0.3">
      <c r="B10" s="7" t="s">
        <v>211</v>
      </c>
      <c r="C10" s="13" t="s">
        <v>283</v>
      </c>
      <c r="D10" s="13"/>
      <c r="G10" s="59">
        <f ca="1">-SUM(Objects!G64,Objects!G145 )</f>
        <v>0</v>
      </c>
      <c r="H10" s="59">
        <f ca="1">-SUM(Objects!H64,Objects!H145 )</f>
        <v>0</v>
      </c>
      <c r="I10" s="59">
        <f ca="1">-SUM(Objects!I64,Objects!I145 )</f>
        <v>0</v>
      </c>
      <c r="J10" s="59">
        <f ca="1">-SUM(Objects!J64,Objects!J145 )</f>
        <v>0</v>
      </c>
      <c r="K10" s="59">
        <f ca="1">-SUM(Objects!K64,Objects!K145 )</f>
        <v>0</v>
      </c>
      <c r="L10" s="59">
        <f ca="1">-SUM(Objects!L64,Objects!L145 )</f>
        <v>0</v>
      </c>
      <c r="M10" s="59">
        <f ca="1">-SUM(Objects!M64,Objects!M145 )</f>
        <v>0</v>
      </c>
      <c r="N10" s="59">
        <f ca="1">-SUM(Objects!N64,Objects!N145 )</f>
        <v>0</v>
      </c>
      <c r="O10" s="59">
        <f ca="1">-SUM(Objects!O64,Objects!O145 )</f>
        <v>0</v>
      </c>
      <c r="P10" s="59">
        <f ca="1">-SUM(Objects!P64,Objects!P145 )</f>
        <v>0</v>
      </c>
      <c r="Q10" s="59">
        <f ca="1">-SUM(Objects!Q64,Objects!Q145 )</f>
        <v>0</v>
      </c>
      <c r="R10" s="59">
        <f ca="1">-SUM(Objects!R64,Objects!R145 )</f>
        <v>0</v>
      </c>
      <c r="S10" s="59">
        <f ca="1">-SUM(Objects!S64,Objects!S145 )</f>
        <v>-23011.421127526883</v>
      </c>
      <c r="T10" s="59">
        <f ca="1">-SUM(Objects!T64,Objects!T145 )</f>
        <v>-23084.27203092679</v>
      </c>
      <c r="U10" s="59">
        <f ca="1">-SUM(Objects!U64,Objects!U145 )</f>
        <v>-23157.355570122443</v>
      </c>
      <c r="V10" s="59">
        <f ca="1">-SUM(Objects!V64,Objects!V145 )</f>
        <v>-23232.519028893192</v>
      </c>
      <c r="W10" s="59">
        <f ca="1">-SUM(Objects!W64,Objects!W145 )</f>
        <v>-23307.928553269092</v>
      </c>
      <c r="X10" s="59">
        <f ca="1">-SUM(Objects!X64,Objects!X145 )</f>
        <v>-23383.584948804906</v>
      </c>
      <c r="Y10" s="59">
        <f ca="1">-SUM(Objects!Y64,Objects!Y145 )</f>
        <v>-23459.489023692549</v>
      </c>
      <c r="Z10" s="59">
        <f ca="1">-SUM(Objects!Z64,Objects!Z145 )</f>
        <v>-23535.641588769788</v>
      </c>
      <c r="AA10" s="59">
        <f ca="1">-SUM(Objects!AA64,Objects!AA145 )</f>
        <v>-23612.043457528838</v>
      </c>
      <c r="AB10" s="59">
        <f ca="1">-SUM(Objects!AB64,Objects!AB145 )</f>
        <v>-23688.695446125086</v>
      </c>
      <c r="AC10" s="59">
        <f ca="1">-SUM(Objects!AC64,Objects!AC145 )</f>
        <v>-23765.598373385776</v>
      </c>
      <c r="AD10" s="59">
        <f ca="1">-SUM(Objects!AD64,Objects!AD145 )</f>
        <v>-23842.753060818806</v>
      </c>
      <c r="AE10" s="59">
        <f ca="1">-SUM(Objects!AE64,Objects!AE145 )</f>
        <v>-23920.160332621475</v>
      </c>
      <c r="AF10" s="59">
        <f ca="1">-SUM(Objects!AF64,Objects!AF145 )</f>
        <v>-23997.821015689275</v>
      </c>
      <c r="AG10" s="59">
        <f ca="1">-SUM(Objects!AG64,Objects!AG145 )</f>
        <v>-24075.735939624748</v>
      </c>
      <c r="AH10" s="59">
        <f ca="1">-SUM(Objects!AH64,Objects!AH145 )</f>
        <v>-24153.905936746334</v>
      </c>
      <c r="AI10" s="59">
        <f ca="1">-SUM(Objects!AI64,Objects!AI145 )</f>
        <v>-24232.331842097272</v>
      </c>
      <c r="AJ10" s="59">
        <f ca="1">-SUM(Objects!AJ64,Objects!AJ145 )</f>
        <v>-24311.01449345451</v>
      </c>
      <c r="AK10" s="59">
        <f ca="1">-SUM(Objects!AK64,Objects!AK145 )</f>
        <v>-24389.954731337668</v>
      </c>
      <c r="AL10" s="59">
        <f ca="1">-SUM(Objects!AL64,Objects!AL145 )</f>
        <v>-24469.153399017996</v>
      </c>
      <c r="AM10" s="59">
        <f ca="1">-SUM(Objects!AM64,Objects!AM145 )</f>
        <v>-24548.611342527405</v>
      </c>
      <c r="AN10" s="59">
        <f ca="1">-SUM(Objects!AN64,Objects!AN145 )</f>
        <v>-24628.329410667509</v>
      </c>
      <c r="AO10" s="59">
        <f ca="1">-SUM(Objects!AO64,Objects!AO145 )</f>
        <v>-24708.308455018625</v>
      </c>
      <c r="AP10" s="59">
        <f ca="1">-SUM(Objects!AP64,Objects!AP145 )</f>
        <v>-24788.549329948983</v>
      </c>
      <c r="AQ10" s="59">
        <f ca="1">-SUM(Objects!AQ64,Objects!AQ145 )</f>
        <v>-24869.05289262376</v>
      </c>
      <c r="AR10" s="59">
        <f ca="1">-SUM(Objects!AR64,Objects!AR145 )</f>
        <v>-24949.820003014273</v>
      </c>
      <c r="AS10" s="59">
        <f ca="1">-SUM(Objects!AS64,Objects!AS145 )</f>
        <v>-25030.85152390716</v>
      </c>
      <c r="AT10" s="59">
        <f ca="1">-SUM(Objects!AT64,Objects!AT145 )</f>
        <v>-25112.148320913606</v>
      </c>
      <c r="AU10" s="59">
        <f ca="1">-SUM(Objects!AU64,Objects!AU145 )</f>
        <v>-25193.71126247858</v>
      </c>
      <c r="AV10" s="59">
        <f ca="1">-SUM(Objects!AV64,Objects!AV145 )</f>
        <v>-25275.541219890118</v>
      </c>
      <c r="AW10" s="59">
        <f ca="1">-SUM(Objects!AW64,Objects!AW145 )</f>
        <v>-25357.639067288594</v>
      </c>
      <c r="AX10" s="59">
        <f ca="1">-SUM(Objects!AX64,Objects!AX145 )</f>
        <v>-25440.005681676135</v>
      </c>
      <c r="AY10" s="59">
        <f ca="1">-SUM(Objects!AY64,Objects!AY145 )</f>
        <v>-25522.641942925926</v>
      </c>
      <c r="AZ10" s="59">
        <f ca="1">-SUM(Objects!AZ64,Objects!AZ145 )</f>
        <v>-25605.548733791627</v>
      </c>
      <c r="BA10" s="59">
        <f ca="1">-SUM(Objects!BA64,Objects!BA145 )</f>
        <v>-25688.7269399168</v>
      </c>
      <c r="BB10" s="59">
        <f ca="1">-SUM(Objects!BB64,Objects!BB145 )</f>
        <v>-25772.17744984437</v>
      </c>
      <c r="BC10" s="59">
        <f ca="1">-SUM(Objects!BC64,Objects!BC145 )</f>
        <v>-25855.901155026128</v>
      </c>
      <c r="BD10" s="59">
        <f ca="1">-SUM(Objects!BD64,Objects!BD145 )</f>
        <v>-25939.898949832263</v>
      </c>
      <c r="BE10" s="59">
        <f ca="1">-SUM(Objects!BE64,Objects!BE145 )</f>
        <v>-26024.171731560866</v>
      </c>
      <c r="BF10" s="59">
        <f ca="1">-SUM(Objects!BF64,Objects!BF145 )</f>
        <v>-26108.720400447579</v>
      </c>
      <c r="BG10" s="59">
        <f ca="1">-SUM(Objects!BG64,Objects!BG145 )</f>
        <v>-26193.545859675149</v>
      </c>
      <c r="BH10" s="59">
        <f ca="1">-SUM(Objects!BH64,Objects!BH145 )</f>
        <v>-26278.64901538314</v>
      </c>
      <c r="BI10" s="59">
        <f ca="1">-SUM(Objects!BI64,Objects!BI145 )</f>
        <v>-26364.030776677559</v>
      </c>
      <c r="BJ10" s="59">
        <f ca="1">-SUM(Objects!BJ64,Objects!BJ145 )</f>
        <v>-26449.692055640608</v>
      </c>
      <c r="BK10" s="59">
        <f ca="1">-SUM(Objects!BK64,Objects!BK145 )</f>
        <v>-26535.63376734039</v>
      </c>
      <c r="BL10" s="59">
        <f ca="1">-SUM(Objects!BL64,Objects!BL145 )</f>
        <v>-26621.856829840704</v>
      </c>
      <c r="BM10" s="59">
        <f ca="1">-SUM(Objects!BM64,Objects!BM145 )</f>
        <v>-26708.362164210885</v>
      </c>
      <c r="BN10" s="59">
        <f ca="1">-SUM(Objects!BN64,Objects!BN145 )</f>
        <v>-26795.150694535558</v>
      </c>
      <c r="BO10" s="59">
        <f ca="1">-SUM(Objects!BO64,Objects!BO145 )</f>
        <v>-26882.223347924592</v>
      </c>
      <c r="BP10" s="59">
        <f ca="1">-SUM(Objects!BP64,Objects!BP145 )</f>
        <v>-26969.581054522969</v>
      </c>
      <c r="BQ10" s="59">
        <f ca="1">-SUM(Objects!BQ64,Objects!BQ145 )</f>
        <v>-27057.224747520711</v>
      </c>
      <c r="BR10" s="59">
        <f ca="1">-SUM(Objects!BR64,Objects!BR145 )</f>
        <v>-27145.155363162889</v>
      </c>
      <c r="BS10" s="59">
        <f ca="1">-SUM(Objects!BS64,Objects!BS145 )</f>
        <v>-27233.373840759567</v>
      </c>
      <c r="BT10" s="59">
        <f ca="1">-SUM(Objects!BT64,Objects!BT145 )</f>
        <v>-27321.881122695875</v>
      </c>
      <c r="BU10" s="59">
        <f ca="1">-SUM(Objects!BU64,Objects!BU145 )</f>
        <v>-27410.678154442074</v>
      </c>
      <c r="BV10" s="59">
        <f ca="1">-SUM(Objects!BV64,Objects!BV145 )</f>
        <v>-27499.76588456364</v>
      </c>
      <c r="BW10" s="59">
        <f ca="1">-SUM(Objects!BW64,Objects!BW145 )</f>
        <v>-27589.145264731407</v>
      </c>
      <c r="BX10" s="59">
        <f ca="1">-SUM(Objects!BX64,Objects!BX145 )</f>
        <v>-27678.817249731743</v>
      </c>
      <c r="BY10" s="59">
        <f ca="1">-SUM(Objects!BY64,Objects!BY145 )</f>
        <v>-27768.782797476728</v>
      </c>
      <c r="BZ10" s="59">
        <f ca="1">-SUM(Objects!BZ64,Objects!BZ145 )</f>
        <v>-27859.042869014382</v>
      </c>
      <c r="CA10" s="59">
        <f ca="1">-SUM(Objects!CA64,Objects!CA145 )</f>
        <v>-27949.598428538982</v>
      </c>
      <c r="CB10" s="59">
        <f ca="1">-SUM(Objects!CB64,Objects!CB145 )</f>
        <v>-28040.450443401296</v>
      </c>
      <c r="CC10" s="59">
        <f ca="1">-SUM(Objects!CC64,Objects!CC145 )</f>
        <v>-28131.599884118958</v>
      </c>
      <c r="CD10" s="59">
        <f ca="1">-SUM(Objects!CD64,Objects!CD145 )</f>
        <v>-28223.047724386823</v>
      </c>
      <c r="CE10" s="59">
        <f ca="1">-SUM(Objects!CE64,Objects!CE145 )</f>
        <v>-28314.794941087363</v>
      </c>
      <c r="CF10" s="59">
        <f ca="1">-SUM(Objects!CF64,Objects!CF145 )</f>
        <v>-28406.842514301115</v>
      </c>
      <c r="CG10" s="59">
        <f ca="1">-SUM(Objects!CG64,Objects!CG145 )</f>
        <v>-28499.191427317164</v>
      </c>
      <c r="CH10" s="59">
        <f ca="1">-SUM(Objects!CH64,Objects!CH145 )</f>
        <v>-28591.842666643592</v>
      </c>
      <c r="CI10" s="59">
        <f ca="1">-SUM(Objects!CI64,Objects!CI145 )</f>
        <v>-28684.797222018082</v>
      </c>
      <c r="CJ10" s="59">
        <f ca="1">-SUM(Objects!CJ64,Objects!CJ145 )</f>
        <v>-28778.056086418426</v>
      </c>
      <c r="CK10" s="59">
        <f ca="1">-SUM(Objects!CK64,Objects!CK145 )</f>
        <v>-28871.620256073205</v>
      </c>
      <c r="CL10" s="59">
        <f ca="1">-SUM(Objects!CL64,Objects!CL145 )</f>
        <v>-28965.490730472367</v>
      </c>
      <c r="CM10" s="59">
        <f ca="1">-SUM(Objects!CM64,Objects!CM145 )</f>
        <v>-29059.668512377953</v>
      </c>
      <c r="CN10" s="59">
        <f ca="1">-SUM(Objects!CN64,Objects!CN145 )</f>
        <v>-29154.15460783476</v>
      </c>
      <c r="CO10" s="59">
        <f ca="1">-SUM(Objects!CO64,Objects!CO145 )</f>
        <v>-29248.950026181126</v>
      </c>
      <c r="CP10" s="59">
        <f ca="1">-SUM(Objects!CP64,Objects!CP145 )</f>
        <v>-29344.055780059709</v>
      </c>
      <c r="CQ10" s="59">
        <f ca="1">-SUM(Objects!CQ64,Objects!CQ145 )</f>
        <v>-29439.472885428262</v>
      </c>
      <c r="CR10" s="59">
        <f ca="1">-SUM(Objects!CR64,Objects!CR145 )</f>
        <v>-29535.20236157058</v>
      </c>
      <c r="CS10" s="59">
        <f ca="1">-SUM(Objects!CS64,Objects!CS145 )</f>
        <v>-29631.245231107274</v>
      </c>
      <c r="CT10" s="59">
        <f ca="1">-SUM(Objects!CT64,Objects!CT145 )</f>
        <v>-29727.60252000676</v>
      </c>
      <c r="CU10" s="59">
        <f ca="1">-SUM(Objects!CU64,Objects!CU145 )</f>
        <v>-29824.275257596222</v>
      </c>
      <c r="CV10" s="59">
        <f ca="1">-SUM(Objects!CV64,Objects!CV145 )</f>
        <v>-29921.264476572585</v>
      </c>
      <c r="CW10" s="59">
        <f ca="1">-SUM(Objects!CW64,Objects!CW145 )</f>
        <v>-30018.571213013558</v>
      </c>
      <c r="CX10" s="59">
        <f ca="1">-SUM(Objects!CX64,Objects!CX145 )</f>
        <v>-30116.196506388689</v>
      </c>
      <c r="CY10" s="59">
        <f ca="1">-SUM(Objects!CY64,Objects!CY145 )</f>
        <v>-30214.141399570493</v>
      </c>
      <c r="CZ10" s="59">
        <f ca="1">-SUM(Objects!CZ64,Objects!CZ145 )</f>
        <v>-30312.406938845575</v>
      </c>
      <c r="DA10" s="59">
        <f ca="1">-SUM(Objects!DA64,Objects!DA145 )</f>
        <v>-30410.994173925788</v>
      </c>
      <c r="DB10" s="59">
        <f ca="1">-SUM(Objects!DB64,Objects!DB145 )</f>
        <v>-30509.904157959514</v>
      </c>
      <c r="DC10" s="59">
        <f ca="1">-SUM(Objects!DC64,Objects!DC145 )</f>
        <v>-30609.137947542826</v>
      </c>
      <c r="DD10" s="59">
        <f ca="1">-SUM(Objects!DD64,Objects!DD145 )</f>
        <v>-30708.69660273083</v>
      </c>
      <c r="DE10" s="59">
        <f ca="1">-SUM(Objects!DE64,Objects!DE145 )</f>
        <v>-30808.581187048989</v>
      </c>
      <c r="DF10" s="59">
        <f ca="1">-SUM(Objects!DF64,Objects!DF145 )</f>
        <v>-30908.792767504448</v>
      </c>
      <c r="DG10" s="59">
        <f ca="1">-SUM(Objects!DG64,Objects!DG145 )</f>
        <v>-31009.332414597495</v>
      </c>
      <c r="DH10" s="59">
        <f ca="1">-SUM(Objects!DH64,Objects!DH145 )</f>
        <v>-31110.201202332915</v>
      </c>
      <c r="DI10" s="59">
        <f ca="1">-SUM(Objects!DI64,Objects!DI145 )</f>
        <v>-31211.400208231535</v>
      </c>
      <c r="DJ10" s="59">
        <f ca="1">-SUM(Objects!DJ64,Objects!DJ145 )</f>
        <v>-31312.930513341664</v>
      </c>
      <c r="DK10" s="59">
        <f ca="1">-SUM(Objects!DK64,Objects!DK145 )</f>
        <v>-31414.793202250738</v>
      </c>
      <c r="DL10" s="59">
        <f ca="1">-SUM(Objects!DL64,Objects!DL145 )</f>
        <v>-31516.989363096822</v>
      </c>
      <c r="DM10" s="59">
        <f ca="1">-SUM(Objects!DM64,Objects!DM145 )</f>
        <v>-31619.520087580255</v>
      </c>
      <c r="DN10" s="59">
        <f ca="1">-SUM(Objects!DN64,Objects!DN145 )</f>
        <v>-31722.386470975325</v>
      </c>
      <c r="DO10" s="59">
        <f ca="1">-SUM(Objects!DO64,Objects!DO145 )</f>
        <v>-31825.589612141965</v>
      </c>
      <c r="DP10" s="59">
        <f ca="1">-SUM(Objects!DP64,Objects!DP145 )</f>
        <v>-31929.130613537487</v>
      </c>
      <c r="DQ10" s="59">
        <f ca="1">-SUM(Objects!DQ64,Objects!DQ145 )</f>
        <v>-32033.010581228373</v>
      </c>
      <c r="DR10" s="59">
        <f ca="1">-SUM(Objects!DR64,Objects!DR145 )</f>
        <v>-32137.230624902051</v>
      </c>
      <c r="DS10" s="59">
        <f ca="1">-SUM(Objects!DS64,Objects!DS145 )</f>
        <v>-32241.791857878816</v>
      </c>
      <c r="DT10" s="59">
        <f ca="1">-SUM(Objects!DT64,Objects!DT145 )</f>
        <v>-32346.695397123651</v>
      </c>
      <c r="DU10" s="59">
        <f ca="1">-SUM(Objects!DU64,Objects!DU145 )</f>
        <v>-32451.942363258211</v>
      </c>
      <c r="DV10" s="59">
        <f ca="1">-SUM(Objects!DV64,Objects!DV145 )</f>
        <v>-32557.533880572759</v>
      </c>
      <c r="DW10" s="59">
        <f ca="1">-SUM(Objects!DW64,Objects!DW145 )</f>
        <v>-32663.471077038193</v>
      </c>
      <c r="DX10" s="59">
        <f ca="1">-SUM(Objects!DX64,Objects!DX145 )</f>
        <v>-32769.755084318116</v>
      </c>
      <c r="DY10" s="59">
        <f ca="1">-SUM(Objects!DY64,Objects!DY145 )</f>
        <v>-32876.387037780885</v>
      </c>
      <c r="DZ10" s="59">
        <f ca="1">-SUM(Objects!DZ64,Objects!DZ145 )</f>
        <v>-32983.368076511753</v>
      </c>
      <c r="EA10" s="59">
        <f ca="1">-SUM(Objects!EA64,Objects!EA145 )</f>
        <v>-33090.699343325061</v>
      </c>
      <c r="EB10" s="59">
        <f ca="1">-SUM(Objects!EB64,Objects!EB145 )</f>
        <v>-33198.381984776403</v>
      </c>
      <c r="EC10" s="59">
        <f ca="1">-SUM(Objects!EC64,Objects!EC145 )</f>
        <v>-33306.41715117493</v>
      </c>
      <c r="ED10" s="59">
        <f ca="1">-SUM(Objects!ED64,Objects!ED145 )</f>
        <v>-33414.805996595562</v>
      </c>
      <c r="EE10" s="59">
        <f ca="1">-SUM(Objects!EE64,Objects!EE145 )</f>
        <v>-33523.549678891395</v>
      </c>
      <c r="EF10" s="59">
        <f ca="1">-SUM(Objects!EF64,Objects!EF145 )</f>
        <v>-33632.649359706025</v>
      </c>
      <c r="EG10" s="59">
        <f ca="1">-SUM(Objects!EG64,Objects!EG145 )</f>
        <v>-33742.10620448595</v>
      </c>
      <c r="EH10" s="59">
        <f ca="1">-SUM(Objects!EH64,Objects!EH145 )</f>
        <v>-33851.921382493078</v>
      </c>
      <c r="EI10" s="59">
        <f ca="1">-SUM(Objects!EI64,Objects!EI145 )</f>
        <v>-33962.096066817139</v>
      </c>
      <c r="EJ10" s="59">
        <f ca="1">-SUM(Objects!EJ64,Objects!EJ145 )</f>
        <v>-34072.631434388262</v>
      </c>
      <c r="EK10" s="59">
        <f ca="1">-SUM(Objects!EK64,Objects!EK145 )</f>
        <v>-34183.528665989543</v>
      </c>
      <c r="EL10" s="59">
        <f ca="1">-SUM(Objects!EL64,Objects!EL145 )</f>
        <v>-34294.788946269648</v>
      </c>
      <c r="EM10" s="59">
        <f ca="1">-SUM(Objects!EM64,Objects!EM145 )</f>
        <v>-34406.413463755482</v>
      </c>
      <c r="EN10" s="59">
        <f ca="1">-SUM(Objects!EN64,Objects!EN145 )</f>
        <v>-34518.403410864885</v>
      </c>
      <c r="EO10" s="59">
        <f ca="1">-SUM(Objects!EO64,Objects!EO145 )</f>
        <v>-34630.75998391935</v>
      </c>
      <c r="EP10" s="59">
        <f ca="1">-SUM(Objects!EP64,Objects!EP145 )</f>
        <v>-34743.4843831568</v>
      </c>
      <c r="EQ10" s="59">
        <f ca="1">-SUM(Objects!EQ64,Objects!EQ145 )</f>
        <v>-34856.577812744465</v>
      </c>
      <c r="ER10" s="59">
        <f ca="1">-SUM(Objects!ER64,Objects!ER145 )</f>
        <v>-34970.041480791682</v>
      </c>
      <c r="ES10" s="59">
        <f ca="1">-SUM(Objects!ES64,Objects!ES145 )</f>
        <v>-35083.876599362811</v>
      </c>
      <c r="ET10" s="59">
        <f ca="1">-SUM(Objects!ET64,Objects!ET145 )</f>
        <v>-35198.084384490234</v>
      </c>
      <c r="EU10" s="59">
        <f ca="1">-SUM(Objects!EU64,Objects!EU145 )</f>
        <v>-35312.666056187249</v>
      </c>
      <c r="EV10" s="59">
        <f ca="1">-SUM(Objects!EV64,Objects!EV145 )</f>
        <v>-35427.622838461211</v>
      </c>
      <c r="EW10" s="59">
        <f ca="1">-SUM(Objects!EW64,Objects!EW145 )</f>
        <v>-35542.955959326544</v>
      </c>
      <c r="EX10" s="59">
        <f ca="1">-SUM(Objects!EX64,Objects!EX145 )</f>
        <v>-35658.666650817853</v>
      </c>
      <c r="EY10" s="59">
        <f ca="1">-SUM(Objects!EY64,Objects!EY145 )</f>
        <v>-35774.756149003129</v>
      </c>
      <c r="EZ10" s="59">
        <f ca="1">-SUM(Objects!EZ64,Objects!EZ145 )</f>
        <v>-35891.225693996908</v>
      </c>
      <c r="FA10" s="59">
        <f ca="1">-SUM(Objects!FA64,Objects!FA145 )</f>
        <v>-36008.076529973543</v>
      </c>
      <c r="FB10" s="59">
        <f ca="1">-SUM(Objects!FB64,Objects!FB145 )</f>
        <v>-36125.309905180504</v>
      </c>
      <c r="FC10" s="59">
        <f ca="1">-SUM(Objects!FC64,Objects!FC145 )</f>
        <v>-36242.927071951679</v>
      </c>
      <c r="FD10" s="59">
        <f ca="1">-SUM(Objects!FD64,Objects!FD145 )</f>
        <v>-36360.929286720784</v>
      </c>
      <c r="FE10" s="59">
        <f ca="1">-SUM(Objects!FE64,Objects!FE145 )</f>
        <v>-36479.317810034758</v>
      </c>
      <c r="FF10" s="59">
        <f ca="1">-SUM(Objects!FF64,Objects!FF145 )</f>
        <v>-36598.093906567272</v>
      </c>
      <c r="FG10" s="59">
        <f ca="1">-SUM(Objects!FG64,Objects!FG145 )</f>
        <v>-36717.258845132172</v>
      </c>
      <c r="FH10" s="59">
        <f ca="1">-SUM(Objects!FH64,Objects!FH145 )</f>
        <v>-36836.813898697088</v>
      </c>
      <c r="FI10" s="59">
        <f ca="1">-SUM(Objects!FI64,Objects!FI145 )</f>
        <v>-36956.760344397037</v>
      </c>
      <c r="FJ10" s="59">
        <f ca="1">-SUM(Objects!FJ64,Objects!FJ145 )</f>
        <v>-37077.099463547995</v>
      </c>
      <c r="FK10" s="59">
        <f ca="1">-SUM(Objects!FK64,Objects!FK145 )</f>
        <v>-37197.832541660682</v>
      </c>
      <c r="FL10" s="59">
        <f ca="1">-SUM(Objects!FL64,Objects!FL145 )</f>
        <v>-37318.960868454211</v>
      </c>
      <c r="FM10" s="59">
        <f ca="1">-SUM(Objects!FM64,Objects!FM145 )</f>
        <v>-37440.485737869909</v>
      </c>
      <c r="FN10" s="59">
        <f ca="1">-SUM(Objects!FN64,Objects!FN145 )</f>
        <v>-37562.408448085145</v>
      </c>
      <c r="FO10" s="59">
        <f ca="1">-SUM(Objects!FO64,Objects!FO145 )</f>
        <v>-37684.730301527168</v>
      </c>
      <c r="FP10" s="59">
        <f ca="1">-SUM(Objects!FP64,Objects!FP145 )</f>
        <v>-37807.452604887032</v>
      </c>
      <c r="FQ10" s="59">
        <f ca="1">-SUM(Objects!FQ64,Objects!FQ145 )</f>
        <v>-37930.576669133574</v>
      </c>
      <c r="FR10" s="59">
        <f ca="1">-SUM(Objects!FR64,Objects!FR145 )</f>
        <v>-38054.103809527383</v>
      </c>
      <c r="FS10" s="59">
        <f ca="1">-SUM(Objects!FS64,Objects!FS145 )</f>
        <v>-38178.035345634882</v>
      </c>
      <c r="FT10" s="59">
        <f ca="1">-SUM(Objects!FT64,Objects!FT145 )</f>
        <v>-38302.372601342402</v>
      </c>
      <c r="FU10" s="59">
        <f ca="1">-SUM(Objects!FU64,Objects!FU145 )</f>
        <v>-38427.116904870345</v>
      </c>
      <c r="FV10" s="59">
        <f ca="1">-SUM(Objects!FV64,Objects!FV145 )</f>
        <v>-38552.269588787341</v>
      </c>
      <c r="FW10" s="59">
        <f ca="1">-SUM(Objects!FW64,Objects!FW145 )</f>
        <v>-38677.831990024526</v>
      </c>
      <c r="FX10" s="59">
        <f ca="1">-SUM(Objects!FX64,Objects!FX145 )</f>
        <v>-38803.805449889791</v>
      </c>
      <c r="FY10" s="59">
        <f ca="1">-SUM(Objects!FY64,Objects!FY145 )</f>
        <v>-38930.191314082134</v>
      </c>
      <c r="FZ10" s="59">
        <f ca="1">-SUM(Objects!FZ64,Objects!FZ145 )</f>
        <v>-39056.990932705972</v>
      </c>
      <c r="GA10" s="59">
        <f ca="1">-SUM(Objects!GA64,Objects!GA145 )</f>
        <v>-39184.205660285676</v>
      </c>
      <c r="GB10" s="59">
        <f ca="1">-SUM(Objects!GB64,Objects!GB145 )</f>
        <v>-39311.83685577994</v>
      </c>
      <c r="GC10" s="59">
        <f ca="1">-SUM(Objects!GC64,Objects!GC145 )</f>
        <v>-39439.885882596333</v>
      </c>
      <c r="GD10" s="59">
        <f ca="1">-SUM(Objects!GD64,Objects!GD145 )</f>
        <v>-39568.354108605898</v>
      </c>
      <c r="GE10" s="59">
        <f ca="1">-SUM(Objects!GE64,Objects!GE145 )</f>
        <v>-39697.242906157699</v>
      </c>
      <c r="GF10" s="59">
        <f ca="1">-SUM(Objects!GF64,Objects!GF145 )</f>
        <v>-39826.553652093506</v>
      </c>
      <c r="GG10" s="59">
        <f ca="1">-SUM(Objects!GG64,Objects!GG145 )</f>
        <v>-39956.287727762567</v>
      </c>
      <c r="GH10" s="59">
        <f ca="1">-SUM(Objects!GH64,Objects!GH145 )</f>
        <v>-40086.446519036253</v>
      </c>
      <c r="GI10" s="59">
        <f ca="1">-SUM(Objects!GI64,Objects!GI145 )</f>
        <v>-40217.031416322934</v>
      </c>
      <c r="GJ10" s="59">
        <f ca="1">-SUM(Objects!GJ64,Objects!GJ145 )</f>
        <v>-40348.043814582808</v>
      </c>
      <c r="GK10" s="59">
        <f ca="1">-SUM(Objects!GK64,Objects!GK145 )</f>
        <v>-40479.485113342831</v>
      </c>
      <c r="GL10" s="59">
        <f ca="1">-SUM(Objects!GL64,Objects!GL145 )</f>
        <v>-40611.356716711634</v>
      </c>
      <c r="GM10" s="59">
        <f ca="1">-SUM(Objects!GM64,Objects!GM145 )</f>
        <v>-40743.660033394524</v>
      </c>
      <c r="GN10" s="59">
        <f ca="1">-SUM(Objects!GN64,Objects!GN145 )</f>
        <v>-40876.396476708549</v>
      </c>
      <c r="GO10" s="59">
        <f ca="1">-SUM(Objects!GO64,Objects!GO145 )</f>
        <v>-41009.567464597611</v>
      </c>
      <c r="GP10" s="59">
        <f ca="1">-SUM(Objects!GP64,Objects!GP145 )</f>
        <v>-41143.174419647556</v>
      </c>
      <c r="GQ10" s="59">
        <f ca="1">-SUM(Objects!GQ64,Objects!GQ145 )</f>
        <v>-41277.218769101426</v>
      </c>
      <c r="GR10" s="59">
        <f ca="1">-SUM(Objects!GR64,Objects!GR145 )</f>
        <v>-41411.701944874672</v>
      </c>
      <c r="GS10" s="59">
        <f ca="1">-SUM(Objects!GS64,Objects!GS145 )</f>
        <v>-41546.625383570499</v>
      </c>
      <c r="GT10" s="59">
        <f ca="1">-SUM(Objects!GT64,Objects!GT145 )</f>
        <v>-41681.99052649513</v>
      </c>
      <c r="GU10" s="59">
        <f ca="1">-SUM(Objects!GU64,Objects!GU145 )</f>
        <v>-41817.798819673277</v>
      </c>
      <c r="GV10" s="59">
        <f ca="1">-SUM(Objects!GV64,Objects!GV145 )</f>
        <v>-41954.051713863548</v>
      </c>
      <c r="GW10" s="59">
        <f ca="1">-SUM(Objects!GW64,Objects!GW145 )</f>
        <v>-42090.750664573978</v>
      </c>
      <c r="GX10" s="59">
        <f ca="1">-SUM(Objects!GX64,Objects!GX145 )</f>
        <v>-42227.897132077531</v>
      </c>
      <c r="GY10" s="59">
        <f ca="1">-SUM(Objects!GY64,Objects!GY145 )</f>
        <v>-42365.49258142773</v>
      </c>
      <c r="GZ10" s="59">
        <f ca="1">-SUM(Objects!GZ64,Objects!GZ145 )</f>
        <v>-42503.538482474323</v>
      </c>
      <c r="HA10" s="59">
        <f ca="1">-SUM(Objects!HA64,Objects!HA145 )</f>
        <v>-42642.036309878953</v>
      </c>
      <c r="HB10" s="59">
        <f ca="1">-SUM(Objects!HB64,Objects!HB145 )</f>
        <v>-42780.98754313089</v>
      </c>
      <c r="HC10" s="59">
        <f ca="1">-SUM(Objects!HC64,Objects!HC145 )</f>
        <v>-42920.393666562901</v>
      </c>
      <c r="HD10" s="59">
        <f ca="1">-SUM(Objects!HD64,Objects!HD145 )</f>
        <v>-43060.256169367101</v>
      </c>
      <c r="HE10" s="59">
        <f ca="1">-SUM(Objects!HE64,Objects!HE145 )</f>
        <v>-43200.576545610747</v>
      </c>
      <c r="HF10" s="59">
        <f ca="1">-SUM(Objects!HF64,Objects!HF145 )</f>
        <v>-43341.356294252371</v>
      </c>
      <c r="HG10" s="59">
        <f ca="1">-SUM(Objects!HG64,Objects!HG145 )</f>
        <v>-43482.596919157644</v>
      </c>
      <c r="HH10" s="59">
        <f ca="1">-SUM(Objects!HH64,Objects!HH145 )</f>
        <v>-43624.299929115528</v>
      </c>
      <c r="HI10" s="59">
        <f ca="1">-SUM(Objects!HI64,Objects!HI145 )</f>
        <v>-43766.466837854365</v>
      </c>
      <c r="HJ10" s="59">
        <f ca="1">-SUM(Objects!HJ64,Objects!HJ145 )</f>
        <v>-43909.099164058054</v>
      </c>
      <c r="HK10" s="59">
        <f ca="1">-SUM(Objects!HK64,Objects!HK145 )</f>
        <v>-44052.198431382269</v>
      </c>
      <c r="HL10" s="59">
        <f ca="1">-SUM(Objects!HL64,Objects!HL145 )</f>
        <v>-44195.76616847072</v>
      </c>
      <c r="HM10" s="59">
        <f ca="1">-SUM(Objects!HM64,Objects!HM145 )</f>
        <v>-44339.803908971524</v>
      </c>
      <c r="HN10" s="59">
        <f ca="1">-SUM(Objects!HN64,Objects!HN145 )</f>
        <v>-44484.313191553549</v>
      </c>
      <c r="HO10" s="59">
        <f ca="1">-SUM(Objects!HO64,Objects!HO145 )</f>
        <v>-44629.295559922852</v>
      </c>
      <c r="HP10" s="59">
        <f ca="1">-SUM(Objects!HP64,Objects!HP145 )</f>
        <v>-44774.75256283921</v>
      </c>
      <c r="HQ10" s="59">
        <f ca="1">-SUM(Objects!HQ64,Objects!HQ145 )</f>
        <v>-44920.685754132617</v>
      </c>
      <c r="HR10" s="59">
        <f ca="1">-SUM(Objects!HR64,Objects!HR145 )</f>
        <v>-45067.096692719882</v>
      </c>
      <c r="HS10" s="59">
        <f ca="1">-SUM(Objects!HS64,Objects!HS145 )</f>
        <v>-45213.98694262137</v>
      </c>
      <c r="HT10" s="59">
        <f ca="1">-SUM(Objects!HT64,Objects!HT145 )</f>
        <v>-45361.358072977579</v>
      </c>
      <c r="HU10" s="59">
        <f ca="1">-SUM(Objects!HU64,Objects!HU145 )</f>
        <v>-45509.211658065971</v>
      </c>
      <c r="HV10" s="59">
        <f ca="1">-SUM(Objects!HV64,Objects!HV145 )</f>
        <v>-45657.549277317827</v>
      </c>
      <c r="HW10" s="59">
        <f ca="1">-SUM(Objects!HW64,Objects!HW145 )</f>
        <v>-45806.372515334995</v>
      </c>
      <c r="HX10" s="59">
        <f ca="1">-SUM(Objects!HX64,Objects!HX145 )</f>
        <v>-45955.68296190699</v>
      </c>
      <c r="HY10" s="59">
        <f ca="1">-SUM(Objects!HY64,Objects!HY145 )</f>
        <v>-46105.482212027826</v>
      </c>
      <c r="HZ10" s="59">
        <f ca="1">-SUM(Objects!HZ64,Objects!HZ145 )</f>
        <v>-46255.771865913128</v>
      </c>
      <c r="IA10" s="59">
        <f ca="1">-SUM(Objects!IA64,Objects!IA145 )</f>
        <v>-46406.55352901719</v>
      </c>
      <c r="IB10" s="59">
        <f ca="1">-SUM(Objects!IB64,Objects!IB145 )</f>
        <v>-46557.828812050197</v>
      </c>
      <c r="IC10" s="59">
        <f ca="1">-SUM(Objects!IC64,Objects!IC145 )</f>
        <v>-46709.599330995334</v>
      </c>
      <c r="ID10" s="59">
        <f ca="1">-SUM(Objects!ID64,Objects!ID145 )</f>
        <v>-46709.599330995334</v>
      </c>
      <c r="IE10" s="59">
        <f ca="1">-SUM(Objects!IE64,Objects!IE145 )</f>
        <v>-46709.599330995334</v>
      </c>
      <c r="IF10" s="59">
        <f ca="1">-SUM(Objects!IF64,Objects!IF145 )</f>
        <v>-46709.599330995334</v>
      </c>
      <c r="IG10" s="59">
        <f ca="1">-SUM(Objects!IG64,Objects!IG145 )</f>
        <v>-46709.599330995334</v>
      </c>
      <c r="IH10" s="59">
        <f ca="1">-SUM(Objects!IH64,Objects!IH145 )</f>
        <v>-46709.599330995334</v>
      </c>
      <c r="II10" s="59">
        <f ca="1">-SUM(Objects!II64,Objects!II145 )</f>
        <v>-46709.599330995334</v>
      </c>
      <c r="IJ10" s="59">
        <f ca="1">-SUM(Objects!IJ64,Objects!IJ145 )</f>
        <v>-46709.599330995334</v>
      </c>
      <c r="IK10" s="59">
        <f ca="1">-SUM(Objects!IK64,Objects!IK145 )</f>
        <v>-46709.599330995334</v>
      </c>
      <c r="IL10" s="59">
        <f ca="1">-SUM(Objects!IL64,Objects!IL145 )</f>
        <v>-46709.599330995334</v>
      </c>
    </row>
    <row r="11" spans="2:246" s="3" customFormat="1" ht="12" customHeight="1" x14ac:dyDescent="0.2">
      <c r="B11" s="51" t="s">
        <v>240</v>
      </c>
      <c r="C11" s="71" t="s">
        <v>283</v>
      </c>
      <c r="D11" s="71"/>
      <c r="E11" s="60"/>
      <c r="F11" s="60"/>
      <c r="G11" s="60">
        <f ca="1">SUM(G9:G10)</f>
        <v>0</v>
      </c>
      <c r="H11" s="60">
        <f t="shared" ref="H11:BS11" ca="1" si="12">SUM(H9:H10)</f>
        <v>0</v>
      </c>
      <c r="I11" s="60">
        <f t="shared" ca="1" si="12"/>
        <v>0</v>
      </c>
      <c r="J11" s="60">
        <f t="shared" ca="1" si="12"/>
        <v>0</v>
      </c>
      <c r="K11" s="60">
        <f t="shared" ca="1" si="12"/>
        <v>0</v>
      </c>
      <c r="L11" s="60">
        <f t="shared" ca="1" si="12"/>
        <v>0</v>
      </c>
      <c r="M11" s="60">
        <f t="shared" ca="1" si="12"/>
        <v>0</v>
      </c>
      <c r="N11" s="60">
        <f t="shared" ca="1" si="12"/>
        <v>0</v>
      </c>
      <c r="O11" s="60">
        <f t="shared" ca="1" si="12"/>
        <v>0</v>
      </c>
      <c r="P11" s="60">
        <f t="shared" ca="1" si="12"/>
        <v>0</v>
      </c>
      <c r="Q11" s="60">
        <f t="shared" ca="1" si="12"/>
        <v>0</v>
      </c>
      <c r="R11" s="60">
        <f t="shared" ca="1" si="12"/>
        <v>0</v>
      </c>
      <c r="S11" s="60">
        <f t="shared" ca="1" si="12"/>
        <v>549.70457749181514</v>
      </c>
      <c r="T11" s="60">
        <f t="shared" ca="1" si="12"/>
        <v>552.09174213498773</v>
      </c>
      <c r="U11" s="60">
        <f t="shared" ca="1" si="12"/>
        <v>554.48652974398647</v>
      </c>
      <c r="V11" s="60">
        <f t="shared" ca="1" si="12"/>
        <v>556.94947176478308</v>
      </c>
      <c r="W11" s="60">
        <f t="shared" ca="1" si="12"/>
        <v>559.42047681685654</v>
      </c>
      <c r="X11" s="60">
        <f t="shared" ca="1" si="12"/>
        <v>561.89957129646427</v>
      </c>
      <c r="Y11" s="60">
        <f t="shared" ca="1" si="12"/>
        <v>564.38678168630213</v>
      </c>
      <c r="Z11" s="60">
        <f t="shared" ca="1" si="12"/>
        <v>566.88213455574078</v>
      </c>
      <c r="AA11" s="60">
        <f t="shared" ca="1" si="12"/>
        <v>569.38565656113497</v>
      </c>
      <c r="AB11" s="60">
        <f t="shared" ca="1" si="12"/>
        <v>571.89737444610364</v>
      </c>
      <c r="AC11" s="60">
        <f t="shared" ca="1" si="12"/>
        <v>574.41731504184645</v>
      </c>
      <c r="AD11" s="60">
        <f t="shared" ca="1" si="12"/>
        <v>576.94550526736566</v>
      </c>
      <c r="AE11" s="60">
        <f t="shared" ca="1" si="12"/>
        <v>579.48197212979721</v>
      </c>
      <c r="AF11" s="60">
        <f t="shared" ca="1" si="12"/>
        <v>582.02674272470904</v>
      </c>
      <c r="AG11" s="60">
        <f t="shared" ca="1" si="12"/>
        <v>584.57984423634844</v>
      </c>
      <c r="AH11" s="60">
        <f t="shared" ca="1" si="12"/>
        <v>587.14130393797677</v>
      </c>
      <c r="AI11" s="60">
        <f t="shared" ca="1" si="12"/>
        <v>589.71114919213142</v>
      </c>
      <c r="AJ11" s="60">
        <f t="shared" ca="1" si="12"/>
        <v>592.28940745093132</v>
      </c>
      <c r="AK11" s="60">
        <f t="shared" ca="1" si="12"/>
        <v>594.87610625635716</v>
      </c>
      <c r="AL11" s="60">
        <f t="shared" ca="1" si="12"/>
        <v>597.47127324056783</v>
      </c>
      <c r="AM11" s="60">
        <f t="shared" ca="1" si="12"/>
        <v>600.07493612618055</v>
      </c>
      <c r="AN11" s="60">
        <f t="shared" ca="1" si="12"/>
        <v>602.68712272654739</v>
      </c>
      <c r="AO11" s="60">
        <f t="shared" ca="1" si="12"/>
        <v>605.30786094612267</v>
      </c>
      <c r="AP11" s="60">
        <f t="shared" ca="1" si="12"/>
        <v>607.93717878065945</v>
      </c>
      <c r="AQ11" s="60">
        <f t="shared" ca="1" si="12"/>
        <v>610.57510431759147</v>
      </c>
      <c r="AR11" s="60">
        <f t="shared" ca="1" si="12"/>
        <v>613.22166573629875</v>
      </c>
      <c r="AS11" s="60">
        <f t="shared" ca="1" si="12"/>
        <v>615.87689130840226</v>
      </c>
      <c r="AT11" s="60">
        <f t="shared" ca="1" si="12"/>
        <v>618.54080939809865</v>
      </c>
      <c r="AU11" s="60">
        <f t="shared" ca="1" si="12"/>
        <v>621.21344846241846</v>
      </c>
      <c r="AV11" s="60">
        <f t="shared" ca="1" si="12"/>
        <v>623.8948370515609</v>
      </c>
      <c r="AW11" s="60">
        <f t="shared" ca="1" si="12"/>
        <v>626.58500380921032</v>
      </c>
      <c r="AX11" s="60">
        <f t="shared" ca="1" si="12"/>
        <v>629.2839774727945</v>
      </c>
      <c r="AY11" s="60">
        <f t="shared" ca="1" si="12"/>
        <v>631.99178687382664</v>
      </c>
      <c r="AZ11" s="60">
        <f t="shared" ca="1" si="12"/>
        <v>634.70846093821092</v>
      </c>
      <c r="BA11" s="60">
        <f t="shared" ca="1" si="12"/>
        <v>637.43402868656267</v>
      </c>
      <c r="BB11" s="60">
        <f t="shared" ca="1" si="12"/>
        <v>640.16851923448121</v>
      </c>
      <c r="BC11" s="60">
        <f t="shared" ca="1" si="12"/>
        <v>642.91196179289545</v>
      </c>
      <c r="BD11" s="60">
        <f t="shared" ca="1" si="12"/>
        <v>645.66438566834768</v>
      </c>
      <c r="BE11" s="60">
        <f t="shared" ca="1" si="12"/>
        <v>648.42582026334276</v>
      </c>
      <c r="BF11" s="60">
        <f t="shared" ca="1" si="12"/>
        <v>651.19629507661739</v>
      </c>
      <c r="BG11" s="60">
        <f t="shared" ca="1" si="12"/>
        <v>653.97583970351479</v>
      </c>
      <c r="BH11" s="60">
        <f t="shared" ca="1" si="12"/>
        <v>656.76448383622846</v>
      </c>
      <c r="BI11" s="60">
        <f t="shared" ca="1" si="12"/>
        <v>659.56225726418052</v>
      </c>
      <c r="BJ11" s="60">
        <f t="shared" ca="1" si="12"/>
        <v>662.36918987429817</v>
      </c>
      <c r="BK11" s="60">
        <f t="shared" ca="1" si="12"/>
        <v>665.18531165137392</v>
      </c>
      <c r="BL11" s="60">
        <f t="shared" ca="1" si="12"/>
        <v>668.01065267834929</v>
      </c>
      <c r="BM11" s="60">
        <f t="shared" ca="1" si="12"/>
        <v>670.84524313662405</v>
      </c>
      <c r="BN11" s="60">
        <f t="shared" ca="1" si="12"/>
        <v>673.6891133064637</v>
      </c>
      <c r="BO11" s="60">
        <f t="shared" ca="1" si="12"/>
        <v>676.54229356721044</v>
      </c>
      <c r="BP11" s="60">
        <f t="shared" ca="1" si="12"/>
        <v>679.40481439767973</v>
      </c>
      <c r="BQ11" s="60">
        <f t="shared" ca="1" si="12"/>
        <v>682.2767063764768</v>
      </c>
      <c r="BR11" s="60">
        <f t="shared" ca="1" si="12"/>
        <v>685.15800018229129</v>
      </c>
      <c r="BS11" s="60">
        <f t="shared" ca="1" si="12"/>
        <v>688.04872659425018</v>
      </c>
      <c r="BT11" s="60">
        <f t="shared" ref="BT11:EE11" ca="1" si="13">SUM(BT9:BT10)</f>
        <v>690.94891649227429</v>
      </c>
      <c r="BU11" s="60">
        <f t="shared" ca="1" si="13"/>
        <v>693.85860085734748</v>
      </c>
      <c r="BV11" s="60">
        <f t="shared" ca="1" si="13"/>
        <v>696.77781077187683</v>
      </c>
      <c r="BW11" s="60">
        <f t="shared" ca="1" si="13"/>
        <v>699.70657742003823</v>
      </c>
      <c r="BX11" s="60">
        <f t="shared" ca="1" si="13"/>
        <v>702.64493208808199</v>
      </c>
      <c r="BY11" s="60">
        <f t="shared" ca="1" si="13"/>
        <v>705.59290616469661</v>
      </c>
      <c r="BZ11" s="60">
        <f t="shared" ca="1" si="13"/>
        <v>708.55053114132534</v>
      </c>
      <c r="CA11" s="60">
        <f t="shared" ca="1" si="13"/>
        <v>711.51783861250078</v>
      </c>
      <c r="CB11" s="60">
        <f t="shared" ca="1" si="13"/>
        <v>714.49486027619059</v>
      </c>
      <c r="CC11" s="60">
        <f t="shared" ca="1" si="13"/>
        <v>717.48162793412848</v>
      </c>
      <c r="CD11" s="60">
        <f t="shared" ca="1" si="13"/>
        <v>720.47817349217075</v>
      </c>
      <c r="CE11" s="60">
        <f t="shared" ca="1" si="13"/>
        <v>723.48452896062372</v>
      </c>
      <c r="CF11" s="60">
        <f t="shared" ca="1" si="13"/>
        <v>726.50072645457112</v>
      </c>
      <c r="CG11" s="60">
        <f t="shared" ca="1" si="13"/>
        <v>729.52679819423793</v>
      </c>
      <c r="CH11" s="60">
        <f t="shared" ca="1" si="13"/>
        <v>732.56277650535048</v>
      </c>
      <c r="CI11" s="60">
        <f t="shared" ca="1" si="13"/>
        <v>735.60869381943121</v>
      </c>
      <c r="CJ11" s="60">
        <f t="shared" ca="1" si="13"/>
        <v>738.66458267420603</v>
      </c>
      <c r="CK11" s="60">
        <f t="shared" ca="1" si="13"/>
        <v>741.73047571388452</v>
      </c>
      <c r="CL11" s="60">
        <f t="shared" ca="1" si="13"/>
        <v>744.80640568958188</v>
      </c>
      <c r="CM11" s="60">
        <f t="shared" ca="1" si="13"/>
        <v>747.8924054595991</v>
      </c>
      <c r="CN11" s="60">
        <f t="shared" ca="1" si="13"/>
        <v>750.98850798983767</v>
      </c>
      <c r="CO11" s="60">
        <f t="shared" ca="1" si="13"/>
        <v>754.09474635410152</v>
      </c>
      <c r="CP11" s="60">
        <f t="shared" ca="1" si="13"/>
        <v>757.21115373446082</v>
      </c>
      <c r="CQ11" s="60">
        <f t="shared" ca="1" si="13"/>
        <v>760.33776342165584</v>
      </c>
      <c r="CR11" s="60">
        <f t="shared" ca="1" si="13"/>
        <v>763.47460881535881</v>
      </c>
      <c r="CS11" s="60">
        <f t="shared" ca="1" si="13"/>
        <v>766.62172342461054</v>
      </c>
      <c r="CT11" s="60">
        <f t="shared" ca="1" si="13"/>
        <v>769.779140868166</v>
      </c>
      <c r="CU11" s="60">
        <f t="shared" ca="1" si="13"/>
        <v>772.94689487481082</v>
      </c>
      <c r="CV11" s="60">
        <f t="shared" ca="1" si="13"/>
        <v>776.12501928376878</v>
      </c>
      <c r="CW11" s="60">
        <f t="shared" ca="1" si="13"/>
        <v>779.31354804504008</v>
      </c>
      <c r="CX11" s="60">
        <f t="shared" ca="1" si="13"/>
        <v>782.51251521976519</v>
      </c>
      <c r="CY11" s="60">
        <f t="shared" ca="1" si="13"/>
        <v>785.72195498059227</v>
      </c>
      <c r="CZ11" s="60">
        <f t="shared" ca="1" si="13"/>
        <v>788.94190161203005</v>
      </c>
      <c r="DA11" s="60">
        <f t="shared" ca="1" si="13"/>
        <v>792.17238951086983</v>
      </c>
      <c r="DB11" s="60">
        <f t="shared" ca="1" si="13"/>
        <v>795.41345318644017</v>
      </c>
      <c r="DC11" s="60">
        <f t="shared" ca="1" si="13"/>
        <v>798.66512726111614</v>
      </c>
      <c r="DD11" s="60">
        <f t="shared" ca="1" si="13"/>
        <v>801.92744647056679</v>
      </c>
      <c r="DE11" s="60">
        <f t="shared" ca="1" si="13"/>
        <v>805.20044566419165</v>
      </c>
      <c r="DF11" s="60">
        <f t="shared" ca="1" si="13"/>
        <v>808.48415980549544</v>
      </c>
      <c r="DG11" s="60">
        <f t="shared" ca="1" si="13"/>
        <v>811.77862397240824</v>
      </c>
      <c r="DH11" s="60">
        <f t="shared" ca="1" si="13"/>
        <v>815.0838733577184</v>
      </c>
      <c r="DI11" s="60">
        <f t="shared" ca="1" si="13"/>
        <v>818.3999432694327</v>
      </c>
      <c r="DJ11" s="60">
        <f t="shared" ca="1" si="13"/>
        <v>821.72686913115467</v>
      </c>
      <c r="DK11" s="60">
        <f t="shared" ca="1" si="13"/>
        <v>825.06468648240843</v>
      </c>
      <c r="DL11" s="60">
        <f t="shared" ca="1" si="13"/>
        <v>828.41343097911158</v>
      </c>
      <c r="DM11" s="60">
        <f t="shared" ca="1" si="13"/>
        <v>831.77313839389535</v>
      </c>
      <c r="DN11" s="60">
        <f t="shared" ca="1" si="13"/>
        <v>835.14384461650116</v>
      </c>
      <c r="DO11" s="60">
        <f t="shared" ca="1" si="13"/>
        <v>838.52558565416257</v>
      </c>
      <c r="DP11" s="60">
        <f t="shared" ca="1" si="13"/>
        <v>841.91839763199459</v>
      </c>
      <c r="DQ11" s="60">
        <f t="shared" ca="1" si="13"/>
        <v>845.3223167933611</v>
      </c>
      <c r="DR11" s="60">
        <f t="shared" ca="1" si="13"/>
        <v>848.73737950031864</v>
      </c>
      <c r="DS11" s="60">
        <f t="shared" ca="1" si="13"/>
        <v>852.16362223390752</v>
      </c>
      <c r="DT11" s="60">
        <f t="shared" ca="1" si="13"/>
        <v>855.60108159463562</v>
      </c>
      <c r="DU11" s="60">
        <f t="shared" ca="1" si="13"/>
        <v>859.04979430281674</v>
      </c>
      <c r="DV11" s="60">
        <f t="shared" ca="1" si="13"/>
        <v>862.50979719899624</v>
      </c>
      <c r="DW11" s="60">
        <f t="shared" ca="1" si="13"/>
        <v>865.98112724430393</v>
      </c>
      <c r="DX11" s="60">
        <f t="shared" ca="1" si="13"/>
        <v>869.46382152087608</v>
      </c>
      <c r="DY11" s="60">
        <f t="shared" ca="1" si="13"/>
        <v>872.95791723225557</v>
      </c>
      <c r="DZ11" s="60">
        <f t="shared" ca="1" si="13"/>
        <v>876.46345170376298</v>
      </c>
      <c r="EA11" s="60">
        <f t="shared" ca="1" si="13"/>
        <v>879.98046238292591</v>
      </c>
      <c r="EB11" s="60">
        <f t="shared" ca="1" si="13"/>
        <v>883.5089868398718</v>
      </c>
      <c r="EC11" s="60">
        <f t="shared" ca="1" si="13"/>
        <v>887.04906276769179</v>
      </c>
      <c r="ED11" s="60">
        <f t="shared" ca="1" si="13"/>
        <v>890.60072798292094</v>
      </c>
      <c r="EE11" s="60">
        <f t="shared" ca="1" si="13"/>
        <v>894.16402042585833</v>
      </c>
      <c r="EF11" s="60">
        <f t="shared" ref="EF11:GQ11" ca="1" si="14">SUM(EF9:EF10)</f>
        <v>897.73897816101817</v>
      </c>
      <c r="EG11" s="60">
        <f t="shared" ca="1" si="14"/>
        <v>901.32563937754458</v>
      </c>
      <c r="EH11" s="60">
        <f t="shared" ca="1" si="14"/>
        <v>904.92404238956078</v>
      </c>
      <c r="EI11" s="60">
        <f t="shared" ca="1" si="14"/>
        <v>908.53422563667846</v>
      </c>
      <c r="EJ11" s="60">
        <f t="shared" ca="1" si="14"/>
        <v>912.15622768431058</v>
      </c>
      <c r="EK11" s="60">
        <f t="shared" ca="1" si="14"/>
        <v>915.79008722415165</v>
      </c>
      <c r="EL11" s="60">
        <f t="shared" ca="1" si="14"/>
        <v>919.43584307451965</v>
      </c>
      <c r="EM11" s="60">
        <f t="shared" ca="1" si="14"/>
        <v>923.09353418085811</v>
      </c>
      <c r="EN11" s="60">
        <f t="shared" ca="1" si="14"/>
        <v>926.76319961607078</v>
      </c>
      <c r="EO11" s="60">
        <f t="shared" ca="1" si="14"/>
        <v>930.44487858100911</v>
      </c>
      <c r="EP11" s="60">
        <f t="shared" ca="1" si="14"/>
        <v>934.13861040484335</v>
      </c>
      <c r="EQ11" s="60">
        <f t="shared" ca="1" si="14"/>
        <v>937.8444345454991</v>
      </c>
      <c r="ER11" s="60">
        <f t="shared" ca="1" si="14"/>
        <v>941.56239059005748</v>
      </c>
      <c r="ES11" s="60">
        <f t="shared" ca="1" si="14"/>
        <v>945.29251825524261</v>
      </c>
      <c r="ET11" s="60">
        <f t="shared" ca="1" si="14"/>
        <v>949.03485738774179</v>
      </c>
      <c r="EU11" s="60">
        <f t="shared" ca="1" si="14"/>
        <v>952.78944796475116</v>
      </c>
      <c r="EV11" s="60">
        <f t="shared" ca="1" si="14"/>
        <v>956.55633009429584</v>
      </c>
      <c r="EW11" s="60">
        <f t="shared" ca="1" si="14"/>
        <v>960.33554401571018</v>
      </c>
      <c r="EX11" s="60">
        <f t="shared" ca="1" si="14"/>
        <v>964.12713010010339</v>
      </c>
      <c r="EY11" s="60">
        <f t="shared" ca="1" si="14"/>
        <v>967.93112885068695</v>
      </c>
      <c r="EZ11" s="60">
        <f t="shared" ca="1" si="14"/>
        <v>971.74758090331306</v>
      </c>
      <c r="FA11" s="60">
        <f t="shared" ca="1" si="14"/>
        <v>975.576527026853</v>
      </c>
      <c r="FB11" s="60">
        <f t="shared" ca="1" si="14"/>
        <v>979.4180081236409</v>
      </c>
      <c r="FC11" s="60">
        <f t="shared" ca="1" si="14"/>
        <v>983.27206522991764</v>
      </c>
      <c r="FD11" s="60">
        <f t="shared" ca="1" si="14"/>
        <v>987.1387395162601</v>
      </c>
      <c r="FE11" s="60">
        <f t="shared" ca="1" si="14"/>
        <v>991.01807228804682</v>
      </c>
      <c r="FF11" s="60">
        <f t="shared" ca="1" si="14"/>
        <v>994.91010498585092</v>
      </c>
      <c r="FG11" s="60">
        <f t="shared" ca="1" si="14"/>
        <v>998.81487918593484</v>
      </c>
      <c r="FH11" s="60">
        <f t="shared" ca="1" si="14"/>
        <v>1002.7324366006651</v>
      </c>
      <c r="FI11" s="60">
        <f t="shared" ca="1" si="14"/>
        <v>1006.6628190789415</v>
      </c>
      <c r="FJ11" s="60">
        <f t="shared" ca="1" si="14"/>
        <v>1010.6060686066994</v>
      </c>
      <c r="FK11" s="60">
        <f t="shared" ca="1" si="14"/>
        <v>1014.5622273073095</v>
      </c>
      <c r="FL11" s="60">
        <f t="shared" ca="1" si="14"/>
        <v>1018.5313374420366</v>
      </c>
      <c r="FM11" s="60">
        <f t="shared" ca="1" si="14"/>
        <v>1022.5134414105196</v>
      </c>
      <c r="FN11" s="60">
        <f t="shared" ca="1" si="14"/>
        <v>1026.508581751179</v>
      </c>
      <c r="FO11" s="60">
        <f t="shared" ca="1" si="14"/>
        <v>1030.5168011417045</v>
      </c>
      <c r="FP11" s="60">
        <f t="shared" ca="1" si="14"/>
        <v>1034.5381423995059</v>
      </c>
      <c r="FQ11" s="60">
        <f t="shared" ca="1" si="14"/>
        <v>1038.5726484821644</v>
      </c>
      <c r="FR11" s="60">
        <f t="shared" ca="1" si="14"/>
        <v>1042.6203624878835</v>
      </c>
      <c r="FS11" s="60">
        <f t="shared" ca="1" si="14"/>
        <v>1046.6813276559697</v>
      </c>
      <c r="FT11" s="60">
        <f t="shared" ca="1" si="14"/>
        <v>1050.7555873672827</v>
      </c>
      <c r="FU11" s="60">
        <f t="shared" ca="1" si="14"/>
        <v>1054.8431851446949</v>
      </c>
      <c r="FV11" s="60">
        <f t="shared" ca="1" si="14"/>
        <v>1058.9441646535706</v>
      </c>
      <c r="FW11" s="60">
        <f t="shared" ca="1" si="14"/>
        <v>1063.0585697022107</v>
      </c>
      <c r="FX11" s="60">
        <f t="shared" ca="1" si="14"/>
        <v>1067.1864442423321</v>
      </c>
      <c r="FY11" s="60">
        <f t="shared" ca="1" si="14"/>
        <v>1071.3278323695413</v>
      </c>
      <c r="FZ11" s="60">
        <f t="shared" ca="1" si="14"/>
        <v>1075.4827783238288</v>
      </c>
      <c r="GA11" s="60">
        <f t="shared" ca="1" si="14"/>
        <v>1079.6513264899841</v>
      </c>
      <c r="GB11" s="60">
        <f t="shared" ca="1" si="14"/>
        <v>1083.8335213980899</v>
      </c>
      <c r="GC11" s="60">
        <f t="shared" ca="1" si="14"/>
        <v>1088.0294077240615</v>
      </c>
      <c r="GD11" s="60">
        <f t="shared" ca="1" si="14"/>
        <v>1092.2390302900021</v>
      </c>
      <c r="GE11" s="60">
        <f t="shared" ca="1" si="14"/>
        <v>1096.4624340648079</v>
      </c>
      <c r="GF11" s="60">
        <f t="shared" ca="1" si="14"/>
        <v>1100.6996641645819</v>
      </c>
      <c r="GG11" s="60">
        <f t="shared" ca="1" si="14"/>
        <v>1104.9507658530929</v>
      </c>
      <c r="GH11" s="60">
        <f t="shared" ca="1" si="14"/>
        <v>1109.2157845423135</v>
      </c>
      <c r="GI11" s="60">
        <f t="shared" ca="1" si="14"/>
        <v>1113.494765792886</v>
      </c>
      <c r="GJ11" s="60">
        <f t="shared" ca="1" si="14"/>
        <v>1117.7877553146245</v>
      </c>
      <c r="GK11" s="60">
        <f t="shared" ca="1" si="14"/>
        <v>1122.0947989669367</v>
      </c>
      <c r="GL11" s="60">
        <f t="shared" ca="1" si="14"/>
        <v>1126.4159427593841</v>
      </c>
      <c r="GM11" s="60">
        <f t="shared" ca="1" si="14"/>
        <v>1130.7512328521771</v>
      </c>
      <c r="GN11" s="60">
        <f t="shared" ca="1" si="14"/>
        <v>1135.1007155566258</v>
      </c>
      <c r="GO11" s="60">
        <f t="shared" ca="1" si="14"/>
        <v>1139.4644373356132</v>
      </c>
      <c r="GP11" s="60">
        <f t="shared" ca="1" si="14"/>
        <v>1143.8424448041987</v>
      </c>
      <c r="GQ11" s="60">
        <f t="shared" ca="1" si="14"/>
        <v>1148.2347847300043</v>
      </c>
      <c r="GR11" s="60">
        <f t="shared" ref="GR11:IJ11" ca="1" si="15">SUM(GR9:GR10)</f>
        <v>1152.641504033767</v>
      </c>
      <c r="GS11" s="60">
        <f t="shared" ca="1" si="15"/>
        <v>1157.062649789812</v>
      </c>
      <c r="GT11" s="60">
        <f t="shared" ca="1" si="15"/>
        <v>1161.4982692266058</v>
      </c>
      <c r="GU11" s="60">
        <f t="shared" ca="1" si="15"/>
        <v>1165.948409727207</v>
      </c>
      <c r="GV11" s="60">
        <f t="shared" ca="1" si="15"/>
        <v>1170.4131188298052</v>
      </c>
      <c r="GW11" s="60">
        <f t="shared" ca="1" si="15"/>
        <v>1174.8924442282005</v>
      </c>
      <c r="GX11" s="60">
        <f t="shared" ca="1" si="15"/>
        <v>1179.3864337723571</v>
      </c>
      <c r="GY11" s="60">
        <f t="shared" ca="1" si="15"/>
        <v>1183.8951354688688</v>
      </c>
      <c r="GZ11" s="60">
        <f t="shared" ca="1" si="15"/>
        <v>1188.4185974814827</v>
      </c>
      <c r="HA11" s="60">
        <f t="shared" ca="1" si="15"/>
        <v>1192.9568681316305</v>
      </c>
      <c r="HB11" s="60">
        <f t="shared" ca="1" si="15"/>
        <v>1197.5099958989667</v>
      </c>
      <c r="HC11" s="60">
        <f t="shared" ca="1" si="15"/>
        <v>1202.078029421813</v>
      </c>
      <c r="HD11" s="60">
        <f t="shared" ca="1" si="15"/>
        <v>1206.6610174977104</v>
      </c>
      <c r="HE11" s="60">
        <f t="shared" ca="1" si="15"/>
        <v>1211.2590090840094</v>
      </c>
      <c r="HF11" s="60">
        <f t="shared" ca="1" si="15"/>
        <v>1215.8720532982625</v>
      </c>
      <c r="HG11" s="60">
        <f t="shared" ca="1" si="15"/>
        <v>1220.5001994188933</v>
      </c>
      <c r="HH11" s="60">
        <f t="shared" ca="1" si="15"/>
        <v>1225.1434968855901</v>
      </c>
      <c r="HI11" s="60">
        <f t="shared" ca="1" si="15"/>
        <v>1229.8019952999239</v>
      </c>
      <c r="HJ11" s="60">
        <f t="shared" ca="1" si="15"/>
        <v>1234.4757444258503</v>
      </c>
      <c r="HK11" s="60">
        <f t="shared" ca="1" si="15"/>
        <v>1239.1647941902193</v>
      </c>
      <c r="HL11" s="60">
        <f t="shared" ca="1" si="15"/>
        <v>1243.8691946833496</v>
      </c>
      <c r="HM11" s="60">
        <f t="shared" ca="1" si="15"/>
        <v>1248.5889961595167</v>
      </c>
      <c r="HN11" s="60">
        <f t="shared" ca="1" si="15"/>
        <v>1253.3242490375342</v>
      </c>
      <c r="HO11" s="60">
        <f t="shared" ca="1" si="15"/>
        <v>1258.0750039012783</v>
      </c>
      <c r="HP11" s="60">
        <f t="shared" ca="1" si="15"/>
        <v>1262.8413115002259</v>
      </c>
      <c r="HQ11" s="60">
        <f t="shared" ca="1" si="15"/>
        <v>1267.623222749964</v>
      </c>
      <c r="HR11" s="60">
        <f t="shared" ca="1" si="15"/>
        <v>1272.4207887328084</v>
      </c>
      <c r="HS11" s="60">
        <f t="shared" ca="1" si="15"/>
        <v>1277.2340606982543</v>
      </c>
      <c r="HT11" s="60">
        <f t="shared" ca="1" si="15"/>
        <v>1282.0630900636097</v>
      </c>
      <c r="HU11" s="60">
        <f t="shared" ca="1" si="15"/>
        <v>1286.9079284145191</v>
      </c>
      <c r="HV11" s="60">
        <f t="shared" ca="1" si="15"/>
        <v>1291.768627505473</v>
      </c>
      <c r="HW11" s="60">
        <f t="shared" ca="1" si="15"/>
        <v>1296.645239260426</v>
      </c>
      <c r="HX11" s="60">
        <f t="shared" ca="1" si="15"/>
        <v>1301.5378157732775</v>
      </c>
      <c r="HY11" s="60">
        <f t="shared" ca="1" si="15"/>
        <v>1306.4464093084971</v>
      </c>
      <c r="HZ11" s="60">
        <f t="shared" ca="1" si="15"/>
        <v>1311.3710723016266</v>
      </c>
      <c r="IA11" s="60">
        <f t="shared" ca="1" si="15"/>
        <v>1316.3118573599349</v>
      </c>
      <c r="IB11" s="60">
        <f t="shared" ca="1" si="15"/>
        <v>1321.2688172628405</v>
      </c>
      <c r="IC11" s="60">
        <f t="shared" ca="1" si="15"/>
        <v>1326.2420049625725</v>
      </c>
      <c r="ID11" s="60">
        <f t="shared" ca="1" si="15"/>
        <v>1326.2420049625725</v>
      </c>
      <c r="IE11" s="60">
        <f t="shared" ca="1" si="15"/>
        <v>1326.2420049625725</v>
      </c>
      <c r="IF11" s="60">
        <f t="shared" ca="1" si="15"/>
        <v>1326.2420049625725</v>
      </c>
      <c r="IG11" s="60">
        <f t="shared" ca="1" si="15"/>
        <v>1326.2420049625725</v>
      </c>
      <c r="IH11" s="60">
        <f t="shared" ca="1" si="15"/>
        <v>1326.2420049625725</v>
      </c>
      <c r="II11" s="60">
        <f t="shared" ca="1" si="15"/>
        <v>1326.2420049625725</v>
      </c>
      <c r="IJ11" s="60">
        <f t="shared" ca="1" si="15"/>
        <v>1326.2420049625725</v>
      </c>
      <c r="IK11" s="60">
        <f ca="1">SUM(IK9:IK10)</f>
        <v>1326.2420049625725</v>
      </c>
      <c r="IL11" s="60">
        <f ca="1">SUM(IL9:IL10)</f>
        <v>1326.2420049625725</v>
      </c>
    </row>
    <row r="12" spans="2:246" s="3" customFormat="1" ht="12" customHeight="1" x14ac:dyDescent="0.2">
      <c r="B12" s="68" t="s">
        <v>219</v>
      </c>
      <c r="C12" s="72" t="s">
        <v>36</v>
      </c>
      <c r="D12" s="72"/>
      <c r="E12" s="67"/>
      <c r="F12" s="67"/>
      <c r="G12" s="69">
        <f ca="1">IFERROR(G11/G9,0)</f>
        <v>0</v>
      </c>
      <c r="H12" s="69">
        <f t="shared" ref="H12:BS12" ca="1" si="16">IFERROR(H11/H9,0)</f>
        <v>0</v>
      </c>
      <c r="I12" s="69">
        <f t="shared" ca="1" si="16"/>
        <v>0</v>
      </c>
      <c r="J12" s="69">
        <f t="shared" ca="1" si="16"/>
        <v>0</v>
      </c>
      <c r="K12" s="69">
        <f t="shared" ca="1" si="16"/>
        <v>0</v>
      </c>
      <c r="L12" s="69">
        <f t="shared" ca="1" si="16"/>
        <v>0</v>
      </c>
      <c r="M12" s="69">
        <f t="shared" ca="1" si="16"/>
        <v>0</v>
      </c>
      <c r="N12" s="69">
        <f t="shared" ca="1" si="16"/>
        <v>0</v>
      </c>
      <c r="O12" s="69">
        <f t="shared" ca="1" si="16"/>
        <v>0</v>
      </c>
      <c r="P12" s="69">
        <f t="shared" ca="1" si="16"/>
        <v>0</v>
      </c>
      <c r="Q12" s="69">
        <f t="shared" ca="1" si="16"/>
        <v>0</v>
      </c>
      <c r="R12" s="69">
        <f t="shared" ca="1" si="16"/>
        <v>0</v>
      </c>
      <c r="S12" s="69">
        <f t="shared" ca="1" si="16"/>
        <v>2.3330998033541491E-2</v>
      </c>
      <c r="T12" s="69">
        <f t="shared" ca="1" si="16"/>
        <v>2.3357727416778183E-2</v>
      </c>
      <c r="U12" s="69">
        <f t="shared" ca="1" si="16"/>
        <v>2.3384371716405363E-2</v>
      </c>
      <c r="V12" s="69">
        <f t="shared" ca="1" si="16"/>
        <v>2.3411597940886271E-2</v>
      </c>
      <c r="W12" s="69">
        <f t="shared" ca="1" si="16"/>
        <v>2.3438735324634502E-2</v>
      </c>
      <c r="X12" s="69">
        <f t="shared" ca="1" si="16"/>
        <v>2.3465784157542097E-2</v>
      </c>
      <c r="Y12" s="69">
        <f t="shared" ca="1" si="16"/>
        <v>2.349274472855617E-2</v>
      </c>
      <c r="Z12" s="69">
        <f t="shared" ca="1" si="16"/>
        <v>2.3519617325680017E-2</v>
      </c>
      <c r="AA12" s="69">
        <f t="shared" ca="1" si="16"/>
        <v>2.3546402235977312E-2</v>
      </c>
      <c r="AB12" s="69">
        <f t="shared" ca="1" si="16"/>
        <v>2.3573099745574928E-2</v>
      </c>
      <c r="AC12" s="69">
        <f t="shared" ca="1" si="16"/>
        <v>2.3599710139667298E-2</v>
      </c>
      <c r="AD12" s="69">
        <f t="shared" ca="1" si="16"/>
        <v>2.3626233702516774E-2</v>
      </c>
      <c r="AE12" s="69">
        <f t="shared" ca="1" si="16"/>
        <v>2.3652670717458472E-2</v>
      </c>
      <c r="AF12" s="69">
        <f t="shared" ca="1" si="16"/>
        <v>2.367902146690368E-2</v>
      </c>
      <c r="AG12" s="69">
        <f t="shared" ca="1" si="16"/>
        <v>2.3705286232341184E-2</v>
      </c>
      <c r="AH12" s="69">
        <f t="shared" ca="1" si="16"/>
        <v>2.3731465294342047E-2</v>
      </c>
      <c r="AI12" s="69">
        <f t="shared" ca="1" si="16"/>
        <v>2.3757558932561429E-2</v>
      </c>
      <c r="AJ12" s="69">
        <f t="shared" ca="1" si="16"/>
        <v>2.3783567425742121E-2</v>
      </c>
      <c r="AK12" s="69">
        <f t="shared" ca="1" si="16"/>
        <v>2.380949105171697E-2</v>
      </c>
      <c r="AL12" s="69">
        <f t="shared" ca="1" si="16"/>
        <v>2.383533008741277E-2</v>
      </c>
      <c r="AM12" s="69">
        <f t="shared" ca="1" si="16"/>
        <v>2.3861084808852587E-2</v>
      </c>
      <c r="AN12" s="69">
        <f t="shared" ca="1" si="16"/>
        <v>2.3886755491157947E-2</v>
      </c>
      <c r="AO12" s="69">
        <f t="shared" ca="1" si="16"/>
        <v>2.3912342408554568E-2</v>
      </c>
      <c r="AP12" s="69">
        <f t="shared" ca="1" si="16"/>
        <v>2.3937845834371248E-2</v>
      </c>
      <c r="AQ12" s="69">
        <f t="shared" ca="1" si="16"/>
        <v>2.3963266041046073E-2</v>
      </c>
      <c r="AR12" s="69">
        <f t="shared" ca="1" si="16"/>
        <v>2.3988603300127968E-2</v>
      </c>
      <c r="AS12" s="69">
        <f t="shared" ca="1" si="16"/>
        <v>2.401385788227936E-2</v>
      </c>
      <c r="AT12" s="69">
        <f t="shared" ca="1" si="16"/>
        <v>2.4039030057280301E-2</v>
      </c>
      <c r="AU12" s="69">
        <f t="shared" ca="1" si="16"/>
        <v>2.4064120094029674E-2</v>
      </c>
      <c r="AV12" s="69">
        <f t="shared" ca="1" si="16"/>
        <v>2.4089128260549205E-2</v>
      </c>
      <c r="AW12" s="69">
        <f t="shared" ca="1" si="16"/>
        <v>2.4114054823986816E-2</v>
      </c>
      <c r="AX12" s="69">
        <f t="shared" ca="1" si="16"/>
        <v>2.4138900050617581E-2</v>
      </c>
      <c r="AY12" s="69">
        <f t="shared" ca="1" si="16"/>
        <v>2.4163664205847986E-2</v>
      </c>
      <c r="AZ12" s="69">
        <f t="shared" ca="1" si="16"/>
        <v>2.4188347554218614E-2</v>
      </c>
      <c r="BA12" s="69">
        <f t="shared" ca="1" si="16"/>
        <v>2.4212950359407431E-2</v>
      </c>
      <c r="BB12" s="69">
        <f t="shared" ca="1" si="16"/>
        <v>2.4237472884231174E-2</v>
      </c>
      <c r="BC12" s="69">
        <f t="shared" ca="1" si="16"/>
        <v>2.426191539064947E-2</v>
      </c>
      <c r="BD12" s="69">
        <f t="shared" ca="1" si="16"/>
        <v>2.4286278139766554E-2</v>
      </c>
      <c r="BE12" s="69">
        <f t="shared" ca="1" si="16"/>
        <v>2.4310561391835465E-2</v>
      </c>
      <c r="BF12" s="69">
        <f t="shared" ca="1" si="16"/>
        <v>2.4334765406259094E-2</v>
      </c>
      <c r="BG12" s="69">
        <f t="shared" ca="1" si="16"/>
        <v>2.4358890441595206E-2</v>
      </c>
      <c r="BH12" s="69">
        <f t="shared" ca="1" si="16"/>
        <v>2.4382936755556493E-2</v>
      </c>
      <c r="BI12" s="69">
        <f t="shared" ca="1" si="16"/>
        <v>2.4406904605015614E-2</v>
      </c>
      <c r="BJ12" s="69">
        <f t="shared" ca="1" si="16"/>
        <v>2.4430794246006381E-2</v>
      </c>
      <c r="BK12" s="69">
        <f t="shared" ca="1" si="16"/>
        <v>2.4454605933728005E-2</v>
      </c>
      <c r="BL12" s="69">
        <f t="shared" ca="1" si="16"/>
        <v>2.4478339922546485E-2</v>
      </c>
      <c r="BM12" s="69">
        <f t="shared" ca="1" si="16"/>
        <v>2.4501996465996871E-2</v>
      </c>
      <c r="BN12" s="69">
        <f t="shared" ca="1" si="16"/>
        <v>2.4525575816789089E-2</v>
      </c>
      <c r="BO12" s="69">
        <f t="shared" ca="1" si="16"/>
        <v>2.4549078226806534E-2</v>
      </c>
      <c r="BP12" s="69">
        <f t="shared" ca="1" si="16"/>
        <v>2.4572503947111392E-2</v>
      </c>
      <c r="BQ12" s="69">
        <f t="shared" ca="1" si="16"/>
        <v>2.4595853227946968E-2</v>
      </c>
      <c r="BR12" s="69">
        <f t="shared" ca="1" si="16"/>
        <v>2.4619126318739224E-2</v>
      </c>
      <c r="BS12" s="69">
        <f t="shared" ca="1" si="16"/>
        <v>2.4642323468100368E-2</v>
      </c>
      <c r="BT12" s="69">
        <f t="shared" ref="BT12:EE12" ca="1" si="17">IFERROR(BT11/BT9,0)</f>
        <v>2.4665444923832443E-2</v>
      </c>
      <c r="BU12" s="69">
        <f t="shared" ca="1" si="17"/>
        <v>2.4688490932927857E-2</v>
      </c>
      <c r="BV12" s="69">
        <f t="shared" ca="1" si="17"/>
        <v>2.4711461741573064E-2</v>
      </c>
      <c r="BW12" s="69">
        <f t="shared" ca="1" si="17"/>
        <v>2.4734357595151645E-2</v>
      </c>
      <c r="BX12" s="69">
        <f t="shared" ca="1" si="17"/>
        <v>2.4757178738245976E-2</v>
      </c>
      <c r="BY12" s="69">
        <f t="shared" ca="1" si="17"/>
        <v>2.4779925414640868E-2</v>
      </c>
      <c r="BZ12" s="69">
        <f t="shared" ca="1" si="17"/>
        <v>2.4802597867325547E-2</v>
      </c>
      <c r="CA12" s="69">
        <f t="shared" ca="1" si="17"/>
        <v>2.4825196338496128E-2</v>
      </c>
      <c r="CB12" s="69">
        <f t="shared" ca="1" si="17"/>
        <v>2.4847721069558543E-2</v>
      </c>
      <c r="CC12" s="69">
        <f t="shared" ca="1" si="17"/>
        <v>2.4870172301130842E-2</v>
      </c>
      <c r="CD12" s="69">
        <f t="shared" ca="1" si="17"/>
        <v>2.4892550273046314E-2</v>
      </c>
      <c r="CE12" s="69">
        <f t="shared" ca="1" si="17"/>
        <v>2.4914855224355624E-2</v>
      </c>
      <c r="CF12" s="69">
        <f t="shared" ca="1" si="17"/>
        <v>2.4937087393328859E-2</v>
      </c>
      <c r="CG12" s="69">
        <f t="shared" ca="1" si="17"/>
        <v>2.4959247017458757E-2</v>
      </c>
      <c r="CH12" s="69">
        <f t="shared" ca="1" si="17"/>
        <v>2.4981334333463837E-2</v>
      </c>
      <c r="CI12" s="69">
        <f t="shared" ca="1" si="17"/>
        <v>2.5003349577289155E-2</v>
      </c>
      <c r="CJ12" s="69">
        <f t="shared" ca="1" si="17"/>
        <v>2.5025292984110933E-2</v>
      </c>
      <c r="CK12" s="69">
        <f t="shared" ca="1" si="17"/>
        <v>2.5047164788336771E-2</v>
      </c>
      <c r="CL12" s="69">
        <f t="shared" ca="1" si="17"/>
        <v>2.5068965223610611E-2</v>
      </c>
      <c r="CM12" s="69">
        <f t="shared" ca="1" si="17"/>
        <v>2.5090694522812918E-2</v>
      </c>
      <c r="CN12" s="69">
        <f t="shared" ca="1" si="17"/>
        <v>2.5112352918065281E-2</v>
      </c>
      <c r="CO12" s="69">
        <f t="shared" ca="1" si="17"/>
        <v>2.5133940640731219E-2</v>
      </c>
      <c r="CP12" s="69">
        <f t="shared" ca="1" si="17"/>
        <v>2.5155457921419017E-2</v>
      </c>
      <c r="CQ12" s="69">
        <f t="shared" ca="1" si="17"/>
        <v>2.5176904989985802E-2</v>
      </c>
      <c r="CR12" s="69">
        <f t="shared" ca="1" si="17"/>
        <v>2.5198282075536906E-2</v>
      </c>
      <c r="CS12" s="69">
        <f t="shared" ca="1" si="17"/>
        <v>2.5219589406430976E-2</v>
      </c>
      <c r="CT12" s="69">
        <f t="shared" ca="1" si="17"/>
        <v>2.5240827210281966E-2</v>
      </c>
      <c r="CU12" s="69">
        <f t="shared" ca="1" si="17"/>
        <v>2.5261995713960185E-2</v>
      </c>
      <c r="CV12" s="69">
        <f t="shared" ca="1" si="17"/>
        <v>2.5283095143596265E-2</v>
      </c>
      <c r="CW12" s="69">
        <f t="shared" ca="1" si="17"/>
        <v>2.5304125724582821E-2</v>
      </c>
      <c r="CX12" s="69">
        <f t="shared" ca="1" si="17"/>
        <v>2.5325087681576895E-2</v>
      </c>
      <c r="CY12" s="69">
        <f t="shared" ca="1" si="17"/>
        <v>2.5345981238502478E-2</v>
      </c>
      <c r="CZ12" s="69">
        <f t="shared" ca="1" si="17"/>
        <v>2.53668066185525E-2</v>
      </c>
      <c r="DA12" s="69">
        <f t="shared" ca="1" si="17"/>
        <v>2.5387564044193001E-2</v>
      </c>
      <c r="DB12" s="69">
        <f t="shared" ca="1" si="17"/>
        <v>2.5408253737161924E-2</v>
      </c>
      <c r="DC12" s="69">
        <f t="shared" ca="1" si="17"/>
        <v>2.5428875918475927E-2</v>
      </c>
      <c r="DD12" s="69">
        <f t="shared" ca="1" si="17"/>
        <v>2.5449430808428906E-2</v>
      </c>
      <c r="DE12" s="69">
        <f t="shared" ca="1" si="17"/>
        <v>2.546991862659637E-2</v>
      </c>
      <c r="DF12" s="69">
        <f t="shared" ca="1" si="17"/>
        <v>2.5490339591837902E-2</v>
      </c>
      <c r="DG12" s="69">
        <f t="shared" ca="1" si="17"/>
        <v>2.5510693922297788E-2</v>
      </c>
      <c r="DH12" s="69">
        <f t="shared" ca="1" si="17"/>
        <v>2.5530981835409212E-2</v>
      </c>
      <c r="DI12" s="69">
        <f t="shared" ca="1" si="17"/>
        <v>2.5551203547896043E-2</v>
      </c>
      <c r="DJ12" s="69">
        <f t="shared" ca="1" si="17"/>
        <v>2.557135927577521E-2</v>
      </c>
      <c r="DK12" s="69">
        <f t="shared" ca="1" si="17"/>
        <v>2.5591449234357314E-2</v>
      </c>
      <c r="DL12" s="69">
        <f t="shared" ca="1" si="17"/>
        <v>2.5611473638251791E-2</v>
      </c>
      <c r="DM12" s="69">
        <f t="shared" ca="1" si="17"/>
        <v>2.5631432701367373E-2</v>
      </c>
      <c r="DN12" s="69">
        <f t="shared" ca="1" si="17"/>
        <v>2.5651326636914783E-2</v>
      </c>
      <c r="DO12" s="69">
        <f t="shared" ca="1" si="17"/>
        <v>2.5671155657408976E-2</v>
      </c>
      <c r="DP12" s="69">
        <f t="shared" ca="1" si="17"/>
        <v>2.5690919974671555E-2</v>
      </c>
      <c r="DQ12" s="69">
        <f t="shared" ca="1" si="17"/>
        <v>2.5710619799832479E-2</v>
      </c>
      <c r="DR12" s="69">
        <f t="shared" ca="1" si="17"/>
        <v>2.5730255343334008E-2</v>
      </c>
      <c r="DS12" s="69">
        <f t="shared" ca="1" si="17"/>
        <v>2.574982681493004E-2</v>
      </c>
      <c r="DT12" s="69">
        <f t="shared" ca="1" si="17"/>
        <v>2.5769334423691181E-2</v>
      </c>
      <c r="DU12" s="69">
        <f t="shared" ca="1" si="17"/>
        <v>2.5788778378005382E-2</v>
      </c>
      <c r="DV12" s="69">
        <f t="shared" ca="1" si="17"/>
        <v>2.5808158885581179E-2</v>
      </c>
      <c r="DW12" s="69">
        <f t="shared" ca="1" si="17"/>
        <v>2.5827476153448693E-2</v>
      </c>
      <c r="DX12" s="69">
        <f t="shared" ca="1" si="17"/>
        <v>2.5846730387962643E-2</v>
      </c>
      <c r="DY12" s="69">
        <f t="shared" ca="1" si="17"/>
        <v>2.5865921794804674E-2</v>
      </c>
      <c r="DZ12" s="69">
        <f t="shared" ca="1" si="17"/>
        <v>2.5885050578984804E-2</v>
      </c>
      <c r="EA12" s="69">
        <f t="shared" ca="1" si="17"/>
        <v>2.5904116944844464E-2</v>
      </c>
      <c r="EB12" s="69">
        <f t="shared" ca="1" si="17"/>
        <v>2.5923121096058505E-2</v>
      </c>
      <c r="EC12" s="69">
        <f t="shared" ca="1" si="17"/>
        <v>2.5942063235636269E-2</v>
      </c>
      <c r="ED12" s="69">
        <f t="shared" ca="1" si="17"/>
        <v>2.5960943565926018E-2</v>
      </c>
      <c r="EE12" s="69">
        <f t="shared" ca="1" si="17"/>
        <v>2.5979762288614653E-2</v>
      </c>
      <c r="EF12" s="69">
        <f t="shared" ref="EF12:GQ12" ca="1" si="18">IFERROR(EF11/EF9,0)</f>
        <v>2.5998519604731207E-2</v>
      </c>
      <c r="EG12" s="69">
        <f t="shared" ca="1" si="18"/>
        <v>2.6017215714649222E-2</v>
      </c>
      <c r="EH12" s="69">
        <f t="shared" ca="1" si="18"/>
        <v>2.6035850818087194E-2</v>
      </c>
      <c r="EI12" s="69">
        <f t="shared" ca="1" si="18"/>
        <v>2.6054425114113579E-2</v>
      </c>
      <c r="EJ12" s="69">
        <f t="shared" ca="1" si="18"/>
        <v>2.6072938801146136E-2</v>
      </c>
      <c r="EK12" s="69">
        <f t="shared" ca="1" si="18"/>
        <v>2.6091392076955964E-2</v>
      </c>
      <c r="EL12" s="69">
        <f t="shared" ca="1" si="18"/>
        <v>2.6109785138667633E-2</v>
      </c>
      <c r="EM12" s="69">
        <f t="shared" ca="1" si="18"/>
        <v>2.6128118182763706E-2</v>
      </c>
      <c r="EN12" s="69">
        <f t="shared" ca="1" si="18"/>
        <v>2.6146391405084596E-2</v>
      </c>
      <c r="EO12" s="69">
        <f t="shared" ca="1" si="18"/>
        <v>2.6164605000832591E-2</v>
      </c>
      <c r="EP12" s="69">
        <f t="shared" ca="1" si="18"/>
        <v>2.618275916457263E-2</v>
      </c>
      <c r="EQ12" s="69">
        <f t="shared" ca="1" si="18"/>
        <v>2.6200854090234808E-2</v>
      </c>
      <c r="ER12" s="69">
        <f t="shared" ca="1" si="18"/>
        <v>2.6218889971115895E-2</v>
      </c>
      <c r="ES12" s="69">
        <f t="shared" ca="1" si="18"/>
        <v>2.623686699988316E-2</v>
      </c>
      <c r="ET12" s="69">
        <f t="shared" ca="1" si="18"/>
        <v>2.6254785368573563E-2</v>
      </c>
      <c r="EU12" s="69">
        <f t="shared" ca="1" si="18"/>
        <v>2.6272645268599126E-2</v>
      </c>
      <c r="EV12" s="69">
        <f t="shared" ca="1" si="18"/>
        <v>2.629044689074601E-2</v>
      </c>
      <c r="EW12" s="69">
        <f t="shared" ca="1" si="18"/>
        <v>2.6308190425178003E-2</v>
      </c>
      <c r="EX12" s="69">
        <f t="shared" ca="1" si="18"/>
        <v>2.6325876061439497E-2</v>
      </c>
      <c r="EY12" s="69">
        <f t="shared" ca="1" si="18"/>
        <v>2.6343503988454732E-2</v>
      </c>
      <c r="EZ12" s="69">
        <f t="shared" ca="1" si="18"/>
        <v>2.6361074394532634E-2</v>
      </c>
      <c r="FA12" s="69">
        <f t="shared" ca="1" si="18"/>
        <v>2.6378587467367355E-2</v>
      </c>
      <c r="FB12" s="69">
        <f t="shared" ca="1" si="18"/>
        <v>2.6396043394040471E-2</v>
      </c>
      <c r="FC12" s="69">
        <f t="shared" ca="1" si="18"/>
        <v>2.64134423610232E-2</v>
      </c>
      <c r="FD12" s="69">
        <f t="shared" ca="1" si="18"/>
        <v>2.6430784554178129E-2</v>
      </c>
      <c r="FE12" s="69">
        <f t="shared" ca="1" si="18"/>
        <v>2.6448070158761897E-2</v>
      </c>
      <c r="FF12" s="69">
        <f t="shared" ca="1" si="18"/>
        <v>2.6465299359425869E-2</v>
      </c>
      <c r="FG12" s="69">
        <f t="shared" ca="1" si="18"/>
        <v>2.648247234021953E-2</v>
      </c>
      <c r="FH12" s="69">
        <f t="shared" ca="1" si="18"/>
        <v>2.6499589284591639E-2</v>
      </c>
      <c r="FI12" s="69">
        <f t="shared" ca="1" si="18"/>
        <v>2.6516650375391759E-2</v>
      </c>
      <c r="FJ12" s="69">
        <f t="shared" ca="1" si="18"/>
        <v>2.6533655794873698E-2</v>
      </c>
      <c r="FK12" s="69">
        <f t="shared" ca="1" si="18"/>
        <v>2.6550605724696117E-2</v>
      </c>
      <c r="FL12" s="69">
        <f t="shared" ca="1" si="18"/>
        <v>2.6567500345924765E-2</v>
      </c>
      <c r="FM12" s="69">
        <f t="shared" ca="1" si="18"/>
        <v>2.6584339839035114E-2</v>
      </c>
      <c r="FN12" s="69">
        <f t="shared" ca="1" si="18"/>
        <v>2.6601124383913113E-2</v>
      </c>
      <c r="FO12" s="69">
        <f t="shared" ca="1" si="18"/>
        <v>2.6617854159857984E-2</v>
      </c>
      <c r="FP12" s="69">
        <f t="shared" ca="1" si="18"/>
        <v>2.663452934558401E-2</v>
      </c>
      <c r="FQ12" s="69">
        <f t="shared" ca="1" si="18"/>
        <v>2.6651150119222252E-2</v>
      </c>
      <c r="FR12" s="69">
        <f t="shared" ca="1" si="18"/>
        <v>2.6667716658322297E-2</v>
      </c>
      <c r="FS12" s="69">
        <f t="shared" ca="1" si="18"/>
        <v>2.6684229139854635E-2</v>
      </c>
      <c r="FT12" s="69">
        <f t="shared" ca="1" si="18"/>
        <v>2.6700687740212274E-2</v>
      </c>
      <c r="FU12" s="69">
        <f t="shared" ca="1" si="18"/>
        <v>2.6717092635212505E-2</v>
      </c>
      <c r="FV12" s="69">
        <f t="shared" ca="1" si="18"/>
        <v>2.6733444000099169E-2</v>
      </c>
      <c r="FW12" s="69">
        <f t="shared" ca="1" si="18"/>
        <v>2.6749742009543945E-2</v>
      </c>
      <c r="FX12" s="69">
        <f t="shared" ca="1" si="18"/>
        <v>2.6765986837648539E-2</v>
      </c>
      <c r="FY12" s="69">
        <f t="shared" ca="1" si="18"/>
        <v>2.6782178657946625E-2</v>
      </c>
      <c r="FZ12" s="69">
        <f t="shared" ca="1" si="18"/>
        <v>2.6798317643406285E-2</v>
      </c>
      <c r="GA12" s="69">
        <f t="shared" ca="1" si="18"/>
        <v>2.6814403966430412E-2</v>
      </c>
      <c r="GB12" s="69">
        <f t="shared" ca="1" si="18"/>
        <v>2.6830437798859092E-2</v>
      </c>
      <c r="GC12" s="69">
        <f t="shared" ca="1" si="18"/>
        <v>2.6846419311972954E-2</v>
      </c>
      <c r="GD12" s="69">
        <f t="shared" ca="1" si="18"/>
        <v>2.6862348676492055E-2</v>
      </c>
      <c r="GE12" s="69">
        <f t="shared" ca="1" si="18"/>
        <v>2.6878226062580744E-2</v>
      </c>
      <c r="GF12" s="69">
        <f t="shared" ca="1" si="18"/>
        <v>2.6894051639847916E-2</v>
      </c>
      <c r="GG12" s="69">
        <f t="shared" ca="1" si="18"/>
        <v>2.6909825577348195E-2</v>
      </c>
      <c r="GH12" s="69">
        <f t="shared" ca="1" si="18"/>
        <v>2.6925548043585129E-2</v>
      </c>
      <c r="GI12" s="69">
        <f t="shared" ca="1" si="18"/>
        <v>2.694121920651249E-2</v>
      </c>
      <c r="GJ12" s="69">
        <f t="shared" ca="1" si="18"/>
        <v>2.6956839233536426E-2</v>
      </c>
      <c r="GK12" s="69">
        <f t="shared" ca="1" si="18"/>
        <v>2.6972408291515693E-2</v>
      </c>
      <c r="GL12" s="69">
        <f t="shared" ca="1" si="18"/>
        <v>2.698792654676509E-2</v>
      </c>
      <c r="GM12" s="69">
        <f t="shared" ca="1" si="18"/>
        <v>2.7003394165057329E-2</v>
      </c>
      <c r="GN12" s="69">
        <f t="shared" ca="1" si="18"/>
        <v>2.70188113116238E-2</v>
      </c>
      <c r="GO12" s="69">
        <f t="shared" ca="1" si="18"/>
        <v>2.703417815115583E-2</v>
      </c>
      <c r="GP12" s="69">
        <f t="shared" ca="1" si="18"/>
        <v>2.7049494847808969E-2</v>
      </c>
      <c r="GQ12" s="69">
        <f t="shared" ca="1" si="18"/>
        <v>2.7064761565202114E-2</v>
      </c>
      <c r="GR12" s="69">
        <f t="shared" ref="GR12:IJ12" ca="1" si="19">IFERROR(GR11/GR9,0)</f>
        <v>2.7079978466420501E-2</v>
      </c>
      <c r="GS12" s="69">
        <f t="shared" ca="1" si="19"/>
        <v>2.7095145714016774E-2</v>
      </c>
      <c r="GT12" s="69">
        <f t="shared" ca="1" si="19"/>
        <v>2.7110263470013923E-2</v>
      </c>
      <c r="GU12" s="69">
        <f t="shared" ca="1" si="19"/>
        <v>2.7125331895905741E-2</v>
      </c>
      <c r="GV12" s="69">
        <f t="shared" ca="1" si="19"/>
        <v>2.7140351152659316E-2</v>
      </c>
      <c r="GW12" s="69">
        <f t="shared" ca="1" si="19"/>
        <v>2.7155321400716092E-2</v>
      </c>
      <c r="GX12" s="69">
        <f t="shared" ca="1" si="19"/>
        <v>2.7170242799994606E-2</v>
      </c>
      <c r="GY12" s="69">
        <f t="shared" ca="1" si="19"/>
        <v>2.7185115509891149E-2</v>
      </c>
      <c r="GZ12" s="69">
        <f t="shared" ca="1" si="19"/>
        <v>2.7199939689281704E-2</v>
      </c>
      <c r="HA12" s="69">
        <f t="shared" ca="1" si="19"/>
        <v>2.7214715496524045E-2</v>
      </c>
      <c r="HB12" s="69">
        <f t="shared" ca="1" si="19"/>
        <v>2.7229443089459921E-2</v>
      </c>
      <c r="HC12" s="69">
        <f t="shared" ca="1" si="19"/>
        <v>2.7244122625415066E-2</v>
      </c>
      <c r="HD12" s="69">
        <f t="shared" ca="1" si="19"/>
        <v>2.7258754261201619E-2</v>
      </c>
      <c r="HE12" s="69">
        <f t="shared" ca="1" si="19"/>
        <v>2.7273338153121388E-2</v>
      </c>
      <c r="HF12" s="69">
        <f t="shared" ca="1" si="19"/>
        <v>2.7287874456964522E-2</v>
      </c>
      <c r="HG12" s="69">
        <f t="shared" ca="1" si="19"/>
        <v>2.7302363328014469E-2</v>
      </c>
      <c r="HH12" s="69">
        <f t="shared" ca="1" si="19"/>
        <v>2.7316804921046638E-2</v>
      </c>
      <c r="HI12" s="69">
        <f t="shared" ca="1" si="19"/>
        <v>2.7331199390332059E-2</v>
      </c>
      <c r="HJ12" s="69">
        <f t="shared" ca="1" si="19"/>
        <v>2.7345546889638403E-2</v>
      </c>
      <c r="HK12" s="69">
        <f t="shared" ca="1" si="19"/>
        <v>2.7359847572231165E-2</v>
      </c>
      <c r="HL12" s="69">
        <f t="shared" ca="1" si="19"/>
        <v>2.7374101590876186E-2</v>
      </c>
      <c r="HM12" s="69">
        <f t="shared" ca="1" si="19"/>
        <v>2.7388309097840256E-2</v>
      </c>
      <c r="HN12" s="69">
        <f t="shared" ca="1" si="19"/>
        <v>2.7402470244893722E-2</v>
      </c>
      <c r="HO12" s="69">
        <f t="shared" ca="1" si="19"/>
        <v>2.741658518331179E-2</v>
      </c>
      <c r="HP12" s="69">
        <f t="shared" ca="1" si="19"/>
        <v>2.7430654063876087E-2</v>
      </c>
      <c r="HQ12" s="69">
        <f t="shared" ca="1" si="19"/>
        <v>2.744467703687559E-2</v>
      </c>
      <c r="HR12" s="69">
        <f t="shared" ca="1" si="19"/>
        <v>2.7458654252109825E-2</v>
      </c>
      <c r="HS12" s="69">
        <f t="shared" ca="1" si="19"/>
        <v>2.7472585858888406E-2</v>
      </c>
      <c r="HT12" s="69">
        <f t="shared" ca="1" si="19"/>
        <v>2.7486472006034521E-2</v>
      </c>
      <c r="HU12" s="69">
        <f t="shared" ca="1" si="19"/>
        <v>2.7500312841885931E-2</v>
      </c>
      <c r="HV12" s="69">
        <f t="shared" ca="1" si="19"/>
        <v>2.7514108514295671E-2</v>
      </c>
      <c r="HW12" s="69">
        <f t="shared" ca="1" si="19"/>
        <v>2.752785917063507E-2</v>
      </c>
      <c r="HX12" s="69">
        <f t="shared" ca="1" si="19"/>
        <v>2.7541564957793665E-2</v>
      </c>
      <c r="HY12" s="69">
        <f t="shared" ca="1" si="19"/>
        <v>2.7555226022182314E-2</v>
      </c>
      <c r="HZ12" s="69">
        <f t="shared" ca="1" si="19"/>
        <v>2.7568842509733543E-2</v>
      </c>
      <c r="IA12" s="69">
        <f t="shared" ca="1" si="19"/>
        <v>2.7582414565905062E-2</v>
      </c>
      <c r="IB12" s="69">
        <f t="shared" ca="1" si="19"/>
        <v>2.7595942335678431E-2</v>
      </c>
      <c r="IC12" s="69">
        <f t="shared" ca="1" si="19"/>
        <v>2.7609425963562657E-2</v>
      </c>
      <c r="ID12" s="69">
        <f t="shared" ca="1" si="19"/>
        <v>2.7609425963562657E-2</v>
      </c>
      <c r="IE12" s="69">
        <f t="shared" ca="1" si="19"/>
        <v>2.7609425963562657E-2</v>
      </c>
      <c r="IF12" s="69">
        <f t="shared" ca="1" si="19"/>
        <v>2.7609425963562657E-2</v>
      </c>
      <c r="IG12" s="69">
        <f t="shared" ca="1" si="19"/>
        <v>2.7609425963562657E-2</v>
      </c>
      <c r="IH12" s="69">
        <f t="shared" ca="1" si="19"/>
        <v>2.7609425963562657E-2</v>
      </c>
      <c r="II12" s="69">
        <f t="shared" ca="1" si="19"/>
        <v>2.7609425963562657E-2</v>
      </c>
      <c r="IJ12" s="69">
        <f t="shared" ca="1" si="19"/>
        <v>2.7609425963562657E-2</v>
      </c>
      <c r="IK12" s="69">
        <f ca="1">IFERROR(IK11/IK9,0)</f>
        <v>2.7609425963562657E-2</v>
      </c>
      <c r="IL12" s="69">
        <f ca="1">IFERROR(IL11/IL9,0)</f>
        <v>2.7609425963562657E-2</v>
      </c>
    </row>
    <row r="13" spans="2:246" ht="12" customHeight="1" x14ac:dyDescent="0.3">
      <c r="B13" s="7" t="s">
        <v>341</v>
      </c>
      <c r="C13" s="13" t="s">
        <v>283</v>
      </c>
      <c r="D13" s="13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0"/>
      <c r="EI13" s="70"/>
      <c r="EJ13" s="70"/>
      <c r="EK13" s="70"/>
      <c r="EL13" s="70"/>
      <c r="EM13" s="70"/>
      <c r="EN13" s="70"/>
      <c r="EO13" s="70"/>
      <c r="EP13" s="70"/>
      <c r="EQ13" s="70"/>
      <c r="ER13" s="70"/>
      <c r="ES13" s="70"/>
      <c r="ET13" s="70"/>
      <c r="EU13" s="70"/>
      <c r="EV13" s="70"/>
      <c r="EW13" s="70"/>
      <c r="EX13" s="70"/>
      <c r="EY13" s="70"/>
      <c r="EZ13" s="70"/>
      <c r="FA13" s="70"/>
      <c r="FB13" s="70"/>
      <c r="FC13" s="70"/>
      <c r="FD13" s="70"/>
      <c r="FE13" s="70"/>
      <c r="FF13" s="70"/>
      <c r="FG13" s="70"/>
      <c r="FH13" s="70"/>
      <c r="FI13" s="70"/>
      <c r="FJ13" s="70"/>
      <c r="FK13" s="70"/>
      <c r="FL13" s="70"/>
      <c r="FM13" s="70"/>
      <c r="FN13" s="70"/>
      <c r="FO13" s="70"/>
      <c r="FP13" s="70"/>
      <c r="FQ13" s="70"/>
      <c r="FR13" s="70"/>
      <c r="FS13" s="70"/>
      <c r="FT13" s="70"/>
      <c r="FU13" s="70"/>
      <c r="FV13" s="70"/>
      <c r="FW13" s="70"/>
      <c r="FX13" s="70"/>
      <c r="FY13" s="70"/>
      <c r="FZ13" s="70"/>
      <c r="GA13" s="70"/>
      <c r="GB13" s="70"/>
      <c r="GC13" s="70"/>
      <c r="GD13" s="70"/>
      <c r="GE13" s="70"/>
      <c r="GF13" s="70"/>
      <c r="GG13" s="70"/>
      <c r="GH13" s="70"/>
      <c r="GI13" s="70"/>
      <c r="GJ13" s="70"/>
      <c r="GK13" s="70"/>
      <c r="GL13" s="70"/>
      <c r="GM13" s="70"/>
      <c r="GN13" s="70"/>
      <c r="GO13" s="70"/>
      <c r="GP13" s="70"/>
      <c r="GQ13" s="70"/>
      <c r="GR13" s="70"/>
      <c r="GS13" s="70"/>
      <c r="GT13" s="70"/>
      <c r="GU13" s="70"/>
      <c r="GV13" s="70"/>
      <c r="GW13" s="70"/>
      <c r="GX13" s="70"/>
      <c r="GY13" s="70"/>
      <c r="GZ13" s="70"/>
      <c r="HA13" s="70"/>
      <c r="HB13" s="70"/>
      <c r="HC13" s="70"/>
      <c r="HD13" s="70"/>
      <c r="HE13" s="70"/>
      <c r="HF13" s="70"/>
      <c r="HG13" s="70"/>
      <c r="HH13" s="70"/>
      <c r="HI13" s="70"/>
      <c r="HJ13" s="70"/>
      <c r="HK13" s="70"/>
      <c r="HL13" s="70"/>
      <c r="HM13" s="70"/>
      <c r="HN13" s="70"/>
      <c r="HO13" s="70"/>
      <c r="HP13" s="70"/>
      <c r="HQ13" s="70"/>
      <c r="HR13" s="70"/>
      <c r="HS13" s="70"/>
      <c r="HT13" s="70"/>
      <c r="HU13" s="70"/>
      <c r="HV13" s="70"/>
      <c r="HW13" s="70"/>
      <c r="HX13" s="70"/>
      <c r="HY13" s="70"/>
      <c r="HZ13" s="70"/>
      <c r="IA13" s="70"/>
      <c r="IB13" s="70"/>
      <c r="IC13" s="70"/>
      <c r="ID13" s="70"/>
      <c r="IE13" s="70"/>
      <c r="IF13" s="70"/>
      <c r="IG13" s="70"/>
      <c r="IH13" s="70"/>
      <c r="II13" s="70"/>
      <c r="IJ13" s="70"/>
      <c r="IK13" s="70"/>
      <c r="IL13" s="70"/>
    </row>
    <row r="14" spans="2:246" ht="12" customHeight="1" x14ac:dyDescent="0.3">
      <c r="B14" s="7" t="s">
        <v>350</v>
      </c>
      <c r="C14" s="13" t="s">
        <v>283</v>
      </c>
      <c r="D14" s="13"/>
      <c r="G14" s="59">
        <f>-SUM(Objects!G93,Objects!G174 )</f>
        <v>-14.714537671232877</v>
      </c>
      <c r="H14" s="59">
        <f>-SUM(Objects!H93,Objects!H174 )</f>
        <v>-2.53125</v>
      </c>
      <c r="I14" s="59">
        <f>-SUM(Objects!I93,Objects!I174 )</f>
        <v>-2.53125</v>
      </c>
      <c r="J14" s="59">
        <f>-SUM(Objects!J93,Objects!J174 )</f>
        <v>-2.53125</v>
      </c>
      <c r="K14" s="59">
        <f>-SUM(Objects!K93,Objects!K174 )</f>
        <v>-2.53125</v>
      </c>
      <c r="L14" s="59">
        <f>-SUM(Objects!L93,Objects!L174 )</f>
        <v>-2.53125</v>
      </c>
      <c r="M14" s="59">
        <f>-SUM(Objects!M93,Objects!M174 )</f>
        <v>-2.53125</v>
      </c>
      <c r="N14" s="59">
        <f>-SUM(Objects!N93,Objects!N174 )</f>
        <v>-2.53125</v>
      </c>
      <c r="O14" s="59">
        <f>-SUM(Objects!O93,Objects!O174 )</f>
        <v>-2.53125</v>
      </c>
      <c r="P14" s="59">
        <f>-SUM(Objects!P93,Objects!P174 )</f>
        <v>-2.53125</v>
      </c>
      <c r="Q14" s="59">
        <f>-SUM(Objects!Q93,Objects!Q174 )</f>
        <v>-2.53125</v>
      </c>
      <c r="R14" s="59">
        <f>-SUM(Objects!R93,Objects!R174 )</f>
        <v>-2.53125</v>
      </c>
      <c r="S14" s="59">
        <f>-SUM(Objects!S93,Objects!S174 )</f>
        <v>-3.0374999999999996</v>
      </c>
      <c r="T14" s="59">
        <f>-SUM(Objects!T93,Objects!T174 )</f>
        <v>-3.0374999999999996</v>
      </c>
      <c r="U14" s="59">
        <f>-SUM(Objects!U93,Objects!U174 )</f>
        <v>-3.0374999999999996</v>
      </c>
      <c r="V14" s="59">
        <f>-SUM(Objects!V93,Objects!V174 )</f>
        <v>-3.0374999999999996</v>
      </c>
      <c r="W14" s="59">
        <f>-SUM(Objects!W93,Objects!W174 )</f>
        <v>-3.0374999999999996</v>
      </c>
      <c r="X14" s="59">
        <f>-SUM(Objects!X93,Objects!X174 )</f>
        <v>-3.0374999999999996</v>
      </c>
      <c r="Y14" s="59">
        <f>-SUM(Objects!Y93,Objects!Y174 )</f>
        <v>-3.0374999999999996</v>
      </c>
      <c r="Z14" s="59">
        <f>-SUM(Objects!Z93,Objects!Z174 )</f>
        <v>-3.0374999999999996</v>
      </c>
      <c r="AA14" s="59">
        <f>-SUM(Objects!AA93,Objects!AA174 )</f>
        <v>-3.0374999999999996</v>
      </c>
      <c r="AB14" s="59">
        <f>-SUM(Objects!AB93,Objects!AB174 )</f>
        <v>-3.0374999999999996</v>
      </c>
      <c r="AC14" s="59">
        <f>-SUM(Objects!AC93,Objects!AC174 )</f>
        <v>-3.0374999999999996</v>
      </c>
      <c r="AD14" s="59">
        <f>-SUM(Objects!AD93,Objects!AD174 )</f>
        <v>-3.0374999999999996</v>
      </c>
      <c r="AE14" s="59">
        <f>-SUM(Objects!AE93,Objects!AE174 )</f>
        <v>-3.0374999999999996</v>
      </c>
      <c r="AF14" s="59">
        <f>-SUM(Objects!AF93,Objects!AF174 )</f>
        <v>-3.0374999999999996</v>
      </c>
      <c r="AG14" s="59">
        <f>-SUM(Objects!AG93,Objects!AG174 )</f>
        <v>-3.0374999999999996</v>
      </c>
      <c r="AH14" s="59">
        <f>-SUM(Objects!AH93,Objects!AH174 )</f>
        <v>-3.0374999999999996</v>
      </c>
      <c r="AI14" s="59">
        <f>-SUM(Objects!AI93,Objects!AI174 )</f>
        <v>-3.0374999999999996</v>
      </c>
      <c r="AJ14" s="59">
        <f>-SUM(Objects!AJ93,Objects!AJ174 )</f>
        <v>-3.0374999999999996</v>
      </c>
      <c r="AK14" s="59">
        <f>-SUM(Objects!AK93,Objects!AK174 )</f>
        <v>-3.0374999999999996</v>
      </c>
      <c r="AL14" s="59">
        <f>-SUM(Objects!AL93,Objects!AL174 )</f>
        <v>-3.0374999999999996</v>
      </c>
      <c r="AM14" s="59">
        <f>-SUM(Objects!AM93,Objects!AM174 )</f>
        <v>-3.0374999999999996</v>
      </c>
      <c r="AN14" s="59">
        <f>-SUM(Objects!AN93,Objects!AN174 )</f>
        <v>-3.0374999999999996</v>
      </c>
      <c r="AO14" s="59">
        <f>-SUM(Objects!AO93,Objects!AO174 )</f>
        <v>-3.0374999999999996</v>
      </c>
      <c r="AP14" s="59">
        <f>-SUM(Objects!AP93,Objects!AP174 )</f>
        <v>-3.0374999999999996</v>
      </c>
      <c r="AQ14" s="59">
        <f>-SUM(Objects!AQ93,Objects!AQ174 )</f>
        <v>-3.0374999999999996</v>
      </c>
      <c r="AR14" s="59">
        <f>-SUM(Objects!AR93,Objects!AR174 )</f>
        <v>-3.0374999999999996</v>
      </c>
      <c r="AS14" s="59">
        <f>-SUM(Objects!AS93,Objects!AS174 )</f>
        <v>-3.0374999999999996</v>
      </c>
      <c r="AT14" s="59">
        <f>-SUM(Objects!AT93,Objects!AT174 )</f>
        <v>-3.0374999999999996</v>
      </c>
      <c r="AU14" s="59">
        <f>-SUM(Objects!AU93,Objects!AU174 )</f>
        <v>-3.0374999999999996</v>
      </c>
      <c r="AV14" s="59">
        <f>-SUM(Objects!AV93,Objects!AV174 )</f>
        <v>-3.0374999999999996</v>
      </c>
      <c r="AW14" s="59">
        <f>-SUM(Objects!AW93,Objects!AW174 )</f>
        <v>-3.0374999999999996</v>
      </c>
      <c r="AX14" s="59">
        <f>-SUM(Objects!AX93,Objects!AX174 )</f>
        <v>-3.0374999999999996</v>
      </c>
      <c r="AY14" s="59">
        <f>-SUM(Objects!AY93,Objects!AY174 )</f>
        <v>-3.0374999999999996</v>
      </c>
      <c r="AZ14" s="59">
        <f>-SUM(Objects!AZ93,Objects!AZ174 )</f>
        <v>-3.0374999999999996</v>
      </c>
      <c r="BA14" s="59">
        <f>-SUM(Objects!BA93,Objects!BA174 )</f>
        <v>-3.0374999999999996</v>
      </c>
      <c r="BB14" s="59">
        <f>-SUM(Objects!BB93,Objects!BB174 )</f>
        <v>-3.0374999999999996</v>
      </c>
      <c r="BC14" s="59">
        <f>-SUM(Objects!BC93,Objects!BC174 )</f>
        <v>-3.0374999999999996</v>
      </c>
      <c r="BD14" s="59">
        <f>-SUM(Objects!BD93,Objects!BD174 )</f>
        <v>-3.0374999999999996</v>
      </c>
      <c r="BE14" s="59">
        <f>-SUM(Objects!BE93,Objects!BE174 )</f>
        <v>-3.0374999999999996</v>
      </c>
      <c r="BF14" s="59">
        <f>-SUM(Objects!BF93,Objects!BF174 )</f>
        <v>-3.0374999999999996</v>
      </c>
      <c r="BG14" s="59">
        <f>-SUM(Objects!BG93,Objects!BG174 )</f>
        <v>-3.0374999999999996</v>
      </c>
      <c r="BH14" s="59">
        <f>-SUM(Objects!BH93,Objects!BH174 )</f>
        <v>-3.0374999999999996</v>
      </c>
      <c r="BI14" s="59">
        <f>-SUM(Objects!BI93,Objects!BI174 )</f>
        <v>-3.0374999999999996</v>
      </c>
      <c r="BJ14" s="59">
        <f>-SUM(Objects!BJ93,Objects!BJ174 )</f>
        <v>-3.0374999999999996</v>
      </c>
      <c r="BK14" s="59">
        <f>-SUM(Objects!BK93,Objects!BK174 )</f>
        <v>-3.0374999999999996</v>
      </c>
      <c r="BL14" s="59">
        <f>-SUM(Objects!BL93,Objects!BL174 )</f>
        <v>-3.0374999999999996</v>
      </c>
      <c r="BM14" s="59">
        <f>-SUM(Objects!BM93,Objects!BM174 )</f>
        <v>-3.0374999999999996</v>
      </c>
      <c r="BN14" s="59">
        <f>-SUM(Objects!BN93,Objects!BN174 )</f>
        <v>-3.0374999999999996</v>
      </c>
      <c r="BO14" s="59">
        <f>-SUM(Objects!BO93,Objects!BO174 )</f>
        <v>-3.0374999999999996</v>
      </c>
      <c r="BP14" s="59">
        <f>-SUM(Objects!BP93,Objects!BP174 )</f>
        <v>-3.0374999999999996</v>
      </c>
      <c r="BQ14" s="59">
        <f>-SUM(Objects!BQ93,Objects!BQ174 )</f>
        <v>-3.0374999999999996</v>
      </c>
      <c r="BR14" s="59">
        <f>-SUM(Objects!BR93,Objects!BR174 )</f>
        <v>-3.0374999999999996</v>
      </c>
      <c r="BS14" s="59">
        <f>-SUM(Objects!BS93,Objects!BS174 )</f>
        <v>-3.0374999999999996</v>
      </c>
      <c r="BT14" s="59">
        <f>-SUM(Objects!BT93,Objects!BT174 )</f>
        <v>-3.0374999999999996</v>
      </c>
      <c r="BU14" s="59">
        <f>-SUM(Objects!BU93,Objects!BU174 )</f>
        <v>-3.0374999999999996</v>
      </c>
      <c r="BV14" s="59">
        <f>-SUM(Objects!BV93,Objects!BV174 )</f>
        <v>-3.0374999999999996</v>
      </c>
      <c r="BW14" s="59">
        <f>-SUM(Objects!BW93,Objects!BW174 )</f>
        <v>-3.0374999999999996</v>
      </c>
      <c r="BX14" s="59">
        <f>-SUM(Objects!BX93,Objects!BX174 )</f>
        <v>-3.0374999999999996</v>
      </c>
      <c r="BY14" s="59">
        <f>-SUM(Objects!BY93,Objects!BY174 )</f>
        <v>-3.0374999999999996</v>
      </c>
      <c r="BZ14" s="59">
        <f>-SUM(Objects!BZ93,Objects!BZ174 )</f>
        <v>-3.0374999999999996</v>
      </c>
      <c r="CA14" s="59">
        <f>-SUM(Objects!CA93,Objects!CA174 )</f>
        <v>-3.0374999999999996</v>
      </c>
      <c r="CB14" s="59">
        <f>-SUM(Objects!CB93,Objects!CB174 )</f>
        <v>-3.0374999999999996</v>
      </c>
      <c r="CC14" s="59">
        <f>-SUM(Objects!CC93,Objects!CC174 )</f>
        <v>-3.0374999999999996</v>
      </c>
      <c r="CD14" s="59">
        <f>-SUM(Objects!CD93,Objects!CD174 )</f>
        <v>-3.0374999999999996</v>
      </c>
      <c r="CE14" s="59">
        <f>-SUM(Objects!CE93,Objects!CE174 )</f>
        <v>-3.0374999999999996</v>
      </c>
      <c r="CF14" s="59">
        <f>-SUM(Objects!CF93,Objects!CF174 )</f>
        <v>-3.0374999999999996</v>
      </c>
      <c r="CG14" s="59">
        <f>-SUM(Objects!CG93,Objects!CG174 )</f>
        <v>-3.0374999999999996</v>
      </c>
      <c r="CH14" s="59">
        <f>-SUM(Objects!CH93,Objects!CH174 )</f>
        <v>-3.0374999999999996</v>
      </c>
      <c r="CI14" s="59">
        <f>-SUM(Objects!CI93,Objects!CI174 )</f>
        <v>-3.0374999999999996</v>
      </c>
      <c r="CJ14" s="59">
        <f>-SUM(Objects!CJ93,Objects!CJ174 )</f>
        <v>-3.0374999999999996</v>
      </c>
      <c r="CK14" s="59">
        <f>-SUM(Objects!CK93,Objects!CK174 )</f>
        <v>-3.0374999999999996</v>
      </c>
      <c r="CL14" s="59">
        <f>-SUM(Objects!CL93,Objects!CL174 )</f>
        <v>-3.0374999999999996</v>
      </c>
      <c r="CM14" s="59">
        <f>-SUM(Objects!CM93,Objects!CM174 )</f>
        <v>-3.0374999999999996</v>
      </c>
      <c r="CN14" s="59">
        <f>-SUM(Objects!CN93,Objects!CN174 )</f>
        <v>-3.0374999999999996</v>
      </c>
      <c r="CO14" s="59">
        <f>-SUM(Objects!CO93,Objects!CO174 )</f>
        <v>-3.0374999999999996</v>
      </c>
      <c r="CP14" s="59">
        <f>-SUM(Objects!CP93,Objects!CP174 )</f>
        <v>-3.0374999999999996</v>
      </c>
      <c r="CQ14" s="59">
        <f>-SUM(Objects!CQ93,Objects!CQ174 )</f>
        <v>-3.0374999999999996</v>
      </c>
      <c r="CR14" s="59">
        <f>-SUM(Objects!CR93,Objects!CR174 )</f>
        <v>-3.0374999999999996</v>
      </c>
      <c r="CS14" s="59">
        <f>-SUM(Objects!CS93,Objects!CS174 )</f>
        <v>-3.0374999999999996</v>
      </c>
      <c r="CT14" s="59">
        <f>-SUM(Objects!CT93,Objects!CT174 )</f>
        <v>-3.0374999999999996</v>
      </c>
      <c r="CU14" s="59">
        <f>-SUM(Objects!CU93,Objects!CU174 )</f>
        <v>-3.0374999999999996</v>
      </c>
      <c r="CV14" s="59">
        <f>-SUM(Objects!CV93,Objects!CV174 )</f>
        <v>-3.0374999999999996</v>
      </c>
      <c r="CW14" s="59">
        <f>-SUM(Objects!CW93,Objects!CW174 )</f>
        <v>-3.0374999999999996</v>
      </c>
      <c r="CX14" s="59">
        <f>-SUM(Objects!CX93,Objects!CX174 )</f>
        <v>-3.0374999999999996</v>
      </c>
      <c r="CY14" s="59">
        <f>-SUM(Objects!CY93,Objects!CY174 )</f>
        <v>-3.0374999999999996</v>
      </c>
      <c r="CZ14" s="59">
        <f>-SUM(Objects!CZ93,Objects!CZ174 )</f>
        <v>-3.0374999999999996</v>
      </c>
      <c r="DA14" s="59">
        <f>-SUM(Objects!DA93,Objects!DA174 )</f>
        <v>-3.0374999999999996</v>
      </c>
      <c r="DB14" s="59">
        <f>-SUM(Objects!DB93,Objects!DB174 )</f>
        <v>-3.0374999999999996</v>
      </c>
      <c r="DC14" s="59">
        <f>-SUM(Objects!DC93,Objects!DC174 )</f>
        <v>-3.0374999999999996</v>
      </c>
      <c r="DD14" s="59">
        <f>-SUM(Objects!DD93,Objects!DD174 )</f>
        <v>-3.0374999999999996</v>
      </c>
      <c r="DE14" s="59">
        <f>-SUM(Objects!DE93,Objects!DE174 )</f>
        <v>-3.0374999999999996</v>
      </c>
      <c r="DF14" s="59">
        <f>-SUM(Objects!DF93,Objects!DF174 )</f>
        <v>-3.0374999999999996</v>
      </c>
      <c r="DG14" s="59">
        <f>-SUM(Objects!DG93,Objects!DG174 )</f>
        <v>-3.0374999999999996</v>
      </c>
      <c r="DH14" s="59">
        <f>-SUM(Objects!DH93,Objects!DH174 )</f>
        <v>-3.0374999999999996</v>
      </c>
      <c r="DI14" s="59">
        <f>-SUM(Objects!DI93,Objects!DI174 )</f>
        <v>-3.0374999999999996</v>
      </c>
      <c r="DJ14" s="59">
        <f>-SUM(Objects!DJ93,Objects!DJ174 )</f>
        <v>-3.0374999999999996</v>
      </c>
      <c r="DK14" s="59">
        <f>-SUM(Objects!DK93,Objects!DK174 )</f>
        <v>-3.0374999999999996</v>
      </c>
      <c r="DL14" s="59">
        <f>-SUM(Objects!DL93,Objects!DL174 )</f>
        <v>-3.0374999999999996</v>
      </c>
      <c r="DM14" s="59">
        <f>-SUM(Objects!DM93,Objects!DM174 )</f>
        <v>-3.0374999999999996</v>
      </c>
      <c r="DN14" s="59">
        <f>-SUM(Objects!DN93,Objects!DN174 )</f>
        <v>-3.0374999999999996</v>
      </c>
      <c r="DO14" s="59">
        <f>-SUM(Objects!DO93,Objects!DO174 )</f>
        <v>-3.0374999999999996</v>
      </c>
      <c r="DP14" s="59">
        <f>-SUM(Objects!DP93,Objects!DP174 )</f>
        <v>-3.0374999999999996</v>
      </c>
      <c r="DQ14" s="59">
        <f>-SUM(Objects!DQ93,Objects!DQ174 )</f>
        <v>-3.0374999999999996</v>
      </c>
      <c r="DR14" s="59">
        <f>-SUM(Objects!DR93,Objects!DR174 )</f>
        <v>-3.0374999999999996</v>
      </c>
      <c r="DS14" s="59">
        <f>-SUM(Objects!DS93,Objects!DS174 )</f>
        <v>-3.0374999999999996</v>
      </c>
      <c r="DT14" s="59">
        <f>-SUM(Objects!DT93,Objects!DT174 )</f>
        <v>-3.0374999999999996</v>
      </c>
      <c r="DU14" s="59">
        <f>-SUM(Objects!DU93,Objects!DU174 )</f>
        <v>-3.0374999999999996</v>
      </c>
      <c r="DV14" s="59">
        <f>-SUM(Objects!DV93,Objects!DV174 )</f>
        <v>-3.0374999999999996</v>
      </c>
      <c r="DW14" s="59">
        <f>-SUM(Objects!DW93,Objects!DW174 )</f>
        <v>-3.0374999999999996</v>
      </c>
      <c r="DX14" s="59">
        <f>-SUM(Objects!DX93,Objects!DX174 )</f>
        <v>-3.0374999999999996</v>
      </c>
      <c r="DY14" s="59">
        <f>-SUM(Objects!DY93,Objects!DY174 )</f>
        <v>-3.0374999999999996</v>
      </c>
      <c r="DZ14" s="59">
        <f>-SUM(Objects!DZ93,Objects!DZ174 )</f>
        <v>-3.0374999999999996</v>
      </c>
      <c r="EA14" s="59">
        <f>-SUM(Objects!EA93,Objects!EA174 )</f>
        <v>-3.0374999999999996</v>
      </c>
      <c r="EB14" s="59">
        <f>-SUM(Objects!EB93,Objects!EB174 )</f>
        <v>-3.0374999999999996</v>
      </c>
      <c r="EC14" s="59">
        <f>-SUM(Objects!EC93,Objects!EC174 )</f>
        <v>-3.0374999999999996</v>
      </c>
      <c r="ED14" s="59">
        <f>-SUM(Objects!ED93,Objects!ED174 )</f>
        <v>-3.0374999999999996</v>
      </c>
      <c r="EE14" s="59">
        <f>-SUM(Objects!EE93,Objects!EE174 )</f>
        <v>-3.0374999999999996</v>
      </c>
      <c r="EF14" s="59">
        <f>-SUM(Objects!EF93,Objects!EF174 )</f>
        <v>-3.0374999999999996</v>
      </c>
      <c r="EG14" s="59">
        <f>-SUM(Objects!EG93,Objects!EG174 )</f>
        <v>-3.0374999999999996</v>
      </c>
      <c r="EH14" s="59">
        <f>-SUM(Objects!EH93,Objects!EH174 )</f>
        <v>-3.0374999999999996</v>
      </c>
      <c r="EI14" s="59">
        <f>-SUM(Objects!EI93,Objects!EI174 )</f>
        <v>-3.0374999999999996</v>
      </c>
      <c r="EJ14" s="59">
        <f>-SUM(Objects!EJ93,Objects!EJ174 )</f>
        <v>-3.0374999999999996</v>
      </c>
      <c r="EK14" s="59">
        <f>-SUM(Objects!EK93,Objects!EK174 )</f>
        <v>-3.0374999999999996</v>
      </c>
      <c r="EL14" s="59">
        <f>-SUM(Objects!EL93,Objects!EL174 )</f>
        <v>-3.0374999999999996</v>
      </c>
      <c r="EM14" s="59">
        <f>-SUM(Objects!EM93,Objects!EM174 )</f>
        <v>-3.0374999999999996</v>
      </c>
      <c r="EN14" s="59">
        <f>-SUM(Objects!EN93,Objects!EN174 )</f>
        <v>-3.0374999999999996</v>
      </c>
      <c r="EO14" s="59">
        <f>-SUM(Objects!EO93,Objects!EO174 )</f>
        <v>-3.0374999999999996</v>
      </c>
      <c r="EP14" s="59">
        <f>-SUM(Objects!EP93,Objects!EP174 )</f>
        <v>-3.0374999999999996</v>
      </c>
      <c r="EQ14" s="59">
        <f>-SUM(Objects!EQ93,Objects!EQ174 )</f>
        <v>-3.0374999999999996</v>
      </c>
      <c r="ER14" s="59">
        <f>-SUM(Objects!ER93,Objects!ER174 )</f>
        <v>-3.0374999999999996</v>
      </c>
      <c r="ES14" s="59">
        <f>-SUM(Objects!ES93,Objects!ES174 )</f>
        <v>-3.0374999999999996</v>
      </c>
      <c r="ET14" s="59">
        <f>-SUM(Objects!ET93,Objects!ET174 )</f>
        <v>-3.0374999999999996</v>
      </c>
      <c r="EU14" s="59">
        <f>-SUM(Objects!EU93,Objects!EU174 )</f>
        <v>-3.0374999999999996</v>
      </c>
      <c r="EV14" s="59">
        <f>-SUM(Objects!EV93,Objects!EV174 )</f>
        <v>-3.0374999999999996</v>
      </c>
      <c r="EW14" s="59">
        <f>-SUM(Objects!EW93,Objects!EW174 )</f>
        <v>-3.0374999999999996</v>
      </c>
      <c r="EX14" s="59">
        <f>-SUM(Objects!EX93,Objects!EX174 )</f>
        <v>-3.0374999999999996</v>
      </c>
      <c r="EY14" s="59">
        <f>-SUM(Objects!EY93,Objects!EY174 )</f>
        <v>-3.0374999999999996</v>
      </c>
      <c r="EZ14" s="59">
        <f>-SUM(Objects!EZ93,Objects!EZ174 )</f>
        <v>-3.0374999999999996</v>
      </c>
      <c r="FA14" s="59">
        <f>-SUM(Objects!FA93,Objects!FA174 )</f>
        <v>-3.0374999999999996</v>
      </c>
      <c r="FB14" s="59">
        <f>-SUM(Objects!FB93,Objects!FB174 )</f>
        <v>-3.0374999999999996</v>
      </c>
      <c r="FC14" s="59">
        <f>-SUM(Objects!FC93,Objects!FC174 )</f>
        <v>-3.0374999999999996</v>
      </c>
      <c r="FD14" s="59">
        <f>-SUM(Objects!FD93,Objects!FD174 )</f>
        <v>-3.0374999999999996</v>
      </c>
      <c r="FE14" s="59">
        <f>-SUM(Objects!FE93,Objects!FE174 )</f>
        <v>-3.0374999999999996</v>
      </c>
      <c r="FF14" s="59">
        <f>-SUM(Objects!FF93,Objects!FF174 )</f>
        <v>-3.0374999999999996</v>
      </c>
      <c r="FG14" s="59">
        <f>-SUM(Objects!FG93,Objects!FG174 )</f>
        <v>-3.0374999999999996</v>
      </c>
      <c r="FH14" s="59">
        <f>-SUM(Objects!FH93,Objects!FH174 )</f>
        <v>-3.0374999999999996</v>
      </c>
      <c r="FI14" s="59">
        <f>-SUM(Objects!FI93,Objects!FI174 )</f>
        <v>-3.0374999999999996</v>
      </c>
      <c r="FJ14" s="59">
        <f>-SUM(Objects!FJ93,Objects!FJ174 )</f>
        <v>-3.0374999999999996</v>
      </c>
      <c r="FK14" s="59">
        <f>-SUM(Objects!FK93,Objects!FK174 )</f>
        <v>-3.0374999999999996</v>
      </c>
      <c r="FL14" s="59">
        <f>-SUM(Objects!FL93,Objects!FL174 )</f>
        <v>-3.0374999999999996</v>
      </c>
      <c r="FM14" s="59">
        <f>-SUM(Objects!FM93,Objects!FM174 )</f>
        <v>-3.0374999999999996</v>
      </c>
      <c r="FN14" s="59">
        <f>-SUM(Objects!FN93,Objects!FN174 )</f>
        <v>-3.0374999999999996</v>
      </c>
      <c r="FO14" s="59">
        <f>-SUM(Objects!FO93,Objects!FO174 )</f>
        <v>-3.0374999999999996</v>
      </c>
      <c r="FP14" s="59">
        <f>-SUM(Objects!FP93,Objects!FP174 )</f>
        <v>-3.0374999999999996</v>
      </c>
      <c r="FQ14" s="59">
        <f>-SUM(Objects!FQ93,Objects!FQ174 )</f>
        <v>-3.0374999999999996</v>
      </c>
      <c r="FR14" s="59">
        <f>-SUM(Objects!FR93,Objects!FR174 )</f>
        <v>-3.0374999999999996</v>
      </c>
      <c r="FS14" s="59">
        <f>-SUM(Objects!FS93,Objects!FS174 )</f>
        <v>-3.0374999999999996</v>
      </c>
      <c r="FT14" s="59">
        <f>-SUM(Objects!FT93,Objects!FT174 )</f>
        <v>-3.0374999999999996</v>
      </c>
      <c r="FU14" s="59">
        <f>-SUM(Objects!FU93,Objects!FU174 )</f>
        <v>-3.0374999999999996</v>
      </c>
      <c r="FV14" s="59">
        <f>-SUM(Objects!FV93,Objects!FV174 )</f>
        <v>-3.0374999999999996</v>
      </c>
      <c r="FW14" s="59">
        <f>-SUM(Objects!FW93,Objects!FW174 )</f>
        <v>-3.0374999999999996</v>
      </c>
      <c r="FX14" s="59">
        <f>-SUM(Objects!FX93,Objects!FX174 )</f>
        <v>-3.0374999999999996</v>
      </c>
      <c r="FY14" s="59">
        <f>-SUM(Objects!FY93,Objects!FY174 )</f>
        <v>-3.0374999999999996</v>
      </c>
      <c r="FZ14" s="59">
        <f>-SUM(Objects!FZ93,Objects!FZ174 )</f>
        <v>-3.0374999999999996</v>
      </c>
      <c r="GA14" s="59">
        <f>-SUM(Objects!GA93,Objects!GA174 )</f>
        <v>-3.0374999999999996</v>
      </c>
      <c r="GB14" s="59">
        <f>-SUM(Objects!GB93,Objects!GB174 )</f>
        <v>-3.0374999999999996</v>
      </c>
      <c r="GC14" s="59">
        <f>-SUM(Objects!GC93,Objects!GC174 )</f>
        <v>-3.0374999999999996</v>
      </c>
      <c r="GD14" s="59">
        <f>-SUM(Objects!GD93,Objects!GD174 )</f>
        <v>-3.0374999999999996</v>
      </c>
      <c r="GE14" s="59">
        <f>-SUM(Objects!GE93,Objects!GE174 )</f>
        <v>-3.0374999999999996</v>
      </c>
      <c r="GF14" s="59">
        <f>-SUM(Objects!GF93,Objects!GF174 )</f>
        <v>-3.0374999999999996</v>
      </c>
      <c r="GG14" s="59">
        <f>-SUM(Objects!GG93,Objects!GG174 )</f>
        <v>-3.0374999999999996</v>
      </c>
      <c r="GH14" s="59">
        <f>-SUM(Objects!GH93,Objects!GH174 )</f>
        <v>-3.0374999999999996</v>
      </c>
      <c r="GI14" s="59">
        <f>-SUM(Objects!GI93,Objects!GI174 )</f>
        <v>-3.0374999999999996</v>
      </c>
      <c r="GJ14" s="59">
        <f>-SUM(Objects!GJ93,Objects!GJ174 )</f>
        <v>-3.0374999999999996</v>
      </c>
      <c r="GK14" s="59">
        <f>-SUM(Objects!GK93,Objects!GK174 )</f>
        <v>-3.0374999999999996</v>
      </c>
      <c r="GL14" s="59">
        <f>-SUM(Objects!GL93,Objects!GL174 )</f>
        <v>-3.0374999999999996</v>
      </c>
      <c r="GM14" s="59">
        <f>-SUM(Objects!GM93,Objects!GM174 )</f>
        <v>-3.0374999999999996</v>
      </c>
      <c r="GN14" s="59">
        <f>-SUM(Objects!GN93,Objects!GN174 )</f>
        <v>-3.0374999999999996</v>
      </c>
      <c r="GO14" s="59">
        <f>-SUM(Objects!GO93,Objects!GO174 )</f>
        <v>-3.0374999999999996</v>
      </c>
      <c r="GP14" s="59">
        <f>-SUM(Objects!GP93,Objects!GP174 )</f>
        <v>-3.0374999999999996</v>
      </c>
      <c r="GQ14" s="59">
        <f>-SUM(Objects!GQ93,Objects!GQ174 )</f>
        <v>-3.0374999999999996</v>
      </c>
      <c r="GR14" s="59">
        <f>-SUM(Objects!GR93,Objects!GR174 )</f>
        <v>-3.0374999999999996</v>
      </c>
      <c r="GS14" s="59">
        <f>-SUM(Objects!GS93,Objects!GS174 )</f>
        <v>-3.0374999999999996</v>
      </c>
      <c r="GT14" s="59">
        <f>-SUM(Objects!GT93,Objects!GT174 )</f>
        <v>-3.0374999999999996</v>
      </c>
      <c r="GU14" s="59">
        <f>-SUM(Objects!GU93,Objects!GU174 )</f>
        <v>-3.0374999999999996</v>
      </c>
      <c r="GV14" s="59">
        <f>-SUM(Objects!GV93,Objects!GV174 )</f>
        <v>-3.0374999999999996</v>
      </c>
      <c r="GW14" s="59">
        <f>-SUM(Objects!GW93,Objects!GW174 )</f>
        <v>-3.0374999999999996</v>
      </c>
      <c r="GX14" s="59">
        <f>-SUM(Objects!GX93,Objects!GX174 )</f>
        <v>-3.0374999999999996</v>
      </c>
      <c r="GY14" s="59">
        <f>-SUM(Objects!GY93,Objects!GY174 )</f>
        <v>-3.0374999999999996</v>
      </c>
      <c r="GZ14" s="59">
        <f>-SUM(Objects!GZ93,Objects!GZ174 )</f>
        <v>-3.0374999999999996</v>
      </c>
      <c r="HA14" s="59">
        <f>-SUM(Objects!HA93,Objects!HA174 )</f>
        <v>-3.0374999999999996</v>
      </c>
      <c r="HB14" s="59">
        <f>-SUM(Objects!HB93,Objects!HB174 )</f>
        <v>-3.0374999999999996</v>
      </c>
      <c r="HC14" s="59">
        <f>-SUM(Objects!HC93,Objects!HC174 )</f>
        <v>-3.0374999999999996</v>
      </c>
      <c r="HD14" s="59">
        <f>-SUM(Objects!HD93,Objects!HD174 )</f>
        <v>-3.0374999999999996</v>
      </c>
      <c r="HE14" s="59">
        <f>-SUM(Objects!HE93,Objects!HE174 )</f>
        <v>-3.0374999999999996</v>
      </c>
      <c r="HF14" s="59">
        <f>-SUM(Objects!HF93,Objects!HF174 )</f>
        <v>-3.0374999999999996</v>
      </c>
      <c r="HG14" s="59">
        <f>-SUM(Objects!HG93,Objects!HG174 )</f>
        <v>-3.0374999999999996</v>
      </c>
      <c r="HH14" s="59">
        <f>-SUM(Objects!HH93,Objects!HH174 )</f>
        <v>-3.0374999999999996</v>
      </c>
      <c r="HI14" s="59">
        <f>-SUM(Objects!HI93,Objects!HI174 )</f>
        <v>-3.0374999999999996</v>
      </c>
      <c r="HJ14" s="59">
        <f>-SUM(Objects!HJ93,Objects!HJ174 )</f>
        <v>-3.0374999999999996</v>
      </c>
      <c r="HK14" s="59">
        <f>-SUM(Objects!HK93,Objects!HK174 )</f>
        <v>-3.0374999999999996</v>
      </c>
      <c r="HL14" s="59">
        <f>-SUM(Objects!HL93,Objects!HL174 )</f>
        <v>-3.0374999999999996</v>
      </c>
      <c r="HM14" s="59">
        <f>-SUM(Objects!HM93,Objects!HM174 )</f>
        <v>-3.0374999999999996</v>
      </c>
      <c r="HN14" s="59">
        <f>-SUM(Objects!HN93,Objects!HN174 )</f>
        <v>-3.0374999999999996</v>
      </c>
      <c r="HO14" s="59">
        <f>-SUM(Objects!HO93,Objects!HO174 )</f>
        <v>-3.0374999999999996</v>
      </c>
      <c r="HP14" s="59">
        <f>-SUM(Objects!HP93,Objects!HP174 )</f>
        <v>-3.0374999999999996</v>
      </c>
      <c r="HQ14" s="59">
        <f>-SUM(Objects!HQ93,Objects!HQ174 )</f>
        <v>-3.0374999999999996</v>
      </c>
      <c r="HR14" s="59">
        <f>-SUM(Objects!HR93,Objects!HR174 )</f>
        <v>-3.0374999999999996</v>
      </c>
      <c r="HS14" s="59">
        <f>-SUM(Objects!HS93,Objects!HS174 )</f>
        <v>-3.0374999999999996</v>
      </c>
      <c r="HT14" s="59">
        <f>-SUM(Objects!HT93,Objects!HT174 )</f>
        <v>-3.0374999999999996</v>
      </c>
      <c r="HU14" s="59">
        <f>-SUM(Objects!HU93,Objects!HU174 )</f>
        <v>-3.0374999999999996</v>
      </c>
      <c r="HV14" s="59">
        <f>-SUM(Objects!HV93,Objects!HV174 )</f>
        <v>-3.0374999999999996</v>
      </c>
      <c r="HW14" s="59">
        <f>-SUM(Objects!HW93,Objects!HW174 )</f>
        <v>-3.0374999999999996</v>
      </c>
      <c r="HX14" s="59">
        <f>-SUM(Objects!HX93,Objects!HX174 )</f>
        <v>-3.0374999999999996</v>
      </c>
      <c r="HY14" s="59">
        <f>-SUM(Objects!HY93,Objects!HY174 )</f>
        <v>-3.0374999999999996</v>
      </c>
      <c r="HZ14" s="59">
        <f>-SUM(Objects!HZ93,Objects!HZ174 )</f>
        <v>-3.0374999999999996</v>
      </c>
      <c r="IA14" s="59">
        <f>-SUM(Objects!IA93,Objects!IA174 )</f>
        <v>-3.0374999999999996</v>
      </c>
      <c r="IB14" s="59">
        <f>-SUM(Objects!IB93,Objects!IB174 )</f>
        <v>-3.0374999999999996</v>
      </c>
      <c r="IC14" s="59">
        <f>-SUM(Objects!IC93,Objects!IC174 )</f>
        <v>-3.0374999999999996</v>
      </c>
      <c r="ID14" s="59">
        <f>-SUM(Objects!ID93,Objects!ID174 )</f>
        <v>-3.0374999999999996</v>
      </c>
      <c r="IE14" s="59">
        <f>-SUM(Objects!IE93,Objects!IE174 )</f>
        <v>-3.0374999999999996</v>
      </c>
      <c r="IF14" s="59">
        <f>-SUM(Objects!IF93,Objects!IF174 )</f>
        <v>-3.0374999999999996</v>
      </c>
      <c r="IG14" s="59">
        <f>-SUM(Objects!IG93,Objects!IG174 )</f>
        <v>-3.0374999999999996</v>
      </c>
      <c r="IH14" s="59">
        <f>-SUM(Objects!IH93,Objects!IH174 )</f>
        <v>-3.0374999999999996</v>
      </c>
      <c r="II14" s="59">
        <f>-SUM(Objects!II93,Objects!II174 )</f>
        <v>-3.0374999999999996</v>
      </c>
      <c r="IJ14" s="59">
        <f>-SUM(Objects!IJ93,Objects!IJ174 )</f>
        <v>-3.0374999999999996</v>
      </c>
      <c r="IK14" s="59">
        <f>-SUM(Objects!IK93,Objects!IK174 )</f>
        <v>-3.0374999999999996</v>
      </c>
      <c r="IL14" s="59">
        <f>-SUM(Objects!IL93,Objects!IL174 )</f>
        <v>-3.0374999999999996</v>
      </c>
    </row>
    <row r="15" spans="2:246" ht="12" customHeight="1" x14ac:dyDescent="0.3">
      <c r="B15" s="7" t="s">
        <v>67</v>
      </c>
      <c r="C15" s="13" t="s">
        <v>283</v>
      </c>
      <c r="D15" s="13"/>
      <c r="G15" s="59">
        <f>-Tax!G20</f>
        <v>-35.492569444444449</v>
      </c>
      <c r="H15" s="59">
        <f>-Tax!H20</f>
        <v>-35.344374999999999</v>
      </c>
      <c r="I15" s="59">
        <f>-Tax!I20</f>
        <v>-35.196180555555564</v>
      </c>
      <c r="J15" s="59">
        <f>-Tax!J20</f>
        <v>-35.047986111111115</v>
      </c>
      <c r="K15" s="59">
        <f>-Tax!K20</f>
        <v>-34.89979166666668</v>
      </c>
      <c r="L15" s="59">
        <f>-Tax!L20</f>
        <v>-34.75159722222223</v>
      </c>
      <c r="M15" s="59">
        <f>-Tax!M20</f>
        <v>-34.603402777777795</v>
      </c>
      <c r="N15" s="59">
        <f>-Tax!N20</f>
        <v>-34.455208333333346</v>
      </c>
      <c r="O15" s="59">
        <f>-Tax!O20</f>
        <v>-34.30701388888891</v>
      </c>
      <c r="P15" s="59">
        <f>-Tax!P20</f>
        <v>-34.158819444444461</v>
      </c>
      <c r="Q15" s="59">
        <f>-Tax!Q20</f>
        <v>-34.010625000000026</v>
      </c>
      <c r="R15" s="59">
        <f>-Tax!R20</f>
        <v>-33.862430555555576</v>
      </c>
      <c r="S15" s="59">
        <f>-Tax!S20</f>
        <v>-33.714236111111141</v>
      </c>
      <c r="T15" s="59">
        <f>-Tax!T20</f>
        <v>-33.566041666666692</v>
      </c>
      <c r="U15" s="59">
        <f>-Tax!U20</f>
        <v>-33.417847222222257</v>
      </c>
      <c r="V15" s="59">
        <f>-Tax!V20</f>
        <v>-33.269652777777807</v>
      </c>
      <c r="W15" s="59">
        <f>-Tax!W20</f>
        <v>-33.121458333333372</v>
      </c>
      <c r="X15" s="59">
        <f>-Tax!X20</f>
        <v>-32.973263888888923</v>
      </c>
      <c r="Y15" s="59">
        <f>-Tax!Y20</f>
        <v>-32.825069444444487</v>
      </c>
      <c r="Z15" s="59">
        <f>-Tax!Z20</f>
        <v>-32.676875000000038</v>
      </c>
      <c r="AA15" s="59">
        <f>-Tax!AA20</f>
        <v>-32.528680555555603</v>
      </c>
      <c r="AB15" s="59">
        <f>-Tax!AB20</f>
        <v>-32.380486111111153</v>
      </c>
      <c r="AC15" s="59">
        <f>-Tax!AC20</f>
        <v>-32.232291666666718</v>
      </c>
      <c r="AD15" s="59">
        <f>-Tax!AD20</f>
        <v>-32.084097222222269</v>
      </c>
      <c r="AE15" s="59">
        <f>-Tax!AE20</f>
        <v>-31.935902777777834</v>
      </c>
      <c r="AF15" s="59">
        <f>-Tax!AF20</f>
        <v>-31.787708333333388</v>
      </c>
      <c r="AG15" s="59">
        <f>-Tax!AG20</f>
        <v>-31.639513888888949</v>
      </c>
      <c r="AH15" s="59">
        <f>-Tax!AH20</f>
        <v>-31.491319444444503</v>
      </c>
      <c r="AI15" s="59">
        <f>-Tax!AI20</f>
        <v>-31.343125000000065</v>
      </c>
      <c r="AJ15" s="59">
        <f>-Tax!AJ20</f>
        <v>-31.194930555555619</v>
      </c>
      <c r="AK15" s="59">
        <f>-Tax!AK20</f>
        <v>-31.04673611111118</v>
      </c>
      <c r="AL15" s="59">
        <f>-Tax!AL20</f>
        <v>-30.898541666666734</v>
      </c>
      <c r="AM15" s="59">
        <f>-Tax!AM20</f>
        <v>-30.750347222222299</v>
      </c>
      <c r="AN15" s="59">
        <f>-Tax!AN20</f>
        <v>-30.602152777777849</v>
      </c>
      <c r="AO15" s="59">
        <f>-Tax!AO20</f>
        <v>-30.453958333333414</v>
      </c>
      <c r="AP15" s="59">
        <f>-Tax!AP20</f>
        <v>-30.305763888888965</v>
      </c>
      <c r="AQ15" s="59">
        <f>-Tax!AQ20</f>
        <v>-30.15756944444453</v>
      </c>
      <c r="AR15" s="59">
        <f>-Tax!AR20</f>
        <v>-30.00937500000008</v>
      </c>
      <c r="AS15" s="59">
        <f>-Tax!AS20</f>
        <v>-29.861180555555638</v>
      </c>
      <c r="AT15" s="59">
        <f>-Tax!AT20</f>
        <v>-29.712986111111189</v>
      </c>
      <c r="AU15" s="59">
        <f>-Tax!AU20</f>
        <v>-29.564791666666746</v>
      </c>
      <c r="AV15" s="59">
        <f>-Tax!AV20</f>
        <v>-29.416597222222297</v>
      </c>
      <c r="AW15" s="59">
        <f>-Tax!AW20</f>
        <v>-29.268402777777855</v>
      </c>
      <c r="AX15" s="59">
        <f>-Tax!AX20</f>
        <v>-29.120208333333405</v>
      </c>
      <c r="AY15" s="59">
        <f>-Tax!AY20</f>
        <v>-28.972013888888963</v>
      </c>
      <c r="AZ15" s="59">
        <f>-Tax!AZ20</f>
        <v>-28.823819444444513</v>
      </c>
      <c r="BA15" s="59">
        <f>-Tax!BA20</f>
        <v>-28.675625000000071</v>
      </c>
      <c r="BB15" s="59">
        <f>-Tax!BB20</f>
        <v>-28.527430555555625</v>
      </c>
      <c r="BC15" s="59">
        <f>-Tax!BC20</f>
        <v>-28.379236111111183</v>
      </c>
      <c r="BD15" s="59">
        <f>-Tax!BD20</f>
        <v>-28.231041666666734</v>
      </c>
      <c r="BE15" s="59">
        <f>-Tax!BE20</f>
        <v>-28.082847222222291</v>
      </c>
      <c r="BF15" s="59">
        <f>-Tax!BF20</f>
        <v>-27.934652777777842</v>
      </c>
      <c r="BG15" s="59">
        <f>-Tax!BG20</f>
        <v>-27.7864583333334</v>
      </c>
      <c r="BH15" s="59">
        <f>-Tax!BH20</f>
        <v>-27.63826388888895</v>
      </c>
      <c r="BI15" s="59">
        <f>-Tax!BI20</f>
        <v>-27.490069444444508</v>
      </c>
      <c r="BJ15" s="59">
        <f>-Tax!BJ20</f>
        <v>-27.341875000000059</v>
      </c>
      <c r="BK15" s="59">
        <f>-Tax!BK20</f>
        <v>-27.193680555555616</v>
      </c>
      <c r="BL15" s="59">
        <f>-Tax!BL20</f>
        <v>-27.045486111111167</v>
      </c>
      <c r="BM15" s="59">
        <f>-Tax!BM20</f>
        <v>-26.897291666666725</v>
      </c>
      <c r="BN15" s="59">
        <f>-Tax!BN20</f>
        <v>-26.749097222222279</v>
      </c>
      <c r="BO15" s="59">
        <f>-Tax!BO20</f>
        <v>-26.600902777777836</v>
      </c>
      <c r="BP15" s="59">
        <f>-Tax!BP20</f>
        <v>-26.452708333333387</v>
      </c>
      <c r="BQ15" s="59">
        <f>-Tax!BQ20</f>
        <v>-26.304513888888945</v>
      </c>
      <c r="BR15" s="59">
        <f>-Tax!BR20</f>
        <v>-26.156319444444495</v>
      </c>
      <c r="BS15" s="59">
        <f>-Tax!BS20</f>
        <v>-26.008125000000053</v>
      </c>
      <c r="BT15" s="59">
        <f>-Tax!BT20</f>
        <v>-25.859930555555604</v>
      </c>
      <c r="BU15" s="59">
        <f>-Tax!BU20</f>
        <v>-25.711736111111161</v>
      </c>
      <c r="BV15" s="59">
        <f>-Tax!BV20</f>
        <v>-25.563541666666712</v>
      </c>
      <c r="BW15" s="59">
        <f>-Tax!BW20</f>
        <v>-25.41534722222227</v>
      </c>
      <c r="BX15" s="59">
        <f>-Tax!BX20</f>
        <v>-25.26715277777782</v>
      </c>
      <c r="BY15" s="59">
        <f>-Tax!BY20</f>
        <v>-25.118958333333378</v>
      </c>
      <c r="BZ15" s="59">
        <f>-Tax!BZ20</f>
        <v>-24.970763888888932</v>
      </c>
      <c r="CA15" s="59">
        <f>-Tax!CA20</f>
        <v>-24.82256944444449</v>
      </c>
      <c r="CB15" s="59">
        <f>-Tax!CB20</f>
        <v>-24.67437500000004</v>
      </c>
      <c r="CC15" s="59">
        <f>-Tax!CC20</f>
        <v>-24.526180555555598</v>
      </c>
      <c r="CD15" s="59">
        <f>-Tax!CD20</f>
        <v>-24.377986111111149</v>
      </c>
      <c r="CE15" s="59">
        <f>-Tax!CE20</f>
        <v>-24.229791666666706</v>
      </c>
      <c r="CF15" s="59">
        <f>-Tax!CF20</f>
        <v>-24.081597222222257</v>
      </c>
      <c r="CG15" s="59">
        <f>-Tax!CG20</f>
        <v>-23.933402777777815</v>
      </c>
      <c r="CH15" s="59">
        <f>-Tax!CH20</f>
        <v>-23.785208333333365</v>
      </c>
      <c r="CI15" s="59">
        <f>-Tax!CI20</f>
        <v>-23.637013888888923</v>
      </c>
      <c r="CJ15" s="59">
        <f>-Tax!CJ20</f>
        <v>-23.488819444444474</v>
      </c>
      <c r="CK15" s="59">
        <f>-Tax!CK20</f>
        <v>-23.340625000000031</v>
      </c>
      <c r="CL15" s="59">
        <f>-Tax!CL20</f>
        <v>-23.192430555555585</v>
      </c>
      <c r="CM15" s="59">
        <f>-Tax!CM20</f>
        <v>-23.044236111111143</v>
      </c>
      <c r="CN15" s="59">
        <f>-Tax!CN20</f>
        <v>-22.896041666666694</v>
      </c>
      <c r="CO15" s="59">
        <f>-Tax!CO20</f>
        <v>-22.747847222222251</v>
      </c>
      <c r="CP15" s="59">
        <f>-Tax!CP20</f>
        <v>-22.599652777777802</v>
      </c>
      <c r="CQ15" s="59">
        <f>-Tax!CQ20</f>
        <v>-22.45145833333336</v>
      </c>
      <c r="CR15" s="59">
        <f>-Tax!CR20</f>
        <v>-22.30326388888891</v>
      </c>
      <c r="CS15" s="59">
        <f>-Tax!CS20</f>
        <v>-22.155069444444468</v>
      </c>
      <c r="CT15" s="59">
        <f>-Tax!CT20</f>
        <v>-22.006875000000019</v>
      </c>
      <c r="CU15" s="59">
        <f>-Tax!CU20</f>
        <v>-21.858680555555576</v>
      </c>
      <c r="CV15" s="59">
        <f>-Tax!CV20</f>
        <v>-21.710486111111127</v>
      </c>
      <c r="CW15" s="59">
        <f>-Tax!CW20</f>
        <v>-21.562291666666685</v>
      </c>
      <c r="CX15" s="59">
        <f>-Tax!CX20</f>
        <v>-21.414097222222239</v>
      </c>
      <c r="CY15" s="59">
        <f>-Tax!CY20</f>
        <v>-21.265902777777796</v>
      </c>
      <c r="CZ15" s="59">
        <f>-Tax!CZ20</f>
        <v>-21.117708333333347</v>
      </c>
      <c r="DA15" s="59">
        <f>-Tax!DA20</f>
        <v>-20.969513888888905</v>
      </c>
      <c r="DB15" s="59">
        <f>-Tax!DB20</f>
        <v>-20.821319444444455</v>
      </c>
      <c r="DC15" s="59">
        <f>-Tax!DC20</f>
        <v>-20.673125000000013</v>
      </c>
      <c r="DD15" s="59">
        <f>-Tax!DD20</f>
        <v>-20.524930555555564</v>
      </c>
      <c r="DE15" s="59">
        <f>-Tax!DE20</f>
        <v>-20.376736111111121</v>
      </c>
      <c r="DF15" s="59">
        <f>-Tax!DF20</f>
        <v>-20.228541666666672</v>
      </c>
      <c r="DG15" s="59">
        <f>-Tax!DG20</f>
        <v>-20.08034722222223</v>
      </c>
      <c r="DH15" s="59">
        <f>-Tax!DH20</f>
        <v>-19.93215277777778</v>
      </c>
      <c r="DI15" s="59">
        <f>-Tax!DI20</f>
        <v>-19.783958333333338</v>
      </c>
      <c r="DJ15" s="59">
        <f>-Tax!DJ20</f>
        <v>-19.635763888888892</v>
      </c>
      <c r="DK15" s="59">
        <f>-Tax!DK20</f>
        <v>-19.48756944444445</v>
      </c>
      <c r="DL15" s="59">
        <f>-Tax!DL20</f>
        <v>-19.339375</v>
      </c>
      <c r="DM15" s="59">
        <f>-Tax!DM20</f>
        <v>-19.191180555555558</v>
      </c>
      <c r="DN15" s="59">
        <f>-Tax!DN20</f>
        <v>-19.042986111111109</v>
      </c>
      <c r="DO15" s="59">
        <f>-Tax!DO20</f>
        <v>-18.894791666666666</v>
      </c>
      <c r="DP15" s="59">
        <f>-Tax!DP20</f>
        <v>-18.746597222222217</v>
      </c>
      <c r="DQ15" s="59">
        <f>-Tax!DQ20</f>
        <v>-18.598402777777775</v>
      </c>
      <c r="DR15" s="59">
        <f>-Tax!DR20</f>
        <v>-18.450208333333325</v>
      </c>
      <c r="DS15" s="59">
        <f>-Tax!DS20</f>
        <v>-18.302013888888883</v>
      </c>
      <c r="DT15" s="59">
        <f>-Tax!DT20</f>
        <v>-18.153819444444434</v>
      </c>
      <c r="DU15" s="59">
        <f>-Tax!DU20</f>
        <v>-18.005624999999991</v>
      </c>
      <c r="DV15" s="59">
        <f>-Tax!DV20</f>
        <v>-17.857430555555545</v>
      </c>
      <c r="DW15" s="59">
        <f>-Tax!DW20</f>
        <v>-17.709236111111103</v>
      </c>
      <c r="DX15" s="59">
        <f>-Tax!DX20</f>
        <v>-17.561041666666654</v>
      </c>
      <c r="DY15" s="59">
        <f>-Tax!DY20</f>
        <v>-17.412847222222211</v>
      </c>
      <c r="DZ15" s="59">
        <f>-Tax!DZ20</f>
        <v>-17.264652777777762</v>
      </c>
      <c r="EA15" s="59">
        <f>-Tax!EA20</f>
        <v>-17.11645833333332</v>
      </c>
      <c r="EB15" s="59">
        <f>-Tax!EB20</f>
        <v>-16.96826388888887</v>
      </c>
      <c r="EC15" s="59">
        <f>-Tax!EC20</f>
        <v>-16.820069444444428</v>
      </c>
      <c r="ED15" s="59">
        <f>-Tax!ED20</f>
        <v>-16.671874999999979</v>
      </c>
      <c r="EE15" s="59">
        <f>-Tax!EE20</f>
        <v>-16.523680555555536</v>
      </c>
      <c r="EF15" s="59">
        <f>-Tax!EF20</f>
        <v>-16.375486111111087</v>
      </c>
      <c r="EG15" s="59">
        <f>-Tax!EG20</f>
        <v>-16.227291666666645</v>
      </c>
      <c r="EH15" s="59">
        <f>-Tax!EH20</f>
        <v>-16.079097222222199</v>
      </c>
      <c r="EI15" s="59">
        <f>-Tax!EI20</f>
        <v>-15.930902777777755</v>
      </c>
      <c r="EJ15" s="59">
        <f>-Tax!EJ20</f>
        <v>-15.782708333333307</v>
      </c>
      <c r="EK15" s="59">
        <f>-Tax!EK20</f>
        <v>-15.634513888888865</v>
      </c>
      <c r="EL15" s="59">
        <f>-Tax!EL20</f>
        <v>-15.486319444444415</v>
      </c>
      <c r="EM15" s="59">
        <f>-Tax!EM20</f>
        <v>-15.338124999999973</v>
      </c>
      <c r="EN15" s="59">
        <f>-Tax!EN20</f>
        <v>-15.189930555555524</v>
      </c>
      <c r="EO15" s="59">
        <f>-Tax!EO20</f>
        <v>-15.041736111111081</v>
      </c>
      <c r="EP15" s="59">
        <f>-Tax!EP20</f>
        <v>-14.893541666666636</v>
      </c>
      <c r="EQ15" s="59">
        <f>-Tax!EQ20</f>
        <v>-14.745347222222193</v>
      </c>
      <c r="ER15" s="59">
        <f>-Tax!ER20</f>
        <v>-14.597152777777749</v>
      </c>
      <c r="ES15" s="59">
        <f>-Tax!ES20</f>
        <v>-14.448958333333307</v>
      </c>
      <c r="ET15" s="59">
        <f>-Tax!ET20</f>
        <v>-14.300763888888861</v>
      </c>
      <c r="EU15" s="59">
        <f>-Tax!EU20</f>
        <v>-14.152569444444419</v>
      </c>
      <c r="EV15" s="59">
        <f>-Tax!EV20</f>
        <v>-14.004374999999973</v>
      </c>
      <c r="EW15" s="59">
        <f>-Tax!EW20</f>
        <v>-13.856180555555531</v>
      </c>
      <c r="EX15" s="59">
        <f>-Tax!EX20</f>
        <v>-13.707986111111085</v>
      </c>
      <c r="EY15" s="59">
        <f>-Tax!EY20</f>
        <v>-13.559791666666642</v>
      </c>
      <c r="EZ15" s="59">
        <f>-Tax!EZ20</f>
        <v>-13.411597222222197</v>
      </c>
      <c r="FA15" s="59">
        <f>-Tax!FA20</f>
        <v>-13.263402777777756</v>
      </c>
      <c r="FB15" s="59">
        <f>-Tax!FB20</f>
        <v>-13.11520833333331</v>
      </c>
      <c r="FC15" s="59">
        <f>-Tax!FC20</f>
        <v>-12.967013888888868</v>
      </c>
      <c r="FD15" s="59">
        <f>-Tax!FD20</f>
        <v>-12.818819444444422</v>
      </c>
      <c r="FE15" s="59">
        <f>-Tax!FE20</f>
        <v>-12.67062499999998</v>
      </c>
      <c r="FF15" s="59">
        <f>-Tax!FF20</f>
        <v>-12.522430555555534</v>
      </c>
      <c r="FG15" s="59">
        <f>-Tax!FG20</f>
        <v>-12.374236111111092</v>
      </c>
      <c r="FH15" s="59">
        <f>-Tax!FH20</f>
        <v>-12.226041666666646</v>
      </c>
      <c r="FI15" s="59">
        <f>-Tax!FI20</f>
        <v>-12.077847222222204</v>
      </c>
      <c r="FJ15" s="59">
        <f>-Tax!FJ20</f>
        <v>-11.929652777777759</v>
      </c>
      <c r="FK15" s="59">
        <f>-Tax!FK20</f>
        <v>-11.781458333333317</v>
      </c>
      <c r="FL15" s="59">
        <f>-Tax!FL20</f>
        <v>-11.633263888888871</v>
      </c>
      <c r="FM15" s="59">
        <f>-Tax!FM20</f>
        <v>-11.485069444444429</v>
      </c>
      <c r="FN15" s="59">
        <f>-Tax!FN20</f>
        <v>-11.336874999999983</v>
      </c>
      <c r="FO15" s="59">
        <f>-Tax!FO20</f>
        <v>-11.188680555555541</v>
      </c>
      <c r="FP15" s="59">
        <f>-Tax!FP20</f>
        <v>-11.040486111111095</v>
      </c>
      <c r="FQ15" s="59">
        <f>-Tax!FQ20</f>
        <v>-10.892291666666653</v>
      </c>
      <c r="FR15" s="59">
        <f>-Tax!FR20</f>
        <v>-10.744097222222207</v>
      </c>
      <c r="FS15" s="59">
        <f>-Tax!FS20</f>
        <v>-10.595902777777765</v>
      </c>
      <c r="FT15" s="59">
        <f>-Tax!FT20</f>
        <v>-10.44770833333332</v>
      </c>
      <c r="FU15" s="59">
        <f>-Tax!FU20</f>
        <v>-10.299513888888878</v>
      </c>
      <c r="FV15" s="59">
        <f>-Tax!FV20</f>
        <v>-10.151319444444432</v>
      </c>
      <c r="FW15" s="59">
        <f>-Tax!FW20</f>
        <v>-10.00312499999999</v>
      </c>
      <c r="FX15" s="59">
        <f>-Tax!FX20</f>
        <v>-9.8549305555555442</v>
      </c>
      <c r="FY15" s="59">
        <f>-Tax!FY20</f>
        <v>-9.7067361111111019</v>
      </c>
      <c r="FZ15" s="59">
        <f>-Tax!FZ20</f>
        <v>-9.5585416666666561</v>
      </c>
      <c r="GA15" s="59">
        <f>-Tax!GA20</f>
        <v>-9.4103472222222138</v>
      </c>
      <c r="GB15" s="59">
        <f>-Tax!GB20</f>
        <v>-9.2621527777777679</v>
      </c>
      <c r="GC15" s="59">
        <f>-Tax!GC20</f>
        <v>-9.1139583333333256</v>
      </c>
      <c r="GD15" s="59">
        <f>-Tax!GD20</f>
        <v>-8.9657638888888815</v>
      </c>
      <c r="GE15" s="59">
        <f>-Tax!GE20</f>
        <v>-8.8175694444444392</v>
      </c>
      <c r="GF15" s="59">
        <f>-Tax!GF20</f>
        <v>-8.6693749999999934</v>
      </c>
      <c r="GG15" s="59">
        <f>-Tax!GG20</f>
        <v>-8.5211805555555511</v>
      </c>
      <c r="GH15" s="59">
        <f>-Tax!GH20</f>
        <v>-8.3729861111111052</v>
      </c>
      <c r="GI15" s="59">
        <f>-Tax!GI20</f>
        <v>-8.2247916666666629</v>
      </c>
      <c r="GJ15" s="59">
        <f>-Tax!GJ20</f>
        <v>-8.0765972222222171</v>
      </c>
      <c r="GK15" s="59">
        <f>-Tax!GK20</f>
        <v>-7.9284027777777757</v>
      </c>
      <c r="GL15" s="59">
        <f>-Tax!GL20</f>
        <v>-7.7802083333333298</v>
      </c>
      <c r="GM15" s="59">
        <f>-Tax!GM20</f>
        <v>-7.6320138888888875</v>
      </c>
      <c r="GN15" s="59">
        <f>-Tax!GN20</f>
        <v>-7.4838194444444417</v>
      </c>
      <c r="GO15" s="59">
        <f>-Tax!GO20</f>
        <v>-7.3356249999999985</v>
      </c>
      <c r="GP15" s="59">
        <f>-Tax!GP20</f>
        <v>-7.1874305555555527</v>
      </c>
      <c r="GQ15" s="59">
        <f>-Tax!GQ20</f>
        <v>-7.0392361111111086</v>
      </c>
      <c r="GR15" s="59">
        <f>-Tax!GR20</f>
        <v>-6.8910416666666636</v>
      </c>
      <c r="GS15" s="59">
        <f>-Tax!GS20</f>
        <v>-6.7428472222222195</v>
      </c>
      <c r="GT15" s="59">
        <f>-Tax!GT20</f>
        <v>-6.5946527777777737</v>
      </c>
      <c r="GU15" s="59">
        <f>-Tax!GU20</f>
        <v>-6.4464583333333296</v>
      </c>
      <c r="GV15" s="59">
        <f>-Tax!GV20</f>
        <v>-6.2982638888888847</v>
      </c>
      <c r="GW15" s="59">
        <f>-Tax!GW20</f>
        <v>-6.1500694444444406</v>
      </c>
      <c r="GX15" s="59">
        <f>-Tax!GX20</f>
        <v>-6.0018749999999947</v>
      </c>
      <c r="GY15" s="59">
        <f>-Tax!GY20</f>
        <v>-5.8536805555555507</v>
      </c>
      <c r="GZ15" s="59">
        <f>-Tax!GZ20</f>
        <v>-5.7054861111111057</v>
      </c>
      <c r="HA15" s="59">
        <f>-Tax!HA20</f>
        <v>-5.5572916666666616</v>
      </c>
      <c r="HB15" s="59">
        <f>-Tax!HB20</f>
        <v>-5.4090972222222158</v>
      </c>
      <c r="HC15" s="59">
        <f>-Tax!HC20</f>
        <v>-5.2609027777777717</v>
      </c>
      <c r="HD15" s="59">
        <f>-Tax!HD20</f>
        <v>-5.1127083333333267</v>
      </c>
      <c r="HE15" s="59">
        <f>-Tax!HE20</f>
        <v>-4.9645138888888827</v>
      </c>
      <c r="HF15" s="59">
        <f>-Tax!HF20</f>
        <v>-4.8163194444444368</v>
      </c>
      <c r="HG15" s="59">
        <f>-Tax!HG20</f>
        <v>-4.6681249999999936</v>
      </c>
      <c r="HH15" s="59">
        <f>-Tax!HH20</f>
        <v>-4.5199305555555478</v>
      </c>
      <c r="HI15" s="59">
        <f>-Tax!HI20</f>
        <v>-4.3717361111111037</v>
      </c>
      <c r="HJ15" s="59">
        <f>-Tax!HJ20</f>
        <v>-4.2235416666666579</v>
      </c>
      <c r="HK15" s="59">
        <f>-Tax!HK20</f>
        <v>-4.0753472222222147</v>
      </c>
      <c r="HL15" s="59">
        <f>-Tax!HL20</f>
        <v>-3.9271527777777688</v>
      </c>
      <c r="HM15" s="59">
        <f>-Tax!HM20</f>
        <v>-3.7789583333333248</v>
      </c>
      <c r="HN15" s="59">
        <f>-Tax!HN20</f>
        <v>-3.6307638888888802</v>
      </c>
      <c r="HO15" s="59">
        <f>-Tax!HO20</f>
        <v>-3.4825694444444362</v>
      </c>
      <c r="HP15" s="59">
        <f>-Tax!HP20</f>
        <v>-3.3343749999999917</v>
      </c>
      <c r="HQ15" s="59">
        <f>-Tax!HQ20</f>
        <v>-3.1861805555555476</v>
      </c>
      <c r="HR15" s="59">
        <f>-Tax!HR20</f>
        <v>-3.0379861111111031</v>
      </c>
      <c r="HS15" s="59">
        <f>-Tax!HS20</f>
        <v>-2.889791666666659</v>
      </c>
      <c r="HT15" s="59">
        <f>-Tax!HT20</f>
        <v>-2.7415972222222145</v>
      </c>
      <c r="HU15" s="59">
        <f>-Tax!HU20</f>
        <v>-2.5934027777777704</v>
      </c>
      <c r="HV15" s="59">
        <f>-Tax!HV20</f>
        <v>-2.4452083333333259</v>
      </c>
      <c r="HW15" s="59">
        <f>-Tax!HW20</f>
        <v>-2.2970138888888818</v>
      </c>
      <c r="HX15" s="59">
        <f>-Tax!HX20</f>
        <v>-2.1488194444444373</v>
      </c>
      <c r="HY15" s="59">
        <f>-Tax!HY20</f>
        <v>-2.0006249999999932</v>
      </c>
      <c r="HZ15" s="59">
        <f>-Tax!HZ20</f>
        <v>-1.8524305555555485</v>
      </c>
      <c r="IA15" s="59">
        <f>-Tax!IA20</f>
        <v>-1.7042361111111042</v>
      </c>
      <c r="IB15" s="59">
        <f>-Tax!IB20</f>
        <v>-1.5560416666666597</v>
      </c>
      <c r="IC15" s="59">
        <f>-Tax!IC20</f>
        <v>-1.4078472222222151</v>
      </c>
      <c r="ID15" s="59">
        <f>-Tax!ID20</f>
        <v>-1.2596527777777706</v>
      </c>
      <c r="IE15" s="59">
        <f>-Tax!IE20</f>
        <v>-1.1114583333333263</v>
      </c>
      <c r="IF15" s="59">
        <f>-Tax!IF20</f>
        <v>-0.9632638888888817</v>
      </c>
      <c r="IG15" s="59">
        <f>-Tax!IG20</f>
        <v>-0.81506944444443719</v>
      </c>
      <c r="IH15" s="59">
        <f>-Tax!IH20</f>
        <v>-0.66687499999999289</v>
      </c>
      <c r="II15" s="59">
        <f>-Tax!II20</f>
        <v>-0.51868055555554837</v>
      </c>
      <c r="IJ15" s="59">
        <f>-Tax!IJ20</f>
        <v>-0.37048611111110402</v>
      </c>
      <c r="IK15" s="59">
        <f>-Tax!IK20</f>
        <v>-0.22229166666665962</v>
      </c>
      <c r="IL15" s="59">
        <f>-Tax!IL20</f>
        <v>-7.4097222222218706E-2</v>
      </c>
    </row>
    <row r="16" spans="2:246" ht="12" customHeight="1" x14ac:dyDescent="0.3">
      <c r="B16" s="183"/>
      <c r="C16" s="13" t="s">
        <v>283</v>
      </c>
      <c r="D16" s="13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</row>
    <row r="17" spans="2:246" ht="12" customHeight="1" x14ac:dyDescent="0.3">
      <c r="B17" s="183"/>
      <c r="C17" s="13" t="s">
        <v>283</v>
      </c>
      <c r="D17" s="13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</row>
    <row r="18" spans="2:246" s="3" customFormat="1" ht="12" customHeight="1" x14ac:dyDescent="0.2">
      <c r="B18" s="51" t="s">
        <v>212</v>
      </c>
      <c r="C18" s="71" t="s">
        <v>283</v>
      </c>
      <c r="D18" s="71"/>
      <c r="E18" s="60"/>
      <c r="F18" s="60"/>
      <c r="G18" s="60">
        <f ca="1">SUM(G11,G13:G17)</f>
        <v>-50.207107115677324</v>
      </c>
      <c r="H18" s="60">
        <f t="shared" ref="H18:BS18" ca="1" si="20">SUM(H11,H13:H17)</f>
        <v>-37.875624999999999</v>
      </c>
      <c r="I18" s="60">
        <f t="shared" ca="1" si="20"/>
        <v>-37.727430555555564</v>
      </c>
      <c r="J18" s="60">
        <f t="shared" ca="1" si="20"/>
        <v>-37.579236111111115</v>
      </c>
      <c r="K18" s="60">
        <f t="shared" ca="1" si="20"/>
        <v>-37.43104166666668</v>
      </c>
      <c r="L18" s="60">
        <f t="shared" ca="1" si="20"/>
        <v>-37.28284722222223</v>
      </c>
      <c r="M18" s="60">
        <f t="shared" ca="1" si="20"/>
        <v>-37.134652777777795</v>
      </c>
      <c r="N18" s="60">
        <f t="shared" ca="1" si="20"/>
        <v>-36.986458333333346</v>
      </c>
      <c r="O18" s="60">
        <f t="shared" ca="1" si="20"/>
        <v>-36.83826388888891</v>
      </c>
      <c r="P18" s="60">
        <f t="shared" ca="1" si="20"/>
        <v>-36.690069444444461</v>
      </c>
      <c r="Q18" s="60">
        <f t="shared" ca="1" si="20"/>
        <v>-36.541875000000026</v>
      </c>
      <c r="R18" s="60">
        <f t="shared" ca="1" si="20"/>
        <v>-36.393680555555576</v>
      </c>
      <c r="S18" s="60">
        <f t="shared" ca="1" si="20"/>
        <v>512.95284138070394</v>
      </c>
      <c r="T18" s="60">
        <f t="shared" ca="1" si="20"/>
        <v>515.488200468321</v>
      </c>
      <c r="U18" s="60">
        <f t="shared" ca="1" si="20"/>
        <v>518.03118252176421</v>
      </c>
      <c r="V18" s="60">
        <f t="shared" ca="1" si="20"/>
        <v>520.6423189870053</v>
      </c>
      <c r="W18" s="60">
        <f t="shared" ca="1" si="20"/>
        <v>523.2615184835231</v>
      </c>
      <c r="X18" s="60">
        <f t="shared" ca="1" si="20"/>
        <v>525.88880740757531</v>
      </c>
      <c r="Y18" s="60">
        <f t="shared" ca="1" si="20"/>
        <v>528.52421224185764</v>
      </c>
      <c r="Z18" s="60">
        <f t="shared" ca="1" si="20"/>
        <v>531.16775955574076</v>
      </c>
      <c r="AA18" s="60">
        <f t="shared" ca="1" si="20"/>
        <v>533.8194760055793</v>
      </c>
      <c r="AB18" s="60">
        <f t="shared" ca="1" si="20"/>
        <v>536.47938833499245</v>
      </c>
      <c r="AC18" s="60">
        <f t="shared" ca="1" si="20"/>
        <v>539.14752337517973</v>
      </c>
      <c r="AD18" s="60">
        <f t="shared" ca="1" si="20"/>
        <v>541.82390804514341</v>
      </c>
      <c r="AE18" s="60">
        <f t="shared" ca="1" si="20"/>
        <v>544.50856935201932</v>
      </c>
      <c r="AF18" s="60">
        <f t="shared" ca="1" si="20"/>
        <v>547.20153439137562</v>
      </c>
      <c r="AG18" s="60">
        <f t="shared" ca="1" si="20"/>
        <v>549.90283034745948</v>
      </c>
      <c r="AH18" s="60">
        <f t="shared" ca="1" si="20"/>
        <v>552.61248449353229</v>
      </c>
      <c r="AI18" s="60">
        <f t="shared" ca="1" si="20"/>
        <v>555.33052419213129</v>
      </c>
      <c r="AJ18" s="60">
        <f t="shared" ca="1" si="20"/>
        <v>558.05697689537567</v>
      </c>
      <c r="AK18" s="60">
        <f t="shared" ca="1" si="20"/>
        <v>560.79187014524598</v>
      </c>
      <c r="AL18" s="60">
        <f t="shared" ca="1" si="20"/>
        <v>563.53523157390111</v>
      </c>
      <c r="AM18" s="60">
        <f t="shared" ca="1" si="20"/>
        <v>566.28708890395819</v>
      </c>
      <c r="AN18" s="60">
        <f t="shared" ca="1" si="20"/>
        <v>569.0474699487695</v>
      </c>
      <c r="AO18" s="60">
        <f t="shared" ca="1" si="20"/>
        <v>571.81640261278926</v>
      </c>
      <c r="AP18" s="60">
        <f t="shared" ca="1" si="20"/>
        <v>574.59391489177051</v>
      </c>
      <c r="AQ18" s="60">
        <f t="shared" ca="1" si="20"/>
        <v>577.38003487314688</v>
      </c>
      <c r="AR18" s="60">
        <f t="shared" ca="1" si="20"/>
        <v>580.17479073629863</v>
      </c>
      <c r="AS18" s="60">
        <f t="shared" ca="1" si="20"/>
        <v>582.97821075284662</v>
      </c>
      <c r="AT18" s="60">
        <f t="shared" ca="1" si="20"/>
        <v>585.79032328698747</v>
      </c>
      <c r="AU18" s="60">
        <f t="shared" ca="1" si="20"/>
        <v>588.61115679575164</v>
      </c>
      <c r="AV18" s="60">
        <f t="shared" ca="1" si="20"/>
        <v>591.44073982933855</v>
      </c>
      <c r="AW18" s="60">
        <f t="shared" ca="1" si="20"/>
        <v>594.27910103143245</v>
      </c>
      <c r="AX18" s="60">
        <f t="shared" ca="1" si="20"/>
        <v>597.1262691394611</v>
      </c>
      <c r="AY18" s="60">
        <f t="shared" ca="1" si="20"/>
        <v>599.98227298493771</v>
      </c>
      <c r="AZ18" s="60">
        <f t="shared" ca="1" si="20"/>
        <v>602.84714149376634</v>
      </c>
      <c r="BA18" s="60">
        <f t="shared" ca="1" si="20"/>
        <v>605.72090368656256</v>
      </c>
      <c r="BB18" s="60">
        <f t="shared" ca="1" si="20"/>
        <v>608.60358867892558</v>
      </c>
      <c r="BC18" s="60">
        <f t="shared" ca="1" si="20"/>
        <v>611.49522568178429</v>
      </c>
      <c r="BD18" s="60">
        <f t="shared" ca="1" si="20"/>
        <v>614.39584400168087</v>
      </c>
      <c r="BE18" s="60">
        <f t="shared" ca="1" si="20"/>
        <v>617.30547304112042</v>
      </c>
      <c r="BF18" s="60">
        <f t="shared" ca="1" si="20"/>
        <v>620.22414229883952</v>
      </c>
      <c r="BG18" s="60">
        <f t="shared" ca="1" si="20"/>
        <v>623.1518813701814</v>
      </c>
      <c r="BH18" s="60">
        <f t="shared" ca="1" si="20"/>
        <v>626.08871994733954</v>
      </c>
      <c r="BI18" s="60">
        <f t="shared" ca="1" si="20"/>
        <v>629.03468781973595</v>
      </c>
      <c r="BJ18" s="60">
        <f t="shared" ca="1" si="20"/>
        <v>631.98981487429808</v>
      </c>
      <c r="BK18" s="60">
        <f t="shared" ca="1" si="20"/>
        <v>634.9541310958183</v>
      </c>
      <c r="BL18" s="60">
        <f t="shared" ca="1" si="20"/>
        <v>637.92766656723813</v>
      </c>
      <c r="BM18" s="60">
        <f t="shared" ca="1" si="20"/>
        <v>640.91045146995725</v>
      </c>
      <c r="BN18" s="60">
        <f t="shared" ca="1" si="20"/>
        <v>643.90251608424137</v>
      </c>
      <c r="BO18" s="60">
        <f t="shared" ca="1" si="20"/>
        <v>646.90389078943258</v>
      </c>
      <c r="BP18" s="60">
        <f t="shared" ca="1" si="20"/>
        <v>649.91460606434634</v>
      </c>
      <c r="BQ18" s="60">
        <f t="shared" ca="1" si="20"/>
        <v>652.93469248758788</v>
      </c>
      <c r="BR18" s="60">
        <f t="shared" ca="1" si="20"/>
        <v>655.96418073784673</v>
      </c>
      <c r="BS18" s="60">
        <f t="shared" ca="1" si="20"/>
        <v>659.0031015942501</v>
      </c>
      <c r="BT18" s="60">
        <f t="shared" ref="BT18:EE18" ca="1" si="21">SUM(BT11,BT13:BT17)</f>
        <v>662.05148593671868</v>
      </c>
      <c r="BU18" s="60">
        <f t="shared" ca="1" si="21"/>
        <v>665.10936474623634</v>
      </c>
      <c r="BV18" s="60">
        <f t="shared" ca="1" si="21"/>
        <v>668.17676910521004</v>
      </c>
      <c r="BW18" s="60">
        <f t="shared" ca="1" si="21"/>
        <v>671.25373019781591</v>
      </c>
      <c r="BX18" s="60">
        <f t="shared" ca="1" si="21"/>
        <v>674.34027931030414</v>
      </c>
      <c r="BY18" s="60">
        <f t="shared" ca="1" si="21"/>
        <v>677.43644783136324</v>
      </c>
      <c r="BZ18" s="60">
        <f t="shared" ca="1" si="21"/>
        <v>680.54226725243643</v>
      </c>
      <c r="CA18" s="60">
        <f t="shared" ca="1" si="21"/>
        <v>683.65776916805623</v>
      </c>
      <c r="CB18" s="60">
        <f t="shared" ca="1" si="21"/>
        <v>686.78298527619052</v>
      </c>
      <c r="CC18" s="60">
        <f t="shared" ca="1" si="21"/>
        <v>689.91794737857288</v>
      </c>
      <c r="CD18" s="60">
        <f t="shared" ca="1" si="21"/>
        <v>693.06268738105962</v>
      </c>
      <c r="CE18" s="60">
        <f t="shared" ca="1" si="21"/>
        <v>696.21723729395694</v>
      </c>
      <c r="CF18" s="60">
        <f t="shared" ca="1" si="21"/>
        <v>699.38162923234881</v>
      </c>
      <c r="CG18" s="60">
        <f t="shared" ca="1" si="21"/>
        <v>702.55589541646009</v>
      </c>
      <c r="CH18" s="60">
        <f t="shared" ca="1" si="21"/>
        <v>705.74006817201712</v>
      </c>
      <c r="CI18" s="60">
        <f t="shared" ca="1" si="21"/>
        <v>708.93417993054231</v>
      </c>
      <c r="CJ18" s="60">
        <f t="shared" ca="1" si="21"/>
        <v>712.13826322976149</v>
      </c>
      <c r="CK18" s="60">
        <f t="shared" ca="1" si="21"/>
        <v>715.35235071388445</v>
      </c>
      <c r="CL18" s="60">
        <f t="shared" ca="1" si="21"/>
        <v>718.57647513402628</v>
      </c>
      <c r="CM18" s="60">
        <f t="shared" ca="1" si="21"/>
        <v>721.81066934848798</v>
      </c>
      <c r="CN18" s="60">
        <f t="shared" ca="1" si="21"/>
        <v>725.0549663231709</v>
      </c>
      <c r="CO18" s="60">
        <f t="shared" ca="1" si="21"/>
        <v>728.30939913187922</v>
      </c>
      <c r="CP18" s="60">
        <f t="shared" ca="1" si="21"/>
        <v>731.57400095668299</v>
      </c>
      <c r="CQ18" s="60">
        <f t="shared" ca="1" si="21"/>
        <v>734.84880508832248</v>
      </c>
      <c r="CR18" s="60">
        <f t="shared" ca="1" si="21"/>
        <v>738.13384492646992</v>
      </c>
      <c r="CS18" s="60">
        <f t="shared" ca="1" si="21"/>
        <v>741.42915398016601</v>
      </c>
      <c r="CT18" s="60">
        <f t="shared" ca="1" si="21"/>
        <v>744.73476586816594</v>
      </c>
      <c r="CU18" s="60">
        <f t="shared" ca="1" si="21"/>
        <v>748.05071431925523</v>
      </c>
      <c r="CV18" s="60">
        <f t="shared" ca="1" si="21"/>
        <v>751.37703317265766</v>
      </c>
      <c r="CW18" s="60">
        <f t="shared" ca="1" si="21"/>
        <v>754.71375637837332</v>
      </c>
      <c r="CX18" s="60">
        <f t="shared" ca="1" si="21"/>
        <v>758.0609179975429</v>
      </c>
      <c r="CY18" s="60">
        <f t="shared" ca="1" si="21"/>
        <v>761.41855220281445</v>
      </c>
      <c r="CZ18" s="60">
        <f t="shared" ca="1" si="21"/>
        <v>764.7866932786967</v>
      </c>
      <c r="DA18" s="60">
        <f t="shared" ca="1" si="21"/>
        <v>768.16537562198096</v>
      </c>
      <c r="DB18" s="60">
        <f t="shared" ca="1" si="21"/>
        <v>771.55463374199564</v>
      </c>
      <c r="DC18" s="60">
        <f t="shared" ca="1" si="21"/>
        <v>774.95450226111609</v>
      </c>
      <c r="DD18" s="60">
        <f t="shared" ca="1" si="21"/>
        <v>778.36501591501121</v>
      </c>
      <c r="DE18" s="60">
        <f t="shared" ca="1" si="21"/>
        <v>781.78620955308054</v>
      </c>
      <c r="DF18" s="60">
        <f t="shared" ca="1" si="21"/>
        <v>785.21811813882869</v>
      </c>
      <c r="DG18" s="60">
        <f t="shared" ca="1" si="21"/>
        <v>788.66077675018596</v>
      </c>
      <c r="DH18" s="60">
        <f t="shared" ca="1" si="21"/>
        <v>792.11422057994059</v>
      </c>
      <c r="DI18" s="60">
        <f t="shared" ca="1" si="21"/>
        <v>795.57848493609936</v>
      </c>
      <c r="DJ18" s="60">
        <f t="shared" ca="1" si="21"/>
        <v>799.0536052422658</v>
      </c>
      <c r="DK18" s="60">
        <f t="shared" ca="1" si="21"/>
        <v>802.53961703796392</v>
      </c>
      <c r="DL18" s="60">
        <f t="shared" ca="1" si="21"/>
        <v>806.03655597911154</v>
      </c>
      <c r="DM18" s="60">
        <f t="shared" ca="1" si="21"/>
        <v>809.54445783833978</v>
      </c>
      <c r="DN18" s="60">
        <f t="shared" ca="1" si="21"/>
        <v>813.06335850539006</v>
      </c>
      <c r="DO18" s="60">
        <f t="shared" ca="1" si="21"/>
        <v>816.59329398749583</v>
      </c>
      <c r="DP18" s="60">
        <f t="shared" ca="1" si="21"/>
        <v>820.13430040977232</v>
      </c>
      <c r="DQ18" s="60">
        <f t="shared" ca="1" si="21"/>
        <v>823.6864140155833</v>
      </c>
      <c r="DR18" s="60">
        <f t="shared" ca="1" si="21"/>
        <v>827.24967116698531</v>
      </c>
      <c r="DS18" s="60">
        <f t="shared" ca="1" si="21"/>
        <v>830.82410834501866</v>
      </c>
      <c r="DT18" s="60">
        <f t="shared" ca="1" si="21"/>
        <v>834.40976215019111</v>
      </c>
      <c r="DU18" s="60">
        <f t="shared" ca="1" si="21"/>
        <v>838.0066693028167</v>
      </c>
      <c r="DV18" s="60">
        <f t="shared" ca="1" si="21"/>
        <v>841.61486664344068</v>
      </c>
      <c r="DW18" s="60">
        <f t="shared" ca="1" si="21"/>
        <v>845.23439113319284</v>
      </c>
      <c r="DX18" s="60">
        <f t="shared" ca="1" si="21"/>
        <v>848.86527985420935</v>
      </c>
      <c r="DY18" s="60">
        <f t="shared" ca="1" si="21"/>
        <v>852.50757001003331</v>
      </c>
      <c r="DZ18" s="60">
        <f t="shared" ca="1" si="21"/>
        <v>856.16129892598519</v>
      </c>
      <c r="EA18" s="60">
        <f t="shared" ca="1" si="21"/>
        <v>859.82650404959259</v>
      </c>
      <c r="EB18" s="60">
        <f t="shared" ca="1" si="21"/>
        <v>863.50322295098294</v>
      </c>
      <c r="EC18" s="60">
        <f t="shared" ca="1" si="21"/>
        <v>867.1914933232473</v>
      </c>
      <c r="ED18" s="60">
        <f t="shared" ca="1" si="21"/>
        <v>870.89135298292092</v>
      </c>
      <c r="EE18" s="60">
        <f t="shared" ca="1" si="21"/>
        <v>874.60283987030277</v>
      </c>
      <c r="EF18" s="60">
        <f t="shared" ref="EF18:GQ18" ca="1" si="22">SUM(EF11,EF13:EF17)</f>
        <v>878.32599204990709</v>
      </c>
      <c r="EG18" s="60">
        <f t="shared" ca="1" si="22"/>
        <v>882.06084771087785</v>
      </c>
      <c r="EH18" s="60">
        <f t="shared" ca="1" si="22"/>
        <v>885.80744516733853</v>
      </c>
      <c r="EI18" s="60">
        <f t="shared" ca="1" si="22"/>
        <v>889.56582285890067</v>
      </c>
      <c r="EJ18" s="60">
        <f t="shared" ca="1" si="22"/>
        <v>893.33601935097727</v>
      </c>
      <c r="EK18" s="60">
        <f t="shared" ca="1" si="22"/>
        <v>897.11807333526281</v>
      </c>
      <c r="EL18" s="60">
        <f t="shared" ca="1" si="22"/>
        <v>900.91202363007517</v>
      </c>
      <c r="EM18" s="60">
        <f t="shared" ca="1" si="22"/>
        <v>904.7179091808581</v>
      </c>
      <c r="EN18" s="60">
        <f t="shared" ca="1" si="22"/>
        <v>908.53576906051524</v>
      </c>
      <c r="EO18" s="60">
        <f t="shared" ca="1" si="22"/>
        <v>912.36564246989803</v>
      </c>
      <c r="EP18" s="60">
        <f t="shared" ca="1" si="22"/>
        <v>916.20756873817663</v>
      </c>
      <c r="EQ18" s="60">
        <f t="shared" ca="1" si="22"/>
        <v>920.06158732327685</v>
      </c>
      <c r="ER18" s="60">
        <f t="shared" ca="1" si="22"/>
        <v>923.9277378122797</v>
      </c>
      <c r="ES18" s="60">
        <f t="shared" ca="1" si="22"/>
        <v>927.80605992190931</v>
      </c>
      <c r="ET18" s="60">
        <f t="shared" ca="1" si="22"/>
        <v>931.69659349885296</v>
      </c>
      <c r="EU18" s="60">
        <f t="shared" ca="1" si="22"/>
        <v>935.59937852030669</v>
      </c>
      <c r="EV18" s="60">
        <f t="shared" ca="1" si="22"/>
        <v>939.51445509429584</v>
      </c>
      <c r="EW18" s="60">
        <f t="shared" ca="1" si="22"/>
        <v>943.44186346015465</v>
      </c>
      <c r="EX18" s="60">
        <f t="shared" ca="1" si="22"/>
        <v>947.38164398899232</v>
      </c>
      <c r="EY18" s="60">
        <f t="shared" ca="1" si="22"/>
        <v>951.33383718402024</v>
      </c>
      <c r="EZ18" s="60">
        <f t="shared" ca="1" si="22"/>
        <v>955.29848368109083</v>
      </c>
      <c r="FA18" s="60">
        <f t="shared" ca="1" si="22"/>
        <v>959.27562424907524</v>
      </c>
      <c r="FB18" s="60">
        <f t="shared" ca="1" si="22"/>
        <v>963.26529979030761</v>
      </c>
      <c r="FC18" s="60">
        <f t="shared" ca="1" si="22"/>
        <v>967.26755134102871</v>
      </c>
      <c r="FD18" s="60">
        <f t="shared" ca="1" si="22"/>
        <v>971.28242007181564</v>
      </c>
      <c r="FE18" s="60">
        <f t="shared" ca="1" si="22"/>
        <v>975.30994728804683</v>
      </c>
      <c r="FF18" s="60">
        <f t="shared" ca="1" si="22"/>
        <v>979.3501744302954</v>
      </c>
      <c r="FG18" s="60">
        <f t="shared" ca="1" si="22"/>
        <v>983.40314307482367</v>
      </c>
      <c r="FH18" s="60">
        <f t="shared" ca="1" si="22"/>
        <v>987.4688949339984</v>
      </c>
      <c r="FI18" s="60">
        <f t="shared" ca="1" si="22"/>
        <v>991.54747185671931</v>
      </c>
      <c r="FJ18" s="60">
        <f t="shared" ca="1" si="22"/>
        <v>995.63891582892165</v>
      </c>
      <c r="FK18" s="60">
        <f t="shared" ca="1" si="22"/>
        <v>999.74326897397623</v>
      </c>
      <c r="FL18" s="60">
        <f t="shared" ca="1" si="22"/>
        <v>1003.8605735531477</v>
      </c>
      <c r="FM18" s="60">
        <f t="shared" ca="1" si="22"/>
        <v>1007.9908719660751</v>
      </c>
      <c r="FN18" s="60">
        <f t="shared" ca="1" si="22"/>
        <v>1012.134206751179</v>
      </c>
      <c r="FO18" s="60">
        <f t="shared" ca="1" si="22"/>
        <v>1016.2906205861491</v>
      </c>
      <c r="FP18" s="60">
        <f t="shared" ca="1" si="22"/>
        <v>1020.4601562883948</v>
      </c>
      <c r="FQ18" s="60">
        <f t="shared" ca="1" si="22"/>
        <v>1024.6428568154979</v>
      </c>
      <c r="FR18" s="60">
        <f t="shared" ca="1" si="22"/>
        <v>1028.8387652656613</v>
      </c>
      <c r="FS18" s="60">
        <f t="shared" ca="1" si="22"/>
        <v>1033.0479248781919</v>
      </c>
      <c r="FT18" s="60">
        <f t="shared" ca="1" si="22"/>
        <v>1037.2703790339494</v>
      </c>
      <c r="FU18" s="60">
        <f t="shared" ca="1" si="22"/>
        <v>1041.5061712558061</v>
      </c>
      <c r="FV18" s="60">
        <f t="shared" ca="1" si="22"/>
        <v>1045.7553452091263</v>
      </c>
      <c r="FW18" s="60">
        <f t="shared" ca="1" si="22"/>
        <v>1050.0179447022108</v>
      </c>
      <c r="FX18" s="60">
        <f t="shared" ca="1" si="22"/>
        <v>1054.2940136867767</v>
      </c>
      <c r="FY18" s="60">
        <f t="shared" ca="1" si="22"/>
        <v>1058.5835962584304</v>
      </c>
      <c r="FZ18" s="60">
        <f t="shared" ca="1" si="22"/>
        <v>1062.8867366571621</v>
      </c>
      <c r="GA18" s="60">
        <f t="shared" ca="1" si="22"/>
        <v>1067.2034792677618</v>
      </c>
      <c r="GB18" s="60">
        <f t="shared" ca="1" si="22"/>
        <v>1071.5338686203122</v>
      </c>
      <c r="GC18" s="60">
        <f t="shared" ca="1" si="22"/>
        <v>1075.8779493907282</v>
      </c>
      <c r="GD18" s="60">
        <f t="shared" ca="1" si="22"/>
        <v>1080.2357664011133</v>
      </c>
      <c r="GE18" s="60">
        <f t="shared" ca="1" si="22"/>
        <v>1084.6073646203636</v>
      </c>
      <c r="GF18" s="60">
        <f t="shared" ca="1" si="22"/>
        <v>1088.9927891645821</v>
      </c>
      <c r="GG18" s="60">
        <f t="shared" ca="1" si="22"/>
        <v>1093.3920852975375</v>
      </c>
      <c r="GH18" s="60">
        <f t="shared" ca="1" si="22"/>
        <v>1097.8052984312026</v>
      </c>
      <c r="GI18" s="60">
        <f t="shared" ca="1" si="22"/>
        <v>1102.2324741262194</v>
      </c>
      <c r="GJ18" s="60">
        <f t="shared" ca="1" si="22"/>
        <v>1106.6736580924023</v>
      </c>
      <c r="GK18" s="60">
        <f t="shared" ca="1" si="22"/>
        <v>1111.1288961891589</v>
      </c>
      <c r="GL18" s="60">
        <f t="shared" ca="1" si="22"/>
        <v>1115.5982344260508</v>
      </c>
      <c r="GM18" s="60">
        <f t="shared" ca="1" si="22"/>
        <v>1120.0817189632883</v>
      </c>
      <c r="GN18" s="60">
        <f t="shared" ca="1" si="22"/>
        <v>1124.5793961121815</v>
      </c>
      <c r="GO18" s="60">
        <f t="shared" ca="1" si="22"/>
        <v>1129.0913123356133</v>
      </c>
      <c r="GP18" s="60">
        <f t="shared" ca="1" si="22"/>
        <v>1133.6175142486434</v>
      </c>
      <c r="GQ18" s="60">
        <f t="shared" ca="1" si="22"/>
        <v>1138.1580486188932</v>
      </c>
      <c r="GR18" s="60">
        <f t="shared" ref="GR18:IJ18" ca="1" si="23">SUM(GR11,GR13:GR17)</f>
        <v>1142.7129623671003</v>
      </c>
      <c r="GS18" s="60">
        <f t="shared" ca="1" si="23"/>
        <v>1147.2823025675898</v>
      </c>
      <c r="GT18" s="60">
        <f t="shared" ca="1" si="23"/>
        <v>1151.8661164488281</v>
      </c>
      <c r="GU18" s="60">
        <f t="shared" ca="1" si="23"/>
        <v>1156.4644513938738</v>
      </c>
      <c r="GV18" s="60">
        <f t="shared" ca="1" si="23"/>
        <v>1161.0773549409164</v>
      </c>
      <c r="GW18" s="60">
        <f t="shared" ca="1" si="23"/>
        <v>1165.7048747837562</v>
      </c>
      <c r="GX18" s="60">
        <f t="shared" ca="1" si="23"/>
        <v>1170.3470587723573</v>
      </c>
      <c r="GY18" s="60">
        <f t="shared" ca="1" si="23"/>
        <v>1175.0039549133135</v>
      </c>
      <c r="GZ18" s="60">
        <f t="shared" ca="1" si="23"/>
        <v>1179.6756113703716</v>
      </c>
      <c r="HA18" s="60">
        <f t="shared" ca="1" si="23"/>
        <v>1184.3620764649638</v>
      </c>
      <c r="HB18" s="60">
        <f t="shared" ca="1" si="23"/>
        <v>1189.0633986767446</v>
      </c>
      <c r="HC18" s="60">
        <f t="shared" ca="1" si="23"/>
        <v>1193.7796266440353</v>
      </c>
      <c r="HD18" s="60">
        <f t="shared" ca="1" si="23"/>
        <v>1198.5108091643772</v>
      </c>
      <c r="HE18" s="60">
        <f t="shared" ca="1" si="23"/>
        <v>1203.2569951951207</v>
      </c>
      <c r="HF18" s="60">
        <f t="shared" ca="1" si="23"/>
        <v>1208.0182338538182</v>
      </c>
      <c r="HG18" s="60">
        <f t="shared" ca="1" si="23"/>
        <v>1212.7945744188935</v>
      </c>
      <c r="HH18" s="60">
        <f t="shared" ca="1" si="23"/>
        <v>1217.5860663300348</v>
      </c>
      <c r="HI18" s="60">
        <f t="shared" ca="1" si="23"/>
        <v>1222.3927591888128</v>
      </c>
      <c r="HJ18" s="60">
        <f t="shared" ca="1" si="23"/>
        <v>1227.2147027591836</v>
      </c>
      <c r="HK18" s="60">
        <f t="shared" ca="1" si="23"/>
        <v>1232.0519469679971</v>
      </c>
      <c r="HL18" s="60">
        <f t="shared" ca="1" si="23"/>
        <v>1236.9045419055719</v>
      </c>
      <c r="HM18" s="60">
        <f t="shared" ca="1" si="23"/>
        <v>1241.7725378261835</v>
      </c>
      <c r="HN18" s="60">
        <f t="shared" ca="1" si="23"/>
        <v>1246.6559851486454</v>
      </c>
      <c r="HO18" s="60">
        <f t="shared" ca="1" si="23"/>
        <v>1251.554934456834</v>
      </c>
      <c r="HP18" s="60">
        <f t="shared" ca="1" si="23"/>
        <v>1256.469436500226</v>
      </c>
      <c r="HQ18" s="60">
        <f t="shared" ca="1" si="23"/>
        <v>1261.3995421944087</v>
      </c>
      <c r="HR18" s="60">
        <f t="shared" ca="1" si="23"/>
        <v>1266.3453026216973</v>
      </c>
      <c r="HS18" s="60">
        <f t="shared" ca="1" si="23"/>
        <v>1271.3067690315877</v>
      </c>
      <c r="HT18" s="60">
        <f t="shared" ca="1" si="23"/>
        <v>1276.2839928413875</v>
      </c>
      <c r="HU18" s="60">
        <f t="shared" ca="1" si="23"/>
        <v>1281.2770256367414</v>
      </c>
      <c r="HV18" s="60">
        <f t="shared" ca="1" si="23"/>
        <v>1286.2859191721398</v>
      </c>
      <c r="HW18" s="60">
        <f t="shared" ca="1" si="23"/>
        <v>1291.3107253715373</v>
      </c>
      <c r="HX18" s="60">
        <f t="shared" ca="1" si="23"/>
        <v>1296.3514963288333</v>
      </c>
      <c r="HY18" s="60">
        <f t="shared" ca="1" si="23"/>
        <v>1301.4082843084973</v>
      </c>
      <c r="HZ18" s="60">
        <f t="shared" ca="1" si="23"/>
        <v>1306.481141746071</v>
      </c>
      <c r="IA18" s="60">
        <f t="shared" ca="1" si="23"/>
        <v>1311.5701212488239</v>
      </c>
      <c r="IB18" s="60">
        <f t="shared" ca="1" si="23"/>
        <v>1316.6752755961738</v>
      </c>
      <c r="IC18" s="60">
        <f t="shared" ca="1" si="23"/>
        <v>1321.7966577403504</v>
      </c>
      <c r="ID18" s="60">
        <f t="shared" ca="1" si="23"/>
        <v>1321.9448521847949</v>
      </c>
      <c r="IE18" s="60">
        <f t="shared" ca="1" si="23"/>
        <v>1322.0930466292393</v>
      </c>
      <c r="IF18" s="60">
        <f t="shared" ca="1" si="23"/>
        <v>1322.2412410736838</v>
      </c>
      <c r="IG18" s="60">
        <f t="shared" ca="1" si="23"/>
        <v>1322.3894355181283</v>
      </c>
      <c r="IH18" s="60">
        <f t="shared" ca="1" si="23"/>
        <v>1322.5376299625727</v>
      </c>
      <c r="II18" s="60">
        <f t="shared" ca="1" si="23"/>
        <v>1322.685824407017</v>
      </c>
      <c r="IJ18" s="60">
        <f t="shared" ca="1" si="23"/>
        <v>1322.8340188514615</v>
      </c>
      <c r="IK18" s="60">
        <f ca="1">SUM(IK11,IK13:IK17)</f>
        <v>1322.9822132959059</v>
      </c>
      <c r="IL18" s="60">
        <f ca="1">SUM(IL11,IL13:IL17)</f>
        <v>1323.1304077403504</v>
      </c>
    </row>
    <row r="19" spans="2:246" ht="12" customHeight="1" x14ac:dyDescent="0.3">
      <c r="B19" s="7" t="s">
        <v>73</v>
      </c>
      <c r="C19" s="13" t="s">
        <v>283</v>
      </c>
      <c r="D19" s="13"/>
      <c r="G19" s="59">
        <f>-SUM(DA!G42,DA!G95 )</f>
        <v>0</v>
      </c>
      <c r="H19" s="59">
        <f ca="1">-SUM(DA!H42,DA!H95 )</f>
        <v>0</v>
      </c>
      <c r="I19" s="59">
        <f ca="1">-SUM(DA!I42,DA!I95 )</f>
        <v>0</v>
      </c>
      <c r="J19" s="59">
        <f ca="1">-SUM(DA!J42,DA!J95 )</f>
        <v>0</v>
      </c>
      <c r="K19" s="59">
        <f ca="1">-SUM(DA!K42,DA!K95 )</f>
        <v>0</v>
      </c>
      <c r="L19" s="59">
        <f ca="1">-SUM(DA!L42,DA!L95 )</f>
        <v>0</v>
      </c>
      <c r="M19" s="59">
        <f ca="1">-SUM(DA!M42,DA!M95 )</f>
        <v>0</v>
      </c>
      <c r="N19" s="59">
        <f ca="1">-SUM(DA!N42,DA!N95 )</f>
        <v>0</v>
      </c>
      <c r="O19" s="59">
        <f ca="1">-SUM(DA!O42,DA!O95 )</f>
        <v>0</v>
      </c>
      <c r="P19" s="59">
        <f ca="1">-SUM(DA!P42,DA!P95 )</f>
        <v>0</v>
      </c>
      <c r="Q19" s="59">
        <f ca="1">-SUM(DA!Q42,DA!Q95 )</f>
        <v>0</v>
      </c>
      <c r="R19" s="59">
        <f ca="1">-SUM(DA!R42,DA!R95 )</f>
        <v>0</v>
      </c>
      <c r="S19" s="59">
        <f ca="1">-SUM(DA!S42,DA!S95 )</f>
        <v>-611.89384570406844</v>
      </c>
      <c r="T19" s="59">
        <f ca="1">-SUM(DA!T42,DA!T95 )</f>
        <v>-611.89384570406844</v>
      </c>
      <c r="U19" s="59">
        <f ca="1">-SUM(DA!U42,DA!U95 )</f>
        <v>-611.89384570406844</v>
      </c>
      <c r="V19" s="59">
        <f ca="1">-SUM(DA!V42,DA!V95 )</f>
        <v>-611.89384570406844</v>
      </c>
      <c r="W19" s="59">
        <f ca="1">-SUM(DA!W42,DA!W95 )</f>
        <v>-611.89384570406844</v>
      </c>
      <c r="X19" s="59">
        <f ca="1">-SUM(DA!X42,DA!X95 )</f>
        <v>-611.89384570406844</v>
      </c>
      <c r="Y19" s="59">
        <f ca="1">-SUM(DA!Y42,DA!Y95 )</f>
        <v>-611.89384570406844</v>
      </c>
      <c r="Z19" s="59">
        <f ca="1">-SUM(DA!Z42,DA!Z95 )</f>
        <v>-611.89384570406844</v>
      </c>
      <c r="AA19" s="59">
        <f ca="1">-SUM(DA!AA42,DA!AA95 )</f>
        <v>-611.89384570406844</v>
      </c>
      <c r="AB19" s="59">
        <f ca="1">-SUM(DA!AB42,DA!AB95 )</f>
        <v>-611.89384570406844</v>
      </c>
      <c r="AC19" s="59">
        <f ca="1">-SUM(DA!AC42,DA!AC95 )</f>
        <v>-611.89384570406844</v>
      </c>
      <c r="AD19" s="59">
        <f ca="1">-SUM(DA!AD42,DA!AD95 )</f>
        <v>-611.89384570406844</v>
      </c>
      <c r="AE19" s="59">
        <f ca="1">-SUM(DA!AE42,DA!AE95 )</f>
        <v>-611.89384570406844</v>
      </c>
      <c r="AF19" s="59">
        <f ca="1">-SUM(DA!AF42,DA!AF95 )</f>
        <v>-611.89384570406844</v>
      </c>
      <c r="AG19" s="59">
        <f ca="1">-SUM(DA!AG42,DA!AG95 )</f>
        <v>-611.89384570406844</v>
      </c>
      <c r="AH19" s="59">
        <f ca="1">-SUM(DA!AH42,DA!AH95 )</f>
        <v>-611.89384570406844</v>
      </c>
      <c r="AI19" s="59">
        <f ca="1">-SUM(DA!AI42,DA!AI95 )</f>
        <v>-611.89384570406844</v>
      </c>
      <c r="AJ19" s="59">
        <f ca="1">-SUM(DA!AJ42,DA!AJ95 )</f>
        <v>-611.89384570406844</v>
      </c>
      <c r="AK19" s="59">
        <f ca="1">-SUM(DA!AK42,DA!AK95 )</f>
        <v>-611.89384570406844</v>
      </c>
      <c r="AL19" s="59">
        <f ca="1">-SUM(DA!AL42,DA!AL95 )</f>
        <v>-611.89384570406844</v>
      </c>
      <c r="AM19" s="59">
        <f ca="1">-SUM(DA!AM42,DA!AM95 )</f>
        <v>-611.89384570406844</v>
      </c>
      <c r="AN19" s="59">
        <f ca="1">-SUM(DA!AN42,DA!AN95 )</f>
        <v>-611.89384570406844</v>
      </c>
      <c r="AO19" s="59">
        <f ca="1">-SUM(DA!AO42,DA!AO95 )</f>
        <v>-611.89384570406844</v>
      </c>
      <c r="AP19" s="59">
        <f ca="1">-SUM(DA!AP42,DA!AP95 )</f>
        <v>-611.89384570406844</v>
      </c>
      <c r="AQ19" s="59">
        <f ca="1">-SUM(DA!AQ42,DA!AQ95 )</f>
        <v>-611.89384570406844</v>
      </c>
      <c r="AR19" s="59">
        <f ca="1">-SUM(DA!AR42,DA!AR95 )</f>
        <v>-611.89384570406844</v>
      </c>
      <c r="AS19" s="59">
        <f ca="1">-SUM(DA!AS42,DA!AS95 )</f>
        <v>-611.89384570406844</v>
      </c>
      <c r="AT19" s="59">
        <f ca="1">-SUM(DA!AT42,DA!AT95 )</f>
        <v>-611.89384570406844</v>
      </c>
      <c r="AU19" s="59">
        <f ca="1">-SUM(DA!AU42,DA!AU95 )</f>
        <v>-611.89384570406844</v>
      </c>
      <c r="AV19" s="59">
        <f ca="1">-SUM(DA!AV42,DA!AV95 )</f>
        <v>-611.89384570406844</v>
      </c>
      <c r="AW19" s="59">
        <f ca="1">-SUM(DA!AW42,DA!AW95 )</f>
        <v>-611.89384570406844</v>
      </c>
      <c r="AX19" s="59">
        <f ca="1">-SUM(DA!AX42,DA!AX95 )</f>
        <v>-611.89384570406844</v>
      </c>
      <c r="AY19" s="59">
        <f ca="1">-SUM(DA!AY42,DA!AY95 )</f>
        <v>-611.89384570406844</v>
      </c>
      <c r="AZ19" s="59">
        <f ca="1">-SUM(DA!AZ42,DA!AZ95 )</f>
        <v>-611.89384570406844</v>
      </c>
      <c r="BA19" s="59">
        <f ca="1">-SUM(DA!BA42,DA!BA95 )</f>
        <v>-611.89384570406844</v>
      </c>
      <c r="BB19" s="59">
        <f ca="1">-SUM(DA!BB42,DA!BB95 )</f>
        <v>-611.89384570406844</v>
      </c>
      <c r="BC19" s="59">
        <f ca="1">-SUM(DA!BC42,DA!BC95 )</f>
        <v>-398.93088274110551</v>
      </c>
      <c r="BD19" s="59">
        <f ca="1">-SUM(DA!BD42,DA!BD95 )</f>
        <v>-398.93088274110551</v>
      </c>
      <c r="BE19" s="59">
        <f ca="1">-SUM(DA!BE42,DA!BE95 )</f>
        <v>-398.93088274110551</v>
      </c>
      <c r="BF19" s="59">
        <f ca="1">-SUM(DA!BF42,DA!BF95 )</f>
        <v>-398.93088274110551</v>
      </c>
      <c r="BG19" s="59">
        <f ca="1">-SUM(DA!BG42,DA!BG95 )</f>
        <v>-398.93088274110551</v>
      </c>
      <c r="BH19" s="59">
        <f ca="1">-SUM(DA!BH42,DA!BH95 )</f>
        <v>-398.93088274110551</v>
      </c>
      <c r="BI19" s="59">
        <f ca="1">-SUM(DA!BI42,DA!BI95 )</f>
        <v>-398.93088274110551</v>
      </c>
      <c r="BJ19" s="59">
        <f ca="1">-SUM(DA!BJ42,DA!BJ95 )</f>
        <v>-398.93088274110551</v>
      </c>
      <c r="BK19" s="59">
        <f ca="1">-SUM(DA!BK42,DA!BK95 )</f>
        <v>-398.93088274110551</v>
      </c>
      <c r="BL19" s="59">
        <f ca="1">-SUM(DA!BL42,DA!BL95 )</f>
        <v>-398.93088274110551</v>
      </c>
      <c r="BM19" s="59">
        <f ca="1">-SUM(DA!BM42,DA!BM95 )</f>
        <v>-398.93088274110551</v>
      </c>
      <c r="BN19" s="59">
        <f ca="1">-SUM(DA!BN42,DA!BN95 )</f>
        <v>-398.93088274110551</v>
      </c>
      <c r="BO19" s="59">
        <f ca="1">-SUM(DA!BO42,DA!BO95 )</f>
        <v>-398.93088274110551</v>
      </c>
      <c r="BP19" s="59">
        <f ca="1">-SUM(DA!BP42,DA!BP95 )</f>
        <v>-398.93088274110551</v>
      </c>
      <c r="BQ19" s="59">
        <f ca="1">-SUM(DA!BQ42,DA!BQ95 )</f>
        <v>-398.93088274110551</v>
      </c>
      <c r="BR19" s="59">
        <f ca="1">-SUM(DA!BR42,DA!BR95 )</f>
        <v>-398.93088274110551</v>
      </c>
      <c r="BS19" s="59">
        <f ca="1">-SUM(DA!BS42,DA!BS95 )</f>
        <v>-398.93088274110551</v>
      </c>
      <c r="BT19" s="59">
        <f ca="1">-SUM(DA!BT42,DA!BT95 )</f>
        <v>-398.93088274110551</v>
      </c>
      <c r="BU19" s="59">
        <f ca="1">-SUM(DA!BU42,DA!BU95 )</f>
        <v>-398.93088274110551</v>
      </c>
      <c r="BV19" s="59">
        <f ca="1">-SUM(DA!BV42,DA!BV95 )</f>
        <v>-398.93088274110551</v>
      </c>
      <c r="BW19" s="59">
        <f ca="1">-SUM(DA!BW42,DA!BW95 )</f>
        <v>-398.93088274110551</v>
      </c>
      <c r="BX19" s="59">
        <f ca="1">-SUM(DA!BX42,DA!BX95 )</f>
        <v>-398.93088274110551</v>
      </c>
      <c r="BY19" s="59">
        <f ca="1">-SUM(DA!BY42,DA!BY95 )</f>
        <v>-398.93088274110551</v>
      </c>
      <c r="BZ19" s="59">
        <f ca="1">-SUM(DA!BZ42,DA!BZ95 )</f>
        <v>-398.93088274110551</v>
      </c>
      <c r="CA19" s="59">
        <f ca="1">-SUM(DA!CA42,DA!CA95 )</f>
        <v>-398.93088274110551</v>
      </c>
      <c r="CB19" s="59">
        <f ca="1">-SUM(DA!CB42,DA!CB95 )</f>
        <v>-398.93088274110551</v>
      </c>
      <c r="CC19" s="59">
        <f ca="1">-SUM(DA!CC42,DA!CC95 )</f>
        <v>-398.93088274110551</v>
      </c>
      <c r="CD19" s="59">
        <f ca="1">-SUM(DA!CD42,DA!CD95 )</f>
        <v>-398.93088274110551</v>
      </c>
      <c r="CE19" s="59">
        <f ca="1">-SUM(DA!CE42,DA!CE95 )</f>
        <v>-398.93088274110551</v>
      </c>
      <c r="CF19" s="59">
        <f ca="1">-SUM(DA!CF42,DA!CF95 )</f>
        <v>-398.93088274110551</v>
      </c>
      <c r="CG19" s="59">
        <f ca="1">-SUM(DA!CG42,DA!CG95 )</f>
        <v>-398.93088274110551</v>
      </c>
      <c r="CH19" s="59">
        <f ca="1">-SUM(DA!CH42,DA!CH95 )</f>
        <v>-398.93088274110551</v>
      </c>
      <c r="CI19" s="59">
        <f ca="1">-SUM(DA!CI42,DA!CI95 )</f>
        <v>-398.93088274110551</v>
      </c>
      <c r="CJ19" s="59">
        <f ca="1">-SUM(DA!CJ42,DA!CJ95 )</f>
        <v>-398.93088274110551</v>
      </c>
      <c r="CK19" s="59">
        <f ca="1">-SUM(DA!CK42,DA!CK95 )</f>
        <v>-398.93088274110551</v>
      </c>
      <c r="CL19" s="59">
        <f ca="1">-SUM(DA!CL42,DA!CL95 )</f>
        <v>-398.93088274110551</v>
      </c>
      <c r="CM19" s="59">
        <f ca="1">-SUM(DA!CM42,DA!CM95 )</f>
        <v>-398.93088274110551</v>
      </c>
      <c r="CN19" s="59">
        <f ca="1">-SUM(DA!CN42,DA!CN95 )</f>
        <v>-398.93088274110551</v>
      </c>
      <c r="CO19" s="59">
        <f ca="1">-SUM(DA!CO42,DA!CO95 )</f>
        <v>-398.93088274110551</v>
      </c>
      <c r="CP19" s="59">
        <f ca="1">-SUM(DA!CP42,DA!CP95 )</f>
        <v>-398.93088274110551</v>
      </c>
      <c r="CQ19" s="59">
        <f ca="1">-SUM(DA!CQ42,DA!CQ95 )</f>
        <v>-398.93088274110551</v>
      </c>
      <c r="CR19" s="59">
        <f ca="1">-SUM(DA!CR42,DA!CR95 )</f>
        <v>-398.93088274110551</v>
      </c>
      <c r="CS19" s="59">
        <f ca="1">-SUM(DA!CS42,DA!CS95 )</f>
        <v>-398.93088274110551</v>
      </c>
      <c r="CT19" s="59">
        <f ca="1">-SUM(DA!CT42,DA!CT95 )</f>
        <v>-398.93088274110551</v>
      </c>
      <c r="CU19" s="59">
        <f ca="1">-SUM(DA!CU42,DA!CU95 )</f>
        <v>-398.93088274110551</v>
      </c>
      <c r="CV19" s="59">
        <f ca="1">-SUM(DA!CV42,DA!CV95 )</f>
        <v>-398.93088274110551</v>
      </c>
      <c r="CW19" s="59">
        <f ca="1">-SUM(DA!CW42,DA!CW95 )</f>
        <v>-398.93088274110551</v>
      </c>
      <c r="CX19" s="59">
        <f ca="1">-SUM(DA!CX42,DA!CX95 )</f>
        <v>-398.93088274110551</v>
      </c>
      <c r="CY19" s="59">
        <f ca="1">-SUM(DA!CY42,DA!CY95 )</f>
        <v>-398.93088274110551</v>
      </c>
      <c r="CZ19" s="59">
        <f ca="1">-SUM(DA!CZ42,DA!CZ95 )</f>
        <v>-398.93088274110551</v>
      </c>
      <c r="DA19" s="59">
        <f ca="1">-SUM(DA!DA42,DA!DA95 )</f>
        <v>-398.93088274110551</v>
      </c>
      <c r="DB19" s="59">
        <f ca="1">-SUM(DA!DB42,DA!DB95 )</f>
        <v>-398.93088274110551</v>
      </c>
      <c r="DC19" s="59">
        <f ca="1">-SUM(DA!DC42,DA!DC95 )</f>
        <v>-398.93088274110551</v>
      </c>
      <c r="DD19" s="59">
        <f ca="1">-SUM(DA!DD42,DA!DD95 )</f>
        <v>-398.93088274110551</v>
      </c>
      <c r="DE19" s="59">
        <f ca="1">-SUM(DA!DE42,DA!DE95 )</f>
        <v>-398.93088274110551</v>
      </c>
      <c r="DF19" s="59">
        <f ca="1">-SUM(DA!DF42,DA!DF95 )</f>
        <v>-398.93088274110551</v>
      </c>
      <c r="DG19" s="59">
        <f ca="1">-SUM(DA!DG42,DA!DG95 )</f>
        <v>-398.93088274110551</v>
      </c>
      <c r="DH19" s="59">
        <f ca="1">-SUM(DA!DH42,DA!DH95 )</f>
        <v>-398.93088274110551</v>
      </c>
      <c r="DI19" s="59">
        <f ca="1">-SUM(DA!DI42,DA!DI95 )</f>
        <v>-398.93088274110551</v>
      </c>
      <c r="DJ19" s="59">
        <f ca="1">-SUM(DA!DJ42,DA!DJ95 )</f>
        <v>-398.93088274110551</v>
      </c>
      <c r="DK19" s="59">
        <f ca="1">-SUM(DA!DK42,DA!DK95 )</f>
        <v>-398.93088274110551</v>
      </c>
      <c r="DL19" s="59">
        <f ca="1">-SUM(DA!DL42,DA!DL95 )</f>
        <v>-398.93088274110551</v>
      </c>
      <c r="DM19" s="59">
        <f ca="1">-SUM(DA!DM42,DA!DM95 )</f>
        <v>-398.93088274110551</v>
      </c>
      <c r="DN19" s="59">
        <f ca="1">-SUM(DA!DN42,DA!DN95 )</f>
        <v>-398.93088274110551</v>
      </c>
      <c r="DO19" s="59">
        <f ca="1">-SUM(DA!DO42,DA!DO95 )</f>
        <v>-398.93088274110551</v>
      </c>
      <c r="DP19" s="59">
        <f ca="1">-SUM(DA!DP42,DA!DP95 )</f>
        <v>-398.93088274110551</v>
      </c>
      <c r="DQ19" s="59">
        <f ca="1">-SUM(DA!DQ42,DA!DQ95 )</f>
        <v>-398.93088274110551</v>
      </c>
      <c r="DR19" s="59">
        <f ca="1">-SUM(DA!DR42,DA!DR95 )</f>
        <v>-398.93088274110551</v>
      </c>
      <c r="DS19" s="59">
        <f ca="1">-SUM(DA!DS42,DA!DS95 )</f>
        <v>-398.93088274110551</v>
      </c>
      <c r="DT19" s="59">
        <f ca="1">-SUM(DA!DT42,DA!DT95 )</f>
        <v>-398.93088274110551</v>
      </c>
      <c r="DU19" s="59">
        <f ca="1">-SUM(DA!DU42,DA!DU95 )</f>
        <v>-398.93088274110551</v>
      </c>
      <c r="DV19" s="59">
        <f ca="1">-SUM(DA!DV42,DA!DV95 )</f>
        <v>-398.93088274110551</v>
      </c>
      <c r="DW19" s="59">
        <f ca="1">-SUM(DA!DW42,DA!DW95 )</f>
        <v>-398.93088274110551</v>
      </c>
      <c r="DX19" s="59">
        <f ca="1">-SUM(DA!DX42,DA!DX95 )</f>
        <v>-398.93088274110551</v>
      </c>
      <c r="DY19" s="59">
        <f ca="1">-SUM(DA!DY42,DA!DY95 )</f>
        <v>-398.93088274110551</v>
      </c>
      <c r="DZ19" s="59">
        <f ca="1">-SUM(DA!DZ42,DA!DZ95 )</f>
        <v>-398.93088274110551</v>
      </c>
      <c r="EA19" s="59">
        <f ca="1">-SUM(DA!EA42,DA!EA95 )</f>
        <v>-398.93088274110551</v>
      </c>
      <c r="EB19" s="59">
        <f ca="1">-SUM(DA!EB42,DA!EB95 )</f>
        <v>-398.93088274110551</v>
      </c>
      <c r="EC19" s="59">
        <f ca="1">-SUM(DA!EC42,DA!EC95 )</f>
        <v>-398.93088274110551</v>
      </c>
      <c r="ED19" s="59">
        <f ca="1">-SUM(DA!ED42,DA!ED95 )</f>
        <v>-398.93088274110551</v>
      </c>
      <c r="EE19" s="59">
        <f ca="1">-SUM(DA!EE42,DA!EE95 )</f>
        <v>-398.93088274110551</v>
      </c>
      <c r="EF19" s="59">
        <f ca="1">-SUM(DA!EF42,DA!EF95 )</f>
        <v>-398.93088274110551</v>
      </c>
      <c r="EG19" s="59">
        <f ca="1">-SUM(DA!EG42,DA!EG95 )</f>
        <v>-398.93088274110551</v>
      </c>
      <c r="EH19" s="59">
        <f ca="1">-SUM(DA!EH42,DA!EH95 )</f>
        <v>-398.93088274106731</v>
      </c>
      <c r="EI19" s="59">
        <f ca="1">-SUM(DA!EI42,DA!EI95 )</f>
        <v>-188.59649122807016</v>
      </c>
      <c r="EJ19" s="59">
        <f ca="1">-SUM(DA!EJ42,DA!EJ95 )</f>
        <v>-188.59649122807016</v>
      </c>
      <c r="EK19" s="59">
        <f ca="1">-SUM(DA!EK42,DA!EK95 )</f>
        <v>-188.59649122807016</v>
      </c>
      <c r="EL19" s="59">
        <f ca="1">-SUM(DA!EL42,DA!EL95 )</f>
        <v>-188.59649122807016</v>
      </c>
      <c r="EM19" s="59">
        <f ca="1">-SUM(DA!EM42,DA!EM95 )</f>
        <v>-188.59649122807016</v>
      </c>
      <c r="EN19" s="59">
        <f ca="1">-SUM(DA!EN42,DA!EN95 )</f>
        <v>-188.59649122807016</v>
      </c>
      <c r="EO19" s="59">
        <f ca="1">-SUM(DA!EO42,DA!EO95 )</f>
        <v>-188.59649122807016</v>
      </c>
      <c r="EP19" s="59">
        <f ca="1">-SUM(DA!EP42,DA!EP95 )</f>
        <v>-188.59649122807016</v>
      </c>
      <c r="EQ19" s="59">
        <f ca="1">-SUM(DA!EQ42,DA!EQ95 )</f>
        <v>-188.59649122807016</v>
      </c>
      <c r="ER19" s="59">
        <f ca="1">-SUM(DA!ER42,DA!ER95 )</f>
        <v>-188.59649122807016</v>
      </c>
      <c r="ES19" s="59">
        <f ca="1">-SUM(DA!ES42,DA!ES95 )</f>
        <v>-188.59649122807016</v>
      </c>
      <c r="ET19" s="59">
        <f ca="1">-SUM(DA!ET42,DA!ET95 )</f>
        <v>-188.59649122807016</v>
      </c>
      <c r="EU19" s="59">
        <f ca="1">-SUM(DA!EU42,DA!EU95 )</f>
        <v>-188.59649122807016</v>
      </c>
      <c r="EV19" s="59">
        <f ca="1">-SUM(DA!EV42,DA!EV95 )</f>
        <v>-188.59649122807016</v>
      </c>
      <c r="EW19" s="59">
        <f ca="1">-SUM(DA!EW42,DA!EW95 )</f>
        <v>-188.59649122807016</v>
      </c>
      <c r="EX19" s="59">
        <f ca="1">-SUM(DA!EX42,DA!EX95 )</f>
        <v>-188.59649122807016</v>
      </c>
      <c r="EY19" s="59">
        <f ca="1">-SUM(DA!EY42,DA!EY95 )</f>
        <v>-188.59649122807016</v>
      </c>
      <c r="EZ19" s="59">
        <f ca="1">-SUM(DA!EZ42,DA!EZ95 )</f>
        <v>-188.59649122807016</v>
      </c>
      <c r="FA19" s="59">
        <f ca="1">-SUM(DA!FA42,DA!FA95 )</f>
        <v>-188.59649122807016</v>
      </c>
      <c r="FB19" s="59">
        <f ca="1">-SUM(DA!FB42,DA!FB95 )</f>
        <v>-188.59649122807016</v>
      </c>
      <c r="FC19" s="59">
        <f ca="1">-SUM(DA!FC42,DA!FC95 )</f>
        <v>-188.59649122807016</v>
      </c>
      <c r="FD19" s="59">
        <f ca="1">-SUM(DA!FD42,DA!FD95 )</f>
        <v>-188.59649122807016</v>
      </c>
      <c r="FE19" s="59">
        <f ca="1">-SUM(DA!FE42,DA!FE95 )</f>
        <v>-188.59649122807016</v>
      </c>
      <c r="FF19" s="59">
        <f ca="1">-SUM(DA!FF42,DA!FF95 )</f>
        <v>-188.59649122807016</v>
      </c>
      <c r="FG19" s="59">
        <f ca="1">-SUM(DA!FG42,DA!FG95 )</f>
        <v>-188.59649122807016</v>
      </c>
      <c r="FH19" s="59">
        <f ca="1">-SUM(DA!FH42,DA!FH95 )</f>
        <v>-188.59649122807016</v>
      </c>
      <c r="FI19" s="59">
        <f ca="1">-SUM(DA!FI42,DA!FI95 )</f>
        <v>-188.59649122807016</v>
      </c>
      <c r="FJ19" s="59">
        <f ca="1">-SUM(DA!FJ42,DA!FJ95 )</f>
        <v>-188.59649122807016</v>
      </c>
      <c r="FK19" s="59">
        <f ca="1">-SUM(DA!FK42,DA!FK95 )</f>
        <v>-188.59649122807016</v>
      </c>
      <c r="FL19" s="59">
        <f ca="1">-SUM(DA!FL42,DA!FL95 )</f>
        <v>-188.59649122807016</v>
      </c>
      <c r="FM19" s="59">
        <f ca="1">-SUM(DA!FM42,DA!FM95 )</f>
        <v>-188.59649122807016</v>
      </c>
      <c r="FN19" s="59">
        <f ca="1">-SUM(DA!FN42,DA!FN95 )</f>
        <v>-188.59649122807016</v>
      </c>
      <c r="FO19" s="59">
        <f ca="1">-SUM(DA!FO42,DA!FO95 )</f>
        <v>-188.59649122807016</v>
      </c>
      <c r="FP19" s="59">
        <f ca="1">-SUM(DA!FP42,DA!FP95 )</f>
        <v>-188.59649122807016</v>
      </c>
      <c r="FQ19" s="59">
        <f ca="1">-SUM(DA!FQ42,DA!FQ95 )</f>
        <v>-188.59649122807016</v>
      </c>
      <c r="FR19" s="59">
        <f ca="1">-SUM(DA!FR42,DA!FR95 )</f>
        <v>-188.59649122807016</v>
      </c>
      <c r="FS19" s="59">
        <f ca="1">-SUM(DA!FS42,DA!FS95 )</f>
        <v>-188.59649122807016</v>
      </c>
      <c r="FT19" s="59">
        <f ca="1">-SUM(DA!FT42,DA!FT95 )</f>
        <v>-188.59649122807016</v>
      </c>
      <c r="FU19" s="59">
        <f ca="1">-SUM(DA!FU42,DA!FU95 )</f>
        <v>-188.59649122807016</v>
      </c>
      <c r="FV19" s="59">
        <f ca="1">-SUM(DA!FV42,DA!FV95 )</f>
        <v>-188.59649122807016</v>
      </c>
      <c r="FW19" s="59">
        <f ca="1">-SUM(DA!FW42,DA!FW95 )</f>
        <v>-188.59649122807016</v>
      </c>
      <c r="FX19" s="59">
        <f ca="1">-SUM(DA!FX42,DA!FX95 )</f>
        <v>-188.59649122807016</v>
      </c>
      <c r="FY19" s="59">
        <f ca="1">-SUM(DA!FY42,DA!FY95 )</f>
        <v>-188.59649122807016</v>
      </c>
      <c r="FZ19" s="59">
        <f ca="1">-SUM(DA!FZ42,DA!FZ95 )</f>
        <v>-188.59649122807016</v>
      </c>
      <c r="GA19" s="59">
        <f ca="1">-SUM(DA!GA42,DA!GA95 )</f>
        <v>-188.59649122807016</v>
      </c>
      <c r="GB19" s="59">
        <f ca="1">-SUM(DA!GB42,DA!GB95 )</f>
        <v>-188.59649122807016</v>
      </c>
      <c r="GC19" s="59">
        <f ca="1">-SUM(DA!GC42,DA!GC95 )</f>
        <v>-188.59649122807016</v>
      </c>
      <c r="GD19" s="59">
        <f ca="1">-SUM(DA!GD42,DA!GD95 )</f>
        <v>-188.59649122807016</v>
      </c>
      <c r="GE19" s="59">
        <f ca="1">-SUM(DA!GE42,DA!GE95 )</f>
        <v>-188.59649122807016</v>
      </c>
      <c r="GF19" s="59">
        <f ca="1">-SUM(DA!GF42,DA!GF95 )</f>
        <v>-188.59649122807016</v>
      </c>
      <c r="GG19" s="59">
        <f ca="1">-SUM(DA!GG42,DA!GG95 )</f>
        <v>-188.59649122807016</v>
      </c>
      <c r="GH19" s="59">
        <f ca="1">-SUM(DA!GH42,DA!GH95 )</f>
        <v>-188.59649122807016</v>
      </c>
      <c r="GI19" s="59">
        <f ca="1">-SUM(DA!GI42,DA!GI95 )</f>
        <v>-188.59649122807016</v>
      </c>
      <c r="GJ19" s="59">
        <f ca="1">-SUM(DA!GJ42,DA!GJ95 )</f>
        <v>-188.59649122807016</v>
      </c>
      <c r="GK19" s="59">
        <f ca="1">-SUM(DA!GK42,DA!GK95 )</f>
        <v>-188.59649122807016</v>
      </c>
      <c r="GL19" s="59">
        <f ca="1">-SUM(DA!GL42,DA!GL95 )</f>
        <v>-188.59649122807016</v>
      </c>
      <c r="GM19" s="59">
        <f ca="1">-SUM(DA!GM42,DA!GM95 )</f>
        <v>-188.59649122807016</v>
      </c>
      <c r="GN19" s="59">
        <f ca="1">-SUM(DA!GN42,DA!GN95 )</f>
        <v>-188.59649122807016</v>
      </c>
      <c r="GO19" s="59">
        <f ca="1">-SUM(DA!GO42,DA!GO95 )</f>
        <v>-188.59649122807016</v>
      </c>
      <c r="GP19" s="59">
        <f ca="1">-SUM(DA!GP42,DA!GP95 )</f>
        <v>-188.59649122807016</v>
      </c>
      <c r="GQ19" s="59">
        <f ca="1">-SUM(DA!GQ42,DA!GQ95 )</f>
        <v>-188.59649122807016</v>
      </c>
      <c r="GR19" s="59">
        <f ca="1">-SUM(DA!GR42,DA!GR95 )</f>
        <v>-188.59649122807016</v>
      </c>
      <c r="GS19" s="59">
        <f ca="1">-SUM(DA!GS42,DA!GS95 )</f>
        <v>-188.59649122807016</v>
      </c>
      <c r="GT19" s="59">
        <f ca="1">-SUM(DA!GT42,DA!GT95 )</f>
        <v>-188.59649122807016</v>
      </c>
      <c r="GU19" s="59">
        <f ca="1">-SUM(DA!GU42,DA!GU95 )</f>
        <v>-188.59649122807016</v>
      </c>
      <c r="GV19" s="59">
        <f ca="1">-SUM(DA!GV42,DA!GV95 )</f>
        <v>-188.59649122807016</v>
      </c>
      <c r="GW19" s="59">
        <f ca="1">-SUM(DA!GW42,DA!GW95 )</f>
        <v>-188.59649122807016</v>
      </c>
      <c r="GX19" s="59">
        <f ca="1">-SUM(DA!GX42,DA!GX95 )</f>
        <v>-188.59649122807016</v>
      </c>
      <c r="GY19" s="59">
        <f ca="1">-SUM(DA!GY42,DA!GY95 )</f>
        <v>-188.59649122807016</v>
      </c>
      <c r="GZ19" s="59">
        <f ca="1">-SUM(DA!GZ42,DA!GZ95 )</f>
        <v>-188.59649122807016</v>
      </c>
      <c r="HA19" s="59">
        <f ca="1">-SUM(DA!HA42,DA!HA95 )</f>
        <v>-188.59649122807016</v>
      </c>
      <c r="HB19" s="59">
        <f ca="1">-SUM(DA!HB42,DA!HB95 )</f>
        <v>-188.59649122807016</v>
      </c>
      <c r="HC19" s="59">
        <f ca="1">-SUM(DA!HC42,DA!HC95 )</f>
        <v>-188.59649122807016</v>
      </c>
      <c r="HD19" s="59">
        <f ca="1">-SUM(DA!HD42,DA!HD95 )</f>
        <v>-188.59649122807016</v>
      </c>
      <c r="HE19" s="59">
        <f ca="1">-SUM(DA!HE42,DA!HE95 )</f>
        <v>-188.59649122807016</v>
      </c>
      <c r="HF19" s="59">
        <f ca="1">-SUM(DA!HF42,DA!HF95 )</f>
        <v>-188.59649122807016</v>
      </c>
      <c r="HG19" s="59">
        <f ca="1">-SUM(DA!HG42,DA!HG95 )</f>
        <v>-188.59649122807016</v>
      </c>
      <c r="HH19" s="59">
        <f ca="1">-SUM(DA!HH42,DA!HH95 )</f>
        <v>-188.59649122807016</v>
      </c>
      <c r="HI19" s="59">
        <f ca="1">-SUM(DA!HI42,DA!HI95 )</f>
        <v>-188.59649122807016</v>
      </c>
      <c r="HJ19" s="59">
        <f ca="1">-SUM(DA!HJ42,DA!HJ95 )</f>
        <v>-188.59649122807016</v>
      </c>
      <c r="HK19" s="59">
        <f ca="1">-SUM(DA!HK42,DA!HK95 )</f>
        <v>-188.59649122807016</v>
      </c>
      <c r="HL19" s="59">
        <f ca="1">-SUM(DA!HL42,DA!HL95 )</f>
        <v>-188.59649122807016</v>
      </c>
      <c r="HM19" s="59">
        <f ca="1">-SUM(DA!HM42,DA!HM95 )</f>
        <v>-188.59649122807016</v>
      </c>
      <c r="HN19" s="59">
        <f ca="1">-SUM(DA!HN42,DA!HN95 )</f>
        <v>-188.59649122807016</v>
      </c>
      <c r="HO19" s="59">
        <f ca="1">-SUM(DA!HO42,DA!HO95 )</f>
        <v>-188.59649122807016</v>
      </c>
      <c r="HP19" s="59">
        <f ca="1">-SUM(DA!HP42,DA!HP95 )</f>
        <v>-188.59649122807016</v>
      </c>
      <c r="HQ19" s="59">
        <f ca="1">-SUM(DA!HQ42,DA!HQ95 )</f>
        <v>-188.59649122807016</v>
      </c>
      <c r="HR19" s="59">
        <f ca="1">-SUM(DA!HR42,DA!HR95 )</f>
        <v>-188.59649122807016</v>
      </c>
      <c r="HS19" s="59">
        <f ca="1">-SUM(DA!HS42,DA!HS95 )</f>
        <v>-188.59649122807016</v>
      </c>
      <c r="HT19" s="59">
        <f ca="1">-SUM(DA!HT42,DA!HT95 )</f>
        <v>-188.59649122807016</v>
      </c>
      <c r="HU19" s="59">
        <f ca="1">-SUM(DA!HU42,DA!HU95 )</f>
        <v>-188.59649122807016</v>
      </c>
      <c r="HV19" s="59">
        <f ca="1">-SUM(DA!HV42,DA!HV95 )</f>
        <v>-188.59649122807016</v>
      </c>
      <c r="HW19" s="59">
        <f ca="1">-SUM(DA!HW42,DA!HW95 )</f>
        <v>-188.59649122807016</v>
      </c>
      <c r="HX19" s="59">
        <f ca="1">-SUM(DA!HX42,DA!HX95 )</f>
        <v>-188.59649122807016</v>
      </c>
      <c r="HY19" s="59">
        <f ca="1">-SUM(DA!HY42,DA!HY95 )</f>
        <v>-188.59649122807016</v>
      </c>
      <c r="HZ19" s="59">
        <f ca="1">-SUM(DA!HZ42,DA!HZ95 )</f>
        <v>-188.59649122807016</v>
      </c>
      <c r="IA19" s="59">
        <f ca="1">-SUM(DA!IA42,DA!IA95 )</f>
        <v>-188.59649122807016</v>
      </c>
      <c r="IB19" s="59">
        <f ca="1">-SUM(DA!IB42,DA!IB95 )</f>
        <v>-188.59649122807016</v>
      </c>
      <c r="IC19" s="59">
        <f ca="1">-SUM(DA!IC42,DA!IC95 )</f>
        <v>-188.59649122807016</v>
      </c>
      <c r="ID19" s="59">
        <f ca="1">-SUM(DA!ID42,DA!ID95 )</f>
        <v>-188.59649122807016</v>
      </c>
      <c r="IE19" s="59">
        <f ca="1">-SUM(DA!IE42,DA!IE95 )</f>
        <v>-188.59649122807016</v>
      </c>
      <c r="IF19" s="59">
        <f ca="1">-SUM(DA!IF42,DA!IF95 )</f>
        <v>-188.59649122807016</v>
      </c>
      <c r="IG19" s="59">
        <f ca="1">-SUM(DA!IG42,DA!IG95 )</f>
        <v>-188.59649122807016</v>
      </c>
      <c r="IH19" s="59">
        <f ca="1">-SUM(DA!IH42,DA!IH95 )</f>
        <v>-188.59649122807016</v>
      </c>
      <c r="II19" s="59">
        <f ca="1">-SUM(DA!II42,DA!II95 )</f>
        <v>-188.59649122807016</v>
      </c>
      <c r="IJ19" s="59">
        <f ca="1">-SUM(DA!IJ42,DA!IJ95 )</f>
        <v>-188.59649122807016</v>
      </c>
      <c r="IK19" s="59">
        <f ca="1">-SUM(DA!IK42,DA!IK95 )</f>
        <v>-188.59649122807016</v>
      </c>
      <c r="IL19" s="59">
        <f ca="1">-SUM(DA!IL42,DA!IL95 )</f>
        <v>-188.59649122807016</v>
      </c>
    </row>
    <row r="20" spans="2:246" s="3" customFormat="1" ht="12" customHeight="1" x14ac:dyDescent="0.2">
      <c r="B20" s="51" t="s">
        <v>214</v>
      </c>
      <c r="C20" s="71" t="s">
        <v>283</v>
      </c>
      <c r="D20" s="71"/>
      <c r="E20" s="60"/>
      <c r="F20" s="60"/>
      <c r="G20" s="60">
        <f ca="1">SUM(G18:G19)</f>
        <v>-50.207107115677324</v>
      </c>
      <c r="H20" s="60">
        <f t="shared" ref="H20:BS20" ca="1" si="24">SUM(H18:H19)</f>
        <v>-37.875624999999999</v>
      </c>
      <c r="I20" s="60">
        <f t="shared" ca="1" si="24"/>
        <v>-37.727430555555564</v>
      </c>
      <c r="J20" s="60">
        <f t="shared" ca="1" si="24"/>
        <v>-37.579236111111115</v>
      </c>
      <c r="K20" s="60">
        <f t="shared" ca="1" si="24"/>
        <v>-37.43104166666668</v>
      </c>
      <c r="L20" s="60">
        <f t="shared" ca="1" si="24"/>
        <v>-37.28284722222223</v>
      </c>
      <c r="M20" s="60">
        <f t="shared" ca="1" si="24"/>
        <v>-37.134652777777795</v>
      </c>
      <c r="N20" s="60">
        <f t="shared" ca="1" si="24"/>
        <v>-36.986458333333346</v>
      </c>
      <c r="O20" s="60">
        <f t="shared" ca="1" si="24"/>
        <v>-36.83826388888891</v>
      </c>
      <c r="P20" s="60">
        <f t="shared" ca="1" si="24"/>
        <v>-36.690069444444461</v>
      </c>
      <c r="Q20" s="60">
        <f t="shared" ca="1" si="24"/>
        <v>-36.541875000000026</v>
      </c>
      <c r="R20" s="60">
        <f t="shared" ca="1" si="24"/>
        <v>-36.393680555555576</v>
      </c>
      <c r="S20" s="60">
        <f t="shared" ca="1" si="24"/>
        <v>-98.941004323364496</v>
      </c>
      <c r="T20" s="60">
        <f t="shared" ca="1" si="24"/>
        <v>-96.405645235747443</v>
      </c>
      <c r="U20" s="60">
        <f t="shared" ca="1" si="24"/>
        <v>-93.862663182304232</v>
      </c>
      <c r="V20" s="60">
        <f t="shared" ca="1" si="24"/>
        <v>-91.251526717063143</v>
      </c>
      <c r="W20" s="60">
        <f t="shared" ca="1" si="24"/>
        <v>-88.632327220545335</v>
      </c>
      <c r="X20" s="60">
        <f t="shared" ca="1" si="24"/>
        <v>-86.005038296493126</v>
      </c>
      <c r="Y20" s="60">
        <f t="shared" ca="1" si="24"/>
        <v>-83.3696334622108</v>
      </c>
      <c r="Z20" s="60">
        <f t="shared" ca="1" si="24"/>
        <v>-80.726086148327681</v>
      </c>
      <c r="AA20" s="60">
        <f t="shared" ca="1" si="24"/>
        <v>-78.074369698489136</v>
      </c>
      <c r="AB20" s="60">
        <f t="shared" ca="1" si="24"/>
        <v>-75.41445736907599</v>
      </c>
      <c r="AC20" s="60">
        <f t="shared" ca="1" si="24"/>
        <v>-72.746322328888709</v>
      </c>
      <c r="AD20" s="60">
        <f t="shared" ca="1" si="24"/>
        <v>-70.069937658925028</v>
      </c>
      <c r="AE20" s="60">
        <f t="shared" ca="1" si="24"/>
        <v>-67.385276352049118</v>
      </c>
      <c r="AF20" s="60">
        <f t="shared" ca="1" si="24"/>
        <v>-64.692311312692823</v>
      </c>
      <c r="AG20" s="60">
        <f t="shared" ca="1" si="24"/>
        <v>-61.991015356608955</v>
      </c>
      <c r="AH20" s="60">
        <f t="shared" ca="1" si="24"/>
        <v>-59.281361210536147</v>
      </c>
      <c r="AI20" s="60">
        <f t="shared" ca="1" si="24"/>
        <v>-56.563321511937147</v>
      </c>
      <c r="AJ20" s="60">
        <f t="shared" ca="1" si="24"/>
        <v>-53.83686880869277</v>
      </c>
      <c r="AK20" s="60">
        <f t="shared" ca="1" si="24"/>
        <v>-51.10197555882246</v>
      </c>
      <c r="AL20" s="60">
        <f t="shared" ca="1" si="24"/>
        <v>-48.358614130167325</v>
      </c>
      <c r="AM20" s="60">
        <f t="shared" ca="1" si="24"/>
        <v>-45.606756800110247</v>
      </c>
      <c r="AN20" s="60">
        <f t="shared" ca="1" si="24"/>
        <v>-42.846375755298936</v>
      </c>
      <c r="AO20" s="60">
        <f t="shared" ca="1" si="24"/>
        <v>-40.077443091279179</v>
      </c>
      <c r="AP20" s="60">
        <f t="shared" ca="1" si="24"/>
        <v>-37.29993081229793</v>
      </c>
      <c r="AQ20" s="60">
        <f t="shared" ca="1" si="24"/>
        <v>-34.513810830921557</v>
      </c>
      <c r="AR20" s="60">
        <f t="shared" ca="1" si="24"/>
        <v>-31.719054967769807</v>
      </c>
      <c r="AS20" s="60">
        <f t="shared" ca="1" si="24"/>
        <v>-28.915634951221818</v>
      </c>
      <c r="AT20" s="60">
        <f t="shared" ca="1" si="24"/>
        <v>-26.103522417080967</v>
      </c>
      <c r="AU20" s="60">
        <f t="shared" ca="1" si="24"/>
        <v>-23.2826889083168</v>
      </c>
      <c r="AV20" s="60">
        <f t="shared" ca="1" si="24"/>
        <v>-20.453105874729886</v>
      </c>
      <c r="AW20" s="60">
        <f t="shared" ca="1" si="24"/>
        <v>-17.614744672635993</v>
      </c>
      <c r="AX20" s="60">
        <f t="shared" ca="1" si="24"/>
        <v>-14.767576564607339</v>
      </c>
      <c r="AY20" s="60">
        <f t="shared" ca="1" si="24"/>
        <v>-11.911572719130731</v>
      </c>
      <c r="AZ20" s="60">
        <f t="shared" ca="1" si="24"/>
        <v>-9.0467042103020958</v>
      </c>
      <c r="BA20" s="60">
        <f t="shared" ca="1" si="24"/>
        <v>-6.1729420175058749</v>
      </c>
      <c r="BB20" s="60">
        <f t="shared" ca="1" si="24"/>
        <v>-3.2902570251428642</v>
      </c>
      <c r="BC20" s="60">
        <f t="shared" ca="1" si="24"/>
        <v>212.56434294067878</v>
      </c>
      <c r="BD20" s="60">
        <f t="shared" ca="1" si="24"/>
        <v>215.46496126057536</v>
      </c>
      <c r="BE20" s="60">
        <f t="shared" ca="1" si="24"/>
        <v>218.37459030001492</v>
      </c>
      <c r="BF20" s="60">
        <f t="shared" ca="1" si="24"/>
        <v>221.29325955773402</v>
      </c>
      <c r="BG20" s="60">
        <f t="shared" ca="1" si="24"/>
        <v>224.22099862907589</v>
      </c>
      <c r="BH20" s="60">
        <f t="shared" ca="1" si="24"/>
        <v>227.15783720623403</v>
      </c>
      <c r="BI20" s="60">
        <f t="shared" ca="1" si="24"/>
        <v>230.10380507863044</v>
      </c>
      <c r="BJ20" s="60">
        <f t="shared" ca="1" si="24"/>
        <v>233.05893213319257</v>
      </c>
      <c r="BK20" s="60">
        <f t="shared" ca="1" si="24"/>
        <v>236.02324835471279</v>
      </c>
      <c r="BL20" s="60">
        <f t="shared" ca="1" si="24"/>
        <v>238.99678382613263</v>
      </c>
      <c r="BM20" s="60">
        <f t="shared" ca="1" si="24"/>
        <v>241.97956872885175</v>
      </c>
      <c r="BN20" s="60">
        <f t="shared" ca="1" si="24"/>
        <v>244.97163334313586</v>
      </c>
      <c r="BO20" s="60">
        <f t="shared" ca="1" si="24"/>
        <v>247.97300804832707</v>
      </c>
      <c r="BP20" s="60">
        <f t="shared" ca="1" si="24"/>
        <v>250.98372332324084</v>
      </c>
      <c r="BQ20" s="60">
        <f t="shared" ca="1" si="24"/>
        <v>254.00380974648237</v>
      </c>
      <c r="BR20" s="60">
        <f t="shared" ca="1" si="24"/>
        <v>257.03329799674123</v>
      </c>
      <c r="BS20" s="60">
        <f t="shared" ca="1" si="24"/>
        <v>260.07221885314459</v>
      </c>
      <c r="BT20" s="60">
        <f t="shared" ref="BT20:EE20" ca="1" si="25">SUM(BT18:BT19)</f>
        <v>263.12060319561317</v>
      </c>
      <c r="BU20" s="60">
        <f t="shared" ca="1" si="25"/>
        <v>266.17848200513083</v>
      </c>
      <c r="BV20" s="60">
        <f t="shared" ca="1" si="25"/>
        <v>269.24588636410454</v>
      </c>
      <c r="BW20" s="60">
        <f t="shared" ca="1" si="25"/>
        <v>272.32284745671041</v>
      </c>
      <c r="BX20" s="60">
        <f t="shared" ca="1" si="25"/>
        <v>275.40939656919863</v>
      </c>
      <c r="BY20" s="60">
        <f t="shared" ca="1" si="25"/>
        <v>278.50556509025773</v>
      </c>
      <c r="BZ20" s="60">
        <f t="shared" ca="1" si="25"/>
        <v>281.61138451133093</v>
      </c>
      <c r="CA20" s="60">
        <f t="shared" ca="1" si="25"/>
        <v>284.72688642695073</v>
      </c>
      <c r="CB20" s="60">
        <f t="shared" ca="1" si="25"/>
        <v>287.85210253508501</v>
      </c>
      <c r="CC20" s="60">
        <f t="shared" ca="1" si="25"/>
        <v>290.98706463746737</v>
      </c>
      <c r="CD20" s="60">
        <f t="shared" ca="1" si="25"/>
        <v>294.13180463995411</v>
      </c>
      <c r="CE20" s="60">
        <f t="shared" ca="1" si="25"/>
        <v>297.28635455285144</v>
      </c>
      <c r="CF20" s="60">
        <f t="shared" ca="1" si="25"/>
        <v>300.45074649124331</v>
      </c>
      <c r="CG20" s="60">
        <f t="shared" ca="1" si="25"/>
        <v>303.62501267535458</v>
      </c>
      <c r="CH20" s="60">
        <f t="shared" ca="1" si="25"/>
        <v>306.80918543091161</v>
      </c>
      <c r="CI20" s="60">
        <f t="shared" ca="1" si="25"/>
        <v>310.00329718943681</v>
      </c>
      <c r="CJ20" s="60">
        <f t="shared" ca="1" si="25"/>
        <v>313.20738048865599</v>
      </c>
      <c r="CK20" s="60">
        <f t="shared" ca="1" si="25"/>
        <v>316.42146797277894</v>
      </c>
      <c r="CL20" s="60">
        <f t="shared" ca="1" si="25"/>
        <v>319.64559239292078</v>
      </c>
      <c r="CM20" s="60">
        <f t="shared" ca="1" si="25"/>
        <v>322.87978660738247</v>
      </c>
      <c r="CN20" s="60">
        <f t="shared" ca="1" si="25"/>
        <v>326.1240835820654</v>
      </c>
      <c r="CO20" s="60">
        <f t="shared" ca="1" si="25"/>
        <v>329.37851639077371</v>
      </c>
      <c r="CP20" s="60">
        <f t="shared" ca="1" si="25"/>
        <v>332.64311821557749</v>
      </c>
      <c r="CQ20" s="60">
        <f t="shared" ca="1" si="25"/>
        <v>335.91792234721697</v>
      </c>
      <c r="CR20" s="60">
        <f t="shared" ca="1" si="25"/>
        <v>339.20296218536441</v>
      </c>
      <c r="CS20" s="60">
        <f t="shared" ca="1" si="25"/>
        <v>342.4982712390605</v>
      </c>
      <c r="CT20" s="60">
        <f t="shared" ca="1" si="25"/>
        <v>345.80388312706043</v>
      </c>
      <c r="CU20" s="60">
        <f t="shared" ca="1" si="25"/>
        <v>349.11983157814973</v>
      </c>
      <c r="CV20" s="60">
        <f t="shared" ca="1" si="25"/>
        <v>352.44615043155216</v>
      </c>
      <c r="CW20" s="60">
        <f t="shared" ca="1" si="25"/>
        <v>355.78287363726781</v>
      </c>
      <c r="CX20" s="60">
        <f t="shared" ca="1" si="25"/>
        <v>359.1300352564374</v>
      </c>
      <c r="CY20" s="60">
        <f t="shared" ca="1" si="25"/>
        <v>362.48766946170895</v>
      </c>
      <c r="CZ20" s="60">
        <f t="shared" ca="1" si="25"/>
        <v>365.8558105375912</v>
      </c>
      <c r="DA20" s="60">
        <f t="shared" ca="1" si="25"/>
        <v>369.23449288087545</v>
      </c>
      <c r="DB20" s="60">
        <f t="shared" ca="1" si="25"/>
        <v>372.62375100089014</v>
      </c>
      <c r="DC20" s="60">
        <f t="shared" ca="1" si="25"/>
        <v>376.02361952001058</v>
      </c>
      <c r="DD20" s="60">
        <f t="shared" ca="1" si="25"/>
        <v>379.43413317390571</v>
      </c>
      <c r="DE20" s="60">
        <f t="shared" ca="1" si="25"/>
        <v>382.85532681197503</v>
      </c>
      <c r="DF20" s="60">
        <f t="shared" ca="1" si="25"/>
        <v>386.28723539772318</v>
      </c>
      <c r="DG20" s="60">
        <f t="shared" ca="1" si="25"/>
        <v>389.72989400908045</v>
      </c>
      <c r="DH20" s="60">
        <f t="shared" ca="1" si="25"/>
        <v>393.18333783883509</v>
      </c>
      <c r="DI20" s="60">
        <f t="shared" ca="1" si="25"/>
        <v>396.64760219499385</v>
      </c>
      <c r="DJ20" s="60">
        <f t="shared" ca="1" si="25"/>
        <v>400.1227225011603</v>
      </c>
      <c r="DK20" s="60">
        <f t="shared" ca="1" si="25"/>
        <v>403.60873429685842</v>
      </c>
      <c r="DL20" s="60">
        <f t="shared" ca="1" si="25"/>
        <v>407.10567323800603</v>
      </c>
      <c r="DM20" s="60">
        <f t="shared" ca="1" si="25"/>
        <v>410.61357509723427</v>
      </c>
      <c r="DN20" s="60">
        <f t="shared" ca="1" si="25"/>
        <v>414.13247576428455</v>
      </c>
      <c r="DO20" s="60">
        <f t="shared" ca="1" si="25"/>
        <v>417.66241124639032</v>
      </c>
      <c r="DP20" s="60">
        <f t="shared" ca="1" si="25"/>
        <v>421.20341766866682</v>
      </c>
      <c r="DQ20" s="60">
        <f t="shared" ca="1" si="25"/>
        <v>424.75553127447779</v>
      </c>
      <c r="DR20" s="60">
        <f t="shared" ca="1" si="25"/>
        <v>428.3187884258798</v>
      </c>
      <c r="DS20" s="60">
        <f t="shared" ca="1" si="25"/>
        <v>431.89322560391315</v>
      </c>
      <c r="DT20" s="60">
        <f t="shared" ca="1" si="25"/>
        <v>435.47887940908561</v>
      </c>
      <c r="DU20" s="60">
        <f t="shared" ca="1" si="25"/>
        <v>439.0757865617112</v>
      </c>
      <c r="DV20" s="60">
        <f t="shared" ca="1" si="25"/>
        <v>442.68398390233517</v>
      </c>
      <c r="DW20" s="60">
        <f t="shared" ca="1" si="25"/>
        <v>446.30350839208734</v>
      </c>
      <c r="DX20" s="60">
        <f t="shared" ca="1" si="25"/>
        <v>449.93439711310384</v>
      </c>
      <c r="DY20" s="60">
        <f t="shared" ca="1" si="25"/>
        <v>453.5766872689278</v>
      </c>
      <c r="DZ20" s="60">
        <f t="shared" ca="1" si="25"/>
        <v>457.23041618487969</v>
      </c>
      <c r="EA20" s="60">
        <f t="shared" ca="1" si="25"/>
        <v>460.89562130848708</v>
      </c>
      <c r="EB20" s="60">
        <f t="shared" ca="1" si="25"/>
        <v>464.57234020987744</v>
      </c>
      <c r="EC20" s="60">
        <f t="shared" ca="1" si="25"/>
        <v>468.26061058214179</v>
      </c>
      <c r="ED20" s="60">
        <f t="shared" ca="1" si="25"/>
        <v>471.96047024181541</v>
      </c>
      <c r="EE20" s="60">
        <f t="shared" ca="1" si="25"/>
        <v>475.67195712919727</v>
      </c>
      <c r="EF20" s="60">
        <f t="shared" ref="EF20:GQ20" ca="1" si="26">SUM(EF18:EF19)</f>
        <v>479.39510930880158</v>
      </c>
      <c r="EG20" s="60">
        <f t="shared" ca="1" si="26"/>
        <v>483.12996496977235</v>
      </c>
      <c r="EH20" s="60">
        <f t="shared" ca="1" si="26"/>
        <v>486.87656242627122</v>
      </c>
      <c r="EI20" s="60">
        <f t="shared" ca="1" si="26"/>
        <v>700.96933163083054</v>
      </c>
      <c r="EJ20" s="60">
        <f t="shared" ca="1" si="26"/>
        <v>704.73952812290713</v>
      </c>
      <c r="EK20" s="60">
        <f t="shared" ca="1" si="26"/>
        <v>708.52158210719267</v>
      </c>
      <c r="EL20" s="60">
        <f t="shared" ca="1" si="26"/>
        <v>712.31553240200503</v>
      </c>
      <c r="EM20" s="60">
        <f t="shared" ca="1" si="26"/>
        <v>716.12141795278797</v>
      </c>
      <c r="EN20" s="60">
        <f t="shared" ca="1" si="26"/>
        <v>719.9392778324451</v>
      </c>
      <c r="EO20" s="60">
        <f t="shared" ca="1" si="26"/>
        <v>723.7691512418279</v>
      </c>
      <c r="EP20" s="60">
        <f t="shared" ca="1" si="26"/>
        <v>727.6110775101065</v>
      </c>
      <c r="EQ20" s="60">
        <f t="shared" ca="1" si="26"/>
        <v>731.46509609520672</v>
      </c>
      <c r="ER20" s="60">
        <f t="shared" ca="1" si="26"/>
        <v>735.33124658420957</v>
      </c>
      <c r="ES20" s="60">
        <f t="shared" ca="1" si="26"/>
        <v>739.20956869383917</v>
      </c>
      <c r="ET20" s="60">
        <f t="shared" ca="1" si="26"/>
        <v>743.10010227078283</v>
      </c>
      <c r="EU20" s="60">
        <f t="shared" ca="1" si="26"/>
        <v>747.00288729223655</v>
      </c>
      <c r="EV20" s="60">
        <f t="shared" ca="1" si="26"/>
        <v>750.9179638662257</v>
      </c>
      <c r="EW20" s="60">
        <f t="shared" ca="1" si="26"/>
        <v>754.84537223208451</v>
      </c>
      <c r="EX20" s="60">
        <f t="shared" ca="1" si="26"/>
        <v>758.78515276092219</v>
      </c>
      <c r="EY20" s="60">
        <f t="shared" ca="1" si="26"/>
        <v>762.7373459559501</v>
      </c>
      <c r="EZ20" s="60">
        <f t="shared" ca="1" si="26"/>
        <v>766.70199245302069</v>
      </c>
      <c r="FA20" s="60">
        <f t="shared" ca="1" si="26"/>
        <v>770.6791330210051</v>
      </c>
      <c r="FB20" s="60">
        <f t="shared" ca="1" si="26"/>
        <v>774.66880856223747</v>
      </c>
      <c r="FC20" s="60">
        <f t="shared" ca="1" si="26"/>
        <v>778.67106011295857</v>
      </c>
      <c r="FD20" s="60">
        <f t="shared" ca="1" si="26"/>
        <v>782.6859288437455</v>
      </c>
      <c r="FE20" s="60">
        <f t="shared" ca="1" si="26"/>
        <v>786.71345605997669</v>
      </c>
      <c r="FF20" s="60">
        <f t="shared" ca="1" si="26"/>
        <v>790.75368320222526</v>
      </c>
      <c r="FG20" s="60">
        <f t="shared" ca="1" si="26"/>
        <v>794.80665184675354</v>
      </c>
      <c r="FH20" s="60">
        <f t="shared" ca="1" si="26"/>
        <v>798.87240370592826</v>
      </c>
      <c r="FI20" s="60">
        <f t="shared" ca="1" si="26"/>
        <v>802.95098062864918</v>
      </c>
      <c r="FJ20" s="60">
        <f t="shared" ca="1" si="26"/>
        <v>807.04242460085152</v>
      </c>
      <c r="FK20" s="60">
        <f t="shared" ca="1" si="26"/>
        <v>811.14677774590609</v>
      </c>
      <c r="FL20" s="60">
        <f t="shared" ca="1" si="26"/>
        <v>815.26408232507754</v>
      </c>
      <c r="FM20" s="60">
        <f t="shared" ca="1" si="26"/>
        <v>819.394380738005</v>
      </c>
      <c r="FN20" s="60">
        <f t="shared" ca="1" si="26"/>
        <v>823.53771552310889</v>
      </c>
      <c r="FO20" s="60">
        <f t="shared" ca="1" si="26"/>
        <v>827.69412935807895</v>
      </c>
      <c r="FP20" s="60">
        <f t="shared" ca="1" si="26"/>
        <v>831.86366506032471</v>
      </c>
      <c r="FQ20" s="60">
        <f t="shared" ca="1" si="26"/>
        <v>836.04636558742777</v>
      </c>
      <c r="FR20" s="60">
        <f t="shared" ca="1" si="26"/>
        <v>840.24227403759119</v>
      </c>
      <c r="FS20" s="60">
        <f t="shared" ca="1" si="26"/>
        <v>844.45143365012177</v>
      </c>
      <c r="FT20" s="60">
        <f t="shared" ca="1" si="26"/>
        <v>848.6738878058793</v>
      </c>
      <c r="FU20" s="60">
        <f t="shared" ca="1" si="26"/>
        <v>852.90968002773593</v>
      </c>
      <c r="FV20" s="60">
        <f t="shared" ca="1" si="26"/>
        <v>857.15885398105615</v>
      </c>
      <c r="FW20" s="60">
        <f t="shared" ca="1" si="26"/>
        <v>861.42145347414066</v>
      </c>
      <c r="FX20" s="60">
        <f t="shared" ca="1" si="26"/>
        <v>865.69752245870654</v>
      </c>
      <c r="FY20" s="60">
        <f t="shared" ca="1" si="26"/>
        <v>869.98710503036023</v>
      </c>
      <c r="FZ20" s="60">
        <f t="shared" ca="1" si="26"/>
        <v>874.29024542909201</v>
      </c>
      <c r="GA20" s="60">
        <f t="shared" ca="1" si="26"/>
        <v>878.60698803969171</v>
      </c>
      <c r="GB20" s="60">
        <f t="shared" ca="1" si="26"/>
        <v>882.93737739224207</v>
      </c>
      <c r="GC20" s="60">
        <f t="shared" ca="1" si="26"/>
        <v>887.28145816265805</v>
      </c>
      <c r="GD20" s="60">
        <f t="shared" ca="1" si="26"/>
        <v>891.63927517304319</v>
      </c>
      <c r="GE20" s="60">
        <f t="shared" ca="1" si="26"/>
        <v>896.01087339229343</v>
      </c>
      <c r="GF20" s="60">
        <f t="shared" ca="1" si="26"/>
        <v>900.39629793651193</v>
      </c>
      <c r="GG20" s="60">
        <f t="shared" ca="1" si="26"/>
        <v>904.79559406946737</v>
      </c>
      <c r="GH20" s="60">
        <f t="shared" ca="1" si="26"/>
        <v>909.20880720313244</v>
      </c>
      <c r="GI20" s="60">
        <f t="shared" ca="1" si="26"/>
        <v>913.63598289814922</v>
      </c>
      <c r="GJ20" s="60">
        <f t="shared" ca="1" si="26"/>
        <v>918.07716686433218</v>
      </c>
      <c r="GK20" s="60">
        <f t="shared" ca="1" si="26"/>
        <v>922.53240496108879</v>
      </c>
      <c r="GL20" s="60">
        <f t="shared" ca="1" si="26"/>
        <v>927.00174319798066</v>
      </c>
      <c r="GM20" s="60">
        <f t="shared" ca="1" si="26"/>
        <v>931.48522773521813</v>
      </c>
      <c r="GN20" s="60">
        <f t="shared" ca="1" si="26"/>
        <v>935.98290488411135</v>
      </c>
      <c r="GO20" s="60">
        <f t="shared" ca="1" si="26"/>
        <v>940.4948211075432</v>
      </c>
      <c r="GP20" s="60">
        <f t="shared" ca="1" si="26"/>
        <v>945.02102302057324</v>
      </c>
      <c r="GQ20" s="60">
        <f t="shared" ca="1" si="26"/>
        <v>949.56155739082305</v>
      </c>
      <c r="GR20" s="60">
        <f t="shared" ref="GR20:IJ20" ca="1" si="27">SUM(GR18:GR19)</f>
        <v>954.11647113903018</v>
      </c>
      <c r="GS20" s="60">
        <f t="shared" ca="1" si="27"/>
        <v>958.68581133951966</v>
      </c>
      <c r="GT20" s="60">
        <f t="shared" ca="1" si="27"/>
        <v>963.26962522075792</v>
      </c>
      <c r="GU20" s="60">
        <f t="shared" ca="1" si="27"/>
        <v>967.86796016580365</v>
      </c>
      <c r="GV20" s="60">
        <f t="shared" ca="1" si="27"/>
        <v>972.48086371284626</v>
      </c>
      <c r="GW20" s="60">
        <f t="shared" ca="1" si="27"/>
        <v>977.10838355568603</v>
      </c>
      <c r="GX20" s="60">
        <f t="shared" ca="1" si="27"/>
        <v>981.75056754428715</v>
      </c>
      <c r="GY20" s="60">
        <f t="shared" ca="1" si="27"/>
        <v>986.40746368524333</v>
      </c>
      <c r="GZ20" s="60">
        <f t="shared" ca="1" si="27"/>
        <v>991.07912014230146</v>
      </c>
      <c r="HA20" s="60">
        <f t="shared" ca="1" si="27"/>
        <v>995.76558523689368</v>
      </c>
      <c r="HB20" s="60">
        <f t="shared" ca="1" si="27"/>
        <v>1000.4669074486744</v>
      </c>
      <c r="HC20" s="60">
        <f t="shared" ca="1" si="27"/>
        <v>1005.1831354159651</v>
      </c>
      <c r="HD20" s="60">
        <f t="shared" ca="1" si="27"/>
        <v>1009.914317936307</v>
      </c>
      <c r="HE20" s="60">
        <f t="shared" ca="1" si="27"/>
        <v>1014.6605039670505</v>
      </c>
      <c r="HF20" s="60">
        <f t="shared" ca="1" si="27"/>
        <v>1019.421742625748</v>
      </c>
      <c r="HG20" s="60">
        <f t="shared" ca="1" si="27"/>
        <v>1024.1980831908234</v>
      </c>
      <c r="HH20" s="60">
        <f t="shared" ca="1" si="27"/>
        <v>1028.9895751019646</v>
      </c>
      <c r="HI20" s="60">
        <f t="shared" ca="1" si="27"/>
        <v>1033.7962679607426</v>
      </c>
      <c r="HJ20" s="60">
        <f t="shared" ca="1" si="27"/>
        <v>1038.6182115311135</v>
      </c>
      <c r="HK20" s="60">
        <f t="shared" ca="1" si="27"/>
        <v>1043.4554557399269</v>
      </c>
      <c r="HL20" s="60">
        <f t="shared" ca="1" si="27"/>
        <v>1048.3080506775018</v>
      </c>
      <c r="HM20" s="60">
        <f t="shared" ca="1" si="27"/>
        <v>1053.1760465981133</v>
      </c>
      <c r="HN20" s="60">
        <f t="shared" ca="1" si="27"/>
        <v>1058.0594939205753</v>
      </c>
      <c r="HO20" s="60">
        <f t="shared" ca="1" si="27"/>
        <v>1062.9584432287638</v>
      </c>
      <c r="HP20" s="60">
        <f t="shared" ca="1" si="27"/>
        <v>1067.8729452721559</v>
      </c>
      <c r="HQ20" s="60">
        <f t="shared" ca="1" si="27"/>
        <v>1072.8030509663386</v>
      </c>
      <c r="HR20" s="60">
        <f t="shared" ca="1" si="27"/>
        <v>1077.7488113936272</v>
      </c>
      <c r="HS20" s="60">
        <f t="shared" ca="1" si="27"/>
        <v>1082.7102778035176</v>
      </c>
      <c r="HT20" s="60">
        <f t="shared" ca="1" si="27"/>
        <v>1087.6875016133174</v>
      </c>
      <c r="HU20" s="60">
        <f t="shared" ca="1" si="27"/>
        <v>1092.6805344086713</v>
      </c>
      <c r="HV20" s="60">
        <f t="shared" ca="1" si="27"/>
        <v>1097.6894279440696</v>
      </c>
      <c r="HW20" s="60">
        <f t="shared" ca="1" si="27"/>
        <v>1102.7142341434671</v>
      </c>
      <c r="HX20" s="60">
        <f t="shared" ca="1" si="27"/>
        <v>1107.7550051007631</v>
      </c>
      <c r="HY20" s="60">
        <f t="shared" ca="1" si="27"/>
        <v>1112.8117930804272</v>
      </c>
      <c r="HZ20" s="60">
        <f t="shared" ca="1" si="27"/>
        <v>1117.8846505180009</v>
      </c>
      <c r="IA20" s="60">
        <f t="shared" ca="1" si="27"/>
        <v>1122.9736300207537</v>
      </c>
      <c r="IB20" s="60">
        <f t="shared" ca="1" si="27"/>
        <v>1128.0787843681037</v>
      </c>
      <c r="IC20" s="60">
        <f t="shared" ca="1" si="27"/>
        <v>1133.2001665122802</v>
      </c>
      <c r="ID20" s="60">
        <f t="shared" ca="1" si="27"/>
        <v>1133.3483609567247</v>
      </c>
      <c r="IE20" s="60">
        <f t="shared" ca="1" si="27"/>
        <v>1133.4965554011692</v>
      </c>
      <c r="IF20" s="60">
        <f t="shared" ca="1" si="27"/>
        <v>1133.6447498456137</v>
      </c>
      <c r="IG20" s="60">
        <f t="shared" ca="1" si="27"/>
        <v>1133.7929442900581</v>
      </c>
      <c r="IH20" s="60">
        <f t="shared" ca="1" si="27"/>
        <v>1133.9411387345026</v>
      </c>
      <c r="II20" s="60">
        <f t="shared" ca="1" si="27"/>
        <v>1134.0893331789468</v>
      </c>
      <c r="IJ20" s="60">
        <f t="shared" ca="1" si="27"/>
        <v>1134.2375276233913</v>
      </c>
      <c r="IK20" s="60">
        <f ca="1">SUM(IK18:IK19)</f>
        <v>1134.3857220678358</v>
      </c>
      <c r="IL20" s="60">
        <f ca="1">SUM(IL18:IL19)</f>
        <v>1134.5339165122803</v>
      </c>
    </row>
    <row r="21" spans="2:246" ht="12" customHeight="1" x14ac:dyDescent="0.3">
      <c r="B21" s="7" t="s">
        <v>215</v>
      </c>
      <c r="C21" s="13" t="s">
        <v>283</v>
      </c>
      <c r="D21" s="13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</row>
    <row r="22" spans="2:246" ht="12" customHeight="1" x14ac:dyDescent="0.3">
      <c r="B22" s="7" t="s">
        <v>216</v>
      </c>
      <c r="C22" s="13" t="s">
        <v>283</v>
      </c>
      <c r="D22" s="13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</row>
    <row r="23" spans="2:246" ht="12" customHeight="1" x14ac:dyDescent="0.3">
      <c r="B23" s="7" t="s">
        <v>173</v>
      </c>
      <c r="C23" s="13" t="s">
        <v>283</v>
      </c>
      <c r="D23" s="13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</row>
    <row r="24" spans="2:246" s="3" customFormat="1" ht="12" customHeight="1" x14ac:dyDescent="0.2">
      <c r="B24" s="51" t="s">
        <v>217</v>
      </c>
      <c r="C24" s="71" t="s">
        <v>283</v>
      </c>
      <c r="D24" s="71"/>
      <c r="E24" s="60"/>
      <c r="F24" s="60"/>
      <c r="G24" s="60">
        <f ca="1">SUM(G20:G23)</f>
        <v>-50.207107115677324</v>
      </c>
      <c r="H24" s="60">
        <f t="shared" ref="H24:BS24" ca="1" si="28">SUM(H20:H23)</f>
        <v>-37.875624999999999</v>
      </c>
      <c r="I24" s="60">
        <f t="shared" ca="1" si="28"/>
        <v>-37.727430555555564</v>
      </c>
      <c r="J24" s="60">
        <f t="shared" ca="1" si="28"/>
        <v>-37.579236111111115</v>
      </c>
      <c r="K24" s="60">
        <f t="shared" ca="1" si="28"/>
        <v>-37.43104166666668</v>
      </c>
      <c r="L24" s="60">
        <f t="shared" ca="1" si="28"/>
        <v>-37.28284722222223</v>
      </c>
      <c r="M24" s="60">
        <f t="shared" ca="1" si="28"/>
        <v>-37.134652777777795</v>
      </c>
      <c r="N24" s="60">
        <f t="shared" ca="1" si="28"/>
        <v>-36.986458333333346</v>
      </c>
      <c r="O24" s="60">
        <f t="shared" ca="1" si="28"/>
        <v>-36.83826388888891</v>
      </c>
      <c r="P24" s="60">
        <f t="shared" ca="1" si="28"/>
        <v>-36.690069444444461</v>
      </c>
      <c r="Q24" s="60">
        <f t="shared" ca="1" si="28"/>
        <v>-36.541875000000026</v>
      </c>
      <c r="R24" s="60">
        <f t="shared" ca="1" si="28"/>
        <v>-36.393680555555576</v>
      </c>
      <c r="S24" s="60">
        <f t="shared" ca="1" si="28"/>
        <v>-98.941004323364496</v>
      </c>
      <c r="T24" s="60">
        <f t="shared" ca="1" si="28"/>
        <v>-96.405645235747443</v>
      </c>
      <c r="U24" s="60">
        <f t="shared" ca="1" si="28"/>
        <v>-93.862663182304232</v>
      </c>
      <c r="V24" s="60">
        <f t="shared" ca="1" si="28"/>
        <v>-91.251526717063143</v>
      </c>
      <c r="W24" s="60">
        <f t="shared" ca="1" si="28"/>
        <v>-88.632327220545335</v>
      </c>
      <c r="X24" s="60">
        <f t="shared" ca="1" si="28"/>
        <v>-86.005038296493126</v>
      </c>
      <c r="Y24" s="60">
        <f t="shared" ca="1" si="28"/>
        <v>-83.3696334622108</v>
      </c>
      <c r="Z24" s="60">
        <f t="shared" ca="1" si="28"/>
        <v>-80.726086148327681</v>
      </c>
      <c r="AA24" s="60">
        <f t="shared" ca="1" si="28"/>
        <v>-78.074369698489136</v>
      </c>
      <c r="AB24" s="60">
        <f t="shared" ca="1" si="28"/>
        <v>-75.41445736907599</v>
      </c>
      <c r="AC24" s="60">
        <f t="shared" ca="1" si="28"/>
        <v>-72.746322328888709</v>
      </c>
      <c r="AD24" s="60">
        <f t="shared" ca="1" si="28"/>
        <v>-70.069937658925028</v>
      </c>
      <c r="AE24" s="60">
        <f t="shared" ca="1" si="28"/>
        <v>-67.385276352049118</v>
      </c>
      <c r="AF24" s="60">
        <f t="shared" ca="1" si="28"/>
        <v>-64.692311312692823</v>
      </c>
      <c r="AG24" s="60">
        <f t="shared" ca="1" si="28"/>
        <v>-61.991015356608955</v>
      </c>
      <c r="AH24" s="60">
        <f t="shared" ca="1" si="28"/>
        <v>-59.281361210536147</v>
      </c>
      <c r="AI24" s="60">
        <f t="shared" ca="1" si="28"/>
        <v>-56.563321511937147</v>
      </c>
      <c r="AJ24" s="60">
        <f t="shared" ca="1" si="28"/>
        <v>-53.83686880869277</v>
      </c>
      <c r="AK24" s="60">
        <f t="shared" ca="1" si="28"/>
        <v>-51.10197555882246</v>
      </c>
      <c r="AL24" s="60">
        <f t="shared" ca="1" si="28"/>
        <v>-48.358614130167325</v>
      </c>
      <c r="AM24" s="60">
        <f t="shared" ca="1" si="28"/>
        <v>-45.606756800110247</v>
      </c>
      <c r="AN24" s="60">
        <f t="shared" ca="1" si="28"/>
        <v>-42.846375755298936</v>
      </c>
      <c r="AO24" s="60">
        <f t="shared" ca="1" si="28"/>
        <v>-40.077443091279179</v>
      </c>
      <c r="AP24" s="60">
        <f t="shared" ca="1" si="28"/>
        <v>-37.29993081229793</v>
      </c>
      <c r="AQ24" s="60">
        <f t="shared" ca="1" si="28"/>
        <v>-34.513810830921557</v>
      </c>
      <c r="AR24" s="60">
        <f t="shared" ca="1" si="28"/>
        <v>-31.719054967769807</v>
      </c>
      <c r="AS24" s="60">
        <f t="shared" ca="1" si="28"/>
        <v>-28.915634951221818</v>
      </c>
      <c r="AT24" s="60">
        <f t="shared" ca="1" si="28"/>
        <v>-26.103522417080967</v>
      </c>
      <c r="AU24" s="60">
        <f t="shared" ca="1" si="28"/>
        <v>-23.2826889083168</v>
      </c>
      <c r="AV24" s="60">
        <f t="shared" ca="1" si="28"/>
        <v>-20.453105874729886</v>
      </c>
      <c r="AW24" s="60">
        <f t="shared" ca="1" si="28"/>
        <v>-17.614744672635993</v>
      </c>
      <c r="AX24" s="60">
        <f t="shared" ca="1" si="28"/>
        <v>-14.767576564607339</v>
      </c>
      <c r="AY24" s="60">
        <f t="shared" ca="1" si="28"/>
        <v>-11.911572719130731</v>
      </c>
      <c r="AZ24" s="60">
        <f t="shared" ca="1" si="28"/>
        <v>-9.0467042103020958</v>
      </c>
      <c r="BA24" s="60">
        <f t="shared" ca="1" si="28"/>
        <v>-6.1729420175058749</v>
      </c>
      <c r="BB24" s="60">
        <f t="shared" ca="1" si="28"/>
        <v>-3.2902570251428642</v>
      </c>
      <c r="BC24" s="60">
        <f t="shared" ca="1" si="28"/>
        <v>212.56434294067878</v>
      </c>
      <c r="BD24" s="60">
        <f t="shared" ca="1" si="28"/>
        <v>215.46496126057536</v>
      </c>
      <c r="BE24" s="60">
        <f t="shared" ca="1" si="28"/>
        <v>218.37459030001492</v>
      </c>
      <c r="BF24" s="60">
        <f t="shared" ca="1" si="28"/>
        <v>221.29325955773402</v>
      </c>
      <c r="BG24" s="60">
        <f t="shared" ca="1" si="28"/>
        <v>224.22099862907589</v>
      </c>
      <c r="BH24" s="60">
        <f t="shared" ca="1" si="28"/>
        <v>227.15783720623403</v>
      </c>
      <c r="BI24" s="60">
        <f t="shared" ca="1" si="28"/>
        <v>230.10380507863044</v>
      </c>
      <c r="BJ24" s="60">
        <f t="shared" ca="1" si="28"/>
        <v>233.05893213319257</v>
      </c>
      <c r="BK24" s="60">
        <f t="shared" ca="1" si="28"/>
        <v>236.02324835471279</v>
      </c>
      <c r="BL24" s="60">
        <f t="shared" ca="1" si="28"/>
        <v>238.99678382613263</v>
      </c>
      <c r="BM24" s="60">
        <f t="shared" ca="1" si="28"/>
        <v>241.97956872885175</v>
      </c>
      <c r="BN24" s="60">
        <f t="shared" ca="1" si="28"/>
        <v>244.97163334313586</v>
      </c>
      <c r="BO24" s="60">
        <f t="shared" ca="1" si="28"/>
        <v>247.97300804832707</v>
      </c>
      <c r="BP24" s="60">
        <f t="shared" ca="1" si="28"/>
        <v>250.98372332324084</v>
      </c>
      <c r="BQ24" s="60">
        <f t="shared" ca="1" si="28"/>
        <v>254.00380974648237</v>
      </c>
      <c r="BR24" s="60">
        <f t="shared" ca="1" si="28"/>
        <v>257.03329799674123</v>
      </c>
      <c r="BS24" s="60">
        <f t="shared" ca="1" si="28"/>
        <v>260.07221885314459</v>
      </c>
      <c r="BT24" s="60">
        <f t="shared" ref="BT24:EE24" ca="1" si="29">SUM(BT20:BT23)</f>
        <v>263.12060319561317</v>
      </c>
      <c r="BU24" s="60">
        <f t="shared" ca="1" si="29"/>
        <v>266.17848200513083</v>
      </c>
      <c r="BV24" s="60">
        <f t="shared" ca="1" si="29"/>
        <v>269.24588636410454</v>
      </c>
      <c r="BW24" s="60">
        <f t="shared" ca="1" si="29"/>
        <v>272.32284745671041</v>
      </c>
      <c r="BX24" s="60">
        <f t="shared" ca="1" si="29"/>
        <v>275.40939656919863</v>
      </c>
      <c r="BY24" s="60">
        <f t="shared" ca="1" si="29"/>
        <v>278.50556509025773</v>
      </c>
      <c r="BZ24" s="60">
        <f t="shared" ca="1" si="29"/>
        <v>281.61138451133093</v>
      </c>
      <c r="CA24" s="60">
        <f t="shared" ca="1" si="29"/>
        <v>284.72688642695073</v>
      </c>
      <c r="CB24" s="60">
        <f t="shared" ca="1" si="29"/>
        <v>287.85210253508501</v>
      </c>
      <c r="CC24" s="60">
        <f t="shared" ca="1" si="29"/>
        <v>290.98706463746737</v>
      </c>
      <c r="CD24" s="60">
        <f t="shared" ca="1" si="29"/>
        <v>294.13180463995411</v>
      </c>
      <c r="CE24" s="60">
        <f t="shared" ca="1" si="29"/>
        <v>297.28635455285144</v>
      </c>
      <c r="CF24" s="60">
        <f t="shared" ca="1" si="29"/>
        <v>300.45074649124331</v>
      </c>
      <c r="CG24" s="60">
        <f t="shared" ca="1" si="29"/>
        <v>303.62501267535458</v>
      </c>
      <c r="CH24" s="60">
        <f t="shared" ca="1" si="29"/>
        <v>306.80918543091161</v>
      </c>
      <c r="CI24" s="60">
        <f t="shared" ca="1" si="29"/>
        <v>310.00329718943681</v>
      </c>
      <c r="CJ24" s="60">
        <f t="shared" ca="1" si="29"/>
        <v>313.20738048865599</v>
      </c>
      <c r="CK24" s="60">
        <f t="shared" ca="1" si="29"/>
        <v>316.42146797277894</v>
      </c>
      <c r="CL24" s="60">
        <f t="shared" ca="1" si="29"/>
        <v>319.64559239292078</v>
      </c>
      <c r="CM24" s="60">
        <f t="shared" ca="1" si="29"/>
        <v>322.87978660738247</v>
      </c>
      <c r="CN24" s="60">
        <f t="shared" ca="1" si="29"/>
        <v>326.1240835820654</v>
      </c>
      <c r="CO24" s="60">
        <f t="shared" ca="1" si="29"/>
        <v>329.37851639077371</v>
      </c>
      <c r="CP24" s="60">
        <f t="shared" ca="1" si="29"/>
        <v>332.64311821557749</v>
      </c>
      <c r="CQ24" s="60">
        <f t="shared" ca="1" si="29"/>
        <v>335.91792234721697</v>
      </c>
      <c r="CR24" s="60">
        <f t="shared" ca="1" si="29"/>
        <v>339.20296218536441</v>
      </c>
      <c r="CS24" s="60">
        <f t="shared" ca="1" si="29"/>
        <v>342.4982712390605</v>
      </c>
      <c r="CT24" s="60">
        <f t="shared" ca="1" si="29"/>
        <v>345.80388312706043</v>
      </c>
      <c r="CU24" s="60">
        <f t="shared" ca="1" si="29"/>
        <v>349.11983157814973</v>
      </c>
      <c r="CV24" s="60">
        <f t="shared" ca="1" si="29"/>
        <v>352.44615043155216</v>
      </c>
      <c r="CW24" s="60">
        <f t="shared" ca="1" si="29"/>
        <v>355.78287363726781</v>
      </c>
      <c r="CX24" s="60">
        <f t="shared" ca="1" si="29"/>
        <v>359.1300352564374</v>
      </c>
      <c r="CY24" s="60">
        <f t="shared" ca="1" si="29"/>
        <v>362.48766946170895</v>
      </c>
      <c r="CZ24" s="60">
        <f t="shared" ca="1" si="29"/>
        <v>365.8558105375912</v>
      </c>
      <c r="DA24" s="60">
        <f t="shared" ca="1" si="29"/>
        <v>369.23449288087545</v>
      </c>
      <c r="DB24" s="60">
        <f t="shared" ca="1" si="29"/>
        <v>372.62375100089014</v>
      </c>
      <c r="DC24" s="60">
        <f t="shared" ca="1" si="29"/>
        <v>376.02361952001058</v>
      </c>
      <c r="DD24" s="60">
        <f t="shared" ca="1" si="29"/>
        <v>379.43413317390571</v>
      </c>
      <c r="DE24" s="60">
        <f t="shared" ca="1" si="29"/>
        <v>382.85532681197503</v>
      </c>
      <c r="DF24" s="60">
        <f t="shared" ca="1" si="29"/>
        <v>386.28723539772318</v>
      </c>
      <c r="DG24" s="60">
        <f t="shared" ca="1" si="29"/>
        <v>389.72989400908045</v>
      </c>
      <c r="DH24" s="60">
        <f t="shared" ca="1" si="29"/>
        <v>393.18333783883509</v>
      </c>
      <c r="DI24" s="60">
        <f t="shared" ca="1" si="29"/>
        <v>396.64760219499385</v>
      </c>
      <c r="DJ24" s="60">
        <f t="shared" ca="1" si="29"/>
        <v>400.1227225011603</v>
      </c>
      <c r="DK24" s="60">
        <f t="shared" ca="1" si="29"/>
        <v>403.60873429685842</v>
      </c>
      <c r="DL24" s="60">
        <f t="shared" ca="1" si="29"/>
        <v>407.10567323800603</v>
      </c>
      <c r="DM24" s="60">
        <f t="shared" ca="1" si="29"/>
        <v>410.61357509723427</v>
      </c>
      <c r="DN24" s="60">
        <f t="shared" ca="1" si="29"/>
        <v>414.13247576428455</v>
      </c>
      <c r="DO24" s="60">
        <f t="shared" ca="1" si="29"/>
        <v>417.66241124639032</v>
      </c>
      <c r="DP24" s="60">
        <f t="shared" ca="1" si="29"/>
        <v>421.20341766866682</v>
      </c>
      <c r="DQ24" s="60">
        <f t="shared" ca="1" si="29"/>
        <v>424.75553127447779</v>
      </c>
      <c r="DR24" s="60">
        <f t="shared" ca="1" si="29"/>
        <v>428.3187884258798</v>
      </c>
      <c r="DS24" s="60">
        <f t="shared" ca="1" si="29"/>
        <v>431.89322560391315</v>
      </c>
      <c r="DT24" s="60">
        <f t="shared" ca="1" si="29"/>
        <v>435.47887940908561</v>
      </c>
      <c r="DU24" s="60">
        <f t="shared" ca="1" si="29"/>
        <v>439.0757865617112</v>
      </c>
      <c r="DV24" s="60">
        <f t="shared" ca="1" si="29"/>
        <v>442.68398390233517</v>
      </c>
      <c r="DW24" s="60">
        <f t="shared" ca="1" si="29"/>
        <v>446.30350839208734</v>
      </c>
      <c r="DX24" s="60">
        <f t="shared" ca="1" si="29"/>
        <v>449.93439711310384</v>
      </c>
      <c r="DY24" s="60">
        <f t="shared" ca="1" si="29"/>
        <v>453.5766872689278</v>
      </c>
      <c r="DZ24" s="60">
        <f t="shared" ca="1" si="29"/>
        <v>457.23041618487969</v>
      </c>
      <c r="EA24" s="60">
        <f t="shared" ca="1" si="29"/>
        <v>460.89562130848708</v>
      </c>
      <c r="EB24" s="60">
        <f t="shared" ca="1" si="29"/>
        <v>464.57234020987744</v>
      </c>
      <c r="EC24" s="60">
        <f t="shared" ca="1" si="29"/>
        <v>468.26061058214179</v>
      </c>
      <c r="ED24" s="60">
        <f t="shared" ca="1" si="29"/>
        <v>471.96047024181541</v>
      </c>
      <c r="EE24" s="60">
        <f t="shared" ca="1" si="29"/>
        <v>475.67195712919727</v>
      </c>
      <c r="EF24" s="60">
        <f t="shared" ref="EF24:GQ24" ca="1" si="30">SUM(EF20:EF23)</f>
        <v>479.39510930880158</v>
      </c>
      <c r="EG24" s="60">
        <f t="shared" ca="1" si="30"/>
        <v>483.12996496977235</v>
      </c>
      <c r="EH24" s="60">
        <f t="shared" ca="1" si="30"/>
        <v>486.87656242627122</v>
      </c>
      <c r="EI24" s="60">
        <f t="shared" ca="1" si="30"/>
        <v>700.96933163083054</v>
      </c>
      <c r="EJ24" s="60">
        <f t="shared" ca="1" si="30"/>
        <v>704.73952812290713</v>
      </c>
      <c r="EK24" s="60">
        <f t="shared" ca="1" si="30"/>
        <v>708.52158210719267</v>
      </c>
      <c r="EL24" s="60">
        <f t="shared" ca="1" si="30"/>
        <v>712.31553240200503</v>
      </c>
      <c r="EM24" s="60">
        <f t="shared" ca="1" si="30"/>
        <v>716.12141795278797</v>
      </c>
      <c r="EN24" s="60">
        <f t="shared" ca="1" si="30"/>
        <v>719.9392778324451</v>
      </c>
      <c r="EO24" s="60">
        <f t="shared" ca="1" si="30"/>
        <v>723.7691512418279</v>
      </c>
      <c r="EP24" s="60">
        <f t="shared" ca="1" si="30"/>
        <v>727.6110775101065</v>
      </c>
      <c r="EQ24" s="60">
        <f t="shared" ca="1" si="30"/>
        <v>731.46509609520672</v>
      </c>
      <c r="ER24" s="60">
        <f t="shared" ca="1" si="30"/>
        <v>735.33124658420957</v>
      </c>
      <c r="ES24" s="60">
        <f t="shared" ca="1" si="30"/>
        <v>739.20956869383917</v>
      </c>
      <c r="ET24" s="60">
        <f t="shared" ca="1" si="30"/>
        <v>743.10010227078283</v>
      </c>
      <c r="EU24" s="60">
        <f t="shared" ca="1" si="30"/>
        <v>747.00288729223655</v>
      </c>
      <c r="EV24" s="60">
        <f t="shared" ca="1" si="30"/>
        <v>750.9179638662257</v>
      </c>
      <c r="EW24" s="60">
        <f t="shared" ca="1" si="30"/>
        <v>754.84537223208451</v>
      </c>
      <c r="EX24" s="60">
        <f t="shared" ca="1" si="30"/>
        <v>758.78515276092219</v>
      </c>
      <c r="EY24" s="60">
        <f t="shared" ca="1" si="30"/>
        <v>762.7373459559501</v>
      </c>
      <c r="EZ24" s="60">
        <f t="shared" ca="1" si="30"/>
        <v>766.70199245302069</v>
      </c>
      <c r="FA24" s="60">
        <f t="shared" ca="1" si="30"/>
        <v>770.6791330210051</v>
      </c>
      <c r="FB24" s="60">
        <f t="shared" ca="1" si="30"/>
        <v>774.66880856223747</v>
      </c>
      <c r="FC24" s="60">
        <f t="shared" ca="1" si="30"/>
        <v>778.67106011295857</v>
      </c>
      <c r="FD24" s="60">
        <f t="shared" ca="1" si="30"/>
        <v>782.6859288437455</v>
      </c>
      <c r="FE24" s="60">
        <f t="shared" ca="1" si="30"/>
        <v>786.71345605997669</v>
      </c>
      <c r="FF24" s="60">
        <f t="shared" ca="1" si="30"/>
        <v>790.75368320222526</v>
      </c>
      <c r="FG24" s="60">
        <f t="shared" ca="1" si="30"/>
        <v>794.80665184675354</v>
      </c>
      <c r="FH24" s="60">
        <f t="shared" ca="1" si="30"/>
        <v>798.87240370592826</v>
      </c>
      <c r="FI24" s="60">
        <f t="shared" ca="1" si="30"/>
        <v>802.95098062864918</v>
      </c>
      <c r="FJ24" s="60">
        <f t="shared" ca="1" si="30"/>
        <v>807.04242460085152</v>
      </c>
      <c r="FK24" s="60">
        <f t="shared" ca="1" si="30"/>
        <v>811.14677774590609</v>
      </c>
      <c r="FL24" s="60">
        <f t="shared" ca="1" si="30"/>
        <v>815.26408232507754</v>
      </c>
      <c r="FM24" s="60">
        <f t="shared" ca="1" si="30"/>
        <v>819.394380738005</v>
      </c>
      <c r="FN24" s="60">
        <f t="shared" ca="1" si="30"/>
        <v>823.53771552310889</v>
      </c>
      <c r="FO24" s="60">
        <f t="shared" ca="1" si="30"/>
        <v>827.69412935807895</v>
      </c>
      <c r="FP24" s="60">
        <f t="shared" ca="1" si="30"/>
        <v>831.86366506032471</v>
      </c>
      <c r="FQ24" s="60">
        <f t="shared" ca="1" si="30"/>
        <v>836.04636558742777</v>
      </c>
      <c r="FR24" s="60">
        <f t="shared" ca="1" si="30"/>
        <v>840.24227403759119</v>
      </c>
      <c r="FS24" s="60">
        <f t="shared" ca="1" si="30"/>
        <v>844.45143365012177</v>
      </c>
      <c r="FT24" s="60">
        <f t="shared" ca="1" si="30"/>
        <v>848.6738878058793</v>
      </c>
      <c r="FU24" s="60">
        <f t="shared" ca="1" si="30"/>
        <v>852.90968002773593</v>
      </c>
      <c r="FV24" s="60">
        <f t="shared" ca="1" si="30"/>
        <v>857.15885398105615</v>
      </c>
      <c r="FW24" s="60">
        <f t="shared" ca="1" si="30"/>
        <v>861.42145347414066</v>
      </c>
      <c r="FX24" s="60">
        <f t="shared" ca="1" si="30"/>
        <v>865.69752245870654</v>
      </c>
      <c r="FY24" s="60">
        <f t="shared" ca="1" si="30"/>
        <v>869.98710503036023</v>
      </c>
      <c r="FZ24" s="60">
        <f t="shared" ca="1" si="30"/>
        <v>874.29024542909201</v>
      </c>
      <c r="GA24" s="60">
        <f t="shared" ca="1" si="30"/>
        <v>878.60698803969171</v>
      </c>
      <c r="GB24" s="60">
        <f t="shared" ca="1" si="30"/>
        <v>882.93737739224207</v>
      </c>
      <c r="GC24" s="60">
        <f t="shared" ca="1" si="30"/>
        <v>887.28145816265805</v>
      </c>
      <c r="GD24" s="60">
        <f t="shared" ca="1" si="30"/>
        <v>891.63927517304319</v>
      </c>
      <c r="GE24" s="60">
        <f t="shared" ca="1" si="30"/>
        <v>896.01087339229343</v>
      </c>
      <c r="GF24" s="60">
        <f t="shared" ca="1" si="30"/>
        <v>900.39629793651193</v>
      </c>
      <c r="GG24" s="60">
        <f t="shared" ca="1" si="30"/>
        <v>904.79559406946737</v>
      </c>
      <c r="GH24" s="60">
        <f t="shared" ca="1" si="30"/>
        <v>909.20880720313244</v>
      </c>
      <c r="GI24" s="60">
        <f t="shared" ca="1" si="30"/>
        <v>913.63598289814922</v>
      </c>
      <c r="GJ24" s="60">
        <f t="shared" ca="1" si="30"/>
        <v>918.07716686433218</v>
      </c>
      <c r="GK24" s="60">
        <f t="shared" ca="1" si="30"/>
        <v>922.53240496108879</v>
      </c>
      <c r="GL24" s="60">
        <f t="shared" ca="1" si="30"/>
        <v>927.00174319798066</v>
      </c>
      <c r="GM24" s="60">
        <f t="shared" ca="1" si="30"/>
        <v>931.48522773521813</v>
      </c>
      <c r="GN24" s="60">
        <f t="shared" ca="1" si="30"/>
        <v>935.98290488411135</v>
      </c>
      <c r="GO24" s="60">
        <f t="shared" ca="1" si="30"/>
        <v>940.4948211075432</v>
      </c>
      <c r="GP24" s="60">
        <f t="shared" ca="1" si="30"/>
        <v>945.02102302057324</v>
      </c>
      <c r="GQ24" s="60">
        <f t="shared" ca="1" si="30"/>
        <v>949.56155739082305</v>
      </c>
      <c r="GR24" s="60">
        <f t="shared" ref="GR24:IJ24" ca="1" si="31">SUM(GR20:GR23)</f>
        <v>954.11647113903018</v>
      </c>
      <c r="GS24" s="60">
        <f t="shared" ca="1" si="31"/>
        <v>958.68581133951966</v>
      </c>
      <c r="GT24" s="60">
        <f t="shared" ca="1" si="31"/>
        <v>963.26962522075792</v>
      </c>
      <c r="GU24" s="60">
        <f t="shared" ca="1" si="31"/>
        <v>967.86796016580365</v>
      </c>
      <c r="GV24" s="60">
        <f t="shared" ca="1" si="31"/>
        <v>972.48086371284626</v>
      </c>
      <c r="GW24" s="60">
        <f t="shared" ca="1" si="31"/>
        <v>977.10838355568603</v>
      </c>
      <c r="GX24" s="60">
        <f t="shared" ca="1" si="31"/>
        <v>981.75056754428715</v>
      </c>
      <c r="GY24" s="60">
        <f t="shared" ca="1" si="31"/>
        <v>986.40746368524333</v>
      </c>
      <c r="GZ24" s="60">
        <f t="shared" ca="1" si="31"/>
        <v>991.07912014230146</v>
      </c>
      <c r="HA24" s="60">
        <f t="shared" ca="1" si="31"/>
        <v>995.76558523689368</v>
      </c>
      <c r="HB24" s="60">
        <f t="shared" ca="1" si="31"/>
        <v>1000.4669074486744</v>
      </c>
      <c r="HC24" s="60">
        <f t="shared" ca="1" si="31"/>
        <v>1005.1831354159651</v>
      </c>
      <c r="HD24" s="60">
        <f t="shared" ca="1" si="31"/>
        <v>1009.914317936307</v>
      </c>
      <c r="HE24" s="60">
        <f t="shared" ca="1" si="31"/>
        <v>1014.6605039670505</v>
      </c>
      <c r="HF24" s="60">
        <f t="shared" ca="1" si="31"/>
        <v>1019.421742625748</v>
      </c>
      <c r="HG24" s="60">
        <f t="shared" ca="1" si="31"/>
        <v>1024.1980831908234</v>
      </c>
      <c r="HH24" s="60">
        <f t="shared" ca="1" si="31"/>
        <v>1028.9895751019646</v>
      </c>
      <c r="HI24" s="60">
        <f t="shared" ca="1" si="31"/>
        <v>1033.7962679607426</v>
      </c>
      <c r="HJ24" s="60">
        <f t="shared" ca="1" si="31"/>
        <v>1038.6182115311135</v>
      </c>
      <c r="HK24" s="60">
        <f t="shared" ca="1" si="31"/>
        <v>1043.4554557399269</v>
      </c>
      <c r="HL24" s="60">
        <f t="shared" ca="1" si="31"/>
        <v>1048.3080506775018</v>
      </c>
      <c r="HM24" s="60">
        <f t="shared" ca="1" si="31"/>
        <v>1053.1760465981133</v>
      </c>
      <c r="HN24" s="60">
        <f t="shared" ca="1" si="31"/>
        <v>1058.0594939205753</v>
      </c>
      <c r="HO24" s="60">
        <f t="shared" ca="1" si="31"/>
        <v>1062.9584432287638</v>
      </c>
      <c r="HP24" s="60">
        <f t="shared" ca="1" si="31"/>
        <v>1067.8729452721559</v>
      </c>
      <c r="HQ24" s="60">
        <f t="shared" ca="1" si="31"/>
        <v>1072.8030509663386</v>
      </c>
      <c r="HR24" s="60">
        <f t="shared" ca="1" si="31"/>
        <v>1077.7488113936272</v>
      </c>
      <c r="HS24" s="60">
        <f t="shared" ca="1" si="31"/>
        <v>1082.7102778035176</v>
      </c>
      <c r="HT24" s="60">
        <f t="shared" ca="1" si="31"/>
        <v>1087.6875016133174</v>
      </c>
      <c r="HU24" s="60">
        <f t="shared" ca="1" si="31"/>
        <v>1092.6805344086713</v>
      </c>
      <c r="HV24" s="60">
        <f t="shared" ca="1" si="31"/>
        <v>1097.6894279440696</v>
      </c>
      <c r="HW24" s="60">
        <f t="shared" ca="1" si="31"/>
        <v>1102.7142341434671</v>
      </c>
      <c r="HX24" s="60">
        <f t="shared" ca="1" si="31"/>
        <v>1107.7550051007631</v>
      </c>
      <c r="HY24" s="60">
        <f t="shared" ca="1" si="31"/>
        <v>1112.8117930804272</v>
      </c>
      <c r="HZ24" s="60">
        <f t="shared" ca="1" si="31"/>
        <v>1117.8846505180009</v>
      </c>
      <c r="IA24" s="60">
        <f t="shared" ca="1" si="31"/>
        <v>1122.9736300207537</v>
      </c>
      <c r="IB24" s="60">
        <f t="shared" ca="1" si="31"/>
        <v>1128.0787843681037</v>
      </c>
      <c r="IC24" s="60">
        <f t="shared" ca="1" si="31"/>
        <v>1133.2001665122802</v>
      </c>
      <c r="ID24" s="60">
        <f t="shared" ca="1" si="31"/>
        <v>1133.3483609567247</v>
      </c>
      <c r="IE24" s="60">
        <f t="shared" ca="1" si="31"/>
        <v>1133.4965554011692</v>
      </c>
      <c r="IF24" s="60">
        <f t="shared" ca="1" si="31"/>
        <v>1133.6447498456137</v>
      </c>
      <c r="IG24" s="60">
        <f t="shared" ca="1" si="31"/>
        <v>1133.7929442900581</v>
      </c>
      <c r="IH24" s="60">
        <f t="shared" ca="1" si="31"/>
        <v>1133.9411387345026</v>
      </c>
      <c r="II24" s="60">
        <f t="shared" ca="1" si="31"/>
        <v>1134.0893331789468</v>
      </c>
      <c r="IJ24" s="60">
        <f t="shared" ca="1" si="31"/>
        <v>1134.2375276233913</v>
      </c>
      <c r="IK24" s="60">
        <f ca="1">SUM(IK20:IK23)</f>
        <v>1134.3857220678358</v>
      </c>
      <c r="IL24" s="60">
        <f ca="1">SUM(IL20:IL23)</f>
        <v>1134.5339165122803</v>
      </c>
    </row>
    <row r="25" spans="2:246" ht="12" customHeight="1" x14ac:dyDescent="0.3">
      <c r="B25" s="7" t="s">
        <v>69</v>
      </c>
      <c r="C25" s="13" t="s">
        <v>283</v>
      </c>
      <c r="D25" s="13"/>
      <c r="G25" s="59">
        <f ca="1">-Tax!G31</f>
        <v>0</v>
      </c>
      <c r="H25" s="59">
        <f ca="1">-Tax!H31</f>
        <v>0</v>
      </c>
      <c r="I25" s="59">
        <f ca="1">-Tax!I31</f>
        <v>0</v>
      </c>
      <c r="J25" s="59">
        <f ca="1">-Tax!J31</f>
        <v>0</v>
      </c>
      <c r="K25" s="59">
        <f ca="1">-Tax!K31</f>
        <v>0</v>
      </c>
      <c r="L25" s="59">
        <f ca="1">-Tax!L31</f>
        <v>0</v>
      </c>
      <c r="M25" s="59">
        <f ca="1">-Tax!M31</f>
        <v>0</v>
      </c>
      <c r="N25" s="59">
        <f ca="1">-Tax!N31</f>
        <v>0</v>
      </c>
      <c r="O25" s="59">
        <f ca="1">-Tax!O31</f>
        <v>0</v>
      </c>
      <c r="P25" s="59">
        <f ca="1">-Tax!P31</f>
        <v>0</v>
      </c>
      <c r="Q25" s="59">
        <f ca="1">-Tax!Q31</f>
        <v>0</v>
      </c>
      <c r="R25" s="59">
        <f ca="1">-Tax!R31</f>
        <v>0</v>
      </c>
      <c r="S25" s="59">
        <f ca="1">-Tax!S31</f>
        <v>0</v>
      </c>
      <c r="T25" s="59">
        <f ca="1">-Tax!T31</f>
        <v>0</v>
      </c>
      <c r="U25" s="59">
        <f ca="1">-Tax!U31</f>
        <v>0</v>
      </c>
      <c r="V25" s="59">
        <f ca="1">-Tax!V31</f>
        <v>0</v>
      </c>
      <c r="W25" s="59">
        <f ca="1">-Tax!W31</f>
        <v>0</v>
      </c>
      <c r="X25" s="59">
        <f ca="1">-Tax!X31</f>
        <v>0</v>
      </c>
      <c r="Y25" s="59">
        <f ca="1">-Tax!Y31</f>
        <v>0</v>
      </c>
      <c r="Z25" s="59">
        <f ca="1">-Tax!Z31</f>
        <v>0</v>
      </c>
      <c r="AA25" s="59">
        <f ca="1">-Tax!AA31</f>
        <v>0</v>
      </c>
      <c r="AB25" s="59">
        <f ca="1">-Tax!AB31</f>
        <v>0</v>
      </c>
      <c r="AC25" s="59">
        <f ca="1">-Tax!AC31</f>
        <v>0</v>
      </c>
      <c r="AD25" s="59">
        <f ca="1">-Tax!AD31</f>
        <v>0</v>
      </c>
      <c r="AE25" s="59">
        <f ca="1">-Tax!AE31</f>
        <v>0</v>
      </c>
      <c r="AF25" s="59">
        <f ca="1">-Tax!AF31</f>
        <v>0</v>
      </c>
      <c r="AG25" s="59">
        <f ca="1">-Tax!AG31</f>
        <v>0</v>
      </c>
      <c r="AH25" s="59">
        <f ca="1">-Tax!AH31</f>
        <v>0</v>
      </c>
      <c r="AI25" s="59">
        <f ca="1">-Tax!AI31</f>
        <v>0</v>
      </c>
      <c r="AJ25" s="59">
        <f ca="1">-Tax!AJ31</f>
        <v>0</v>
      </c>
      <c r="AK25" s="59">
        <f ca="1">-Tax!AK31</f>
        <v>0</v>
      </c>
      <c r="AL25" s="59">
        <f ca="1">-Tax!AL31</f>
        <v>0</v>
      </c>
      <c r="AM25" s="59">
        <f ca="1">-Tax!AM31</f>
        <v>0</v>
      </c>
      <c r="AN25" s="59">
        <f ca="1">-Tax!AN31</f>
        <v>0</v>
      </c>
      <c r="AO25" s="59">
        <f ca="1">-Tax!AO31</f>
        <v>0</v>
      </c>
      <c r="AP25" s="59">
        <f ca="1">-Tax!AP31</f>
        <v>0</v>
      </c>
      <c r="AQ25" s="59">
        <f ca="1">-Tax!AQ31</f>
        <v>0</v>
      </c>
      <c r="AR25" s="59">
        <f ca="1">-Tax!AR31</f>
        <v>0</v>
      </c>
      <c r="AS25" s="59">
        <f ca="1">-Tax!AS31</f>
        <v>0</v>
      </c>
      <c r="AT25" s="59">
        <f ca="1">-Tax!AT31</f>
        <v>0</v>
      </c>
      <c r="AU25" s="59">
        <f ca="1">-Tax!AU31</f>
        <v>0</v>
      </c>
      <c r="AV25" s="59">
        <f ca="1">-Tax!AV31</f>
        <v>0</v>
      </c>
      <c r="AW25" s="59">
        <f ca="1">-Tax!AW31</f>
        <v>0</v>
      </c>
      <c r="AX25" s="59">
        <f ca="1">-Tax!AX31</f>
        <v>0</v>
      </c>
      <c r="AY25" s="59">
        <f ca="1">-Tax!AY31</f>
        <v>0</v>
      </c>
      <c r="AZ25" s="59">
        <f ca="1">-Tax!AZ31</f>
        <v>0</v>
      </c>
      <c r="BA25" s="59">
        <f ca="1">-Tax!BA31</f>
        <v>0</v>
      </c>
      <c r="BB25" s="59">
        <f ca="1">-Tax!BB31</f>
        <v>0</v>
      </c>
      <c r="BC25" s="59">
        <f ca="1">-Tax!BC31</f>
        <v>-39.519302882203647</v>
      </c>
      <c r="BD25" s="59">
        <f ca="1">-Tax!BD31</f>
        <v>-40.389488378172615</v>
      </c>
      <c r="BE25" s="59">
        <f ca="1">-Tax!BE31</f>
        <v>-41.262377090004485</v>
      </c>
      <c r="BF25" s="59">
        <f ca="1">-Tax!BF31</f>
        <v>-42.137977867320217</v>
      </c>
      <c r="BG25" s="59">
        <f ca="1">-Tax!BG31</f>
        <v>-43.016299588722774</v>
      </c>
      <c r="BH25" s="59">
        <f ca="1">-Tax!BH31</f>
        <v>-43.897351161870219</v>
      </c>
      <c r="BI25" s="59">
        <f ca="1">-Tax!BI31</f>
        <v>-44.781141523589142</v>
      </c>
      <c r="BJ25" s="59">
        <f ca="1">-Tax!BJ31</f>
        <v>-45.667679639957782</v>
      </c>
      <c r="BK25" s="59">
        <f ca="1">-Tax!BK31</f>
        <v>-46.556974506413844</v>
      </c>
      <c r="BL25" s="59">
        <f ca="1">-Tax!BL31</f>
        <v>-47.449035147839794</v>
      </c>
      <c r="BM25" s="59">
        <f ca="1">-Tax!BM31</f>
        <v>-48.343870618655529</v>
      </c>
      <c r="BN25" s="59">
        <f ca="1">-Tax!BN31</f>
        <v>-49.241490002940765</v>
      </c>
      <c r="BO25" s="59">
        <f ca="1">-Tax!BO31</f>
        <v>-50.141902414498134</v>
      </c>
      <c r="BP25" s="59">
        <f ca="1">-Tax!BP31</f>
        <v>-51.045116996972261</v>
      </c>
      <c r="BQ25" s="59">
        <f ca="1">-Tax!BQ31</f>
        <v>-51.951142923944715</v>
      </c>
      <c r="BR25" s="59">
        <f ca="1">-Tax!BR31</f>
        <v>-52.859989399022382</v>
      </c>
      <c r="BS25" s="59">
        <f ca="1">-Tax!BS31</f>
        <v>-53.771665655943394</v>
      </c>
      <c r="BT25" s="59">
        <f ca="1">-Tax!BT31</f>
        <v>-54.686180958683963</v>
      </c>
      <c r="BU25" s="59">
        <f ca="1">-Tax!BU31</f>
        <v>-55.603544601539262</v>
      </c>
      <c r="BV25" s="59">
        <f ca="1">-Tax!BV31</f>
        <v>-56.523765909231365</v>
      </c>
      <c r="BW25" s="59">
        <f ca="1">-Tax!BW31</f>
        <v>-57.446854237013127</v>
      </c>
      <c r="BX25" s="59">
        <f ca="1">-Tax!BX31</f>
        <v>-58.372818970759596</v>
      </c>
      <c r="BY25" s="59">
        <f ca="1">-Tax!BY31</f>
        <v>-59.301669527077323</v>
      </c>
      <c r="BZ25" s="59">
        <f ca="1">-Tax!BZ31</f>
        <v>-60.23341535339928</v>
      </c>
      <c r="CA25" s="59">
        <f ca="1">-Tax!CA31</f>
        <v>-61.168065928085234</v>
      </c>
      <c r="CB25" s="59">
        <f ca="1">-Tax!CB31</f>
        <v>-82.807507680700681</v>
      </c>
      <c r="CC25" s="59">
        <f ca="1">-Tax!CC31</f>
        <v>-84.061492521653634</v>
      </c>
      <c r="CD25" s="59">
        <f ca="1">-Tax!CD31</f>
        <v>-85.319388522648325</v>
      </c>
      <c r="CE25" s="59">
        <f ca="1">-Tax!CE31</f>
        <v>-86.58120848780726</v>
      </c>
      <c r="CF25" s="59">
        <f ca="1">-Tax!CF31</f>
        <v>-87.846965263164009</v>
      </c>
      <c r="CG25" s="59">
        <f ca="1">-Tax!CG31</f>
        <v>-89.116671736808527</v>
      </c>
      <c r="CH25" s="59">
        <f ca="1">-Tax!CH31</f>
        <v>-90.390340839031339</v>
      </c>
      <c r="CI25" s="59">
        <f ca="1">-Tax!CI31</f>
        <v>-91.667985542441414</v>
      </c>
      <c r="CJ25" s="59">
        <f ca="1">-Tax!CJ31</f>
        <v>-92.949618862129086</v>
      </c>
      <c r="CK25" s="59">
        <f ca="1">-Tax!CK31</f>
        <v>-94.235253855778268</v>
      </c>
      <c r="CL25" s="59">
        <f ca="1">-Tax!CL31</f>
        <v>-95.524903623835002</v>
      </c>
      <c r="CM25" s="59">
        <f ca="1">-Tax!CM31</f>
        <v>-96.818581309619674</v>
      </c>
      <c r="CN25" s="59">
        <f ca="1">-Tax!CN31</f>
        <v>-98.116300099492847</v>
      </c>
      <c r="CO25" s="59">
        <f ca="1">-Tax!CO31</f>
        <v>-99.418073222976176</v>
      </c>
      <c r="CP25" s="59">
        <f ca="1">-Tax!CP31</f>
        <v>-100.72391395289769</v>
      </c>
      <c r="CQ25" s="59">
        <f ca="1">-Tax!CQ31</f>
        <v>-102.03383560555348</v>
      </c>
      <c r="CR25" s="59">
        <f ca="1">-Tax!CR31</f>
        <v>-103.34785154081244</v>
      </c>
      <c r="CS25" s="59">
        <f ca="1">-Tax!CS31</f>
        <v>-104.66597516229088</v>
      </c>
      <c r="CT25" s="59">
        <f ca="1">-Tax!CT31</f>
        <v>-105.98821991749085</v>
      </c>
      <c r="CU25" s="59">
        <f ca="1">-Tax!CU31</f>
        <v>-107.31459929792658</v>
      </c>
      <c r="CV25" s="59">
        <f ca="1">-Tax!CV31</f>
        <v>-108.64512683928754</v>
      </c>
      <c r="CW25" s="59">
        <f ca="1">-Tax!CW31</f>
        <v>-109.9798161215738</v>
      </c>
      <c r="CX25" s="59">
        <f ca="1">-Tax!CX31</f>
        <v>-111.31868076924164</v>
      </c>
      <c r="CY25" s="59">
        <f ca="1">-Tax!CY31</f>
        <v>-112.66173445135026</v>
      </c>
      <c r="CZ25" s="59">
        <f ca="1">-Tax!CZ31</f>
        <v>-114.00899088170316</v>
      </c>
      <c r="DA25" s="59">
        <f ca="1">-Tax!DA31</f>
        <v>-115.36046381901686</v>
      </c>
      <c r="DB25" s="59">
        <f ca="1">-Tax!DB31</f>
        <v>-116.71616706702274</v>
      </c>
      <c r="DC25" s="59">
        <f ca="1">-Tax!DC31</f>
        <v>-118.07611447467092</v>
      </c>
      <c r="DD25" s="59">
        <f ca="1">-Tax!DD31</f>
        <v>-119.44031993622896</v>
      </c>
      <c r="DE25" s="59">
        <f ca="1">-Tax!DE31</f>
        <v>-120.80879739145669</v>
      </c>
      <c r="DF25" s="59">
        <f ca="1">-Tax!DF31</f>
        <v>-122.18156082575595</v>
      </c>
      <c r="DG25" s="59">
        <f ca="1">-Tax!DG31</f>
        <v>-123.55862427029886</v>
      </c>
      <c r="DH25" s="59">
        <f ca="1">-Tax!DH31</f>
        <v>-124.94000180220071</v>
      </c>
      <c r="DI25" s="59">
        <f ca="1">-Tax!DI31</f>
        <v>-126.32570754466423</v>
      </c>
      <c r="DJ25" s="59">
        <f ca="1">-Tax!DJ31</f>
        <v>-127.71575566713079</v>
      </c>
      <c r="DK25" s="59">
        <f ca="1">-Tax!DK31</f>
        <v>-129.11016038541004</v>
      </c>
      <c r="DL25" s="59">
        <f ca="1">-Tax!DL31</f>
        <v>-130.5089359618691</v>
      </c>
      <c r="DM25" s="59">
        <f ca="1">-Tax!DM31</f>
        <v>-131.9120967055604</v>
      </c>
      <c r="DN25" s="59">
        <f ca="1">-Tax!DN31</f>
        <v>-133.3196569723805</v>
      </c>
      <c r="DO25" s="59">
        <f ca="1">-Tax!DO31</f>
        <v>-134.73163116522281</v>
      </c>
      <c r="DP25" s="59">
        <f ca="1">-Tax!DP31</f>
        <v>-136.14803373413341</v>
      </c>
      <c r="DQ25" s="59">
        <f ca="1">-Tax!DQ31</f>
        <v>-137.56887917645778</v>
      </c>
      <c r="DR25" s="59">
        <f ca="1">-Tax!DR31</f>
        <v>-138.99418203701859</v>
      </c>
      <c r="DS25" s="59">
        <f ca="1">-Tax!DS31</f>
        <v>-140.42395690823193</v>
      </c>
      <c r="DT25" s="59">
        <f ca="1">-Tax!DT31</f>
        <v>-141.85821843030092</v>
      </c>
      <c r="DU25" s="59">
        <f ca="1">-Tax!DU31</f>
        <v>-143.29698129135116</v>
      </c>
      <c r="DV25" s="59">
        <f ca="1">-Tax!DV31</f>
        <v>-144.74026022760074</v>
      </c>
      <c r="DW25" s="59">
        <f ca="1">-Tax!DW31</f>
        <v>-146.18807002350161</v>
      </c>
      <c r="DX25" s="59">
        <f ca="1">-Tax!DX31</f>
        <v>-147.64042551190821</v>
      </c>
      <c r="DY25" s="59">
        <f ca="1">-Tax!DY31</f>
        <v>-149.09734157423779</v>
      </c>
      <c r="DZ25" s="59">
        <f ca="1">-Tax!DZ31</f>
        <v>-150.55883314061856</v>
      </c>
      <c r="EA25" s="59">
        <f ca="1">-Tax!EA31</f>
        <v>-152.02491519006151</v>
      </c>
      <c r="EB25" s="59">
        <f ca="1">-Tax!EB31</f>
        <v>-153.49560275061765</v>
      </c>
      <c r="EC25" s="59">
        <f ca="1">-Tax!EC31</f>
        <v>-154.9709108995234</v>
      </c>
      <c r="ED25" s="59">
        <f ca="1">-Tax!ED31</f>
        <v>-156.45085476339284</v>
      </c>
      <c r="EE25" s="59">
        <f ca="1">-Tax!EE31</f>
        <v>-157.93544951834559</v>
      </c>
      <c r="EF25" s="59">
        <f ca="1">-Tax!EF31</f>
        <v>-159.42471039018733</v>
      </c>
      <c r="EG25" s="59">
        <f ca="1">-Tax!EG31</f>
        <v>-160.91865265457562</v>
      </c>
      <c r="EH25" s="59">
        <f ca="1">-Tax!EH31</f>
        <v>-162.41729163717517</v>
      </c>
      <c r="EI25" s="59">
        <f ca="1">-Tax!EI31</f>
        <v>-248.05439931899889</v>
      </c>
      <c r="EJ25" s="59">
        <f ca="1">-Tax!EJ31</f>
        <v>-249.5624779158295</v>
      </c>
      <c r="EK25" s="59">
        <f ca="1">-Tax!EK31</f>
        <v>-251.07529950954373</v>
      </c>
      <c r="EL25" s="59">
        <f ca="1">-Tax!EL31</f>
        <v>-252.59287962746873</v>
      </c>
      <c r="EM25" s="59">
        <f ca="1">-Tax!EM31</f>
        <v>-254.11523384778189</v>
      </c>
      <c r="EN25" s="59">
        <f ca="1">-Tax!EN31</f>
        <v>-255.64237779964475</v>
      </c>
      <c r="EO25" s="59">
        <f ca="1">-Tax!EO31</f>
        <v>-257.17432716339789</v>
      </c>
      <c r="EP25" s="59">
        <f ca="1">-Tax!EP31</f>
        <v>-258.71109767070925</v>
      </c>
      <c r="EQ25" s="59">
        <f ca="1">-Tax!EQ31</f>
        <v>-260.25270510474934</v>
      </c>
      <c r="ER25" s="59">
        <f ca="1">-Tax!ER31</f>
        <v>-261.79916530035047</v>
      </c>
      <c r="ES25" s="59">
        <f ca="1">-Tax!ES31</f>
        <v>-263.35049414420234</v>
      </c>
      <c r="ET25" s="59">
        <f ca="1">-Tax!ET31</f>
        <v>-264.90670757497981</v>
      </c>
      <c r="EU25" s="59">
        <f ca="1">-Tax!EU31</f>
        <v>-266.46782158356132</v>
      </c>
      <c r="EV25" s="59">
        <f ca="1">-Tax!EV31</f>
        <v>-268.03385221315699</v>
      </c>
      <c r="EW25" s="59">
        <f ca="1">-Tax!EW31</f>
        <v>-269.60481555950054</v>
      </c>
      <c r="EX25" s="59">
        <f ca="1">-Tax!EX31</f>
        <v>-271.18072777103561</v>
      </c>
      <c r="EY25" s="59">
        <f ca="1">-Tax!EY31</f>
        <v>-272.76160504904669</v>
      </c>
      <c r="EZ25" s="59">
        <f ca="1">-Tax!EZ31</f>
        <v>-274.34746364787492</v>
      </c>
      <c r="FA25" s="59">
        <f ca="1">-Tax!FA31</f>
        <v>-275.93831987506871</v>
      </c>
      <c r="FB25" s="59">
        <f ca="1">-Tax!FB31</f>
        <v>-277.53419009156164</v>
      </c>
      <c r="FC25" s="59">
        <f ca="1">-Tax!FC31</f>
        <v>-279.13509071185013</v>
      </c>
      <c r="FD25" s="59">
        <f ca="1">-Tax!FD31</f>
        <v>-280.74103820416491</v>
      </c>
      <c r="FE25" s="59">
        <f ca="1">-Tax!FE31</f>
        <v>-282.35204909065737</v>
      </c>
      <c r="FF25" s="59">
        <f ca="1">-Tax!FF31</f>
        <v>-283.96813994755684</v>
      </c>
      <c r="FG25" s="59">
        <f ca="1">-Tax!FG31</f>
        <v>-285.58932740536807</v>
      </c>
      <c r="FH25" s="59">
        <f ca="1">-Tax!FH31</f>
        <v>-287.21562814903797</v>
      </c>
      <c r="FI25" s="59">
        <f ca="1">-Tax!FI31</f>
        <v>-288.84705891812632</v>
      </c>
      <c r="FJ25" s="59">
        <f ca="1">-Tax!FJ31</f>
        <v>-290.48363650700725</v>
      </c>
      <c r="FK25" s="59">
        <f ca="1">-Tax!FK31</f>
        <v>-292.1253777650291</v>
      </c>
      <c r="FL25" s="59">
        <f ca="1">-Tax!FL31</f>
        <v>-293.77229959669774</v>
      </c>
      <c r="FM25" s="59">
        <f ca="1">-Tax!FM31</f>
        <v>-295.4244189618687</v>
      </c>
      <c r="FN25" s="59">
        <f ca="1">-Tax!FN31</f>
        <v>-297.08175287591024</v>
      </c>
      <c r="FO25" s="59">
        <f ca="1">-Tax!FO31</f>
        <v>-298.74431840989826</v>
      </c>
      <c r="FP25" s="59">
        <f ca="1">-Tax!FP31</f>
        <v>-300.41213269079657</v>
      </c>
      <c r="FQ25" s="59">
        <f ca="1">-Tax!FQ31</f>
        <v>-302.08521290163776</v>
      </c>
      <c r="FR25" s="59">
        <f ca="1">-Tax!FR31</f>
        <v>-303.76357628170314</v>
      </c>
      <c r="FS25" s="59">
        <f ca="1">-Tax!FS31</f>
        <v>-305.44724012671537</v>
      </c>
      <c r="FT25" s="59">
        <f ca="1">-Tax!FT31</f>
        <v>-307.13622178901841</v>
      </c>
      <c r="FU25" s="59">
        <f ca="1">-Tax!FU31</f>
        <v>-308.83053867776107</v>
      </c>
      <c r="FV25" s="59">
        <f ca="1">-Tax!FV31</f>
        <v>-310.53020825908914</v>
      </c>
      <c r="FW25" s="59">
        <f ca="1">-Tax!FW31</f>
        <v>-312.23524805632292</v>
      </c>
      <c r="FX25" s="59">
        <f ca="1">-Tax!FX31</f>
        <v>-313.94567565014927</v>
      </c>
      <c r="FY25" s="59">
        <f ca="1">-Tax!FY31</f>
        <v>-315.66150867881078</v>
      </c>
      <c r="FZ25" s="59">
        <f ca="1">-Tax!FZ31</f>
        <v>-317.3827648383035</v>
      </c>
      <c r="GA25" s="59">
        <f ca="1">-Tax!GA31</f>
        <v>-319.10946188254337</v>
      </c>
      <c r="GB25" s="59">
        <f ca="1">-Tax!GB31</f>
        <v>-320.84161762356348</v>
      </c>
      <c r="GC25" s="59">
        <f ca="1">-Tax!GC31</f>
        <v>-322.57924993172992</v>
      </c>
      <c r="GD25" s="59">
        <f ca="1">-Tax!GD31</f>
        <v>-324.32237673588395</v>
      </c>
      <c r="GE25" s="59">
        <f ca="1">-Tax!GE31</f>
        <v>-326.07101602358404</v>
      </c>
      <c r="GF25" s="59">
        <f ca="1">-Tax!GF31</f>
        <v>-327.82518584127143</v>
      </c>
      <c r="GG25" s="59">
        <f ca="1">-Tax!GG31</f>
        <v>-329.58490429445362</v>
      </c>
      <c r="GH25" s="59">
        <f ca="1">-Tax!GH31</f>
        <v>-331.35018954791963</v>
      </c>
      <c r="GI25" s="59">
        <f ca="1">-Tax!GI31</f>
        <v>-333.12105982592635</v>
      </c>
      <c r="GJ25" s="59">
        <f ca="1">-Tax!GJ31</f>
        <v>-334.89753341239953</v>
      </c>
      <c r="GK25" s="59">
        <f ca="1">-Tax!GK31</f>
        <v>-336.67962865110218</v>
      </c>
      <c r="GL25" s="59">
        <f ca="1">-Tax!GL31</f>
        <v>-338.46736394585895</v>
      </c>
      <c r="GM25" s="59">
        <f ca="1">-Tax!GM31</f>
        <v>-340.2607577607539</v>
      </c>
      <c r="GN25" s="59">
        <f ca="1">-Tax!GN31</f>
        <v>-342.05982862031124</v>
      </c>
      <c r="GO25" s="59">
        <f ca="1">-Tax!GO31</f>
        <v>-343.86459510968393</v>
      </c>
      <c r="GP25" s="59">
        <f ca="1">-Tax!GP31</f>
        <v>-345.67507587489598</v>
      </c>
      <c r="GQ25" s="59">
        <f ca="1">-Tax!GQ31</f>
        <v>-347.49128962299591</v>
      </c>
      <c r="GR25" s="59">
        <f ca="1">-Tax!GR31</f>
        <v>-349.31325512227875</v>
      </c>
      <c r="GS25" s="59">
        <f ca="1">-Tax!GS31</f>
        <v>-351.14099120247454</v>
      </c>
      <c r="GT25" s="59">
        <f ca="1">-Tax!GT31</f>
        <v>-352.97451675496984</v>
      </c>
      <c r="GU25" s="59">
        <f ca="1">-Tax!GU31</f>
        <v>-354.81385073298816</v>
      </c>
      <c r="GV25" s="59">
        <f ca="1">-Tax!GV31</f>
        <v>-356.6590121518052</v>
      </c>
      <c r="GW25" s="59">
        <f ca="1">-Tax!GW31</f>
        <v>-358.51002008894108</v>
      </c>
      <c r="GX25" s="59">
        <f ca="1">-Tax!GX31</f>
        <v>-360.36689368438152</v>
      </c>
      <c r="GY25" s="59">
        <f ca="1">-Tax!GY31</f>
        <v>-362.22965214076402</v>
      </c>
      <c r="GZ25" s="59">
        <f ca="1">-Tax!GZ31</f>
        <v>-364.09831472358724</v>
      </c>
      <c r="HA25" s="59">
        <f ca="1">-Tax!HA31</f>
        <v>-365.97290076142417</v>
      </c>
      <c r="HB25" s="59">
        <f ca="1">-Tax!HB31</f>
        <v>-367.85342964613642</v>
      </c>
      <c r="HC25" s="59">
        <f ca="1">-Tax!HC31</f>
        <v>-369.73992083305274</v>
      </c>
      <c r="HD25" s="59">
        <f ca="1">-Tax!HD31</f>
        <v>-371.63239384118947</v>
      </c>
      <c r="HE25" s="59">
        <f ca="1">-Tax!HE31</f>
        <v>-373.53086825348691</v>
      </c>
      <c r="HF25" s="59">
        <f ca="1">-Tax!HF31</f>
        <v>-375.43536371696587</v>
      </c>
      <c r="HG25" s="59">
        <f ca="1">-Tax!HG31</f>
        <v>-377.34589994299603</v>
      </c>
      <c r="HH25" s="59">
        <f ca="1">-Tax!HH31</f>
        <v>-379.26249670745256</v>
      </c>
      <c r="HI25" s="59">
        <f ca="1">-Tax!HI31</f>
        <v>-381.18517385096374</v>
      </c>
      <c r="HJ25" s="59">
        <f ca="1">-Tax!HJ31</f>
        <v>-383.11395127911209</v>
      </c>
      <c r="HK25" s="59">
        <f ca="1">-Tax!HK31</f>
        <v>-385.04884896263746</v>
      </c>
      <c r="HL25" s="59">
        <f ca="1">-Tax!HL31</f>
        <v>-386.98988693766739</v>
      </c>
      <c r="HM25" s="59">
        <f ca="1">-Tax!HM31</f>
        <v>-388.93708530591198</v>
      </c>
      <c r="HN25" s="59">
        <f ca="1">-Tax!HN31</f>
        <v>-390.8904642348968</v>
      </c>
      <c r="HO25" s="59">
        <f ca="1">-Tax!HO31</f>
        <v>-392.85004395817219</v>
      </c>
      <c r="HP25" s="59">
        <f ca="1">-Tax!HP31</f>
        <v>-394.81584477552906</v>
      </c>
      <c r="HQ25" s="59">
        <f ca="1">-Tax!HQ31</f>
        <v>-396.7878870532021</v>
      </c>
      <c r="HR25" s="59">
        <f ca="1">-Tax!HR31</f>
        <v>-398.76619122411756</v>
      </c>
      <c r="HS25" s="59">
        <f ca="1">-Tax!HS31</f>
        <v>-400.75077778807372</v>
      </c>
      <c r="HT25" s="59">
        <f ca="1">-Tax!HT31</f>
        <v>-402.74166731199364</v>
      </c>
      <c r="HU25" s="59">
        <f ca="1">-Tax!HU31</f>
        <v>-404.73888043013517</v>
      </c>
      <c r="HV25" s="59">
        <f ca="1">-Tax!HV31</f>
        <v>-406.7424378442945</v>
      </c>
      <c r="HW25" s="59">
        <f ca="1">-Tax!HW31</f>
        <v>-408.75236032405354</v>
      </c>
      <c r="HX25" s="59">
        <f ca="1">-Tax!HX31</f>
        <v>-410.76866870697188</v>
      </c>
      <c r="HY25" s="59">
        <f ca="1">-Tax!HY31</f>
        <v>-412.79138389883747</v>
      </c>
      <c r="HZ25" s="59">
        <f ca="1">-Tax!HZ31</f>
        <v>-414.82052687386704</v>
      </c>
      <c r="IA25" s="59">
        <f ca="1">-Tax!IA31</f>
        <v>-416.85611867496823</v>
      </c>
      <c r="IB25" s="59">
        <f ca="1">-Tax!IB31</f>
        <v>-418.89818041390822</v>
      </c>
      <c r="IC25" s="59">
        <f ca="1">-Tax!IC31</f>
        <v>-420.94673327157881</v>
      </c>
      <c r="ID25" s="59">
        <f ca="1">-Tax!ID31</f>
        <v>-421.00601104935663</v>
      </c>
      <c r="IE25" s="59">
        <f ca="1">-Tax!IE31</f>
        <v>-421.0652888271344</v>
      </c>
      <c r="IF25" s="59">
        <f ca="1">-Tax!IF31</f>
        <v>-421.12456660491216</v>
      </c>
      <c r="IG25" s="59">
        <f ca="1">-Tax!IG31</f>
        <v>-421.18384438268998</v>
      </c>
      <c r="IH25" s="59">
        <f ca="1">-Tax!IH31</f>
        <v>-421.24312216046775</v>
      </c>
      <c r="II25" s="59">
        <f ca="1">-Tax!II31</f>
        <v>-421.30239993824534</v>
      </c>
      <c r="IJ25" s="59">
        <f ca="1">-Tax!IJ31</f>
        <v>-421.36167771602317</v>
      </c>
      <c r="IK25" s="59">
        <f ca="1">-Tax!IK31</f>
        <v>-421.42095549380093</v>
      </c>
      <c r="IL25" s="59">
        <f ca="1">-Tax!IL31</f>
        <v>-421.48023327158035</v>
      </c>
    </row>
    <row r="26" spans="2:246" s="3" customFormat="1" ht="12" customHeight="1" x14ac:dyDescent="0.2">
      <c r="B26" s="51" t="s">
        <v>218</v>
      </c>
      <c r="C26" s="71" t="s">
        <v>283</v>
      </c>
      <c r="D26" s="71"/>
      <c r="E26" s="60"/>
      <c r="F26" s="60"/>
      <c r="G26" s="60">
        <f ca="1">SUM(G24:G25)</f>
        <v>-50.207107115677324</v>
      </c>
      <c r="H26" s="60">
        <f t="shared" ref="H26:BS26" ca="1" si="32">SUM(H24:H25)</f>
        <v>-37.875624999999999</v>
      </c>
      <c r="I26" s="60">
        <f t="shared" ca="1" si="32"/>
        <v>-37.727430555555564</v>
      </c>
      <c r="J26" s="60">
        <f t="shared" ca="1" si="32"/>
        <v>-37.579236111111115</v>
      </c>
      <c r="K26" s="60">
        <f t="shared" ca="1" si="32"/>
        <v>-37.43104166666668</v>
      </c>
      <c r="L26" s="60">
        <f t="shared" ca="1" si="32"/>
        <v>-37.28284722222223</v>
      </c>
      <c r="M26" s="60">
        <f t="shared" ca="1" si="32"/>
        <v>-37.134652777777795</v>
      </c>
      <c r="N26" s="60">
        <f t="shared" ca="1" si="32"/>
        <v>-36.986458333333346</v>
      </c>
      <c r="O26" s="60">
        <f t="shared" ca="1" si="32"/>
        <v>-36.83826388888891</v>
      </c>
      <c r="P26" s="60">
        <f t="shared" ca="1" si="32"/>
        <v>-36.690069444444461</v>
      </c>
      <c r="Q26" s="60">
        <f t="shared" ca="1" si="32"/>
        <v>-36.541875000000026</v>
      </c>
      <c r="R26" s="60">
        <f t="shared" ca="1" si="32"/>
        <v>-36.393680555555576</v>
      </c>
      <c r="S26" s="60">
        <f t="shared" ca="1" si="32"/>
        <v>-98.941004323364496</v>
      </c>
      <c r="T26" s="60">
        <f t="shared" ca="1" si="32"/>
        <v>-96.405645235747443</v>
      </c>
      <c r="U26" s="60">
        <f t="shared" ca="1" si="32"/>
        <v>-93.862663182304232</v>
      </c>
      <c r="V26" s="60">
        <f t="shared" ca="1" si="32"/>
        <v>-91.251526717063143</v>
      </c>
      <c r="W26" s="60">
        <f t="shared" ca="1" si="32"/>
        <v>-88.632327220545335</v>
      </c>
      <c r="X26" s="60">
        <f t="shared" ca="1" si="32"/>
        <v>-86.005038296493126</v>
      </c>
      <c r="Y26" s="60">
        <f t="shared" ca="1" si="32"/>
        <v>-83.3696334622108</v>
      </c>
      <c r="Z26" s="60">
        <f t="shared" ca="1" si="32"/>
        <v>-80.726086148327681</v>
      </c>
      <c r="AA26" s="60">
        <f t="shared" ca="1" si="32"/>
        <v>-78.074369698489136</v>
      </c>
      <c r="AB26" s="60">
        <f t="shared" ca="1" si="32"/>
        <v>-75.41445736907599</v>
      </c>
      <c r="AC26" s="60">
        <f t="shared" ca="1" si="32"/>
        <v>-72.746322328888709</v>
      </c>
      <c r="AD26" s="60">
        <f t="shared" ca="1" si="32"/>
        <v>-70.069937658925028</v>
      </c>
      <c r="AE26" s="60">
        <f t="shared" ca="1" si="32"/>
        <v>-67.385276352049118</v>
      </c>
      <c r="AF26" s="60">
        <f t="shared" ca="1" si="32"/>
        <v>-64.692311312692823</v>
      </c>
      <c r="AG26" s="60">
        <f t="shared" ca="1" si="32"/>
        <v>-61.991015356608955</v>
      </c>
      <c r="AH26" s="60">
        <f t="shared" ca="1" si="32"/>
        <v>-59.281361210536147</v>
      </c>
      <c r="AI26" s="60">
        <f t="shared" ca="1" si="32"/>
        <v>-56.563321511937147</v>
      </c>
      <c r="AJ26" s="60">
        <f t="shared" ca="1" si="32"/>
        <v>-53.83686880869277</v>
      </c>
      <c r="AK26" s="60">
        <f t="shared" ca="1" si="32"/>
        <v>-51.10197555882246</v>
      </c>
      <c r="AL26" s="60">
        <f t="shared" ca="1" si="32"/>
        <v>-48.358614130167325</v>
      </c>
      <c r="AM26" s="60">
        <f t="shared" ca="1" si="32"/>
        <v>-45.606756800110247</v>
      </c>
      <c r="AN26" s="60">
        <f t="shared" ca="1" si="32"/>
        <v>-42.846375755298936</v>
      </c>
      <c r="AO26" s="60">
        <f t="shared" ca="1" si="32"/>
        <v>-40.077443091279179</v>
      </c>
      <c r="AP26" s="60">
        <f t="shared" ca="1" si="32"/>
        <v>-37.29993081229793</v>
      </c>
      <c r="AQ26" s="60">
        <f t="shared" ca="1" si="32"/>
        <v>-34.513810830921557</v>
      </c>
      <c r="AR26" s="60">
        <f t="shared" ca="1" si="32"/>
        <v>-31.719054967769807</v>
      </c>
      <c r="AS26" s="60">
        <f t="shared" ca="1" si="32"/>
        <v>-28.915634951221818</v>
      </c>
      <c r="AT26" s="60">
        <f t="shared" ca="1" si="32"/>
        <v>-26.103522417080967</v>
      </c>
      <c r="AU26" s="60">
        <f t="shared" ca="1" si="32"/>
        <v>-23.2826889083168</v>
      </c>
      <c r="AV26" s="60">
        <f t="shared" ca="1" si="32"/>
        <v>-20.453105874729886</v>
      </c>
      <c r="AW26" s="60">
        <f t="shared" ca="1" si="32"/>
        <v>-17.614744672635993</v>
      </c>
      <c r="AX26" s="60">
        <f t="shared" ca="1" si="32"/>
        <v>-14.767576564607339</v>
      </c>
      <c r="AY26" s="60">
        <f t="shared" ca="1" si="32"/>
        <v>-11.911572719130731</v>
      </c>
      <c r="AZ26" s="60">
        <f t="shared" ca="1" si="32"/>
        <v>-9.0467042103020958</v>
      </c>
      <c r="BA26" s="60">
        <f t="shared" ca="1" si="32"/>
        <v>-6.1729420175058749</v>
      </c>
      <c r="BB26" s="60">
        <f t="shared" ca="1" si="32"/>
        <v>-3.2902570251428642</v>
      </c>
      <c r="BC26" s="60">
        <f t="shared" ca="1" si="32"/>
        <v>173.04504005847514</v>
      </c>
      <c r="BD26" s="60">
        <f t="shared" ca="1" si="32"/>
        <v>175.07547288240275</v>
      </c>
      <c r="BE26" s="60">
        <f t="shared" ca="1" si="32"/>
        <v>177.11221321001042</v>
      </c>
      <c r="BF26" s="60">
        <f t="shared" ca="1" si="32"/>
        <v>179.1552816904138</v>
      </c>
      <c r="BG26" s="60">
        <f t="shared" ca="1" si="32"/>
        <v>181.20469904035312</v>
      </c>
      <c r="BH26" s="60">
        <f t="shared" ca="1" si="32"/>
        <v>183.2604860443638</v>
      </c>
      <c r="BI26" s="60">
        <f t="shared" ca="1" si="32"/>
        <v>185.32266355504129</v>
      </c>
      <c r="BJ26" s="60">
        <f t="shared" ca="1" si="32"/>
        <v>187.39125249323479</v>
      </c>
      <c r="BK26" s="60">
        <f t="shared" ca="1" si="32"/>
        <v>189.46627384829895</v>
      </c>
      <c r="BL26" s="60">
        <f t="shared" ca="1" si="32"/>
        <v>191.54774867829283</v>
      </c>
      <c r="BM26" s="60">
        <f t="shared" ca="1" si="32"/>
        <v>193.63569811019622</v>
      </c>
      <c r="BN26" s="60">
        <f t="shared" ca="1" si="32"/>
        <v>195.7301433401951</v>
      </c>
      <c r="BO26" s="60">
        <f t="shared" ca="1" si="32"/>
        <v>197.83110563382894</v>
      </c>
      <c r="BP26" s="60">
        <f t="shared" ca="1" si="32"/>
        <v>199.93860632626857</v>
      </c>
      <c r="BQ26" s="60">
        <f t="shared" ca="1" si="32"/>
        <v>202.05266682253767</v>
      </c>
      <c r="BR26" s="60">
        <f t="shared" ca="1" si="32"/>
        <v>204.17330859771886</v>
      </c>
      <c r="BS26" s="60">
        <f t="shared" ca="1" si="32"/>
        <v>206.3005531972012</v>
      </c>
      <c r="BT26" s="60">
        <f t="shared" ref="BT26:EE26" ca="1" si="33">SUM(BT24:BT25)</f>
        <v>208.43442223692921</v>
      </c>
      <c r="BU26" s="60">
        <f t="shared" ca="1" si="33"/>
        <v>210.57493740359158</v>
      </c>
      <c r="BV26" s="60">
        <f t="shared" ca="1" si="33"/>
        <v>212.72212045487316</v>
      </c>
      <c r="BW26" s="60">
        <f t="shared" ca="1" si="33"/>
        <v>214.87599321969728</v>
      </c>
      <c r="BX26" s="60">
        <f t="shared" ca="1" si="33"/>
        <v>217.03657759843904</v>
      </c>
      <c r="BY26" s="60">
        <f t="shared" ca="1" si="33"/>
        <v>219.20389556318042</v>
      </c>
      <c r="BZ26" s="60">
        <f t="shared" ca="1" si="33"/>
        <v>221.37796915793166</v>
      </c>
      <c r="CA26" s="60">
        <f t="shared" ca="1" si="33"/>
        <v>223.55882049886549</v>
      </c>
      <c r="CB26" s="60">
        <f t="shared" ca="1" si="33"/>
        <v>205.04459485438434</v>
      </c>
      <c r="CC26" s="60">
        <f t="shared" ca="1" si="33"/>
        <v>206.92557211581374</v>
      </c>
      <c r="CD26" s="60">
        <f t="shared" ca="1" si="33"/>
        <v>208.81241611730579</v>
      </c>
      <c r="CE26" s="60">
        <f t="shared" ca="1" si="33"/>
        <v>210.70514606504418</v>
      </c>
      <c r="CF26" s="60">
        <f t="shared" ca="1" si="33"/>
        <v>212.6037812280793</v>
      </c>
      <c r="CG26" s="60">
        <f t="shared" ca="1" si="33"/>
        <v>214.50834093854604</v>
      </c>
      <c r="CH26" s="60">
        <f t="shared" ca="1" si="33"/>
        <v>216.41884459188026</v>
      </c>
      <c r="CI26" s="60">
        <f t="shared" ca="1" si="33"/>
        <v>218.33531164699539</v>
      </c>
      <c r="CJ26" s="60">
        <f t="shared" ca="1" si="33"/>
        <v>220.2577616265269</v>
      </c>
      <c r="CK26" s="60">
        <f t="shared" ca="1" si="33"/>
        <v>222.18621411700067</v>
      </c>
      <c r="CL26" s="60">
        <f t="shared" ca="1" si="33"/>
        <v>224.12068876908577</v>
      </c>
      <c r="CM26" s="60">
        <f t="shared" ca="1" si="33"/>
        <v>226.0612052977628</v>
      </c>
      <c r="CN26" s="60">
        <f t="shared" ca="1" si="33"/>
        <v>228.00778348257256</v>
      </c>
      <c r="CO26" s="60">
        <f t="shared" ca="1" si="33"/>
        <v>229.96044316779754</v>
      </c>
      <c r="CP26" s="60">
        <f t="shared" ca="1" si="33"/>
        <v>231.91920426267978</v>
      </c>
      <c r="CQ26" s="60">
        <f t="shared" ca="1" si="33"/>
        <v>233.88408674166351</v>
      </c>
      <c r="CR26" s="60">
        <f t="shared" ca="1" si="33"/>
        <v>235.85511064455198</v>
      </c>
      <c r="CS26" s="60">
        <f t="shared" ca="1" si="33"/>
        <v>237.83229607676964</v>
      </c>
      <c r="CT26" s="60">
        <f t="shared" ca="1" si="33"/>
        <v>239.81566320956958</v>
      </c>
      <c r="CU26" s="60">
        <f t="shared" ca="1" si="33"/>
        <v>241.80523228022315</v>
      </c>
      <c r="CV26" s="60">
        <f t="shared" ca="1" si="33"/>
        <v>243.80102359226461</v>
      </c>
      <c r="CW26" s="60">
        <f t="shared" ca="1" si="33"/>
        <v>245.80305751569401</v>
      </c>
      <c r="CX26" s="60">
        <f t="shared" ca="1" si="33"/>
        <v>247.81135448719576</v>
      </c>
      <c r="CY26" s="60">
        <f t="shared" ca="1" si="33"/>
        <v>249.82593501035871</v>
      </c>
      <c r="CZ26" s="60">
        <f t="shared" ca="1" si="33"/>
        <v>251.84681965588805</v>
      </c>
      <c r="DA26" s="60">
        <f t="shared" ca="1" si="33"/>
        <v>253.87402906185861</v>
      </c>
      <c r="DB26" s="60">
        <f t="shared" ca="1" si="33"/>
        <v>255.90758393386739</v>
      </c>
      <c r="DC26" s="60">
        <f t="shared" ca="1" si="33"/>
        <v>257.94750504533965</v>
      </c>
      <c r="DD26" s="60">
        <f t="shared" ca="1" si="33"/>
        <v>259.99381323767676</v>
      </c>
      <c r="DE26" s="60">
        <f t="shared" ca="1" si="33"/>
        <v>262.04652942051837</v>
      </c>
      <c r="DF26" s="60">
        <f t="shared" ca="1" si="33"/>
        <v>264.10567457196726</v>
      </c>
      <c r="DG26" s="60">
        <f t="shared" ca="1" si="33"/>
        <v>266.17126973878158</v>
      </c>
      <c r="DH26" s="60">
        <f t="shared" ca="1" si="33"/>
        <v>268.24333603663439</v>
      </c>
      <c r="DI26" s="60">
        <f t="shared" ca="1" si="33"/>
        <v>270.32189465032963</v>
      </c>
      <c r="DJ26" s="60">
        <f t="shared" ca="1" si="33"/>
        <v>272.4069668340295</v>
      </c>
      <c r="DK26" s="60">
        <f t="shared" ca="1" si="33"/>
        <v>274.49857391144837</v>
      </c>
      <c r="DL26" s="60">
        <f t="shared" ca="1" si="33"/>
        <v>276.59673727613693</v>
      </c>
      <c r="DM26" s="60">
        <f t="shared" ca="1" si="33"/>
        <v>278.70147839167385</v>
      </c>
      <c r="DN26" s="60">
        <f t="shared" ca="1" si="33"/>
        <v>280.81281879190408</v>
      </c>
      <c r="DO26" s="60">
        <f t="shared" ca="1" si="33"/>
        <v>282.93078008116754</v>
      </c>
      <c r="DP26" s="60">
        <f t="shared" ca="1" si="33"/>
        <v>285.05538393453344</v>
      </c>
      <c r="DQ26" s="60">
        <f t="shared" ca="1" si="33"/>
        <v>287.18665209801998</v>
      </c>
      <c r="DR26" s="60">
        <f t="shared" ca="1" si="33"/>
        <v>289.32460638886118</v>
      </c>
      <c r="DS26" s="60">
        <f t="shared" ca="1" si="33"/>
        <v>291.46926869568119</v>
      </c>
      <c r="DT26" s="60">
        <f t="shared" ca="1" si="33"/>
        <v>293.62066097878471</v>
      </c>
      <c r="DU26" s="60">
        <f t="shared" ca="1" si="33"/>
        <v>295.77880527036007</v>
      </c>
      <c r="DV26" s="60">
        <f t="shared" ca="1" si="33"/>
        <v>297.94372367473443</v>
      </c>
      <c r="DW26" s="60">
        <f t="shared" ca="1" si="33"/>
        <v>300.11543836858573</v>
      </c>
      <c r="DX26" s="60">
        <f t="shared" ca="1" si="33"/>
        <v>302.29397160119561</v>
      </c>
      <c r="DY26" s="60">
        <f t="shared" ca="1" si="33"/>
        <v>304.47934569468998</v>
      </c>
      <c r="DZ26" s="60">
        <f t="shared" ca="1" si="33"/>
        <v>306.67158304426113</v>
      </c>
      <c r="EA26" s="60">
        <f t="shared" ca="1" si="33"/>
        <v>308.87070611842557</v>
      </c>
      <c r="EB26" s="60">
        <f t="shared" ca="1" si="33"/>
        <v>311.07673745925979</v>
      </c>
      <c r="EC26" s="60">
        <f t="shared" ca="1" si="33"/>
        <v>313.28969968261839</v>
      </c>
      <c r="ED26" s="60">
        <f t="shared" ca="1" si="33"/>
        <v>315.50961547842257</v>
      </c>
      <c r="EE26" s="60">
        <f t="shared" ca="1" si="33"/>
        <v>317.73650761085167</v>
      </c>
      <c r="EF26" s="60">
        <f t="shared" ref="EF26:GQ26" ca="1" si="34">SUM(EF24:EF25)</f>
        <v>319.97039891861425</v>
      </c>
      <c r="EG26" s="60">
        <f t="shared" ca="1" si="34"/>
        <v>322.21131231519672</v>
      </c>
      <c r="EH26" s="60">
        <f t="shared" ca="1" si="34"/>
        <v>324.45927078909608</v>
      </c>
      <c r="EI26" s="60">
        <f t="shared" ca="1" si="34"/>
        <v>452.91493231183165</v>
      </c>
      <c r="EJ26" s="60">
        <f t="shared" ca="1" si="34"/>
        <v>455.17705020707763</v>
      </c>
      <c r="EK26" s="60">
        <f t="shared" ca="1" si="34"/>
        <v>457.44628259764897</v>
      </c>
      <c r="EL26" s="60">
        <f t="shared" ca="1" si="34"/>
        <v>459.7226527745363</v>
      </c>
      <c r="EM26" s="60">
        <f t="shared" ca="1" si="34"/>
        <v>462.00618410500607</v>
      </c>
      <c r="EN26" s="60">
        <f t="shared" ca="1" si="34"/>
        <v>464.29690003280035</v>
      </c>
      <c r="EO26" s="60">
        <f t="shared" ca="1" si="34"/>
        <v>466.59482407843001</v>
      </c>
      <c r="EP26" s="60">
        <f t="shared" ca="1" si="34"/>
        <v>468.89997983939725</v>
      </c>
      <c r="EQ26" s="60">
        <f t="shared" ca="1" si="34"/>
        <v>471.21239099045738</v>
      </c>
      <c r="ER26" s="60">
        <f t="shared" ca="1" si="34"/>
        <v>473.5320812838591</v>
      </c>
      <c r="ES26" s="60">
        <f t="shared" ca="1" si="34"/>
        <v>475.85907454963683</v>
      </c>
      <c r="ET26" s="60">
        <f t="shared" ca="1" si="34"/>
        <v>478.19339469580302</v>
      </c>
      <c r="EU26" s="60">
        <f t="shared" ca="1" si="34"/>
        <v>480.53506570867523</v>
      </c>
      <c r="EV26" s="60">
        <f t="shared" ca="1" si="34"/>
        <v>482.88411165306871</v>
      </c>
      <c r="EW26" s="60">
        <f t="shared" ca="1" si="34"/>
        <v>485.24055667258398</v>
      </c>
      <c r="EX26" s="60">
        <f t="shared" ca="1" si="34"/>
        <v>487.60442498988658</v>
      </c>
      <c r="EY26" s="60">
        <f t="shared" ca="1" si="34"/>
        <v>489.97574090690341</v>
      </c>
      <c r="EZ26" s="60">
        <f t="shared" ca="1" si="34"/>
        <v>492.35452880514578</v>
      </c>
      <c r="FA26" s="60">
        <f t="shared" ca="1" si="34"/>
        <v>494.74081314593639</v>
      </c>
      <c r="FB26" s="60">
        <f t="shared" ca="1" si="34"/>
        <v>497.13461847067583</v>
      </c>
      <c r="FC26" s="60">
        <f t="shared" ca="1" si="34"/>
        <v>499.53596940110845</v>
      </c>
      <c r="FD26" s="60">
        <f t="shared" ca="1" si="34"/>
        <v>501.94489063958059</v>
      </c>
      <c r="FE26" s="60">
        <f t="shared" ca="1" si="34"/>
        <v>504.36140696931932</v>
      </c>
      <c r="FF26" s="60">
        <f t="shared" ca="1" si="34"/>
        <v>506.78554325466843</v>
      </c>
      <c r="FG26" s="60">
        <f t="shared" ca="1" si="34"/>
        <v>509.21732444138547</v>
      </c>
      <c r="FH26" s="60">
        <f t="shared" ca="1" si="34"/>
        <v>511.6567755568903</v>
      </c>
      <c r="FI26" s="60">
        <f t="shared" ca="1" si="34"/>
        <v>514.10392171052285</v>
      </c>
      <c r="FJ26" s="60">
        <f t="shared" ca="1" si="34"/>
        <v>516.55878809384421</v>
      </c>
      <c r="FK26" s="60">
        <f t="shared" ca="1" si="34"/>
        <v>519.02139998087705</v>
      </c>
      <c r="FL26" s="60">
        <f t="shared" ca="1" si="34"/>
        <v>521.4917827283798</v>
      </c>
      <c r="FM26" s="60">
        <f t="shared" ca="1" si="34"/>
        <v>523.9699617761363</v>
      </c>
      <c r="FN26" s="60">
        <f t="shared" ca="1" si="34"/>
        <v>526.4559626471987</v>
      </c>
      <c r="FO26" s="60">
        <f t="shared" ca="1" si="34"/>
        <v>528.9498109481807</v>
      </c>
      <c r="FP26" s="60">
        <f t="shared" ca="1" si="34"/>
        <v>531.45153236952819</v>
      </c>
      <c r="FQ26" s="60">
        <f t="shared" ca="1" si="34"/>
        <v>533.96115268579001</v>
      </c>
      <c r="FR26" s="60">
        <f t="shared" ca="1" si="34"/>
        <v>536.47869775588811</v>
      </c>
      <c r="FS26" s="60">
        <f t="shared" ca="1" si="34"/>
        <v>539.00419352340646</v>
      </c>
      <c r="FT26" s="60">
        <f t="shared" ca="1" si="34"/>
        <v>541.53766601686084</v>
      </c>
      <c r="FU26" s="60">
        <f t="shared" ca="1" si="34"/>
        <v>544.07914134997486</v>
      </c>
      <c r="FV26" s="60">
        <f t="shared" ca="1" si="34"/>
        <v>546.62864572196702</v>
      </c>
      <c r="FW26" s="60">
        <f t="shared" ca="1" si="34"/>
        <v>549.18620541781775</v>
      </c>
      <c r="FX26" s="60">
        <f t="shared" ca="1" si="34"/>
        <v>551.75184680855727</v>
      </c>
      <c r="FY26" s="60">
        <f t="shared" ca="1" si="34"/>
        <v>554.32559635154939</v>
      </c>
      <c r="FZ26" s="60">
        <f t="shared" ca="1" si="34"/>
        <v>556.90748059078851</v>
      </c>
      <c r="GA26" s="60">
        <f t="shared" ca="1" si="34"/>
        <v>559.49752615714829</v>
      </c>
      <c r="GB26" s="60">
        <f t="shared" ca="1" si="34"/>
        <v>562.09575976867859</v>
      </c>
      <c r="GC26" s="60">
        <f t="shared" ca="1" si="34"/>
        <v>564.70220823092814</v>
      </c>
      <c r="GD26" s="60">
        <f t="shared" ca="1" si="34"/>
        <v>567.31689843715924</v>
      </c>
      <c r="GE26" s="60">
        <f t="shared" ca="1" si="34"/>
        <v>569.93985736870945</v>
      </c>
      <c r="GF26" s="60">
        <f t="shared" ca="1" si="34"/>
        <v>572.57111209524055</v>
      </c>
      <c r="GG26" s="60">
        <f t="shared" ca="1" si="34"/>
        <v>575.21068977501375</v>
      </c>
      <c r="GH26" s="60">
        <f t="shared" ca="1" si="34"/>
        <v>577.85861765521281</v>
      </c>
      <c r="GI26" s="60">
        <f t="shared" ca="1" si="34"/>
        <v>580.51492307222293</v>
      </c>
      <c r="GJ26" s="60">
        <f t="shared" ca="1" si="34"/>
        <v>583.17963345193266</v>
      </c>
      <c r="GK26" s="60">
        <f t="shared" ca="1" si="34"/>
        <v>585.85277630998667</v>
      </c>
      <c r="GL26" s="60">
        <f t="shared" ca="1" si="34"/>
        <v>588.53437925212165</v>
      </c>
      <c r="GM26" s="60">
        <f t="shared" ca="1" si="34"/>
        <v>591.22446997446423</v>
      </c>
      <c r="GN26" s="60">
        <f t="shared" ca="1" si="34"/>
        <v>593.92307626380011</v>
      </c>
      <c r="GO26" s="60">
        <f t="shared" ca="1" si="34"/>
        <v>596.63022599785927</v>
      </c>
      <c r="GP26" s="60">
        <f t="shared" ca="1" si="34"/>
        <v>599.3459471456772</v>
      </c>
      <c r="GQ26" s="60">
        <f t="shared" ca="1" si="34"/>
        <v>602.07026776782709</v>
      </c>
      <c r="GR26" s="60">
        <f t="shared" ref="GR26:IJ26" ca="1" si="35">SUM(GR24:GR25)</f>
        <v>604.80321601675143</v>
      </c>
      <c r="GS26" s="60">
        <f t="shared" ca="1" si="35"/>
        <v>607.54482013704512</v>
      </c>
      <c r="GT26" s="60">
        <f t="shared" ca="1" si="35"/>
        <v>610.29510846578808</v>
      </c>
      <c r="GU26" s="60">
        <f t="shared" ca="1" si="35"/>
        <v>613.05410943281549</v>
      </c>
      <c r="GV26" s="60">
        <f t="shared" ca="1" si="35"/>
        <v>615.82185156104106</v>
      </c>
      <c r="GW26" s="60">
        <f t="shared" ca="1" si="35"/>
        <v>618.59836346674501</v>
      </c>
      <c r="GX26" s="60">
        <f t="shared" ca="1" si="35"/>
        <v>621.38367385990568</v>
      </c>
      <c r="GY26" s="60">
        <f t="shared" ca="1" si="35"/>
        <v>624.17781154447925</v>
      </c>
      <c r="GZ26" s="60">
        <f t="shared" ca="1" si="35"/>
        <v>626.98080541871423</v>
      </c>
      <c r="HA26" s="60">
        <f t="shared" ca="1" si="35"/>
        <v>629.79268447546951</v>
      </c>
      <c r="HB26" s="60">
        <f t="shared" ca="1" si="35"/>
        <v>632.613477802538</v>
      </c>
      <c r="HC26" s="60">
        <f t="shared" ca="1" si="35"/>
        <v>635.44321458291233</v>
      </c>
      <c r="HD26" s="60">
        <f t="shared" ca="1" si="35"/>
        <v>638.28192409511757</v>
      </c>
      <c r="HE26" s="60">
        <f t="shared" ca="1" si="35"/>
        <v>641.12963571356363</v>
      </c>
      <c r="HF26" s="60">
        <f t="shared" ca="1" si="35"/>
        <v>643.98637890878217</v>
      </c>
      <c r="HG26" s="60">
        <f t="shared" ca="1" si="35"/>
        <v>646.85218324782727</v>
      </c>
      <c r="HH26" s="60">
        <f t="shared" ca="1" si="35"/>
        <v>649.72707839451209</v>
      </c>
      <c r="HI26" s="60">
        <f t="shared" ca="1" si="35"/>
        <v>652.61109410977883</v>
      </c>
      <c r="HJ26" s="60">
        <f t="shared" ca="1" si="35"/>
        <v>655.50426025200136</v>
      </c>
      <c r="HK26" s="60">
        <f t="shared" ca="1" si="35"/>
        <v>658.40660677728943</v>
      </c>
      <c r="HL26" s="60">
        <f t="shared" ca="1" si="35"/>
        <v>661.3181637398344</v>
      </c>
      <c r="HM26" s="60">
        <f t="shared" ca="1" si="35"/>
        <v>664.23896129220134</v>
      </c>
      <c r="HN26" s="60">
        <f t="shared" ca="1" si="35"/>
        <v>667.16902968567842</v>
      </c>
      <c r="HO26" s="60">
        <f t="shared" ca="1" si="35"/>
        <v>670.10839927059169</v>
      </c>
      <c r="HP26" s="60">
        <f t="shared" ca="1" si="35"/>
        <v>673.05710049662684</v>
      </c>
      <c r="HQ26" s="60">
        <f t="shared" ca="1" si="35"/>
        <v>676.01516391313646</v>
      </c>
      <c r="HR26" s="60">
        <f t="shared" ca="1" si="35"/>
        <v>678.98262016950957</v>
      </c>
      <c r="HS26" s="60">
        <f t="shared" ca="1" si="35"/>
        <v>681.95950001544384</v>
      </c>
      <c r="HT26" s="60">
        <f t="shared" ca="1" si="35"/>
        <v>684.94583430132377</v>
      </c>
      <c r="HU26" s="60">
        <f t="shared" ca="1" si="35"/>
        <v>687.94165397853612</v>
      </c>
      <c r="HV26" s="60">
        <f t="shared" ca="1" si="35"/>
        <v>690.94699009977512</v>
      </c>
      <c r="HW26" s="60">
        <f t="shared" ca="1" si="35"/>
        <v>693.96187381941354</v>
      </c>
      <c r="HX26" s="60">
        <f t="shared" ca="1" si="35"/>
        <v>696.98633639379125</v>
      </c>
      <c r="HY26" s="60">
        <f t="shared" ca="1" si="35"/>
        <v>700.02040918158968</v>
      </c>
      <c r="HZ26" s="60">
        <f t="shared" ca="1" si="35"/>
        <v>703.06412364413382</v>
      </c>
      <c r="IA26" s="60">
        <f t="shared" ca="1" si="35"/>
        <v>706.11751134578549</v>
      </c>
      <c r="IB26" s="60">
        <f t="shared" ca="1" si="35"/>
        <v>709.18060395419548</v>
      </c>
      <c r="IC26" s="60">
        <f t="shared" ca="1" si="35"/>
        <v>712.2534332407015</v>
      </c>
      <c r="ID26" s="60">
        <f t="shared" ca="1" si="35"/>
        <v>712.34234990736809</v>
      </c>
      <c r="IE26" s="60">
        <f t="shared" ca="1" si="35"/>
        <v>712.43126657403479</v>
      </c>
      <c r="IF26" s="60">
        <f t="shared" ca="1" si="35"/>
        <v>712.5201832407015</v>
      </c>
      <c r="IG26" s="60">
        <f t="shared" ca="1" si="35"/>
        <v>712.60909990736809</v>
      </c>
      <c r="IH26" s="60">
        <f t="shared" ca="1" si="35"/>
        <v>712.69801657403491</v>
      </c>
      <c r="II26" s="60">
        <f t="shared" ca="1" si="35"/>
        <v>712.7869332407015</v>
      </c>
      <c r="IJ26" s="60">
        <f t="shared" ca="1" si="35"/>
        <v>712.87584990736809</v>
      </c>
      <c r="IK26" s="60">
        <f ca="1">SUM(IK24:IK25)</f>
        <v>712.96476657403491</v>
      </c>
      <c r="IL26" s="60">
        <f ca="1">SUM(IL24:IL25)</f>
        <v>713.05368324069991</v>
      </c>
    </row>
    <row r="27" spans="2:246" s="3" customFormat="1" ht="12" customHeight="1" x14ac:dyDescent="0.2">
      <c r="B27" s="68" t="s">
        <v>220</v>
      </c>
      <c r="C27" s="72" t="s">
        <v>36</v>
      </c>
      <c r="D27" s="72"/>
      <c r="E27" s="67"/>
      <c r="F27" s="67"/>
      <c r="G27" s="69">
        <f ca="1">IFERROR(G26/G9,0)</f>
        <v>0</v>
      </c>
      <c r="H27" s="69">
        <f t="shared" ref="H27:BS27" ca="1" si="36">IFERROR(H26/H9,0)</f>
        <v>0</v>
      </c>
      <c r="I27" s="69">
        <f t="shared" ca="1" si="36"/>
        <v>0</v>
      </c>
      <c r="J27" s="69">
        <f t="shared" ca="1" si="36"/>
        <v>0</v>
      </c>
      <c r="K27" s="69">
        <f t="shared" ca="1" si="36"/>
        <v>0</v>
      </c>
      <c r="L27" s="69">
        <f t="shared" ca="1" si="36"/>
        <v>0</v>
      </c>
      <c r="M27" s="69">
        <f t="shared" ca="1" si="36"/>
        <v>0</v>
      </c>
      <c r="N27" s="69">
        <f t="shared" ca="1" si="36"/>
        <v>0</v>
      </c>
      <c r="O27" s="69">
        <f t="shared" ca="1" si="36"/>
        <v>0</v>
      </c>
      <c r="P27" s="69">
        <f t="shared" ca="1" si="36"/>
        <v>0</v>
      </c>
      <c r="Q27" s="69">
        <f t="shared" ca="1" si="36"/>
        <v>0</v>
      </c>
      <c r="R27" s="69">
        <f t="shared" ca="1" si="36"/>
        <v>0</v>
      </c>
      <c r="S27" s="69">
        <f t="shared" ca="1" si="36"/>
        <v>-4.1993326448867135E-3</v>
      </c>
      <c r="T27" s="69">
        <f t="shared" ca="1" si="36"/>
        <v>-4.07870035176986E-3</v>
      </c>
      <c r="U27" s="69">
        <f t="shared" ca="1" si="36"/>
        <v>-3.9584720068135473E-3</v>
      </c>
      <c r="V27" s="69">
        <f t="shared" ca="1" si="36"/>
        <v>-3.8357951004470438E-3</v>
      </c>
      <c r="W27" s="69">
        <f t="shared" ca="1" si="36"/>
        <v>-3.7135388228001359E-3</v>
      </c>
      <c r="X27" s="69">
        <f t="shared" ca="1" si="36"/>
        <v>-3.5917017350095798E-3</v>
      </c>
      <c r="Y27" s="69">
        <f t="shared" ca="1" si="36"/>
        <v>-3.4702824031226744E-3</v>
      </c>
      <c r="Z27" s="69">
        <f t="shared" ca="1" si="36"/>
        <v>-3.3492793980824495E-3</v>
      </c>
      <c r="AA27" s="69">
        <f t="shared" ca="1" si="36"/>
        <v>-3.2286912957099363E-3</v>
      </c>
      <c r="AB27" s="69">
        <f t="shared" ca="1" si="36"/>
        <v>-3.1085166766877232E-3</v>
      </c>
      <c r="AC27" s="69">
        <f t="shared" ca="1" si="36"/>
        <v>-2.9887541265421493E-3</v>
      </c>
      <c r="AD27" s="69">
        <f t="shared" ca="1" si="36"/>
        <v>-2.8694022356294539E-3</v>
      </c>
      <c r="AE27" s="69">
        <f t="shared" ca="1" si="36"/>
        <v>-2.7504595991175323E-3</v>
      </c>
      <c r="AF27" s="69">
        <f t="shared" ca="1" si="36"/>
        <v>-2.6319248169691307E-3</v>
      </c>
      <c r="AG27" s="69">
        <f t="shared" ca="1" si="36"/>
        <v>-2.5137964939272541E-3</v>
      </c>
      <c r="AH27" s="69">
        <f t="shared" ca="1" si="36"/>
        <v>-2.3960732394970557E-3</v>
      </c>
      <c r="AI27" s="69">
        <f t="shared" ca="1" si="36"/>
        <v>-2.2787536679308167E-3</v>
      </c>
      <c r="AJ27" s="69">
        <f t="shared" ca="1" si="36"/>
        <v>-2.1618363982112169E-3</v>
      </c>
      <c r="AK27" s="69">
        <f t="shared" ca="1" si="36"/>
        <v>-2.045320054035773E-3</v>
      </c>
      <c r="AL27" s="69">
        <f t="shared" ca="1" si="36"/>
        <v>-1.9292032637998602E-3</v>
      </c>
      <c r="AM27" s="69">
        <f t="shared" ca="1" si="36"/>
        <v>-1.813484660581322E-3</v>
      </c>
      <c r="AN27" s="69">
        <f t="shared" ca="1" si="36"/>
        <v>-1.6981628821252758E-3</v>
      </c>
      <c r="AO27" s="69">
        <f t="shared" ca="1" si="36"/>
        <v>-1.5832365708254496E-3</v>
      </c>
      <c r="AP27" s="69">
        <f t="shared" ca="1" si="36"/>
        <v>-1.4687043737123505E-3</v>
      </c>
      <c r="AQ27" s="69">
        <f t="shared" ca="1" si="36"/>
        <v>-1.3545649424341946E-3</v>
      </c>
      <c r="AR27" s="69">
        <f t="shared" ca="1" si="36"/>
        <v>-1.2408169332425189E-3</v>
      </c>
      <c r="AS27" s="69">
        <f t="shared" ca="1" si="36"/>
        <v>-1.1274590069767689E-3</v>
      </c>
      <c r="AT27" s="69">
        <f t="shared" ca="1" si="36"/>
        <v>-1.014489829047371E-3</v>
      </c>
      <c r="AU27" s="69">
        <f t="shared" ca="1" si="36"/>
        <v>-9.0190806942191178E-4</v>
      </c>
      <c r="AV27" s="69">
        <f t="shared" ca="1" si="36"/>
        <v>-7.8971240260839414E-4</v>
      </c>
      <c r="AW27" s="69">
        <f t="shared" ca="1" si="36"/>
        <v>-6.7790150763935401E-4</v>
      </c>
      <c r="AX27" s="69">
        <f t="shared" ca="1" si="36"/>
        <v>-5.664740680582644E-4</v>
      </c>
      <c r="AY27" s="69">
        <f t="shared" ca="1" si="36"/>
        <v>-4.5542877190281837E-4</v>
      </c>
      <c r="AZ27" s="69">
        <f t="shared" ca="1" si="36"/>
        <v>-3.4476431168971392E-4</v>
      </c>
      <c r="BA27" s="69">
        <f t="shared" ca="1" si="36"/>
        <v>-2.3447938439895353E-4</v>
      </c>
      <c r="BB27" s="69">
        <f t="shared" ca="1" si="36"/>
        <v>-1.2457269146007684E-4</v>
      </c>
      <c r="BC27" s="69">
        <f t="shared" ca="1" si="36"/>
        <v>6.5302939907388525E-3</v>
      </c>
      <c r="BD27" s="69">
        <f t="shared" ca="1" si="36"/>
        <v>6.5853587781086621E-3</v>
      </c>
      <c r="BE27" s="69">
        <f t="shared" ca="1" si="36"/>
        <v>6.640231153560717E-3</v>
      </c>
      <c r="BF27" s="69">
        <f t="shared" ca="1" si="36"/>
        <v>6.69491178649218E-3</v>
      </c>
      <c r="BG27" s="69">
        <f t="shared" ca="1" si="36"/>
        <v>6.7494013439812874E-3</v>
      </c>
      <c r="BH27" s="69">
        <f t="shared" ca="1" si="36"/>
        <v>6.8037004907934677E-3</v>
      </c>
      <c r="BI27" s="69">
        <f t="shared" ca="1" si="36"/>
        <v>6.8578098893909223E-3</v>
      </c>
      <c r="BJ27" s="69">
        <f t="shared" ca="1" si="36"/>
        <v>6.9117301999395029E-3</v>
      </c>
      <c r="BK27" s="69">
        <f t="shared" ca="1" si="36"/>
        <v>6.9654620803176852E-3</v>
      </c>
      <c r="BL27" s="69">
        <f t="shared" ca="1" si="36"/>
        <v>7.0190061861235388E-3</v>
      </c>
      <c r="BM27" s="69">
        <f t="shared" ca="1" si="36"/>
        <v>7.0723631706822885E-3</v>
      </c>
      <c r="BN27" s="69">
        <f t="shared" ca="1" si="36"/>
        <v>7.1255336850563492E-3</v>
      </c>
      <c r="BO27" s="69">
        <f t="shared" ca="1" si="36"/>
        <v>7.1785183780502596E-3</v>
      </c>
      <c r="BP27" s="69">
        <f t="shared" ca="1" si="36"/>
        <v>7.2313178962203186E-3</v>
      </c>
      <c r="BQ27" s="69">
        <f t="shared" ca="1" si="36"/>
        <v>7.2839328838821228E-3</v>
      </c>
      <c r="BR27" s="69">
        <f t="shared" ca="1" si="36"/>
        <v>7.336363983117487E-3</v>
      </c>
      <c r="BS27" s="69">
        <f t="shared" ca="1" si="36"/>
        <v>7.3886118337828238E-3</v>
      </c>
      <c r="BT27" s="69">
        <f t="shared" ref="BT27:EE27" ca="1" si="37">IFERROR(BT26/BT9,0)</f>
        <v>7.4406770735174861E-3</v>
      </c>
      <c r="BU27" s="69">
        <f t="shared" ca="1" si="37"/>
        <v>7.492560337749931E-3</v>
      </c>
      <c r="BV27" s="69">
        <f t="shared" ca="1" si="37"/>
        <v>7.5442622597060808E-3</v>
      </c>
      <c r="BW27" s="69">
        <f t="shared" ca="1" si="37"/>
        <v>7.5957834704172764E-3</v>
      </c>
      <c r="BX27" s="69">
        <f t="shared" ca="1" si="37"/>
        <v>7.6471245987271615E-3</v>
      </c>
      <c r="BY27" s="69">
        <f t="shared" ca="1" si="37"/>
        <v>7.6982862712999776E-3</v>
      </c>
      <c r="BZ27" s="69">
        <f t="shared" ca="1" si="37"/>
        <v>7.7492691126276334E-3</v>
      </c>
      <c r="CA27" s="69">
        <f t="shared" ca="1" si="37"/>
        <v>7.8000737450371511E-3</v>
      </c>
      <c r="CB27" s="69">
        <f t="shared" ca="1" si="37"/>
        <v>7.1307593420517155E-3</v>
      </c>
      <c r="CC27" s="69">
        <f t="shared" ca="1" si="37"/>
        <v>7.1726918595089641E-3</v>
      </c>
      <c r="CD27" s="69">
        <f t="shared" ca="1" si="37"/>
        <v>7.2144774915832814E-3</v>
      </c>
      <c r="CE27" s="69">
        <f t="shared" ca="1" si="37"/>
        <v>7.256116750387346E-3</v>
      </c>
      <c r="CF27" s="69">
        <f t="shared" ca="1" si="37"/>
        <v>7.2976101462553806E-3</v>
      </c>
      <c r="CG27" s="69">
        <f t="shared" ca="1" si="37"/>
        <v>7.3389581877497086E-3</v>
      </c>
      <c r="CH27" s="69">
        <f t="shared" ca="1" si="37"/>
        <v>7.3801613816672339E-3</v>
      </c>
      <c r="CI27" s="69">
        <f t="shared" ca="1" si="37"/>
        <v>7.4212202330444978E-3</v>
      </c>
      <c r="CJ27" s="69">
        <f t="shared" ca="1" si="37"/>
        <v>7.4621352451650176E-3</v>
      </c>
      <c r="CK27" s="69">
        <f t="shared" ca="1" si="37"/>
        <v>7.5029069195639893E-3</v>
      </c>
      <c r="CL27" s="69">
        <f t="shared" ca="1" si="37"/>
        <v>7.5435357560358031E-3</v>
      </c>
      <c r="CM27" s="69">
        <f t="shared" ca="1" si="37"/>
        <v>7.5840222526386723E-3</v>
      </c>
      <c r="CN27" s="69">
        <f t="shared" ca="1" si="37"/>
        <v>7.6243669057019167E-3</v>
      </c>
      <c r="CO27" s="69">
        <f t="shared" ca="1" si="37"/>
        <v>7.6645702098309442E-3</v>
      </c>
      <c r="CP27" s="69">
        <f t="shared" ca="1" si="37"/>
        <v>7.7046326579134159E-3</v>
      </c>
      <c r="CQ27" s="69">
        <f t="shared" ca="1" si="37"/>
        <v>7.7445547411261794E-3</v>
      </c>
      <c r="CR27" s="69">
        <f t="shared" ca="1" si="37"/>
        <v>7.7843369489393154E-3</v>
      </c>
      <c r="CS27" s="69">
        <f t="shared" ca="1" si="37"/>
        <v>7.823979769123645E-3</v>
      </c>
      <c r="CT27" s="69">
        <f t="shared" ca="1" si="37"/>
        <v>7.8634836877563476E-3</v>
      </c>
      <c r="CU27" s="69">
        <f t="shared" ca="1" si="37"/>
        <v>7.902849189225989E-3</v>
      </c>
      <c r="CV27" s="69">
        <f t="shared" ca="1" si="37"/>
        <v>7.9420767562392806E-3</v>
      </c>
      <c r="CW27" s="69">
        <f t="shared" ca="1" si="37"/>
        <v>7.981166869826457E-3</v>
      </c>
      <c r="CX27" s="69">
        <f t="shared" ca="1" si="37"/>
        <v>8.0201200093471016E-3</v>
      </c>
      <c r="CY27" s="69">
        <f t="shared" ca="1" si="37"/>
        <v>8.05893665249598E-3</v>
      </c>
      <c r="CZ27" s="69">
        <f t="shared" ca="1" si="37"/>
        <v>8.0976172753085829E-3</v>
      </c>
      <c r="DA27" s="69">
        <f t="shared" ca="1" si="37"/>
        <v>8.1361623521679326E-3</v>
      </c>
      <c r="DB27" s="69">
        <f t="shared" ca="1" si="37"/>
        <v>8.1745723558081379E-3</v>
      </c>
      <c r="DC27" s="69">
        <f t="shared" ca="1" si="37"/>
        <v>8.2128477573227988E-3</v>
      </c>
      <c r="DD27" s="69">
        <f t="shared" ca="1" si="37"/>
        <v>8.2509890261683351E-3</v>
      </c>
      <c r="DE27" s="69">
        <f t="shared" ca="1" si="37"/>
        <v>8.2889966301709032E-3</v>
      </c>
      <c r="DF27" s="69">
        <f t="shared" ca="1" si="37"/>
        <v>8.3268710355320855E-3</v>
      </c>
      <c r="DG27" s="69">
        <f t="shared" ca="1" si="37"/>
        <v>8.3646127068335002E-3</v>
      </c>
      <c r="DH27" s="69">
        <f t="shared" ca="1" si="37"/>
        <v>8.402222107043519E-3</v>
      </c>
      <c r="DI27" s="69">
        <f t="shared" ca="1" si="37"/>
        <v>8.4396996975225243E-3</v>
      </c>
      <c r="DJ27" s="69">
        <f t="shared" ca="1" si="37"/>
        <v>8.4770459380285237E-3</v>
      </c>
      <c r="DK27" s="69">
        <f t="shared" ca="1" si="37"/>
        <v>8.5142612867216555E-3</v>
      </c>
      <c r="DL27" s="69">
        <f t="shared" ca="1" si="37"/>
        <v>8.551346200171471E-3</v>
      </c>
      <c r="DM27" s="69">
        <f t="shared" ca="1" si="37"/>
        <v>8.5883011333613059E-3</v>
      </c>
      <c r="DN27" s="69">
        <f t="shared" ca="1" si="37"/>
        <v>8.6251265396940328E-3</v>
      </c>
      <c r="DO27" s="69">
        <f t="shared" ca="1" si="37"/>
        <v>8.6618228709975011E-3</v>
      </c>
      <c r="DP27" s="69">
        <f t="shared" ca="1" si="37"/>
        <v>8.6983905775300917E-3</v>
      </c>
      <c r="DQ27" s="69">
        <f t="shared" ca="1" si="37"/>
        <v>8.7348301079857912E-3</v>
      </c>
      <c r="DR27" s="69">
        <f t="shared" ca="1" si="37"/>
        <v>8.7711419095006515E-3</v>
      </c>
      <c r="DS27" s="69">
        <f t="shared" ca="1" si="37"/>
        <v>8.8073264276564023E-3</v>
      </c>
      <c r="DT27" s="69">
        <f t="shared" ca="1" si="37"/>
        <v>8.8433841064875455E-3</v>
      </c>
      <c r="DU27" s="69">
        <f t="shared" ca="1" si="37"/>
        <v>8.8793153884857597E-3</v>
      </c>
      <c r="DV27" s="69">
        <f t="shared" ca="1" si="37"/>
        <v>8.9151207146058262E-3</v>
      </c>
      <c r="DW27" s="69">
        <f t="shared" ca="1" si="37"/>
        <v>8.9508005242702401E-3</v>
      </c>
      <c r="DX27" s="69">
        <f t="shared" ca="1" si="37"/>
        <v>8.9863552553749795E-3</v>
      </c>
      <c r="DY27" s="69">
        <f t="shared" ca="1" si="37"/>
        <v>9.0217853442948817E-3</v>
      </c>
      <c r="DZ27" s="69">
        <f t="shared" ca="1" si="37"/>
        <v>9.0570912258884275E-3</v>
      </c>
      <c r="EA27" s="69">
        <f t="shared" ca="1" si="37"/>
        <v>9.0922733335035283E-3</v>
      </c>
      <c r="EB27" s="69">
        <f t="shared" ca="1" si="37"/>
        <v>9.1273320989826382E-3</v>
      </c>
      <c r="EC27" s="69">
        <f t="shared" ca="1" si="37"/>
        <v>9.1622679526672957E-3</v>
      </c>
      <c r="ED27" s="69">
        <f t="shared" ca="1" si="37"/>
        <v>9.1970813234046947E-3</v>
      </c>
      <c r="EE27" s="69">
        <f t="shared" ca="1" si="37"/>
        <v>9.2317726385513707E-3</v>
      </c>
      <c r="EF27" s="69">
        <f t="shared" ref="EF27:GQ27" ca="1" si="38">IFERROR(EF26/EF9,0)</f>
        <v>9.2663423239791737E-3</v>
      </c>
      <c r="EG27" s="69">
        <f t="shared" ca="1" si="38"/>
        <v>9.300790804080545E-3</v>
      </c>
      <c r="EH27" s="69">
        <f t="shared" ca="1" si="38"/>
        <v>9.335118501773286E-3</v>
      </c>
      <c r="EI27" s="69">
        <f t="shared" ca="1" si="38"/>
        <v>1.2988435497532282E-2</v>
      </c>
      <c r="EJ27" s="69">
        <f t="shared" ca="1" si="38"/>
        <v>1.3010713530799575E-2</v>
      </c>
      <c r="EK27" s="69">
        <f t="shared" ca="1" si="38"/>
        <v>1.303291057624203E-2</v>
      </c>
      <c r="EL27" s="69">
        <f t="shared" ca="1" si="38"/>
        <v>1.3055026925188723E-2</v>
      </c>
      <c r="EM27" s="69">
        <f t="shared" ca="1" si="38"/>
        <v>1.3077062867930558E-2</v>
      </c>
      <c r="EN27" s="69">
        <f t="shared" ca="1" si="38"/>
        <v>1.3099018693722549E-2</v>
      </c>
      <c r="EO27" s="69">
        <f t="shared" ca="1" si="38"/>
        <v>1.3120894690788693E-2</v>
      </c>
      <c r="EP27" s="69">
        <f t="shared" ca="1" si="38"/>
        <v>1.3142691146324815E-2</v>
      </c>
      <c r="EQ27" s="69">
        <f t="shared" ca="1" si="38"/>
        <v>1.3164408346502461E-2</v>
      </c>
      <c r="ER27" s="69">
        <f t="shared" ca="1" si="38"/>
        <v>1.3186046576472203E-2</v>
      </c>
      <c r="ES27" s="69">
        <f t="shared" ca="1" si="38"/>
        <v>1.3207606120368302E-2</v>
      </c>
      <c r="ET27" s="69">
        <f t="shared" ca="1" si="38"/>
        <v>1.3229087261310595E-2</v>
      </c>
      <c r="EU27" s="69">
        <f t="shared" ca="1" si="38"/>
        <v>1.3250490281410066E-2</v>
      </c>
      <c r="EV27" s="69">
        <f t="shared" ca="1" si="38"/>
        <v>1.3271815461770654E-2</v>
      </c>
      <c r="EW27" s="69">
        <f t="shared" ca="1" si="38"/>
        <v>1.3293063082493676E-2</v>
      </c>
      <c r="EX27" s="69">
        <f t="shared" ca="1" si="38"/>
        <v>1.3314233422681952E-2</v>
      </c>
      <c r="EY27" s="69">
        <f t="shared" ca="1" si="38"/>
        <v>1.3335326760441663E-2</v>
      </c>
      <c r="EZ27" s="69">
        <f t="shared" ca="1" si="38"/>
        <v>1.3356343372887587E-2</v>
      </c>
      <c r="FA27" s="69">
        <f t="shared" ca="1" si="38"/>
        <v>1.3377283536145711E-2</v>
      </c>
      <c r="FB27" s="69">
        <f t="shared" ca="1" si="38"/>
        <v>1.3398147525356868E-2</v>
      </c>
      <c r="FC27" s="69">
        <f t="shared" ca="1" si="38"/>
        <v>1.3418935614680334E-2</v>
      </c>
      <c r="FD27" s="69">
        <f t="shared" ca="1" si="38"/>
        <v>1.3439648077297169E-2</v>
      </c>
      <c r="FE27" s="69">
        <f t="shared" ca="1" si="38"/>
        <v>1.3460285185414081E-2</v>
      </c>
      <c r="FF27" s="69">
        <f t="shared" ca="1" si="38"/>
        <v>1.3480847210266106E-2</v>
      </c>
      <c r="FG27" s="69">
        <f t="shared" ca="1" si="38"/>
        <v>1.3501334422120894E-2</v>
      </c>
      <c r="FH27" s="69">
        <f t="shared" ca="1" si="38"/>
        <v>1.3521747090281656E-2</v>
      </c>
      <c r="FI27" s="69">
        <f t="shared" ca="1" si="38"/>
        <v>1.354208548309032E-2</v>
      </c>
      <c r="FJ27" s="69">
        <f t="shared" ca="1" si="38"/>
        <v>1.3562349867931818E-2</v>
      </c>
      <c r="FK27" s="69">
        <f t="shared" ca="1" si="38"/>
        <v>1.3582540511236698E-2</v>
      </c>
      <c r="FL27" s="69">
        <f t="shared" ca="1" si="38"/>
        <v>1.3602657678484644E-2</v>
      </c>
      <c r="FM27" s="69">
        <f t="shared" ca="1" si="38"/>
        <v>1.3622701634208308E-2</v>
      </c>
      <c r="FN27" s="69">
        <f t="shared" ca="1" si="38"/>
        <v>1.3642672641995927E-2</v>
      </c>
      <c r="FO27" s="69">
        <f t="shared" ca="1" si="38"/>
        <v>1.3662570964495201E-2</v>
      </c>
      <c r="FP27" s="69">
        <f t="shared" ca="1" si="38"/>
        <v>1.3682396863416555E-2</v>
      </c>
      <c r="FQ27" s="69">
        <f t="shared" ca="1" si="38"/>
        <v>1.3702150599536349E-2</v>
      </c>
      <c r="FR27" s="69">
        <f t="shared" ca="1" si="38"/>
        <v>1.3721832432700075E-2</v>
      </c>
      <c r="FS27" s="69">
        <f t="shared" ca="1" si="38"/>
        <v>1.3741442621825964E-2</v>
      </c>
      <c r="FT27" s="69">
        <f t="shared" ca="1" si="38"/>
        <v>1.3760981424908088E-2</v>
      </c>
      <c r="FU27" s="69">
        <f t="shared" ca="1" si="38"/>
        <v>1.3780449099019583E-2</v>
      </c>
      <c r="FV27" s="69">
        <f t="shared" ca="1" si="38"/>
        <v>1.3799845900316118E-2</v>
      </c>
      <c r="FW27" s="69">
        <f t="shared" ca="1" si="38"/>
        <v>1.3819172084038824E-2</v>
      </c>
      <c r="FX27" s="69">
        <f t="shared" ca="1" si="38"/>
        <v>1.3838427904517708E-2</v>
      </c>
      <c r="FY27" s="69">
        <f t="shared" ca="1" si="38"/>
        <v>1.385761361517493E-2</v>
      </c>
      <c r="FZ27" s="69">
        <f t="shared" ca="1" si="38"/>
        <v>1.3876729468528399E-2</v>
      </c>
      <c r="GA27" s="69">
        <f t="shared" ca="1" si="38"/>
        <v>1.3895775716194074E-2</v>
      </c>
      <c r="GB27" s="69">
        <f t="shared" ca="1" si="38"/>
        <v>1.3914752608889507E-2</v>
      </c>
      <c r="GC27" s="69">
        <f t="shared" ca="1" si="38"/>
        <v>1.3933660396437921E-2</v>
      </c>
      <c r="GD27" s="69">
        <f t="shared" ca="1" si="38"/>
        <v>1.3952499327769624E-2</v>
      </c>
      <c r="GE27" s="69">
        <f t="shared" ca="1" si="38"/>
        <v>1.3971269650927001E-2</v>
      </c>
      <c r="GF27" s="69">
        <f t="shared" ca="1" si="38"/>
        <v>1.3989971613066698E-2</v>
      </c>
      <c r="GG27" s="69">
        <f t="shared" ca="1" si="38"/>
        <v>1.4008605460462413E-2</v>
      </c>
      <c r="GH27" s="69">
        <f t="shared" ca="1" si="38"/>
        <v>1.4027171438508845E-2</v>
      </c>
      <c r="GI27" s="69">
        <f t="shared" ca="1" si="38"/>
        <v>1.4045669791724506E-2</v>
      </c>
      <c r="GJ27" s="69">
        <f t="shared" ca="1" si="38"/>
        <v>1.4064100763755048E-2</v>
      </c>
      <c r="GK27" s="69">
        <f t="shared" ca="1" si="38"/>
        <v>1.4082464597375418E-2</v>
      </c>
      <c r="GL27" s="69">
        <f t="shared" ca="1" si="38"/>
        <v>1.4100761534493937E-2</v>
      </c>
      <c r="GM27" s="69">
        <f t="shared" ca="1" si="38"/>
        <v>1.4118991816155438E-2</v>
      </c>
      <c r="GN27" s="69">
        <f t="shared" ca="1" si="38"/>
        <v>1.4137155682543695E-2</v>
      </c>
      <c r="GO27" s="69">
        <f t="shared" ca="1" si="38"/>
        <v>1.4155253372984209E-2</v>
      </c>
      <c r="GP27" s="69">
        <f t="shared" ca="1" si="38"/>
        <v>1.4173285125948731E-2</v>
      </c>
      <c r="GQ27" s="69">
        <f t="shared" ca="1" si="38"/>
        <v>1.4191251179056737E-2</v>
      </c>
      <c r="GR27" s="69">
        <f t="shared" ref="GR27:IJ27" ca="1" si="39">IFERROR(GR26/GR9,0)</f>
        <v>1.4209151769079187E-2</v>
      </c>
      <c r="GS27" s="69">
        <f t="shared" ca="1" si="39"/>
        <v>1.4226987131941119E-2</v>
      </c>
      <c r="GT27" s="69">
        <f t="shared" ca="1" si="39"/>
        <v>1.4244757502725382E-2</v>
      </c>
      <c r="GU27" s="69">
        <f t="shared" ca="1" si="39"/>
        <v>1.4262463115674851E-2</v>
      </c>
      <c r="GV27" s="69">
        <f t="shared" ca="1" si="39"/>
        <v>1.4280104204195865E-2</v>
      </c>
      <c r="GW27" s="69">
        <f t="shared" ca="1" si="39"/>
        <v>1.4297681000860802E-2</v>
      </c>
      <c r="GX27" s="69">
        <f t="shared" ca="1" si="39"/>
        <v>1.4315193737411644E-2</v>
      </c>
      <c r="GY27" s="69">
        <f t="shared" ca="1" si="39"/>
        <v>1.433264264476229E-2</v>
      </c>
      <c r="GZ27" s="69">
        <f t="shared" ca="1" si="39"/>
        <v>1.4350027953001651E-2</v>
      </c>
      <c r="HA27" s="69">
        <f t="shared" ca="1" si="39"/>
        <v>1.4367349891396793E-2</v>
      </c>
      <c r="HB27" s="69">
        <f t="shared" ca="1" si="39"/>
        <v>1.438460868839616E-2</v>
      </c>
      <c r="HC27" s="69">
        <f t="shared" ca="1" si="39"/>
        <v>1.440180457163146E-2</v>
      </c>
      <c r="HD27" s="69">
        <f t="shared" ca="1" si="39"/>
        <v>1.441893776792103E-2</v>
      </c>
      <c r="HE27" s="69">
        <f t="shared" ca="1" si="39"/>
        <v>1.443600850327363E-2</v>
      </c>
      <c r="HF27" s="69">
        <f t="shared" ca="1" si="39"/>
        <v>1.4453017002889564E-2</v>
      </c>
      <c r="HG27" s="69">
        <f t="shared" ca="1" si="39"/>
        <v>1.446996349116548E-2</v>
      </c>
      <c r="HH27" s="69">
        <f t="shared" ca="1" si="39"/>
        <v>1.4486848191695458E-2</v>
      </c>
      <c r="HI27" s="69">
        <f t="shared" ca="1" si="39"/>
        <v>1.4503671327275027E-2</v>
      </c>
      <c r="HJ27" s="69">
        <f t="shared" ca="1" si="39"/>
        <v>1.4520433119903656E-2</v>
      </c>
      <c r="HK27" s="69">
        <f t="shared" ca="1" si="39"/>
        <v>1.4537133790787263E-2</v>
      </c>
      <c r="HL27" s="69">
        <f t="shared" ca="1" si="39"/>
        <v>1.455377356034159E-2</v>
      </c>
      <c r="HM27" s="69">
        <f t="shared" ca="1" si="39"/>
        <v>1.4570352648194366E-2</v>
      </c>
      <c r="HN27" s="69">
        <f t="shared" ca="1" si="39"/>
        <v>1.4586871273188709E-2</v>
      </c>
      <c r="HO27" s="69">
        <f t="shared" ca="1" si="39"/>
        <v>1.4603329653385715E-2</v>
      </c>
      <c r="HP27" s="69">
        <f t="shared" ca="1" si="39"/>
        <v>1.4619728006067175E-2</v>
      </c>
      <c r="HQ27" s="69">
        <f t="shared" ca="1" si="39"/>
        <v>1.4636066547737969E-2</v>
      </c>
      <c r="HR27" s="69">
        <f t="shared" ca="1" si="39"/>
        <v>1.4652345494129738E-2</v>
      </c>
      <c r="HS27" s="69">
        <f t="shared" ca="1" si="39"/>
        <v>1.4668565060202435E-2</v>
      </c>
      <c r="HT27" s="69">
        <f t="shared" ca="1" si="39"/>
        <v>1.4684725460148146E-2</v>
      </c>
      <c r="HU27" s="69">
        <f t="shared" ca="1" si="39"/>
        <v>1.4700826907393494E-2</v>
      </c>
      <c r="HV27" s="69">
        <f t="shared" ca="1" si="39"/>
        <v>1.4716869614601818E-2</v>
      </c>
      <c r="HW27" s="69">
        <f t="shared" ca="1" si="39"/>
        <v>1.4732853793676731E-2</v>
      </c>
      <c r="HX27" s="69">
        <f t="shared" ca="1" si="39"/>
        <v>1.4748779655763846E-2</v>
      </c>
      <c r="HY27" s="69">
        <f t="shared" ca="1" si="39"/>
        <v>1.4764647411254357E-2</v>
      </c>
      <c r="HZ27" s="69">
        <f t="shared" ca="1" si="39"/>
        <v>1.4780457269787004E-2</v>
      </c>
      <c r="IA27" s="69">
        <f t="shared" ca="1" si="39"/>
        <v>1.4796209440251935E-2</v>
      </c>
      <c r="IB27" s="69">
        <f t="shared" ca="1" si="39"/>
        <v>1.4811904130791587E-2</v>
      </c>
      <c r="IC27" s="69">
        <f t="shared" ca="1" si="39"/>
        <v>1.4827541548804604E-2</v>
      </c>
      <c r="ID27" s="69">
        <f t="shared" ca="1" si="39"/>
        <v>1.4829392597192509E-2</v>
      </c>
      <c r="IE27" s="69">
        <f t="shared" ca="1" si="39"/>
        <v>1.4831243645580416E-2</v>
      </c>
      <c r="IF27" s="69">
        <f t="shared" ca="1" si="39"/>
        <v>1.4833094693968324E-2</v>
      </c>
      <c r="IG27" s="69">
        <f t="shared" ca="1" si="39"/>
        <v>1.4834945742356229E-2</v>
      </c>
      <c r="IH27" s="69">
        <f t="shared" ca="1" si="39"/>
        <v>1.483679679074414E-2</v>
      </c>
      <c r="II27" s="69">
        <f t="shared" ca="1" si="39"/>
        <v>1.4838647839132043E-2</v>
      </c>
      <c r="IJ27" s="69">
        <f t="shared" ca="1" si="39"/>
        <v>1.4840498887519949E-2</v>
      </c>
      <c r="IK27" s="69">
        <f ca="1">IFERROR(IK26/IK9,0)</f>
        <v>1.4842349935907859E-2</v>
      </c>
      <c r="IL27" s="69">
        <f ca="1">IFERROR(IL26/IL9,0)</f>
        <v>1.484420098429573E-2</v>
      </c>
    </row>
    <row r="28" spans="2:246" ht="12" customHeight="1" x14ac:dyDescent="0.3">
      <c r="D28" s="73"/>
    </row>
    <row r="29" spans="2:246" s="2" customFormat="1" ht="12" customHeight="1" thickBot="1" x14ac:dyDescent="0.25">
      <c r="B29" s="40" t="s">
        <v>221</v>
      </c>
      <c r="C29" s="49"/>
      <c r="D29" s="49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</row>
    <row r="30" spans="2:246" ht="12" customHeight="1" x14ac:dyDescent="0.3">
      <c r="B30" s="42" t="s">
        <v>222</v>
      </c>
    </row>
    <row r="31" spans="2:246" ht="12" customHeight="1" x14ac:dyDescent="0.3">
      <c r="B31" s="4" t="s">
        <v>223</v>
      </c>
      <c r="C31" s="13" t="s">
        <v>283</v>
      </c>
      <c r="G31" s="59">
        <f ca="1">SUM(DA!G50,DA!G103 )-G35</f>
        <v>0</v>
      </c>
      <c r="H31" s="59">
        <f ca="1">SUM(DA!H50,DA!H103 )-H35</f>
        <v>0</v>
      </c>
      <c r="I31" s="59">
        <f ca="1">SUM(DA!I50,DA!I103 )-I35</f>
        <v>0</v>
      </c>
      <c r="J31" s="59">
        <f ca="1">SUM(DA!J50,DA!J103 )-J35</f>
        <v>0</v>
      </c>
      <c r="K31" s="59">
        <f ca="1">SUM(DA!K50,DA!K103 )-K35</f>
        <v>0</v>
      </c>
      <c r="L31" s="59">
        <f ca="1">SUM(DA!L50,DA!L103 )-L35</f>
        <v>0</v>
      </c>
      <c r="M31" s="59">
        <f ca="1">SUM(DA!M50,DA!M103 )-M35</f>
        <v>0</v>
      </c>
      <c r="N31" s="59">
        <f ca="1">SUM(DA!N50,DA!N103 )-N35</f>
        <v>0</v>
      </c>
      <c r="O31" s="59">
        <f ca="1">SUM(DA!O50,DA!O103 )-O35</f>
        <v>0</v>
      </c>
      <c r="P31" s="59">
        <f ca="1">SUM(DA!P50,DA!P103 )-P35</f>
        <v>0</v>
      </c>
      <c r="Q31" s="59">
        <f ca="1">SUM(DA!Q50,DA!Q103 )-Q35</f>
        <v>0</v>
      </c>
      <c r="R31" s="59">
        <f ca="1">SUM(DA!R50,DA!R103 )-R35</f>
        <v>50666.666666666664</v>
      </c>
      <c r="S31" s="59">
        <f ca="1">SUM(DA!S50,DA!S103 )-S35</f>
        <v>50265.107212475632</v>
      </c>
      <c r="T31" s="59">
        <f ca="1">SUM(DA!T50,DA!T103 )-T35</f>
        <v>49863.547758284607</v>
      </c>
      <c r="U31" s="59">
        <f ca="1">SUM(DA!U50,DA!U103 )-U35</f>
        <v>49461.988304093567</v>
      </c>
      <c r="V31" s="59">
        <f ca="1">SUM(DA!V50,DA!V103 )-V35</f>
        <v>49060.428849902535</v>
      </c>
      <c r="W31" s="59">
        <f ca="1">SUM(DA!W50,DA!W103 )-W35</f>
        <v>48658.869395711496</v>
      </c>
      <c r="X31" s="59">
        <f ca="1">SUM(DA!X50,DA!X103 )-X35</f>
        <v>48257.309941520463</v>
      </c>
      <c r="Y31" s="59">
        <f ca="1">SUM(DA!Y50,DA!Y103 )-Y35</f>
        <v>47855.750487329438</v>
      </c>
      <c r="Z31" s="59">
        <f ca="1">SUM(DA!Z50,DA!Z103 )-Z35</f>
        <v>47454.191033138392</v>
      </c>
      <c r="AA31" s="59">
        <f ca="1">SUM(DA!AA50,DA!AA103 )-AA35</f>
        <v>47052.631578947367</v>
      </c>
      <c r="AB31" s="59">
        <f ca="1">SUM(DA!AB50,DA!AB103 )-AB35</f>
        <v>46651.072124756334</v>
      </c>
      <c r="AC31" s="59">
        <f ca="1">SUM(DA!AC50,DA!AC103 )-AC35</f>
        <v>46249.512670565309</v>
      </c>
      <c r="AD31" s="59">
        <f ca="1">SUM(DA!AD50,DA!AD103 )-AD35</f>
        <v>45847.953216374277</v>
      </c>
      <c r="AE31" s="59">
        <f ca="1">SUM(DA!AE50,DA!AE103 )-AE35</f>
        <v>45446.39376218323</v>
      </c>
      <c r="AF31" s="59">
        <f ca="1">SUM(DA!AF50,DA!AF103 )-AF35</f>
        <v>45044.834307992191</v>
      </c>
      <c r="AG31" s="59">
        <f ca="1">SUM(DA!AG50,DA!AG103 )-AG35</f>
        <v>44643.274853801166</v>
      </c>
      <c r="AH31" s="59">
        <f ca="1">SUM(DA!AH50,DA!AH103 )-AH35</f>
        <v>44241.715399610133</v>
      </c>
      <c r="AI31" s="59">
        <f ca="1">SUM(DA!AI50,DA!AI103 )-AI35</f>
        <v>43840.155945419101</v>
      </c>
      <c r="AJ31" s="59">
        <f ca="1">SUM(DA!AJ50,DA!AJ103 )-AJ35</f>
        <v>43438.596491228069</v>
      </c>
      <c r="AK31" s="59">
        <f ca="1">SUM(DA!AK50,DA!AK103 )-AK35</f>
        <v>43037.037037037036</v>
      </c>
      <c r="AL31" s="59">
        <f ca="1">SUM(DA!AL50,DA!AL103 )-AL35</f>
        <v>42635.477582845997</v>
      </c>
      <c r="AM31" s="59">
        <f ca="1">SUM(DA!AM50,DA!AM103 )-AM35</f>
        <v>42233.918128654972</v>
      </c>
      <c r="AN31" s="59">
        <f ca="1">SUM(DA!AN50,DA!AN103 )-AN35</f>
        <v>41832.35867446394</v>
      </c>
      <c r="AO31" s="59">
        <f ca="1">SUM(DA!AO50,DA!AO103 )-AO35</f>
        <v>41430.799220272907</v>
      </c>
      <c r="AP31" s="59">
        <f ca="1">SUM(DA!AP50,DA!AP103 )-AP35</f>
        <v>41029.239766081868</v>
      </c>
      <c r="AQ31" s="59">
        <f ca="1">SUM(DA!AQ50,DA!AQ103 )-AQ35</f>
        <v>40627.680311890843</v>
      </c>
      <c r="AR31" s="59">
        <f ca="1">SUM(DA!AR50,DA!AR103 )-AR35</f>
        <v>40226.120857699811</v>
      </c>
      <c r="AS31" s="59">
        <f ca="1">SUM(DA!AS50,DA!AS103 )-AS35</f>
        <v>39824.561403508778</v>
      </c>
      <c r="AT31" s="59">
        <f ca="1">SUM(DA!AT50,DA!AT103 )-AT35</f>
        <v>39423.001949317739</v>
      </c>
      <c r="AU31" s="59">
        <f ca="1">SUM(DA!AU50,DA!AU103 )-AU35</f>
        <v>39021.442495126699</v>
      </c>
      <c r="AV31" s="59">
        <f ca="1">SUM(DA!AV50,DA!AV103 )-AV35</f>
        <v>38619.883040935681</v>
      </c>
      <c r="AW31" s="59">
        <f ca="1">SUM(DA!AW50,DA!AW103 )-AW35</f>
        <v>38218.323586744635</v>
      </c>
      <c r="AX31" s="59">
        <f ca="1">SUM(DA!AX50,DA!AX103 )-AX35</f>
        <v>37816.764132553602</v>
      </c>
      <c r="AY31" s="59">
        <f ca="1">SUM(DA!AY50,DA!AY103 )-AY35</f>
        <v>37415.20467836257</v>
      </c>
      <c r="AZ31" s="59">
        <f ca="1">SUM(DA!AZ50,DA!AZ103 )-AZ35</f>
        <v>37013.645224171545</v>
      </c>
      <c r="BA31" s="59">
        <f ca="1">SUM(DA!BA50,DA!BA103 )-BA35</f>
        <v>36612.085769980506</v>
      </c>
      <c r="BB31" s="59">
        <f ca="1">SUM(DA!BB50,DA!BB103 )-BB35</f>
        <v>36210.526315789473</v>
      </c>
      <c r="BC31" s="59">
        <f ca="1">SUM(DA!BC50,DA!BC103 )-BC35</f>
        <v>36021.929824561397</v>
      </c>
      <c r="BD31" s="59">
        <f ca="1">SUM(DA!BD50,DA!BD103 )-BD35</f>
        <v>35833.333333333328</v>
      </c>
      <c r="BE31" s="59">
        <f ca="1">SUM(DA!BE50,DA!BE103 )-BE35</f>
        <v>35644.736842105252</v>
      </c>
      <c r="BF31" s="59">
        <f ca="1">SUM(DA!BF50,DA!BF103 )-BF35</f>
        <v>35456.140350877176</v>
      </c>
      <c r="BG31" s="59">
        <f ca="1">SUM(DA!BG50,DA!BG103 )-BG35</f>
        <v>35267.543859649122</v>
      </c>
      <c r="BH31" s="59">
        <f ca="1">SUM(DA!BH50,DA!BH103 )-BH35</f>
        <v>35078.947368421046</v>
      </c>
      <c r="BI31" s="59">
        <f ca="1">SUM(DA!BI50,DA!BI103 )-BI35</f>
        <v>34890.350877192977</v>
      </c>
      <c r="BJ31" s="59">
        <f ca="1">SUM(DA!BJ50,DA!BJ103 )-BJ35</f>
        <v>34701.754385964894</v>
      </c>
      <c r="BK31" s="59">
        <f ca="1">SUM(DA!BK50,DA!BK103 )-BK35</f>
        <v>34513.15789473684</v>
      </c>
      <c r="BL31" s="59">
        <f ca="1">SUM(DA!BL50,DA!BL103 )-BL35</f>
        <v>34324.561403508771</v>
      </c>
      <c r="BM31" s="59">
        <f ca="1">SUM(DA!BM50,DA!BM103 )-BM35</f>
        <v>34135.964912280688</v>
      </c>
      <c r="BN31" s="59">
        <f ca="1">SUM(DA!BN50,DA!BN103 )-BN35</f>
        <v>33947.368421052619</v>
      </c>
      <c r="BO31" s="59">
        <f ca="1">SUM(DA!BO50,DA!BO103 )-BO35</f>
        <v>33758.771929824543</v>
      </c>
      <c r="BP31" s="59">
        <f ca="1">SUM(DA!BP50,DA!BP103 )-BP35</f>
        <v>33570.175438596474</v>
      </c>
      <c r="BQ31" s="59">
        <f ca="1">SUM(DA!BQ50,DA!BQ103 )-BQ35</f>
        <v>33381.578947368413</v>
      </c>
      <c r="BR31" s="59">
        <f ca="1">SUM(DA!BR50,DA!BR103 )-BR35</f>
        <v>33192.982456140344</v>
      </c>
      <c r="BS31" s="59">
        <f ca="1">SUM(DA!BS50,DA!BS103 )-BS35</f>
        <v>33004.385964912268</v>
      </c>
      <c r="BT31" s="59">
        <f ca="1">SUM(DA!BT50,DA!BT103 )-BT35</f>
        <v>32815.789473684199</v>
      </c>
      <c r="BU31" s="59">
        <f ca="1">SUM(DA!BU50,DA!BU103 )-BU35</f>
        <v>32627.192982456123</v>
      </c>
      <c r="BV31" s="59">
        <f ca="1">SUM(DA!BV50,DA!BV103 )-BV35</f>
        <v>32438.596491228058</v>
      </c>
      <c r="BW31" s="59">
        <f ca="1">SUM(DA!BW50,DA!BW103 )-BW35</f>
        <v>32249.999999999993</v>
      </c>
      <c r="BX31" s="59">
        <f ca="1">SUM(DA!BX50,DA!BX103 )-BX35</f>
        <v>32061.40350877192</v>
      </c>
      <c r="BY31" s="59">
        <f ca="1">SUM(DA!BY50,DA!BY103 )-BY35</f>
        <v>31872.807017543848</v>
      </c>
      <c r="BZ31" s="59">
        <f ca="1">SUM(DA!BZ50,DA!BZ103 )-BZ35</f>
        <v>31684.210526315768</v>
      </c>
      <c r="CA31" s="59">
        <f ca="1">SUM(DA!CA50,DA!CA103 )-CA35</f>
        <v>31495.614035087703</v>
      </c>
      <c r="CB31" s="59">
        <f ca="1">SUM(DA!CB50,DA!CB103 )-CB35</f>
        <v>31307.017543859638</v>
      </c>
      <c r="CC31" s="59">
        <f ca="1">SUM(DA!CC50,DA!CC103 )-CC35</f>
        <v>31118.421052631566</v>
      </c>
      <c r="CD31" s="59">
        <f ca="1">SUM(DA!CD50,DA!CD103 )-CD35</f>
        <v>30929.824561403489</v>
      </c>
      <c r="CE31" s="59">
        <f ca="1">SUM(DA!CE50,DA!CE103 )-CE35</f>
        <v>30741.228070175424</v>
      </c>
      <c r="CF31" s="59">
        <f ca="1">SUM(DA!CF50,DA!CF103 )-CF35</f>
        <v>30552.631578947352</v>
      </c>
      <c r="CG31" s="59">
        <f ca="1">SUM(DA!CG50,DA!CG103 )-CG35</f>
        <v>30364.035087719283</v>
      </c>
      <c r="CH31" s="59">
        <f ca="1">SUM(DA!CH50,DA!CH103 )-CH35</f>
        <v>30175.438596491203</v>
      </c>
      <c r="CI31" s="59">
        <f ca="1">SUM(DA!CI50,DA!CI103 )-CI35</f>
        <v>29986.842105263146</v>
      </c>
      <c r="CJ31" s="59">
        <f ca="1">SUM(DA!CJ50,DA!CJ103 )-CJ35</f>
        <v>29798.245614035073</v>
      </c>
      <c r="CK31" s="59">
        <f ca="1">SUM(DA!CK50,DA!CK103 )-CK35</f>
        <v>29609.649122807001</v>
      </c>
      <c r="CL31" s="59">
        <f ca="1">SUM(DA!CL50,DA!CL103 )-CL35</f>
        <v>29421.052631578925</v>
      </c>
      <c r="CM31" s="59">
        <f ca="1">SUM(DA!CM50,DA!CM103 )-CM35</f>
        <v>29232.45614035086</v>
      </c>
      <c r="CN31" s="59">
        <f ca="1">SUM(DA!CN50,DA!CN103 )-CN35</f>
        <v>29043.859649122787</v>
      </c>
      <c r="CO31" s="59">
        <f ca="1">SUM(DA!CO50,DA!CO103 )-CO35</f>
        <v>28855.263157894718</v>
      </c>
      <c r="CP31" s="59">
        <f ca="1">SUM(DA!CP50,DA!CP103 )-CP35</f>
        <v>28666.666666666639</v>
      </c>
      <c r="CQ31" s="59">
        <f ca="1">SUM(DA!CQ50,DA!CQ103 )-CQ35</f>
        <v>28478.070175438574</v>
      </c>
      <c r="CR31" s="59">
        <f ca="1">SUM(DA!CR50,DA!CR103 )-CR35</f>
        <v>28289.473684210509</v>
      </c>
      <c r="CS31" s="59">
        <f ca="1">SUM(DA!CS50,DA!CS103 )-CS35</f>
        <v>28100.877192982436</v>
      </c>
      <c r="CT31" s="59">
        <f ca="1">SUM(DA!CT50,DA!CT103 )-CT35</f>
        <v>27912.28070175436</v>
      </c>
      <c r="CU31" s="59">
        <f ca="1">SUM(DA!CU50,DA!CU103 )-CU35</f>
        <v>27723.684210526295</v>
      </c>
      <c r="CV31" s="59">
        <f ca="1">SUM(DA!CV50,DA!CV103 )-CV35</f>
        <v>27535.087719298223</v>
      </c>
      <c r="CW31" s="59">
        <f ca="1">SUM(DA!CW50,DA!CW103 )-CW35</f>
        <v>27346.491228070154</v>
      </c>
      <c r="CX31" s="59">
        <f ca="1">SUM(DA!CX50,DA!CX103 )-CX35</f>
        <v>27157.894736842074</v>
      </c>
      <c r="CY31" s="59">
        <f ca="1">SUM(DA!CY50,DA!CY103 )-CY35</f>
        <v>26969.298245614009</v>
      </c>
      <c r="CZ31" s="59">
        <f ca="1">SUM(DA!CZ50,DA!CZ103 )-CZ35</f>
        <v>26780.701754385944</v>
      </c>
      <c r="DA31" s="59">
        <f ca="1">SUM(DA!DA50,DA!DA103 )-DA35</f>
        <v>26592.105263157864</v>
      </c>
      <c r="DB31" s="59">
        <f ca="1">SUM(DA!DB50,DA!DB103 )-DB35</f>
        <v>26403.508771929803</v>
      </c>
      <c r="DC31" s="59">
        <f ca="1">SUM(DA!DC50,DA!DC103 )-DC35</f>
        <v>26214.91228070173</v>
      </c>
      <c r="DD31" s="59">
        <f ca="1">SUM(DA!DD50,DA!DD103 )-DD35</f>
        <v>26026.315789473658</v>
      </c>
      <c r="DE31" s="59">
        <f ca="1">SUM(DA!DE50,DA!DE103 )-DE35</f>
        <v>25837.719298245596</v>
      </c>
      <c r="DF31" s="59">
        <f ca="1">SUM(DA!DF50,DA!DF103 )-DF35</f>
        <v>25649.122807017528</v>
      </c>
      <c r="DG31" s="59">
        <f ca="1">SUM(DA!DG50,DA!DG103 )-DG35</f>
        <v>25460.526315789455</v>
      </c>
      <c r="DH31" s="59">
        <f ca="1">SUM(DA!DH50,DA!DH103 )-DH35</f>
        <v>25271.929824561383</v>
      </c>
      <c r="DI31" s="59">
        <f ca="1">SUM(DA!DI50,DA!DI103 )-DI35</f>
        <v>25083.333333333314</v>
      </c>
      <c r="DJ31" s="59">
        <f ca="1">SUM(DA!DJ50,DA!DJ103 )-DJ35</f>
        <v>24894.736842105252</v>
      </c>
      <c r="DK31" s="59">
        <f ca="1">SUM(DA!DK50,DA!DK103 )-DK35</f>
        <v>24706.14035087718</v>
      </c>
      <c r="DL31" s="59">
        <f ca="1">SUM(DA!DL50,DA!DL103 )-DL35</f>
        <v>24517.543859649108</v>
      </c>
      <c r="DM31" s="59">
        <f ca="1">SUM(DA!DM50,DA!DM103 )-DM35</f>
        <v>24328.947368421046</v>
      </c>
      <c r="DN31" s="59">
        <f ca="1">SUM(DA!DN50,DA!DN103 )-DN35</f>
        <v>24140.350877192977</v>
      </c>
      <c r="DO31" s="59">
        <f ca="1">SUM(DA!DO50,DA!DO103 )-DO35</f>
        <v>23951.754385964905</v>
      </c>
      <c r="DP31" s="59">
        <f ca="1">SUM(DA!DP50,DA!DP103 )-DP35</f>
        <v>23763.157894736833</v>
      </c>
      <c r="DQ31" s="59">
        <f ca="1">SUM(DA!DQ50,DA!DQ103 )-DQ35</f>
        <v>23574.561403508764</v>
      </c>
      <c r="DR31" s="59">
        <f ca="1">SUM(DA!DR50,DA!DR103 )-DR35</f>
        <v>23385.964912280702</v>
      </c>
      <c r="DS31" s="59">
        <f ca="1">SUM(DA!DS50,DA!DS103 )-DS35</f>
        <v>23197.36842105263</v>
      </c>
      <c r="DT31" s="59">
        <f ca="1">SUM(DA!DT50,DA!DT103 )-DT35</f>
        <v>23008.771929824557</v>
      </c>
      <c r="DU31" s="59">
        <f ca="1">SUM(DA!DU50,DA!DU103 )-DU35</f>
        <v>22820.175438596496</v>
      </c>
      <c r="DV31" s="59">
        <f ca="1">SUM(DA!DV50,DA!DV103 )-DV35</f>
        <v>22631.578947368427</v>
      </c>
      <c r="DW31" s="59">
        <f ca="1">SUM(DA!DW50,DA!DW103 )-DW35</f>
        <v>22442.982456140355</v>
      </c>
      <c r="DX31" s="59">
        <f ca="1">SUM(DA!DX50,DA!DX103 )-DX35</f>
        <v>22254.385964912282</v>
      </c>
      <c r="DY31" s="59">
        <f ca="1">SUM(DA!DY50,DA!DY103 )-DY35</f>
        <v>22065.789473684214</v>
      </c>
      <c r="DZ31" s="59">
        <f ca="1">SUM(DA!DZ50,DA!DZ103 )-DZ35</f>
        <v>21877.192982456152</v>
      </c>
      <c r="EA31" s="59">
        <f ca="1">SUM(DA!EA50,DA!EA103 )-EA35</f>
        <v>21688.59649122808</v>
      </c>
      <c r="EB31" s="59">
        <f ca="1">SUM(DA!EB50,DA!EB103 )-EB35</f>
        <v>21500.000000000011</v>
      </c>
      <c r="EC31" s="59">
        <f ca="1">SUM(DA!EC50,DA!EC103 )-EC35</f>
        <v>21311.403508771939</v>
      </c>
      <c r="ED31" s="59">
        <f ca="1">SUM(DA!ED50,DA!ED103 )-ED35</f>
        <v>21122.807017543873</v>
      </c>
      <c r="EE31" s="59">
        <f ca="1">SUM(DA!EE50,DA!EE103 )-EE35</f>
        <v>20934.210526315805</v>
      </c>
      <c r="EF31" s="59">
        <f ca="1">SUM(DA!EF50,DA!EF103 )-EF35</f>
        <v>20745.614035087736</v>
      </c>
      <c r="EG31" s="59">
        <f ca="1">SUM(DA!EG50,DA!EG103 )-EG35</f>
        <v>20557.017543859671</v>
      </c>
      <c r="EH31" s="59">
        <f ca="1">SUM(DA!EH50,DA!EH103 )-EH35</f>
        <v>20368.421052631598</v>
      </c>
      <c r="EI31" s="59">
        <f ca="1">SUM(DA!EI50,DA!EI103 )-EI35</f>
        <v>20179.82456140353</v>
      </c>
      <c r="EJ31" s="59">
        <f ca="1">SUM(DA!EJ50,DA!EJ103 )-EJ35</f>
        <v>19991.228070175461</v>
      </c>
      <c r="EK31" s="59">
        <f ca="1">SUM(DA!EK50,DA!EK103 )-EK35</f>
        <v>19802.631578947392</v>
      </c>
      <c r="EL31" s="59">
        <f ca="1">SUM(DA!EL50,DA!EL103 )-EL35</f>
        <v>19614.035087719323</v>
      </c>
      <c r="EM31" s="59">
        <f ca="1">SUM(DA!EM50,DA!EM103 )-EM35</f>
        <v>19425.438596491254</v>
      </c>
      <c r="EN31" s="59">
        <f ca="1">SUM(DA!EN50,DA!EN103 )-EN35</f>
        <v>19236.842105263186</v>
      </c>
      <c r="EO31" s="59">
        <f ca="1">SUM(DA!EO50,DA!EO103 )-EO35</f>
        <v>19048.245614035117</v>
      </c>
      <c r="EP31" s="59">
        <f ca="1">SUM(DA!EP50,DA!EP103 )-EP35</f>
        <v>18859.649122807048</v>
      </c>
      <c r="EQ31" s="59">
        <f ca="1">SUM(DA!EQ50,DA!EQ103 )-EQ35</f>
        <v>18671.052631578979</v>
      </c>
      <c r="ER31" s="59">
        <f ca="1">SUM(DA!ER50,DA!ER103 )-ER35</f>
        <v>18482.456140350911</v>
      </c>
      <c r="ES31" s="59">
        <f ca="1">SUM(DA!ES50,DA!ES103 )-ES35</f>
        <v>18293.859649122842</v>
      </c>
      <c r="ET31" s="59">
        <f ca="1">SUM(DA!ET50,DA!ET103 )-ET35</f>
        <v>18105.263157894773</v>
      </c>
      <c r="EU31" s="59">
        <f ca="1">SUM(DA!EU50,DA!EU103 )-EU35</f>
        <v>17916.666666666704</v>
      </c>
      <c r="EV31" s="59">
        <f ca="1">SUM(DA!EV50,DA!EV103 )-EV35</f>
        <v>17728.070175438635</v>
      </c>
      <c r="EW31" s="59">
        <f ca="1">SUM(DA!EW50,DA!EW103 )-EW35</f>
        <v>17539.473684210567</v>
      </c>
      <c r="EX31" s="59">
        <f ca="1">SUM(DA!EX50,DA!EX103 )-EX35</f>
        <v>17350.877192982498</v>
      </c>
      <c r="EY31" s="59">
        <f ca="1">SUM(DA!EY50,DA!EY103 )-EY35</f>
        <v>17162.280701754429</v>
      </c>
      <c r="EZ31" s="59">
        <f ca="1">SUM(DA!EZ50,DA!EZ103 )-EZ35</f>
        <v>16973.68421052636</v>
      </c>
      <c r="FA31" s="59">
        <f ca="1">SUM(DA!FA50,DA!FA103 )-FA35</f>
        <v>16785.087719298292</v>
      </c>
      <c r="FB31" s="59">
        <f ca="1">SUM(DA!FB50,DA!FB103 )-FB35</f>
        <v>16596.491228070223</v>
      </c>
      <c r="FC31" s="59">
        <f ca="1">SUM(DA!FC50,DA!FC103 )-FC35</f>
        <v>16407.894736842154</v>
      </c>
      <c r="FD31" s="59">
        <f ca="1">SUM(DA!FD50,DA!FD103 )-FD35</f>
        <v>16219.298245614085</v>
      </c>
      <c r="FE31" s="59">
        <f ca="1">SUM(DA!FE50,DA!FE103 )-FE35</f>
        <v>16030.701754386017</v>
      </c>
      <c r="FF31" s="59">
        <f ca="1">SUM(DA!FF50,DA!FF103 )-FF35</f>
        <v>15842.105263157948</v>
      </c>
      <c r="FG31" s="59">
        <f ca="1">SUM(DA!FG50,DA!FG103 )-FG35</f>
        <v>15653.508771929879</v>
      </c>
      <c r="FH31" s="59">
        <f ca="1">SUM(DA!FH50,DA!FH103 )-FH35</f>
        <v>15464.91228070181</v>
      </c>
      <c r="FI31" s="59">
        <f ca="1">SUM(DA!FI50,DA!FI103 )-FI35</f>
        <v>15276.315789473741</v>
      </c>
      <c r="FJ31" s="59">
        <f ca="1">SUM(DA!FJ50,DA!FJ103 )-FJ35</f>
        <v>15087.719298245673</v>
      </c>
      <c r="FK31" s="59">
        <f ca="1">SUM(DA!FK50,DA!FK103 )-FK35</f>
        <v>14899.122807017604</v>
      </c>
      <c r="FL31" s="59">
        <f ca="1">SUM(DA!FL50,DA!FL103 )-FL35</f>
        <v>14710.526315789535</v>
      </c>
      <c r="FM31" s="59">
        <f ca="1">SUM(DA!FM50,DA!FM103 )-FM35</f>
        <v>14521.929824561466</v>
      </c>
      <c r="FN31" s="59">
        <f ca="1">SUM(DA!FN50,DA!FN103 )-FN35</f>
        <v>14333.333333333398</v>
      </c>
      <c r="FO31" s="59">
        <f ca="1">SUM(DA!FO50,DA!FO103 )-FO35</f>
        <v>14144.736842105329</v>
      </c>
      <c r="FP31" s="59">
        <f ca="1">SUM(DA!FP50,DA!FP103 )-FP35</f>
        <v>13956.14035087726</v>
      </c>
      <c r="FQ31" s="59">
        <f ca="1">SUM(DA!FQ50,DA!FQ103 )-FQ35</f>
        <v>13767.543859649191</v>
      </c>
      <c r="FR31" s="59">
        <f ca="1">SUM(DA!FR50,DA!FR103 )-FR35</f>
        <v>13578.947368421123</v>
      </c>
      <c r="FS31" s="59">
        <f ca="1">SUM(DA!FS50,DA!FS103 )-FS35</f>
        <v>13390.350877193054</v>
      </c>
      <c r="FT31" s="59">
        <f ca="1">SUM(DA!FT50,DA!FT103 )-FT35</f>
        <v>13201.754385964985</v>
      </c>
      <c r="FU31" s="59">
        <f ca="1">SUM(DA!FU50,DA!FU103 )-FU35</f>
        <v>13013.157894736916</v>
      </c>
      <c r="FV31" s="59">
        <f ca="1">SUM(DA!FV50,DA!FV103 )-FV35</f>
        <v>12824.561403508847</v>
      </c>
      <c r="FW31" s="59">
        <f ca="1">SUM(DA!FW50,DA!FW103 )-FW35</f>
        <v>12635.964912280779</v>
      </c>
      <c r="FX31" s="59">
        <f ca="1">SUM(DA!FX50,DA!FX103 )-FX35</f>
        <v>12447.36842105271</v>
      </c>
      <c r="FY31" s="59">
        <f ca="1">SUM(DA!FY50,DA!FY103 )-FY35</f>
        <v>12258.771929824641</v>
      </c>
      <c r="FZ31" s="59">
        <f ca="1">SUM(DA!FZ50,DA!FZ103 )-FZ35</f>
        <v>12070.175438596572</v>
      </c>
      <c r="GA31" s="59">
        <f ca="1">SUM(DA!GA50,DA!GA103 )-GA35</f>
        <v>11881.578947368504</v>
      </c>
      <c r="GB31" s="59">
        <f ca="1">SUM(DA!GB50,DA!GB103 )-GB35</f>
        <v>11692.982456140435</v>
      </c>
      <c r="GC31" s="59">
        <f ca="1">SUM(DA!GC50,DA!GC103 )-GC35</f>
        <v>11504.385964912366</v>
      </c>
      <c r="GD31" s="59">
        <f ca="1">SUM(DA!GD50,DA!GD103 )-GD35</f>
        <v>11315.789473684297</v>
      </c>
      <c r="GE31" s="59">
        <f ca="1">SUM(DA!GE50,DA!GE103 )-GE35</f>
        <v>11127.192982456228</v>
      </c>
      <c r="GF31" s="59">
        <f ca="1">SUM(DA!GF50,DA!GF103 )-GF35</f>
        <v>10938.59649122816</v>
      </c>
      <c r="GG31" s="59">
        <f ca="1">SUM(DA!GG50,DA!GG103 )-GG35</f>
        <v>10750.000000000091</v>
      </c>
      <c r="GH31" s="59">
        <f ca="1">SUM(DA!GH50,DA!GH103 )-GH35</f>
        <v>10561.403508772022</v>
      </c>
      <c r="GI31" s="59">
        <f ca="1">SUM(DA!GI50,DA!GI103 )-GI35</f>
        <v>10372.807017543953</v>
      </c>
      <c r="GJ31" s="59">
        <f ca="1">SUM(DA!GJ50,DA!GJ103 )-GJ35</f>
        <v>10184.210526315881</v>
      </c>
      <c r="GK31" s="59">
        <f ca="1">SUM(DA!GK50,DA!GK103 )-GK35</f>
        <v>9995.6140350878122</v>
      </c>
      <c r="GL31" s="59">
        <f ca="1">SUM(DA!GL50,DA!GL103 )-GL35</f>
        <v>9807.0175438597435</v>
      </c>
      <c r="GM31" s="59">
        <f ca="1">SUM(DA!GM50,DA!GM103 )-GM35</f>
        <v>9618.4210526316747</v>
      </c>
      <c r="GN31" s="59">
        <f ca="1">SUM(DA!GN50,DA!GN103 )-GN35</f>
        <v>9429.8245614036059</v>
      </c>
      <c r="GO31" s="59">
        <f ca="1">SUM(DA!GO50,DA!GO103 )-GO35</f>
        <v>9241.2280701755371</v>
      </c>
      <c r="GP31" s="59">
        <f ca="1">SUM(DA!GP50,DA!GP103 )-GP35</f>
        <v>9052.6315789474684</v>
      </c>
      <c r="GQ31" s="59">
        <f ca="1">SUM(DA!GQ50,DA!GQ103 )-GQ35</f>
        <v>8864.0350877193996</v>
      </c>
      <c r="GR31" s="59">
        <f ca="1">SUM(DA!GR50,DA!GR103 )-GR35</f>
        <v>8675.4385964913308</v>
      </c>
      <c r="GS31" s="59">
        <f ca="1">SUM(DA!GS50,DA!GS103 )-GS35</f>
        <v>8486.8421052632621</v>
      </c>
      <c r="GT31" s="59">
        <f ca="1">SUM(DA!GT50,DA!GT103 )-GT35</f>
        <v>8298.2456140351933</v>
      </c>
      <c r="GU31" s="59">
        <f ca="1">SUM(DA!GU50,DA!GU103 )-GU35</f>
        <v>8109.6491228071245</v>
      </c>
      <c r="GV31" s="59">
        <f ca="1">SUM(DA!GV50,DA!GV103 )-GV35</f>
        <v>7921.0526315790557</v>
      </c>
      <c r="GW31" s="59">
        <f ca="1">SUM(DA!GW50,DA!GW103 )-GW35</f>
        <v>7732.456140350987</v>
      </c>
      <c r="GX31" s="59">
        <f ca="1">SUM(DA!GX50,DA!GX103 )-GX35</f>
        <v>7543.8596491229182</v>
      </c>
      <c r="GY31" s="59">
        <f ca="1">SUM(DA!GY50,DA!GY103 )-GY35</f>
        <v>7355.2631578948494</v>
      </c>
      <c r="GZ31" s="59">
        <f ca="1">SUM(DA!GZ50,DA!GZ103 )-GZ35</f>
        <v>7166.6666666667807</v>
      </c>
      <c r="HA31" s="59">
        <f ca="1">SUM(DA!HA50,DA!HA103 )-HA35</f>
        <v>6978.0701754387119</v>
      </c>
      <c r="HB31" s="59">
        <f ca="1">SUM(DA!HB50,DA!HB103 )-HB35</f>
        <v>6789.4736842106431</v>
      </c>
      <c r="HC31" s="59">
        <f ca="1">SUM(DA!HC50,DA!HC103 )-HC35</f>
        <v>6600.8771929825743</v>
      </c>
      <c r="HD31" s="59">
        <f ca="1">SUM(DA!HD50,DA!HD103 )-HD35</f>
        <v>6412.2807017545056</v>
      </c>
      <c r="HE31" s="59">
        <f ca="1">SUM(DA!HE50,DA!HE103 )-HE35</f>
        <v>6223.6842105264368</v>
      </c>
      <c r="HF31" s="59">
        <f ca="1">SUM(DA!HF50,DA!HF103 )-HF35</f>
        <v>6035.087719298368</v>
      </c>
      <c r="HG31" s="59">
        <f ca="1">SUM(DA!HG50,DA!HG103 )-HG35</f>
        <v>5846.4912280702993</v>
      </c>
      <c r="HH31" s="59">
        <f ca="1">SUM(DA!HH50,DA!HH103 )-HH35</f>
        <v>5657.8947368422305</v>
      </c>
      <c r="HI31" s="59">
        <f ca="1">SUM(DA!HI50,DA!HI103 )-HI35</f>
        <v>5469.2982456141617</v>
      </c>
      <c r="HJ31" s="59">
        <f ca="1">SUM(DA!HJ50,DA!HJ103 )-HJ35</f>
        <v>5280.7017543860929</v>
      </c>
      <c r="HK31" s="59">
        <f ca="1">SUM(DA!HK50,DA!HK103 )-HK35</f>
        <v>5092.1052631580242</v>
      </c>
      <c r="HL31" s="59">
        <f ca="1">SUM(DA!HL50,DA!HL103 )-HL35</f>
        <v>4903.5087719299554</v>
      </c>
      <c r="HM31" s="59">
        <f ca="1">SUM(DA!HM50,DA!HM103 )-HM35</f>
        <v>4714.9122807018866</v>
      </c>
      <c r="HN31" s="59">
        <f ca="1">SUM(DA!HN50,DA!HN103 )-HN35</f>
        <v>4526.3157894738179</v>
      </c>
      <c r="HO31" s="59">
        <f ca="1">SUM(DA!HO50,DA!HO103 )-HO35</f>
        <v>4337.7192982457491</v>
      </c>
      <c r="HP31" s="59">
        <f ca="1">SUM(DA!HP50,DA!HP103 )-HP35</f>
        <v>4149.1228070176803</v>
      </c>
      <c r="HQ31" s="59">
        <f ca="1">SUM(DA!HQ50,DA!HQ103 )-HQ35</f>
        <v>3960.5263157896115</v>
      </c>
      <c r="HR31" s="59">
        <f ca="1">SUM(DA!HR50,DA!HR103 )-HR35</f>
        <v>3771.9298245615428</v>
      </c>
      <c r="HS31" s="59">
        <f ca="1">SUM(DA!HS50,DA!HS103 )-HS35</f>
        <v>3583.333333333474</v>
      </c>
      <c r="HT31" s="59">
        <f ca="1">SUM(DA!HT50,DA!HT103 )-HT35</f>
        <v>3394.7368421054052</v>
      </c>
      <c r="HU31" s="59">
        <f ca="1">SUM(DA!HU50,DA!HU103 )-HU35</f>
        <v>3206.1403508773365</v>
      </c>
      <c r="HV31" s="59">
        <f ca="1">SUM(DA!HV50,DA!HV103 )-HV35</f>
        <v>3017.5438596492677</v>
      </c>
      <c r="HW31" s="59">
        <f ca="1">SUM(DA!HW50,DA!HW103 )-HW35</f>
        <v>2828.9473684211989</v>
      </c>
      <c r="HX31" s="59">
        <f ca="1">SUM(DA!HX50,DA!HX103 )-HX35</f>
        <v>2640.3508771931301</v>
      </c>
      <c r="HY31" s="59">
        <f ca="1">SUM(DA!HY50,DA!HY103 )-HY35</f>
        <v>2451.7543859650614</v>
      </c>
      <c r="HZ31" s="59">
        <f ca="1">SUM(DA!HZ50,DA!HZ103 )-HZ35</f>
        <v>2263.1578947369926</v>
      </c>
      <c r="IA31" s="59">
        <f ca="1">SUM(DA!IA50,DA!IA103 )-IA35</f>
        <v>2074.5614035089238</v>
      </c>
      <c r="IB31" s="59">
        <f ca="1">SUM(DA!IB50,DA!IB103 )-IB35</f>
        <v>1885.9649122808551</v>
      </c>
      <c r="IC31" s="59">
        <f ca="1">SUM(DA!IC50,DA!IC103 )-IC35</f>
        <v>1697.3684210527863</v>
      </c>
      <c r="ID31" s="59">
        <f ca="1">SUM(DA!ID50,DA!ID103 )-ID35</f>
        <v>1508.7719298247175</v>
      </c>
      <c r="IE31" s="59">
        <f ca="1">SUM(DA!IE50,DA!IE103 )-IE35</f>
        <v>1320.1754385966487</v>
      </c>
      <c r="IF31" s="59">
        <f ca="1">SUM(DA!IF50,DA!IF103 )-IF35</f>
        <v>1131.57894736858</v>
      </c>
      <c r="IG31" s="59">
        <f ca="1">SUM(DA!IG50,DA!IG103 )-IG35</f>
        <v>942.9824561405112</v>
      </c>
      <c r="IH31" s="59">
        <f ca="1">SUM(DA!IH50,DA!IH103 )-IH35</f>
        <v>754.38596491244243</v>
      </c>
      <c r="II31" s="59">
        <f ca="1">SUM(DA!II50,DA!II103 )-II35</f>
        <v>565.78947368437366</v>
      </c>
      <c r="IJ31" s="59">
        <f ca="1">SUM(DA!IJ50,DA!IJ103 )-IJ35</f>
        <v>377.19298245630489</v>
      </c>
      <c r="IK31" s="59">
        <f ca="1">SUM(DA!IK50,DA!IK103 )-IK35</f>
        <v>188.59649122823612</v>
      </c>
      <c r="IL31" s="59">
        <f ca="1">SUM(DA!IL50,DA!IL103 )-IL35</f>
        <v>1.673470251262188E-10</v>
      </c>
    </row>
    <row r="32" spans="2:246" ht="12" customHeight="1" x14ac:dyDescent="0.3">
      <c r="B32" s="4" t="s">
        <v>224</v>
      </c>
      <c r="C32" s="13" t="s">
        <v>283</v>
      </c>
      <c r="G32" s="59">
        <f ca="1">SUM(DA!G26,DA!G79 )-SUM(DA!G34,DA!G87 )</f>
        <v>43800.566137352573</v>
      </c>
      <c r="H32" s="59">
        <f ca="1">SUM(DA!H26,DA!H79 )-SUM(DA!H34,DA!H87 )</f>
        <v>45892.798941371817</v>
      </c>
      <c r="I32" s="59">
        <f ca="1">SUM(DA!I26,DA!I79 )-SUM(DA!I34,DA!I87 )</f>
        <v>47318.36507872439</v>
      </c>
      <c r="J32" s="59">
        <f ca="1">SUM(DA!J26,DA!J79 )-SUM(DA!J34,DA!J87 )</f>
        <v>48535.597882743634</v>
      </c>
      <c r="K32" s="59">
        <f ca="1">SUM(DA!K26,DA!K79 )-SUM(DA!K34,DA!K87 )</f>
        <v>49752.830686762878</v>
      </c>
      <c r="L32" s="59">
        <f ca="1">SUM(DA!L26,DA!L79 )-SUM(DA!L34,DA!L87 )</f>
        <v>52220.063490782122</v>
      </c>
      <c r="M32" s="59">
        <f ca="1">SUM(DA!M26,DA!M79 )-SUM(DA!M34,DA!M87 )</f>
        <v>53020.629628134695</v>
      </c>
      <c r="N32" s="59">
        <f ca="1">SUM(DA!N26,DA!N79 )-SUM(DA!N34,DA!N87 )</f>
        <v>55609.529098820603</v>
      </c>
      <c r="O32" s="59">
        <f ca="1">SUM(DA!O26,DA!O79 )-SUM(DA!O34,DA!O87 )</f>
        <v>58198.428569506505</v>
      </c>
      <c r="P32" s="59">
        <f ca="1">SUM(DA!P26,DA!P79 )-SUM(DA!P34,DA!P87 )</f>
        <v>61662.32804019242</v>
      </c>
      <c r="Q32" s="59">
        <f ca="1">SUM(DA!Q26,DA!Q79 )-SUM(DA!Q34,DA!Q87 )</f>
        <v>68388.727510878321</v>
      </c>
      <c r="R32" s="59">
        <f ca="1">SUM(DA!R26,DA!R79 )-SUM(DA!R34,DA!R87 )</f>
        <v>0</v>
      </c>
      <c r="S32" s="59">
        <f ca="1">SUM(DA!S26,DA!S79 )-SUM(DA!S34,DA!S87 )</f>
        <v>0</v>
      </c>
      <c r="T32" s="59">
        <f ca="1">SUM(DA!T26,DA!T79 )-SUM(DA!T34,DA!T87 )</f>
        <v>0</v>
      </c>
      <c r="U32" s="59">
        <f ca="1">SUM(DA!U26,DA!U79 )-SUM(DA!U34,DA!U87 )</f>
        <v>0</v>
      </c>
      <c r="V32" s="59">
        <f ca="1">SUM(DA!V26,DA!V79 )-SUM(DA!V34,DA!V87 )</f>
        <v>0</v>
      </c>
      <c r="W32" s="59">
        <f ca="1">SUM(DA!W26,DA!W79 )-SUM(DA!W34,DA!W87 )</f>
        <v>0</v>
      </c>
      <c r="X32" s="59">
        <f ca="1">SUM(DA!X26,DA!X79 )-SUM(DA!X34,DA!X87 )</f>
        <v>0</v>
      </c>
      <c r="Y32" s="59">
        <f ca="1">SUM(DA!Y26,DA!Y79 )-SUM(DA!Y34,DA!Y87 )</f>
        <v>0</v>
      </c>
      <c r="Z32" s="59">
        <f ca="1">SUM(DA!Z26,DA!Z79 )-SUM(DA!Z34,DA!Z87 )</f>
        <v>0</v>
      </c>
      <c r="AA32" s="59">
        <f ca="1">SUM(DA!AA26,DA!AA79 )-SUM(DA!AA34,DA!AA87 )</f>
        <v>0</v>
      </c>
      <c r="AB32" s="59">
        <f ca="1">SUM(DA!AB26,DA!AB79 )-SUM(DA!AB34,DA!AB87 )</f>
        <v>0</v>
      </c>
      <c r="AC32" s="59">
        <f ca="1">SUM(DA!AC26,DA!AC79 )-SUM(DA!AC34,DA!AC87 )</f>
        <v>0</v>
      </c>
      <c r="AD32" s="59">
        <f ca="1">SUM(DA!AD26,DA!AD79 )-SUM(DA!AD34,DA!AD87 )</f>
        <v>0</v>
      </c>
      <c r="AE32" s="59">
        <f ca="1">SUM(DA!AE26,DA!AE79 )-SUM(DA!AE34,DA!AE87 )</f>
        <v>0</v>
      </c>
      <c r="AF32" s="59">
        <f ca="1">SUM(DA!AF26,DA!AF79 )-SUM(DA!AF34,DA!AF87 )</f>
        <v>0</v>
      </c>
      <c r="AG32" s="59">
        <f ca="1">SUM(DA!AG26,DA!AG79 )-SUM(DA!AG34,DA!AG87 )</f>
        <v>0</v>
      </c>
      <c r="AH32" s="59">
        <f ca="1">SUM(DA!AH26,DA!AH79 )-SUM(DA!AH34,DA!AH87 )</f>
        <v>0</v>
      </c>
      <c r="AI32" s="59">
        <f ca="1">SUM(DA!AI26,DA!AI79 )-SUM(DA!AI34,DA!AI87 )</f>
        <v>0</v>
      </c>
      <c r="AJ32" s="59">
        <f ca="1">SUM(DA!AJ26,DA!AJ79 )-SUM(DA!AJ34,DA!AJ87 )</f>
        <v>0</v>
      </c>
      <c r="AK32" s="59">
        <f ca="1">SUM(DA!AK26,DA!AK79 )-SUM(DA!AK34,DA!AK87 )</f>
        <v>0</v>
      </c>
      <c r="AL32" s="59">
        <f ca="1">SUM(DA!AL26,DA!AL79 )-SUM(DA!AL34,DA!AL87 )</f>
        <v>0</v>
      </c>
      <c r="AM32" s="59">
        <f ca="1">SUM(DA!AM26,DA!AM79 )-SUM(DA!AM34,DA!AM87 )</f>
        <v>0</v>
      </c>
      <c r="AN32" s="59">
        <f ca="1">SUM(DA!AN26,DA!AN79 )-SUM(DA!AN34,DA!AN87 )</f>
        <v>0</v>
      </c>
      <c r="AO32" s="59">
        <f ca="1">SUM(DA!AO26,DA!AO79 )-SUM(DA!AO34,DA!AO87 )</f>
        <v>0</v>
      </c>
      <c r="AP32" s="59">
        <f ca="1">SUM(DA!AP26,DA!AP79 )-SUM(DA!AP34,DA!AP87 )</f>
        <v>0</v>
      </c>
      <c r="AQ32" s="59">
        <f ca="1">SUM(DA!AQ26,DA!AQ79 )-SUM(DA!AQ34,DA!AQ87 )</f>
        <v>0</v>
      </c>
      <c r="AR32" s="59">
        <f ca="1">SUM(DA!AR26,DA!AR79 )-SUM(DA!AR34,DA!AR87 )</f>
        <v>0</v>
      </c>
      <c r="AS32" s="59">
        <f ca="1">SUM(DA!AS26,DA!AS79 )-SUM(DA!AS34,DA!AS87 )</f>
        <v>0</v>
      </c>
      <c r="AT32" s="59">
        <f ca="1">SUM(DA!AT26,DA!AT79 )-SUM(DA!AT34,DA!AT87 )</f>
        <v>0</v>
      </c>
      <c r="AU32" s="59">
        <f ca="1">SUM(DA!AU26,DA!AU79 )-SUM(DA!AU34,DA!AU87 )</f>
        <v>0</v>
      </c>
      <c r="AV32" s="59">
        <f ca="1">SUM(DA!AV26,DA!AV79 )-SUM(DA!AV34,DA!AV87 )</f>
        <v>0</v>
      </c>
      <c r="AW32" s="59">
        <f ca="1">SUM(DA!AW26,DA!AW79 )-SUM(DA!AW34,DA!AW87 )</f>
        <v>0</v>
      </c>
      <c r="AX32" s="59">
        <f ca="1">SUM(DA!AX26,DA!AX79 )-SUM(DA!AX34,DA!AX87 )</f>
        <v>0</v>
      </c>
      <c r="AY32" s="59">
        <f ca="1">SUM(DA!AY26,DA!AY79 )-SUM(DA!AY34,DA!AY87 )</f>
        <v>0</v>
      </c>
      <c r="AZ32" s="59">
        <f ca="1">SUM(DA!AZ26,DA!AZ79 )-SUM(DA!AZ34,DA!AZ87 )</f>
        <v>0</v>
      </c>
      <c r="BA32" s="59">
        <f ca="1">SUM(DA!BA26,DA!BA79 )-SUM(DA!BA34,DA!BA87 )</f>
        <v>0</v>
      </c>
      <c r="BB32" s="59">
        <f ca="1">SUM(DA!BB26,DA!BB79 )-SUM(DA!BB34,DA!BB87 )</f>
        <v>0</v>
      </c>
      <c r="BC32" s="59">
        <f ca="1">SUM(DA!BC26,DA!BC79 )-SUM(DA!BC34,DA!BC87 )</f>
        <v>0</v>
      </c>
      <c r="BD32" s="59">
        <f ca="1">SUM(DA!BD26,DA!BD79 )-SUM(DA!BD34,DA!BD87 )</f>
        <v>0</v>
      </c>
      <c r="BE32" s="59">
        <f ca="1">SUM(DA!BE26,DA!BE79 )-SUM(DA!BE34,DA!BE87 )</f>
        <v>0</v>
      </c>
      <c r="BF32" s="59">
        <f ca="1">SUM(DA!BF26,DA!BF79 )-SUM(DA!BF34,DA!BF87 )</f>
        <v>0</v>
      </c>
      <c r="BG32" s="59">
        <f ca="1">SUM(DA!BG26,DA!BG79 )-SUM(DA!BG34,DA!BG87 )</f>
        <v>0</v>
      </c>
      <c r="BH32" s="59">
        <f ca="1">SUM(DA!BH26,DA!BH79 )-SUM(DA!BH34,DA!BH87 )</f>
        <v>0</v>
      </c>
      <c r="BI32" s="59">
        <f ca="1">SUM(DA!BI26,DA!BI79 )-SUM(DA!BI34,DA!BI87 )</f>
        <v>0</v>
      </c>
      <c r="BJ32" s="59">
        <f ca="1">SUM(DA!BJ26,DA!BJ79 )-SUM(DA!BJ34,DA!BJ87 )</f>
        <v>0</v>
      </c>
      <c r="BK32" s="59">
        <f ca="1">SUM(DA!BK26,DA!BK79 )-SUM(DA!BK34,DA!BK87 )</f>
        <v>0</v>
      </c>
      <c r="BL32" s="59">
        <f ca="1">SUM(DA!BL26,DA!BL79 )-SUM(DA!BL34,DA!BL87 )</f>
        <v>0</v>
      </c>
      <c r="BM32" s="59">
        <f ca="1">SUM(DA!BM26,DA!BM79 )-SUM(DA!BM34,DA!BM87 )</f>
        <v>0</v>
      </c>
      <c r="BN32" s="59">
        <f ca="1">SUM(DA!BN26,DA!BN79 )-SUM(DA!BN34,DA!BN87 )</f>
        <v>0</v>
      </c>
      <c r="BO32" s="59">
        <f ca="1">SUM(DA!BO26,DA!BO79 )-SUM(DA!BO34,DA!BO87 )</f>
        <v>0</v>
      </c>
      <c r="BP32" s="59">
        <f ca="1">SUM(DA!BP26,DA!BP79 )-SUM(DA!BP34,DA!BP87 )</f>
        <v>0</v>
      </c>
      <c r="BQ32" s="59">
        <f ca="1">SUM(DA!BQ26,DA!BQ79 )-SUM(DA!BQ34,DA!BQ87 )</f>
        <v>0</v>
      </c>
      <c r="BR32" s="59">
        <f ca="1">SUM(DA!BR26,DA!BR79 )-SUM(DA!BR34,DA!BR87 )</f>
        <v>0</v>
      </c>
      <c r="BS32" s="59">
        <f ca="1">SUM(DA!BS26,DA!BS79 )-SUM(DA!BS34,DA!BS87 )</f>
        <v>0</v>
      </c>
      <c r="BT32" s="59">
        <f ca="1">SUM(DA!BT26,DA!BT79 )-SUM(DA!BT34,DA!BT87 )</f>
        <v>0</v>
      </c>
      <c r="BU32" s="59">
        <f ca="1">SUM(DA!BU26,DA!BU79 )-SUM(DA!BU34,DA!BU87 )</f>
        <v>0</v>
      </c>
      <c r="BV32" s="59">
        <f ca="1">SUM(DA!BV26,DA!BV79 )-SUM(DA!BV34,DA!BV87 )</f>
        <v>0</v>
      </c>
      <c r="BW32" s="59">
        <f ca="1">SUM(DA!BW26,DA!BW79 )-SUM(DA!BW34,DA!BW87 )</f>
        <v>0</v>
      </c>
      <c r="BX32" s="59">
        <f ca="1">SUM(DA!BX26,DA!BX79 )-SUM(DA!BX34,DA!BX87 )</f>
        <v>0</v>
      </c>
      <c r="BY32" s="59">
        <f ca="1">SUM(DA!BY26,DA!BY79 )-SUM(DA!BY34,DA!BY87 )</f>
        <v>0</v>
      </c>
      <c r="BZ32" s="59">
        <f ca="1">SUM(DA!BZ26,DA!BZ79 )-SUM(DA!BZ34,DA!BZ87 )</f>
        <v>0</v>
      </c>
      <c r="CA32" s="59">
        <f ca="1">SUM(DA!CA26,DA!CA79 )-SUM(DA!CA34,DA!CA87 )</f>
        <v>0</v>
      </c>
      <c r="CB32" s="59">
        <f ca="1">SUM(DA!CB26,DA!CB79 )-SUM(DA!CB34,DA!CB87 )</f>
        <v>0</v>
      </c>
      <c r="CC32" s="59">
        <f ca="1">SUM(DA!CC26,DA!CC79 )-SUM(DA!CC34,DA!CC87 )</f>
        <v>0</v>
      </c>
      <c r="CD32" s="59">
        <f ca="1">SUM(DA!CD26,DA!CD79 )-SUM(DA!CD34,DA!CD87 )</f>
        <v>0</v>
      </c>
      <c r="CE32" s="59">
        <f ca="1">SUM(DA!CE26,DA!CE79 )-SUM(DA!CE34,DA!CE87 )</f>
        <v>0</v>
      </c>
      <c r="CF32" s="59">
        <f ca="1">SUM(DA!CF26,DA!CF79 )-SUM(DA!CF34,DA!CF87 )</f>
        <v>0</v>
      </c>
      <c r="CG32" s="59">
        <f ca="1">SUM(DA!CG26,DA!CG79 )-SUM(DA!CG34,DA!CG87 )</f>
        <v>0</v>
      </c>
      <c r="CH32" s="59">
        <f ca="1">SUM(DA!CH26,DA!CH79 )-SUM(DA!CH34,DA!CH87 )</f>
        <v>0</v>
      </c>
      <c r="CI32" s="59">
        <f ca="1">SUM(DA!CI26,DA!CI79 )-SUM(DA!CI34,DA!CI87 )</f>
        <v>0</v>
      </c>
      <c r="CJ32" s="59">
        <f ca="1">SUM(DA!CJ26,DA!CJ79 )-SUM(DA!CJ34,DA!CJ87 )</f>
        <v>0</v>
      </c>
      <c r="CK32" s="59">
        <f ca="1">SUM(DA!CK26,DA!CK79 )-SUM(DA!CK34,DA!CK87 )</f>
        <v>0</v>
      </c>
      <c r="CL32" s="59">
        <f ca="1">SUM(DA!CL26,DA!CL79 )-SUM(DA!CL34,DA!CL87 )</f>
        <v>0</v>
      </c>
      <c r="CM32" s="59">
        <f ca="1">SUM(DA!CM26,DA!CM79 )-SUM(DA!CM34,DA!CM87 )</f>
        <v>0</v>
      </c>
      <c r="CN32" s="59">
        <f ca="1">SUM(DA!CN26,DA!CN79 )-SUM(DA!CN34,DA!CN87 )</f>
        <v>0</v>
      </c>
      <c r="CO32" s="59">
        <f ca="1">SUM(DA!CO26,DA!CO79 )-SUM(DA!CO34,DA!CO87 )</f>
        <v>0</v>
      </c>
      <c r="CP32" s="59">
        <f ca="1">SUM(DA!CP26,DA!CP79 )-SUM(DA!CP34,DA!CP87 )</f>
        <v>0</v>
      </c>
      <c r="CQ32" s="59">
        <f ca="1">SUM(DA!CQ26,DA!CQ79 )-SUM(DA!CQ34,DA!CQ87 )</f>
        <v>0</v>
      </c>
      <c r="CR32" s="59">
        <f ca="1">SUM(DA!CR26,DA!CR79 )-SUM(DA!CR34,DA!CR87 )</f>
        <v>0</v>
      </c>
      <c r="CS32" s="59">
        <f ca="1">SUM(DA!CS26,DA!CS79 )-SUM(DA!CS34,DA!CS87 )</f>
        <v>0</v>
      </c>
      <c r="CT32" s="59">
        <f ca="1">SUM(DA!CT26,DA!CT79 )-SUM(DA!CT34,DA!CT87 )</f>
        <v>0</v>
      </c>
      <c r="CU32" s="59">
        <f ca="1">SUM(DA!CU26,DA!CU79 )-SUM(DA!CU34,DA!CU87 )</f>
        <v>0</v>
      </c>
      <c r="CV32" s="59">
        <f ca="1">SUM(DA!CV26,DA!CV79 )-SUM(DA!CV34,DA!CV87 )</f>
        <v>0</v>
      </c>
      <c r="CW32" s="59">
        <f ca="1">SUM(DA!CW26,DA!CW79 )-SUM(DA!CW34,DA!CW87 )</f>
        <v>0</v>
      </c>
      <c r="CX32" s="59">
        <f ca="1">SUM(DA!CX26,DA!CX79 )-SUM(DA!CX34,DA!CX87 )</f>
        <v>0</v>
      </c>
      <c r="CY32" s="59">
        <f ca="1">SUM(DA!CY26,DA!CY79 )-SUM(DA!CY34,DA!CY87 )</f>
        <v>0</v>
      </c>
      <c r="CZ32" s="59">
        <f ca="1">SUM(DA!CZ26,DA!CZ79 )-SUM(DA!CZ34,DA!CZ87 )</f>
        <v>0</v>
      </c>
      <c r="DA32" s="59">
        <f ca="1">SUM(DA!DA26,DA!DA79 )-SUM(DA!DA34,DA!DA87 )</f>
        <v>0</v>
      </c>
      <c r="DB32" s="59">
        <f ca="1">SUM(DA!DB26,DA!DB79 )-SUM(DA!DB34,DA!DB87 )</f>
        <v>0</v>
      </c>
      <c r="DC32" s="59">
        <f ca="1">SUM(DA!DC26,DA!DC79 )-SUM(DA!DC34,DA!DC87 )</f>
        <v>0</v>
      </c>
      <c r="DD32" s="59">
        <f ca="1">SUM(DA!DD26,DA!DD79 )-SUM(DA!DD34,DA!DD87 )</f>
        <v>0</v>
      </c>
      <c r="DE32" s="59">
        <f ca="1">SUM(DA!DE26,DA!DE79 )-SUM(DA!DE34,DA!DE87 )</f>
        <v>0</v>
      </c>
      <c r="DF32" s="59">
        <f ca="1">SUM(DA!DF26,DA!DF79 )-SUM(DA!DF34,DA!DF87 )</f>
        <v>0</v>
      </c>
      <c r="DG32" s="59">
        <f ca="1">SUM(DA!DG26,DA!DG79 )-SUM(DA!DG34,DA!DG87 )</f>
        <v>0</v>
      </c>
      <c r="DH32" s="59">
        <f ca="1">SUM(DA!DH26,DA!DH79 )-SUM(DA!DH34,DA!DH87 )</f>
        <v>0</v>
      </c>
      <c r="DI32" s="59">
        <f ca="1">SUM(DA!DI26,DA!DI79 )-SUM(DA!DI34,DA!DI87 )</f>
        <v>0</v>
      </c>
      <c r="DJ32" s="59">
        <f ca="1">SUM(DA!DJ26,DA!DJ79 )-SUM(DA!DJ34,DA!DJ87 )</f>
        <v>0</v>
      </c>
      <c r="DK32" s="59">
        <f ca="1">SUM(DA!DK26,DA!DK79 )-SUM(DA!DK34,DA!DK87 )</f>
        <v>0</v>
      </c>
      <c r="DL32" s="59">
        <f ca="1">SUM(DA!DL26,DA!DL79 )-SUM(DA!DL34,DA!DL87 )</f>
        <v>0</v>
      </c>
      <c r="DM32" s="59">
        <f ca="1">SUM(DA!DM26,DA!DM79 )-SUM(DA!DM34,DA!DM87 )</f>
        <v>0</v>
      </c>
      <c r="DN32" s="59">
        <f ca="1">SUM(DA!DN26,DA!DN79 )-SUM(DA!DN34,DA!DN87 )</f>
        <v>0</v>
      </c>
      <c r="DO32" s="59">
        <f ca="1">SUM(DA!DO26,DA!DO79 )-SUM(DA!DO34,DA!DO87 )</f>
        <v>0</v>
      </c>
      <c r="DP32" s="59">
        <f ca="1">SUM(DA!DP26,DA!DP79 )-SUM(DA!DP34,DA!DP87 )</f>
        <v>0</v>
      </c>
      <c r="DQ32" s="59">
        <f ca="1">SUM(DA!DQ26,DA!DQ79 )-SUM(DA!DQ34,DA!DQ87 )</f>
        <v>0</v>
      </c>
      <c r="DR32" s="59">
        <f ca="1">SUM(DA!DR26,DA!DR79 )-SUM(DA!DR34,DA!DR87 )</f>
        <v>0</v>
      </c>
      <c r="DS32" s="59">
        <f ca="1">SUM(DA!DS26,DA!DS79 )-SUM(DA!DS34,DA!DS87 )</f>
        <v>0</v>
      </c>
      <c r="DT32" s="59">
        <f ca="1">SUM(DA!DT26,DA!DT79 )-SUM(DA!DT34,DA!DT87 )</f>
        <v>0</v>
      </c>
      <c r="DU32" s="59">
        <f ca="1">SUM(DA!DU26,DA!DU79 )-SUM(DA!DU34,DA!DU87 )</f>
        <v>0</v>
      </c>
      <c r="DV32" s="59">
        <f ca="1">SUM(DA!DV26,DA!DV79 )-SUM(DA!DV34,DA!DV87 )</f>
        <v>0</v>
      </c>
      <c r="DW32" s="59">
        <f ca="1">SUM(DA!DW26,DA!DW79 )-SUM(DA!DW34,DA!DW87 )</f>
        <v>0</v>
      </c>
      <c r="DX32" s="59">
        <f ca="1">SUM(DA!DX26,DA!DX79 )-SUM(DA!DX34,DA!DX87 )</f>
        <v>0</v>
      </c>
      <c r="DY32" s="59">
        <f ca="1">SUM(DA!DY26,DA!DY79 )-SUM(DA!DY34,DA!DY87 )</f>
        <v>0</v>
      </c>
      <c r="DZ32" s="59">
        <f ca="1">SUM(DA!DZ26,DA!DZ79 )-SUM(DA!DZ34,DA!DZ87 )</f>
        <v>0</v>
      </c>
      <c r="EA32" s="59">
        <f ca="1">SUM(DA!EA26,DA!EA79 )-SUM(DA!EA34,DA!EA87 )</f>
        <v>0</v>
      </c>
      <c r="EB32" s="59">
        <f ca="1">SUM(DA!EB26,DA!EB79 )-SUM(DA!EB34,DA!EB87 )</f>
        <v>0</v>
      </c>
      <c r="EC32" s="59">
        <f ca="1">SUM(DA!EC26,DA!EC79 )-SUM(DA!EC34,DA!EC87 )</f>
        <v>0</v>
      </c>
      <c r="ED32" s="59">
        <f ca="1">SUM(DA!ED26,DA!ED79 )-SUM(DA!ED34,DA!ED87 )</f>
        <v>0</v>
      </c>
      <c r="EE32" s="59">
        <f ca="1">SUM(DA!EE26,DA!EE79 )-SUM(DA!EE34,DA!EE87 )</f>
        <v>0</v>
      </c>
      <c r="EF32" s="59">
        <f ca="1">SUM(DA!EF26,DA!EF79 )-SUM(DA!EF34,DA!EF87 )</f>
        <v>0</v>
      </c>
      <c r="EG32" s="59">
        <f ca="1">SUM(DA!EG26,DA!EG79 )-SUM(DA!EG34,DA!EG87 )</f>
        <v>0</v>
      </c>
      <c r="EH32" s="59">
        <f ca="1">SUM(DA!EH26,DA!EH79 )-SUM(DA!EH34,DA!EH87 )</f>
        <v>0</v>
      </c>
      <c r="EI32" s="59">
        <f ca="1">SUM(DA!EI26,DA!EI79 )-SUM(DA!EI34,DA!EI87 )</f>
        <v>0</v>
      </c>
      <c r="EJ32" s="59">
        <f ca="1">SUM(DA!EJ26,DA!EJ79 )-SUM(DA!EJ34,DA!EJ87 )</f>
        <v>0</v>
      </c>
      <c r="EK32" s="59">
        <f ca="1">SUM(DA!EK26,DA!EK79 )-SUM(DA!EK34,DA!EK87 )</f>
        <v>0</v>
      </c>
      <c r="EL32" s="59">
        <f ca="1">SUM(DA!EL26,DA!EL79 )-SUM(DA!EL34,DA!EL87 )</f>
        <v>0</v>
      </c>
      <c r="EM32" s="59">
        <f ca="1">SUM(DA!EM26,DA!EM79 )-SUM(DA!EM34,DA!EM87 )</f>
        <v>0</v>
      </c>
      <c r="EN32" s="59">
        <f ca="1">SUM(DA!EN26,DA!EN79 )-SUM(DA!EN34,DA!EN87 )</f>
        <v>0</v>
      </c>
      <c r="EO32" s="59">
        <f ca="1">SUM(DA!EO26,DA!EO79 )-SUM(DA!EO34,DA!EO87 )</f>
        <v>0</v>
      </c>
      <c r="EP32" s="59">
        <f ca="1">SUM(DA!EP26,DA!EP79 )-SUM(DA!EP34,DA!EP87 )</f>
        <v>0</v>
      </c>
      <c r="EQ32" s="59">
        <f ca="1">SUM(DA!EQ26,DA!EQ79 )-SUM(DA!EQ34,DA!EQ87 )</f>
        <v>0</v>
      </c>
      <c r="ER32" s="59">
        <f ca="1">SUM(DA!ER26,DA!ER79 )-SUM(DA!ER34,DA!ER87 )</f>
        <v>0</v>
      </c>
      <c r="ES32" s="59">
        <f ca="1">SUM(DA!ES26,DA!ES79 )-SUM(DA!ES34,DA!ES87 )</f>
        <v>0</v>
      </c>
      <c r="ET32" s="59">
        <f ca="1">SUM(DA!ET26,DA!ET79 )-SUM(DA!ET34,DA!ET87 )</f>
        <v>0</v>
      </c>
      <c r="EU32" s="59">
        <f ca="1">SUM(DA!EU26,DA!EU79 )-SUM(DA!EU34,DA!EU87 )</f>
        <v>0</v>
      </c>
      <c r="EV32" s="59">
        <f ca="1">SUM(DA!EV26,DA!EV79 )-SUM(DA!EV34,DA!EV87 )</f>
        <v>0</v>
      </c>
      <c r="EW32" s="59">
        <f ca="1">SUM(DA!EW26,DA!EW79 )-SUM(DA!EW34,DA!EW87 )</f>
        <v>0</v>
      </c>
      <c r="EX32" s="59">
        <f ca="1">SUM(DA!EX26,DA!EX79 )-SUM(DA!EX34,DA!EX87 )</f>
        <v>0</v>
      </c>
      <c r="EY32" s="59">
        <f ca="1">SUM(DA!EY26,DA!EY79 )-SUM(DA!EY34,DA!EY87 )</f>
        <v>0</v>
      </c>
      <c r="EZ32" s="59">
        <f ca="1">SUM(DA!EZ26,DA!EZ79 )-SUM(DA!EZ34,DA!EZ87 )</f>
        <v>0</v>
      </c>
      <c r="FA32" s="59">
        <f ca="1">SUM(DA!FA26,DA!FA79 )-SUM(DA!FA34,DA!FA87 )</f>
        <v>0</v>
      </c>
      <c r="FB32" s="59">
        <f ca="1">SUM(DA!FB26,DA!FB79 )-SUM(DA!FB34,DA!FB87 )</f>
        <v>0</v>
      </c>
      <c r="FC32" s="59">
        <f ca="1">SUM(DA!FC26,DA!FC79 )-SUM(DA!FC34,DA!FC87 )</f>
        <v>0</v>
      </c>
      <c r="FD32" s="59">
        <f ca="1">SUM(DA!FD26,DA!FD79 )-SUM(DA!FD34,DA!FD87 )</f>
        <v>0</v>
      </c>
      <c r="FE32" s="59">
        <f ca="1">SUM(DA!FE26,DA!FE79 )-SUM(DA!FE34,DA!FE87 )</f>
        <v>0</v>
      </c>
      <c r="FF32" s="59">
        <f ca="1">SUM(DA!FF26,DA!FF79 )-SUM(DA!FF34,DA!FF87 )</f>
        <v>0</v>
      </c>
      <c r="FG32" s="59">
        <f ca="1">SUM(DA!FG26,DA!FG79 )-SUM(DA!FG34,DA!FG87 )</f>
        <v>0</v>
      </c>
      <c r="FH32" s="59">
        <f ca="1">SUM(DA!FH26,DA!FH79 )-SUM(DA!FH34,DA!FH87 )</f>
        <v>0</v>
      </c>
      <c r="FI32" s="59">
        <f ca="1">SUM(DA!FI26,DA!FI79 )-SUM(DA!FI34,DA!FI87 )</f>
        <v>0</v>
      </c>
      <c r="FJ32" s="59">
        <f ca="1">SUM(DA!FJ26,DA!FJ79 )-SUM(DA!FJ34,DA!FJ87 )</f>
        <v>0</v>
      </c>
      <c r="FK32" s="59">
        <f ca="1">SUM(DA!FK26,DA!FK79 )-SUM(DA!FK34,DA!FK87 )</f>
        <v>0</v>
      </c>
      <c r="FL32" s="59">
        <f ca="1">SUM(DA!FL26,DA!FL79 )-SUM(DA!FL34,DA!FL87 )</f>
        <v>0</v>
      </c>
      <c r="FM32" s="59">
        <f ca="1">SUM(DA!FM26,DA!FM79 )-SUM(DA!FM34,DA!FM87 )</f>
        <v>0</v>
      </c>
      <c r="FN32" s="59">
        <f ca="1">SUM(DA!FN26,DA!FN79 )-SUM(DA!FN34,DA!FN87 )</f>
        <v>0</v>
      </c>
      <c r="FO32" s="59">
        <f ca="1">SUM(DA!FO26,DA!FO79 )-SUM(DA!FO34,DA!FO87 )</f>
        <v>0</v>
      </c>
      <c r="FP32" s="59">
        <f ca="1">SUM(DA!FP26,DA!FP79 )-SUM(DA!FP34,DA!FP87 )</f>
        <v>0</v>
      </c>
      <c r="FQ32" s="59">
        <f ca="1">SUM(DA!FQ26,DA!FQ79 )-SUM(DA!FQ34,DA!FQ87 )</f>
        <v>0</v>
      </c>
      <c r="FR32" s="59">
        <f ca="1">SUM(DA!FR26,DA!FR79 )-SUM(DA!FR34,DA!FR87 )</f>
        <v>0</v>
      </c>
      <c r="FS32" s="59">
        <f ca="1">SUM(DA!FS26,DA!FS79 )-SUM(DA!FS34,DA!FS87 )</f>
        <v>0</v>
      </c>
      <c r="FT32" s="59">
        <f ca="1">SUM(DA!FT26,DA!FT79 )-SUM(DA!FT34,DA!FT87 )</f>
        <v>0</v>
      </c>
      <c r="FU32" s="59">
        <f ca="1">SUM(DA!FU26,DA!FU79 )-SUM(DA!FU34,DA!FU87 )</f>
        <v>0</v>
      </c>
      <c r="FV32" s="59">
        <f ca="1">SUM(DA!FV26,DA!FV79 )-SUM(DA!FV34,DA!FV87 )</f>
        <v>0</v>
      </c>
      <c r="FW32" s="59">
        <f ca="1">SUM(DA!FW26,DA!FW79 )-SUM(DA!FW34,DA!FW87 )</f>
        <v>0</v>
      </c>
      <c r="FX32" s="59">
        <f ca="1">SUM(DA!FX26,DA!FX79 )-SUM(DA!FX34,DA!FX87 )</f>
        <v>0</v>
      </c>
      <c r="FY32" s="59">
        <f ca="1">SUM(DA!FY26,DA!FY79 )-SUM(DA!FY34,DA!FY87 )</f>
        <v>0</v>
      </c>
      <c r="FZ32" s="59">
        <f ca="1">SUM(DA!FZ26,DA!FZ79 )-SUM(DA!FZ34,DA!FZ87 )</f>
        <v>0</v>
      </c>
      <c r="GA32" s="59">
        <f ca="1">SUM(DA!GA26,DA!GA79 )-SUM(DA!GA34,DA!GA87 )</f>
        <v>0</v>
      </c>
      <c r="GB32" s="59">
        <f ca="1">SUM(DA!GB26,DA!GB79 )-SUM(DA!GB34,DA!GB87 )</f>
        <v>0</v>
      </c>
      <c r="GC32" s="59">
        <f ca="1">SUM(DA!GC26,DA!GC79 )-SUM(DA!GC34,DA!GC87 )</f>
        <v>0</v>
      </c>
      <c r="GD32" s="59">
        <f ca="1">SUM(DA!GD26,DA!GD79 )-SUM(DA!GD34,DA!GD87 )</f>
        <v>0</v>
      </c>
      <c r="GE32" s="59">
        <f ca="1">SUM(DA!GE26,DA!GE79 )-SUM(DA!GE34,DA!GE87 )</f>
        <v>0</v>
      </c>
      <c r="GF32" s="59">
        <f ca="1">SUM(DA!GF26,DA!GF79 )-SUM(DA!GF34,DA!GF87 )</f>
        <v>0</v>
      </c>
      <c r="GG32" s="59">
        <f ca="1">SUM(DA!GG26,DA!GG79 )-SUM(DA!GG34,DA!GG87 )</f>
        <v>0</v>
      </c>
      <c r="GH32" s="59">
        <f ca="1">SUM(DA!GH26,DA!GH79 )-SUM(DA!GH34,DA!GH87 )</f>
        <v>0</v>
      </c>
      <c r="GI32" s="59">
        <f ca="1">SUM(DA!GI26,DA!GI79 )-SUM(DA!GI34,DA!GI87 )</f>
        <v>0</v>
      </c>
      <c r="GJ32" s="59">
        <f ca="1">SUM(DA!GJ26,DA!GJ79 )-SUM(DA!GJ34,DA!GJ87 )</f>
        <v>0</v>
      </c>
      <c r="GK32" s="59">
        <f ca="1">SUM(DA!GK26,DA!GK79 )-SUM(DA!GK34,DA!GK87 )</f>
        <v>0</v>
      </c>
      <c r="GL32" s="59">
        <f ca="1">SUM(DA!GL26,DA!GL79 )-SUM(DA!GL34,DA!GL87 )</f>
        <v>0</v>
      </c>
      <c r="GM32" s="59">
        <f ca="1">SUM(DA!GM26,DA!GM79 )-SUM(DA!GM34,DA!GM87 )</f>
        <v>0</v>
      </c>
      <c r="GN32" s="59">
        <f ca="1">SUM(DA!GN26,DA!GN79 )-SUM(DA!GN34,DA!GN87 )</f>
        <v>0</v>
      </c>
      <c r="GO32" s="59">
        <f ca="1">SUM(DA!GO26,DA!GO79 )-SUM(DA!GO34,DA!GO87 )</f>
        <v>0</v>
      </c>
      <c r="GP32" s="59">
        <f ca="1">SUM(DA!GP26,DA!GP79 )-SUM(DA!GP34,DA!GP87 )</f>
        <v>0</v>
      </c>
      <c r="GQ32" s="59">
        <f ca="1">SUM(DA!GQ26,DA!GQ79 )-SUM(DA!GQ34,DA!GQ87 )</f>
        <v>0</v>
      </c>
      <c r="GR32" s="59">
        <f ca="1">SUM(DA!GR26,DA!GR79 )-SUM(DA!GR34,DA!GR87 )</f>
        <v>0</v>
      </c>
      <c r="GS32" s="59">
        <f ca="1">SUM(DA!GS26,DA!GS79 )-SUM(DA!GS34,DA!GS87 )</f>
        <v>0</v>
      </c>
      <c r="GT32" s="59">
        <f ca="1">SUM(DA!GT26,DA!GT79 )-SUM(DA!GT34,DA!GT87 )</f>
        <v>0</v>
      </c>
      <c r="GU32" s="59">
        <f ca="1">SUM(DA!GU26,DA!GU79 )-SUM(DA!GU34,DA!GU87 )</f>
        <v>0</v>
      </c>
      <c r="GV32" s="59">
        <f ca="1">SUM(DA!GV26,DA!GV79 )-SUM(DA!GV34,DA!GV87 )</f>
        <v>0</v>
      </c>
      <c r="GW32" s="59">
        <f ca="1">SUM(DA!GW26,DA!GW79 )-SUM(DA!GW34,DA!GW87 )</f>
        <v>0</v>
      </c>
      <c r="GX32" s="59">
        <f ca="1">SUM(DA!GX26,DA!GX79 )-SUM(DA!GX34,DA!GX87 )</f>
        <v>0</v>
      </c>
      <c r="GY32" s="59">
        <f ca="1">SUM(DA!GY26,DA!GY79 )-SUM(DA!GY34,DA!GY87 )</f>
        <v>0</v>
      </c>
      <c r="GZ32" s="59">
        <f ca="1">SUM(DA!GZ26,DA!GZ79 )-SUM(DA!GZ34,DA!GZ87 )</f>
        <v>0</v>
      </c>
      <c r="HA32" s="59">
        <f ca="1">SUM(DA!HA26,DA!HA79 )-SUM(DA!HA34,DA!HA87 )</f>
        <v>0</v>
      </c>
      <c r="HB32" s="59">
        <f ca="1">SUM(DA!HB26,DA!HB79 )-SUM(DA!HB34,DA!HB87 )</f>
        <v>0</v>
      </c>
      <c r="HC32" s="59">
        <f ca="1">SUM(DA!HC26,DA!HC79 )-SUM(DA!HC34,DA!HC87 )</f>
        <v>0</v>
      </c>
      <c r="HD32" s="59">
        <f ca="1">SUM(DA!HD26,DA!HD79 )-SUM(DA!HD34,DA!HD87 )</f>
        <v>0</v>
      </c>
      <c r="HE32" s="59">
        <f ca="1">SUM(DA!HE26,DA!HE79 )-SUM(DA!HE34,DA!HE87 )</f>
        <v>0</v>
      </c>
      <c r="HF32" s="59">
        <f ca="1">SUM(DA!HF26,DA!HF79 )-SUM(DA!HF34,DA!HF87 )</f>
        <v>0</v>
      </c>
      <c r="HG32" s="59">
        <f ca="1">SUM(DA!HG26,DA!HG79 )-SUM(DA!HG34,DA!HG87 )</f>
        <v>0</v>
      </c>
      <c r="HH32" s="59">
        <f ca="1">SUM(DA!HH26,DA!HH79 )-SUM(DA!HH34,DA!HH87 )</f>
        <v>0</v>
      </c>
      <c r="HI32" s="59">
        <f ca="1">SUM(DA!HI26,DA!HI79 )-SUM(DA!HI34,DA!HI87 )</f>
        <v>0</v>
      </c>
      <c r="HJ32" s="59">
        <f ca="1">SUM(DA!HJ26,DA!HJ79 )-SUM(DA!HJ34,DA!HJ87 )</f>
        <v>0</v>
      </c>
      <c r="HK32" s="59">
        <f ca="1">SUM(DA!HK26,DA!HK79 )-SUM(DA!HK34,DA!HK87 )</f>
        <v>0</v>
      </c>
      <c r="HL32" s="59">
        <f ca="1">SUM(DA!HL26,DA!HL79 )-SUM(DA!HL34,DA!HL87 )</f>
        <v>0</v>
      </c>
      <c r="HM32" s="59">
        <f ca="1">SUM(DA!HM26,DA!HM79 )-SUM(DA!HM34,DA!HM87 )</f>
        <v>0</v>
      </c>
      <c r="HN32" s="59">
        <f ca="1">SUM(DA!HN26,DA!HN79 )-SUM(DA!HN34,DA!HN87 )</f>
        <v>0</v>
      </c>
      <c r="HO32" s="59">
        <f ca="1">SUM(DA!HO26,DA!HO79 )-SUM(DA!HO34,DA!HO87 )</f>
        <v>0</v>
      </c>
      <c r="HP32" s="59">
        <f ca="1">SUM(DA!HP26,DA!HP79 )-SUM(DA!HP34,DA!HP87 )</f>
        <v>0</v>
      </c>
      <c r="HQ32" s="59">
        <f ca="1">SUM(DA!HQ26,DA!HQ79 )-SUM(DA!HQ34,DA!HQ87 )</f>
        <v>0</v>
      </c>
      <c r="HR32" s="59">
        <f ca="1">SUM(DA!HR26,DA!HR79 )-SUM(DA!HR34,DA!HR87 )</f>
        <v>0</v>
      </c>
      <c r="HS32" s="59">
        <f ca="1">SUM(DA!HS26,DA!HS79 )-SUM(DA!HS34,DA!HS87 )</f>
        <v>0</v>
      </c>
      <c r="HT32" s="59">
        <f ca="1">SUM(DA!HT26,DA!HT79 )-SUM(DA!HT34,DA!HT87 )</f>
        <v>0</v>
      </c>
      <c r="HU32" s="59">
        <f ca="1">SUM(DA!HU26,DA!HU79 )-SUM(DA!HU34,DA!HU87 )</f>
        <v>0</v>
      </c>
      <c r="HV32" s="59">
        <f ca="1">SUM(DA!HV26,DA!HV79 )-SUM(DA!HV34,DA!HV87 )</f>
        <v>0</v>
      </c>
      <c r="HW32" s="59">
        <f ca="1">SUM(DA!HW26,DA!HW79 )-SUM(DA!HW34,DA!HW87 )</f>
        <v>0</v>
      </c>
      <c r="HX32" s="59">
        <f ca="1">SUM(DA!HX26,DA!HX79 )-SUM(DA!HX34,DA!HX87 )</f>
        <v>0</v>
      </c>
      <c r="HY32" s="59">
        <f ca="1">SUM(DA!HY26,DA!HY79 )-SUM(DA!HY34,DA!HY87 )</f>
        <v>0</v>
      </c>
      <c r="HZ32" s="59">
        <f ca="1">SUM(DA!HZ26,DA!HZ79 )-SUM(DA!HZ34,DA!HZ87 )</f>
        <v>0</v>
      </c>
      <c r="IA32" s="59">
        <f ca="1">SUM(DA!IA26,DA!IA79 )-SUM(DA!IA34,DA!IA87 )</f>
        <v>0</v>
      </c>
      <c r="IB32" s="59">
        <f ca="1">SUM(DA!IB26,DA!IB79 )-SUM(DA!IB34,DA!IB87 )</f>
        <v>0</v>
      </c>
      <c r="IC32" s="59">
        <f ca="1">SUM(DA!IC26,DA!IC79 )-SUM(DA!IC34,DA!IC87 )</f>
        <v>0</v>
      </c>
      <c r="ID32" s="59">
        <f ca="1">SUM(DA!ID26,DA!ID79 )-SUM(DA!ID34,DA!ID87 )</f>
        <v>0</v>
      </c>
      <c r="IE32" s="59">
        <f ca="1">SUM(DA!IE26,DA!IE79 )-SUM(DA!IE34,DA!IE87 )</f>
        <v>0</v>
      </c>
      <c r="IF32" s="59">
        <f ca="1">SUM(DA!IF26,DA!IF79 )-SUM(DA!IF34,DA!IF87 )</f>
        <v>0</v>
      </c>
      <c r="IG32" s="59">
        <f ca="1">SUM(DA!IG26,DA!IG79 )-SUM(DA!IG34,DA!IG87 )</f>
        <v>0</v>
      </c>
      <c r="IH32" s="59">
        <f ca="1">SUM(DA!IH26,DA!IH79 )-SUM(DA!IH34,DA!IH87 )</f>
        <v>0</v>
      </c>
      <c r="II32" s="59">
        <f ca="1">SUM(DA!II26,DA!II79 )-SUM(DA!II34,DA!II87 )</f>
        <v>0</v>
      </c>
      <c r="IJ32" s="59">
        <f ca="1">SUM(DA!IJ26,DA!IJ79 )-SUM(DA!IJ34,DA!IJ87 )</f>
        <v>0</v>
      </c>
      <c r="IK32" s="59">
        <f ca="1">SUM(DA!IK26,DA!IK79 )-SUM(DA!IK34,DA!IK87 )</f>
        <v>0</v>
      </c>
      <c r="IL32" s="59">
        <f ca="1">SUM(DA!IL26,DA!IL79 )-SUM(DA!IL34,DA!IL87 )</f>
        <v>0</v>
      </c>
    </row>
    <row r="33" spans="2:246" ht="12" customHeight="1" x14ac:dyDescent="0.3">
      <c r="B33" s="74" t="s">
        <v>225</v>
      </c>
      <c r="C33" s="13" t="s">
        <v>283</v>
      </c>
      <c r="G33" s="59">
        <f ca="1">SUM(G31:G32)</f>
        <v>43800.566137352573</v>
      </c>
      <c r="H33" s="59">
        <f t="shared" ref="H33:BS33" ca="1" si="40">SUM(H31:H32)</f>
        <v>45892.798941371817</v>
      </c>
      <c r="I33" s="59">
        <f t="shared" ca="1" si="40"/>
        <v>47318.36507872439</v>
      </c>
      <c r="J33" s="59">
        <f t="shared" ca="1" si="40"/>
        <v>48535.597882743634</v>
      </c>
      <c r="K33" s="59">
        <f t="shared" ca="1" si="40"/>
        <v>49752.830686762878</v>
      </c>
      <c r="L33" s="59">
        <f t="shared" ca="1" si="40"/>
        <v>52220.063490782122</v>
      </c>
      <c r="M33" s="59">
        <f t="shared" ca="1" si="40"/>
        <v>53020.629628134695</v>
      </c>
      <c r="N33" s="59">
        <f t="shared" ca="1" si="40"/>
        <v>55609.529098820603</v>
      </c>
      <c r="O33" s="59">
        <f t="shared" ca="1" si="40"/>
        <v>58198.428569506505</v>
      </c>
      <c r="P33" s="59">
        <f t="shared" ca="1" si="40"/>
        <v>61662.32804019242</v>
      </c>
      <c r="Q33" s="59">
        <f t="shared" ca="1" si="40"/>
        <v>68388.727510878321</v>
      </c>
      <c r="R33" s="59">
        <f t="shared" ca="1" si="40"/>
        <v>50666.666666666664</v>
      </c>
      <c r="S33" s="59">
        <f t="shared" ca="1" si="40"/>
        <v>50265.107212475632</v>
      </c>
      <c r="T33" s="59">
        <f t="shared" ca="1" si="40"/>
        <v>49863.547758284607</v>
      </c>
      <c r="U33" s="59">
        <f t="shared" ca="1" si="40"/>
        <v>49461.988304093567</v>
      </c>
      <c r="V33" s="59">
        <f t="shared" ca="1" si="40"/>
        <v>49060.428849902535</v>
      </c>
      <c r="W33" s="59">
        <f t="shared" ca="1" si="40"/>
        <v>48658.869395711496</v>
      </c>
      <c r="X33" s="59">
        <f t="shared" ca="1" si="40"/>
        <v>48257.309941520463</v>
      </c>
      <c r="Y33" s="59">
        <f t="shared" ca="1" si="40"/>
        <v>47855.750487329438</v>
      </c>
      <c r="Z33" s="59">
        <f t="shared" ca="1" si="40"/>
        <v>47454.191033138392</v>
      </c>
      <c r="AA33" s="59">
        <f t="shared" ca="1" si="40"/>
        <v>47052.631578947367</v>
      </c>
      <c r="AB33" s="59">
        <f t="shared" ca="1" si="40"/>
        <v>46651.072124756334</v>
      </c>
      <c r="AC33" s="59">
        <f t="shared" ca="1" si="40"/>
        <v>46249.512670565309</v>
      </c>
      <c r="AD33" s="59">
        <f t="shared" ca="1" si="40"/>
        <v>45847.953216374277</v>
      </c>
      <c r="AE33" s="59">
        <f t="shared" ca="1" si="40"/>
        <v>45446.39376218323</v>
      </c>
      <c r="AF33" s="59">
        <f t="shared" ca="1" si="40"/>
        <v>45044.834307992191</v>
      </c>
      <c r="AG33" s="59">
        <f t="shared" ca="1" si="40"/>
        <v>44643.274853801166</v>
      </c>
      <c r="AH33" s="59">
        <f t="shared" ca="1" si="40"/>
        <v>44241.715399610133</v>
      </c>
      <c r="AI33" s="59">
        <f t="shared" ca="1" si="40"/>
        <v>43840.155945419101</v>
      </c>
      <c r="AJ33" s="59">
        <f t="shared" ca="1" si="40"/>
        <v>43438.596491228069</v>
      </c>
      <c r="AK33" s="59">
        <f t="shared" ca="1" si="40"/>
        <v>43037.037037037036</v>
      </c>
      <c r="AL33" s="59">
        <f t="shared" ca="1" si="40"/>
        <v>42635.477582845997</v>
      </c>
      <c r="AM33" s="59">
        <f t="shared" ca="1" si="40"/>
        <v>42233.918128654972</v>
      </c>
      <c r="AN33" s="59">
        <f t="shared" ca="1" si="40"/>
        <v>41832.35867446394</v>
      </c>
      <c r="AO33" s="59">
        <f t="shared" ca="1" si="40"/>
        <v>41430.799220272907</v>
      </c>
      <c r="AP33" s="59">
        <f t="shared" ca="1" si="40"/>
        <v>41029.239766081868</v>
      </c>
      <c r="AQ33" s="59">
        <f t="shared" ca="1" si="40"/>
        <v>40627.680311890843</v>
      </c>
      <c r="AR33" s="59">
        <f t="shared" ca="1" si="40"/>
        <v>40226.120857699811</v>
      </c>
      <c r="AS33" s="59">
        <f t="shared" ca="1" si="40"/>
        <v>39824.561403508778</v>
      </c>
      <c r="AT33" s="59">
        <f t="shared" ca="1" si="40"/>
        <v>39423.001949317739</v>
      </c>
      <c r="AU33" s="59">
        <f t="shared" ca="1" si="40"/>
        <v>39021.442495126699</v>
      </c>
      <c r="AV33" s="59">
        <f t="shared" ca="1" si="40"/>
        <v>38619.883040935681</v>
      </c>
      <c r="AW33" s="59">
        <f t="shared" ca="1" si="40"/>
        <v>38218.323586744635</v>
      </c>
      <c r="AX33" s="59">
        <f t="shared" ca="1" si="40"/>
        <v>37816.764132553602</v>
      </c>
      <c r="AY33" s="59">
        <f t="shared" ca="1" si="40"/>
        <v>37415.20467836257</v>
      </c>
      <c r="AZ33" s="59">
        <f t="shared" ca="1" si="40"/>
        <v>37013.645224171545</v>
      </c>
      <c r="BA33" s="59">
        <f t="shared" ca="1" si="40"/>
        <v>36612.085769980506</v>
      </c>
      <c r="BB33" s="59">
        <f t="shared" ca="1" si="40"/>
        <v>36210.526315789473</v>
      </c>
      <c r="BC33" s="59">
        <f t="shared" ca="1" si="40"/>
        <v>36021.929824561397</v>
      </c>
      <c r="BD33" s="59">
        <f t="shared" ca="1" si="40"/>
        <v>35833.333333333328</v>
      </c>
      <c r="BE33" s="59">
        <f t="shared" ca="1" si="40"/>
        <v>35644.736842105252</v>
      </c>
      <c r="BF33" s="59">
        <f t="shared" ca="1" si="40"/>
        <v>35456.140350877176</v>
      </c>
      <c r="BG33" s="59">
        <f t="shared" ca="1" si="40"/>
        <v>35267.543859649122</v>
      </c>
      <c r="BH33" s="59">
        <f t="shared" ca="1" si="40"/>
        <v>35078.947368421046</v>
      </c>
      <c r="BI33" s="59">
        <f t="shared" ca="1" si="40"/>
        <v>34890.350877192977</v>
      </c>
      <c r="BJ33" s="59">
        <f t="shared" ca="1" si="40"/>
        <v>34701.754385964894</v>
      </c>
      <c r="BK33" s="59">
        <f t="shared" ca="1" si="40"/>
        <v>34513.15789473684</v>
      </c>
      <c r="BL33" s="59">
        <f t="shared" ca="1" si="40"/>
        <v>34324.561403508771</v>
      </c>
      <c r="BM33" s="59">
        <f t="shared" ca="1" si="40"/>
        <v>34135.964912280688</v>
      </c>
      <c r="BN33" s="59">
        <f t="shared" ca="1" si="40"/>
        <v>33947.368421052619</v>
      </c>
      <c r="BO33" s="59">
        <f t="shared" ca="1" si="40"/>
        <v>33758.771929824543</v>
      </c>
      <c r="BP33" s="59">
        <f t="shared" ca="1" si="40"/>
        <v>33570.175438596474</v>
      </c>
      <c r="BQ33" s="59">
        <f t="shared" ca="1" si="40"/>
        <v>33381.578947368413</v>
      </c>
      <c r="BR33" s="59">
        <f t="shared" ca="1" si="40"/>
        <v>33192.982456140344</v>
      </c>
      <c r="BS33" s="59">
        <f t="shared" ca="1" si="40"/>
        <v>33004.385964912268</v>
      </c>
      <c r="BT33" s="59">
        <f t="shared" ref="BT33:EE33" ca="1" si="41">SUM(BT31:BT32)</f>
        <v>32815.789473684199</v>
      </c>
      <c r="BU33" s="59">
        <f t="shared" ca="1" si="41"/>
        <v>32627.192982456123</v>
      </c>
      <c r="BV33" s="59">
        <f t="shared" ca="1" si="41"/>
        <v>32438.596491228058</v>
      </c>
      <c r="BW33" s="59">
        <f t="shared" ca="1" si="41"/>
        <v>32249.999999999993</v>
      </c>
      <c r="BX33" s="59">
        <f t="shared" ca="1" si="41"/>
        <v>32061.40350877192</v>
      </c>
      <c r="BY33" s="59">
        <f t="shared" ca="1" si="41"/>
        <v>31872.807017543848</v>
      </c>
      <c r="BZ33" s="59">
        <f t="shared" ca="1" si="41"/>
        <v>31684.210526315768</v>
      </c>
      <c r="CA33" s="59">
        <f t="shared" ca="1" si="41"/>
        <v>31495.614035087703</v>
      </c>
      <c r="CB33" s="59">
        <f t="shared" ca="1" si="41"/>
        <v>31307.017543859638</v>
      </c>
      <c r="CC33" s="59">
        <f t="shared" ca="1" si="41"/>
        <v>31118.421052631566</v>
      </c>
      <c r="CD33" s="59">
        <f t="shared" ca="1" si="41"/>
        <v>30929.824561403489</v>
      </c>
      <c r="CE33" s="59">
        <f t="shared" ca="1" si="41"/>
        <v>30741.228070175424</v>
      </c>
      <c r="CF33" s="59">
        <f t="shared" ca="1" si="41"/>
        <v>30552.631578947352</v>
      </c>
      <c r="CG33" s="59">
        <f t="shared" ca="1" si="41"/>
        <v>30364.035087719283</v>
      </c>
      <c r="CH33" s="59">
        <f t="shared" ca="1" si="41"/>
        <v>30175.438596491203</v>
      </c>
      <c r="CI33" s="59">
        <f t="shared" ca="1" si="41"/>
        <v>29986.842105263146</v>
      </c>
      <c r="CJ33" s="59">
        <f t="shared" ca="1" si="41"/>
        <v>29798.245614035073</v>
      </c>
      <c r="CK33" s="59">
        <f t="shared" ca="1" si="41"/>
        <v>29609.649122807001</v>
      </c>
      <c r="CL33" s="59">
        <f t="shared" ca="1" si="41"/>
        <v>29421.052631578925</v>
      </c>
      <c r="CM33" s="59">
        <f t="shared" ca="1" si="41"/>
        <v>29232.45614035086</v>
      </c>
      <c r="CN33" s="59">
        <f t="shared" ca="1" si="41"/>
        <v>29043.859649122787</v>
      </c>
      <c r="CO33" s="59">
        <f t="shared" ca="1" si="41"/>
        <v>28855.263157894718</v>
      </c>
      <c r="CP33" s="59">
        <f t="shared" ca="1" si="41"/>
        <v>28666.666666666639</v>
      </c>
      <c r="CQ33" s="59">
        <f t="shared" ca="1" si="41"/>
        <v>28478.070175438574</v>
      </c>
      <c r="CR33" s="59">
        <f t="shared" ca="1" si="41"/>
        <v>28289.473684210509</v>
      </c>
      <c r="CS33" s="59">
        <f t="shared" ca="1" si="41"/>
        <v>28100.877192982436</v>
      </c>
      <c r="CT33" s="59">
        <f t="shared" ca="1" si="41"/>
        <v>27912.28070175436</v>
      </c>
      <c r="CU33" s="59">
        <f t="shared" ca="1" si="41"/>
        <v>27723.684210526295</v>
      </c>
      <c r="CV33" s="59">
        <f t="shared" ca="1" si="41"/>
        <v>27535.087719298223</v>
      </c>
      <c r="CW33" s="59">
        <f t="shared" ca="1" si="41"/>
        <v>27346.491228070154</v>
      </c>
      <c r="CX33" s="59">
        <f t="shared" ca="1" si="41"/>
        <v>27157.894736842074</v>
      </c>
      <c r="CY33" s="59">
        <f t="shared" ca="1" si="41"/>
        <v>26969.298245614009</v>
      </c>
      <c r="CZ33" s="59">
        <f t="shared" ca="1" si="41"/>
        <v>26780.701754385944</v>
      </c>
      <c r="DA33" s="59">
        <f t="shared" ca="1" si="41"/>
        <v>26592.105263157864</v>
      </c>
      <c r="DB33" s="59">
        <f t="shared" ca="1" si="41"/>
        <v>26403.508771929803</v>
      </c>
      <c r="DC33" s="59">
        <f t="shared" ca="1" si="41"/>
        <v>26214.91228070173</v>
      </c>
      <c r="DD33" s="59">
        <f t="shared" ca="1" si="41"/>
        <v>26026.315789473658</v>
      </c>
      <c r="DE33" s="59">
        <f t="shared" ca="1" si="41"/>
        <v>25837.719298245596</v>
      </c>
      <c r="DF33" s="59">
        <f t="shared" ca="1" si="41"/>
        <v>25649.122807017528</v>
      </c>
      <c r="DG33" s="59">
        <f t="shared" ca="1" si="41"/>
        <v>25460.526315789455</v>
      </c>
      <c r="DH33" s="59">
        <f t="shared" ca="1" si="41"/>
        <v>25271.929824561383</v>
      </c>
      <c r="DI33" s="59">
        <f t="shared" ca="1" si="41"/>
        <v>25083.333333333314</v>
      </c>
      <c r="DJ33" s="59">
        <f t="shared" ca="1" si="41"/>
        <v>24894.736842105252</v>
      </c>
      <c r="DK33" s="59">
        <f t="shared" ca="1" si="41"/>
        <v>24706.14035087718</v>
      </c>
      <c r="DL33" s="59">
        <f t="shared" ca="1" si="41"/>
        <v>24517.543859649108</v>
      </c>
      <c r="DM33" s="59">
        <f t="shared" ca="1" si="41"/>
        <v>24328.947368421046</v>
      </c>
      <c r="DN33" s="59">
        <f t="shared" ca="1" si="41"/>
        <v>24140.350877192977</v>
      </c>
      <c r="DO33" s="59">
        <f t="shared" ca="1" si="41"/>
        <v>23951.754385964905</v>
      </c>
      <c r="DP33" s="59">
        <f t="shared" ca="1" si="41"/>
        <v>23763.157894736833</v>
      </c>
      <c r="DQ33" s="59">
        <f t="shared" ca="1" si="41"/>
        <v>23574.561403508764</v>
      </c>
      <c r="DR33" s="59">
        <f t="shared" ca="1" si="41"/>
        <v>23385.964912280702</v>
      </c>
      <c r="DS33" s="59">
        <f t="shared" ca="1" si="41"/>
        <v>23197.36842105263</v>
      </c>
      <c r="DT33" s="59">
        <f t="shared" ca="1" si="41"/>
        <v>23008.771929824557</v>
      </c>
      <c r="DU33" s="59">
        <f t="shared" ca="1" si="41"/>
        <v>22820.175438596496</v>
      </c>
      <c r="DV33" s="59">
        <f t="shared" ca="1" si="41"/>
        <v>22631.578947368427</v>
      </c>
      <c r="DW33" s="59">
        <f t="shared" ca="1" si="41"/>
        <v>22442.982456140355</v>
      </c>
      <c r="DX33" s="59">
        <f t="shared" ca="1" si="41"/>
        <v>22254.385964912282</v>
      </c>
      <c r="DY33" s="59">
        <f t="shared" ca="1" si="41"/>
        <v>22065.789473684214</v>
      </c>
      <c r="DZ33" s="59">
        <f t="shared" ca="1" si="41"/>
        <v>21877.192982456152</v>
      </c>
      <c r="EA33" s="59">
        <f t="shared" ca="1" si="41"/>
        <v>21688.59649122808</v>
      </c>
      <c r="EB33" s="59">
        <f t="shared" ca="1" si="41"/>
        <v>21500.000000000011</v>
      </c>
      <c r="EC33" s="59">
        <f t="shared" ca="1" si="41"/>
        <v>21311.403508771939</v>
      </c>
      <c r="ED33" s="59">
        <f t="shared" ca="1" si="41"/>
        <v>21122.807017543873</v>
      </c>
      <c r="EE33" s="59">
        <f t="shared" ca="1" si="41"/>
        <v>20934.210526315805</v>
      </c>
      <c r="EF33" s="59">
        <f t="shared" ref="EF33:GQ33" ca="1" si="42">SUM(EF31:EF32)</f>
        <v>20745.614035087736</v>
      </c>
      <c r="EG33" s="59">
        <f t="shared" ca="1" si="42"/>
        <v>20557.017543859671</v>
      </c>
      <c r="EH33" s="59">
        <f t="shared" ca="1" si="42"/>
        <v>20368.421052631598</v>
      </c>
      <c r="EI33" s="59">
        <f t="shared" ca="1" si="42"/>
        <v>20179.82456140353</v>
      </c>
      <c r="EJ33" s="59">
        <f t="shared" ca="1" si="42"/>
        <v>19991.228070175461</v>
      </c>
      <c r="EK33" s="59">
        <f t="shared" ca="1" si="42"/>
        <v>19802.631578947392</v>
      </c>
      <c r="EL33" s="59">
        <f t="shared" ca="1" si="42"/>
        <v>19614.035087719323</v>
      </c>
      <c r="EM33" s="59">
        <f t="shared" ca="1" si="42"/>
        <v>19425.438596491254</v>
      </c>
      <c r="EN33" s="59">
        <f t="shared" ca="1" si="42"/>
        <v>19236.842105263186</v>
      </c>
      <c r="EO33" s="59">
        <f t="shared" ca="1" si="42"/>
        <v>19048.245614035117</v>
      </c>
      <c r="EP33" s="59">
        <f t="shared" ca="1" si="42"/>
        <v>18859.649122807048</v>
      </c>
      <c r="EQ33" s="59">
        <f t="shared" ca="1" si="42"/>
        <v>18671.052631578979</v>
      </c>
      <c r="ER33" s="59">
        <f t="shared" ca="1" si="42"/>
        <v>18482.456140350911</v>
      </c>
      <c r="ES33" s="59">
        <f t="shared" ca="1" si="42"/>
        <v>18293.859649122842</v>
      </c>
      <c r="ET33" s="59">
        <f t="shared" ca="1" si="42"/>
        <v>18105.263157894773</v>
      </c>
      <c r="EU33" s="59">
        <f t="shared" ca="1" si="42"/>
        <v>17916.666666666704</v>
      </c>
      <c r="EV33" s="59">
        <f t="shared" ca="1" si="42"/>
        <v>17728.070175438635</v>
      </c>
      <c r="EW33" s="59">
        <f t="shared" ca="1" si="42"/>
        <v>17539.473684210567</v>
      </c>
      <c r="EX33" s="59">
        <f t="shared" ca="1" si="42"/>
        <v>17350.877192982498</v>
      </c>
      <c r="EY33" s="59">
        <f t="shared" ca="1" si="42"/>
        <v>17162.280701754429</v>
      </c>
      <c r="EZ33" s="59">
        <f t="shared" ca="1" si="42"/>
        <v>16973.68421052636</v>
      </c>
      <c r="FA33" s="59">
        <f t="shared" ca="1" si="42"/>
        <v>16785.087719298292</v>
      </c>
      <c r="FB33" s="59">
        <f t="shared" ca="1" si="42"/>
        <v>16596.491228070223</v>
      </c>
      <c r="FC33" s="59">
        <f t="shared" ca="1" si="42"/>
        <v>16407.894736842154</v>
      </c>
      <c r="FD33" s="59">
        <f t="shared" ca="1" si="42"/>
        <v>16219.298245614085</v>
      </c>
      <c r="FE33" s="59">
        <f t="shared" ca="1" si="42"/>
        <v>16030.701754386017</v>
      </c>
      <c r="FF33" s="59">
        <f t="shared" ca="1" si="42"/>
        <v>15842.105263157948</v>
      </c>
      <c r="FG33" s="59">
        <f t="shared" ca="1" si="42"/>
        <v>15653.508771929879</v>
      </c>
      <c r="FH33" s="59">
        <f t="shared" ca="1" si="42"/>
        <v>15464.91228070181</v>
      </c>
      <c r="FI33" s="59">
        <f t="shared" ca="1" si="42"/>
        <v>15276.315789473741</v>
      </c>
      <c r="FJ33" s="59">
        <f t="shared" ca="1" si="42"/>
        <v>15087.719298245673</v>
      </c>
      <c r="FK33" s="59">
        <f t="shared" ca="1" si="42"/>
        <v>14899.122807017604</v>
      </c>
      <c r="FL33" s="59">
        <f t="shared" ca="1" si="42"/>
        <v>14710.526315789535</v>
      </c>
      <c r="FM33" s="59">
        <f t="shared" ca="1" si="42"/>
        <v>14521.929824561466</v>
      </c>
      <c r="FN33" s="59">
        <f t="shared" ca="1" si="42"/>
        <v>14333.333333333398</v>
      </c>
      <c r="FO33" s="59">
        <f t="shared" ca="1" si="42"/>
        <v>14144.736842105329</v>
      </c>
      <c r="FP33" s="59">
        <f t="shared" ca="1" si="42"/>
        <v>13956.14035087726</v>
      </c>
      <c r="FQ33" s="59">
        <f t="shared" ca="1" si="42"/>
        <v>13767.543859649191</v>
      </c>
      <c r="FR33" s="59">
        <f t="shared" ca="1" si="42"/>
        <v>13578.947368421123</v>
      </c>
      <c r="FS33" s="59">
        <f t="shared" ca="1" si="42"/>
        <v>13390.350877193054</v>
      </c>
      <c r="FT33" s="59">
        <f t="shared" ca="1" si="42"/>
        <v>13201.754385964985</v>
      </c>
      <c r="FU33" s="59">
        <f t="shared" ca="1" si="42"/>
        <v>13013.157894736916</v>
      </c>
      <c r="FV33" s="59">
        <f t="shared" ca="1" si="42"/>
        <v>12824.561403508847</v>
      </c>
      <c r="FW33" s="59">
        <f t="shared" ca="1" si="42"/>
        <v>12635.964912280779</v>
      </c>
      <c r="FX33" s="59">
        <f t="shared" ca="1" si="42"/>
        <v>12447.36842105271</v>
      </c>
      <c r="FY33" s="59">
        <f t="shared" ca="1" si="42"/>
        <v>12258.771929824641</v>
      </c>
      <c r="FZ33" s="59">
        <f t="shared" ca="1" si="42"/>
        <v>12070.175438596572</v>
      </c>
      <c r="GA33" s="59">
        <f t="shared" ca="1" si="42"/>
        <v>11881.578947368504</v>
      </c>
      <c r="GB33" s="59">
        <f t="shared" ca="1" si="42"/>
        <v>11692.982456140435</v>
      </c>
      <c r="GC33" s="59">
        <f t="shared" ca="1" si="42"/>
        <v>11504.385964912366</v>
      </c>
      <c r="GD33" s="59">
        <f t="shared" ca="1" si="42"/>
        <v>11315.789473684297</v>
      </c>
      <c r="GE33" s="59">
        <f t="shared" ca="1" si="42"/>
        <v>11127.192982456228</v>
      </c>
      <c r="GF33" s="59">
        <f t="shared" ca="1" si="42"/>
        <v>10938.59649122816</v>
      </c>
      <c r="GG33" s="59">
        <f t="shared" ca="1" si="42"/>
        <v>10750.000000000091</v>
      </c>
      <c r="GH33" s="59">
        <f t="shared" ca="1" si="42"/>
        <v>10561.403508772022</v>
      </c>
      <c r="GI33" s="59">
        <f t="shared" ca="1" si="42"/>
        <v>10372.807017543953</v>
      </c>
      <c r="GJ33" s="59">
        <f t="shared" ca="1" si="42"/>
        <v>10184.210526315881</v>
      </c>
      <c r="GK33" s="59">
        <f t="shared" ca="1" si="42"/>
        <v>9995.6140350878122</v>
      </c>
      <c r="GL33" s="59">
        <f t="shared" ca="1" si="42"/>
        <v>9807.0175438597435</v>
      </c>
      <c r="GM33" s="59">
        <f t="shared" ca="1" si="42"/>
        <v>9618.4210526316747</v>
      </c>
      <c r="GN33" s="59">
        <f t="shared" ca="1" si="42"/>
        <v>9429.8245614036059</v>
      </c>
      <c r="GO33" s="59">
        <f t="shared" ca="1" si="42"/>
        <v>9241.2280701755371</v>
      </c>
      <c r="GP33" s="59">
        <f t="shared" ca="1" si="42"/>
        <v>9052.6315789474684</v>
      </c>
      <c r="GQ33" s="59">
        <f t="shared" ca="1" si="42"/>
        <v>8864.0350877193996</v>
      </c>
      <c r="GR33" s="59">
        <f t="shared" ref="GR33:IJ33" ca="1" si="43">SUM(GR31:GR32)</f>
        <v>8675.4385964913308</v>
      </c>
      <c r="GS33" s="59">
        <f t="shared" ca="1" si="43"/>
        <v>8486.8421052632621</v>
      </c>
      <c r="GT33" s="59">
        <f t="shared" ca="1" si="43"/>
        <v>8298.2456140351933</v>
      </c>
      <c r="GU33" s="59">
        <f t="shared" ca="1" si="43"/>
        <v>8109.6491228071245</v>
      </c>
      <c r="GV33" s="59">
        <f t="shared" ca="1" si="43"/>
        <v>7921.0526315790557</v>
      </c>
      <c r="GW33" s="59">
        <f t="shared" ca="1" si="43"/>
        <v>7732.456140350987</v>
      </c>
      <c r="GX33" s="59">
        <f t="shared" ca="1" si="43"/>
        <v>7543.8596491229182</v>
      </c>
      <c r="GY33" s="59">
        <f t="shared" ca="1" si="43"/>
        <v>7355.2631578948494</v>
      </c>
      <c r="GZ33" s="59">
        <f t="shared" ca="1" si="43"/>
        <v>7166.6666666667807</v>
      </c>
      <c r="HA33" s="59">
        <f t="shared" ca="1" si="43"/>
        <v>6978.0701754387119</v>
      </c>
      <c r="HB33" s="59">
        <f t="shared" ca="1" si="43"/>
        <v>6789.4736842106431</v>
      </c>
      <c r="HC33" s="59">
        <f t="shared" ca="1" si="43"/>
        <v>6600.8771929825743</v>
      </c>
      <c r="HD33" s="59">
        <f t="shared" ca="1" si="43"/>
        <v>6412.2807017545056</v>
      </c>
      <c r="HE33" s="59">
        <f t="shared" ca="1" si="43"/>
        <v>6223.6842105264368</v>
      </c>
      <c r="HF33" s="59">
        <f t="shared" ca="1" si="43"/>
        <v>6035.087719298368</v>
      </c>
      <c r="HG33" s="59">
        <f t="shared" ca="1" si="43"/>
        <v>5846.4912280702993</v>
      </c>
      <c r="HH33" s="59">
        <f t="shared" ca="1" si="43"/>
        <v>5657.8947368422305</v>
      </c>
      <c r="HI33" s="59">
        <f t="shared" ca="1" si="43"/>
        <v>5469.2982456141617</v>
      </c>
      <c r="HJ33" s="59">
        <f t="shared" ca="1" si="43"/>
        <v>5280.7017543860929</v>
      </c>
      <c r="HK33" s="59">
        <f t="shared" ca="1" si="43"/>
        <v>5092.1052631580242</v>
      </c>
      <c r="HL33" s="59">
        <f t="shared" ca="1" si="43"/>
        <v>4903.5087719299554</v>
      </c>
      <c r="HM33" s="59">
        <f t="shared" ca="1" si="43"/>
        <v>4714.9122807018866</v>
      </c>
      <c r="HN33" s="59">
        <f t="shared" ca="1" si="43"/>
        <v>4526.3157894738179</v>
      </c>
      <c r="HO33" s="59">
        <f t="shared" ca="1" si="43"/>
        <v>4337.7192982457491</v>
      </c>
      <c r="HP33" s="59">
        <f t="shared" ca="1" si="43"/>
        <v>4149.1228070176803</v>
      </c>
      <c r="HQ33" s="59">
        <f t="shared" ca="1" si="43"/>
        <v>3960.5263157896115</v>
      </c>
      <c r="HR33" s="59">
        <f t="shared" ca="1" si="43"/>
        <v>3771.9298245615428</v>
      </c>
      <c r="HS33" s="59">
        <f t="shared" ca="1" si="43"/>
        <v>3583.333333333474</v>
      </c>
      <c r="HT33" s="59">
        <f t="shared" ca="1" si="43"/>
        <v>3394.7368421054052</v>
      </c>
      <c r="HU33" s="59">
        <f t="shared" ca="1" si="43"/>
        <v>3206.1403508773365</v>
      </c>
      <c r="HV33" s="59">
        <f t="shared" ca="1" si="43"/>
        <v>3017.5438596492677</v>
      </c>
      <c r="HW33" s="59">
        <f t="shared" ca="1" si="43"/>
        <v>2828.9473684211989</v>
      </c>
      <c r="HX33" s="59">
        <f t="shared" ca="1" si="43"/>
        <v>2640.3508771931301</v>
      </c>
      <c r="HY33" s="59">
        <f t="shared" ca="1" si="43"/>
        <v>2451.7543859650614</v>
      </c>
      <c r="HZ33" s="59">
        <f t="shared" ca="1" si="43"/>
        <v>2263.1578947369926</v>
      </c>
      <c r="IA33" s="59">
        <f t="shared" ca="1" si="43"/>
        <v>2074.5614035089238</v>
      </c>
      <c r="IB33" s="59">
        <f t="shared" ca="1" si="43"/>
        <v>1885.9649122808551</v>
      </c>
      <c r="IC33" s="59">
        <f t="shared" ca="1" si="43"/>
        <v>1697.3684210527863</v>
      </c>
      <c r="ID33" s="59">
        <f t="shared" ca="1" si="43"/>
        <v>1508.7719298247175</v>
      </c>
      <c r="IE33" s="59">
        <f t="shared" ca="1" si="43"/>
        <v>1320.1754385966487</v>
      </c>
      <c r="IF33" s="59">
        <f t="shared" ca="1" si="43"/>
        <v>1131.57894736858</v>
      </c>
      <c r="IG33" s="59">
        <f t="shared" ca="1" si="43"/>
        <v>942.9824561405112</v>
      </c>
      <c r="IH33" s="59">
        <f t="shared" ca="1" si="43"/>
        <v>754.38596491244243</v>
      </c>
      <c r="II33" s="59">
        <f t="shared" ca="1" si="43"/>
        <v>565.78947368437366</v>
      </c>
      <c r="IJ33" s="59">
        <f t="shared" ca="1" si="43"/>
        <v>377.19298245630489</v>
      </c>
      <c r="IK33" s="59">
        <f ca="1">SUM(IK31:IK32)</f>
        <v>188.59649122823612</v>
      </c>
      <c r="IL33" s="59">
        <f ca="1">SUM(IL31:IL32)</f>
        <v>1.673470251262188E-10</v>
      </c>
    </row>
    <row r="34" spans="2:246" ht="12" customHeight="1" x14ac:dyDescent="0.3">
      <c r="B34" s="4" t="s">
        <v>226</v>
      </c>
      <c r="C34" s="13" t="s">
        <v>283</v>
      </c>
      <c r="G34" s="59">
        <f ca="1">Tax!G8</f>
        <v>126.0430092205151</v>
      </c>
      <c r="H34" s="59">
        <f ca="1">Tax!H8</f>
        <v>510.41935177436324</v>
      </c>
      <c r="I34" s="59">
        <f ca="1">Tax!I8</f>
        <v>761.46236099487828</v>
      </c>
      <c r="J34" s="59">
        <f ca="1">Tax!J8</f>
        <v>970.8387035487267</v>
      </c>
      <c r="K34" s="59">
        <f ca="1">Tax!K8</f>
        <v>1180.2150461025751</v>
      </c>
      <c r="L34" s="59">
        <f ca="1">Tax!L8</f>
        <v>1639.5913886564233</v>
      </c>
      <c r="M34" s="59">
        <f ca="1">Tax!M8</f>
        <v>1765.6343978769385</v>
      </c>
      <c r="N34" s="59">
        <f ca="1">Tax!N8</f>
        <v>2249.3440737641195</v>
      </c>
      <c r="O34" s="59">
        <f ca="1">Tax!O8</f>
        <v>2733.0537496513007</v>
      </c>
      <c r="P34" s="59">
        <f ca="1">Tax!P8</f>
        <v>3391.7634255384819</v>
      </c>
      <c r="Q34" s="59">
        <f ca="1">Tax!Q8</f>
        <v>4702.9731014256631</v>
      </c>
      <c r="R34" s="59">
        <f ca="1">Tax!R8</f>
        <v>6172.5161106461765</v>
      </c>
      <c r="S34" s="59">
        <f ca="1">Tax!S8</f>
        <v>5873.0285282205368</v>
      </c>
      <c r="T34" s="59">
        <f ca="1">Tax!T8</f>
        <v>5572.5845879626413</v>
      </c>
      <c r="U34" s="59">
        <f ca="1">Tax!U8</f>
        <v>5271.1812359218347</v>
      </c>
      <c r="V34" s="59">
        <f ca="1">Tax!V8</f>
        <v>4968.7911677369593</v>
      </c>
      <c r="W34" s="59">
        <f ca="1">Tax!W8</f>
        <v>4665.4111531561193</v>
      </c>
      <c r="X34" s="59">
        <f ca="1">Tax!X8</f>
        <v>4361.0379513524313</v>
      </c>
      <c r="Y34" s="59">
        <f ca="1">Tax!Y8</f>
        <v>4055.6683108893612</v>
      </c>
      <c r="Z34" s="59">
        <f ca="1">Tax!Z8</f>
        <v>3749.2989696860332</v>
      </c>
      <c r="AA34" s="59">
        <f ca="1">Tax!AA8</f>
        <v>3441.9266549823606</v>
      </c>
      <c r="AB34" s="59">
        <f ca="1">Tax!AB8</f>
        <v>3133.5480833040911</v>
      </c>
      <c r="AC34" s="59">
        <f ca="1">Tax!AC8</f>
        <v>2824.1599604277453</v>
      </c>
      <c r="AD34" s="59">
        <f ca="1">Tax!AD8</f>
        <v>2513.7589813454033</v>
      </c>
      <c r="AE34" s="59">
        <f ca="1">Tax!AE8</f>
        <v>2202.3418302293976</v>
      </c>
      <c r="AF34" s="59">
        <f ca="1">Tax!AF8</f>
        <v>1889.9051803969251</v>
      </c>
      <c r="AG34" s="59">
        <f ca="1">Tax!AG8</f>
        <v>1576.44569427448</v>
      </c>
      <c r="AH34" s="59">
        <f ca="1">Tax!AH8</f>
        <v>1261.9600233622186</v>
      </c>
      <c r="AI34" s="59">
        <f ca="1">Tax!AI8</f>
        <v>946.44480819815362</v>
      </c>
      <c r="AJ34" s="59">
        <f ca="1">Tax!AJ8</f>
        <v>629.89667832232226</v>
      </c>
      <c r="AK34" s="59">
        <f ca="1">Tax!AK8</f>
        <v>312.31225224073023</v>
      </c>
      <c r="AL34" s="59">
        <f ca="1">Tax!AL8</f>
        <v>0</v>
      </c>
      <c r="AM34" s="59">
        <f ca="1">Tax!AM8</f>
        <v>0</v>
      </c>
      <c r="AN34" s="59">
        <f ca="1">Tax!AN8</f>
        <v>0</v>
      </c>
      <c r="AO34" s="59">
        <f ca="1">Tax!AO8</f>
        <v>0</v>
      </c>
      <c r="AP34" s="59">
        <f ca="1">Tax!AP8</f>
        <v>0</v>
      </c>
      <c r="AQ34" s="59">
        <f ca="1">Tax!AQ8</f>
        <v>0</v>
      </c>
      <c r="AR34" s="59">
        <f ca="1">Tax!AR8</f>
        <v>0</v>
      </c>
      <c r="AS34" s="59">
        <f ca="1">Tax!AS8</f>
        <v>0</v>
      </c>
      <c r="AT34" s="59">
        <f ca="1">Tax!AT8</f>
        <v>0</v>
      </c>
      <c r="AU34" s="59">
        <f ca="1">Tax!AU8</f>
        <v>0</v>
      </c>
      <c r="AV34" s="59">
        <f ca="1">Tax!AV8</f>
        <v>0</v>
      </c>
      <c r="AW34" s="59">
        <f ca="1">Tax!AW8</f>
        <v>0</v>
      </c>
      <c r="AX34" s="59">
        <f ca="1">Tax!AX8</f>
        <v>0</v>
      </c>
      <c r="AY34" s="59">
        <f ca="1">Tax!AY8</f>
        <v>0</v>
      </c>
      <c r="AZ34" s="59">
        <f ca="1">Tax!AZ8</f>
        <v>0</v>
      </c>
      <c r="BA34" s="59">
        <f ca="1">Tax!BA8</f>
        <v>0</v>
      </c>
      <c r="BB34" s="59">
        <f ca="1">Tax!BB8</f>
        <v>0</v>
      </c>
      <c r="BC34" s="59">
        <f ca="1">Tax!BC8</f>
        <v>0</v>
      </c>
      <c r="BD34" s="59">
        <f ca="1">Tax!BD8</f>
        <v>0</v>
      </c>
      <c r="BE34" s="59">
        <f ca="1">Tax!BE8</f>
        <v>0</v>
      </c>
      <c r="BF34" s="59">
        <f ca="1">Tax!BF8</f>
        <v>0</v>
      </c>
      <c r="BG34" s="59">
        <f ca="1">Tax!BG8</f>
        <v>0</v>
      </c>
      <c r="BH34" s="59">
        <f ca="1">Tax!BH8</f>
        <v>0</v>
      </c>
      <c r="BI34" s="59">
        <f ca="1">Tax!BI8</f>
        <v>0</v>
      </c>
      <c r="BJ34" s="59">
        <f ca="1">Tax!BJ8</f>
        <v>0</v>
      </c>
      <c r="BK34" s="59">
        <f ca="1">Tax!BK8</f>
        <v>0</v>
      </c>
      <c r="BL34" s="59">
        <f ca="1">Tax!BL8</f>
        <v>0</v>
      </c>
      <c r="BM34" s="59">
        <f ca="1">Tax!BM8</f>
        <v>0</v>
      </c>
      <c r="BN34" s="59">
        <f ca="1">Tax!BN8</f>
        <v>0</v>
      </c>
      <c r="BO34" s="59">
        <f ca="1">Tax!BO8</f>
        <v>0</v>
      </c>
      <c r="BP34" s="59">
        <f ca="1">Tax!BP8</f>
        <v>0</v>
      </c>
      <c r="BQ34" s="59">
        <f ca="1">Tax!BQ8</f>
        <v>0</v>
      </c>
      <c r="BR34" s="59">
        <f ca="1">Tax!BR8</f>
        <v>0</v>
      </c>
      <c r="BS34" s="59">
        <f ca="1">Tax!BS8</f>
        <v>0</v>
      </c>
      <c r="BT34" s="59">
        <f ca="1">Tax!BT8</f>
        <v>0</v>
      </c>
      <c r="BU34" s="59">
        <f ca="1">Tax!BU8</f>
        <v>0</v>
      </c>
      <c r="BV34" s="59">
        <f ca="1">Tax!BV8</f>
        <v>0</v>
      </c>
      <c r="BW34" s="59">
        <f ca="1">Tax!BW8</f>
        <v>0</v>
      </c>
      <c r="BX34" s="59">
        <f ca="1">Tax!BX8</f>
        <v>0</v>
      </c>
      <c r="BY34" s="59">
        <f ca="1">Tax!BY8</f>
        <v>0</v>
      </c>
      <c r="BZ34" s="59">
        <f ca="1">Tax!BZ8</f>
        <v>0</v>
      </c>
      <c r="CA34" s="59">
        <f ca="1">Tax!CA8</f>
        <v>0</v>
      </c>
      <c r="CB34" s="59">
        <f ca="1">Tax!CB8</f>
        <v>0</v>
      </c>
      <c r="CC34" s="59">
        <f ca="1">Tax!CC8</f>
        <v>0</v>
      </c>
      <c r="CD34" s="59">
        <f ca="1">Tax!CD8</f>
        <v>0</v>
      </c>
      <c r="CE34" s="59">
        <f ca="1">Tax!CE8</f>
        <v>0</v>
      </c>
      <c r="CF34" s="59">
        <f ca="1">Tax!CF8</f>
        <v>0</v>
      </c>
      <c r="CG34" s="59">
        <f ca="1">Tax!CG8</f>
        <v>0</v>
      </c>
      <c r="CH34" s="59">
        <f ca="1">Tax!CH8</f>
        <v>0</v>
      </c>
      <c r="CI34" s="59">
        <f ca="1">Tax!CI8</f>
        <v>0</v>
      </c>
      <c r="CJ34" s="59">
        <f ca="1">Tax!CJ8</f>
        <v>0</v>
      </c>
      <c r="CK34" s="59">
        <f ca="1">Tax!CK8</f>
        <v>0</v>
      </c>
      <c r="CL34" s="59">
        <f ca="1">Tax!CL8</f>
        <v>0</v>
      </c>
      <c r="CM34" s="59">
        <f ca="1">Tax!CM8</f>
        <v>0</v>
      </c>
      <c r="CN34" s="59">
        <f ca="1">Tax!CN8</f>
        <v>0</v>
      </c>
      <c r="CO34" s="59">
        <f ca="1">Tax!CO8</f>
        <v>0</v>
      </c>
      <c r="CP34" s="59">
        <f ca="1">Tax!CP8</f>
        <v>0</v>
      </c>
      <c r="CQ34" s="59">
        <f ca="1">Tax!CQ8</f>
        <v>0</v>
      </c>
      <c r="CR34" s="59">
        <f ca="1">Tax!CR8</f>
        <v>0</v>
      </c>
      <c r="CS34" s="59">
        <f ca="1">Tax!CS8</f>
        <v>0</v>
      </c>
      <c r="CT34" s="59">
        <f ca="1">Tax!CT8</f>
        <v>0</v>
      </c>
      <c r="CU34" s="59">
        <f ca="1">Tax!CU8</f>
        <v>0</v>
      </c>
      <c r="CV34" s="59">
        <f ca="1">Tax!CV8</f>
        <v>0</v>
      </c>
      <c r="CW34" s="59">
        <f ca="1">Tax!CW8</f>
        <v>0</v>
      </c>
      <c r="CX34" s="59">
        <f ca="1">Tax!CX8</f>
        <v>0</v>
      </c>
      <c r="CY34" s="59">
        <f ca="1">Tax!CY8</f>
        <v>0</v>
      </c>
      <c r="CZ34" s="59">
        <f ca="1">Tax!CZ8</f>
        <v>0</v>
      </c>
      <c r="DA34" s="59">
        <f ca="1">Tax!DA8</f>
        <v>0</v>
      </c>
      <c r="DB34" s="59">
        <f ca="1">Tax!DB8</f>
        <v>0</v>
      </c>
      <c r="DC34" s="59">
        <f ca="1">Tax!DC8</f>
        <v>0</v>
      </c>
      <c r="DD34" s="59">
        <f ca="1">Tax!DD8</f>
        <v>0</v>
      </c>
      <c r="DE34" s="59">
        <f ca="1">Tax!DE8</f>
        <v>0</v>
      </c>
      <c r="DF34" s="59">
        <f ca="1">Tax!DF8</f>
        <v>0</v>
      </c>
      <c r="DG34" s="59">
        <f ca="1">Tax!DG8</f>
        <v>0</v>
      </c>
      <c r="DH34" s="59">
        <f ca="1">Tax!DH8</f>
        <v>0</v>
      </c>
      <c r="DI34" s="59">
        <f ca="1">Tax!DI8</f>
        <v>0</v>
      </c>
      <c r="DJ34" s="59">
        <f ca="1">Tax!DJ8</f>
        <v>0</v>
      </c>
      <c r="DK34" s="59">
        <f ca="1">Tax!DK8</f>
        <v>0</v>
      </c>
      <c r="DL34" s="59">
        <f ca="1">Tax!DL8</f>
        <v>0</v>
      </c>
      <c r="DM34" s="59">
        <f ca="1">Tax!DM8</f>
        <v>0</v>
      </c>
      <c r="DN34" s="59">
        <f ca="1">Tax!DN8</f>
        <v>0</v>
      </c>
      <c r="DO34" s="59">
        <f ca="1">Tax!DO8</f>
        <v>0</v>
      </c>
      <c r="DP34" s="59">
        <f ca="1">Tax!DP8</f>
        <v>0</v>
      </c>
      <c r="DQ34" s="59">
        <f ca="1">Tax!DQ8</f>
        <v>0</v>
      </c>
      <c r="DR34" s="59">
        <f ca="1">Tax!DR8</f>
        <v>0</v>
      </c>
      <c r="DS34" s="59">
        <f ca="1">Tax!DS8</f>
        <v>0</v>
      </c>
      <c r="DT34" s="59">
        <f ca="1">Tax!DT8</f>
        <v>0</v>
      </c>
      <c r="DU34" s="59">
        <f ca="1">Tax!DU8</f>
        <v>0</v>
      </c>
      <c r="DV34" s="59">
        <f ca="1">Tax!DV8</f>
        <v>0</v>
      </c>
      <c r="DW34" s="59">
        <f ca="1">Tax!DW8</f>
        <v>0</v>
      </c>
      <c r="DX34" s="59">
        <f ca="1">Tax!DX8</f>
        <v>0</v>
      </c>
      <c r="DY34" s="59">
        <f ca="1">Tax!DY8</f>
        <v>0</v>
      </c>
      <c r="DZ34" s="59">
        <f ca="1">Tax!DZ8</f>
        <v>0</v>
      </c>
      <c r="EA34" s="59">
        <f ca="1">Tax!EA8</f>
        <v>0</v>
      </c>
      <c r="EB34" s="59">
        <f ca="1">Tax!EB8</f>
        <v>0</v>
      </c>
      <c r="EC34" s="59">
        <f ca="1">Tax!EC8</f>
        <v>0</v>
      </c>
      <c r="ED34" s="59">
        <f ca="1">Tax!ED8</f>
        <v>0</v>
      </c>
      <c r="EE34" s="59">
        <f ca="1">Tax!EE8</f>
        <v>0</v>
      </c>
      <c r="EF34" s="59">
        <f ca="1">Tax!EF8</f>
        <v>0</v>
      </c>
      <c r="EG34" s="59">
        <f ca="1">Tax!EG8</f>
        <v>0</v>
      </c>
      <c r="EH34" s="59">
        <f ca="1">Tax!EH8</f>
        <v>0</v>
      </c>
      <c r="EI34" s="59">
        <f ca="1">Tax!EI8</f>
        <v>0</v>
      </c>
      <c r="EJ34" s="59">
        <f ca="1">Tax!EJ8</f>
        <v>0</v>
      </c>
      <c r="EK34" s="59">
        <f ca="1">Tax!EK8</f>
        <v>0</v>
      </c>
      <c r="EL34" s="59">
        <f ca="1">Tax!EL8</f>
        <v>0</v>
      </c>
      <c r="EM34" s="59">
        <f ca="1">Tax!EM8</f>
        <v>0</v>
      </c>
      <c r="EN34" s="59">
        <f ca="1">Tax!EN8</f>
        <v>0</v>
      </c>
      <c r="EO34" s="59">
        <f ca="1">Tax!EO8</f>
        <v>0</v>
      </c>
      <c r="EP34" s="59">
        <f ca="1">Tax!EP8</f>
        <v>0</v>
      </c>
      <c r="EQ34" s="59">
        <f ca="1">Tax!EQ8</f>
        <v>0</v>
      </c>
      <c r="ER34" s="59">
        <f ca="1">Tax!ER8</f>
        <v>0</v>
      </c>
      <c r="ES34" s="59">
        <f ca="1">Tax!ES8</f>
        <v>0</v>
      </c>
      <c r="ET34" s="59">
        <f ca="1">Tax!ET8</f>
        <v>0</v>
      </c>
      <c r="EU34" s="59">
        <f ca="1">Tax!EU8</f>
        <v>0</v>
      </c>
      <c r="EV34" s="59">
        <f ca="1">Tax!EV8</f>
        <v>0</v>
      </c>
      <c r="EW34" s="59">
        <f ca="1">Tax!EW8</f>
        <v>0</v>
      </c>
      <c r="EX34" s="59">
        <f ca="1">Tax!EX8</f>
        <v>0</v>
      </c>
      <c r="EY34" s="59">
        <f ca="1">Tax!EY8</f>
        <v>0</v>
      </c>
      <c r="EZ34" s="59">
        <f ca="1">Tax!EZ8</f>
        <v>0</v>
      </c>
      <c r="FA34" s="59">
        <f ca="1">Tax!FA8</f>
        <v>0</v>
      </c>
      <c r="FB34" s="59">
        <f ca="1">Tax!FB8</f>
        <v>0</v>
      </c>
      <c r="FC34" s="59">
        <f ca="1">Tax!FC8</f>
        <v>0</v>
      </c>
      <c r="FD34" s="59">
        <f ca="1">Tax!FD8</f>
        <v>0</v>
      </c>
      <c r="FE34" s="59">
        <f ca="1">Tax!FE8</f>
        <v>0</v>
      </c>
      <c r="FF34" s="59">
        <f ca="1">Tax!FF8</f>
        <v>0</v>
      </c>
      <c r="FG34" s="59">
        <f ca="1">Tax!FG8</f>
        <v>0</v>
      </c>
      <c r="FH34" s="59">
        <f ca="1">Tax!FH8</f>
        <v>0</v>
      </c>
      <c r="FI34" s="59">
        <f ca="1">Tax!FI8</f>
        <v>0</v>
      </c>
      <c r="FJ34" s="59">
        <f ca="1">Tax!FJ8</f>
        <v>0</v>
      </c>
      <c r="FK34" s="59">
        <f ca="1">Tax!FK8</f>
        <v>0</v>
      </c>
      <c r="FL34" s="59">
        <f ca="1">Tax!FL8</f>
        <v>0</v>
      </c>
      <c r="FM34" s="59">
        <f ca="1">Tax!FM8</f>
        <v>0</v>
      </c>
      <c r="FN34" s="59">
        <f ca="1">Tax!FN8</f>
        <v>0</v>
      </c>
      <c r="FO34" s="59">
        <f ca="1">Tax!FO8</f>
        <v>0</v>
      </c>
      <c r="FP34" s="59">
        <f ca="1">Tax!FP8</f>
        <v>0</v>
      </c>
      <c r="FQ34" s="59">
        <f ca="1">Tax!FQ8</f>
        <v>0</v>
      </c>
      <c r="FR34" s="59">
        <f ca="1">Tax!FR8</f>
        <v>0</v>
      </c>
      <c r="FS34" s="59">
        <f ca="1">Tax!FS8</f>
        <v>0</v>
      </c>
      <c r="FT34" s="59">
        <f ca="1">Tax!FT8</f>
        <v>0</v>
      </c>
      <c r="FU34" s="59">
        <f ca="1">Tax!FU8</f>
        <v>0</v>
      </c>
      <c r="FV34" s="59">
        <f ca="1">Tax!FV8</f>
        <v>0</v>
      </c>
      <c r="FW34" s="59">
        <f ca="1">Tax!FW8</f>
        <v>0</v>
      </c>
      <c r="FX34" s="59">
        <f ca="1">Tax!FX8</f>
        <v>0</v>
      </c>
      <c r="FY34" s="59">
        <f ca="1">Tax!FY8</f>
        <v>0</v>
      </c>
      <c r="FZ34" s="59">
        <f ca="1">Tax!FZ8</f>
        <v>0</v>
      </c>
      <c r="GA34" s="59">
        <f ca="1">Tax!GA8</f>
        <v>0</v>
      </c>
      <c r="GB34" s="59">
        <f ca="1">Tax!GB8</f>
        <v>0</v>
      </c>
      <c r="GC34" s="59">
        <f ca="1">Tax!GC8</f>
        <v>0</v>
      </c>
      <c r="GD34" s="59">
        <f ca="1">Tax!GD8</f>
        <v>0</v>
      </c>
      <c r="GE34" s="59">
        <f ca="1">Tax!GE8</f>
        <v>0</v>
      </c>
      <c r="GF34" s="59">
        <f ca="1">Tax!GF8</f>
        <v>0</v>
      </c>
      <c r="GG34" s="59">
        <f ca="1">Tax!GG8</f>
        <v>0</v>
      </c>
      <c r="GH34" s="59">
        <f ca="1">Tax!GH8</f>
        <v>0</v>
      </c>
      <c r="GI34" s="59">
        <f ca="1">Tax!GI8</f>
        <v>0</v>
      </c>
      <c r="GJ34" s="59">
        <f ca="1">Tax!GJ8</f>
        <v>0</v>
      </c>
      <c r="GK34" s="59">
        <f ca="1">Tax!GK8</f>
        <v>0</v>
      </c>
      <c r="GL34" s="59">
        <f ca="1">Tax!GL8</f>
        <v>0</v>
      </c>
      <c r="GM34" s="59">
        <f ca="1">Tax!GM8</f>
        <v>0</v>
      </c>
      <c r="GN34" s="59">
        <f ca="1">Tax!GN8</f>
        <v>0</v>
      </c>
      <c r="GO34" s="59">
        <f ca="1">Tax!GO8</f>
        <v>0</v>
      </c>
      <c r="GP34" s="59">
        <f ca="1">Tax!GP8</f>
        <v>0</v>
      </c>
      <c r="GQ34" s="59">
        <f ca="1">Tax!GQ8</f>
        <v>0</v>
      </c>
      <c r="GR34" s="59">
        <f ca="1">Tax!GR8</f>
        <v>0</v>
      </c>
      <c r="GS34" s="59">
        <f ca="1">Tax!GS8</f>
        <v>0</v>
      </c>
      <c r="GT34" s="59">
        <f ca="1">Tax!GT8</f>
        <v>0</v>
      </c>
      <c r="GU34" s="59">
        <f ca="1">Tax!GU8</f>
        <v>0</v>
      </c>
      <c r="GV34" s="59">
        <f ca="1">Tax!GV8</f>
        <v>0</v>
      </c>
      <c r="GW34" s="59">
        <f ca="1">Tax!GW8</f>
        <v>0</v>
      </c>
      <c r="GX34" s="59">
        <f ca="1">Tax!GX8</f>
        <v>0</v>
      </c>
      <c r="GY34" s="59">
        <f ca="1">Tax!GY8</f>
        <v>0</v>
      </c>
      <c r="GZ34" s="59">
        <f ca="1">Tax!GZ8</f>
        <v>0</v>
      </c>
      <c r="HA34" s="59">
        <f ca="1">Tax!HA8</f>
        <v>0</v>
      </c>
      <c r="HB34" s="59">
        <f ca="1">Tax!HB8</f>
        <v>0</v>
      </c>
      <c r="HC34" s="59">
        <f ca="1">Tax!HC8</f>
        <v>0</v>
      </c>
      <c r="HD34" s="59">
        <f ca="1">Tax!HD8</f>
        <v>0</v>
      </c>
      <c r="HE34" s="59">
        <f ca="1">Tax!HE8</f>
        <v>0</v>
      </c>
      <c r="HF34" s="59">
        <f ca="1">Tax!HF8</f>
        <v>0</v>
      </c>
      <c r="HG34" s="59">
        <f ca="1">Tax!HG8</f>
        <v>0</v>
      </c>
      <c r="HH34" s="59">
        <f ca="1">Tax!HH8</f>
        <v>0</v>
      </c>
      <c r="HI34" s="59">
        <f ca="1">Tax!HI8</f>
        <v>0</v>
      </c>
      <c r="HJ34" s="59">
        <f ca="1">Tax!HJ8</f>
        <v>0</v>
      </c>
      <c r="HK34" s="59">
        <f ca="1">Tax!HK8</f>
        <v>0</v>
      </c>
      <c r="HL34" s="59">
        <f ca="1">Tax!HL8</f>
        <v>0</v>
      </c>
      <c r="HM34" s="59">
        <f ca="1">Tax!HM8</f>
        <v>0</v>
      </c>
      <c r="HN34" s="59">
        <f ca="1">Tax!HN8</f>
        <v>0</v>
      </c>
      <c r="HO34" s="59">
        <f ca="1">Tax!HO8</f>
        <v>0</v>
      </c>
      <c r="HP34" s="59">
        <f ca="1">Tax!HP8</f>
        <v>0</v>
      </c>
      <c r="HQ34" s="59">
        <f ca="1">Tax!HQ8</f>
        <v>0</v>
      </c>
      <c r="HR34" s="59">
        <f ca="1">Tax!HR8</f>
        <v>0</v>
      </c>
      <c r="HS34" s="59">
        <f ca="1">Tax!HS8</f>
        <v>0</v>
      </c>
      <c r="HT34" s="59">
        <f ca="1">Tax!HT8</f>
        <v>0</v>
      </c>
      <c r="HU34" s="59">
        <f ca="1">Tax!HU8</f>
        <v>0</v>
      </c>
      <c r="HV34" s="59">
        <f ca="1">Tax!HV8</f>
        <v>0</v>
      </c>
      <c r="HW34" s="59">
        <f ca="1">Tax!HW8</f>
        <v>0</v>
      </c>
      <c r="HX34" s="59">
        <f ca="1">Tax!HX8</f>
        <v>0</v>
      </c>
      <c r="HY34" s="59">
        <f ca="1">Tax!HY8</f>
        <v>0</v>
      </c>
      <c r="HZ34" s="59">
        <f ca="1">Tax!HZ8</f>
        <v>0</v>
      </c>
      <c r="IA34" s="59">
        <f ca="1">Tax!IA8</f>
        <v>0</v>
      </c>
      <c r="IB34" s="59">
        <f ca="1">Tax!IB8</f>
        <v>0</v>
      </c>
      <c r="IC34" s="59">
        <f ca="1">Tax!IC8</f>
        <v>0</v>
      </c>
      <c r="ID34" s="59">
        <f ca="1">Tax!ID8</f>
        <v>0</v>
      </c>
      <c r="IE34" s="59">
        <f ca="1">Tax!IE8</f>
        <v>0</v>
      </c>
      <c r="IF34" s="59">
        <f ca="1">Tax!IF8</f>
        <v>0</v>
      </c>
      <c r="IG34" s="59">
        <f ca="1">Tax!IG8</f>
        <v>0</v>
      </c>
      <c r="IH34" s="59">
        <f ca="1">Tax!IH8</f>
        <v>0</v>
      </c>
      <c r="II34" s="59">
        <f ca="1">Tax!II8</f>
        <v>0</v>
      </c>
      <c r="IJ34" s="59">
        <f ca="1">Tax!IJ8</f>
        <v>0</v>
      </c>
      <c r="IK34" s="59">
        <f ca="1">Tax!IK8</f>
        <v>0</v>
      </c>
      <c r="IL34" s="59">
        <f ca="1">Tax!IL8</f>
        <v>0</v>
      </c>
    </row>
    <row r="35" spans="2:246" ht="12" customHeight="1" x14ac:dyDescent="0.3">
      <c r="B35" s="4" t="s">
        <v>352</v>
      </c>
      <c r="C35" s="13" t="s">
        <v>283</v>
      </c>
      <c r="G35" s="59">
        <f ca="1">SUM(DA!G46,DA!G99 )</f>
        <v>0</v>
      </c>
      <c r="H35" s="59">
        <f ca="1">SUM(DA!H46,DA!H99 )</f>
        <v>0</v>
      </c>
      <c r="I35" s="59">
        <f ca="1">SUM(DA!I46,DA!I99 )</f>
        <v>0</v>
      </c>
      <c r="J35" s="59">
        <f ca="1">SUM(DA!J46,DA!J99 )</f>
        <v>0</v>
      </c>
      <c r="K35" s="59">
        <f ca="1">SUM(DA!K46,DA!K99 )</f>
        <v>0</v>
      </c>
      <c r="L35" s="59">
        <f ca="1">SUM(DA!L46,DA!L99 )</f>
        <v>0</v>
      </c>
      <c r="M35" s="59">
        <f ca="1">SUM(DA!M46,DA!M99 )</f>
        <v>0</v>
      </c>
      <c r="N35" s="59">
        <f ca="1">SUM(DA!N46,DA!N99 )</f>
        <v>0</v>
      </c>
      <c r="O35" s="59">
        <f ca="1">SUM(DA!O46,DA!O99 )</f>
        <v>0</v>
      </c>
      <c r="P35" s="59">
        <f ca="1">SUM(DA!P46,DA!P99 )</f>
        <v>0</v>
      </c>
      <c r="Q35" s="59">
        <f ca="1">SUM(DA!Q46,DA!Q99 )</f>
        <v>0</v>
      </c>
      <c r="R35" s="59">
        <f ca="1">SUM(DA!R46,DA!R99 )</f>
        <v>25240.126981564237</v>
      </c>
      <c r="S35" s="59">
        <f ca="1">SUM(DA!S46,DA!S99 )</f>
        <v>25029.792590051202</v>
      </c>
      <c r="T35" s="59">
        <f ca="1">SUM(DA!T46,DA!T99 )</f>
        <v>24819.458198538163</v>
      </c>
      <c r="U35" s="59">
        <f ca="1">SUM(DA!U46,DA!U99 )</f>
        <v>24609.123807025127</v>
      </c>
      <c r="V35" s="59">
        <f ca="1">SUM(DA!V46,DA!V99 )</f>
        <v>24398.789415512096</v>
      </c>
      <c r="W35" s="59">
        <f ca="1">SUM(DA!W46,DA!W99 )</f>
        <v>24188.455023999057</v>
      </c>
      <c r="X35" s="59">
        <f ca="1">SUM(DA!X46,DA!X99 )</f>
        <v>23978.120632486025</v>
      </c>
      <c r="Y35" s="59">
        <f ca="1">SUM(DA!Y46,DA!Y99 )</f>
        <v>23767.78624097299</v>
      </c>
      <c r="Z35" s="59">
        <f ca="1">SUM(DA!Z46,DA!Z99 )</f>
        <v>23557.451849459954</v>
      </c>
      <c r="AA35" s="59">
        <f ca="1">SUM(DA!AA46,DA!AA99 )</f>
        <v>23347.117457946915</v>
      </c>
      <c r="AB35" s="59">
        <f ca="1">SUM(DA!AB46,DA!AB99 )</f>
        <v>23136.783066433884</v>
      </c>
      <c r="AC35" s="59">
        <f ca="1">SUM(DA!AC46,DA!AC99 )</f>
        <v>22926.448674920848</v>
      </c>
      <c r="AD35" s="59">
        <f ca="1">SUM(DA!AD46,DA!AD99 )</f>
        <v>22716.114283407813</v>
      </c>
      <c r="AE35" s="59">
        <f ca="1">SUM(DA!AE46,DA!AE99 )</f>
        <v>22505.779891894777</v>
      </c>
      <c r="AF35" s="59">
        <f ca="1">SUM(DA!AF46,DA!AF99 )</f>
        <v>22295.445500381742</v>
      </c>
      <c r="AG35" s="59">
        <f ca="1">SUM(DA!AG46,DA!AG99 )</f>
        <v>22085.111108868707</v>
      </c>
      <c r="AH35" s="59">
        <f ca="1">SUM(DA!AH46,DA!AH99 )</f>
        <v>21874.776717355671</v>
      </c>
      <c r="AI35" s="59">
        <f ca="1">SUM(DA!AI46,DA!AI99 )</f>
        <v>21664.442325842636</v>
      </c>
      <c r="AJ35" s="59">
        <f ca="1">SUM(DA!AJ46,DA!AJ99 )</f>
        <v>21454.107934329601</v>
      </c>
      <c r="AK35" s="59">
        <f ca="1">SUM(DA!AK46,DA!AK99 )</f>
        <v>21243.773542816565</v>
      </c>
      <c r="AL35" s="59">
        <f ca="1">SUM(DA!AL46,DA!AL99 )</f>
        <v>21033.43915130353</v>
      </c>
      <c r="AM35" s="59">
        <f ca="1">SUM(DA!AM46,DA!AM99 )</f>
        <v>20823.104759790494</v>
      </c>
      <c r="AN35" s="59">
        <f ca="1">SUM(DA!AN46,DA!AN99 )</f>
        <v>20612.770368277459</v>
      </c>
      <c r="AO35" s="59">
        <f ca="1">SUM(DA!AO46,DA!AO99 )</f>
        <v>20402.435976764424</v>
      </c>
      <c r="AP35" s="59">
        <f ca="1">SUM(DA!AP46,DA!AP99 )</f>
        <v>20192.101585251388</v>
      </c>
      <c r="AQ35" s="59">
        <f ca="1">SUM(DA!AQ46,DA!AQ99 )</f>
        <v>19981.767193738353</v>
      </c>
      <c r="AR35" s="59">
        <f ca="1">SUM(DA!AR46,DA!AR99 )</f>
        <v>19771.432802225318</v>
      </c>
      <c r="AS35" s="59">
        <f ca="1">SUM(DA!AS46,DA!AS99 )</f>
        <v>19561.098410712282</v>
      </c>
      <c r="AT35" s="59">
        <f ca="1">SUM(DA!AT46,DA!AT99 )</f>
        <v>19350.764019199247</v>
      </c>
      <c r="AU35" s="59">
        <f ca="1">SUM(DA!AU46,DA!AU99 )</f>
        <v>19140.429627686211</v>
      </c>
      <c r="AV35" s="59">
        <f ca="1">SUM(DA!AV46,DA!AV99 )</f>
        <v>18930.095236173176</v>
      </c>
      <c r="AW35" s="59">
        <f ca="1">SUM(DA!AW46,DA!AW99 )</f>
        <v>18719.760844660141</v>
      </c>
      <c r="AX35" s="59">
        <f ca="1">SUM(DA!AX46,DA!AX99 )</f>
        <v>18509.426453147105</v>
      </c>
      <c r="AY35" s="59">
        <f ca="1">SUM(DA!AY46,DA!AY99 )</f>
        <v>18299.092061634074</v>
      </c>
      <c r="AZ35" s="59">
        <f ca="1">SUM(DA!AZ46,DA!AZ99 )</f>
        <v>18088.757670121038</v>
      </c>
      <c r="BA35" s="59">
        <f ca="1">SUM(DA!BA46,DA!BA99 )</f>
        <v>17878.423278608003</v>
      </c>
      <c r="BB35" s="59">
        <f ca="1">SUM(DA!BB46,DA!BB99 )</f>
        <v>17668.088887094964</v>
      </c>
      <c r="BC35" s="59">
        <f ca="1">SUM(DA!BC46,DA!BC99 )</f>
        <v>17457.754495581932</v>
      </c>
      <c r="BD35" s="59">
        <f ca="1">SUM(DA!BD46,DA!BD99 )</f>
        <v>17247.420104068897</v>
      </c>
      <c r="BE35" s="59">
        <f ca="1">SUM(DA!BE46,DA!BE99 )</f>
        <v>17037.085712555861</v>
      </c>
      <c r="BF35" s="59">
        <f ca="1">SUM(DA!BF46,DA!BF99 )</f>
        <v>16826.751321042826</v>
      </c>
      <c r="BG35" s="59">
        <f ca="1">SUM(DA!BG46,DA!BG99 )</f>
        <v>16616.416929529791</v>
      </c>
      <c r="BH35" s="59">
        <f ca="1">SUM(DA!BH46,DA!BH99 )</f>
        <v>16406.082538016759</v>
      </c>
      <c r="BI35" s="59">
        <f ca="1">SUM(DA!BI46,DA!BI99 )</f>
        <v>16195.748146503722</v>
      </c>
      <c r="BJ35" s="59">
        <f ca="1">SUM(DA!BJ46,DA!BJ99 )</f>
        <v>15985.413754990686</v>
      </c>
      <c r="BK35" s="59">
        <f ca="1">SUM(DA!BK46,DA!BK99 )</f>
        <v>15775.079363477653</v>
      </c>
      <c r="BL35" s="59">
        <f ca="1">SUM(DA!BL46,DA!BL99 )</f>
        <v>15564.744971964617</v>
      </c>
      <c r="BM35" s="59">
        <f ca="1">SUM(DA!BM46,DA!BM99 )</f>
        <v>15354.410580451582</v>
      </c>
      <c r="BN35" s="59">
        <f ca="1">SUM(DA!BN46,DA!BN99 )</f>
        <v>15144.076188938547</v>
      </c>
      <c r="BO35" s="59">
        <f ca="1">SUM(DA!BO46,DA!BO99 )</f>
        <v>14933.741797425513</v>
      </c>
      <c r="BP35" s="59">
        <f ca="1">SUM(DA!BP46,DA!BP99 )</f>
        <v>14723.40740591248</v>
      </c>
      <c r="BQ35" s="59">
        <f ca="1">SUM(DA!BQ46,DA!BQ99 )</f>
        <v>14513.073014399442</v>
      </c>
      <c r="BR35" s="59">
        <f ca="1">SUM(DA!BR46,DA!BR99 )</f>
        <v>14302.738622886407</v>
      </c>
      <c r="BS35" s="59">
        <f ca="1">SUM(DA!BS46,DA!BS99 )</f>
        <v>14092.404231373373</v>
      </c>
      <c r="BT35" s="59">
        <f ca="1">SUM(DA!BT46,DA!BT99 )</f>
        <v>13882.069839860338</v>
      </c>
      <c r="BU35" s="59">
        <f ca="1">SUM(DA!BU46,DA!BU99 )</f>
        <v>13671.735448347303</v>
      </c>
      <c r="BV35" s="59">
        <f ca="1">SUM(DA!BV46,DA!BV99 )</f>
        <v>13461.401056834267</v>
      </c>
      <c r="BW35" s="59">
        <f ca="1">SUM(DA!BW46,DA!BW99 )</f>
        <v>13251.066665321234</v>
      </c>
      <c r="BX35" s="59">
        <f ca="1">SUM(DA!BX46,DA!BX99 )</f>
        <v>13040.732273808197</v>
      </c>
      <c r="BY35" s="59">
        <f ca="1">SUM(DA!BY46,DA!BY99 )</f>
        <v>12830.397882295161</v>
      </c>
      <c r="BZ35" s="59">
        <f ca="1">SUM(DA!BZ46,DA!BZ99 )</f>
        <v>12620.063490782126</v>
      </c>
      <c r="CA35" s="59">
        <f ca="1">SUM(DA!CA46,DA!CA99 )</f>
        <v>12409.729099269091</v>
      </c>
      <c r="CB35" s="59">
        <f ca="1">SUM(DA!CB46,DA!CB99 )</f>
        <v>12199.394707756055</v>
      </c>
      <c r="CC35" s="59">
        <f ca="1">SUM(DA!CC46,DA!CC99 )</f>
        <v>11989.060316243018</v>
      </c>
      <c r="CD35" s="59">
        <f ca="1">SUM(DA!CD46,DA!CD99 )</f>
        <v>11778.725924729981</v>
      </c>
      <c r="CE35" s="59">
        <f ca="1">SUM(DA!CE46,DA!CE99 )</f>
        <v>11568.391533216945</v>
      </c>
      <c r="CF35" s="59">
        <f ca="1">SUM(DA!CF46,DA!CF99 )</f>
        <v>11358.05714170391</v>
      </c>
      <c r="CG35" s="59">
        <f ca="1">SUM(DA!CG46,DA!CG99 )</f>
        <v>11147.722750190873</v>
      </c>
      <c r="CH35" s="59">
        <f ca="1">SUM(DA!CH46,DA!CH99 )</f>
        <v>10937.388358677836</v>
      </c>
      <c r="CI35" s="59">
        <f ca="1">SUM(DA!CI46,DA!CI99 )</f>
        <v>10727.0539671648</v>
      </c>
      <c r="CJ35" s="59">
        <f ca="1">SUM(DA!CJ46,DA!CJ99 )</f>
        <v>10516.719575651765</v>
      </c>
      <c r="CK35" s="59">
        <f ca="1">SUM(DA!CK46,DA!CK99 )</f>
        <v>10306.385184138728</v>
      </c>
      <c r="CL35" s="59">
        <f ca="1">SUM(DA!CL46,DA!CL99 )</f>
        <v>10096.050792625691</v>
      </c>
      <c r="CM35" s="59">
        <f ca="1">SUM(DA!CM46,DA!CM99 )</f>
        <v>9885.7164011126551</v>
      </c>
      <c r="CN35" s="59">
        <f ca="1">SUM(DA!CN46,DA!CN99 )</f>
        <v>9675.3820095996198</v>
      </c>
      <c r="CO35" s="59">
        <f ca="1">SUM(DA!CO46,DA!CO99 )</f>
        <v>9465.0476180865826</v>
      </c>
      <c r="CP35" s="59">
        <f ca="1">SUM(DA!CP46,DA!CP99 )</f>
        <v>9254.7132265735454</v>
      </c>
      <c r="CQ35" s="59">
        <f ca="1">SUM(DA!CQ46,DA!CQ99 )</f>
        <v>9044.37883506051</v>
      </c>
      <c r="CR35" s="59">
        <f ca="1">SUM(DA!CR46,DA!CR99 )</f>
        <v>8834.0444435474747</v>
      </c>
      <c r="CS35" s="59">
        <f ca="1">SUM(DA!CS46,DA!CS99 )</f>
        <v>8623.7100520344375</v>
      </c>
      <c r="CT35" s="59">
        <f ca="1">SUM(DA!CT46,DA!CT99 )</f>
        <v>8413.3756605214003</v>
      </c>
      <c r="CU35" s="59">
        <f ca="1">SUM(DA!CU46,DA!CU99 )</f>
        <v>8203.0412690083649</v>
      </c>
      <c r="CV35" s="59">
        <f ca="1">SUM(DA!CV46,DA!CV99 )</f>
        <v>7992.7068774953286</v>
      </c>
      <c r="CW35" s="59">
        <f ca="1">SUM(DA!CW46,DA!CW99 )</f>
        <v>7782.3724859822923</v>
      </c>
      <c r="CX35" s="59">
        <f ca="1">SUM(DA!CX46,DA!CX99 )</f>
        <v>7572.0380944692561</v>
      </c>
      <c r="CY35" s="59">
        <f ca="1">SUM(DA!CY46,DA!CY99 )</f>
        <v>7361.7037029562198</v>
      </c>
      <c r="CZ35" s="59">
        <f ca="1">SUM(DA!CZ46,DA!CZ99 )</f>
        <v>7151.3693114431835</v>
      </c>
      <c r="DA35" s="59">
        <f ca="1">SUM(DA!DA46,DA!DA99 )</f>
        <v>6941.0349199301472</v>
      </c>
      <c r="DB35" s="59">
        <f ca="1">SUM(DA!DB46,DA!DB99 )</f>
        <v>6730.7005284171109</v>
      </c>
      <c r="DC35" s="59">
        <f ca="1">SUM(DA!DC46,DA!DC99 )</f>
        <v>6520.3661369040747</v>
      </c>
      <c r="DD35" s="59">
        <f ca="1">SUM(DA!DD46,DA!DD99 )</f>
        <v>6310.0317453910384</v>
      </c>
      <c r="DE35" s="59">
        <f ca="1">SUM(DA!DE46,DA!DE99 )</f>
        <v>6099.6973538780021</v>
      </c>
      <c r="DF35" s="59">
        <f ca="1">SUM(DA!DF46,DA!DF99 )</f>
        <v>5889.3629623649658</v>
      </c>
      <c r="DG35" s="59">
        <f ca="1">SUM(DA!DG46,DA!DG99 )</f>
        <v>5679.0285708519295</v>
      </c>
      <c r="DH35" s="59">
        <f ca="1">SUM(DA!DH46,DA!DH99 )</f>
        <v>5468.6941793388933</v>
      </c>
      <c r="DI35" s="59">
        <f ca="1">SUM(DA!DI46,DA!DI99 )</f>
        <v>5258.359787825857</v>
      </c>
      <c r="DJ35" s="59">
        <f ca="1">SUM(DA!DJ46,DA!DJ99 )</f>
        <v>5048.0253963128207</v>
      </c>
      <c r="DK35" s="59">
        <f ca="1">SUM(DA!DK46,DA!DK99 )</f>
        <v>4837.6910047997844</v>
      </c>
      <c r="DL35" s="59">
        <f ca="1">SUM(DA!DL46,DA!DL99 )</f>
        <v>4627.3566132867481</v>
      </c>
      <c r="DM35" s="59">
        <f ca="1">SUM(DA!DM46,DA!DM99 )</f>
        <v>4417.0222217737119</v>
      </c>
      <c r="DN35" s="59">
        <f ca="1">SUM(DA!DN46,DA!DN99 )</f>
        <v>4206.6878302606756</v>
      </c>
      <c r="DO35" s="59">
        <f ca="1">SUM(DA!DO46,DA!DO99 )</f>
        <v>3996.3534387476393</v>
      </c>
      <c r="DP35" s="59">
        <f ca="1">SUM(DA!DP46,DA!DP99 )</f>
        <v>3786.019047234603</v>
      </c>
      <c r="DQ35" s="59">
        <f ca="1">SUM(DA!DQ46,DA!DQ99 )</f>
        <v>3575.6846557215667</v>
      </c>
      <c r="DR35" s="59">
        <f ca="1">SUM(DA!DR46,DA!DR99 )</f>
        <v>3365.3502642085305</v>
      </c>
      <c r="DS35" s="59">
        <f ca="1">SUM(DA!DS46,DA!DS99 )</f>
        <v>3155.0158726954942</v>
      </c>
      <c r="DT35" s="59">
        <f ca="1">SUM(DA!DT46,DA!DT99 )</f>
        <v>2944.6814811824579</v>
      </c>
      <c r="DU35" s="59">
        <f ca="1">SUM(DA!DU46,DA!DU99 )</f>
        <v>2734.3470896694216</v>
      </c>
      <c r="DV35" s="59">
        <f ca="1">SUM(DA!DV46,DA!DV99 )</f>
        <v>2524.0126981563853</v>
      </c>
      <c r="DW35" s="59">
        <f ca="1">SUM(DA!DW46,DA!DW99 )</f>
        <v>2313.6783066433491</v>
      </c>
      <c r="DX35" s="59">
        <f ca="1">SUM(DA!DX46,DA!DX99 )</f>
        <v>2103.3439151303128</v>
      </c>
      <c r="DY35" s="59">
        <f ca="1">SUM(DA!DY46,DA!DY99 )</f>
        <v>1893.0095236172765</v>
      </c>
      <c r="DZ35" s="59">
        <f ca="1">SUM(DA!DZ46,DA!DZ99 )</f>
        <v>1682.6751321042402</v>
      </c>
      <c r="EA35" s="59">
        <f ca="1">SUM(DA!EA46,DA!EA99 )</f>
        <v>1472.3407405912039</v>
      </c>
      <c r="EB35" s="59">
        <f ca="1">SUM(DA!EB46,DA!EB99 )</f>
        <v>1262.0063490781695</v>
      </c>
      <c r="EC35" s="59">
        <f ca="1">SUM(DA!EC46,DA!EC99 )</f>
        <v>1051.671957565135</v>
      </c>
      <c r="ED35" s="59">
        <f ca="1">SUM(DA!ED46,DA!ED99 )</f>
        <v>841.33756605210056</v>
      </c>
      <c r="EE35" s="59">
        <f ca="1">SUM(DA!EE46,DA!EE99 )</f>
        <v>631.00317453906609</v>
      </c>
      <c r="EF35" s="59">
        <f ca="1">SUM(DA!EF46,DA!EF99 )</f>
        <v>420.66878302603163</v>
      </c>
      <c r="EG35" s="59">
        <f ca="1">SUM(DA!EG46,DA!EG99 )</f>
        <v>210.33439151299717</v>
      </c>
      <c r="EH35" s="59">
        <f ca="1">SUM(DA!EH46,DA!EH99 )</f>
        <v>0</v>
      </c>
      <c r="EI35" s="59">
        <f ca="1">SUM(DA!EI46,DA!EI99 )</f>
        <v>0</v>
      </c>
      <c r="EJ35" s="59">
        <f ca="1">SUM(DA!EJ46,DA!EJ99 )</f>
        <v>0</v>
      </c>
      <c r="EK35" s="59">
        <f ca="1">SUM(DA!EK46,DA!EK99 )</f>
        <v>0</v>
      </c>
      <c r="EL35" s="59">
        <f ca="1">SUM(DA!EL46,DA!EL99 )</f>
        <v>0</v>
      </c>
      <c r="EM35" s="59">
        <f ca="1">SUM(DA!EM46,DA!EM99 )</f>
        <v>0</v>
      </c>
      <c r="EN35" s="59">
        <f ca="1">SUM(DA!EN46,DA!EN99 )</f>
        <v>0</v>
      </c>
      <c r="EO35" s="59">
        <f ca="1">SUM(DA!EO46,DA!EO99 )</f>
        <v>0</v>
      </c>
      <c r="EP35" s="59">
        <f ca="1">SUM(DA!EP46,DA!EP99 )</f>
        <v>0</v>
      </c>
      <c r="EQ35" s="59">
        <f ca="1">SUM(DA!EQ46,DA!EQ99 )</f>
        <v>0</v>
      </c>
      <c r="ER35" s="59">
        <f ca="1">SUM(DA!ER46,DA!ER99 )</f>
        <v>0</v>
      </c>
      <c r="ES35" s="59">
        <f ca="1">SUM(DA!ES46,DA!ES99 )</f>
        <v>0</v>
      </c>
      <c r="ET35" s="59">
        <f ca="1">SUM(DA!ET46,DA!ET99 )</f>
        <v>0</v>
      </c>
      <c r="EU35" s="59">
        <f ca="1">SUM(DA!EU46,DA!EU99 )</f>
        <v>0</v>
      </c>
      <c r="EV35" s="59">
        <f ca="1">SUM(DA!EV46,DA!EV99 )</f>
        <v>0</v>
      </c>
      <c r="EW35" s="59">
        <f ca="1">SUM(DA!EW46,DA!EW99 )</f>
        <v>0</v>
      </c>
      <c r="EX35" s="59">
        <f ca="1">SUM(DA!EX46,DA!EX99 )</f>
        <v>0</v>
      </c>
      <c r="EY35" s="59">
        <f ca="1">SUM(DA!EY46,DA!EY99 )</f>
        <v>0</v>
      </c>
      <c r="EZ35" s="59">
        <f ca="1">SUM(DA!EZ46,DA!EZ99 )</f>
        <v>0</v>
      </c>
      <c r="FA35" s="59">
        <f ca="1">SUM(DA!FA46,DA!FA99 )</f>
        <v>0</v>
      </c>
      <c r="FB35" s="59">
        <f ca="1">SUM(DA!FB46,DA!FB99 )</f>
        <v>0</v>
      </c>
      <c r="FC35" s="59">
        <f ca="1">SUM(DA!FC46,DA!FC99 )</f>
        <v>0</v>
      </c>
      <c r="FD35" s="59">
        <f ca="1">SUM(DA!FD46,DA!FD99 )</f>
        <v>0</v>
      </c>
      <c r="FE35" s="59">
        <f ca="1">SUM(DA!FE46,DA!FE99 )</f>
        <v>0</v>
      </c>
      <c r="FF35" s="59">
        <f ca="1">SUM(DA!FF46,DA!FF99 )</f>
        <v>0</v>
      </c>
      <c r="FG35" s="59">
        <f ca="1">SUM(DA!FG46,DA!FG99 )</f>
        <v>0</v>
      </c>
      <c r="FH35" s="59">
        <f ca="1">SUM(DA!FH46,DA!FH99 )</f>
        <v>0</v>
      </c>
      <c r="FI35" s="59">
        <f ca="1">SUM(DA!FI46,DA!FI99 )</f>
        <v>0</v>
      </c>
      <c r="FJ35" s="59">
        <f ca="1">SUM(DA!FJ46,DA!FJ99 )</f>
        <v>0</v>
      </c>
      <c r="FK35" s="59">
        <f ca="1">SUM(DA!FK46,DA!FK99 )</f>
        <v>0</v>
      </c>
      <c r="FL35" s="59">
        <f ca="1">SUM(DA!FL46,DA!FL99 )</f>
        <v>0</v>
      </c>
      <c r="FM35" s="59">
        <f ca="1">SUM(DA!FM46,DA!FM99 )</f>
        <v>0</v>
      </c>
      <c r="FN35" s="59">
        <f ca="1">SUM(DA!FN46,DA!FN99 )</f>
        <v>0</v>
      </c>
      <c r="FO35" s="59">
        <f ca="1">SUM(DA!FO46,DA!FO99 )</f>
        <v>0</v>
      </c>
      <c r="FP35" s="59">
        <f ca="1">SUM(DA!FP46,DA!FP99 )</f>
        <v>0</v>
      </c>
      <c r="FQ35" s="59">
        <f ca="1">SUM(DA!FQ46,DA!FQ99 )</f>
        <v>0</v>
      </c>
      <c r="FR35" s="59">
        <f ca="1">SUM(DA!FR46,DA!FR99 )</f>
        <v>0</v>
      </c>
      <c r="FS35" s="59">
        <f ca="1">SUM(DA!FS46,DA!FS99 )</f>
        <v>0</v>
      </c>
      <c r="FT35" s="59">
        <f ca="1">SUM(DA!FT46,DA!FT99 )</f>
        <v>0</v>
      </c>
      <c r="FU35" s="59">
        <f ca="1">SUM(DA!FU46,DA!FU99 )</f>
        <v>0</v>
      </c>
      <c r="FV35" s="59">
        <f ca="1">SUM(DA!FV46,DA!FV99 )</f>
        <v>0</v>
      </c>
      <c r="FW35" s="59">
        <f ca="1">SUM(DA!FW46,DA!FW99 )</f>
        <v>0</v>
      </c>
      <c r="FX35" s="59">
        <f ca="1">SUM(DA!FX46,DA!FX99 )</f>
        <v>0</v>
      </c>
      <c r="FY35" s="59">
        <f ca="1">SUM(DA!FY46,DA!FY99 )</f>
        <v>0</v>
      </c>
      <c r="FZ35" s="59">
        <f ca="1">SUM(DA!FZ46,DA!FZ99 )</f>
        <v>0</v>
      </c>
      <c r="GA35" s="59">
        <f ca="1">SUM(DA!GA46,DA!GA99 )</f>
        <v>0</v>
      </c>
      <c r="GB35" s="59">
        <f ca="1">SUM(DA!GB46,DA!GB99 )</f>
        <v>0</v>
      </c>
      <c r="GC35" s="59">
        <f ca="1">SUM(DA!GC46,DA!GC99 )</f>
        <v>0</v>
      </c>
      <c r="GD35" s="59">
        <f ca="1">SUM(DA!GD46,DA!GD99 )</f>
        <v>0</v>
      </c>
      <c r="GE35" s="59">
        <f ca="1">SUM(DA!GE46,DA!GE99 )</f>
        <v>0</v>
      </c>
      <c r="GF35" s="59">
        <f ca="1">SUM(DA!GF46,DA!GF99 )</f>
        <v>0</v>
      </c>
      <c r="GG35" s="59">
        <f ca="1">SUM(DA!GG46,DA!GG99 )</f>
        <v>0</v>
      </c>
      <c r="GH35" s="59">
        <f ca="1">SUM(DA!GH46,DA!GH99 )</f>
        <v>0</v>
      </c>
      <c r="GI35" s="59">
        <f ca="1">SUM(DA!GI46,DA!GI99 )</f>
        <v>0</v>
      </c>
      <c r="GJ35" s="59">
        <f ca="1">SUM(DA!GJ46,DA!GJ99 )</f>
        <v>0</v>
      </c>
      <c r="GK35" s="59">
        <f ca="1">SUM(DA!GK46,DA!GK99 )</f>
        <v>0</v>
      </c>
      <c r="GL35" s="59">
        <f ca="1">SUM(DA!GL46,DA!GL99 )</f>
        <v>0</v>
      </c>
      <c r="GM35" s="59">
        <f ca="1">SUM(DA!GM46,DA!GM99 )</f>
        <v>0</v>
      </c>
      <c r="GN35" s="59">
        <f ca="1">SUM(DA!GN46,DA!GN99 )</f>
        <v>0</v>
      </c>
      <c r="GO35" s="59">
        <f ca="1">SUM(DA!GO46,DA!GO99 )</f>
        <v>0</v>
      </c>
      <c r="GP35" s="59">
        <f ca="1">SUM(DA!GP46,DA!GP99 )</f>
        <v>0</v>
      </c>
      <c r="GQ35" s="59">
        <f ca="1">SUM(DA!GQ46,DA!GQ99 )</f>
        <v>0</v>
      </c>
      <c r="GR35" s="59">
        <f ca="1">SUM(DA!GR46,DA!GR99 )</f>
        <v>0</v>
      </c>
      <c r="GS35" s="59">
        <f ca="1">SUM(DA!GS46,DA!GS99 )</f>
        <v>0</v>
      </c>
      <c r="GT35" s="59">
        <f ca="1">SUM(DA!GT46,DA!GT99 )</f>
        <v>0</v>
      </c>
      <c r="GU35" s="59">
        <f ca="1">SUM(DA!GU46,DA!GU99 )</f>
        <v>0</v>
      </c>
      <c r="GV35" s="59">
        <f ca="1">SUM(DA!GV46,DA!GV99 )</f>
        <v>0</v>
      </c>
      <c r="GW35" s="59">
        <f ca="1">SUM(DA!GW46,DA!GW99 )</f>
        <v>0</v>
      </c>
      <c r="GX35" s="59">
        <f ca="1">SUM(DA!GX46,DA!GX99 )</f>
        <v>0</v>
      </c>
      <c r="GY35" s="59">
        <f ca="1">SUM(DA!GY46,DA!GY99 )</f>
        <v>0</v>
      </c>
      <c r="GZ35" s="59">
        <f ca="1">SUM(DA!GZ46,DA!GZ99 )</f>
        <v>0</v>
      </c>
      <c r="HA35" s="59">
        <f ca="1">SUM(DA!HA46,DA!HA99 )</f>
        <v>0</v>
      </c>
      <c r="HB35" s="59">
        <f ca="1">SUM(DA!HB46,DA!HB99 )</f>
        <v>0</v>
      </c>
      <c r="HC35" s="59">
        <f ca="1">SUM(DA!HC46,DA!HC99 )</f>
        <v>0</v>
      </c>
      <c r="HD35" s="59">
        <f ca="1">SUM(DA!HD46,DA!HD99 )</f>
        <v>0</v>
      </c>
      <c r="HE35" s="59">
        <f ca="1">SUM(DA!HE46,DA!HE99 )</f>
        <v>0</v>
      </c>
      <c r="HF35" s="59">
        <f ca="1">SUM(DA!HF46,DA!HF99 )</f>
        <v>0</v>
      </c>
      <c r="HG35" s="59">
        <f ca="1">SUM(DA!HG46,DA!HG99 )</f>
        <v>0</v>
      </c>
      <c r="HH35" s="59">
        <f ca="1">SUM(DA!HH46,DA!HH99 )</f>
        <v>0</v>
      </c>
      <c r="HI35" s="59">
        <f ca="1">SUM(DA!HI46,DA!HI99 )</f>
        <v>0</v>
      </c>
      <c r="HJ35" s="59">
        <f ca="1">SUM(DA!HJ46,DA!HJ99 )</f>
        <v>0</v>
      </c>
      <c r="HK35" s="59">
        <f ca="1">SUM(DA!HK46,DA!HK99 )</f>
        <v>0</v>
      </c>
      <c r="HL35" s="59">
        <f ca="1">SUM(DA!HL46,DA!HL99 )</f>
        <v>0</v>
      </c>
      <c r="HM35" s="59">
        <f ca="1">SUM(DA!HM46,DA!HM99 )</f>
        <v>0</v>
      </c>
      <c r="HN35" s="59">
        <f ca="1">SUM(DA!HN46,DA!HN99 )</f>
        <v>0</v>
      </c>
      <c r="HO35" s="59">
        <f ca="1">SUM(DA!HO46,DA!HO99 )</f>
        <v>0</v>
      </c>
      <c r="HP35" s="59">
        <f ca="1">SUM(DA!HP46,DA!HP99 )</f>
        <v>0</v>
      </c>
      <c r="HQ35" s="59">
        <f ca="1">SUM(DA!HQ46,DA!HQ99 )</f>
        <v>0</v>
      </c>
      <c r="HR35" s="59">
        <f ca="1">SUM(DA!HR46,DA!HR99 )</f>
        <v>0</v>
      </c>
      <c r="HS35" s="59">
        <f ca="1">SUM(DA!HS46,DA!HS99 )</f>
        <v>0</v>
      </c>
      <c r="HT35" s="59">
        <f ca="1">SUM(DA!HT46,DA!HT99 )</f>
        <v>0</v>
      </c>
      <c r="HU35" s="59">
        <f ca="1">SUM(DA!HU46,DA!HU99 )</f>
        <v>0</v>
      </c>
      <c r="HV35" s="59">
        <f ca="1">SUM(DA!HV46,DA!HV99 )</f>
        <v>0</v>
      </c>
      <c r="HW35" s="59">
        <f ca="1">SUM(DA!HW46,DA!HW99 )</f>
        <v>0</v>
      </c>
      <c r="HX35" s="59">
        <f ca="1">SUM(DA!HX46,DA!HX99 )</f>
        <v>0</v>
      </c>
      <c r="HY35" s="59">
        <f ca="1">SUM(DA!HY46,DA!HY99 )</f>
        <v>0</v>
      </c>
      <c r="HZ35" s="59">
        <f ca="1">SUM(DA!HZ46,DA!HZ99 )</f>
        <v>0</v>
      </c>
      <c r="IA35" s="59">
        <f ca="1">SUM(DA!IA46,DA!IA99 )</f>
        <v>0</v>
      </c>
      <c r="IB35" s="59">
        <f ca="1">SUM(DA!IB46,DA!IB99 )</f>
        <v>0</v>
      </c>
      <c r="IC35" s="59">
        <f ca="1">SUM(DA!IC46,DA!IC99 )</f>
        <v>0</v>
      </c>
      <c r="ID35" s="59">
        <f ca="1">SUM(DA!ID46,DA!ID99 )</f>
        <v>0</v>
      </c>
      <c r="IE35" s="59">
        <f ca="1">SUM(DA!IE46,DA!IE99 )</f>
        <v>0</v>
      </c>
      <c r="IF35" s="59">
        <f ca="1">SUM(DA!IF46,DA!IF99 )</f>
        <v>0</v>
      </c>
      <c r="IG35" s="59">
        <f ca="1">SUM(DA!IG46,DA!IG99 )</f>
        <v>0</v>
      </c>
      <c r="IH35" s="59">
        <f ca="1">SUM(DA!IH46,DA!IH99 )</f>
        <v>0</v>
      </c>
      <c r="II35" s="59">
        <f ca="1">SUM(DA!II46,DA!II99 )</f>
        <v>0</v>
      </c>
      <c r="IJ35" s="59">
        <f ca="1">SUM(DA!IJ46,DA!IJ99 )</f>
        <v>0</v>
      </c>
      <c r="IK35" s="59">
        <f ca="1">SUM(DA!IK46,DA!IK99 )</f>
        <v>0</v>
      </c>
      <c r="IL35" s="59">
        <f ca="1">SUM(DA!IL46,DA!IL99 )</f>
        <v>0</v>
      </c>
    </row>
    <row r="36" spans="2:246" ht="12" customHeight="1" x14ac:dyDescent="0.3">
      <c r="B36" s="4" t="s">
        <v>228</v>
      </c>
      <c r="C36" s="13" t="s">
        <v>283</v>
      </c>
      <c r="G36" s="59">
        <f ca="1">CFM!G39</f>
        <v>0</v>
      </c>
      <c r="H36" s="59">
        <f ca="1">CFM!H39</f>
        <v>0</v>
      </c>
      <c r="I36" s="59">
        <f ca="1">CFM!I39</f>
        <v>0</v>
      </c>
      <c r="J36" s="59">
        <f ca="1">CFM!J39</f>
        <v>0</v>
      </c>
      <c r="K36" s="59">
        <f ca="1">CFM!K39</f>
        <v>0</v>
      </c>
      <c r="L36" s="59">
        <f ca="1">CFM!L39</f>
        <v>0</v>
      </c>
      <c r="M36" s="59">
        <f ca="1">CFM!M39</f>
        <v>0</v>
      </c>
      <c r="N36" s="59">
        <f ca="1">CFM!N39</f>
        <v>0</v>
      </c>
      <c r="O36" s="59">
        <f ca="1">CFM!O39</f>
        <v>0</v>
      </c>
      <c r="P36" s="59">
        <f ca="1">CFM!P39</f>
        <v>0</v>
      </c>
      <c r="Q36" s="59">
        <f ca="1">CFM!Q39</f>
        <v>0</v>
      </c>
      <c r="R36" s="59">
        <f ca="1">CFM!R39</f>
        <v>0</v>
      </c>
      <c r="S36" s="59">
        <f ca="1">CFM!S39</f>
        <v>744.12278491744928</v>
      </c>
      <c r="T36" s="59">
        <f ca="1">CFM!T39</f>
        <v>1593.6209673103344</v>
      </c>
      <c r="U36" s="59">
        <f ca="1">CFM!U39</f>
        <v>2446.4733490951257</v>
      </c>
      <c r="V36" s="59">
        <f ca="1">CFM!V39</f>
        <v>3302.7753890447771</v>
      </c>
      <c r="W36" s="59">
        <f ca="1">CFM!W39</f>
        <v>4162.5383804424682</v>
      </c>
      <c r="X36" s="59">
        <f ca="1">CFM!X39</f>
        <v>4925.0755285426258</v>
      </c>
      <c r="Y36" s="59">
        <f ca="1">CFM!Y39</f>
        <v>5692.4300756919993</v>
      </c>
      <c r="Z36" s="59">
        <f ca="1">CFM!Z39</f>
        <v>6562.6440514510678</v>
      </c>
      <c r="AA36" s="59">
        <f ca="1">CFM!AA39</f>
        <v>7436.364522715875</v>
      </c>
      <c r="AB36" s="59">
        <f ca="1">CFM!AB39</f>
        <v>8215.5723438402474</v>
      </c>
      <c r="AC36" s="59">
        <f ca="1">CFM!AC39</f>
        <v>9096.3402817584429</v>
      </c>
      <c r="AD36" s="59">
        <f ca="1">CFM!AD39</f>
        <v>9980.649266108152</v>
      </c>
      <c r="AE36" s="59">
        <f ca="1">CFM!AE39</f>
        <v>10771.814014353959</v>
      </c>
      <c r="AF36" s="59">
        <f ca="1">CFM!AF39</f>
        <v>11663.239906911138</v>
      </c>
      <c r="AG36" s="59">
        <f ca="1">CFM!AG39</f>
        <v>12558.241737269929</v>
      </c>
      <c r="AH36" s="59">
        <f ca="1">CFM!AH39</f>
        <v>13456.831212120167</v>
      </c>
      <c r="AI36" s="59">
        <f ca="1">CFM!AI39</f>
        <v>14359.020076476363</v>
      </c>
      <c r="AJ36" s="59">
        <f ca="1">CFM!AJ39</f>
        <v>15169.456988803126</v>
      </c>
      <c r="AK36" s="59">
        <f ca="1">CFM!AK39</f>
        <v>15984.850646141073</v>
      </c>
      <c r="AL36" s="59">
        <f ca="1">CFM!AL39</f>
        <v>16891.59667162237</v>
      </c>
      <c r="AM36" s="59">
        <f ca="1">CFM!AM39</f>
        <v>17488.634107748552</v>
      </c>
      <c r="AN36" s="59">
        <f ca="1">CFM!AN39</f>
        <v>17995.588105475104</v>
      </c>
      <c r="AO36" s="59">
        <f ca="1">CFM!AO39</f>
        <v>18597.858466421221</v>
      </c>
      <c r="AP36" s="59">
        <f ca="1">CFM!AP39</f>
        <v>19202.758145201879</v>
      </c>
      <c r="AQ36" s="59">
        <f ca="1">CFM!AQ39</f>
        <v>19718.933874519469</v>
      </c>
      <c r="AR36" s="59">
        <f ca="1">CFM!AR39</f>
        <v>20329.118040255766</v>
      </c>
      <c r="AS36" s="59">
        <f ca="1">CFM!AS39</f>
        <v>20941.957431564169</v>
      </c>
      <c r="AT36" s="59">
        <f ca="1">CFM!AT39</f>
        <v>21557.460740962266</v>
      </c>
      <c r="AU36" s="59">
        <f ca="1">CFM!AU39</f>
        <v>22175.636689424682</v>
      </c>
      <c r="AV36" s="59">
        <f ca="1">CFM!AV39</f>
        <v>22706.465901476247</v>
      </c>
      <c r="AW36" s="59">
        <f ca="1">CFM!AW39</f>
        <v>23241.319030285456</v>
      </c>
      <c r="AX36" s="59">
        <f ca="1">CFM!AX39</f>
        <v>23867.565507758249</v>
      </c>
      <c r="AY36" s="59">
        <f ca="1">CFM!AY39</f>
        <v>24496.519794632077</v>
      </c>
      <c r="AZ36" s="59">
        <f ca="1">CFM!AZ39</f>
        <v>25040.830130570284</v>
      </c>
      <c r="BA36" s="59">
        <f ca="1">CFM!BA39</f>
        <v>25675.226659256845</v>
      </c>
      <c r="BB36" s="59">
        <f ca="1">CFM!BB39</f>
        <v>26312.357678491331</v>
      </c>
      <c r="BC36" s="59">
        <f ca="1">CFM!BC39</f>
        <v>26866.205265284225</v>
      </c>
      <c r="BD36" s="59">
        <f ca="1">CFM!BD39</f>
        <v>27508.832150952578</v>
      </c>
      <c r="BE36" s="59">
        <f ca="1">CFM!BE39</f>
        <v>28154.220471215922</v>
      </c>
      <c r="BF36" s="59">
        <f ca="1">CFM!BF39</f>
        <v>28802.379266292537</v>
      </c>
      <c r="BG36" s="59">
        <f ca="1">CFM!BG39</f>
        <v>29453.31760599605</v>
      </c>
      <c r="BH36" s="59">
        <f ca="1">CFM!BH39</f>
        <v>29901.180296481896</v>
      </c>
      <c r="BI36" s="59">
        <f ca="1">CFM!BI39</f>
        <v>30345.294050128159</v>
      </c>
      <c r="BJ36" s="59">
        <f ca="1">CFM!BJ39</f>
        <v>31004.625740002459</v>
      </c>
      <c r="BK36" s="59">
        <f ca="1">CFM!BK39</f>
        <v>31666.773551653827</v>
      </c>
      <c r="BL36" s="59">
        <f ca="1">CFM!BL39</f>
        <v>32112.715283662212</v>
      </c>
      <c r="BM36" s="59">
        <f ca="1">CFM!BM39</f>
        <v>32780.523026798837</v>
      </c>
      <c r="BN36" s="59">
        <f ca="1">CFM!BN39</f>
        <v>33451.174640105302</v>
      </c>
      <c r="BO36" s="59">
        <f ca="1">CFM!BO39</f>
        <v>33898.953162903075</v>
      </c>
      <c r="BP36" s="59">
        <f ca="1">CFM!BP39</f>
        <v>34575.320477300753</v>
      </c>
      <c r="BQ36" s="59">
        <f ca="1">CFM!BQ39</f>
        <v>35254.559683677224</v>
      </c>
      <c r="BR36" s="59">
        <f ca="1">CFM!BR39</f>
        <v>35936.68018385952</v>
      </c>
      <c r="BS36" s="59">
        <f ca="1">CFM!BS39</f>
        <v>36621.691410453772</v>
      </c>
      <c r="BT36" s="59">
        <f ca="1">CFM!BT39</f>
        <v>37077.106539610628</v>
      </c>
      <c r="BU36" s="59">
        <f ca="1">CFM!BU39</f>
        <v>37528.585429454331</v>
      </c>
      <c r="BV36" s="59">
        <f ca="1">CFM!BV39</f>
        <v>38222.32574022621</v>
      </c>
      <c r="BW36" s="59">
        <f ca="1">CFM!BW39</f>
        <v>38918.994817646249</v>
      </c>
      <c r="BX36" s="59">
        <f ca="1">CFM!BX39</f>
        <v>39372.337459986556</v>
      </c>
      <c r="BY36" s="59">
        <f ca="1">CFM!BY39</f>
        <v>40074.892866151247</v>
      </c>
      <c r="BZ36" s="59">
        <f ca="1">CFM!BZ39</f>
        <v>40780.405897292578</v>
      </c>
      <c r="CA36" s="59">
        <f ca="1">CFM!CA39</f>
        <v>41235.621457053843</v>
      </c>
      <c r="CB36" s="59">
        <f ca="1">CFM!CB39</f>
        <v>41947.078817330032</v>
      </c>
      <c r="CC36" s="59">
        <f ca="1">CFM!CC39</f>
        <v>42661.522945264165</v>
      </c>
      <c r="CD36" s="59">
        <f ca="1">CFM!CD39</f>
        <v>43378.963618756345</v>
      </c>
      <c r="CE36" s="59">
        <f ca="1">CFM!CE39</f>
        <v>44099.41064771697</v>
      </c>
      <c r="CF36" s="59">
        <f ca="1">CFM!CF39</f>
        <v>44520.813683041095</v>
      </c>
      <c r="CG36" s="59">
        <f ca="1">CFM!CG39</f>
        <v>44914.866043961716</v>
      </c>
      <c r="CH36" s="59">
        <f ca="1">CFM!CH39</f>
        <v>45644.391320467068</v>
      </c>
      <c r="CI36" s="59">
        <f ca="1">CFM!CI39</f>
        <v>46376.962514286504</v>
      </c>
      <c r="CJ36" s="59">
        <f ca="1">CFM!CJ39</f>
        <v>46770.058973842424</v>
      </c>
      <c r="CK36" s="59">
        <f ca="1">CFM!CK39</f>
        <v>47508.75194955631</v>
      </c>
      <c r="CL36" s="59">
        <f ca="1">CFM!CL39</f>
        <v>48250.520855245901</v>
      </c>
      <c r="CM36" s="59">
        <f ca="1">CFM!CM39</f>
        <v>48642.644109363755</v>
      </c>
      <c r="CN36" s="59">
        <f ca="1">CFM!CN39</f>
        <v>49390.595117353594</v>
      </c>
      <c r="CO36" s="59">
        <f ca="1">CFM!CO39</f>
        <v>50141.652363707697</v>
      </c>
      <c r="CP36" s="59">
        <f ca="1">CFM!CP39</f>
        <v>50895.826017442159</v>
      </c>
      <c r="CQ36" s="59">
        <f ca="1">CFM!CQ39</f>
        <v>51653.12628086382</v>
      </c>
      <c r="CR36" s="59">
        <f ca="1">CFM!CR39</f>
        <v>52050.522310047083</v>
      </c>
      <c r="CS36" s="59">
        <f ca="1">CFM!CS39</f>
        <v>52440.646557372427</v>
      </c>
      <c r="CT36" s="59">
        <f ca="1">CFM!CT39</f>
        <v>53207.388198240595</v>
      </c>
      <c r="CU36" s="59">
        <f ca="1">CFM!CU39</f>
        <v>53977.297593115407</v>
      </c>
      <c r="CV36" s="59">
        <f ca="1">CFM!CV39</f>
        <v>54366.39569302147</v>
      </c>
      <c r="CW36" s="59">
        <f ca="1">CFM!CW39</f>
        <v>55142.671741066515</v>
      </c>
      <c r="CX36" s="59">
        <f ca="1">CFM!CX39</f>
        <v>55922.146756286274</v>
      </c>
      <c r="CY36" s="59">
        <f ca="1">CFM!CY39</f>
        <v>56310.20071253676</v>
      </c>
      <c r="CZ36" s="59">
        <f ca="1">CFM!CZ39</f>
        <v>57096.105114148791</v>
      </c>
      <c r="DA36" s="59">
        <f ca="1">CFM!DA39</f>
        <v>57885.240003659666</v>
      </c>
      <c r="DB36" s="59">
        <f ca="1">CFM!DB39</f>
        <v>58677.615956846101</v>
      </c>
      <c r="DC36" s="59">
        <f ca="1">CFM!DC39</f>
        <v>59473.243584107222</v>
      </c>
      <c r="DD36" s="59">
        <f ca="1">CFM!DD39</f>
        <v>59866.74921642572</v>
      </c>
      <c r="DE36" s="59">
        <f ca="1">CFM!DE39</f>
        <v>60252.660185611989</v>
      </c>
      <c r="DF36" s="59">
        <f ca="1">CFM!DF39</f>
        <v>61058.106845417482</v>
      </c>
      <c r="DG36" s="59">
        <f ca="1">CFM!DG39</f>
        <v>61866.847969389892</v>
      </c>
      <c r="DH36" s="59">
        <f ca="1">CFM!DH39</f>
        <v>62251.659735260102</v>
      </c>
      <c r="DI36" s="59">
        <f ca="1">CFM!DI39</f>
        <v>63067.022178529543</v>
      </c>
      <c r="DJ36" s="59">
        <f ca="1">CFM!DJ39</f>
        <v>63885.7115476607</v>
      </c>
      <c r="DK36" s="59">
        <f ca="1">CFM!DK39</f>
        <v>64269.405394129113</v>
      </c>
      <c r="DL36" s="59">
        <f ca="1">CFM!DL39</f>
        <v>65094.781325108226</v>
      </c>
      <c r="DM36" s="59">
        <f ca="1">CFM!DM39</f>
        <v>65923.51696350213</v>
      </c>
      <c r="DN36" s="59">
        <f ca="1">CFM!DN39</f>
        <v>66755.623308118636</v>
      </c>
      <c r="DO36" s="59">
        <f ca="1">CFM!DO39</f>
        <v>67591.111393772793</v>
      </c>
      <c r="DP36" s="59">
        <f ca="1">CFM!DP39</f>
        <v>67980.44297335195</v>
      </c>
      <c r="DQ36" s="59">
        <f ca="1">CFM!DQ39</f>
        <v>68361.844093273568</v>
      </c>
      <c r="DR36" s="59">
        <f ca="1">CFM!DR39</f>
        <v>69207.543972773885</v>
      </c>
      <c r="DS36" s="59">
        <f ca="1">CFM!DS39</f>
        <v>70056.670095007794</v>
      </c>
      <c r="DT36" s="59">
        <f ca="1">CFM!DT39</f>
        <v>70436.89603348072</v>
      </c>
      <c r="DU36" s="59">
        <f ca="1">CFM!DU39</f>
        <v>71292.908327783531</v>
      </c>
      <c r="DV36" s="59">
        <f ca="1">CFM!DV39</f>
        <v>72152.380624982528</v>
      </c>
      <c r="DW36" s="59">
        <f ca="1">CFM!DW39</f>
        <v>72531.411917277583</v>
      </c>
      <c r="DX36" s="59">
        <f ca="1">CFM!DX39</f>
        <v>73397.838238798475</v>
      </c>
      <c r="DY36" s="59">
        <f ca="1">CFM!DY39</f>
        <v>74267.758656030739</v>
      </c>
      <c r="DZ36" s="59">
        <f ca="1">CFM!DZ39</f>
        <v>75141.184607734511</v>
      </c>
      <c r="EA36" s="59">
        <f ca="1">CFM!EA39</f>
        <v>76018.127570117445</v>
      </c>
      <c r="EB36" s="59">
        <f ca="1">CFM!EB39</f>
        <v>76402.990094847672</v>
      </c>
      <c r="EC36" s="59">
        <f ca="1">CFM!EC39</f>
        <v>76779.572931534072</v>
      </c>
      <c r="ED36" s="59">
        <f ca="1">CFM!ED39</f>
        <v>77667.136159517002</v>
      </c>
      <c r="EE36" s="59">
        <f ca="1">CFM!EE39</f>
        <v>78558.262679942854</v>
      </c>
      <c r="EF36" s="59">
        <f ca="1">CFM!EF39</f>
        <v>78933.591317922605</v>
      </c>
      <c r="EG36" s="59">
        <f ca="1">CFM!EG39</f>
        <v>79831.879457300151</v>
      </c>
      <c r="EH36" s="59">
        <f ca="1">CFM!EH39</f>
        <v>80733.765999689713</v>
      </c>
      <c r="EI36" s="59">
        <f ca="1">CFM!EI39</f>
        <v>81107.820195644454</v>
      </c>
      <c r="EJ36" s="59">
        <f ca="1">CFM!EJ39</f>
        <v>82016.938923328766</v>
      </c>
      <c r="EK36" s="59">
        <f ca="1">CFM!EK39</f>
        <v>82929.691510552919</v>
      </c>
      <c r="EL36" s="59">
        <f ca="1">CFM!EL39</f>
        <v>83846.089853627433</v>
      </c>
      <c r="EM36" s="59">
        <f ca="1">CFM!EM39</f>
        <v>84766.145887808278</v>
      </c>
      <c r="EN36" s="59">
        <f ca="1">CFM!EN39</f>
        <v>84893.831285679975</v>
      </c>
      <c r="EO36" s="59">
        <f ca="1">CFM!EO39</f>
        <v>85012.873797986089</v>
      </c>
      <c r="EP36" s="59">
        <f ca="1">CFM!EP39</f>
        <v>85943.974908390941</v>
      </c>
      <c r="EQ36" s="59">
        <f ca="1">CFM!EQ39</f>
        <v>86878.781842936442</v>
      </c>
      <c r="ER36" s="59">
        <f ca="1">CFM!ER39</f>
        <v>86996.48797858764</v>
      </c>
      <c r="ES36" s="59">
        <f ca="1">CFM!ES39</f>
        <v>87938.742996842877</v>
      </c>
      <c r="ET36" s="59">
        <f ca="1">CFM!ET39</f>
        <v>88884.740354230613</v>
      </c>
      <c r="EU36" s="59">
        <f ca="1">CFM!EU39</f>
        <v>89001.089060175829</v>
      </c>
      <c r="EV36" s="59">
        <f ca="1">CFM!EV39</f>
        <v>89954.607890270127</v>
      </c>
      <c r="EW36" s="59">
        <f ca="1">CFM!EW39</f>
        <v>90911.905934285838</v>
      </c>
      <c r="EX36" s="59">
        <f ca="1">CFM!EX39</f>
        <v>91872.995564385943</v>
      </c>
      <c r="EY36" s="59">
        <f ca="1">CFM!EY39</f>
        <v>92837.889193236624</v>
      </c>
      <c r="EZ36" s="59">
        <f ca="1">CFM!EZ39</f>
        <v>92960.479659783712</v>
      </c>
      <c r="FA36" s="59">
        <f ca="1">CFM!FA39</f>
        <v>93074.049515342602</v>
      </c>
      <c r="FB36" s="59">
        <f ca="1">CFM!FB39</f>
        <v>94050.430023466237</v>
      </c>
      <c r="FC36" s="59">
        <f ca="1">CFM!FC39</f>
        <v>95030.664588696163</v>
      </c>
      <c r="FD36" s="59">
        <f ca="1">CFM!FD39</f>
        <v>95142.812602533944</v>
      </c>
      <c r="FE36" s="59">
        <f ca="1">CFM!FE39</f>
        <v>96130.793174821985</v>
      </c>
      <c r="FF36" s="59">
        <f ca="1">CFM!FF39</f>
        <v>97122.665779807838</v>
      </c>
      <c r="FG36" s="59">
        <f ca="1">CFM!FG39</f>
        <v>97233.370056751388</v>
      </c>
      <c r="FH36" s="59">
        <f ca="1">CFM!FH39</f>
        <v>98233.064993352047</v>
      </c>
      <c r="FI36" s="59">
        <f ca="1">CFM!FI39</f>
        <v>99236.69031243099</v>
      </c>
      <c r="FJ36" s="59">
        <f ca="1">CFM!FJ39</f>
        <v>100244.25888103769</v>
      </c>
      <c r="FK36" s="59">
        <f ca="1">CFM!FK39</f>
        <v>101255.78360834499</v>
      </c>
      <c r="FL36" s="59">
        <f ca="1">CFM!FL39</f>
        <v>101372.9473063145</v>
      </c>
      <c r="FM36" s="59">
        <f ca="1">CFM!FM39</f>
        <v>101480.69755885628</v>
      </c>
      <c r="FN36" s="59">
        <f ca="1">CFM!FN39</f>
        <v>102504.16864060746</v>
      </c>
      <c r="FO36" s="59">
        <f ca="1">CFM!FO39</f>
        <v>103531.64794174916</v>
      </c>
      <c r="FP36" s="59">
        <f ca="1">CFM!FP39</f>
        <v>103637.887468901</v>
      </c>
      <c r="FQ36" s="59">
        <f ca="1">CFM!FQ39</f>
        <v>104673.42261738317</v>
      </c>
      <c r="FR36" s="59">
        <f ca="1">CFM!FR39</f>
        <v>105713.00547987106</v>
      </c>
      <c r="FS36" s="59">
        <f ca="1">CFM!FS39</f>
        <v>105817.71151065289</v>
      </c>
      <c r="FT36" s="59">
        <f ca="1">CFM!FT39</f>
        <v>106865.42959802017</v>
      </c>
      <c r="FU36" s="59">
        <f ca="1">CFM!FU39</f>
        <v>107917.23528316487</v>
      </c>
      <c r="FV36" s="59">
        <f ca="1">CFM!FV39</f>
        <v>108973.14194781844</v>
      </c>
      <c r="FW36" s="59">
        <f ca="1">CFM!FW39</f>
        <v>110033.16301752064</v>
      </c>
      <c r="FX36" s="59">
        <f ca="1">CFM!FX39</f>
        <v>110144.55483616947</v>
      </c>
      <c r="FY36" s="59">
        <f ca="1">CFM!FY39</f>
        <v>110246.12466157346</v>
      </c>
      <c r="FZ36" s="59">
        <f ca="1">CFM!FZ39</f>
        <v>111318.56993989728</v>
      </c>
      <c r="GA36" s="59">
        <f ca="1">CFM!GA39</f>
        <v>112395.18376638726</v>
      </c>
      <c r="GB36" s="59">
        <f ca="1">CFM!GB39</f>
        <v>112495.15042738568</v>
      </c>
      <c r="GC36" s="59">
        <f ca="1">CFM!GC39</f>
        <v>113580.14233510975</v>
      </c>
      <c r="GD36" s="59">
        <f ca="1">CFM!GD39</f>
        <v>114669.34386539974</v>
      </c>
      <c r="GE36" s="59">
        <f ca="1">CFM!GE39</f>
        <v>114767.68368017337</v>
      </c>
      <c r="GF36" s="59">
        <f ca="1">CFM!GF39</f>
        <v>115865.34584433795</v>
      </c>
      <c r="GG36" s="59">
        <f ca="1">CFM!GG39</f>
        <v>116967.25911019104</v>
      </c>
      <c r="GH36" s="59">
        <f ca="1">CFM!GH39</f>
        <v>118073.43739473335</v>
      </c>
      <c r="GI36" s="59">
        <f ca="1">CFM!GI39</f>
        <v>119183.89466052623</v>
      </c>
      <c r="GJ36" s="59">
        <f ca="1">CFM!GJ39</f>
        <v>119289.15568468154</v>
      </c>
      <c r="GK36" s="59">
        <f ca="1">CFM!GK39</f>
        <v>119384.16982586222</v>
      </c>
      <c r="GL36" s="59">
        <f ca="1">CFM!GL39</f>
        <v>120507.54826862161</v>
      </c>
      <c r="GM36" s="59">
        <f ca="1">CFM!GM39</f>
        <v>121635.26200147379</v>
      </c>
      <c r="GN36" s="59">
        <f ca="1">CFM!GN39</f>
        <v>121728.57684167269</v>
      </c>
      <c r="GO36" s="59">
        <f ca="1">CFM!GO39</f>
        <v>122865.00377900832</v>
      </c>
      <c r="GP36" s="59">
        <f ca="1">CFM!GP39</f>
        <v>124005.80872381252</v>
      </c>
      <c r="GQ36" s="59">
        <f ca="1">CFM!GQ39</f>
        <v>124097.39963393763</v>
      </c>
      <c r="GR36" s="59">
        <f ca="1">CFM!GR39</f>
        <v>125247.00363797139</v>
      </c>
      <c r="GS36" s="59">
        <f ca="1">CFM!GS39</f>
        <v>126401.02878776118</v>
      </c>
      <c r="GT36" s="59">
        <f ca="1">CFM!GT39</f>
        <v>127559.48955698778</v>
      </c>
      <c r="GU36" s="59">
        <f ca="1">CFM!GU39</f>
        <v>128722.400466715</v>
      </c>
      <c r="GV36" s="59">
        <f ca="1">CFM!GV39</f>
        <v>128821.15742459706</v>
      </c>
      <c r="GW36" s="59">
        <f ca="1">CFM!GW39</f>
        <v>128909.2256141855</v>
      </c>
      <c r="GX36" s="59">
        <f ca="1">CFM!GX39</f>
        <v>130085.57454795786</v>
      </c>
      <c r="GY36" s="59">
        <f ca="1">CFM!GY39</f>
        <v>131266.43218342672</v>
      </c>
      <c r="GZ36" s="59">
        <f ca="1">CFM!GZ39</f>
        <v>131352.70108999411</v>
      </c>
      <c r="HA36" s="59">
        <f ca="1">CFM!HA39</f>
        <v>132542.62045812575</v>
      </c>
      <c r="HB36" s="59">
        <f ca="1">CFM!HB39</f>
        <v>133737.09295402473</v>
      </c>
      <c r="HC36" s="59">
        <f ca="1">CFM!HC39</f>
        <v>133821.53696331539</v>
      </c>
      <c r="HD36" s="59">
        <f ca="1">CFM!HD39</f>
        <v>135025.16048081309</v>
      </c>
      <c r="HE36" s="59">
        <f ca="1">CFM!HE39</f>
        <v>136233.38198989711</v>
      </c>
      <c r="HF36" s="59">
        <f ca="1">CFM!HF39</f>
        <v>137446.21654319536</v>
      </c>
      <c r="HG36" s="59">
        <f ca="1">CFM!HG39</f>
        <v>138663.67924261425</v>
      </c>
      <c r="HH36" s="59">
        <f ca="1">CFM!HH39</f>
        <v>138755.54393157212</v>
      </c>
      <c r="HI36" s="59">
        <f ca="1">CFM!HI39</f>
        <v>138836.26029150462</v>
      </c>
      <c r="HJ36" s="59">
        <f ca="1">CFM!HJ39</f>
        <v>140067.69853593045</v>
      </c>
      <c r="HK36" s="59">
        <f ca="1">CFM!HK39</f>
        <v>141303.82583012068</v>
      </c>
      <c r="HL36" s="59">
        <f ca="1">CFM!HL39</f>
        <v>141382.63892571133</v>
      </c>
      <c r="HM36" s="59">
        <f ca="1">CFM!HM39</f>
        <v>142628.19042187085</v>
      </c>
      <c r="HN36" s="59">
        <f ca="1">CFM!HN39</f>
        <v>143878.47717090839</v>
      </c>
      <c r="HO36" s="59">
        <f ca="1">CFM!HO39</f>
        <v>143955.36036333119</v>
      </c>
      <c r="HP36" s="59">
        <f ca="1">CFM!HP39</f>
        <v>145215.16417483141</v>
      </c>
      <c r="HQ36" s="59">
        <f ca="1">CFM!HQ39</f>
        <v>146479.74989758138</v>
      </c>
      <c r="HR36" s="59">
        <f ca="1">CFM!HR39</f>
        <v>147749.1331863142</v>
      </c>
      <c r="HS36" s="59">
        <f ca="1">CFM!HS39</f>
        <v>149023.32974701247</v>
      </c>
      <c r="HT36" s="59">
        <f ca="1">CFM!HT39</f>
        <v>149107.89843628916</v>
      </c>
      <c r="HU36" s="59">
        <f ca="1">CFM!HU39</f>
        <v>149180.84085337952</v>
      </c>
      <c r="HV36" s="59">
        <f ca="1">CFM!HV39</f>
        <v>150469.571980885</v>
      </c>
      <c r="HW36" s="59">
        <f ca="1">CFM!HW39</f>
        <v>151763.17972014542</v>
      </c>
      <c r="HX36" s="59">
        <f ca="1">CFM!HX39</f>
        <v>151834.1107323202</v>
      </c>
      <c r="HY36" s="59">
        <f ca="1">CFM!HY39</f>
        <v>153137.51964162869</v>
      </c>
      <c r="HZ36" s="59">
        <f ca="1">CFM!HZ39</f>
        <v>154445.85321393033</v>
      </c>
      <c r="IA36" s="59">
        <f ca="1">CFM!IA39</f>
        <v>154514.74511681058</v>
      </c>
      <c r="IB36" s="59">
        <f ca="1">CFM!IB39</f>
        <v>155832.97643407341</v>
      </c>
      <c r="IC36" s="59">
        <f ca="1">CFM!IC39</f>
        <v>157156.18093903598</v>
      </c>
      <c r="ID36" s="59">
        <f ca="1">CFM!ID39</f>
        <v>158479.38544399856</v>
      </c>
      <c r="IE36" s="59">
        <f ca="1">CFM!IE39</f>
        <v>159802.58994896113</v>
      </c>
      <c r="IF36" s="59">
        <f ca="1">CFM!IF39</f>
        <v>159864.42529656325</v>
      </c>
      <c r="IG36" s="59">
        <f ca="1">CFM!IG39</f>
        <v>159921.09956004441</v>
      </c>
      <c r="IH36" s="59">
        <f ca="1">CFM!IH39</f>
        <v>161244.30406500699</v>
      </c>
      <c r="II36" s="59">
        <f ca="1">CFM!II39</f>
        <v>162567.50856996956</v>
      </c>
      <c r="IJ36" s="59">
        <f ca="1">CFM!IJ39</f>
        <v>162624.98308345073</v>
      </c>
      <c r="IK36" s="59">
        <f ca="1">CFM!IK39</f>
        <v>163948.1875884133</v>
      </c>
      <c r="IL36" s="59">
        <f ca="1">CFM!IL39</f>
        <v>165271.39209337588</v>
      </c>
    </row>
    <row r="37" spans="2:246" ht="12" customHeight="1" x14ac:dyDescent="0.3">
      <c r="B37" s="74" t="s">
        <v>229</v>
      </c>
      <c r="C37" s="13" t="s">
        <v>283</v>
      </c>
      <c r="G37" s="59">
        <f ca="1">SUM(G34:G36)</f>
        <v>126.0430092205151</v>
      </c>
      <c r="H37" s="59">
        <f t="shared" ref="H37:BS37" ca="1" si="44">SUM(H34:H36)</f>
        <v>510.41935177436324</v>
      </c>
      <c r="I37" s="59">
        <f t="shared" ca="1" si="44"/>
        <v>761.46236099487828</v>
      </c>
      <c r="J37" s="59">
        <f t="shared" ca="1" si="44"/>
        <v>970.8387035487267</v>
      </c>
      <c r="K37" s="59">
        <f t="shared" ca="1" si="44"/>
        <v>1180.2150461025751</v>
      </c>
      <c r="L37" s="59">
        <f t="shared" ca="1" si="44"/>
        <v>1639.5913886564233</v>
      </c>
      <c r="M37" s="59">
        <f t="shared" ca="1" si="44"/>
        <v>1765.6343978769385</v>
      </c>
      <c r="N37" s="59">
        <f t="shared" ca="1" si="44"/>
        <v>2249.3440737641195</v>
      </c>
      <c r="O37" s="59">
        <f t="shared" ca="1" si="44"/>
        <v>2733.0537496513007</v>
      </c>
      <c r="P37" s="59">
        <f t="shared" ca="1" si="44"/>
        <v>3391.7634255384819</v>
      </c>
      <c r="Q37" s="59">
        <f t="shared" ca="1" si="44"/>
        <v>4702.9731014256631</v>
      </c>
      <c r="R37" s="59">
        <f t="shared" ca="1" si="44"/>
        <v>31412.643092210412</v>
      </c>
      <c r="S37" s="59">
        <f t="shared" ca="1" si="44"/>
        <v>31646.943903189189</v>
      </c>
      <c r="T37" s="59">
        <f t="shared" ca="1" si="44"/>
        <v>31985.663753811135</v>
      </c>
      <c r="U37" s="59">
        <f t="shared" ca="1" si="44"/>
        <v>32326.778392042088</v>
      </c>
      <c r="V37" s="59">
        <f t="shared" ca="1" si="44"/>
        <v>32670.355972293833</v>
      </c>
      <c r="W37" s="59">
        <f t="shared" ca="1" si="44"/>
        <v>33016.404557597649</v>
      </c>
      <c r="X37" s="59">
        <f t="shared" ca="1" si="44"/>
        <v>33264.234112381084</v>
      </c>
      <c r="Y37" s="59">
        <f t="shared" ca="1" si="44"/>
        <v>33515.884627554347</v>
      </c>
      <c r="Z37" s="59">
        <f t="shared" ca="1" si="44"/>
        <v>33869.394870597054</v>
      </c>
      <c r="AA37" s="59">
        <f t="shared" ca="1" si="44"/>
        <v>34225.408635645152</v>
      </c>
      <c r="AB37" s="59">
        <f t="shared" ca="1" si="44"/>
        <v>34485.903493578226</v>
      </c>
      <c r="AC37" s="59">
        <f t="shared" ca="1" si="44"/>
        <v>34846.948917107038</v>
      </c>
      <c r="AD37" s="59">
        <f t="shared" ca="1" si="44"/>
        <v>35210.522530861366</v>
      </c>
      <c r="AE37" s="59">
        <f t="shared" ca="1" si="44"/>
        <v>35479.935736478132</v>
      </c>
      <c r="AF37" s="59">
        <f t="shared" ca="1" si="44"/>
        <v>35848.590587689803</v>
      </c>
      <c r="AG37" s="59">
        <f t="shared" ca="1" si="44"/>
        <v>36219.798540413118</v>
      </c>
      <c r="AH37" s="59">
        <f t="shared" ca="1" si="44"/>
        <v>36593.567952838057</v>
      </c>
      <c r="AI37" s="59">
        <f t="shared" ca="1" si="44"/>
        <v>36969.907210517151</v>
      </c>
      <c r="AJ37" s="59">
        <f t="shared" ca="1" si="44"/>
        <v>37253.461601455048</v>
      </c>
      <c r="AK37" s="59">
        <f t="shared" ca="1" si="44"/>
        <v>37540.93644119837</v>
      </c>
      <c r="AL37" s="59">
        <f t="shared" ca="1" si="44"/>
        <v>37925.0358229259</v>
      </c>
      <c r="AM37" s="59">
        <f t="shared" ca="1" si="44"/>
        <v>38311.738867539047</v>
      </c>
      <c r="AN37" s="59">
        <f t="shared" ca="1" si="44"/>
        <v>38608.358473752567</v>
      </c>
      <c r="AO37" s="59">
        <f t="shared" ca="1" si="44"/>
        <v>39000.294443185645</v>
      </c>
      <c r="AP37" s="59">
        <f t="shared" ca="1" si="44"/>
        <v>39394.859730453267</v>
      </c>
      <c r="AQ37" s="59">
        <f t="shared" ca="1" si="44"/>
        <v>39700.701068257826</v>
      </c>
      <c r="AR37" s="59">
        <f t="shared" ca="1" si="44"/>
        <v>40100.550842481083</v>
      </c>
      <c r="AS37" s="59">
        <f t="shared" ca="1" si="44"/>
        <v>40503.055842276452</v>
      </c>
      <c r="AT37" s="59">
        <f t="shared" ca="1" si="44"/>
        <v>40908.224760161509</v>
      </c>
      <c r="AU37" s="59">
        <f t="shared" ca="1" si="44"/>
        <v>41316.06631711089</v>
      </c>
      <c r="AV37" s="59">
        <f t="shared" ca="1" si="44"/>
        <v>41636.56113764942</v>
      </c>
      <c r="AW37" s="59">
        <f t="shared" ca="1" si="44"/>
        <v>41961.079874945601</v>
      </c>
      <c r="AX37" s="59">
        <f t="shared" ca="1" si="44"/>
        <v>42376.991960905354</v>
      </c>
      <c r="AY37" s="59">
        <f t="shared" ca="1" si="44"/>
        <v>42795.61185626615</v>
      </c>
      <c r="AZ37" s="59">
        <f t="shared" ca="1" si="44"/>
        <v>43129.587800691326</v>
      </c>
      <c r="BA37" s="59">
        <f t="shared" ca="1" si="44"/>
        <v>43553.649937864844</v>
      </c>
      <c r="BB37" s="59">
        <f t="shared" ca="1" si="44"/>
        <v>43980.446565586295</v>
      </c>
      <c r="BC37" s="59">
        <f t="shared" ca="1" si="44"/>
        <v>44323.959760866157</v>
      </c>
      <c r="BD37" s="59">
        <f t="shared" ca="1" si="44"/>
        <v>44756.252255021478</v>
      </c>
      <c r="BE37" s="59">
        <f t="shared" ca="1" si="44"/>
        <v>45191.306183771783</v>
      </c>
      <c r="BF37" s="59">
        <f t="shared" ca="1" si="44"/>
        <v>45629.130587335363</v>
      </c>
      <c r="BG37" s="59">
        <f t="shared" ca="1" si="44"/>
        <v>46069.734535525844</v>
      </c>
      <c r="BH37" s="59">
        <f t="shared" ca="1" si="44"/>
        <v>46307.262834498659</v>
      </c>
      <c r="BI37" s="59">
        <f t="shared" ca="1" si="44"/>
        <v>46541.042196631883</v>
      </c>
      <c r="BJ37" s="59">
        <f t="shared" ca="1" si="44"/>
        <v>46990.039494993143</v>
      </c>
      <c r="BK37" s="59">
        <f t="shared" ca="1" si="44"/>
        <v>47441.85291513148</v>
      </c>
      <c r="BL37" s="59">
        <f t="shared" ca="1" si="44"/>
        <v>47677.460255626829</v>
      </c>
      <c r="BM37" s="59">
        <f t="shared" ca="1" si="44"/>
        <v>48134.933607250423</v>
      </c>
      <c r="BN37" s="59">
        <f t="shared" ca="1" si="44"/>
        <v>48595.250829043849</v>
      </c>
      <c r="BO37" s="59">
        <f t="shared" ca="1" si="44"/>
        <v>48832.69496032859</v>
      </c>
      <c r="BP37" s="59">
        <f t="shared" ca="1" si="44"/>
        <v>49298.727883213229</v>
      </c>
      <c r="BQ37" s="59">
        <f t="shared" ca="1" si="44"/>
        <v>49767.632698076668</v>
      </c>
      <c r="BR37" s="59">
        <f t="shared" ca="1" si="44"/>
        <v>50239.418806745925</v>
      </c>
      <c r="BS37" s="59">
        <f t="shared" ca="1" si="44"/>
        <v>50714.095641827145</v>
      </c>
      <c r="BT37" s="59">
        <f t="shared" ref="BT37:EE37" ca="1" si="45">SUM(BT34:BT36)</f>
        <v>50959.17637947097</v>
      </c>
      <c r="BU37" s="59">
        <f t="shared" ca="1" si="45"/>
        <v>51200.320877801634</v>
      </c>
      <c r="BV37" s="59">
        <f t="shared" ca="1" si="45"/>
        <v>51683.726797060473</v>
      </c>
      <c r="BW37" s="59">
        <f t="shared" ca="1" si="45"/>
        <v>52170.061482967481</v>
      </c>
      <c r="BX37" s="59">
        <f t="shared" ca="1" si="45"/>
        <v>52413.069733794749</v>
      </c>
      <c r="BY37" s="59">
        <f t="shared" ca="1" si="45"/>
        <v>52905.290748446409</v>
      </c>
      <c r="BZ37" s="59">
        <f t="shared" ca="1" si="45"/>
        <v>53400.469388074707</v>
      </c>
      <c r="CA37" s="59">
        <f t="shared" ca="1" si="45"/>
        <v>53645.350556322934</v>
      </c>
      <c r="CB37" s="59">
        <f t="shared" ca="1" si="45"/>
        <v>54146.473525086083</v>
      </c>
      <c r="CC37" s="59">
        <f t="shared" ca="1" si="45"/>
        <v>54650.583261507185</v>
      </c>
      <c r="CD37" s="59">
        <f t="shared" ca="1" si="45"/>
        <v>55157.689543486325</v>
      </c>
      <c r="CE37" s="59">
        <f t="shared" ca="1" si="45"/>
        <v>55667.802180933912</v>
      </c>
      <c r="CF37" s="59">
        <f t="shared" ca="1" si="45"/>
        <v>55878.870824745005</v>
      </c>
      <c r="CG37" s="59">
        <f t="shared" ca="1" si="45"/>
        <v>56062.588794152587</v>
      </c>
      <c r="CH37" s="59">
        <f t="shared" ca="1" si="45"/>
        <v>56581.779679144907</v>
      </c>
      <c r="CI37" s="59">
        <f t="shared" ca="1" si="45"/>
        <v>57104.016481451305</v>
      </c>
      <c r="CJ37" s="59">
        <f t="shared" ca="1" si="45"/>
        <v>57286.778549494193</v>
      </c>
      <c r="CK37" s="59">
        <f t="shared" ca="1" si="45"/>
        <v>57815.13713369504</v>
      </c>
      <c r="CL37" s="59">
        <f t="shared" ca="1" si="45"/>
        <v>58346.571647871591</v>
      </c>
      <c r="CM37" s="59">
        <f t="shared" ca="1" si="45"/>
        <v>58528.360510476414</v>
      </c>
      <c r="CN37" s="59">
        <f t="shared" ca="1" si="45"/>
        <v>59065.977126953214</v>
      </c>
      <c r="CO37" s="59">
        <f t="shared" ca="1" si="45"/>
        <v>59606.699981794278</v>
      </c>
      <c r="CP37" s="59">
        <f t="shared" ca="1" si="45"/>
        <v>60150.539244015701</v>
      </c>
      <c r="CQ37" s="59">
        <f t="shared" ca="1" si="45"/>
        <v>60697.50511592433</v>
      </c>
      <c r="CR37" s="59">
        <f t="shared" ca="1" si="45"/>
        <v>60884.566753594554</v>
      </c>
      <c r="CS37" s="59">
        <f t="shared" ca="1" si="45"/>
        <v>61064.356609406866</v>
      </c>
      <c r="CT37" s="59">
        <f t="shared" ca="1" si="45"/>
        <v>61620.763858761995</v>
      </c>
      <c r="CU37" s="59">
        <f t="shared" ca="1" si="45"/>
        <v>62180.338862123768</v>
      </c>
      <c r="CV37" s="59">
        <f t="shared" ca="1" si="45"/>
        <v>62359.102570516799</v>
      </c>
      <c r="CW37" s="59">
        <f t="shared" ca="1" si="45"/>
        <v>62925.044227048806</v>
      </c>
      <c r="CX37" s="59">
        <f t="shared" ca="1" si="45"/>
        <v>63494.184850755533</v>
      </c>
      <c r="CY37" s="59">
        <f t="shared" ca="1" si="45"/>
        <v>63671.90441549298</v>
      </c>
      <c r="CZ37" s="59">
        <f t="shared" ca="1" si="45"/>
        <v>64247.474425591972</v>
      </c>
      <c r="DA37" s="59">
        <f t="shared" ca="1" si="45"/>
        <v>64826.274923589815</v>
      </c>
      <c r="DB37" s="59">
        <f t="shared" ca="1" si="45"/>
        <v>65408.316485263211</v>
      </c>
      <c r="DC37" s="59">
        <f t="shared" ca="1" si="45"/>
        <v>65993.609721011293</v>
      </c>
      <c r="DD37" s="59">
        <f t="shared" ca="1" si="45"/>
        <v>66176.780961816752</v>
      </c>
      <c r="DE37" s="59">
        <f t="shared" ca="1" si="45"/>
        <v>66352.357539489996</v>
      </c>
      <c r="DF37" s="59">
        <f t="shared" ca="1" si="45"/>
        <v>66947.469807782443</v>
      </c>
      <c r="DG37" s="59">
        <f t="shared" ca="1" si="45"/>
        <v>67545.876540241821</v>
      </c>
      <c r="DH37" s="59">
        <f t="shared" ca="1" si="45"/>
        <v>67720.353914598993</v>
      </c>
      <c r="DI37" s="59">
        <f t="shared" ca="1" si="45"/>
        <v>68325.381966355402</v>
      </c>
      <c r="DJ37" s="59">
        <f t="shared" ca="1" si="45"/>
        <v>68933.736943973519</v>
      </c>
      <c r="DK37" s="59">
        <f t="shared" ca="1" si="45"/>
        <v>69107.096398928901</v>
      </c>
      <c r="DL37" s="59">
        <f t="shared" ca="1" si="45"/>
        <v>69722.137938394968</v>
      </c>
      <c r="DM37" s="59">
        <f t="shared" ca="1" si="45"/>
        <v>70340.539185275848</v>
      </c>
      <c r="DN37" s="59">
        <f t="shared" ca="1" si="45"/>
        <v>70962.311138379315</v>
      </c>
      <c r="DO37" s="59">
        <f t="shared" ca="1" si="45"/>
        <v>71587.464832520433</v>
      </c>
      <c r="DP37" s="59">
        <f t="shared" ca="1" si="45"/>
        <v>71766.46202058655</v>
      </c>
      <c r="DQ37" s="59">
        <f t="shared" ca="1" si="45"/>
        <v>71937.52874899513</v>
      </c>
      <c r="DR37" s="59">
        <f t="shared" ca="1" si="45"/>
        <v>72572.894236982422</v>
      </c>
      <c r="DS37" s="59">
        <f t="shared" ca="1" si="45"/>
        <v>73211.685967703292</v>
      </c>
      <c r="DT37" s="59">
        <f t="shared" ca="1" si="45"/>
        <v>73381.577514663179</v>
      </c>
      <c r="DU37" s="59">
        <f t="shared" ca="1" si="45"/>
        <v>74027.25541745295</v>
      </c>
      <c r="DV37" s="59">
        <f t="shared" ca="1" si="45"/>
        <v>74676.393323138909</v>
      </c>
      <c r="DW37" s="59">
        <f t="shared" ca="1" si="45"/>
        <v>74845.090223920939</v>
      </c>
      <c r="DX37" s="59">
        <f t="shared" ca="1" si="45"/>
        <v>75501.182153928792</v>
      </c>
      <c r="DY37" s="59">
        <f t="shared" ca="1" si="45"/>
        <v>76160.768179648017</v>
      </c>
      <c r="DZ37" s="59">
        <f t="shared" ca="1" si="45"/>
        <v>76823.85973983875</v>
      </c>
      <c r="EA37" s="59">
        <f t="shared" ca="1" si="45"/>
        <v>77490.468310708646</v>
      </c>
      <c r="EB37" s="59">
        <f t="shared" ca="1" si="45"/>
        <v>77664.996443925847</v>
      </c>
      <c r="EC37" s="59">
        <f t="shared" ca="1" si="45"/>
        <v>77831.244889099209</v>
      </c>
      <c r="ED37" s="59">
        <f t="shared" ca="1" si="45"/>
        <v>78508.4737255691</v>
      </c>
      <c r="EE37" s="59">
        <f t="shared" ca="1" si="45"/>
        <v>79189.265854481928</v>
      </c>
      <c r="EF37" s="59">
        <f t="shared" ref="EF37:GQ37" ca="1" si="46">SUM(EF34:EF36)</f>
        <v>79354.260100948639</v>
      </c>
      <c r="EG37" s="59">
        <f t="shared" ca="1" si="46"/>
        <v>80042.213848813146</v>
      </c>
      <c r="EH37" s="59">
        <f t="shared" ca="1" si="46"/>
        <v>80733.765999689713</v>
      </c>
      <c r="EI37" s="59">
        <f t="shared" ca="1" si="46"/>
        <v>81107.820195644454</v>
      </c>
      <c r="EJ37" s="59">
        <f t="shared" ca="1" si="46"/>
        <v>82016.938923328766</v>
      </c>
      <c r="EK37" s="59">
        <f t="shared" ca="1" si="46"/>
        <v>82929.691510552919</v>
      </c>
      <c r="EL37" s="59">
        <f t="shared" ca="1" si="46"/>
        <v>83846.089853627433</v>
      </c>
      <c r="EM37" s="59">
        <f t="shared" ca="1" si="46"/>
        <v>84766.145887808278</v>
      </c>
      <c r="EN37" s="59">
        <f t="shared" ca="1" si="46"/>
        <v>84893.831285679975</v>
      </c>
      <c r="EO37" s="59">
        <f t="shared" ca="1" si="46"/>
        <v>85012.873797986089</v>
      </c>
      <c r="EP37" s="59">
        <f t="shared" ca="1" si="46"/>
        <v>85943.974908390941</v>
      </c>
      <c r="EQ37" s="59">
        <f t="shared" ca="1" si="46"/>
        <v>86878.781842936442</v>
      </c>
      <c r="ER37" s="59">
        <f t="shared" ca="1" si="46"/>
        <v>86996.48797858764</v>
      </c>
      <c r="ES37" s="59">
        <f t="shared" ca="1" si="46"/>
        <v>87938.742996842877</v>
      </c>
      <c r="ET37" s="59">
        <f t="shared" ca="1" si="46"/>
        <v>88884.740354230613</v>
      </c>
      <c r="EU37" s="59">
        <f t="shared" ca="1" si="46"/>
        <v>89001.089060175829</v>
      </c>
      <c r="EV37" s="59">
        <f t="shared" ca="1" si="46"/>
        <v>89954.607890270127</v>
      </c>
      <c r="EW37" s="59">
        <f t="shared" ca="1" si="46"/>
        <v>90911.905934285838</v>
      </c>
      <c r="EX37" s="59">
        <f t="shared" ca="1" si="46"/>
        <v>91872.995564385943</v>
      </c>
      <c r="EY37" s="59">
        <f t="shared" ca="1" si="46"/>
        <v>92837.889193236624</v>
      </c>
      <c r="EZ37" s="59">
        <f t="shared" ca="1" si="46"/>
        <v>92960.479659783712</v>
      </c>
      <c r="FA37" s="59">
        <f t="shared" ca="1" si="46"/>
        <v>93074.049515342602</v>
      </c>
      <c r="FB37" s="59">
        <f t="shared" ca="1" si="46"/>
        <v>94050.430023466237</v>
      </c>
      <c r="FC37" s="59">
        <f t="shared" ca="1" si="46"/>
        <v>95030.664588696163</v>
      </c>
      <c r="FD37" s="59">
        <f t="shared" ca="1" si="46"/>
        <v>95142.812602533944</v>
      </c>
      <c r="FE37" s="59">
        <f t="shared" ca="1" si="46"/>
        <v>96130.793174821985</v>
      </c>
      <c r="FF37" s="59">
        <f t="shared" ca="1" si="46"/>
        <v>97122.665779807838</v>
      </c>
      <c r="FG37" s="59">
        <f t="shared" ca="1" si="46"/>
        <v>97233.370056751388</v>
      </c>
      <c r="FH37" s="59">
        <f t="shared" ca="1" si="46"/>
        <v>98233.064993352047</v>
      </c>
      <c r="FI37" s="59">
        <f t="shared" ca="1" si="46"/>
        <v>99236.69031243099</v>
      </c>
      <c r="FJ37" s="59">
        <f t="shared" ca="1" si="46"/>
        <v>100244.25888103769</v>
      </c>
      <c r="FK37" s="59">
        <f t="shared" ca="1" si="46"/>
        <v>101255.78360834499</v>
      </c>
      <c r="FL37" s="59">
        <f t="shared" ca="1" si="46"/>
        <v>101372.9473063145</v>
      </c>
      <c r="FM37" s="59">
        <f t="shared" ca="1" si="46"/>
        <v>101480.69755885628</v>
      </c>
      <c r="FN37" s="59">
        <f t="shared" ca="1" si="46"/>
        <v>102504.16864060746</v>
      </c>
      <c r="FO37" s="59">
        <f t="shared" ca="1" si="46"/>
        <v>103531.64794174916</v>
      </c>
      <c r="FP37" s="59">
        <f t="shared" ca="1" si="46"/>
        <v>103637.887468901</v>
      </c>
      <c r="FQ37" s="59">
        <f t="shared" ca="1" si="46"/>
        <v>104673.42261738317</v>
      </c>
      <c r="FR37" s="59">
        <f t="shared" ca="1" si="46"/>
        <v>105713.00547987106</v>
      </c>
      <c r="FS37" s="59">
        <f t="shared" ca="1" si="46"/>
        <v>105817.71151065289</v>
      </c>
      <c r="FT37" s="59">
        <f t="shared" ca="1" si="46"/>
        <v>106865.42959802017</v>
      </c>
      <c r="FU37" s="59">
        <f t="shared" ca="1" si="46"/>
        <v>107917.23528316487</v>
      </c>
      <c r="FV37" s="59">
        <f t="shared" ca="1" si="46"/>
        <v>108973.14194781844</v>
      </c>
      <c r="FW37" s="59">
        <f t="shared" ca="1" si="46"/>
        <v>110033.16301752064</v>
      </c>
      <c r="FX37" s="59">
        <f t="shared" ca="1" si="46"/>
        <v>110144.55483616947</v>
      </c>
      <c r="FY37" s="59">
        <f t="shared" ca="1" si="46"/>
        <v>110246.12466157346</v>
      </c>
      <c r="FZ37" s="59">
        <f t="shared" ca="1" si="46"/>
        <v>111318.56993989728</v>
      </c>
      <c r="GA37" s="59">
        <f t="shared" ca="1" si="46"/>
        <v>112395.18376638726</v>
      </c>
      <c r="GB37" s="59">
        <f t="shared" ca="1" si="46"/>
        <v>112495.15042738568</v>
      </c>
      <c r="GC37" s="59">
        <f t="shared" ca="1" si="46"/>
        <v>113580.14233510975</v>
      </c>
      <c r="GD37" s="59">
        <f t="shared" ca="1" si="46"/>
        <v>114669.34386539974</v>
      </c>
      <c r="GE37" s="59">
        <f t="shared" ca="1" si="46"/>
        <v>114767.68368017337</v>
      </c>
      <c r="GF37" s="59">
        <f t="shared" ca="1" si="46"/>
        <v>115865.34584433795</v>
      </c>
      <c r="GG37" s="59">
        <f t="shared" ca="1" si="46"/>
        <v>116967.25911019104</v>
      </c>
      <c r="GH37" s="59">
        <f t="shared" ca="1" si="46"/>
        <v>118073.43739473335</v>
      </c>
      <c r="GI37" s="59">
        <f t="shared" ca="1" si="46"/>
        <v>119183.89466052623</v>
      </c>
      <c r="GJ37" s="59">
        <f t="shared" ca="1" si="46"/>
        <v>119289.15568468154</v>
      </c>
      <c r="GK37" s="59">
        <f t="shared" ca="1" si="46"/>
        <v>119384.16982586222</v>
      </c>
      <c r="GL37" s="59">
        <f t="shared" ca="1" si="46"/>
        <v>120507.54826862161</v>
      </c>
      <c r="GM37" s="59">
        <f t="shared" ca="1" si="46"/>
        <v>121635.26200147379</v>
      </c>
      <c r="GN37" s="59">
        <f t="shared" ca="1" si="46"/>
        <v>121728.57684167269</v>
      </c>
      <c r="GO37" s="59">
        <f t="shared" ca="1" si="46"/>
        <v>122865.00377900832</v>
      </c>
      <c r="GP37" s="59">
        <f t="shared" ca="1" si="46"/>
        <v>124005.80872381252</v>
      </c>
      <c r="GQ37" s="59">
        <f t="shared" ca="1" si="46"/>
        <v>124097.39963393763</v>
      </c>
      <c r="GR37" s="59">
        <f t="shared" ref="GR37:IJ37" ca="1" si="47">SUM(GR34:GR36)</f>
        <v>125247.00363797139</v>
      </c>
      <c r="GS37" s="59">
        <f t="shared" ca="1" si="47"/>
        <v>126401.02878776118</v>
      </c>
      <c r="GT37" s="59">
        <f t="shared" ca="1" si="47"/>
        <v>127559.48955698778</v>
      </c>
      <c r="GU37" s="59">
        <f t="shared" ca="1" si="47"/>
        <v>128722.400466715</v>
      </c>
      <c r="GV37" s="59">
        <f t="shared" ca="1" si="47"/>
        <v>128821.15742459706</v>
      </c>
      <c r="GW37" s="59">
        <f t="shared" ca="1" si="47"/>
        <v>128909.2256141855</v>
      </c>
      <c r="GX37" s="59">
        <f t="shared" ca="1" si="47"/>
        <v>130085.57454795786</v>
      </c>
      <c r="GY37" s="59">
        <f t="shared" ca="1" si="47"/>
        <v>131266.43218342672</v>
      </c>
      <c r="GZ37" s="59">
        <f t="shared" ca="1" si="47"/>
        <v>131352.70108999411</v>
      </c>
      <c r="HA37" s="59">
        <f t="shared" ca="1" si="47"/>
        <v>132542.62045812575</v>
      </c>
      <c r="HB37" s="59">
        <f t="shared" ca="1" si="47"/>
        <v>133737.09295402473</v>
      </c>
      <c r="HC37" s="59">
        <f t="shared" ca="1" si="47"/>
        <v>133821.53696331539</v>
      </c>
      <c r="HD37" s="59">
        <f t="shared" ca="1" si="47"/>
        <v>135025.16048081309</v>
      </c>
      <c r="HE37" s="59">
        <f t="shared" ca="1" si="47"/>
        <v>136233.38198989711</v>
      </c>
      <c r="HF37" s="59">
        <f t="shared" ca="1" si="47"/>
        <v>137446.21654319536</v>
      </c>
      <c r="HG37" s="59">
        <f t="shared" ca="1" si="47"/>
        <v>138663.67924261425</v>
      </c>
      <c r="HH37" s="59">
        <f t="shared" ca="1" si="47"/>
        <v>138755.54393157212</v>
      </c>
      <c r="HI37" s="59">
        <f t="shared" ca="1" si="47"/>
        <v>138836.26029150462</v>
      </c>
      <c r="HJ37" s="59">
        <f t="shared" ca="1" si="47"/>
        <v>140067.69853593045</v>
      </c>
      <c r="HK37" s="59">
        <f t="shared" ca="1" si="47"/>
        <v>141303.82583012068</v>
      </c>
      <c r="HL37" s="59">
        <f t="shared" ca="1" si="47"/>
        <v>141382.63892571133</v>
      </c>
      <c r="HM37" s="59">
        <f t="shared" ca="1" si="47"/>
        <v>142628.19042187085</v>
      </c>
      <c r="HN37" s="59">
        <f t="shared" ca="1" si="47"/>
        <v>143878.47717090839</v>
      </c>
      <c r="HO37" s="59">
        <f t="shared" ca="1" si="47"/>
        <v>143955.36036333119</v>
      </c>
      <c r="HP37" s="59">
        <f t="shared" ca="1" si="47"/>
        <v>145215.16417483141</v>
      </c>
      <c r="HQ37" s="59">
        <f t="shared" ca="1" si="47"/>
        <v>146479.74989758138</v>
      </c>
      <c r="HR37" s="59">
        <f t="shared" ca="1" si="47"/>
        <v>147749.1331863142</v>
      </c>
      <c r="HS37" s="59">
        <f t="shared" ca="1" si="47"/>
        <v>149023.32974701247</v>
      </c>
      <c r="HT37" s="59">
        <f t="shared" ca="1" si="47"/>
        <v>149107.89843628916</v>
      </c>
      <c r="HU37" s="59">
        <f t="shared" ca="1" si="47"/>
        <v>149180.84085337952</v>
      </c>
      <c r="HV37" s="59">
        <f t="shared" ca="1" si="47"/>
        <v>150469.571980885</v>
      </c>
      <c r="HW37" s="59">
        <f t="shared" ca="1" si="47"/>
        <v>151763.17972014542</v>
      </c>
      <c r="HX37" s="59">
        <f t="shared" ca="1" si="47"/>
        <v>151834.1107323202</v>
      </c>
      <c r="HY37" s="59">
        <f t="shared" ca="1" si="47"/>
        <v>153137.51964162869</v>
      </c>
      <c r="HZ37" s="59">
        <f t="shared" ca="1" si="47"/>
        <v>154445.85321393033</v>
      </c>
      <c r="IA37" s="59">
        <f t="shared" ca="1" si="47"/>
        <v>154514.74511681058</v>
      </c>
      <c r="IB37" s="59">
        <f t="shared" ca="1" si="47"/>
        <v>155832.97643407341</v>
      </c>
      <c r="IC37" s="59">
        <f t="shared" ca="1" si="47"/>
        <v>157156.18093903598</v>
      </c>
      <c r="ID37" s="59">
        <f t="shared" ca="1" si="47"/>
        <v>158479.38544399856</v>
      </c>
      <c r="IE37" s="59">
        <f t="shared" ca="1" si="47"/>
        <v>159802.58994896113</v>
      </c>
      <c r="IF37" s="59">
        <f t="shared" ca="1" si="47"/>
        <v>159864.42529656325</v>
      </c>
      <c r="IG37" s="59">
        <f t="shared" ca="1" si="47"/>
        <v>159921.09956004441</v>
      </c>
      <c r="IH37" s="59">
        <f t="shared" ca="1" si="47"/>
        <v>161244.30406500699</v>
      </c>
      <c r="II37" s="59">
        <f t="shared" ca="1" si="47"/>
        <v>162567.50856996956</v>
      </c>
      <c r="IJ37" s="59">
        <f t="shared" ca="1" si="47"/>
        <v>162624.98308345073</v>
      </c>
      <c r="IK37" s="59">
        <f ca="1">SUM(IK34:IK36)</f>
        <v>163948.1875884133</v>
      </c>
      <c r="IL37" s="59">
        <f ca="1">SUM(IL34:IL36)</f>
        <v>165271.39209337588</v>
      </c>
    </row>
    <row r="38" spans="2:246" s="3" customFormat="1" ht="12" customHeight="1" x14ac:dyDescent="0.2">
      <c r="B38" s="51" t="s">
        <v>230</v>
      </c>
      <c r="C38" s="71" t="s">
        <v>283</v>
      </c>
      <c r="D38" s="71"/>
      <c r="E38" s="60"/>
      <c r="F38" s="60"/>
      <c r="G38" s="60">
        <f ca="1">SUM(G33,G37)</f>
        <v>43926.609146573086</v>
      </c>
      <c r="H38" s="60">
        <f t="shared" ref="H38:BS38" ca="1" si="48">SUM(H33,H37)</f>
        <v>46403.218293146179</v>
      </c>
      <c r="I38" s="60">
        <f t="shared" ca="1" si="48"/>
        <v>48079.827439719265</v>
      </c>
      <c r="J38" s="60">
        <f t="shared" ca="1" si="48"/>
        <v>49506.436586292359</v>
      </c>
      <c r="K38" s="60">
        <f t="shared" ca="1" si="48"/>
        <v>50933.045732865452</v>
      </c>
      <c r="L38" s="60">
        <f t="shared" ca="1" si="48"/>
        <v>53859.654879438545</v>
      </c>
      <c r="M38" s="60">
        <f t="shared" ca="1" si="48"/>
        <v>54786.264026011631</v>
      </c>
      <c r="N38" s="60">
        <f t="shared" ca="1" si="48"/>
        <v>57858.873172584725</v>
      </c>
      <c r="O38" s="60">
        <f t="shared" ca="1" si="48"/>
        <v>60931.482319157803</v>
      </c>
      <c r="P38" s="60">
        <f t="shared" ca="1" si="48"/>
        <v>65054.091465730904</v>
      </c>
      <c r="Q38" s="60">
        <f t="shared" ca="1" si="48"/>
        <v>73091.70061230399</v>
      </c>
      <c r="R38" s="60">
        <f t="shared" ca="1" si="48"/>
        <v>82079.309758877076</v>
      </c>
      <c r="S38" s="60">
        <f t="shared" ca="1" si="48"/>
        <v>81912.051115664828</v>
      </c>
      <c r="T38" s="60">
        <f t="shared" ca="1" si="48"/>
        <v>81849.211512095746</v>
      </c>
      <c r="U38" s="60">
        <f t="shared" ca="1" si="48"/>
        <v>81788.766696135659</v>
      </c>
      <c r="V38" s="60">
        <f t="shared" ca="1" si="48"/>
        <v>81730.784822196365</v>
      </c>
      <c r="W38" s="60">
        <f t="shared" ca="1" si="48"/>
        <v>81675.273953309137</v>
      </c>
      <c r="X38" s="60">
        <f t="shared" ca="1" si="48"/>
        <v>81521.54405390154</v>
      </c>
      <c r="Y38" s="60">
        <f t="shared" ca="1" si="48"/>
        <v>81371.635114883786</v>
      </c>
      <c r="Z38" s="60">
        <f t="shared" ca="1" si="48"/>
        <v>81323.585903735453</v>
      </c>
      <c r="AA38" s="60">
        <f t="shared" ca="1" si="48"/>
        <v>81278.040214592518</v>
      </c>
      <c r="AB38" s="60">
        <f t="shared" ca="1" si="48"/>
        <v>81136.97561833456</v>
      </c>
      <c r="AC38" s="60">
        <f t="shared" ca="1" si="48"/>
        <v>81096.461587672355</v>
      </c>
      <c r="AD38" s="60">
        <f t="shared" ca="1" si="48"/>
        <v>81058.475747235643</v>
      </c>
      <c r="AE38" s="60">
        <f t="shared" ca="1" si="48"/>
        <v>80926.329498661362</v>
      </c>
      <c r="AF38" s="60">
        <f t="shared" ca="1" si="48"/>
        <v>80893.424895681994</v>
      </c>
      <c r="AG38" s="60">
        <f t="shared" ca="1" si="48"/>
        <v>80863.073394214283</v>
      </c>
      <c r="AH38" s="60">
        <f t="shared" ca="1" si="48"/>
        <v>80835.283352448198</v>
      </c>
      <c r="AI38" s="60">
        <f t="shared" ca="1" si="48"/>
        <v>80810.063155936252</v>
      </c>
      <c r="AJ38" s="60">
        <f t="shared" ca="1" si="48"/>
        <v>80692.058092683117</v>
      </c>
      <c r="AK38" s="60">
        <f t="shared" ca="1" si="48"/>
        <v>80577.973478235406</v>
      </c>
      <c r="AL38" s="60">
        <f t="shared" ca="1" si="48"/>
        <v>80560.513405771897</v>
      </c>
      <c r="AM38" s="60">
        <f t="shared" ca="1" si="48"/>
        <v>80545.656996194011</v>
      </c>
      <c r="AN38" s="60">
        <f t="shared" ca="1" si="48"/>
        <v>80440.717148216499</v>
      </c>
      <c r="AO38" s="60">
        <f t="shared" ca="1" si="48"/>
        <v>80431.093663458552</v>
      </c>
      <c r="AP38" s="60">
        <f t="shared" ca="1" si="48"/>
        <v>80424.099496535142</v>
      </c>
      <c r="AQ38" s="60">
        <f t="shared" ca="1" si="48"/>
        <v>80328.381380148669</v>
      </c>
      <c r="AR38" s="60">
        <f t="shared" ca="1" si="48"/>
        <v>80326.671700180887</v>
      </c>
      <c r="AS38" s="60">
        <f t="shared" ca="1" si="48"/>
        <v>80327.617245785223</v>
      </c>
      <c r="AT38" s="60">
        <f t="shared" ca="1" si="48"/>
        <v>80331.226709479248</v>
      </c>
      <c r="AU38" s="60">
        <f t="shared" ca="1" si="48"/>
        <v>80337.508812237589</v>
      </c>
      <c r="AV38" s="60">
        <f t="shared" ca="1" si="48"/>
        <v>80256.444178585109</v>
      </c>
      <c r="AW38" s="60">
        <f t="shared" ca="1" si="48"/>
        <v>80179.403461690235</v>
      </c>
      <c r="AX38" s="60">
        <f t="shared" ca="1" si="48"/>
        <v>80193.756093458956</v>
      </c>
      <c r="AY38" s="60">
        <f t="shared" ca="1" si="48"/>
        <v>80210.816534628713</v>
      </c>
      <c r="AZ38" s="60">
        <f t="shared" ca="1" si="48"/>
        <v>80143.233024862871</v>
      </c>
      <c r="BA38" s="60">
        <f t="shared" ca="1" si="48"/>
        <v>80165.73570784535</v>
      </c>
      <c r="BB38" s="60">
        <f t="shared" ca="1" si="48"/>
        <v>80190.972881375768</v>
      </c>
      <c r="BC38" s="60">
        <f t="shared" ca="1" si="48"/>
        <v>80345.889585427562</v>
      </c>
      <c r="BD38" s="60">
        <f t="shared" ca="1" si="48"/>
        <v>80589.585588354807</v>
      </c>
      <c r="BE38" s="60">
        <f t="shared" ca="1" si="48"/>
        <v>80836.043025877036</v>
      </c>
      <c r="BF38" s="60">
        <f t="shared" ca="1" si="48"/>
        <v>81085.270938212547</v>
      </c>
      <c r="BG38" s="60">
        <f t="shared" ca="1" si="48"/>
        <v>81337.278395174973</v>
      </c>
      <c r="BH38" s="60">
        <f t="shared" ca="1" si="48"/>
        <v>81386.210202919698</v>
      </c>
      <c r="BI38" s="60">
        <f t="shared" ca="1" si="48"/>
        <v>81431.39307382486</v>
      </c>
      <c r="BJ38" s="60">
        <f t="shared" ca="1" si="48"/>
        <v>81691.793880958037</v>
      </c>
      <c r="BK38" s="60">
        <f t="shared" ca="1" si="48"/>
        <v>81955.010809868312</v>
      </c>
      <c r="BL38" s="60">
        <f t="shared" ca="1" si="48"/>
        <v>82002.0216591356</v>
      </c>
      <c r="BM38" s="60">
        <f t="shared" ca="1" si="48"/>
        <v>82270.898519531111</v>
      </c>
      <c r="BN38" s="60">
        <f t="shared" ca="1" si="48"/>
        <v>82542.619250096468</v>
      </c>
      <c r="BO38" s="60">
        <f t="shared" ca="1" si="48"/>
        <v>82591.466890153126</v>
      </c>
      <c r="BP38" s="60">
        <f t="shared" ca="1" si="48"/>
        <v>82868.903321809703</v>
      </c>
      <c r="BQ38" s="60">
        <f t="shared" ca="1" si="48"/>
        <v>83149.211645445088</v>
      </c>
      <c r="BR38" s="60">
        <f t="shared" ca="1" si="48"/>
        <v>83432.401262886269</v>
      </c>
      <c r="BS38" s="60">
        <f t="shared" ca="1" si="48"/>
        <v>83718.481606739413</v>
      </c>
      <c r="BT38" s="60">
        <f t="shared" ref="BT38:EE38" ca="1" si="49">SUM(BT33,BT37)</f>
        <v>83774.965853155169</v>
      </c>
      <c r="BU38" s="60">
        <f t="shared" ca="1" si="49"/>
        <v>83827.51386025775</v>
      </c>
      <c r="BV38" s="60">
        <f t="shared" ca="1" si="49"/>
        <v>84122.323288288535</v>
      </c>
      <c r="BW38" s="60">
        <f t="shared" ca="1" si="49"/>
        <v>84420.061482967474</v>
      </c>
      <c r="BX38" s="60">
        <f t="shared" ca="1" si="49"/>
        <v>84474.473242566673</v>
      </c>
      <c r="BY38" s="60">
        <f t="shared" ca="1" si="49"/>
        <v>84778.097765990256</v>
      </c>
      <c r="BZ38" s="60">
        <f t="shared" ca="1" si="49"/>
        <v>85084.679914390479</v>
      </c>
      <c r="CA38" s="60">
        <f t="shared" ca="1" si="49"/>
        <v>85140.964591410637</v>
      </c>
      <c r="CB38" s="60">
        <f t="shared" ca="1" si="49"/>
        <v>85453.491068945717</v>
      </c>
      <c r="CC38" s="60">
        <f t="shared" ca="1" si="49"/>
        <v>85769.004314138758</v>
      </c>
      <c r="CD38" s="60">
        <f t="shared" ca="1" si="49"/>
        <v>86087.514104889822</v>
      </c>
      <c r="CE38" s="60">
        <f t="shared" ca="1" si="49"/>
        <v>86409.030251109332</v>
      </c>
      <c r="CF38" s="60">
        <f t="shared" ca="1" si="49"/>
        <v>86431.502403692357</v>
      </c>
      <c r="CG38" s="60">
        <f t="shared" ca="1" si="49"/>
        <v>86426.62388187187</v>
      </c>
      <c r="CH38" s="60">
        <f t="shared" ca="1" si="49"/>
        <v>86757.218275636114</v>
      </c>
      <c r="CI38" s="60">
        <f t="shared" ca="1" si="49"/>
        <v>87090.858586714457</v>
      </c>
      <c r="CJ38" s="60">
        <f t="shared" ca="1" si="49"/>
        <v>87085.024163529262</v>
      </c>
      <c r="CK38" s="60">
        <f t="shared" ca="1" si="49"/>
        <v>87424.786256502033</v>
      </c>
      <c r="CL38" s="60">
        <f t="shared" ca="1" si="49"/>
        <v>87767.624279450509</v>
      </c>
      <c r="CM38" s="60">
        <f t="shared" ca="1" si="49"/>
        <v>87760.81665082727</v>
      </c>
      <c r="CN38" s="60">
        <f t="shared" ca="1" si="49"/>
        <v>88109.836776076001</v>
      </c>
      <c r="CO38" s="60">
        <f t="shared" ca="1" si="49"/>
        <v>88461.963139689004</v>
      </c>
      <c r="CP38" s="60">
        <f t="shared" ca="1" si="49"/>
        <v>88817.205910682344</v>
      </c>
      <c r="CQ38" s="60">
        <f t="shared" ca="1" si="49"/>
        <v>89175.575291362911</v>
      </c>
      <c r="CR38" s="60">
        <f t="shared" ca="1" si="49"/>
        <v>89174.040437805059</v>
      </c>
      <c r="CS38" s="60">
        <f t="shared" ca="1" si="49"/>
        <v>89165.233802389295</v>
      </c>
      <c r="CT38" s="60">
        <f t="shared" ca="1" si="49"/>
        <v>89533.044560516355</v>
      </c>
      <c r="CU38" s="60">
        <f t="shared" ca="1" si="49"/>
        <v>89904.023072650059</v>
      </c>
      <c r="CV38" s="60">
        <f t="shared" ca="1" si="49"/>
        <v>89894.190289815015</v>
      </c>
      <c r="CW38" s="60">
        <f t="shared" ca="1" si="49"/>
        <v>90271.535455118952</v>
      </c>
      <c r="CX38" s="60">
        <f t="shared" ca="1" si="49"/>
        <v>90652.079587597604</v>
      </c>
      <c r="CY38" s="60">
        <f t="shared" ca="1" si="49"/>
        <v>90641.202661106989</v>
      </c>
      <c r="CZ38" s="60">
        <f t="shared" ca="1" si="49"/>
        <v>91028.17617997792</v>
      </c>
      <c r="DA38" s="60">
        <f t="shared" ca="1" si="49"/>
        <v>91418.380186747672</v>
      </c>
      <c r="DB38" s="60">
        <f t="shared" ca="1" si="49"/>
        <v>91811.825257193006</v>
      </c>
      <c r="DC38" s="60">
        <f t="shared" ca="1" si="49"/>
        <v>92208.52200171302</v>
      </c>
      <c r="DD38" s="60">
        <f t="shared" ca="1" si="49"/>
        <v>92203.096751290403</v>
      </c>
      <c r="DE38" s="60">
        <f t="shared" ca="1" si="49"/>
        <v>92190.0768377356</v>
      </c>
      <c r="DF38" s="60">
        <f t="shared" ca="1" si="49"/>
        <v>92596.592614799971</v>
      </c>
      <c r="DG38" s="60">
        <f t="shared" ca="1" si="49"/>
        <v>93006.402856031273</v>
      </c>
      <c r="DH38" s="60">
        <f t="shared" ca="1" si="49"/>
        <v>92992.283739160368</v>
      </c>
      <c r="DI38" s="60">
        <f t="shared" ca="1" si="49"/>
        <v>93408.715299688716</v>
      </c>
      <c r="DJ38" s="60">
        <f t="shared" ca="1" si="49"/>
        <v>93828.473786078772</v>
      </c>
      <c r="DK38" s="60">
        <f t="shared" ca="1" si="49"/>
        <v>93813.236749806078</v>
      </c>
      <c r="DL38" s="60">
        <f t="shared" ca="1" si="49"/>
        <v>94239.681798044068</v>
      </c>
      <c r="DM38" s="60">
        <f t="shared" ca="1" si="49"/>
        <v>94669.486553696886</v>
      </c>
      <c r="DN38" s="60">
        <f t="shared" ca="1" si="49"/>
        <v>95102.662015572292</v>
      </c>
      <c r="DO38" s="60">
        <f t="shared" ca="1" si="49"/>
        <v>95539.219218485334</v>
      </c>
      <c r="DP38" s="60">
        <f t="shared" ca="1" si="49"/>
        <v>95529.61991532339</v>
      </c>
      <c r="DQ38" s="60">
        <f t="shared" ca="1" si="49"/>
        <v>95512.090152503893</v>
      </c>
      <c r="DR38" s="60">
        <f t="shared" ca="1" si="49"/>
        <v>95958.859149263124</v>
      </c>
      <c r="DS38" s="60">
        <f t="shared" ca="1" si="49"/>
        <v>96409.054388755918</v>
      </c>
      <c r="DT38" s="60">
        <f t="shared" ca="1" si="49"/>
        <v>96390.349444487743</v>
      </c>
      <c r="DU38" s="60">
        <f t="shared" ca="1" si="49"/>
        <v>96847.430856049439</v>
      </c>
      <c r="DV38" s="60">
        <f t="shared" ca="1" si="49"/>
        <v>97307.972270507336</v>
      </c>
      <c r="DW38" s="60">
        <f t="shared" ca="1" si="49"/>
        <v>97288.07268006129</v>
      </c>
      <c r="DX38" s="60">
        <f t="shared" ca="1" si="49"/>
        <v>97755.568118841067</v>
      </c>
      <c r="DY38" s="60">
        <f t="shared" ca="1" si="49"/>
        <v>98226.557653332231</v>
      </c>
      <c r="DZ38" s="60">
        <f t="shared" ca="1" si="49"/>
        <v>98701.052722294902</v>
      </c>
      <c r="EA38" s="60">
        <f t="shared" ca="1" si="49"/>
        <v>99179.064801936722</v>
      </c>
      <c r="EB38" s="60">
        <f t="shared" ca="1" si="49"/>
        <v>99164.996443925862</v>
      </c>
      <c r="EC38" s="60">
        <f t="shared" ca="1" si="49"/>
        <v>99142.648397871148</v>
      </c>
      <c r="ED38" s="60">
        <f t="shared" ca="1" si="49"/>
        <v>99631.280743112977</v>
      </c>
      <c r="EE38" s="60">
        <f t="shared" ca="1" si="49"/>
        <v>100123.47638079773</v>
      </c>
      <c r="EF38" s="60">
        <f t="shared" ref="EF38:GQ38" ca="1" si="50">SUM(EF33,EF37)</f>
        <v>100099.87413603638</v>
      </c>
      <c r="EG38" s="60">
        <f t="shared" ca="1" si="50"/>
        <v>100599.23139267281</v>
      </c>
      <c r="EH38" s="60">
        <f t="shared" ca="1" si="50"/>
        <v>101102.18705232131</v>
      </c>
      <c r="EI38" s="60">
        <f t="shared" ca="1" si="50"/>
        <v>101287.64475704798</v>
      </c>
      <c r="EJ38" s="60">
        <f t="shared" ca="1" si="50"/>
        <v>102008.16699350423</v>
      </c>
      <c r="EK38" s="60">
        <f t="shared" ca="1" si="50"/>
        <v>102732.32308950031</v>
      </c>
      <c r="EL38" s="60">
        <f t="shared" ca="1" si="50"/>
        <v>103460.12494134676</v>
      </c>
      <c r="EM38" s="60">
        <f t="shared" ca="1" si="50"/>
        <v>104191.58448429953</v>
      </c>
      <c r="EN38" s="60">
        <f t="shared" ca="1" si="50"/>
        <v>104130.67339094316</v>
      </c>
      <c r="EO38" s="60">
        <f t="shared" ca="1" si="50"/>
        <v>104061.1194120212</v>
      </c>
      <c r="EP38" s="60">
        <f t="shared" ca="1" si="50"/>
        <v>104803.62403119799</v>
      </c>
      <c r="EQ38" s="60">
        <f t="shared" ca="1" si="50"/>
        <v>105549.83447451542</v>
      </c>
      <c r="ER38" s="60">
        <f t="shared" ca="1" si="50"/>
        <v>105478.94411893855</v>
      </c>
      <c r="ES38" s="60">
        <f t="shared" ca="1" si="50"/>
        <v>106232.60264596572</v>
      </c>
      <c r="ET38" s="60">
        <f t="shared" ca="1" si="50"/>
        <v>106990.00351212539</v>
      </c>
      <c r="EU38" s="60">
        <f t="shared" ca="1" si="50"/>
        <v>106917.75572684253</v>
      </c>
      <c r="EV38" s="60">
        <f t="shared" ca="1" si="50"/>
        <v>107682.67806570877</v>
      </c>
      <c r="EW38" s="60">
        <f t="shared" ca="1" si="50"/>
        <v>108451.3796184964</v>
      </c>
      <c r="EX38" s="60">
        <f t="shared" ca="1" si="50"/>
        <v>109223.87275736844</v>
      </c>
      <c r="EY38" s="60">
        <f t="shared" ca="1" si="50"/>
        <v>110000.16989499105</v>
      </c>
      <c r="EZ38" s="60">
        <f t="shared" ca="1" si="50"/>
        <v>109934.16387031008</v>
      </c>
      <c r="FA38" s="60">
        <f t="shared" ca="1" si="50"/>
        <v>109859.13723464089</v>
      </c>
      <c r="FB38" s="60">
        <f t="shared" ca="1" si="50"/>
        <v>110646.92125153646</v>
      </c>
      <c r="FC38" s="60">
        <f t="shared" ca="1" si="50"/>
        <v>111438.55932553831</v>
      </c>
      <c r="FD38" s="60">
        <f t="shared" ca="1" si="50"/>
        <v>111362.11084814803</v>
      </c>
      <c r="FE38" s="60">
        <f t="shared" ca="1" si="50"/>
        <v>112161.494929208</v>
      </c>
      <c r="FF38" s="60">
        <f t="shared" ca="1" si="50"/>
        <v>112964.77104296579</v>
      </c>
      <c r="FG38" s="60">
        <f t="shared" ca="1" si="50"/>
        <v>112886.87882868126</v>
      </c>
      <c r="FH38" s="60">
        <f t="shared" ca="1" si="50"/>
        <v>113697.97727405386</v>
      </c>
      <c r="FI38" s="60">
        <f t="shared" ca="1" si="50"/>
        <v>114513.00610190473</v>
      </c>
      <c r="FJ38" s="60">
        <f t="shared" ca="1" si="50"/>
        <v>115331.97817928337</v>
      </c>
      <c r="FK38" s="60">
        <f t="shared" ca="1" si="50"/>
        <v>116154.90641536259</v>
      </c>
      <c r="FL38" s="60">
        <f t="shared" ca="1" si="50"/>
        <v>116083.47362210404</v>
      </c>
      <c r="FM38" s="60">
        <f t="shared" ca="1" si="50"/>
        <v>116002.62738341774</v>
      </c>
      <c r="FN38" s="60">
        <f t="shared" ca="1" si="50"/>
        <v>116837.50197394086</v>
      </c>
      <c r="FO38" s="60">
        <f t="shared" ca="1" si="50"/>
        <v>117676.38478385449</v>
      </c>
      <c r="FP38" s="60">
        <f t="shared" ca="1" si="50"/>
        <v>117594.02781977826</v>
      </c>
      <c r="FQ38" s="60">
        <f t="shared" ca="1" si="50"/>
        <v>118440.96647703236</v>
      </c>
      <c r="FR38" s="60">
        <f t="shared" ca="1" si="50"/>
        <v>119291.95284829219</v>
      </c>
      <c r="FS38" s="60">
        <f t="shared" ca="1" si="50"/>
        <v>119208.06238784594</v>
      </c>
      <c r="FT38" s="60">
        <f t="shared" ca="1" si="50"/>
        <v>120067.18398398516</v>
      </c>
      <c r="FU38" s="60">
        <f t="shared" ca="1" si="50"/>
        <v>120930.39317790179</v>
      </c>
      <c r="FV38" s="60">
        <f t="shared" ca="1" si="50"/>
        <v>121797.70335132729</v>
      </c>
      <c r="FW38" s="60">
        <f t="shared" ca="1" si="50"/>
        <v>122669.12792980141</v>
      </c>
      <c r="FX38" s="60">
        <f t="shared" ca="1" si="50"/>
        <v>122591.92325722218</v>
      </c>
      <c r="FY38" s="60">
        <f t="shared" ca="1" si="50"/>
        <v>122504.89659139809</v>
      </c>
      <c r="FZ38" s="60">
        <f t="shared" ca="1" si="50"/>
        <v>123388.74537849386</v>
      </c>
      <c r="GA38" s="60">
        <f t="shared" ca="1" si="50"/>
        <v>124276.76271375576</v>
      </c>
      <c r="GB38" s="60">
        <f t="shared" ca="1" si="50"/>
        <v>124188.13288352612</v>
      </c>
      <c r="GC38" s="60">
        <f t="shared" ca="1" si="50"/>
        <v>125084.52830002211</v>
      </c>
      <c r="GD38" s="60">
        <f t="shared" ca="1" si="50"/>
        <v>125985.13333908404</v>
      </c>
      <c r="GE38" s="60">
        <f t="shared" ca="1" si="50"/>
        <v>125894.8766626296</v>
      </c>
      <c r="GF38" s="60">
        <f t="shared" ca="1" si="50"/>
        <v>126803.94233556611</v>
      </c>
      <c r="GG38" s="60">
        <f t="shared" ca="1" si="50"/>
        <v>127717.25911019112</v>
      </c>
      <c r="GH38" s="60">
        <f t="shared" ca="1" si="50"/>
        <v>128634.84090350538</v>
      </c>
      <c r="GI38" s="60">
        <f t="shared" ca="1" si="50"/>
        <v>129556.70167807018</v>
      </c>
      <c r="GJ38" s="60">
        <f t="shared" ca="1" si="50"/>
        <v>129473.36621099742</v>
      </c>
      <c r="GK38" s="60">
        <f t="shared" ca="1" si="50"/>
        <v>129379.78386095003</v>
      </c>
      <c r="GL38" s="60">
        <f t="shared" ca="1" si="50"/>
        <v>130314.56581248136</v>
      </c>
      <c r="GM38" s="60">
        <f t="shared" ca="1" si="50"/>
        <v>131253.68305410547</v>
      </c>
      <c r="GN38" s="60">
        <f t="shared" ca="1" si="50"/>
        <v>131158.40140307631</v>
      </c>
      <c r="GO38" s="60">
        <f t="shared" ca="1" si="50"/>
        <v>132106.23184918385</v>
      </c>
      <c r="GP38" s="60">
        <f t="shared" ca="1" si="50"/>
        <v>133058.44030275999</v>
      </c>
      <c r="GQ38" s="60">
        <f t="shared" ca="1" si="50"/>
        <v>132961.43472165702</v>
      </c>
      <c r="GR38" s="60">
        <f t="shared" ref="GR38:IJ38" ca="1" si="51">SUM(GR33,GR37)</f>
        <v>133922.44223446271</v>
      </c>
      <c r="GS38" s="60">
        <f t="shared" ca="1" si="51"/>
        <v>134887.87089302443</v>
      </c>
      <c r="GT38" s="60">
        <f t="shared" ca="1" si="51"/>
        <v>135857.73517102297</v>
      </c>
      <c r="GU38" s="60">
        <f t="shared" ca="1" si="51"/>
        <v>136832.04958952212</v>
      </c>
      <c r="GV38" s="60">
        <f t="shared" ca="1" si="51"/>
        <v>136742.21005617612</v>
      </c>
      <c r="GW38" s="60">
        <f t="shared" ca="1" si="51"/>
        <v>136641.68175453649</v>
      </c>
      <c r="GX38" s="60">
        <f t="shared" ca="1" si="51"/>
        <v>137629.43419708079</v>
      </c>
      <c r="GY38" s="60">
        <f t="shared" ca="1" si="51"/>
        <v>138621.69534132158</v>
      </c>
      <c r="GZ38" s="60">
        <f t="shared" ca="1" si="51"/>
        <v>138519.36775666088</v>
      </c>
      <c r="HA38" s="60">
        <f t="shared" ca="1" si="51"/>
        <v>139520.69063356446</v>
      </c>
      <c r="HB38" s="60">
        <f t="shared" ca="1" si="51"/>
        <v>140526.56663823538</v>
      </c>
      <c r="HC38" s="60">
        <f t="shared" ca="1" si="51"/>
        <v>140422.41415629798</v>
      </c>
      <c r="HD38" s="60">
        <f t="shared" ca="1" si="51"/>
        <v>141437.44118256759</v>
      </c>
      <c r="HE38" s="60">
        <f t="shared" ca="1" si="51"/>
        <v>142457.06620042355</v>
      </c>
      <c r="HF38" s="60">
        <f t="shared" ca="1" si="51"/>
        <v>143481.30426249374</v>
      </c>
      <c r="HG38" s="60">
        <f t="shared" ca="1" si="51"/>
        <v>144510.17047068453</v>
      </c>
      <c r="HH38" s="60">
        <f t="shared" ca="1" si="51"/>
        <v>144413.43866841434</v>
      </c>
      <c r="HI38" s="60">
        <f t="shared" ca="1" si="51"/>
        <v>144305.55853711878</v>
      </c>
      <c r="HJ38" s="60">
        <f t="shared" ca="1" si="51"/>
        <v>145348.40029031655</v>
      </c>
      <c r="HK38" s="60">
        <f t="shared" ca="1" si="51"/>
        <v>146395.93109327869</v>
      </c>
      <c r="HL38" s="60">
        <f t="shared" ca="1" si="51"/>
        <v>146286.14769764128</v>
      </c>
      <c r="HM38" s="60">
        <f t="shared" ca="1" si="51"/>
        <v>147343.10270257274</v>
      </c>
      <c r="HN38" s="60">
        <f t="shared" ca="1" si="51"/>
        <v>148404.79296038221</v>
      </c>
      <c r="HO38" s="60">
        <f t="shared" ca="1" si="51"/>
        <v>148293.07966157695</v>
      </c>
      <c r="HP38" s="60">
        <f t="shared" ca="1" si="51"/>
        <v>149364.28698184909</v>
      </c>
      <c r="HQ38" s="60">
        <f t="shared" ca="1" si="51"/>
        <v>150440.27621337099</v>
      </c>
      <c r="HR38" s="60">
        <f t="shared" ca="1" si="51"/>
        <v>151521.06301087575</v>
      </c>
      <c r="HS38" s="60">
        <f t="shared" ca="1" si="51"/>
        <v>152606.66308034596</v>
      </c>
      <c r="HT38" s="60">
        <f t="shared" ca="1" si="51"/>
        <v>152502.63527839456</v>
      </c>
      <c r="HU38" s="60">
        <f t="shared" ca="1" si="51"/>
        <v>152386.98120425685</v>
      </c>
      <c r="HV38" s="60">
        <f t="shared" ca="1" si="51"/>
        <v>153487.11584053427</v>
      </c>
      <c r="HW38" s="60">
        <f t="shared" ca="1" si="51"/>
        <v>154592.1270885666</v>
      </c>
      <c r="HX38" s="60">
        <f t="shared" ca="1" si="51"/>
        <v>154474.46160951332</v>
      </c>
      <c r="HY38" s="60">
        <f t="shared" ca="1" si="51"/>
        <v>155589.27402759375</v>
      </c>
      <c r="HZ38" s="60">
        <f t="shared" ca="1" si="51"/>
        <v>156709.01110866733</v>
      </c>
      <c r="IA38" s="60">
        <f t="shared" ca="1" si="51"/>
        <v>156589.30652031949</v>
      </c>
      <c r="IB38" s="60">
        <f t="shared" ca="1" si="51"/>
        <v>157718.94134635426</v>
      </c>
      <c r="IC38" s="60">
        <f t="shared" ca="1" si="51"/>
        <v>158853.54936008877</v>
      </c>
      <c r="ID38" s="60">
        <f t="shared" ca="1" si="51"/>
        <v>159988.15737382328</v>
      </c>
      <c r="IE38" s="60">
        <f t="shared" ca="1" si="51"/>
        <v>161122.7653875578</v>
      </c>
      <c r="IF38" s="60">
        <f t="shared" ca="1" si="51"/>
        <v>160996.00424393182</v>
      </c>
      <c r="IG38" s="60">
        <f t="shared" ca="1" si="51"/>
        <v>160864.08201618493</v>
      </c>
      <c r="IH38" s="60">
        <f t="shared" ca="1" si="51"/>
        <v>161998.69002991944</v>
      </c>
      <c r="II38" s="60">
        <f t="shared" ca="1" si="51"/>
        <v>163133.29804365395</v>
      </c>
      <c r="IJ38" s="60">
        <f t="shared" ca="1" si="51"/>
        <v>163002.17606590703</v>
      </c>
      <c r="IK38" s="60">
        <f ca="1">SUM(IK33,IK37)</f>
        <v>164136.78407964154</v>
      </c>
      <c r="IL38" s="60">
        <f ca="1">SUM(IL33,IL37)</f>
        <v>165271.39209337605</v>
      </c>
    </row>
    <row r="39" spans="2:246" ht="12" customHeight="1" x14ac:dyDescent="0.3">
      <c r="C39" s="13"/>
    </row>
    <row r="40" spans="2:246" ht="12" customHeight="1" x14ac:dyDescent="0.3">
      <c r="B40" s="42" t="s">
        <v>231</v>
      </c>
      <c r="C40" s="13" t="s">
        <v>283</v>
      </c>
    </row>
    <row r="41" spans="2:246" ht="12" customHeight="1" x14ac:dyDescent="0.3">
      <c r="B41" s="4" t="s">
        <v>59</v>
      </c>
      <c r="C41" s="13" t="s">
        <v>283</v>
      </c>
      <c r="G41" s="59">
        <f ca="1">SUM(CFM!$G$32:G32)</f>
        <v>941.3236842443232</v>
      </c>
      <c r="H41" s="59">
        <f ca="1">SUM(CFM!$G$32:H32)</f>
        <v>3420.4640808174136</v>
      </c>
      <c r="I41" s="59">
        <f ca="1">SUM(CFM!$G$32:I32)</f>
        <v>5099.6044773905041</v>
      </c>
      <c r="J41" s="59">
        <f ca="1">SUM(CFM!$G$32:J32)</f>
        <v>6528.7448739635947</v>
      </c>
      <c r="K41" s="59">
        <f ca="1">SUM(CFM!$G$32:K32)</f>
        <v>7957.8852705366853</v>
      </c>
      <c r="L41" s="59">
        <f ca="1">SUM(CFM!$G$32:L32)</f>
        <v>10993.058792109776</v>
      </c>
      <c r="M41" s="59">
        <f ca="1">SUM(CFM!$G$32:M32)</f>
        <v>12026.898563682866</v>
      </c>
      <c r="N41" s="59">
        <f ca="1">SUM(CFM!$G$32:N32)</f>
        <v>15102.038960255955</v>
      </c>
      <c r="O41" s="59">
        <f ca="1">SUM(CFM!$G$32:O32)</f>
        <v>18177.179356829045</v>
      </c>
      <c r="P41" s="59">
        <f ca="1">SUM(CFM!$G$32:P32)</f>
        <v>22405.685378402137</v>
      </c>
      <c r="Q41" s="59">
        <f ca="1">SUM(CFM!$G$32:Q32)</f>
        <v>30445.825774975227</v>
      </c>
      <c r="R41" s="59">
        <f ca="1">SUM(CFM!$G$32:R32)</f>
        <v>39435.966171548316</v>
      </c>
      <c r="S41" s="59">
        <f ca="1">SUM(CFM!$G$32:S32)</f>
        <v>39435.966171548316</v>
      </c>
      <c r="T41" s="59">
        <f ca="1">SUM(CFM!$G$32:T32)</f>
        <v>39435.966171548316</v>
      </c>
      <c r="U41" s="59">
        <f ca="1">SUM(CFM!$G$32:U32)</f>
        <v>39435.966171548316</v>
      </c>
      <c r="V41" s="59">
        <f ca="1">SUM(CFM!$G$32:V32)</f>
        <v>39435.966171548316</v>
      </c>
      <c r="W41" s="59">
        <f ca="1">SUM(CFM!$G$32:W32)</f>
        <v>39435.966171548316</v>
      </c>
      <c r="X41" s="59">
        <f ca="1">SUM(CFM!$G$32:X32)</f>
        <v>39435.966171548316</v>
      </c>
      <c r="Y41" s="59">
        <f ca="1">SUM(CFM!$G$32:Y32)</f>
        <v>39435.966171548316</v>
      </c>
      <c r="Z41" s="59">
        <f ca="1">SUM(CFM!$G$32:Z32)</f>
        <v>39435.966171548316</v>
      </c>
      <c r="AA41" s="59">
        <f ca="1">SUM(CFM!$G$32:AA32)</f>
        <v>39435.966171548316</v>
      </c>
      <c r="AB41" s="59">
        <f ca="1">SUM(CFM!$G$32:AB32)</f>
        <v>39435.966171548316</v>
      </c>
      <c r="AC41" s="59">
        <f ca="1">SUM(CFM!$G$32:AC32)</f>
        <v>39435.966171548316</v>
      </c>
      <c r="AD41" s="59">
        <f ca="1">SUM(CFM!$G$32:AD32)</f>
        <v>39435.966171548316</v>
      </c>
      <c r="AE41" s="59">
        <f ca="1">SUM(CFM!$G$32:AE32)</f>
        <v>39435.966171548316</v>
      </c>
      <c r="AF41" s="59">
        <f ca="1">SUM(CFM!$G$32:AF32)</f>
        <v>39435.966171548316</v>
      </c>
      <c r="AG41" s="59">
        <f ca="1">SUM(CFM!$G$32:AG32)</f>
        <v>39435.966171548316</v>
      </c>
      <c r="AH41" s="59">
        <f ca="1">SUM(CFM!$G$32:AH32)</f>
        <v>39435.966171548316</v>
      </c>
      <c r="AI41" s="59">
        <f ca="1">SUM(CFM!$G$32:AI32)</f>
        <v>39435.966171548316</v>
      </c>
      <c r="AJ41" s="59">
        <f ca="1">SUM(CFM!$G$32:AJ32)</f>
        <v>39435.966171548316</v>
      </c>
      <c r="AK41" s="59">
        <f ca="1">SUM(CFM!$G$32:AK32)</f>
        <v>39435.966171548316</v>
      </c>
      <c r="AL41" s="59">
        <f ca="1">SUM(CFM!$G$32:AL32)</f>
        <v>39435.966171548316</v>
      </c>
      <c r="AM41" s="59">
        <f ca="1">SUM(CFM!$G$32:AM32)</f>
        <v>39435.966171548316</v>
      </c>
      <c r="AN41" s="59">
        <f ca="1">SUM(CFM!$G$32:AN32)</f>
        <v>39435.966171548316</v>
      </c>
      <c r="AO41" s="59">
        <f ca="1">SUM(CFM!$G$32:AO32)</f>
        <v>39435.966171548316</v>
      </c>
      <c r="AP41" s="59">
        <f ca="1">SUM(CFM!$G$32:AP32)</f>
        <v>39435.966171548316</v>
      </c>
      <c r="AQ41" s="59">
        <f ca="1">SUM(CFM!$G$32:AQ32)</f>
        <v>39435.966171548316</v>
      </c>
      <c r="AR41" s="59">
        <f ca="1">SUM(CFM!$G$32:AR32)</f>
        <v>39435.966171548316</v>
      </c>
      <c r="AS41" s="59">
        <f ca="1">SUM(CFM!$G$32:AS32)</f>
        <v>39435.966171548316</v>
      </c>
      <c r="AT41" s="59">
        <f ca="1">SUM(CFM!$G$32:AT32)</f>
        <v>39435.966171548316</v>
      </c>
      <c r="AU41" s="59">
        <f ca="1">SUM(CFM!$G$32:AU32)</f>
        <v>39435.966171548316</v>
      </c>
      <c r="AV41" s="59">
        <f ca="1">SUM(CFM!$G$32:AV32)</f>
        <v>39435.966171548316</v>
      </c>
      <c r="AW41" s="59">
        <f ca="1">SUM(CFM!$G$32:AW32)</f>
        <v>39435.966171548316</v>
      </c>
      <c r="AX41" s="59">
        <f ca="1">SUM(CFM!$G$32:AX32)</f>
        <v>39435.966171548316</v>
      </c>
      <c r="AY41" s="59">
        <f ca="1">SUM(CFM!$G$32:AY32)</f>
        <v>39435.966171548316</v>
      </c>
      <c r="AZ41" s="59">
        <f ca="1">SUM(CFM!$G$32:AZ32)</f>
        <v>39435.966171548316</v>
      </c>
      <c r="BA41" s="59">
        <f ca="1">SUM(CFM!$G$32:BA32)</f>
        <v>39435.966171548316</v>
      </c>
      <c r="BB41" s="59">
        <f ca="1">SUM(CFM!$G$32:BB32)</f>
        <v>39435.966171548316</v>
      </c>
      <c r="BC41" s="59">
        <f ca="1">SUM(CFM!$G$32:BC32)</f>
        <v>39435.966171548316</v>
      </c>
      <c r="BD41" s="59">
        <f ca="1">SUM(CFM!$G$32:BD32)</f>
        <v>39435.966171548316</v>
      </c>
      <c r="BE41" s="59">
        <f ca="1">SUM(CFM!$G$32:BE32)</f>
        <v>39435.966171548316</v>
      </c>
      <c r="BF41" s="59">
        <f ca="1">SUM(CFM!$G$32:BF32)</f>
        <v>39435.966171548316</v>
      </c>
      <c r="BG41" s="59">
        <f ca="1">SUM(CFM!$G$32:BG32)</f>
        <v>39435.966171548316</v>
      </c>
      <c r="BH41" s="59">
        <f ca="1">SUM(CFM!$G$32:BH32)</f>
        <v>39435.966171548316</v>
      </c>
      <c r="BI41" s="59">
        <f ca="1">SUM(CFM!$G$32:BI32)</f>
        <v>39435.966171548316</v>
      </c>
      <c r="BJ41" s="59">
        <f ca="1">SUM(CFM!$G$32:BJ32)</f>
        <v>39435.966171548316</v>
      </c>
      <c r="BK41" s="59">
        <f ca="1">SUM(CFM!$G$32:BK32)</f>
        <v>39435.966171548316</v>
      </c>
      <c r="BL41" s="59">
        <f ca="1">SUM(CFM!$G$32:BL32)</f>
        <v>39435.966171548316</v>
      </c>
      <c r="BM41" s="59">
        <f ca="1">SUM(CFM!$G$32:BM32)</f>
        <v>39435.966171548316</v>
      </c>
      <c r="BN41" s="59">
        <f ca="1">SUM(CFM!$G$32:BN32)</f>
        <v>39435.966171548316</v>
      </c>
      <c r="BO41" s="59">
        <f ca="1">SUM(CFM!$G$32:BO32)</f>
        <v>39435.966171548316</v>
      </c>
      <c r="BP41" s="59">
        <f ca="1">SUM(CFM!$G$32:BP32)</f>
        <v>39435.966171548316</v>
      </c>
      <c r="BQ41" s="59">
        <f ca="1">SUM(CFM!$G$32:BQ32)</f>
        <v>39435.966171548316</v>
      </c>
      <c r="BR41" s="59">
        <f ca="1">SUM(CFM!$G$32:BR32)</f>
        <v>39435.966171548316</v>
      </c>
      <c r="BS41" s="59">
        <f ca="1">SUM(CFM!$G$32:BS32)</f>
        <v>39435.966171548316</v>
      </c>
      <c r="BT41" s="59">
        <f ca="1">SUM(CFM!$G$32:BT32)</f>
        <v>39435.966171548316</v>
      </c>
      <c r="BU41" s="59">
        <f ca="1">SUM(CFM!$G$32:BU32)</f>
        <v>39435.966171548316</v>
      </c>
      <c r="BV41" s="59">
        <f ca="1">SUM(CFM!$G$32:BV32)</f>
        <v>39435.966171548316</v>
      </c>
      <c r="BW41" s="59">
        <f ca="1">SUM(CFM!$G$32:BW32)</f>
        <v>39435.966171548316</v>
      </c>
      <c r="BX41" s="59">
        <f ca="1">SUM(CFM!$G$32:BX32)</f>
        <v>39435.966171548316</v>
      </c>
      <c r="BY41" s="59">
        <f ca="1">SUM(CFM!$G$32:BY32)</f>
        <v>39435.966171548316</v>
      </c>
      <c r="BZ41" s="59">
        <f ca="1">SUM(CFM!$G$32:BZ32)</f>
        <v>39435.966171548316</v>
      </c>
      <c r="CA41" s="59">
        <f ca="1">SUM(CFM!$G$32:CA32)</f>
        <v>39435.966171548316</v>
      </c>
      <c r="CB41" s="59">
        <f ca="1">SUM(CFM!$G$32:CB32)</f>
        <v>39435.966171548316</v>
      </c>
      <c r="CC41" s="59">
        <f ca="1">SUM(CFM!$G$32:CC32)</f>
        <v>39435.966171548316</v>
      </c>
      <c r="CD41" s="59">
        <f ca="1">SUM(CFM!$G$32:CD32)</f>
        <v>39435.966171548316</v>
      </c>
      <c r="CE41" s="59">
        <f ca="1">SUM(CFM!$G$32:CE32)</f>
        <v>39435.966171548316</v>
      </c>
      <c r="CF41" s="59">
        <f ca="1">SUM(CFM!$G$32:CF32)</f>
        <v>39435.966171548316</v>
      </c>
      <c r="CG41" s="59">
        <f ca="1">SUM(CFM!$G$32:CG32)</f>
        <v>39435.966171548316</v>
      </c>
      <c r="CH41" s="59">
        <f ca="1">SUM(CFM!$G$32:CH32)</f>
        <v>39435.966171548316</v>
      </c>
      <c r="CI41" s="59">
        <f ca="1">SUM(CFM!$G$32:CI32)</f>
        <v>39435.966171548316</v>
      </c>
      <c r="CJ41" s="59">
        <f ca="1">SUM(CFM!$G$32:CJ32)</f>
        <v>39435.966171548316</v>
      </c>
      <c r="CK41" s="59">
        <f ca="1">SUM(CFM!$G$32:CK32)</f>
        <v>39435.966171548316</v>
      </c>
      <c r="CL41" s="59">
        <f ca="1">SUM(CFM!$G$32:CL32)</f>
        <v>39435.966171548316</v>
      </c>
      <c r="CM41" s="59">
        <f ca="1">SUM(CFM!$G$32:CM32)</f>
        <v>39435.966171548316</v>
      </c>
      <c r="CN41" s="59">
        <f ca="1">SUM(CFM!$G$32:CN32)</f>
        <v>39435.966171548316</v>
      </c>
      <c r="CO41" s="59">
        <f ca="1">SUM(CFM!$G$32:CO32)</f>
        <v>39435.966171548316</v>
      </c>
      <c r="CP41" s="59">
        <f ca="1">SUM(CFM!$G$32:CP32)</f>
        <v>39435.966171548316</v>
      </c>
      <c r="CQ41" s="59">
        <f ca="1">SUM(CFM!$G$32:CQ32)</f>
        <v>39435.966171548316</v>
      </c>
      <c r="CR41" s="59">
        <f ca="1">SUM(CFM!$G$32:CR32)</f>
        <v>39435.966171548316</v>
      </c>
      <c r="CS41" s="59">
        <f ca="1">SUM(CFM!$G$32:CS32)</f>
        <v>39435.966171548316</v>
      </c>
      <c r="CT41" s="59">
        <f ca="1">SUM(CFM!$G$32:CT32)</f>
        <v>39435.966171548316</v>
      </c>
      <c r="CU41" s="59">
        <f ca="1">SUM(CFM!$G$32:CU32)</f>
        <v>39435.966171548316</v>
      </c>
      <c r="CV41" s="59">
        <f ca="1">SUM(CFM!$G$32:CV32)</f>
        <v>39435.966171548316</v>
      </c>
      <c r="CW41" s="59">
        <f ca="1">SUM(CFM!$G$32:CW32)</f>
        <v>39435.966171548316</v>
      </c>
      <c r="CX41" s="59">
        <f ca="1">SUM(CFM!$G$32:CX32)</f>
        <v>39435.966171548316</v>
      </c>
      <c r="CY41" s="59">
        <f ca="1">SUM(CFM!$G$32:CY32)</f>
        <v>39435.966171548316</v>
      </c>
      <c r="CZ41" s="59">
        <f ca="1">SUM(CFM!$G$32:CZ32)</f>
        <v>39435.966171548316</v>
      </c>
      <c r="DA41" s="59">
        <f ca="1">SUM(CFM!$G$32:DA32)</f>
        <v>39435.966171548316</v>
      </c>
      <c r="DB41" s="59">
        <f ca="1">SUM(CFM!$G$32:DB32)</f>
        <v>39435.966171548316</v>
      </c>
      <c r="DC41" s="59">
        <f ca="1">SUM(CFM!$G$32:DC32)</f>
        <v>39435.966171548316</v>
      </c>
      <c r="DD41" s="59">
        <f ca="1">SUM(CFM!$G$32:DD32)</f>
        <v>39435.966171548316</v>
      </c>
      <c r="DE41" s="59">
        <f ca="1">SUM(CFM!$G$32:DE32)</f>
        <v>39435.966171548316</v>
      </c>
      <c r="DF41" s="59">
        <f ca="1">SUM(CFM!$G$32:DF32)</f>
        <v>39435.966171548316</v>
      </c>
      <c r="DG41" s="59">
        <f ca="1">SUM(CFM!$G$32:DG32)</f>
        <v>39435.966171548316</v>
      </c>
      <c r="DH41" s="59">
        <f ca="1">SUM(CFM!$G$32:DH32)</f>
        <v>39435.966171548316</v>
      </c>
      <c r="DI41" s="59">
        <f ca="1">SUM(CFM!$G$32:DI32)</f>
        <v>39435.966171548316</v>
      </c>
      <c r="DJ41" s="59">
        <f ca="1">SUM(CFM!$G$32:DJ32)</f>
        <v>39435.966171548316</v>
      </c>
      <c r="DK41" s="59">
        <f ca="1">SUM(CFM!$G$32:DK32)</f>
        <v>39435.966171548316</v>
      </c>
      <c r="DL41" s="59">
        <f ca="1">SUM(CFM!$G$32:DL32)</f>
        <v>39435.966171548316</v>
      </c>
      <c r="DM41" s="59">
        <f ca="1">SUM(CFM!$G$32:DM32)</f>
        <v>39435.966171548316</v>
      </c>
      <c r="DN41" s="59">
        <f ca="1">SUM(CFM!$G$32:DN32)</f>
        <v>39435.966171548316</v>
      </c>
      <c r="DO41" s="59">
        <f ca="1">SUM(CFM!$G$32:DO32)</f>
        <v>39435.966171548316</v>
      </c>
      <c r="DP41" s="59">
        <f ca="1">SUM(CFM!$G$32:DP32)</f>
        <v>39435.966171548316</v>
      </c>
      <c r="DQ41" s="59">
        <f ca="1">SUM(CFM!$G$32:DQ32)</f>
        <v>39435.966171548316</v>
      </c>
      <c r="DR41" s="59">
        <f ca="1">SUM(CFM!$G$32:DR32)</f>
        <v>39435.966171548316</v>
      </c>
      <c r="DS41" s="59">
        <f ca="1">SUM(CFM!$G$32:DS32)</f>
        <v>39435.966171548316</v>
      </c>
      <c r="DT41" s="59">
        <f ca="1">SUM(CFM!$G$32:DT32)</f>
        <v>39435.966171548316</v>
      </c>
      <c r="DU41" s="59">
        <f ca="1">SUM(CFM!$G$32:DU32)</f>
        <v>39435.966171548316</v>
      </c>
      <c r="DV41" s="59">
        <f ca="1">SUM(CFM!$G$32:DV32)</f>
        <v>39435.966171548316</v>
      </c>
      <c r="DW41" s="59">
        <f ca="1">SUM(CFM!$G$32:DW32)</f>
        <v>39435.966171548316</v>
      </c>
      <c r="DX41" s="59">
        <f ca="1">SUM(CFM!$G$32:DX32)</f>
        <v>39435.966171548316</v>
      </c>
      <c r="DY41" s="59">
        <f ca="1">SUM(CFM!$G$32:DY32)</f>
        <v>39435.966171548316</v>
      </c>
      <c r="DZ41" s="59">
        <f ca="1">SUM(CFM!$G$32:DZ32)</f>
        <v>39435.966171548316</v>
      </c>
      <c r="EA41" s="59">
        <f ca="1">SUM(CFM!$G$32:EA32)</f>
        <v>39435.966171548316</v>
      </c>
      <c r="EB41" s="59">
        <f ca="1">SUM(CFM!$G$32:EB32)</f>
        <v>39435.966171548316</v>
      </c>
      <c r="EC41" s="59">
        <f ca="1">SUM(CFM!$G$32:EC32)</f>
        <v>39435.966171548316</v>
      </c>
      <c r="ED41" s="59">
        <f ca="1">SUM(CFM!$G$32:ED32)</f>
        <v>39435.966171548316</v>
      </c>
      <c r="EE41" s="59">
        <f ca="1">SUM(CFM!$G$32:EE32)</f>
        <v>39435.966171548316</v>
      </c>
      <c r="EF41" s="59">
        <f ca="1">SUM(CFM!$G$32:EF32)</f>
        <v>39435.966171548316</v>
      </c>
      <c r="EG41" s="59">
        <f ca="1">SUM(CFM!$G$32:EG32)</f>
        <v>39435.966171548316</v>
      </c>
      <c r="EH41" s="59">
        <f ca="1">SUM(CFM!$G$32:EH32)</f>
        <v>39435.966171548316</v>
      </c>
      <c r="EI41" s="59">
        <f ca="1">SUM(CFM!$G$32:EI32)</f>
        <v>39435.966171548316</v>
      </c>
      <c r="EJ41" s="59">
        <f ca="1">SUM(CFM!$G$32:EJ32)</f>
        <v>39435.966171548316</v>
      </c>
      <c r="EK41" s="59">
        <f ca="1">SUM(CFM!$G$32:EK32)</f>
        <v>39435.966171548316</v>
      </c>
      <c r="EL41" s="59">
        <f ca="1">SUM(CFM!$G$32:EL32)</f>
        <v>39435.966171548316</v>
      </c>
      <c r="EM41" s="59">
        <f ca="1">SUM(CFM!$G$32:EM32)</f>
        <v>39435.966171548316</v>
      </c>
      <c r="EN41" s="59">
        <f ca="1">SUM(CFM!$G$32:EN32)</f>
        <v>39435.966171548316</v>
      </c>
      <c r="EO41" s="59">
        <f ca="1">SUM(CFM!$G$32:EO32)</f>
        <v>39435.966171548316</v>
      </c>
      <c r="EP41" s="59">
        <f ca="1">SUM(CFM!$G$32:EP32)</f>
        <v>39435.966171548316</v>
      </c>
      <c r="EQ41" s="59">
        <f ca="1">SUM(CFM!$G$32:EQ32)</f>
        <v>39435.966171548316</v>
      </c>
      <c r="ER41" s="59">
        <f ca="1">SUM(CFM!$G$32:ER32)</f>
        <v>39435.966171548316</v>
      </c>
      <c r="ES41" s="59">
        <f ca="1">SUM(CFM!$G$32:ES32)</f>
        <v>39435.966171548316</v>
      </c>
      <c r="ET41" s="59">
        <f ca="1">SUM(CFM!$G$32:ET32)</f>
        <v>39435.966171548316</v>
      </c>
      <c r="EU41" s="59">
        <f ca="1">SUM(CFM!$G$32:EU32)</f>
        <v>39435.966171548316</v>
      </c>
      <c r="EV41" s="59">
        <f ca="1">SUM(CFM!$G$32:EV32)</f>
        <v>39435.966171548316</v>
      </c>
      <c r="EW41" s="59">
        <f ca="1">SUM(CFM!$G$32:EW32)</f>
        <v>39435.966171548316</v>
      </c>
      <c r="EX41" s="59">
        <f ca="1">SUM(CFM!$G$32:EX32)</f>
        <v>39435.966171548316</v>
      </c>
      <c r="EY41" s="59">
        <f ca="1">SUM(CFM!$G$32:EY32)</f>
        <v>39435.966171548316</v>
      </c>
      <c r="EZ41" s="59">
        <f ca="1">SUM(CFM!$G$32:EZ32)</f>
        <v>39435.966171548316</v>
      </c>
      <c r="FA41" s="59">
        <f ca="1">SUM(CFM!$G$32:FA32)</f>
        <v>39435.966171548316</v>
      </c>
      <c r="FB41" s="59">
        <f ca="1">SUM(CFM!$G$32:FB32)</f>
        <v>39435.966171548316</v>
      </c>
      <c r="FC41" s="59">
        <f ca="1">SUM(CFM!$G$32:FC32)</f>
        <v>39435.966171548316</v>
      </c>
      <c r="FD41" s="59">
        <f ca="1">SUM(CFM!$G$32:FD32)</f>
        <v>39435.966171548316</v>
      </c>
      <c r="FE41" s="59">
        <f ca="1">SUM(CFM!$G$32:FE32)</f>
        <v>39435.966171548316</v>
      </c>
      <c r="FF41" s="59">
        <f ca="1">SUM(CFM!$G$32:FF32)</f>
        <v>39435.966171548316</v>
      </c>
      <c r="FG41" s="59">
        <f ca="1">SUM(CFM!$G$32:FG32)</f>
        <v>39435.966171548316</v>
      </c>
      <c r="FH41" s="59">
        <f ca="1">SUM(CFM!$G$32:FH32)</f>
        <v>39435.966171548316</v>
      </c>
      <c r="FI41" s="59">
        <f ca="1">SUM(CFM!$G$32:FI32)</f>
        <v>39435.966171548316</v>
      </c>
      <c r="FJ41" s="59">
        <f ca="1">SUM(CFM!$G$32:FJ32)</f>
        <v>39435.966171548316</v>
      </c>
      <c r="FK41" s="59">
        <f ca="1">SUM(CFM!$G$32:FK32)</f>
        <v>39435.966171548316</v>
      </c>
      <c r="FL41" s="59">
        <f ca="1">SUM(CFM!$G$32:FL32)</f>
        <v>39435.966171548316</v>
      </c>
      <c r="FM41" s="59">
        <f ca="1">SUM(CFM!$G$32:FM32)</f>
        <v>39435.966171548316</v>
      </c>
      <c r="FN41" s="59">
        <f ca="1">SUM(CFM!$G$32:FN32)</f>
        <v>39435.966171548316</v>
      </c>
      <c r="FO41" s="59">
        <f ca="1">SUM(CFM!$G$32:FO32)</f>
        <v>39435.966171548316</v>
      </c>
      <c r="FP41" s="59">
        <f ca="1">SUM(CFM!$G$32:FP32)</f>
        <v>39435.966171548316</v>
      </c>
      <c r="FQ41" s="59">
        <f ca="1">SUM(CFM!$G$32:FQ32)</f>
        <v>39435.966171548316</v>
      </c>
      <c r="FR41" s="59">
        <f ca="1">SUM(CFM!$G$32:FR32)</f>
        <v>39435.966171548316</v>
      </c>
      <c r="FS41" s="59">
        <f ca="1">SUM(CFM!$G$32:FS32)</f>
        <v>39435.966171548316</v>
      </c>
      <c r="FT41" s="59">
        <f ca="1">SUM(CFM!$G$32:FT32)</f>
        <v>39435.966171548316</v>
      </c>
      <c r="FU41" s="59">
        <f ca="1">SUM(CFM!$G$32:FU32)</f>
        <v>39435.966171548316</v>
      </c>
      <c r="FV41" s="59">
        <f ca="1">SUM(CFM!$G$32:FV32)</f>
        <v>39435.966171548316</v>
      </c>
      <c r="FW41" s="59">
        <f ca="1">SUM(CFM!$G$32:FW32)</f>
        <v>39435.966171548316</v>
      </c>
      <c r="FX41" s="59">
        <f ca="1">SUM(CFM!$G$32:FX32)</f>
        <v>39435.966171548316</v>
      </c>
      <c r="FY41" s="59">
        <f ca="1">SUM(CFM!$G$32:FY32)</f>
        <v>39435.966171548316</v>
      </c>
      <c r="FZ41" s="59">
        <f ca="1">SUM(CFM!$G$32:FZ32)</f>
        <v>39435.966171548316</v>
      </c>
      <c r="GA41" s="59">
        <f ca="1">SUM(CFM!$G$32:GA32)</f>
        <v>39435.966171548316</v>
      </c>
      <c r="GB41" s="59">
        <f ca="1">SUM(CFM!$G$32:GB32)</f>
        <v>39435.966171548316</v>
      </c>
      <c r="GC41" s="59">
        <f ca="1">SUM(CFM!$G$32:GC32)</f>
        <v>39435.966171548316</v>
      </c>
      <c r="GD41" s="59">
        <f ca="1">SUM(CFM!$G$32:GD32)</f>
        <v>39435.966171548316</v>
      </c>
      <c r="GE41" s="59">
        <f ca="1">SUM(CFM!$G$32:GE32)</f>
        <v>39435.966171548316</v>
      </c>
      <c r="GF41" s="59">
        <f ca="1">SUM(CFM!$G$32:GF32)</f>
        <v>39435.966171548316</v>
      </c>
      <c r="GG41" s="59">
        <f ca="1">SUM(CFM!$G$32:GG32)</f>
        <v>39435.966171548316</v>
      </c>
      <c r="GH41" s="59">
        <f ca="1">SUM(CFM!$G$32:GH32)</f>
        <v>39435.966171548316</v>
      </c>
      <c r="GI41" s="59">
        <f ca="1">SUM(CFM!$G$32:GI32)</f>
        <v>39435.966171548316</v>
      </c>
      <c r="GJ41" s="59">
        <f ca="1">SUM(CFM!$G$32:GJ32)</f>
        <v>39435.966171548316</v>
      </c>
      <c r="GK41" s="59">
        <f ca="1">SUM(CFM!$G$32:GK32)</f>
        <v>39435.966171548316</v>
      </c>
      <c r="GL41" s="59">
        <f ca="1">SUM(CFM!$G$32:GL32)</f>
        <v>39435.966171548316</v>
      </c>
      <c r="GM41" s="59">
        <f ca="1">SUM(CFM!$G$32:GM32)</f>
        <v>39435.966171548316</v>
      </c>
      <c r="GN41" s="59">
        <f ca="1">SUM(CFM!$G$32:GN32)</f>
        <v>39435.966171548316</v>
      </c>
      <c r="GO41" s="59">
        <f ca="1">SUM(CFM!$G$32:GO32)</f>
        <v>39435.966171548316</v>
      </c>
      <c r="GP41" s="59">
        <f ca="1">SUM(CFM!$G$32:GP32)</f>
        <v>39435.966171548316</v>
      </c>
      <c r="GQ41" s="59">
        <f ca="1">SUM(CFM!$G$32:GQ32)</f>
        <v>39435.966171548316</v>
      </c>
      <c r="GR41" s="59">
        <f ca="1">SUM(CFM!$G$32:GR32)</f>
        <v>39435.966171548316</v>
      </c>
      <c r="GS41" s="59">
        <f ca="1">SUM(CFM!$G$32:GS32)</f>
        <v>39435.966171548316</v>
      </c>
      <c r="GT41" s="59">
        <f ca="1">SUM(CFM!$G$32:GT32)</f>
        <v>39435.966171548316</v>
      </c>
      <c r="GU41" s="59">
        <f ca="1">SUM(CFM!$G$32:GU32)</f>
        <v>39435.966171548316</v>
      </c>
      <c r="GV41" s="59">
        <f ca="1">SUM(CFM!$G$32:GV32)</f>
        <v>39435.966171548316</v>
      </c>
      <c r="GW41" s="59">
        <f ca="1">SUM(CFM!$G$32:GW32)</f>
        <v>39435.966171548316</v>
      </c>
      <c r="GX41" s="59">
        <f ca="1">SUM(CFM!$G$32:GX32)</f>
        <v>39435.966171548316</v>
      </c>
      <c r="GY41" s="59">
        <f ca="1">SUM(CFM!$G$32:GY32)</f>
        <v>39435.966171548316</v>
      </c>
      <c r="GZ41" s="59">
        <f ca="1">SUM(CFM!$G$32:GZ32)</f>
        <v>39435.966171548316</v>
      </c>
      <c r="HA41" s="59">
        <f ca="1">SUM(CFM!$G$32:HA32)</f>
        <v>39435.966171548316</v>
      </c>
      <c r="HB41" s="59">
        <f ca="1">SUM(CFM!$G$32:HB32)</f>
        <v>39435.966171548316</v>
      </c>
      <c r="HC41" s="59">
        <f ca="1">SUM(CFM!$G$32:HC32)</f>
        <v>39435.966171548316</v>
      </c>
      <c r="HD41" s="59">
        <f ca="1">SUM(CFM!$G$32:HD32)</f>
        <v>39435.966171548316</v>
      </c>
      <c r="HE41" s="59">
        <f ca="1">SUM(CFM!$G$32:HE32)</f>
        <v>39435.966171548316</v>
      </c>
      <c r="HF41" s="59">
        <f ca="1">SUM(CFM!$G$32:HF32)</f>
        <v>39435.966171548316</v>
      </c>
      <c r="HG41" s="59">
        <f ca="1">SUM(CFM!$G$32:HG32)</f>
        <v>39435.966171548316</v>
      </c>
      <c r="HH41" s="59">
        <f ca="1">SUM(CFM!$G$32:HH32)</f>
        <v>39435.966171548316</v>
      </c>
      <c r="HI41" s="59">
        <f ca="1">SUM(CFM!$G$32:HI32)</f>
        <v>39435.966171548316</v>
      </c>
      <c r="HJ41" s="59">
        <f ca="1">SUM(CFM!$G$32:HJ32)</f>
        <v>39435.966171548316</v>
      </c>
      <c r="HK41" s="59">
        <f ca="1">SUM(CFM!$G$32:HK32)</f>
        <v>39435.966171548316</v>
      </c>
      <c r="HL41" s="59">
        <f ca="1">SUM(CFM!$G$32:HL32)</f>
        <v>39435.966171548316</v>
      </c>
      <c r="HM41" s="59">
        <f ca="1">SUM(CFM!$G$32:HM32)</f>
        <v>39435.966171548316</v>
      </c>
      <c r="HN41" s="59">
        <f ca="1">SUM(CFM!$G$32:HN32)</f>
        <v>39435.966171548316</v>
      </c>
      <c r="HO41" s="59">
        <f ca="1">SUM(CFM!$G$32:HO32)</f>
        <v>39435.966171548316</v>
      </c>
      <c r="HP41" s="59">
        <f ca="1">SUM(CFM!$G$32:HP32)</f>
        <v>39435.966171548316</v>
      </c>
      <c r="HQ41" s="59">
        <f ca="1">SUM(CFM!$G$32:HQ32)</f>
        <v>39435.966171548316</v>
      </c>
      <c r="HR41" s="59">
        <f ca="1">SUM(CFM!$G$32:HR32)</f>
        <v>39435.966171548316</v>
      </c>
      <c r="HS41" s="59">
        <f ca="1">SUM(CFM!$G$32:HS32)</f>
        <v>39435.966171548316</v>
      </c>
      <c r="HT41" s="59">
        <f ca="1">SUM(CFM!$G$32:HT32)</f>
        <v>39435.966171548316</v>
      </c>
      <c r="HU41" s="59">
        <f ca="1">SUM(CFM!$G$32:HU32)</f>
        <v>39435.966171548316</v>
      </c>
      <c r="HV41" s="59">
        <f ca="1">SUM(CFM!$G$32:HV32)</f>
        <v>39435.966171548316</v>
      </c>
      <c r="HW41" s="59">
        <f ca="1">SUM(CFM!$G$32:HW32)</f>
        <v>39435.966171548316</v>
      </c>
      <c r="HX41" s="59">
        <f ca="1">SUM(CFM!$G$32:HX32)</f>
        <v>39435.966171548316</v>
      </c>
      <c r="HY41" s="59">
        <f ca="1">SUM(CFM!$G$32:HY32)</f>
        <v>39435.966171548316</v>
      </c>
      <c r="HZ41" s="59">
        <f ca="1">SUM(CFM!$G$32:HZ32)</f>
        <v>39435.966171548316</v>
      </c>
      <c r="IA41" s="59">
        <f ca="1">SUM(CFM!$G$32:IA32)</f>
        <v>39435.966171548316</v>
      </c>
      <c r="IB41" s="59">
        <f ca="1">SUM(CFM!$G$32:IB32)</f>
        <v>39435.966171548316</v>
      </c>
      <c r="IC41" s="59">
        <f ca="1">SUM(CFM!$G$32:IC32)</f>
        <v>39435.966171548316</v>
      </c>
      <c r="ID41" s="59">
        <f ca="1">SUM(CFM!$G$32:ID32)</f>
        <v>39435.966171548316</v>
      </c>
      <c r="IE41" s="59">
        <f ca="1">SUM(CFM!$G$32:IE32)</f>
        <v>39435.966171548316</v>
      </c>
      <c r="IF41" s="59">
        <f ca="1">SUM(CFM!$G$32:IF32)</f>
        <v>39435.966171548316</v>
      </c>
      <c r="IG41" s="59">
        <f ca="1">SUM(CFM!$G$32:IG32)</f>
        <v>39435.966171548316</v>
      </c>
      <c r="IH41" s="59">
        <f ca="1">SUM(CFM!$G$32:IH32)</f>
        <v>39435.966171548316</v>
      </c>
      <c r="II41" s="59">
        <f ca="1">SUM(CFM!$G$32:II32)</f>
        <v>39435.966171548316</v>
      </c>
      <c r="IJ41" s="59">
        <f ca="1">SUM(CFM!$G$32:IJ32)</f>
        <v>39435.966171548316</v>
      </c>
      <c r="IK41" s="59">
        <f ca="1">SUM(CFM!$G$32:IK32)</f>
        <v>39435.966171548316</v>
      </c>
      <c r="IL41" s="59">
        <f ca="1">SUM(CFM!$G$32:IL32)</f>
        <v>39435.966171548316</v>
      </c>
    </row>
    <row r="42" spans="2:246" ht="12" customHeight="1" x14ac:dyDescent="0.3">
      <c r="B42" s="4" t="s">
        <v>232</v>
      </c>
      <c r="C42" s="13" t="s">
        <v>283</v>
      </c>
      <c r="G42" s="59">
        <v>0</v>
      </c>
      <c r="H42" s="59">
        <f ca="1">SUM(G42:G43)</f>
        <v>-50.207107115677324</v>
      </c>
      <c r="I42" s="59">
        <f t="shared" ref="I42:BT42" ca="1" si="52">SUM(H42:H43)</f>
        <v>-88.082732115677317</v>
      </c>
      <c r="J42" s="59">
        <f t="shared" ca="1" si="52"/>
        <v>-125.81016267123289</v>
      </c>
      <c r="K42" s="59">
        <f t="shared" ca="1" si="52"/>
        <v>-163.38939878234402</v>
      </c>
      <c r="L42" s="59">
        <f t="shared" ca="1" si="52"/>
        <v>-200.8204404490107</v>
      </c>
      <c r="M42" s="59">
        <f t="shared" ca="1" si="52"/>
        <v>-238.10328767123292</v>
      </c>
      <c r="N42" s="59">
        <f t="shared" ca="1" si="52"/>
        <v>-275.23794044901069</v>
      </c>
      <c r="O42" s="59">
        <f t="shared" ca="1" si="52"/>
        <v>-312.22439878234405</v>
      </c>
      <c r="P42" s="59">
        <f t="shared" ca="1" si="52"/>
        <v>-349.06266267123294</v>
      </c>
      <c r="Q42" s="59">
        <f t="shared" ca="1" si="52"/>
        <v>-385.75273211567742</v>
      </c>
      <c r="R42" s="59">
        <f t="shared" ca="1" si="52"/>
        <v>-422.29460711567742</v>
      </c>
      <c r="S42" s="59">
        <f t="shared" ca="1" si="52"/>
        <v>-458.68828767123301</v>
      </c>
      <c r="T42" s="59">
        <f t="shared" ca="1" si="52"/>
        <v>-557.62929199459745</v>
      </c>
      <c r="U42" s="59">
        <f t="shared" ca="1" si="52"/>
        <v>-654.03493723034489</v>
      </c>
      <c r="V42" s="59">
        <f t="shared" ca="1" si="52"/>
        <v>-747.89760041264913</v>
      </c>
      <c r="W42" s="59">
        <f t="shared" ca="1" si="52"/>
        <v>-839.14912712971227</v>
      </c>
      <c r="X42" s="59">
        <f t="shared" ca="1" si="52"/>
        <v>-927.7814543502576</v>
      </c>
      <c r="Y42" s="59">
        <f t="shared" ca="1" si="52"/>
        <v>-1013.7864926467507</v>
      </c>
      <c r="Z42" s="59">
        <f t="shared" ca="1" si="52"/>
        <v>-1097.1561261089614</v>
      </c>
      <c r="AA42" s="59">
        <f t="shared" ca="1" si="52"/>
        <v>-1177.8822122572892</v>
      </c>
      <c r="AB42" s="59">
        <f t="shared" ca="1" si="52"/>
        <v>-1255.9565819557783</v>
      </c>
      <c r="AC42" s="59">
        <f t="shared" ca="1" si="52"/>
        <v>-1331.3710393248543</v>
      </c>
      <c r="AD42" s="59">
        <f t="shared" ca="1" si="52"/>
        <v>-1404.117361653743</v>
      </c>
      <c r="AE42" s="59">
        <f t="shared" ca="1" si="52"/>
        <v>-1474.1872993126681</v>
      </c>
      <c r="AF42" s="59">
        <f t="shared" ca="1" si="52"/>
        <v>-1541.5725756647171</v>
      </c>
      <c r="AG42" s="59">
        <f t="shared" ca="1" si="52"/>
        <v>-1606.2648869774098</v>
      </c>
      <c r="AH42" s="59">
        <f t="shared" ca="1" si="52"/>
        <v>-1668.2559023340186</v>
      </c>
      <c r="AI42" s="59">
        <f t="shared" ca="1" si="52"/>
        <v>-1727.5372635445547</v>
      </c>
      <c r="AJ42" s="59">
        <f t="shared" ca="1" si="52"/>
        <v>-1784.1005850564918</v>
      </c>
      <c r="AK42" s="59">
        <f t="shared" ca="1" si="52"/>
        <v>-1837.9374538651846</v>
      </c>
      <c r="AL42" s="59">
        <f t="shared" ca="1" si="52"/>
        <v>-1889.039429424007</v>
      </c>
      <c r="AM42" s="59">
        <f t="shared" ca="1" si="52"/>
        <v>-1937.3980435541744</v>
      </c>
      <c r="AN42" s="59">
        <f t="shared" ca="1" si="52"/>
        <v>-1983.0048003542847</v>
      </c>
      <c r="AO42" s="59">
        <f t="shared" ca="1" si="52"/>
        <v>-2025.8511761095838</v>
      </c>
      <c r="AP42" s="59">
        <f t="shared" ca="1" si="52"/>
        <v>-2065.9286192008631</v>
      </c>
      <c r="AQ42" s="59">
        <f t="shared" ca="1" si="52"/>
        <v>-2103.2285500131611</v>
      </c>
      <c r="AR42" s="59">
        <f t="shared" ca="1" si="52"/>
        <v>-2137.7423608440827</v>
      </c>
      <c r="AS42" s="59">
        <f t="shared" ca="1" si="52"/>
        <v>-2169.4614158118525</v>
      </c>
      <c r="AT42" s="59">
        <f t="shared" ca="1" si="52"/>
        <v>-2198.3770507630743</v>
      </c>
      <c r="AU42" s="59">
        <f t="shared" ca="1" si="52"/>
        <v>-2224.4805731801553</v>
      </c>
      <c r="AV42" s="59">
        <f t="shared" ca="1" si="52"/>
        <v>-2247.7632620884719</v>
      </c>
      <c r="AW42" s="59">
        <f t="shared" ca="1" si="52"/>
        <v>-2268.2163679632017</v>
      </c>
      <c r="AX42" s="59">
        <f t="shared" ca="1" si="52"/>
        <v>-2285.8311126358376</v>
      </c>
      <c r="AY42" s="59">
        <f t="shared" ca="1" si="52"/>
        <v>-2300.5986892004448</v>
      </c>
      <c r="AZ42" s="59">
        <f t="shared" ca="1" si="52"/>
        <v>-2312.5102619195754</v>
      </c>
      <c r="BA42" s="59">
        <f t="shared" ca="1" si="52"/>
        <v>-2321.5569661298778</v>
      </c>
      <c r="BB42" s="59">
        <f t="shared" ca="1" si="52"/>
        <v>-2327.7299081473839</v>
      </c>
      <c r="BC42" s="59">
        <f t="shared" ca="1" si="52"/>
        <v>-2331.0201651725265</v>
      </c>
      <c r="BD42" s="59">
        <f t="shared" ca="1" si="52"/>
        <v>-2157.9751251140515</v>
      </c>
      <c r="BE42" s="59">
        <f t="shared" ca="1" si="52"/>
        <v>-1982.8996522316488</v>
      </c>
      <c r="BF42" s="59">
        <f t="shared" ca="1" si="52"/>
        <v>-1805.7874390216384</v>
      </c>
      <c r="BG42" s="59">
        <f t="shared" ca="1" si="52"/>
        <v>-1626.6321573312246</v>
      </c>
      <c r="BH42" s="59">
        <f t="shared" ca="1" si="52"/>
        <v>-1445.4274582908715</v>
      </c>
      <c r="BI42" s="59">
        <f t="shared" ca="1" si="52"/>
        <v>-1262.1669722465076</v>
      </c>
      <c r="BJ42" s="59">
        <f t="shared" ca="1" si="52"/>
        <v>-1076.8443086914663</v>
      </c>
      <c r="BK42" s="59">
        <f t="shared" ca="1" si="52"/>
        <v>-889.45305619823148</v>
      </c>
      <c r="BL42" s="59">
        <f t="shared" ca="1" si="52"/>
        <v>-699.98678234993258</v>
      </c>
      <c r="BM42" s="59">
        <f t="shared" ca="1" si="52"/>
        <v>-508.43903367163978</v>
      </c>
      <c r="BN42" s="59">
        <f t="shared" ca="1" si="52"/>
        <v>-314.80333556144353</v>
      </c>
      <c r="BO42" s="59">
        <f t="shared" ca="1" si="52"/>
        <v>-119.07319222124843</v>
      </c>
      <c r="BP42" s="59">
        <f t="shared" ca="1" si="52"/>
        <v>78.757913412580507</v>
      </c>
      <c r="BQ42" s="59">
        <f t="shared" ca="1" si="52"/>
        <v>278.69651973884908</v>
      </c>
      <c r="BR42" s="59">
        <f t="shared" ca="1" si="52"/>
        <v>480.74918656138675</v>
      </c>
      <c r="BS42" s="59">
        <f t="shared" ca="1" si="52"/>
        <v>684.92249515910567</v>
      </c>
      <c r="BT42" s="59">
        <f t="shared" ca="1" si="52"/>
        <v>891.22304835630689</v>
      </c>
      <c r="BU42" s="59">
        <f t="shared" ref="BU42:EF42" ca="1" si="53">SUM(BT42:BT43)</f>
        <v>1099.6574705932362</v>
      </c>
      <c r="BV42" s="59">
        <f t="shared" ca="1" si="53"/>
        <v>1310.2324079968278</v>
      </c>
      <c r="BW42" s="59">
        <f t="shared" ca="1" si="53"/>
        <v>1522.954528451701</v>
      </c>
      <c r="BX42" s="59">
        <f t="shared" ca="1" si="53"/>
        <v>1737.8305216713982</v>
      </c>
      <c r="BY42" s="59">
        <f t="shared" ca="1" si="53"/>
        <v>1954.8670992698371</v>
      </c>
      <c r="BZ42" s="59">
        <f t="shared" ca="1" si="53"/>
        <v>2174.0709948330177</v>
      </c>
      <c r="CA42" s="59">
        <f t="shared" ca="1" si="53"/>
        <v>2395.4489639909493</v>
      </c>
      <c r="CB42" s="59">
        <f t="shared" ca="1" si="53"/>
        <v>2619.0077844898146</v>
      </c>
      <c r="CC42" s="59">
        <f t="shared" ca="1" si="53"/>
        <v>2824.0523793441989</v>
      </c>
      <c r="CD42" s="59">
        <f t="shared" ca="1" si="53"/>
        <v>3030.9779514600127</v>
      </c>
      <c r="CE42" s="59">
        <f t="shared" ca="1" si="53"/>
        <v>3239.7903675773186</v>
      </c>
      <c r="CF42" s="59">
        <f t="shared" ca="1" si="53"/>
        <v>3450.4955136423628</v>
      </c>
      <c r="CG42" s="59">
        <f t="shared" ca="1" si="53"/>
        <v>3663.099294870442</v>
      </c>
      <c r="CH42" s="59">
        <f t="shared" ca="1" si="53"/>
        <v>3877.6076358089881</v>
      </c>
      <c r="CI42" s="59">
        <f t="shared" ca="1" si="53"/>
        <v>4094.0264804008684</v>
      </c>
      <c r="CJ42" s="59">
        <f t="shared" ca="1" si="53"/>
        <v>4312.3617920478637</v>
      </c>
      <c r="CK42" s="59">
        <f t="shared" ca="1" si="53"/>
        <v>4532.6195536743908</v>
      </c>
      <c r="CL42" s="59">
        <f t="shared" ca="1" si="53"/>
        <v>4754.8057677913912</v>
      </c>
      <c r="CM42" s="59">
        <f t="shared" ca="1" si="53"/>
        <v>4978.9264565604772</v>
      </c>
      <c r="CN42" s="59">
        <f t="shared" ca="1" si="53"/>
        <v>5204.9876618582402</v>
      </c>
      <c r="CO42" s="59">
        <f t="shared" ca="1" si="53"/>
        <v>5432.9954453408127</v>
      </c>
      <c r="CP42" s="59">
        <f t="shared" ca="1" si="53"/>
        <v>5662.9558885086099</v>
      </c>
      <c r="CQ42" s="59">
        <f t="shared" ca="1" si="53"/>
        <v>5894.8750927712899</v>
      </c>
      <c r="CR42" s="59">
        <f t="shared" ca="1" si="53"/>
        <v>6128.7591795129538</v>
      </c>
      <c r="CS42" s="59">
        <f t="shared" ca="1" si="53"/>
        <v>6364.6142901575058</v>
      </c>
      <c r="CT42" s="59">
        <f t="shared" ca="1" si="53"/>
        <v>6602.4465862342759</v>
      </c>
      <c r="CU42" s="59">
        <f t="shared" ca="1" si="53"/>
        <v>6842.2622494438456</v>
      </c>
      <c r="CV42" s="59">
        <f t="shared" ca="1" si="53"/>
        <v>7084.0674817240688</v>
      </c>
      <c r="CW42" s="59">
        <f t="shared" ca="1" si="53"/>
        <v>7327.8685053163335</v>
      </c>
      <c r="CX42" s="59">
        <f t="shared" ca="1" si="53"/>
        <v>7573.6715628320271</v>
      </c>
      <c r="CY42" s="59">
        <f t="shared" ca="1" si="53"/>
        <v>7821.4829173192229</v>
      </c>
      <c r="CZ42" s="59">
        <f t="shared" ca="1" si="53"/>
        <v>8071.3088523295819</v>
      </c>
      <c r="DA42" s="59">
        <f t="shared" ca="1" si="53"/>
        <v>8323.1556719854707</v>
      </c>
      <c r="DB42" s="59">
        <f t="shared" ca="1" si="53"/>
        <v>8577.0297010473296</v>
      </c>
      <c r="DC42" s="59">
        <f t="shared" ca="1" si="53"/>
        <v>8832.9372849811971</v>
      </c>
      <c r="DD42" s="59">
        <f t="shared" ca="1" si="53"/>
        <v>9090.8847900265373</v>
      </c>
      <c r="DE42" s="59">
        <f t="shared" ca="1" si="53"/>
        <v>9350.8786032642147</v>
      </c>
      <c r="DF42" s="59">
        <f t="shared" ca="1" si="53"/>
        <v>9612.9251326847334</v>
      </c>
      <c r="DG42" s="59">
        <f t="shared" ca="1" si="53"/>
        <v>9877.0308072567004</v>
      </c>
      <c r="DH42" s="59">
        <f t="shared" ca="1" si="53"/>
        <v>10143.202076995482</v>
      </c>
      <c r="DI42" s="59">
        <f t="shared" ca="1" si="53"/>
        <v>10411.445413032116</v>
      </c>
      <c r="DJ42" s="59">
        <f t="shared" ca="1" si="53"/>
        <v>10681.767307682445</v>
      </c>
      <c r="DK42" s="59">
        <f t="shared" ca="1" si="53"/>
        <v>10954.174274516474</v>
      </c>
      <c r="DL42" s="59">
        <f t="shared" ca="1" si="53"/>
        <v>11228.672848427923</v>
      </c>
      <c r="DM42" s="59">
        <f t="shared" ca="1" si="53"/>
        <v>11505.26958570406</v>
      </c>
      <c r="DN42" s="59">
        <f t="shared" ca="1" si="53"/>
        <v>11783.971064095735</v>
      </c>
      <c r="DO42" s="59">
        <f t="shared" ca="1" si="53"/>
        <v>12064.783882887639</v>
      </c>
      <c r="DP42" s="59">
        <f t="shared" ca="1" si="53"/>
        <v>12347.714662968807</v>
      </c>
      <c r="DQ42" s="59">
        <f t="shared" ca="1" si="53"/>
        <v>12632.770046903341</v>
      </c>
      <c r="DR42" s="59">
        <f t="shared" ca="1" si="53"/>
        <v>12919.956699001361</v>
      </c>
      <c r="DS42" s="59">
        <f t="shared" ca="1" si="53"/>
        <v>13209.281305390223</v>
      </c>
      <c r="DT42" s="59">
        <f t="shared" ca="1" si="53"/>
        <v>13500.750574085903</v>
      </c>
      <c r="DU42" s="59">
        <f t="shared" ca="1" si="53"/>
        <v>13794.371235064687</v>
      </c>
      <c r="DV42" s="59">
        <f t="shared" ca="1" si="53"/>
        <v>14090.150040335047</v>
      </c>
      <c r="DW42" s="59">
        <f t="shared" ca="1" si="53"/>
        <v>14388.093764009782</v>
      </c>
      <c r="DX42" s="59">
        <f t="shared" ca="1" si="53"/>
        <v>14688.209202378368</v>
      </c>
      <c r="DY42" s="59">
        <f t="shared" ca="1" si="53"/>
        <v>14990.503173979563</v>
      </c>
      <c r="DZ42" s="59">
        <f t="shared" ca="1" si="53"/>
        <v>15294.982519674253</v>
      </c>
      <c r="EA42" s="59">
        <f t="shared" ca="1" si="53"/>
        <v>15601.654102718514</v>
      </c>
      <c r="EB42" s="59">
        <f t="shared" ca="1" si="53"/>
        <v>15910.524808836939</v>
      </c>
      <c r="EC42" s="59">
        <f t="shared" ca="1" si="53"/>
        <v>16221.601546296199</v>
      </c>
      <c r="ED42" s="59">
        <f t="shared" ca="1" si="53"/>
        <v>16534.891245978815</v>
      </c>
      <c r="EE42" s="59">
        <f t="shared" ca="1" si="53"/>
        <v>16850.400861457238</v>
      </c>
      <c r="EF42" s="59">
        <f t="shared" ca="1" si="53"/>
        <v>17168.137369068088</v>
      </c>
      <c r="EG42" s="59">
        <f t="shared" ref="EG42:GR42" ca="1" si="54">SUM(EF42:EF43)</f>
        <v>17488.107767986701</v>
      </c>
      <c r="EH42" s="59">
        <f t="shared" ca="1" si="54"/>
        <v>17810.319080301899</v>
      </c>
      <c r="EI42" s="59">
        <f t="shared" ca="1" si="54"/>
        <v>18134.778351090994</v>
      </c>
      <c r="EJ42" s="59">
        <f t="shared" ca="1" si="54"/>
        <v>18587.693283402827</v>
      </c>
      <c r="EK42" s="59">
        <f t="shared" ca="1" si="54"/>
        <v>19042.870333609906</v>
      </c>
      <c r="EL42" s="59">
        <f t="shared" ca="1" si="54"/>
        <v>19500.316616207554</v>
      </c>
      <c r="EM42" s="59">
        <f t="shared" ca="1" si="54"/>
        <v>19960.039268982091</v>
      </c>
      <c r="EN42" s="59">
        <f t="shared" ca="1" si="54"/>
        <v>20422.045453087096</v>
      </c>
      <c r="EO42" s="59">
        <f t="shared" ca="1" si="54"/>
        <v>20886.342353119897</v>
      </c>
      <c r="EP42" s="59">
        <f t="shared" ca="1" si="54"/>
        <v>21352.937177198328</v>
      </c>
      <c r="EQ42" s="59">
        <f t="shared" ca="1" si="54"/>
        <v>21821.837157037724</v>
      </c>
      <c r="ER42" s="59">
        <f t="shared" ca="1" si="54"/>
        <v>22293.049548028182</v>
      </c>
      <c r="ES42" s="59">
        <f t="shared" ca="1" si="54"/>
        <v>22766.581629312041</v>
      </c>
      <c r="ET42" s="59">
        <f t="shared" ca="1" si="54"/>
        <v>23242.440703861677</v>
      </c>
      <c r="EU42" s="59">
        <f t="shared" ca="1" si="54"/>
        <v>23720.634098557479</v>
      </c>
      <c r="EV42" s="59">
        <f t="shared" ca="1" si="54"/>
        <v>24201.169164266154</v>
      </c>
      <c r="EW42" s="59">
        <f t="shared" ca="1" si="54"/>
        <v>24684.053275919221</v>
      </c>
      <c r="EX42" s="59">
        <f t="shared" ca="1" si="54"/>
        <v>25169.293832591804</v>
      </c>
      <c r="EY42" s="59">
        <f t="shared" ca="1" si="54"/>
        <v>25656.898257581692</v>
      </c>
      <c r="EZ42" s="59">
        <f t="shared" ca="1" si="54"/>
        <v>26146.873998488594</v>
      </c>
      <c r="FA42" s="59">
        <f t="shared" ca="1" si="54"/>
        <v>26639.228527293741</v>
      </c>
      <c r="FB42" s="59">
        <f t="shared" ca="1" si="54"/>
        <v>27133.969340439678</v>
      </c>
      <c r="FC42" s="59">
        <f t="shared" ca="1" si="54"/>
        <v>27631.103958910353</v>
      </c>
      <c r="FD42" s="59">
        <f t="shared" ca="1" si="54"/>
        <v>28130.639928311462</v>
      </c>
      <c r="FE42" s="59">
        <f t="shared" ca="1" si="54"/>
        <v>28632.584818951043</v>
      </c>
      <c r="FF42" s="59">
        <f t="shared" ca="1" si="54"/>
        <v>29136.946225920361</v>
      </c>
      <c r="FG42" s="59">
        <f t="shared" ca="1" si="54"/>
        <v>29643.731769175029</v>
      </c>
      <c r="FH42" s="59">
        <f t="shared" ca="1" si="54"/>
        <v>30152.949093616415</v>
      </c>
      <c r="FI42" s="59">
        <f t="shared" ca="1" si="54"/>
        <v>30664.605869173305</v>
      </c>
      <c r="FJ42" s="59">
        <f t="shared" ca="1" si="54"/>
        <v>31178.70979088383</v>
      </c>
      <c r="FK42" s="59">
        <f t="shared" ca="1" si="54"/>
        <v>31695.268578977673</v>
      </c>
      <c r="FL42" s="59">
        <f t="shared" ca="1" si="54"/>
        <v>32214.28997895855</v>
      </c>
      <c r="FM42" s="59">
        <f t="shared" ca="1" si="54"/>
        <v>32735.781761686929</v>
      </c>
      <c r="FN42" s="59">
        <f t="shared" ca="1" si="54"/>
        <v>33259.751723463065</v>
      </c>
      <c r="FO42" s="59">
        <f t="shared" ca="1" si="54"/>
        <v>33786.207686110261</v>
      </c>
      <c r="FP42" s="59">
        <f t="shared" ca="1" si="54"/>
        <v>34315.157497058441</v>
      </c>
      <c r="FQ42" s="59">
        <f t="shared" ca="1" si="54"/>
        <v>34846.609029427971</v>
      </c>
      <c r="FR42" s="59">
        <f t="shared" ca="1" si="54"/>
        <v>35380.570182113763</v>
      </c>
      <c r="FS42" s="59">
        <f t="shared" ca="1" si="54"/>
        <v>35917.048879869653</v>
      </c>
      <c r="FT42" s="59">
        <f t="shared" ca="1" si="54"/>
        <v>36456.053073393057</v>
      </c>
      <c r="FU42" s="59">
        <f t="shared" ca="1" si="54"/>
        <v>36997.590739409919</v>
      </c>
      <c r="FV42" s="59">
        <f t="shared" ca="1" si="54"/>
        <v>37541.669880759895</v>
      </c>
      <c r="FW42" s="59">
        <f t="shared" ca="1" si="54"/>
        <v>38088.298526481864</v>
      </c>
      <c r="FX42" s="59">
        <f t="shared" ca="1" si="54"/>
        <v>38637.484731899684</v>
      </c>
      <c r="FY42" s="59">
        <f t="shared" ca="1" si="54"/>
        <v>39189.236578708238</v>
      </c>
      <c r="FZ42" s="59">
        <f t="shared" ca="1" si="54"/>
        <v>39743.562175059786</v>
      </c>
      <c r="GA42" s="59">
        <f t="shared" ca="1" si="54"/>
        <v>40300.469655650573</v>
      </c>
      <c r="GB42" s="59">
        <f t="shared" ca="1" si="54"/>
        <v>40859.967181807719</v>
      </c>
      <c r="GC42" s="59">
        <f t="shared" ca="1" si="54"/>
        <v>41422.062941576398</v>
      </c>
      <c r="GD42" s="59">
        <f t="shared" ca="1" si="54"/>
        <v>41986.765149807325</v>
      </c>
      <c r="GE42" s="59">
        <f t="shared" ca="1" si="54"/>
        <v>42554.082048244483</v>
      </c>
      <c r="GF42" s="59">
        <f t="shared" ca="1" si="54"/>
        <v>43124.02190561319</v>
      </c>
      <c r="GG42" s="59">
        <f t="shared" ca="1" si="54"/>
        <v>43696.59301770843</v>
      </c>
      <c r="GH42" s="59">
        <f t="shared" ca="1" si="54"/>
        <v>44271.803707483443</v>
      </c>
      <c r="GI42" s="59">
        <f t="shared" ca="1" si="54"/>
        <v>44849.662325138655</v>
      </c>
      <c r="GJ42" s="59">
        <f t="shared" ca="1" si="54"/>
        <v>45430.177248210879</v>
      </c>
      <c r="GK42" s="59">
        <f t="shared" ca="1" si="54"/>
        <v>46013.35688166281</v>
      </c>
      <c r="GL42" s="59">
        <f t="shared" ca="1" si="54"/>
        <v>46599.209657972795</v>
      </c>
      <c r="GM42" s="59">
        <f t="shared" ca="1" si="54"/>
        <v>47187.744037224918</v>
      </c>
      <c r="GN42" s="59">
        <f t="shared" ca="1" si="54"/>
        <v>47778.968507199381</v>
      </c>
      <c r="GO42" s="59">
        <f t="shared" ca="1" si="54"/>
        <v>48372.891583463184</v>
      </c>
      <c r="GP42" s="59">
        <f t="shared" ca="1" si="54"/>
        <v>48969.521809461046</v>
      </c>
      <c r="GQ42" s="59">
        <f t="shared" ca="1" si="54"/>
        <v>49568.86775660672</v>
      </c>
      <c r="GR42" s="59">
        <f t="shared" ca="1" si="54"/>
        <v>50170.938024374547</v>
      </c>
      <c r="GS42" s="59">
        <f t="shared" ref="GS42:IJ42" ca="1" si="55">SUM(GR42:GR43)</f>
        <v>50775.741240391297</v>
      </c>
      <c r="GT42" s="59">
        <f t="shared" ca="1" si="55"/>
        <v>51383.286060528342</v>
      </c>
      <c r="GU42" s="59">
        <f t="shared" ca="1" si="55"/>
        <v>51993.581168994133</v>
      </c>
      <c r="GV42" s="59">
        <f t="shared" ca="1" si="55"/>
        <v>52606.635278426947</v>
      </c>
      <c r="GW42" s="59">
        <f t="shared" ca="1" si="55"/>
        <v>53222.45712998799</v>
      </c>
      <c r="GX42" s="59">
        <f t="shared" ca="1" si="55"/>
        <v>53841.055493454733</v>
      </c>
      <c r="GY42" s="59">
        <f t="shared" ca="1" si="55"/>
        <v>54462.439167314638</v>
      </c>
      <c r="GZ42" s="59">
        <f t="shared" ca="1" si="55"/>
        <v>55086.616978859114</v>
      </c>
      <c r="HA42" s="59">
        <f t="shared" ca="1" si="55"/>
        <v>55713.59778427783</v>
      </c>
      <c r="HB42" s="59">
        <f t="shared" ca="1" si="55"/>
        <v>56343.3904687533</v>
      </c>
      <c r="HC42" s="59">
        <f t="shared" ca="1" si="55"/>
        <v>56976.003946555837</v>
      </c>
      <c r="HD42" s="59">
        <f t="shared" ca="1" si="55"/>
        <v>57611.447161138749</v>
      </c>
      <c r="HE42" s="59">
        <f t="shared" ca="1" si="55"/>
        <v>58249.729085233863</v>
      </c>
      <c r="HF42" s="59">
        <f t="shared" ca="1" si="55"/>
        <v>58890.858720947428</v>
      </c>
      <c r="HG42" s="59">
        <f t="shared" ca="1" si="55"/>
        <v>59534.845099856211</v>
      </c>
      <c r="HH42" s="59">
        <f t="shared" ca="1" si="55"/>
        <v>60181.69728310404</v>
      </c>
      <c r="HI42" s="59">
        <f t="shared" ca="1" si="55"/>
        <v>60831.424361498553</v>
      </c>
      <c r="HJ42" s="59">
        <f t="shared" ca="1" si="55"/>
        <v>61484.035455608333</v>
      </c>
      <c r="HK42" s="59">
        <f t="shared" ca="1" si="55"/>
        <v>62139.539715860337</v>
      </c>
      <c r="HL42" s="59">
        <f t="shared" ca="1" si="55"/>
        <v>62797.946322637625</v>
      </c>
      <c r="HM42" s="59">
        <f t="shared" ca="1" si="55"/>
        <v>63459.264486377462</v>
      </c>
      <c r="HN42" s="59">
        <f t="shared" ca="1" si="55"/>
        <v>64123.50344766966</v>
      </c>
      <c r="HO42" s="59">
        <f t="shared" ca="1" si="55"/>
        <v>64790.672477355336</v>
      </c>
      <c r="HP42" s="59">
        <f t="shared" ca="1" si="55"/>
        <v>65460.780876625926</v>
      </c>
      <c r="HQ42" s="59">
        <f t="shared" ca="1" si="55"/>
        <v>66133.837977122559</v>
      </c>
      <c r="HR42" s="59">
        <f t="shared" ca="1" si="55"/>
        <v>66809.853141035695</v>
      </c>
      <c r="HS42" s="59">
        <f t="shared" ca="1" si="55"/>
        <v>67488.835761205206</v>
      </c>
      <c r="HT42" s="59">
        <f t="shared" ca="1" si="55"/>
        <v>68170.795261220643</v>
      </c>
      <c r="HU42" s="59">
        <f t="shared" ca="1" si="55"/>
        <v>68855.741095521968</v>
      </c>
      <c r="HV42" s="59">
        <f t="shared" ca="1" si="55"/>
        <v>69543.682749500498</v>
      </c>
      <c r="HW42" s="59">
        <f t="shared" ca="1" si="55"/>
        <v>70234.629739600277</v>
      </c>
      <c r="HX42" s="59">
        <f t="shared" ca="1" si="55"/>
        <v>70928.591613419689</v>
      </c>
      <c r="HY42" s="59">
        <f t="shared" ca="1" si="55"/>
        <v>71625.57794981348</v>
      </c>
      <c r="HZ42" s="59">
        <f t="shared" ca="1" si="55"/>
        <v>72325.598358995063</v>
      </c>
      <c r="IA42" s="59">
        <f t="shared" ca="1" si="55"/>
        <v>73028.662482639193</v>
      </c>
      <c r="IB42" s="59">
        <f t="shared" ca="1" si="55"/>
        <v>73734.779993984979</v>
      </c>
      <c r="IC42" s="59">
        <f t="shared" ca="1" si="55"/>
        <v>74443.960597939178</v>
      </c>
      <c r="ID42" s="59">
        <f t="shared" ca="1" si="55"/>
        <v>75156.214031179887</v>
      </c>
      <c r="IE42" s="59">
        <f t="shared" ca="1" si="55"/>
        <v>75868.556381087255</v>
      </c>
      <c r="IF42" s="59">
        <f t="shared" ca="1" si="55"/>
        <v>76580.987647661284</v>
      </c>
      <c r="IG42" s="59">
        <f t="shared" ca="1" si="55"/>
        <v>77293.507830901988</v>
      </c>
      <c r="IH42" s="59">
        <f t="shared" ca="1" si="55"/>
        <v>78006.116930809352</v>
      </c>
      <c r="II42" s="59">
        <f t="shared" ca="1" si="55"/>
        <v>78718.814947383391</v>
      </c>
      <c r="IJ42" s="59">
        <f t="shared" ca="1" si="55"/>
        <v>79431.60188062409</v>
      </c>
      <c r="IK42" s="59">
        <f ca="1">SUM(IJ42:IJ43)</f>
        <v>80144.477730531464</v>
      </c>
      <c r="IL42" s="59">
        <f ca="1">SUM(IK42:IK43)</f>
        <v>80857.442497105498</v>
      </c>
    </row>
    <row r="43" spans="2:246" ht="12" customHeight="1" x14ac:dyDescent="0.3">
      <c r="B43" s="4" t="s">
        <v>233</v>
      </c>
      <c r="C43" s="13" t="s">
        <v>283</v>
      </c>
      <c r="G43" s="59">
        <f ca="1">G26+CFM!G33</f>
        <v>-50.207107115677324</v>
      </c>
      <c r="H43" s="59">
        <f ca="1">H26+CFM!H33</f>
        <v>-37.875624999999999</v>
      </c>
      <c r="I43" s="59">
        <f ca="1">I26+CFM!I33</f>
        <v>-37.727430555555564</v>
      </c>
      <c r="J43" s="59">
        <f ca="1">J26+CFM!J33</f>
        <v>-37.579236111111115</v>
      </c>
      <c r="K43" s="59">
        <f ca="1">K26+CFM!K33</f>
        <v>-37.43104166666668</v>
      </c>
      <c r="L43" s="59">
        <f ca="1">L26+CFM!L33</f>
        <v>-37.28284722222223</v>
      </c>
      <c r="M43" s="59">
        <f ca="1">M26+CFM!M33</f>
        <v>-37.134652777777795</v>
      </c>
      <c r="N43" s="59">
        <f ca="1">N26+CFM!N33</f>
        <v>-36.986458333333346</v>
      </c>
      <c r="O43" s="59">
        <f ca="1">O26+CFM!O33</f>
        <v>-36.83826388888891</v>
      </c>
      <c r="P43" s="59">
        <f ca="1">P26+CFM!P33</f>
        <v>-36.690069444444461</v>
      </c>
      <c r="Q43" s="59">
        <f ca="1">Q26+CFM!Q33</f>
        <v>-36.541875000000026</v>
      </c>
      <c r="R43" s="59">
        <f ca="1">R26+CFM!R33</f>
        <v>-36.393680555555576</v>
      </c>
      <c r="S43" s="59">
        <f ca="1">S26+CFM!S33</f>
        <v>-98.941004323364496</v>
      </c>
      <c r="T43" s="59">
        <f ca="1">T26+CFM!T33</f>
        <v>-96.405645235747443</v>
      </c>
      <c r="U43" s="59">
        <f ca="1">U26+CFM!U33</f>
        <v>-93.862663182304232</v>
      </c>
      <c r="V43" s="59">
        <f ca="1">V26+CFM!V33</f>
        <v>-91.251526717063143</v>
      </c>
      <c r="W43" s="59">
        <f ca="1">W26+CFM!W33</f>
        <v>-88.632327220545335</v>
      </c>
      <c r="X43" s="59">
        <f ca="1">X26+CFM!X33</f>
        <v>-86.005038296493126</v>
      </c>
      <c r="Y43" s="59">
        <f ca="1">Y26+CFM!Y33</f>
        <v>-83.3696334622108</v>
      </c>
      <c r="Z43" s="59">
        <f ca="1">Z26+CFM!Z33</f>
        <v>-80.726086148327681</v>
      </c>
      <c r="AA43" s="59">
        <f ca="1">AA26+CFM!AA33</f>
        <v>-78.074369698489136</v>
      </c>
      <c r="AB43" s="59">
        <f ca="1">AB26+CFM!AB33</f>
        <v>-75.41445736907599</v>
      </c>
      <c r="AC43" s="59">
        <f ca="1">AC26+CFM!AC33</f>
        <v>-72.746322328888709</v>
      </c>
      <c r="AD43" s="59">
        <f ca="1">AD26+CFM!AD33</f>
        <v>-70.069937658925028</v>
      </c>
      <c r="AE43" s="59">
        <f ca="1">AE26+CFM!AE33</f>
        <v>-67.385276352049118</v>
      </c>
      <c r="AF43" s="59">
        <f ca="1">AF26+CFM!AF33</f>
        <v>-64.692311312692823</v>
      </c>
      <c r="AG43" s="59">
        <f ca="1">AG26+CFM!AG33</f>
        <v>-61.991015356608955</v>
      </c>
      <c r="AH43" s="59">
        <f ca="1">AH26+CFM!AH33</f>
        <v>-59.281361210536147</v>
      </c>
      <c r="AI43" s="59">
        <f ca="1">AI26+CFM!AI33</f>
        <v>-56.563321511937147</v>
      </c>
      <c r="AJ43" s="59">
        <f ca="1">AJ26+CFM!AJ33</f>
        <v>-53.83686880869277</v>
      </c>
      <c r="AK43" s="59">
        <f ca="1">AK26+CFM!AK33</f>
        <v>-51.10197555882246</v>
      </c>
      <c r="AL43" s="59">
        <f ca="1">AL26+CFM!AL33</f>
        <v>-48.358614130167325</v>
      </c>
      <c r="AM43" s="59">
        <f ca="1">AM26+CFM!AM33</f>
        <v>-45.606756800110247</v>
      </c>
      <c r="AN43" s="59">
        <f ca="1">AN26+CFM!AN33</f>
        <v>-42.846375755298936</v>
      </c>
      <c r="AO43" s="59">
        <f ca="1">AO26+CFM!AO33</f>
        <v>-40.077443091279179</v>
      </c>
      <c r="AP43" s="59">
        <f ca="1">AP26+CFM!AP33</f>
        <v>-37.29993081229793</v>
      </c>
      <c r="AQ43" s="59">
        <f ca="1">AQ26+CFM!AQ33</f>
        <v>-34.513810830921557</v>
      </c>
      <c r="AR43" s="59">
        <f ca="1">AR26+CFM!AR33</f>
        <v>-31.719054967769807</v>
      </c>
      <c r="AS43" s="59">
        <f ca="1">AS26+CFM!AS33</f>
        <v>-28.915634951221818</v>
      </c>
      <c r="AT43" s="59">
        <f ca="1">AT26+CFM!AT33</f>
        <v>-26.103522417080967</v>
      </c>
      <c r="AU43" s="59">
        <f ca="1">AU26+CFM!AU33</f>
        <v>-23.2826889083168</v>
      </c>
      <c r="AV43" s="59">
        <f ca="1">AV26+CFM!AV33</f>
        <v>-20.453105874729886</v>
      </c>
      <c r="AW43" s="59">
        <f ca="1">AW26+CFM!AW33</f>
        <v>-17.614744672635993</v>
      </c>
      <c r="AX43" s="59">
        <f ca="1">AX26+CFM!AX33</f>
        <v>-14.767576564607339</v>
      </c>
      <c r="AY43" s="59">
        <f ca="1">AY26+CFM!AY33</f>
        <v>-11.911572719130731</v>
      </c>
      <c r="AZ43" s="59">
        <f ca="1">AZ26+CFM!AZ33</f>
        <v>-9.0467042103020958</v>
      </c>
      <c r="BA43" s="59">
        <f ca="1">BA26+CFM!BA33</f>
        <v>-6.1729420175058749</v>
      </c>
      <c r="BB43" s="59">
        <f ca="1">BB26+CFM!BB33</f>
        <v>-3.2902570251428642</v>
      </c>
      <c r="BC43" s="59">
        <f ca="1">BC26+CFM!BC33</f>
        <v>173.04504005847514</v>
      </c>
      <c r="BD43" s="59">
        <f ca="1">BD26+CFM!BD33</f>
        <v>175.07547288240275</v>
      </c>
      <c r="BE43" s="59">
        <f ca="1">BE26+CFM!BE33</f>
        <v>177.11221321001042</v>
      </c>
      <c r="BF43" s="59">
        <f ca="1">BF26+CFM!BF33</f>
        <v>179.1552816904138</v>
      </c>
      <c r="BG43" s="59">
        <f ca="1">BG26+CFM!BG33</f>
        <v>181.20469904035312</v>
      </c>
      <c r="BH43" s="59">
        <f ca="1">BH26+CFM!BH33</f>
        <v>183.2604860443638</v>
      </c>
      <c r="BI43" s="59">
        <f ca="1">BI26+CFM!BI33</f>
        <v>185.32266355504129</v>
      </c>
      <c r="BJ43" s="59">
        <f ca="1">BJ26+CFM!BJ33</f>
        <v>187.39125249323479</v>
      </c>
      <c r="BK43" s="59">
        <f ca="1">BK26+CFM!BK33</f>
        <v>189.46627384829895</v>
      </c>
      <c r="BL43" s="59">
        <f ca="1">BL26+CFM!BL33</f>
        <v>191.54774867829283</v>
      </c>
      <c r="BM43" s="59">
        <f ca="1">BM26+CFM!BM33</f>
        <v>193.63569811019622</v>
      </c>
      <c r="BN43" s="59">
        <f ca="1">BN26+CFM!BN33</f>
        <v>195.7301433401951</v>
      </c>
      <c r="BO43" s="59">
        <f ca="1">BO26+CFM!BO33</f>
        <v>197.83110563382894</v>
      </c>
      <c r="BP43" s="59">
        <f ca="1">BP26+CFM!BP33</f>
        <v>199.93860632626857</v>
      </c>
      <c r="BQ43" s="59">
        <f ca="1">BQ26+CFM!BQ33</f>
        <v>202.05266682253767</v>
      </c>
      <c r="BR43" s="59">
        <f ca="1">BR26+CFM!BR33</f>
        <v>204.17330859771886</v>
      </c>
      <c r="BS43" s="59">
        <f ca="1">BS26+CFM!BS33</f>
        <v>206.3005531972012</v>
      </c>
      <c r="BT43" s="59">
        <f ca="1">BT26+CFM!BT33</f>
        <v>208.43442223692921</v>
      </c>
      <c r="BU43" s="59">
        <f ca="1">BU26+CFM!BU33</f>
        <v>210.57493740359158</v>
      </c>
      <c r="BV43" s="59">
        <f ca="1">BV26+CFM!BV33</f>
        <v>212.72212045487316</v>
      </c>
      <c r="BW43" s="59">
        <f ca="1">BW26+CFM!BW33</f>
        <v>214.87599321969728</v>
      </c>
      <c r="BX43" s="59">
        <f ca="1">BX26+CFM!BX33</f>
        <v>217.03657759843904</v>
      </c>
      <c r="BY43" s="59">
        <f ca="1">BY26+CFM!BY33</f>
        <v>219.20389556318042</v>
      </c>
      <c r="BZ43" s="59">
        <f ca="1">BZ26+CFM!BZ33</f>
        <v>221.37796915793166</v>
      </c>
      <c r="CA43" s="59">
        <f ca="1">CA26+CFM!CA33</f>
        <v>223.55882049886549</v>
      </c>
      <c r="CB43" s="59">
        <f ca="1">CB26+CFM!CB33</f>
        <v>205.04459485438434</v>
      </c>
      <c r="CC43" s="59">
        <f ca="1">CC26+CFM!CC33</f>
        <v>206.92557211581374</v>
      </c>
      <c r="CD43" s="59">
        <f ca="1">CD26+CFM!CD33</f>
        <v>208.81241611730579</v>
      </c>
      <c r="CE43" s="59">
        <f ca="1">CE26+CFM!CE33</f>
        <v>210.70514606504418</v>
      </c>
      <c r="CF43" s="59">
        <f ca="1">CF26+CFM!CF33</f>
        <v>212.6037812280793</v>
      </c>
      <c r="CG43" s="59">
        <f ca="1">CG26+CFM!CG33</f>
        <v>214.50834093854604</v>
      </c>
      <c r="CH43" s="59">
        <f ca="1">CH26+CFM!CH33</f>
        <v>216.41884459188026</v>
      </c>
      <c r="CI43" s="59">
        <f ca="1">CI26+CFM!CI33</f>
        <v>218.33531164699539</v>
      </c>
      <c r="CJ43" s="59">
        <f ca="1">CJ26+CFM!CJ33</f>
        <v>220.2577616265269</v>
      </c>
      <c r="CK43" s="59">
        <f ca="1">CK26+CFM!CK33</f>
        <v>222.18621411700067</v>
      </c>
      <c r="CL43" s="59">
        <f ca="1">CL26+CFM!CL33</f>
        <v>224.12068876908577</v>
      </c>
      <c r="CM43" s="59">
        <f ca="1">CM26+CFM!CM33</f>
        <v>226.0612052977628</v>
      </c>
      <c r="CN43" s="59">
        <f ca="1">CN26+CFM!CN33</f>
        <v>228.00778348257256</v>
      </c>
      <c r="CO43" s="59">
        <f ca="1">CO26+CFM!CO33</f>
        <v>229.96044316779754</v>
      </c>
      <c r="CP43" s="59">
        <f ca="1">CP26+CFM!CP33</f>
        <v>231.91920426267978</v>
      </c>
      <c r="CQ43" s="59">
        <f ca="1">CQ26+CFM!CQ33</f>
        <v>233.88408674166351</v>
      </c>
      <c r="CR43" s="59">
        <f ca="1">CR26+CFM!CR33</f>
        <v>235.85511064455198</v>
      </c>
      <c r="CS43" s="59">
        <f ca="1">CS26+CFM!CS33</f>
        <v>237.83229607676964</v>
      </c>
      <c r="CT43" s="59">
        <f ca="1">CT26+CFM!CT33</f>
        <v>239.81566320956958</v>
      </c>
      <c r="CU43" s="59">
        <f ca="1">CU26+CFM!CU33</f>
        <v>241.80523228022315</v>
      </c>
      <c r="CV43" s="59">
        <f ca="1">CV26+CFM!CV33</f>
        <v>243.80102359226461</v>
      </c>
      <c r="CW43" s="59">
        <f ca="1">CW26+CFM!CW33</f>
        <v>245.80305751569401</v>
      </c>
      <c r="CX43" s="59">
        <f ca="1">CX26+CFM!CX33</f>
        <v>247.81135448719576</v>
      </c>
      <c r="CY43" s="59">
        <f ca="1">CY26+CFM!CY33</f>
        <v>249.82593501035871</v>
      </c>
      <c r="CZ43" s="59">
        <f ca="1">CZ26+CFM!CZ33</f>
        <v>251.84681965588805</v>
      </c>
      <c r="DA43" s="59">
        <f ca="1">DA26+CFM!DA33</f>
        <v>253.87402906185861</v>
      </c>
      <c r="DB43" s="59">
        <f ca="1">DB26+CFM!DB33</f>
        <v>255.90758393386739</v>
      </c>
      <c r="DC43" s="59">
        <f ca="1">DC26+CFM!DC33</f>
        <v>257.94750504533965</v>
      </c>
      <c r="DD43" s="59">
        <f ca="1">DD26+CFM!DD33</f>
        <v>259.99381323767676</v>
      </c>
      <c r="DE43" s="59">
        <f ca="1">DE26+CFM!DE33</f>
        <v>262.04652942051837</v>
      </c>
      <c r="DF43" s="59">
        <f ca="1">DF26+CFM!DF33</f>
        <v>264.10567457196726</v>
      </c>
      <c r="DG43" s="59">
        <f ca="1">DG26+CFM!DG33</f>
        <v>266.17126973878158</v>
      </c>
      <c r="DH43" s="59">
        <f ca="1">DH26+CFM!DH33</f>
        <v>268.24333603663439</v>
      </c>
      <c r="DI43" s="59">
        <f ca="1">DI26+CFM!DI33</f>
        <v>270.32189465032963</v>
      </c>
      <c r="DJ43" s="59">
        <f ca="1">DJ26+CFM!DJ33</f>
        <v>272.4069668340295</v>
      </c>
      <c r="DK43" s="59">
        <f ca="1">DK26+CFM!DK33</f>
        <v>274.49857391144837</v>
      </c>
      <c r="DL43" s="59">
        <f ca="1">DL26+CFM!DL33</f>
        <v>276.59673727613693</v>
      </c>
      <c r="DM43" s="59">
        <f ca="1">DM26+CFM!DM33</f>
        <v>278.70147839167385</v>
      </c>
      <c r="DN43" s="59">
        <f ca="1">DN26+CFM!DN33</f>
        <v>280.81281879190408</v>
      </c>
      <c r="DO43" s="59">
        <f ca="1">DO26+CFM!DO33</f>
        <v>282.93078008116754</v>
      </c>
      <c r="DP43" s="59">
        <f ca="1">DP26+CFM!DP33</f>
        <v>285.05538393453344</v>
      </c>
      <c r="DQ43" s="59">
        <f ca="1">DQ26+CFM!DQ33</f>
        <v>287.18665209801998</v>
      </c>
      <c r="DR43" s="59">
        <f ca="1">DR26+CFM!DR33</f>
        <v>289.32460638886118</v>
      </c>
      <c r="DS43" s="59">
        <f ca="1">DS26+CFM!DS33</f>
        <v>291.46926869568119</v>
      </c>
      <c r="DT43" s="59">
        <f ca="1">DT26+CFM!DT33</f>
        <v>293.62066097878471</v>
      </c>
      <c r="DU43" s="59">
        <f ca="1">DU26+CFM!DU33</f>
        <v>295.77880527036007</v>
      </c>
      <c r="DV43" s="59">
        <f ca="1">DV26+CFM!DV33</f>
        <v>297.94372367473443</v>
      </c>
      <c r="DW43" s="59">
        <f ca="1">DW26+CFM!DW33</f>
        <v>300.11543836858573</v>
      </c>
      <c r="DX43" s="59">
        <f ca="1">DX26+CFM!DX33</f>
        <v>302.29397160119561</v>
      </c>
      <c r="DY43" s="59">
        <f ca="1">DY26+CFM!DY33</f>
        <v>304.47934569468998</v>
      </c>
      <c r="DZ43" s="59">
        <f ca="1">DZ26+CFM!DZ33</f>
        <v>306.67158304426113</v>
      </c>
      <c r="EA43" s="59">
        <f ca="1">EA26+CFM!EA33</f>
        <v>308.87070611842557</v>
      </c>
      <c r="EB43" s="59">
        <f ca="1">EB26+CFM!EB33</f>
        <v>311.07673745925979</v>
      </c>
      <c r="EC43" s="59">
        <f ca="1">EC26+CFM!EC33</f>
        <v>313.28969968261839</v>
      </c>
      <c r="ED43" s="59">
        <f ca="1">ED26+CFM!ED33</f>
        <v>315.50961547842257</v>
      </c>
      <c r="EE43" s="59">
        <f ca="1">EE26+CFM!EE33</f>
        <v>317.73650761085167</v>
      </c>
      <c r="EF43" s="59">
        <f ca="1">EF26+CFM!EF33</f>
        <v>319.97039891861425</v>
      </c>
      <c r="EG43" s="59">
        <f ca="1">EG26+CFM!EG33</f>
        <v>322.21131231519672</v>
      </c>
      <c r="EH43" s="59">
        <f ca="1">EH26+CFM!EH33</f>
        <v>324.45927078909608</v>
      </c>
      <c r="EI43" s="59">
        <f ca="1">EI26+CFM!EI33</f>
        <v>452.91493231183165</v>
      </c>
      <c r="EJ43" s="59">
        <f ca="1">EJ26+CFM!EJ33</f>
        <v>455.17705020707763</v>
      </c>
      <c r="EK43" s="59">
        <f ca="1">EK26+CFM!EK33</f>
        <v>457.44628259764897</v>
      </c>
      <c r="EL43" s="59">
        <f ca="1">EL26+CFM!EL33</f>
        <v>459.7226527745363</v>
      </c>
      <c r="EM43" s="59">
        <f ca="1">EM26+CFM!EM33</f>
        <v>462.00618410500607</v>
      </c>
      <c r="EN43" s="59">
        <f ca="1">EN26+CFM!EN33</f>
        <v>464.29690003280035</v>
      </c>
      <c r="EO43" s="59">
        <f ca="1">EO26+CFM!EO33</f>
        <v>466.59482407843001</v>
      </c>
      <c r="EP43" s="59">
        <f ca="1">EP26+CFM!EP33</f>
        <v>468.89997983939725</v>
      </c>
      <c r="EQ43" s="59">
        <f ca="1">EQ26+CFM!EQ33</f>
        <v>471.21239099045738</v>
      </c>
      <c r="ER43" s="59">
        <f ca="1">ER26+CFM!ER33</f>
        <v>473.5320812838591</v>
      </c>
      <c r="ES43" s="59">
        <f ca="1">ES26+CFM!ES33</f>
        <v>475.85907454963683</v>
      </c>
      <c r="ET43" s="59">
        <f ca="1">ET26+CFM!ET33</f>
        <v>478.19339469580302</v>
      </c>
      <c r="EU43" s="59">
        <f ca="1">EU26+CFM!EU33</f>
        <v>480.53506570867523</v>
      </c>
      <c r="EV43" s="59">
        <f ca="1">EV26+CFM!EV33</f>
        <v>482.88411165306871</v>
      </c>
      <c r="EW43" s="59">
        <f ca="1">EW26+CFM!EW33</f>
        <v>485.24055667258398</v>
      </c>
      <c r="EX43" s="59">
        <f ca="1">EX26+CFM!EX33</f>
        <v>487.60442498988658</v>
      </c>
      <c r="EY43" s="59">
        <f ca="1">EY26+CFM!EY33</f>
        <v>489.97574090690341</v>
      </c>
      <c r="EZ43" s="59">
        <f ca="1">EZ26+CFM!EZ33</f>
        <v>492.35452880514578</v>
      </c>
      <c r="FA43" s="59">
        <f ca="1">FA26+CFM!FA33</f>
        <v>494.74081314593639</v>
      </c>
      <c r="FB43" s="59">
        <f ca="1">FB26+CFM!FB33</f>
        <v>497.13461847067583</v>
      </c>
      <c r="FC43" s="59">
        <f ca="1">FC26+CFM!FC33</f>
        <v>499.53596940110845</v>
      </c>
      <c r="FD43" s="59">
        <f ca="1">FD26+CFM!FD33</f>
        <v>501.94489063958059</v>
      </c>
      <c r="FE43" s="59">
        <f ca="1">FE26+CFM!FE33</f>
        <v>504.36140696931932</v>
      </c>
      <c r="FF43" s="59">
        <f ca="1">FF26+CFM!FF33</f>
        <v>506.78554325466843</v>
      </c>
      <c r="FG43" s="59">
        <f ca="1">FG26+CFM!FG33</f>
        <v>509.21732444138547</v>
      </c>
      <c r="FH43" s="59">
        <f ca="1">FH26+CFM!FH33</f>
        <v>511.6567755568903</v>
      </c>
      <c r="FI43" s="59">
        <f ca="1">FI26+CFM!FI33</f>
        <v>514.10392171052285</v>
      </c>
      <c r="FJ43" s="59">
        <f ca="1">FJ26+CFM!FJ33</f>
        <v>516.55878809384421</v>
      </c>
      <c r="FK43" s="59">
        <f ca="1">FK26+CFM!FK33</f>
        <v>519.02139998087705</v>
      </c>
      <c r="FL43" s="59">
        <f ca="1">FL26+CFM!FL33</f>
        <v>521.4917827283798</v>
      </c>
      <c r="FM43" s="59">
        <f ca="1">FM26+CFM!FM33</f>
        <v>523.9699617761363</v>
      </c>
      <c r="FN43" s="59">
        <f ca="1">FN26+CFM!FN33</f>
        <v>526.4559626471987</v>
      </c>
      <c r="FO43" s="59">
        <f ca="1">FO26+CFM!FO33</f>
        <v>528.9498109481807</v>
      </c>
      <c r="FP43" s="59">
        <f ca="1">FP26+CFM!FP33</f>
        <v>531.45153236952819</v>
      </c>
      <c r="FQ43" s="59">
        <f ca="1">FQ26+CFM!FQ33</f>
        <v>533.96115268579001</v>
      </c>
      <c r="FR43" s="59">
        <f ca="1">FR26+CFM!FR33</f>
        <v>536.47869775588811</v>
      </c>
      <c r="FS43" s="59">
        <f ca="1">FS26+CFM!FS33</f>
        <v>539.00419352340646</v>
      </c>
      <c r="FT43" s="59">
        <f ca="1">FT26+CFM!FT33</f>
        <v>541.53766601686084</v>
      </c>
      <c r="FU43" s="59">
        <f ca="1">FU26+CFM!FU33</f>
        <v>544.07914134997486</v>
      </c>
      <c r="FV43" s="59">
        <f ca="1">FV26+CFM!FV33</f>
        <v>546.62864572196702</v>
      </c>
      <c r="FW43" s="59">
        <f ca="1">FW26+CFM!FW33</f>
        <v>549.18620541781775</v>
      </c>
      <c r="FX43" s="59">
        <f ca="1">FX26+CFM!FX33</f>
        <v>551.75184680855727</v>
      </c>
      <c r="FY43" s="59">
        <f ca="1">FY26+CFM!FY33</f>
        <v>554.32559635154939</v>
      </c>
      <c r="FZ43" s="59">
        <f ca="1">FZ26+CFM!FZ33</f>
        <v>556.90748059078851</v>
      </c>
      <c r="GA43" s="59">
        <f ca="1">GA26+CFM!GA33</f>
        <v>559.49752615714829</v>
      </c>
      <c r="GB43" s="59">
        <f ca="1">GB26+CFM!GB33</f>
        <v>562.09575976867859</v>
      </c>
      <c r="GC43" s="59">
        <f ca="1">GC26+CFM!GC33</f>
        <v>564.70220823092814</v>
      </c>
      <c r="GD43" s="59">
        <f ca="1">GD26+CFM!GD33</f>
        <v>567.31689843715924</v>
      </c>
      <c r="GE43" s="59">
        <f ca="1">GE26+CFM!GE33</f>
        <v>569.93985736870945</v>
      </c>
      <c r="GF43" s="59">
        <f ca="1">GF26+CFM!GF33</f>
        <v>572.57111209524055</v>
      </c>
      <c r="GG43" s="59">
        <f ca="1">GG26+CFM!GG33</f>
        <v>575.21068977501375</v>
      </c>
      <c r="GH43" s="59">
        <f ca="1">GH26+CFM!GH33</f>
        <v>577.85861765521281</v>
      </c>
      <c r="GI43" s="59">
        <f ca="1">GI26+CFM!GI33</f>
        <v>580.51492307222293</v>
      </c>
      <c r="GJ43" s="59">
        <f ca="1">GJ26+CFM!GJ33</f>
        <v>583.17963345193266</v>
      </c>
      <c r="GK43" s="59">
        <f ca="1">GK26+CFM!GK33</f>
        <v>585.85277630998667</v>
      </c>
      <c r="GL43" s="59">
        <f ca="1">GL26+CFM!GL33</f>
        <v>588.53437925212165</v>
      </c>
      <c r="GM43" s="59">
        <f ca="1">GM26+CFM!GM33</f>
        <v>591.22446997446423</v>
      </c>
      <c r="GN43" s="59">
        <f ca="1">GN26+CFM!GN33</f>
        <v>593.92307626380011</v>
      </c>
      <c r="GO43" s="59">
        <f ca="1">GO26+CFM!GO33</f>
        <v>596.63022599785927</v>
      </c>
      <c r="GP43" s="59">
        <f ca="1">GP26+CFM!GP33</f>
        <v>599.3459471456772</v>
      </c>
      <c r="GQ43" s="59">
        <f ca="1">GQ26+CFM!GQ33</f>
        <v>602.07026776782709</v>
      </c>
      <c r="GR43" s="59">
        <f ca="1">GR26+CFM!GR33</f>
        <v>604.80321601675143</v>
      </c>
      <c r="GS43" s="59">
        <f ca="1">GS26+CFM!GS33</f>
        <v>607.54482013704512</v>
      </c>
      <c r="GT43" s="59">
        <f ca="1">GT26+CFM!GT33</f>
        <v>610.29510846578808</v>
      </c>
      <c r="GU43" s="59">
        <f ca="1">GU26+CFM!GU33</f>
        <v>613.05410943281549</v>
      </c>
      <c r="GV43" s="59">
        <f ca="1">GV26+CFM!GV33</f>
        <v>615.82185156104106</v>
      </c>
      <c r="GW43" s="59">
        <f ca="1">GW26+CFM!GW33</f>
        <v>618.59836346674501</v>
      </c>
      <c r="GX43" s="59">
        <f ca="1">GX26+CFM!GX33</f>
        <v>621.38367385990568</v>
      </c>
      <c r="GY43" s="59">
        <f ca="1">GY26+CFM!GY33</f>
        <v>624.17781154447925</v>
      </c>
      <c r="GZ43" s="59">
        <f ca="1">GZ26+CFM!GZ33</f>
        <v>626.98080541871423</v>
      </c>
      <c r="HA43" s="59">
        <f ca="1">HA26+CFM!HA33</f>
        <v>629.79268447546951</v>
      </c>
      <c r="HB43" s="59">
        <f ca="1">HB26+CFM!HB33</f>
        <v>632.613477802538</v>
      </c>
      <c r="HC43" s="59">
        <f ca="1">HC26+CFM!HC33</f>
        <v>635.44321458291233</v>
      </c>
      <c r="HD43" s="59">
        <f ca="1">HD26+CFM!HD33</f>
        <v>638.28192409511757</v>
      </c>
      <c r="HE43" s="59">
        <f ca="1">HE26+CFM!HE33</f>
        <v>641.12963571356363</v>
      </c>
      <c r="HF43" s="59">
        <f ca="1">HF26+CFM!HF33</f>
        <v>643.98637890878217</v>
      </c>
      <c r="HG43" s="59">
        <f ca="1">HG26+CFM!HG33</f>
        <v>646.85218324782727</v>
      </c>
      <c r="HH43" s="59">
        <f ca="1">HH26+CFM!HH33</f>
        <v>649.72707839451209</v>
      </c>
      <c r="HI43" s="59">
        <f ca="1">HI26+CFM!HI33</f>
        <v>652.61109410977883</v>
      </c>
      <c r="HJ43" s="59">
        <f ca="1">HJ26+CFM!HJ33</f>
        <v>655.50426025200136</v>
      </c>
      <c r="HK43" s="59">
        <f ca="1">HK26+CFM!HK33</f>
        <v>658.40660677728943</v>
      </c>
      <c r="HL43" s="59">
        <f ca="1">HL26+CFM!HL33</f>
        <v>661.3181637398344</v>
      </c>
      <c r="HM43" s="59">
        <f ca="1">HM26+CFM!HM33</f>
        <v>664.23896129220134</v>
      </c>
      <c r="HN43" s="59">
        <f ca="1">HN26+CFM!HN33</f>
        <v>667.16902968567842</v>
      </c>
      <c r="HO43" s="59">
        <f ca="1">HO26+CFM!HO33</f>
        <v>670.10839927059169</v>
      </c>
      <c r="HP43" s="59">
        <f ca="1">HP26+CFM!HP33</f>
        <v>673.05710049662684</v>
      </c>
      <c r="HQ43" s="59">
        <f ca="1">HQ26+CFM!HQ33</f>
        <v>676.01516391313646</v>
      </c>
      <c r="HR43" s="59">
        <f ca="1">HR26+CFM!HR33</f>
        <v>678.98262016950957</v>
      </c>
      <c r="HS43" s="59">
        <f ca="1">HS26+CFM!HS33</f>
        <v>681.95950001544384</v>
      </c>
      <c r="HT43" s="59">
        <f ca="1">HT26+CFM!HT33</f>
        <v>684.94583430132377</v>
      </c>
      <c r="HU43" s="59">
        <f ca="1">HU26+CFM!HU33</f>
        <v>687.94165397853612</v>
      </c>
      <c r="HV43" s="59">
        <f ca="1">HV26+CFM!HV33</f>
        <v>690.94699009977512</v>
      </c>
      <c r="HW43" s="59">
        <f ca="1">HW26+CFM!HW33</f>
        <v>693.96187381941354</v>
      </c>
      <c r="HX43" s="59">
        <f ca="1">HX26+CFM!HX33</f>
        <v>696.98633639379125</v>
      </c>
      <c r="HY43" s="59">
        <f ca="1">HY26+CFM!HY33</f>
        <v>700.02040918158968</v>
      </c>
      <c r="HZ43" s="59">
        <f ca="1">HZ26+CFM!HZ33</f>
        <v>703.06412364413382</v>
      </c>
      <c r="IA43" s="59">
        <f ca="1">IA26+CFM!IA33</f>
        <v>706.11751134578549</v>
      </c>
      <c r="IB43" s="59">
        <f ca="1">IB26+CFM!IB33</f>
        <v>709.18060395419548</v>
      </c>
      <c r="IC43" s="59">
        <f ca="1">IC26+CFM!IC33</f>
        <v>712.2534332407015</v>
      </c>
      <c r="ID43" s="59">
        <f ca="1">ID26+CFM!ID33</f>
        <v>712.34234990736809</v>
      </c>
      <c r="IE43" s="59">
        <f ca="1">IE26+CFM!IE33</f>
        <v>712.43126657403479</v>
      </c>
      <c r="IF43" s="59">
        <f ca="1">IF26+CFM!IF33</f>
        <v>712.5201832407015</v>
      </c>
      <c r="IG43" s="59">
        <f ca="1">IG26+CFM!IG33</f>
        <v>712.60909990736809</v>
      </c>
      <c r="IH43" s="59">
        <f ca="1">IH26+CFM!IH33</f>
        <v>712.69801657403491</v>
      </c>
      <c r="II43" s="59">
        <f ca="1">II26+CFM!II33</f>
        <v>712.7869332407015</v>
      </c>
      <c r="IJ43" s="59">
        <f ca="1">IJ26+CFM!IJ33</f>
        <v>712.87584990736809</v>
      </c>
      <c r="IK43" s="59">
        <f ca="1">IK26+CFM!IK33</f>
        <v>712.96476657403491</v>
      </c>
      <c r="IL43" s="59">
        <f ca="1">IL26+CFM!IL33</f>
        <v>713.05368324069991</v>
      </c>
    </row>
    <row r="44" spans="2:246" ht="12" customHeight="1" x14ac:dyDescent="0.3">
      <c r="B44" s="74" t="s">
        <v>234</v>
      </c>
      <c r="C44" s="13" t="s">
        <v>283</v>
      </c>
      <c r="G44" s="59">
        <f ca="1">SUM(G41:G43)</f>
        <v>891.11657712864587</v>
      </c>
      <c r="H44" s="59">
        <f t="shared" ref="H44:BS44" ca="1" si="56">SUM(H41:H43)</f>
        <v>3332.381348701736</v>
      </c>
      <c r="I44" s="59">
        <f t="shared" ca="1" si="56"/>
        <v>4973.7943147192709</v>
      </c>
      <c r="J44" s="59">
        <f t="shared" ca="1" si="56"/>
        <v>6365.3554751812508</v>
      </c>
      <c r="K44" s="59">
        <f t="shared" ca="1" si="56"/>
        <v>7757.0648300876746</v>
      </c>
      <c r="L44" s="59">
        <f t="shared" ca="1" si="56"/>
        <v>10754.955504438542</v>
      </c>
      <c r="M44" s="59">
        <f t="shared" ca="1" si="56"/>
        <v>11751.660623233854</v>
      </c>
      <c r="N44" s="59">
        <f t="shared" ca="1" si="56"/>
        <v>14789.814561473611</v>
      </c>
      <c r="O44" s="59">
        <f t="shared" ca="1" si="56"/>
        <v>17828.116694157809</v>
      </c>
      <c r="P44" s="59">
        <f t="shared" ca="1" si="56"/>
        <v>22019.932646286459</v>
      </c>
      <c r="Q44" s="59">
        <f t="shared" ca="1" si="56"/>
        <v>30023.53116785955</v>
      </c>
      <c r="R44" s="59">
        <f t="shared" ca="1" si="56"/>
        <v>38977.277883877083</v>
      </c>
      <c r="S44" s="59">
        <f t="shared" ca="1" si="56"/>
        <v>38878.336879553717</v>
      </c>
      <c r="T44" s="59">
        <f t="shared" ca="1" si="56"/>
        <v>38781.93123431797</v>
      </c>
      <c r="U44" s="59">
        <f t="shared" ca="1" si="56"/>
        <v>38688.068571135664</v>
      </c>
      <c r="V44" s="59">
        <f t="shared" ca="1" si="56"/>
        <v>38596.817044418603</v>
      </c>
      <c r="W44" s="59">
        <f t="shared" ca="1" si="56"/>
        <v>38508.184717198055</v>
      </c>
      <c r="X44" s="59">
        <f t="shared" ca="1" si="56"/>
        <v>38422.179678901564</v>
      </c>
      <c r="Y44" s="59">
        <f t="shared" ca="1" si="56"/>
        <v>38338.810045439357</v>
      </c>
      <c r="Z44" s="59">
        <f t="shared" ca="1" si="56"/>
        <v>38258.083959291027</v>
      </c>
      <c r="AA44" s="59">
        <f t="shared" ca="1" si="56"/>
        <v>38180.009589592541</v>
      </c>
      <c r="AB44" s="59">
        <f t="shared" ca="1" si="56"/>
        <v>38104.595132223461</v>
      </c>
      <c r="AC44" s="59">
        <f t="shared" ca="1" si="56"/>
        <v>38031.848809894575</v>
      </c>
      <c r="AD44" s="59">
        <f t="shared" ca="1" si="56"/>
        <v>37961.778872235649</v>
      </c>
      <c r="AE44" s="59">
        <f t="shared" ca="1" si="56"/>
        <v>37894.393595883601</v>
      </c>
      <c r="AF44" s="59">
        <f t="shared" ca="1" si="56"/>
        <v>37829.701284570911</v>
      </c>
      <c r="AG44" s="59">
        <f t="shared" ca="1" si="56"/>
        <v>37767.710269214294</v>
      </c>
      <c r="AH44" s="59">
        <f t="shared" ca="1" si="56"/>
        <v>37708.428908003756</v>
      </c>
      <c r="AI44" s="59">
        <f t="shared" ca="1" si="56"/>
        <v>37651.865586491826</v>
      </c>
      <c r="AJ44" s="59">
        <f t="shared" ca="1" si="56"/>
        <v>37598.028717683133</v>
      </c>
      <c r="AK44" s="59">
        <f t="shared" ca="1" si="56"/>
        <v>37546.926742124313</v>
      </c>
      <c r="AL44" s="59">
        <f t="shared" ca="1" si="56"/>
        <v>37498.568127994142</v>
      </c>
      <c r="AM44" s="59">
        <f t="shared" ca="1" si="56"/>
        <v>37452.961371194033</v>
      </c>
      <c r="AN44" s="59">
        <f t="shared" ca="1" si="56"/>
        <v>37410.114995438737</v>
      </c>
      <c r="AO44" s="59">
        <f t="shared" ca="1" si="56"/>
        <v>37370.03755234745</v>
      </c>
      <c r="AP44" s="59">
        <f t="shared" ca="1" si="56"/>
        <v>37332.737621535154</v>
      </c>
      <c r="AQ44" s="59">
        <f t="shared" ca="1" si="56"/>
        <v>37298.223810704236</v>
      </c>
      <c r="AR44" s="59">
        <f t="shared" ca="1" si="56"/>
        <v>37266.504755736467</v>
      </c>
      <c r="AS44" s="59">
        <f t="shared" ca="1" si="56"/>
        <v>37237.589120785247</v>
      </c>
      <c r="AT44" s="59">
        <f t="shared" ca="1" si="56"/>
        <v>37211.485598368163</v>
      </c>
      <c r="AU44" s="59">
        <f t="shared" ca="1" si="56"/>
        <v>37188.202909459847</v>
      </c>
      <c r="AV44" s="59">
        <f t="shared" ca="1" si="56"/>
        <v>37167.749803585117</v>
      </c>
      <c r="AW44" s="59">
        <f t="shared" ca="1" si="56"/>
        <v>37150.135058912478</v>
      </c>
      <c r="AX44" s="59">
        <f t="shared" ca="1" si="56"/>
        <v>37135.367482347872</v>
      </c>
      <c r="AY44" s="59">
        <f t="shared" ca="1" si="56"/>
        <v>37123.455909628741</v>
      </c>
      <c r="AZ44" s="59">
        <f t="shared" ca="1" si="56"/>
        <v>37114.409205418437</v>
      </c>
      <c r="BA44" s="59">
        <f t="shared" ca="1" si="56"/>
        <v>37108.236263400933</v>
      </c>
      <c r="BB44" s="59">
        <f t="shared" ca="1" si="56"/>
        <v>37104.946006375787</v>
      </c>
      <c r="BC44" s="59">
        <f t="shared" ca="1" si="56"/>
        <v>37277.991046434261</v>
      </c>
      <c r="BD44" s="59">
        <f t="shared" ca="1" si="56"/>
        <v>37453.066519316671</v>
      </c>
      <c r="BE44" s="59">
        <f t="shared" ca="1" si="56"/>
        <v>37630.178732526678</v>
      </c>
      <c r="BF44" s="59">
        <f t="shared" ca="1" si="56"/>
        <v>37809.334014217093</v>
      </c>
      <c r="BG44" s="59">
        <f t="shared" ca="1" si="56"/>
        <v>37990.538713257447</v>
      </c>
      <c r="BH44" s="59">
        <f t="shared" ca="1" si="56"/>
        <v>38173.799199301808</v>
      </c>
      <c r="BI44" s="59">
        <f t="shared" ca="1" si="56"/>
        <v>38359.121862856846</v>
      </c>
      <c r="BJ44" s="59">
        <f t="shared" ca="1" si="56"/>
        <v>38546.513115350084</v>
      </c>
      <c r="BK44" s="59">
        <f t="shared" ca="1" si="56"/>
        <v>38735.979389198386</v>
      </c>
      <c r="BL44" s="59">
        <f t="shared" ca="1" si="56"/>
        <v>38927.527137876677</v>
      </c>
      <c r="BM44" s="59">
        <f t="shared" ca="1" si="56"/>
        <v>39121.16283598687</v>
      </c>
      <c r="BN44" s="59">
        <f t="shared" ca="1" si="56"/>
        <v>39316.892979327065</v>
      </c>
      <c r="BO44" s="59">
        <f t="shared" ca="1" si="56"/>
        <v>39514.724084960893</v>
      </c>
      <c r="BP44" s="59">
        <f t="shared" ca="1" si="56"/>
        <v>39714.662691287165</v>
      </c>
      <c r="BQ44" s="59">
        <f t="shared" ca="1" si="56"/>
        <v>39916.715358109701</v>
      </c>
      <c r="BR44" s="59">
        <f t="shared" ca="1" si="56"/>
        <v>40120.888666707418</v>
      </c>
      <c r="BS44" s="59">
        <f t="shared" ca="1" si="56"/>
        <v>40327.18921990462</v>
      </c>
      <c r="BT44" s="59">
        <f t="shared" ref="BT44:EE44" ca="1" si="57">SUM(BT41:BT43)</f>
        <v>40535.623642141552</v>
      </c>
      <c r="BU44" s="59">
        <f t="shared" ca="1" si="57"/>
        <v>40746.198579545147</v>
      </c>
      <c r="BV44" s="59">
        <f t="shared" ca="1" si="57"/>
        <v>40958.920700000017</v>
      </c>
      <c r="BW44" s="59">
        <f t="shared" ca="1" si="57"/>
        <v>41173.796693219716</v>
      </c>
      <c r="BX44" s="59">
        <f t="shared" ca="1" si="57"/>
        <v>41390.833270818155</v>
      </c>
      <c r="BY44" s="59">
        <f t="shared" ca="1" si="57"/>
        <v>41610.037166381335</v>
      </c>
      <c r="BZ44" s="59">
        <f t="shared" ca="1" si="57"/>
        <v>41831.415135539268</v>
      </c>
      <c r="CA44" s="59">
        <f t="shared" ca="1" si="57"/>
        <v>42054.973956038135</v>
      </c>
      <c r="CB44" s="59">
        <f t="shared" ca="1" si="57"/>
        <v>42260.018550892513</v>
      </c>
      <c r="CC44" s="59">
        <f t="shared" ca="1" si="57"/>
        <v>42466.944123008325</v>
      </c>
      <c r="CD44" s="59">
        <f t="shared" ca="1" si="57"/>
        <v>42675.756539125636</v>
      </c>
      <c r="CE44" s="59">
        <f t="shared" ca="1" si="57"/>
        <v>42886.461685190683</v>
      </c>
      <c r="CF44" s="59">
        <f t="shared" ca="1" si="57"/>
        <v>43099.065466418753</v>
      </c>
      <c r="CG44" s="59">
        <f t="shared" ca="1" si="57"/>
        <v>43313.573807357308</v>
      </c>
      <c r="CH44" s="59">
        <f t="shared" ca="1" si="57"/>
        <v>43529.992651949178</v>
      </c>
      <c r="CI44" s="59">
        <f t="shared" ca="1" si="57"/>
        <v>43748.327963596181</v>
      </c>
      <c r="CJ44" s="59">
        <f t="shared" ca="1" si="57"/>
        <v>43968.585725222707</v>
      </c>
      <c r="CK44" s="59">
        <f t="shared" ca="1" si="57"/>
        <v>44190.771939339706</v>
      </c>
      <c r="CL44" s="59">
        <f t="shared" ca="1" si="57"/>
        <v>44414.892628108792</v>
      </c>
      <c r="CM44" s="59">
        <f t="shared" ca="1" si="57"/>
        <v>44640.953833406551</v>
      </c>
      <c r="CN44" s="59">
        <f t="shared" ca="1" si="57"/>
        <v>44868.96161688913</v>
      </c>
      <c r="CO44" s="59">
        <f t="shared" ca="1" si="57"/>
        <v>45098.922060056924</v>
      </c>
      <c r="CP44" s="59">
        <f t="shared" ca="1" si="57"/>
        <v>45330.841264319606</v>
      </c>
      <c r="CQ44" s="59">
        <f t="shared" ca="1" si="57"/>
        <v>45564.725351061272</v>
      </c>
      <c r="CR44" s="59">
        <f t="shared" ca="1" si="57"/>
        <v>45800.580461705824</v>
      </c>
      <c r="CS44" s="59">
        <f t="shared" ca="1" si="57"/>
        <v>46038.412757782593</v>
      </c>
      <c r="CT44" s="59">
        <f t="shared" ca="1" si="57"/>
        <v>46278.228420992164</v>
      </c>
      <c r="CU44" s="59">
        <f t="shared" ca="1" si="57"/>
        <v>46520.033653272389</v>
      </c>
      <c r="CV44" s="59">
        <f t="shared" ca="1" si="57"/>
        <v>46763.834676864652</v>
      </c>
      <c r="CW44" s="59">
        <f t="shared" ca="1" si="57"/>
        <v>47009.637734380347</v>
      </c>
      <c r="CX44" s="59">
        <f t="shared" ca="1" si="57"/>
        <v>47257.449088867543</v>
      </c>
      <c r="CY44" s="59">
        <f t="shared" ca="1" si="57"/>
        <v>47507.275023877897</v>
      </c>
      <c r="CZ44" s="59">
        <f t="shared" ca="1" si="57"/>
        <v>47759.121843533787</v>
      </c>
      <c r="DA44" s="59">
        <f t="shared" ca="1" si="57"/>
        <v>48012.995872595646</v>
      </c>
      <c r="DB44" s="59">
        <f t="shared" ca="1" si="57"/>
        <v>48268.903456529515</v>
      </c>
      <c r="DC44" s="59">
        <f t="shared" ca="1" si="57"/>
        <v>48526.850961574855</v>
      </c>
      <c r="DD44" s="59">
        <f t="shared" ca="1" si="57"/>
        <v>48786.844774812533</v>
      </c>
      <c r="DE44" s="59">
        <f t="shared" ca="1" si="57"/>
        <v>49048.891304233053</v>
      </c>
      <c r="DF44" s="59">
        <f t="shared" ca="1" si="57"/>
        <v>49312.996978805022</v>
      </c>
      <c r="DG44" s="59">
        <f t="shared" ca="1" si="57"/>
        <v>49579.1682485438</v>
      </c>
      <c r="DH44" s="59">
        <f t="shared" ca="1" si="57"/>
        <v>49847.411584580434</v>
      </c>
      <c r="DI44" s="59">
        <f t="shared" ca="1" si="57"/>
        <v>50117.733479230767</v>
      </c>
      <c r="DJ44" s="59">
        <f t="shared" ca="1" si="57"/>
        <v>50390.14044606479</v>
      </c>
      <c r="DK44" s="59">
        <f t="shared" ca="1" si="57"/>
        <v>50664.639019976239</v>
      </c>
      <c r="DL44" s="59">
        <f t="shared" ca="1" si="57"/>
        <v>50941.235757252376</v>
      </c>
      <c r="DM44" s="59">
        <f t="shared" ca="1" si="57"/>
        <v>51219.937235644051</v>
      </c>
      <c r="DN44" s="59">
        <f t="shared" ca="1" si="57"/>
        <v>51500.750054435957</v>
      </c>
      <c r="DO44" s="59">
        <f t="shared" ca="1" si="57"/>
        <v>51783.680834517123</v>
      </c>
      <c r="DP44" s="59">
        <f t="shared" ca="1" si="57"/>
        <v>52068.736218451653</v>
      </c>
      <c r="DQ44" s="59">
        <f t="shared" ca="1" si="57"/>
        <v>52355.922870549672</v>
      </c>
      <c r="DR44" s="59">
        <f t="shared" ca="1" si="57"/>
        <v>52645.247476938537</v>
      </c>
      <c r="DS44" s="59">
        <f t="shared" ca="1" si="57"/>
        <v>52936.716745634221</v>
      </c>
      <c r="DT44" s="59">
        <f t="shared" ca="1" si="57"/>
        <v>53230.337406613005</v>
      </c>
      <c r="DU44" s="59">
        <f t="shared" ca="1" si="57"/>
        <v>53526.116211883367</v>
      </c>
      <c r="DV44" s="59">
        <f t="shared" ca="1" si="57"/>
        <v>53824.059935558093</v>
      </c>
      <c r="DW44" s="59">
        <f t="shared" ca="1" si="57"/>
        <v>54124.175373926686</v>
      </c>
      <c r="DX44" s="59">
        <f t="shared" ca="1" si="57"/>
        <v>54426.469345527883</v>
      </c>
      <c r="DY44" s="59">
        <f t="shared" ca="1" si="57"/>
        <v>54730.948691222569</v>
      </c>
      <c r="DZ44" s="59">
        <f t="shared" ca="1" si="57"/>
        <v>55037.620274266832</v>
      </c>
      <c r="EA44" s="59">
        <f t="shared" ca="1" si="57"/>
        <v>55346.490980385257</v>
      </c>
      <c r="EB44" s="59">
        <f t="shared" ca="1" si="57"/>
        <v>55657.567717844518</v>
      </c>
      <c r="EC44" s="59">
        <f t="shared" ca="1" si="57"/>
        <v>55970.857417527135</v>
      </c>
      <c r="ED44" s="59">
        <f t="shared" ca="1" si="57"/>
        <v>56286.367033005561</v>
      </c>
      <c r="EE44" s="59">
        <f t="shared" ca="1" si="57"/>
        <v>56604.103540616408</v>
      </c>
      <c r="EF44" s="59">
        <f t="shared" ref="EF44:GQ44" ca="1" si="58">SUM(EF41:EF43)</f>
        <v>56924.073939535017</v>
      </c>
      <c r="EG44" s="59">
        <f t="shared" ca="1" si="58"/>
        <v>57246.285251850211</v>
      </c>
      <c r="EH44" s="59">
        <f t="shared" ca="1" si="58"/>
        <v>57570.744522639317</v>
      </c>
      <c r="EI44" s="59">
        <f t="shared" ca="1" si="58"/>
        <v>58023.659454951143</v>
      </c>
      <c r="EJ44" s="59">
        <f t="shared" ca="1" si="58"/>
        <v>58478.836505158222</v>
      </c>
      <c r="EK44" s="59">
        <f t="shared" ca="1" si="58"/>
        <v>58936.282787755874</v>
      </c>
      <c r="EL44" s="59">
        <f t="shared" ca="1" si="58"/>
        <v>59396.005440530411</v>
      </c>
      <c r="EM44" s="59">
        <f t="shared" ca="1" si="58"/>
        <v>59858.011624635416</v>
      </c>
      <c r="EN44" s="59">
        <f t="shared" ca="1" si="58"/>
        <v>60322.308524668217</v>
      </c>
      <c r="EO44" s="59">
        <f t="shared" ca="1" si="58"/>
        <v>60788.903348746644</v>
      </c>
      <c r="EP44" s="59">
        <f t="shared" ca="1" si="58"/>
        <v>61257.803328586044</v>
      </c>
      <c r="EQ44" s="59">
        <f t="shared" ca="1" si="58"/>
        <v>61729.015719576499</v>
      </c>
      <c r="ER44" s="59">
        <f t="shared" ca="1" si="58"/>
        <v>62202.54780086036</v>
      </c>
      <c r="ES44" s="59">
        <f t="shared" ca="1" si="58"/>
        <v>62678.406875409994</v>
      </c>
      <c r="ET44" s="59">
        <f t="shared" ca="1" si="58"/>
        <v>63156.600270105795</v>
      </c>
      <c r="EU44" s="59">
        <f t="shared" ca="1" si="58"/>
        <v>63637.13533581447</v>
      </c>
      <c r="EV44" s="59">
        <f t="shared" ca="1" si="58"/>
        <v>64120.019447467537</v>
      </c>
      <c r="EW44" s="59">
        <f t="shared" ca="1" si="58"/>
        <v>64605.260004140124</v>
      </c>
      <c r="EX44" s="59">
        <f t="shared" ca="1" si="58"/>
        <v>65092.864429130001</v>
      </c>
      <c r="EY44" s="59">
        <f t="shared" ca="1" si="58"/>
        <v>65582.840170036914</v>
      </c>
      <c r="EZ44" s="59">
        <f t="shared" ca="1" si="58"/>
        <v>66075.194698842053</v>
      </c>
      <c r="FA44" s="59">
        <f t="shared" ca="1" si="58"/>
        <v>66569.935511987991</v>
      </c>
      <c r="FB44" s="59">
        <f t="shared" ca="1" si="58"/>
        <v>67067.070130458669</v>
      </c>
      <c r="FC44" s="59">
        <f t="shared" ca="1" si="58"/>
        <v>67566.606099859782</v>
      </c>
      <c r="FD44" s="59">
        <f t="shared" ca="1" si="58"/>
        <v>68068.550990499367</v>
      </c>
      <c r="FE44" s="59">
        <f t="shared" ca="1" si="58"/>
        <v>68572.912397468666</v>
      </c>
      <c r="FF44" s="59">
        <f t="shared" ca="1" si="58"/>
        <v>69079.697940723345</v>
      </c>
      <c r="FG44" s="59">
        <f t="shared" ca="1" si="58"/>
        <v>69588.915265164731</v>
      </c>
      <c r="FH44" s="59">
        <f t="shared" ca="1" si="58"/>
        <v>70100.572040721614</v>
      </c>
      <c r="FI44" s="59">
        <f t="shared" ca="1" si="58"/>
        <v>70614.675962432157</v>
      </c>
      <c r="FJ44" s="59">
        <f t="shared" ca="1" si="58"/>
        <v>71131.234750525982</v>
      </c>
      <c r="FK44" s="59">
        <f t="shared" ca="1" si="58"/>
        <v>71650.256150506873</v>
      </c>
      <c r="FL44" s="59">
        <f t="shared" ca="1" si="58"/>
        <v>72171.747933235252</v>
      </c>
      <c r="FM44" s="59">
        <f t="shared" ca="1" si="58"/>
        <v>72695.717895011388</v>
      </c>
      <c r="FN44" s="59">
        <f t="shared" ca="1" si="58"/>
        <v>73222.173857658592</v>
      </c>
      <c r="FO44" s="59">
        <f t="shared" ca="1" si="58"/>
        <v>73751.123668606757</v>
      </c>
      <c r="FP44" s="59">
        <f t="shared" ca="1" si="58"/>
        <v>74282.57520097628</v>
      </c>
      <c r="FQ44" s="59">
        <f t="shared" ca="1" si="58"/>
        <v>74816.536353662072</v>
      </c>
      <c r="FR44" s="59">
        <f t="shared" ca="1" si="58"/>
        <v>75353.01505141797</v>
      </c>
      <c r="FS44" s="59">
        <f t="shared" ca="1" si="58"/>
        <v>75892.019244941373</v>
      </c>
      <c r="FT44" s="59">
        <f t="shared" ca="1" si="58"/>
        <v>76433.556910958228</v>
      </c>
      <c r="FU44" s="59">
        <f t="shared" ca="1" si="58"/>
        <v>76977.636052308197</v>
      </c>
      <c r="FV44" s="59">
        <f t="shared" ca="1" si="58"/>
        <v>77524.26469803018</v>
      </c>
      <c r="FW44" s="59">
        <f t="shared" ca="1" si="58"/>
        <v>78073.450903448</v>
      </c>
      <c r="FX44" s="59">
        <f t="shared" ca="1" si="58"/>
        <v>78625.202750256562</v>
      </c>
      <c r="FY44" s="59">
        <f t="shared" ca="1" si="58"/>
        <v>79179.528346608102</v>
      </c>
      <c r="FZ44" s="59">
        <f t="shared" ca="1" si="58"/>
        <v>79736.435827198889</v>
      </c>
      <c r="GA44" s="59">
        <f t="shared" ca="1" si="58"/>
        <v>80295.933353356042</v>
      </c>
      <c r="GB44" s="59">
        <f t="shared" ca="1" si="58"/>
        <v>80858.029113124707</v>
      </c>
      <c r="GC44" s="59">
        <f t="shared" ca="1" si="58"/>
        <v>81422.731321355634</v>
      </c>
      <c r="GD44" s="59">
        <f t="shared" ca="1" si="58"/>
        <v>81990.048219792807</v>
      </c>
      <c r="GE44" s="59">
        <f t="shared" ca="1" si="58"/>
        <v>82559.988077161514</v>
      </c>
      <c r="GF44" s="59">
        <f t="shared" ca="1" si="58"/>
        <v>83132.559189256761</v>
      </c>
      <c r="GG44" s="59">
        <f t="shared" ca="1" si="58"/>
        <v>83707.769879031766</v>
      </c>
      <c r="GH44" s="59">
        <f t="shared" ca="1" si="58"/>
        <v>84285.628496686972</v>
      </c>
      <c r="GI44" s="59">
        <f t="shared" ca="1" si="58"/>
        <v>84866.143419759188</v>
      </c>
      <c r="GJ44" s="59">
        <f t="shared" ca="1" si="58"/>
        <v>85449.323053211134</v>
      </c>
      <c r="GK44" s="59">
        <f t="shared" ca="1" si="58"/>
        <v>86035.175829521104</v>
      </c>
      <c r="GL44" s="59">
        <f t="shared" ca="1" si="58"/>
        <v>86623.710208773235</v>
      </c>
      <c r="GM44" s="59">
        <f t="shared" ca="1" si="58"/>
        <v>87214.934678747697</v>
      </c>
      <c r="GN44" s="59">
        <f t="shared" ca="1" si="58"/>
        <v>87808.857755011501</v>
      </c>
      <c r="GO44" s="59">
        <f t="shared" ca="1" si="58"/>
        <v>88405.487981009355</v>
      </c>
      <c r="GP44" s="59">
        <f t="shared" ca="1" si="58"/>
        <v>89004.833928155029</v>
      </c>
      <c r="GQ44" s="59">
        <f t="shared" ca="1" si="58"/>
        <v>89606.904195922863</v>
      </c>
      <c r="GR44" s="59">
        <f t="shared" ref="GR44:IJ44" ca="1" si="59">SUM(GR41:GR43)</f>
        <v>90211.707411939613</v>
      </c>
      <c r="GS44" s="59">
        <f t="shared" ca="1" si="59"/>
        <v>90819.252232076658</v>
      </c>
      <c r="GT44" s="59">
        <f t="shared" ca="1" si="59"/>
        <v>91429.547340542442</v>
      </c>
      <c r="GU44" s="59">
        <f t="shared" ca="1" si="59"/>
        <v>92042.601449975278</v>
      </c>
      <c r="GV44" s="59">
        <f t="shared" ca="1" si="59"/>
        <v>92658.423301536299</v>
      </c>
      <c r="GW44" s="59">
        <f t="shared" ca="1" si="59"/>
        <v>93277.021665003049</v>
      </c>
      <c r="GX44" s="59">
        <f t="shared" ca="1" si="59"/>
        <v>93898.405338862955</v>
      </c>
      <c r="GY44" s="59">
        <f t="shared" ca="1" si="59"/>
        <v>94522.58315040743</v>
      </c>
      <c r="GZ44" s="59">
        <f t="shared" ca="1" si="59"/>
        <v>95149.563955826146</v>
      </c>
      <c r="HA44" s="59">
        <f t="shared" ca="1" si="59"/>
        <v>95779.356640301616</v>
      </c>
      <c r="HB44" s="59">
        <f t="shared" ca="1" si="59"/>
        <v>96411.97011810416</v>
      </c>
      <c r="HC44" s="59">
        <f t="shared" ca="1" si="59"/>
        <v>97047.41333268708</v>
      </c>
      <c r="HD44" s="59">
        <f t="shared" ca="1" si="59"/>
        <v>97685.695256782186</v>
      </c>
      <c r="HE44" s="59">
        <f t="shared" ca="1" si="59"/>
        <v>98326.82489249573</v>
      </c>
      <c r="HF44" s="59">
        <f t="shared" ca="1" si="59"/>
        <v>98970.811271404527</v>
      </c>
      <c r="HG44" s="59">
        <f t="shared" ca="1" si="59"/>
        <v>99617.663454652356</v>
      </c>
      <c r="HH44" s="59">
        <f t="shared" ca="1" si="59"/>
        <v>100267.39053304687</v>
      </c>
      <c r="HI44" s="59">
        <f t="shared" ca="1" si="59"/>
        <v>100920.00162715664</v>
      </c>
      <c r="HJ44" s="59">
        <f t="shared" ca="1" si="59"/>
        <v>101575.50588740865</v>
      </c>
      <c r="HK44" s="59">
        <f t="shared" ca="1" si="59"/>
        <v>102233.91249418595</v>
      </c>
      <c r="HL44" s="59">
        <f t="shared" ca="1" si="59"/>
        <v>102895.23065792577</v>
      </c>
      <c r="HM44" s="59">
        <f t="shared" ca="1" si="59"/>
        <v>103559.46961921797</v>
      </c>
      <c r="HN44" s="59">
        <f t="shared" ca="1" si="59"/>
        <v>104226.63864890365</v>
      </c>
      <c r="HO44" s="59">
        <f t="shared" ca="1" si="59"/>
        <v>104896.74704817425</v>
      </c>
      <c r="HP44" s="59">
        <f t="shared" ca="1" si="59"/>
        <v>105569.80414867087</v>
      </c>
      <c r="HQ44" s="59">
        <f t="shared" ca="1" si="59"/>
        <v>106245.819312584</v>
      </c>
      <c r="HR44" s="59">
        <f t="shared" ca="1" si="59"/>
        <v>106924.80193275351</v>
      </c>
      <c r="HS44" s="59">
        <f t="shared" ca="1" si="59"/>
        <v>107606.76143276897</v>
      </c>
      <c r="HT44" s="59">
        <f t="shared" ca="1" si="59"/>
        <v>108291.70726707028</v>
      </c>
      <c r="HU44" s="59">
        <f t="shared" ca="1" si="59"/>
        <v>108979.64892104881</v>
      </c>
      <c r="HV44" s="59">
        <f t="shared" ca="1" si="59"/>
        <v>109670.5959111486</v>
      </c>
      <c r="HW44" s="59">
        <f t="shared" ca="1" si="59"/>
        <v>110364.557784968</v>
      </c>
      <c r="HX44" s="59">
        <f t="shared" ca="1" si="59"/>
        <v>111061.54412136179</v>
      </c>
      <c r="HY44" s="59">
        <f t="shared" ca="1" si="59"/>
        <v>111761.56453054339</v>
      </c>
      <c r="HZ44" s="59">
        <f t="shared" ca="1" si="59"/>
        <v>112464.6286541875</v>
      </c>
      <c r="IA44" s="59">
        <f t="shared" ca="1" si="59"/>
        <v>113170.7461655333</v>
      </c>
      <c r="IB44" s="59">
        <f t="shared" ca="1" si="59"/>
        <v>113879.92676948749</v>
      </c>
      <c r="IC44" s="59">
        <f t="shared" ca="1" si="59"/>
        <v>114592.18020272821</v>
      </c>
      <c r="ID44" s="59">
        <f t="shared" ca="1" si="59"/>
        <v>115304.52255263556</v>
      </c>
      <c r="IE44" s="59">
        <f t="shared" ca="1" si="59"/>
        <v>116016.95381920961</v>
      </c>
      <c r="IF44" s="59">
        <f t="shared" ca="1" si="59"/>
        <v>116729.4740024503</v>
      </c>
      <c r="IG44" s="59">
        <f t="shared" ca="1" si="59"/>
        <v>117442.08310235766</v>
      </c>
      <c r="IH44" s="59">
        <f t="shared" ca="1" si="59"/>
        <v>118154.7811189317</v>
      </c>
      <c r="II44" s="59">
        <f t="shared" ca="1" si="59"/>
        <v>118867.56805217241</v>
      </c>
      <c r="IJ44" s="59">
        <f t="shared" ca="1" si="59"/>
        <v>119580.44390207977</v>
      </c>
      <c r="IK44" s="59">
        <f ca="1">SUM(IK41:IK43)</f>
        <v>120293.40866865381</v>
      </c>
      <c r="IL44" s="59">
        <f ca="1">SUM(IL41:IL43)</f>
        <v>121006.4623518945</v>
      </c>
    </row>
    <row r="45" spans="2:246" ht="12" customHeight="1" x14ac:dyDescent="0.3">
      <c r="B45" s="4" t="s">
        <v>49</v>
      </c>
      <c r="C45" s="13" t="s">
        <v>283</v>
      </c>
      <c r="G45" s="59">
        <f ca="1">Debt!G12</f>
        <v>0</v>
      </c>
      <c r="H45" s="59">
        <f ca="1">Debt!H12</f>
        <v>0</v>
      </c>
      <c r="I45" s="59">
        <f ca="1">Debt!I12</f>
        <v>0</v>
      </c>
      <c r="J45" s="59">
        <f ca="1">Debt!J12</f>
        <v>0</v>
      </c>
      <c r="K45" s="59">
        <f ca="1">Debt!K12</f>
        <v>0</v>
      </c>
      <c r="L45" s="59">
        <f ca="1">Debt!L12</f>
        <v>0</v>
      </c>
      <c r="M45" s="59">
        <f ca="1">Debt!M12</f>
        <v>0</v>
      </c>
      <c r="N45" s="59">
        <f ca="1">Debt!N12</f>
        <v>0</v>
      </c>
      <c r="O45" s="59">
        <f ca="1">Debt!O12</f>
        <v>0</v>
      </c>
      <c r="P45" s="59">
        <f ca="1">Debt!P12</f>
        <v>0</v>
      </c>
      <c r="Q45" s="59">
        <f ca="1">Debt!Q12</f>
        <v>0</v>
      </c>
      <c r="R45" s="59">
        <f ca="1">Debt!R12</f>
        <v>0</v>
      </c>
      <c r="S45" s="59">
        <f ca="1">Debt!S12</f>
        <v>0</v>
      </c>
      <c r="T45" s="59">
        <f ca="1">Debt!T12</f>
        <v>0</v>
      </c>
      <c r="U45" s="59">
        <f ca="1">Debt!U12</f>
        <v>0</v>
      </c>
      <c r="V45" s="59">
        <f ca="1">Debt!V12</f>
        <v>0</v>
      </c>
      <c r="W45" s="59">
        <f ca="1">Debt!W12</f>
        <v>0</v>
      </c>
      <c r="X45" s="59">
        <f ca="1">Debt!X12</f>
        <v>0</v>
      </c>
      <c r="Y45" s="59">
        <f ca="1">Debt!Y12</f>
        <v>0</v>
      </c>
      <c r="Z45" s="59">
        <f ca="1">Debt!Z12</f>
        <v>0</v>
      </c>
      <c r="AA45" s="59">
        <f ca="1">Debt!AA12</f>
        <v>0</v>
      </c>
      <c r="AB45" s="59">
        <f ca="1">Debt!AB12</f>
        <v>0</v>
      </c>
      <c r="AC45" s="59">
        <f ca="1">Debt!AC12</f>
        <v>0</v>
      </c>
      <c r="AD45" s="59">
        <f ca="1">Debt!AD12</f>
        <v>0</v>
      </c>
      <c r="AE45" s="59">
        <f ca="1">Debt!AE12</f>
        <v>0</v>
      </c>
      <c r="AF45" s="59">
        <f ca="1">Debt!AF12</f>
        <v>0</v>
      </c>
      <c r="AG45" s="59">
        <f ca="1">Debt!AG12</f>
        <v>0</v>
      </c>
      <c r="AH45" s="59">
        <f ca="1">Debt!AH12</f>
        <v>0</v>
      </c>
      <c r="AI45" s="59">
        <f ca="1">Debt!AI12</f>
        <v>0</v>
      </c>
      <c r="AJ45" s="59">
        <f ca="1">Debt!AJ12</f>
        <v>0</v>
      </c>
      <c r="AK45" s="59">
        <f ca="1">Debt!AK12</f>
        <v>0</v>
      </c>
      <c r="AL45" s="59">
        <f ca="1">Debt!AL12</f>
        <v>0</v>
      </c>
      <c r="AM45" s="59">
        <f ca="1">Debt!AM12</f>
        <v>0</v>
      </c>
      <c r="AN45" s="59">
        <f ca="1">Debt!AN12</f>
        <v>0</v>
      </c>
      <c r="AO45" s="59">
        <f ca="1">Debt!AO12</f>
        <v>0</v>
      </c>
      <c r="AP45" s="59">
        <f ca="1">Debt!AP12</f>
        <v>0</v>
      </c>
      <c r="AQ45" s="59">
        <f ca="1">Debt!AQ12</f>
        <v>0</v>
      </c>
      <c r="AR45" s="59">
        <f ca="1">Debt!AR12</f>
        <v>0</v>
      </c>
      <c r="AS45" s="59">
        <f ca="1">Debt!AS12</f>
        <v>0</v>
      </c>
      <c r="AT45" s="59">
        <f ca="1">Debt!AT12</f>
        <v>0</v>
      </c>
      <c r="AU45" s="59">
        <f ca="1">Debt!AU12</f>
        <v>0</v>
      </c>
      <c r="AV45" s="59">
        <f ca="1">Debt!AV12</f>
        <v>0</v>
      </c>
      <c r="AW45" s="59">
        <f ca="1">Debt!AW12</f>
        <v>0</v>
      </c>
      <c r="AX45" s="59">
        <f ca="1">Debt!AX12</f>
        <v>0</v>
      </c>
      <c r="AY45" s="59">
        <f ca="1">Debt!AY12</f>
        <v>0</v>
      </c>
      <c r="AZ45" s="59">
        <f ca="1">Debt!AZ12</f>
        <v>0</v>
      </c>
      <c r="BA45" s="59">
        <f ca="1">Debt!BA12</f>
        <v>0</v>
      </c>
      <c r="BB45" s="59">
        <f ca="1">Debt!BB12</f>
        <v>0</v>
      </c>
      <c r="BC45" s="59">
        <f ca="1">Debt!BC12</f>
        <v>0</v>
      </c>
      <c r="BD45" s="59">
        <f ca="1">Debt!BD12</f>
        <v>0</v>
      </c>
      <c r="BE45" s="59">
        <f ca="1">Debt!BE12</f>
        <v>0</v>
      </c>
      <c r="BF45" s="59">
        <f ca="1">Debt!BF12</f>
        <v>0</v>
      </c>
      <c r="BG45" s="59">
        <f ca="1">Debt!BG12</f>
        <v>0</v>
      </c>
      <c r="BH45" s="59">
        <f ca="1">Debt!BH12</f>
        <v>0</v>
      </c>
      <c r="BI45" s="59">
        <f ca="1">Debt!BI12</f>
        <v>0</v>
      </c>
      <c r="BJ45" s="59">
        <f ca="1">Debt!BJ12</f>
        <v>0</v>
      </c>
      <c r="BK45" s="59">
        <f ca="1">Debt!BK12</f>
        <v>0</v>
      </c>
      <c r="BL45" s="59">
        <f ca="1">Debt!BL12</f>
        <v>0</v>
      </c>
      <c r="BM45" s="59">
        <f ca="1">Debt!BM12</f>
        <v>0</v>
      </c>
      <c r="BN45" s="59">
        <f ca="1">Debt!BN12</f>
        <v>0</v>
      </c>
      <c r="BO45" s="59">
        <f ca="1">Debt!BO12</f>
        <v>0</v>
      </c>
      <c r="BP45" s="59">
        <f ca="1">Debt!BP12</f>
        <v>0</v>
      </c>
      <c r="BQ45" s="59">
        <f ca="1">Debt!BQ12</f>
        <v>0</v>
      </c>
      <c r="BR45" s="59">
        <f ca="1">Debt!BR12</f>
        <v>0</v>
      </c>
      <c r="BS45" s="59">
        <f ca="1">Debt!BS12</f>
        <v>0</v>
      </c>
      <c r="BT45" s="59">
        <f ca="1">Debt!BT12</f>
        <v>0</v>
      </c>
      <c r="BU45" s="59">
        <f ca="1">Debt!BU12</f>
        <v>0</v>
      </c>
      <c r="BV45" s="59">
        <f ca="1">Debt!BV12</f>
        <v>0</v>
      </c>
      <c r="BW45" s="59">
        <f ca="1">Debt!BW12</f>
        <v>0</v>
      </c>
      <c r="BX45" s="59">
        <f ca="1">Debt!BX12</f>
        <v>0</v>
      </c>
      <c r="BY45" s="59">
        <f ca="1">Debt!BY12</f>
        <v>0</v>
      </c>
      <c r="BZ45" s="59">
        <f ca="1">Debt!BZ12</f>
        <v>0</v>
      </c>
      <c r="CA45" s="59">
        <f ca="1">Debt!CA12</f>
        <v>0</v>
      </c>
      <c r="CB45" s="59">
        <f ca="1">Debt!CB12</f>
        <v>0</v>
      </c>
      <c r="CC45" s="59">
        <f ca="1">Debt!CC12</f>
        <v>0</v>
      </c>
      <c r="CD45" s="59">
        <f ca="1">Debt!CD12</f>
        <v>0</v>
      </c>
      <c r="CE45" s="59">
        <f ca="1">Debt!CE12</f>
        <v>0</v>
      </c>
      <c r="CF45" s="59">
        <f ca="1">Debt!CF12</f>
        <v>0</v>
      </c>
      <c r="CG45" s="59">
        <f ca="1">Debt!CG12</f>
        <v>0</v>
      </c>
      <c r="CH45" s="59">
        <f ca="1">Debt!CH12</f>
        <v>0</v>
      </c>
      <c r="CI45" s="59">
        <f ca="1">Debt!CI12</f>
        <v>0</v>
      </c>
      <c r="CJ45" s="59">
        <f ca="1">Debt!CJ12</f>
        <v>0</v>
      </c>
      <c r="CK45" s="59">
        <f ca="1">Debt!CK12</f>
        <v>0</v>
      </c>
      <c r="CL45" s="59">
        <f ca="1">Debt!CL12</f>
        <v>0</v>
      </c>
      <c r="CM45" s="59">
        <f ca="1">Debt!CM12</f>
        <v>0</v>
      </c>
      <c r="CN45" s="59">
        <f ca="1">Debt!CN12</f>
        <v>0</v>
      </c>
      <c r="CO45" s="59">
        <f ca="1">Debt!CO12</f>
        <v>0</v>
      </c>
      <c r="CP45" s="59">
        <f ca="1">Debt!CP12</f>
        <v>0</v>
      </c>
      <c r="CQ45" s="59">
        <f ca="1">Debt!CQ12</f>
        <v>0</v>
      </c>
      <c r="CR45" s="59">
        <f ca="1">Debt!CR12</f>
        <v>0</v>
      </c>
      <c r="CS45" s="59">
        <f ca="1">Debt!CS12</f>
        <v>0</v>
      </c>
      <c r="CT45" s="59">
        <f ca="1">Debt!CT12</f>
        <v>0</v>
      </c>
      <c r="CU45" s="59">
        <f ca="1">Debt!CU12</f>
        <v>0</v>
      </c>
      <c r="CV45" s="59">
        <f ca="1">Debt!CV12</f>
        <v>0</v>
      </c>
      <c r="CW45" s="59">
        <f ca="1">Debt!CW12</f>
        <v>0</v>
      </c>
      <c r="CX45" s="59">
        <f ca="1">Debt!CX12</f>
        <v>0</v>
      </c>
      <c r="CY45" s="59">
        <f ca="1">Debt!CY12</f>
        <v>0</v>
      </c>
      <c r="CZ45" s="59">
        <f ca="1">Debt!CZ12</f>
        <v>0</v>
      </c>
      <c r="DA45" s="59">
        <f ca="1">Debt!DA12</f>
        <v>0</v>
      </c>
      <c r="DB45" s="59">
        <f ca="1">Debt!DB12</f>
        <v>0</v>
      </c>
      <c r="DC45" s="59">
        <f ca="1">Debt!DC12</f>
        <v>0</v>
      </c>
      <c r="DD45" s="59">
        <f ca="1">Debt!DD12</f>
        <v>0</v>
      </c>
      <c r="DE45" s="59">
        <f ca="1">Debt!DE12</f>
        <v>0</v>
      </c>
      <c r="DF45" s="59">
        <f ca="1">Debt!DF12</f>
        <v>0</v>
      </c>
      <c r="DG45" s="59">
        <f ca="1">Debt!DG12</f>
        <v>0</v>
      </c>
      <c r="DH45" s="59">
        <f ca="1">Debt!DH12</f>
        <v>0</v>
      </c>
      <c r="DI45" s="59">
        <f ca="1">Debt!DI12</f>
        <v>0</v>
      </c>
      <c r="DJ45" s="59">
        <f ca="1">Debt!DJ12</f>
        <v>0</v>
      </c>
      <c r="DK45" s="59">
        <f ca="1">Debt!DK12</f>
        <v>0</v>
      </c>
      <c r="DL45" s="59">
        <f ca="1">Debt!DL12</f>
        <v>0</v>
      </c>
      <c r="DM45" s="59">
        <f ca="1">Debt!DM12</f>
        <v>0</v>
      </c>
      <c r="DN45" s="59">
        <f ca="1">Debt!DN12</f>
        <v>0</v>
      </c>
      <c r="DO45" s="59">
        <f ca="1">Debt!DO12</f>
        <v>0</v>
      </c>
      <c r="DP45" s="59">
        <f ca="1">Debt!DP12</f>
        <v>0</v>
      </c>
      <c r="DQ45" s="59">
        <f ca="1">Debt!DQ12</f>
        <v>0</v>
      </c>
      <c r="DR45" s="59">
        <f ca="1">Debt!DR12</f>
        <v>0</v>
      </c>
      <c r="DS45" s="59">
        <f ca="1">Debt!DS12</f>
        <v>0</v>
      </c>
      <c r="DT45" s="59">
        <f ca="1">Debt!DT12</f>
        <v>0</v>
      </c>
      <c r="DU45" s="59">
        <f ca="1">Debt!DU12</f>
        <v>0</v>
      </c>
      <c r="DV45" s="59">
        <f ca="1">Debt!DV12</f>
        <v>0</v>
      </c>
      <c r="DW45" s="59">
        <f ca="1">Debt!DW12</f>
        <v>0</v>
      </c>
      <c r="DX45" s="59">
        <f ca="1">Debt!DX12</f>
        <v>0</v>
      </c>
      <c r="DY45" s="59">
        <f ca="1">Debt!DY12</f>
        <v>0</v>
      </c>
      <c r="DZ45" s="59">
        <f ca="1">Debt!DZ12</f>
        <v>0</v>
      </c>
      <c r="EA45" s="59">
        <f ca="1">Debt!EA12</f>
        <v>0</v>
      </c>
      <c r="EB45" s="59">
        <f ca="1">Debt!EB12</f>
        <v>0</v>
      </c>
      <c r="EC45" s="59">
        <f ca="1">Debt!EC12</f>
        <v>0</v>
      </c>
      <c r="ED45" s="59">
        <f ca="1">Debt!ED12</f>
        <v>0</v>
      </c>
      <c r="EE45" s="59">
        <f ca="1">Debt!EE12</f>
        <v>0</v>
      </c>
      <c r="EF45" s="59">
        <f ca="1">Debt!EF12</f>
        <v>0</v>
      </c>
      <c r="EG45" s="59">
        <f ca="1">Debt!EG12</f>
        <v>0</v>
      </c>
      <c r="EH45" s="59">
        <f ca="1">Debt!EH12</f>
        <v>0</v>
      </c>
      <c r="EI45" s="59">
        <f ca="1">Debt!EI12</f>
        <v>0</v>
      </c>
      <c r="EJ45" s="59">
        <f ca="1">Debt!EJ12</f>
        <v>0</v>
      </c>
      <c r="EK45" s="59">
        <f ca="1">Debt!EK12</f>
        <v>0</v>
      </c>
      <c r="EL45" s="59">
        <f ca="1">Debt!EL12</f>
        <v>0</v>
      </c>
      <c r="EM45" s="59">
        <f ca="1">Debt!EM12</f>
        <v>0</v>
      </c>
      <c r="EN45" s="59">
        <f ca="1">Debt!EN12</f>
        <v>0</v>
      </c>
      <c r="EO45" s="59">
        <f ca="1">Debt!EO12</f>
        <v>0</v>
      </c>
      <c r="EP45" s="59">
        <f ca="1">Debt!EP12</f>
        <v>0</v>
      </c>
      <c r="EQ45" s="59">
        <f ca="1">Debt!EQ12</f>
        <v>0</v>
      </c>
      <c r="ER45" s="59">
        <f ca="1">Debt!ER12</f>
        <v>0</v>
      </c>
      <c r="ES45" s="59">
        <f ca="1">Debt!ES12</f>
        <v>0</v>
      </c>
      <c r="ET45" s="59">
        <f ca="1">Debt!ET12</f>
        <v>0</v>
      </c>
      <c r="EU45" s="59">
        <f ca="1">Debt!EU12</f>
        <v>0</v>
      </c>
      <c r="EV45" s="59">
        <f ca="1">Debt!EV12</f>
        <v>0</v>
      </c>
      <c r="EW45" s="59">
        <f ca="1">Debt!EW12</f>
        <v>0</v>
      </c>
      <c r="EX45" s="59">
        <f ca="1">Debt!EX12</f>
        <v>0</v>
      </c>
      <c r="EY45" s="59">
        <f ca="1">Debt!EY12</f>
        <v>0</v>
      </c>
      <c r="EZ45" s="59">
        <f ca="1">Debt!EZ12</f>
        <v>0</v>
      </c>
      <c r="FA45" s="59">
        <f ca="1">Debt!FA12</f>
        <v>0</v>
      </c>
      <c r="FB45" s="59">
        <f ca="1">Debt!FB12</f>
        <v>0</v>
      </c>
      <c r="FC45" s="59">
        <f ca="1">Debt!FC12</f>
        <v>0</v>
      </c>
      <c r="FD45" s="59">
        <f ca="1">Debt!FD12</f>
        <v>0</v>
      </c>
      <c r="FE45" s="59">
        <f ca="1">Debt!FE12</f>
        <v>0</v>
      </c>
      <c r="FF45" s="59">
        <f ca="1">Debt!FF12</f>
        <v>0</v>
      </c>
      <c r="FG45" s="59">
        <f ca="1">Debt!FG12</f>
        <v>0</v>
      </c>
      <c r="FH45" s="59">
        <f ca="1">Debt!FH12</f>
        <v>0</v>
      </c>
      <c r="FI45" s="59">
        <f ca="1">Debt!FI12</f>
        <v>0</v>
      </c>
      <c r="FJ45" s="59">
        <f ca="1">Debt!FJ12</f>
        <v>0</v>
      </c>
      <c r="FK45" s="59">
        <f ca="1">Debt!FK12</f>
        <v>0</v>
      </c>
      <c r="FL45" s="59">
        <f ca="1">Debt!FL12</f>
        <v>0</v>
      </c>
      <c r="FM45" s="59">
        <f ca="1">Debt!FM12</f>
        <v>0</v>
      </c>
      <c r="FN45" s="59">
        <f ca="1">Debt!FN12</f>
        <v>0</v>
      </c>
      <c r="FO45" s="59">
        <f ca="1">Debt!FO12</f>
        <v>0</v>
      </c>
      <c r="FP45" s="59">
        <f ca="1">Debt!FP12</f>
        <v>0</v>
      </c>
      <c r="FQ45" s="59">
        <f ca="1">Debt!FQ12</f>
        <v>0</v>
      </c>
      <c r="FR45" s="59">
        <f ca="1">Debt!FR12</f>
        <v>0</v>
      </c>
      <c r="FS45" s="59">
        <f ca="1">Debt!FS12</f>
        <v>0</v>
      </c>
      <c r="FT45" s="59">
        <f ca="1">Debt!FT12</f>
        <v>0</v>
      </c>
      <c r="FU45" s="59">
        <f ca="1">Debt!FU12</f>
        <v>0</v>
      </c>
      <c r="FV45" s="59">
        <f ca="1">Debt!FV12</f>
        <v>0</v>
      </c>
      <c r="FW45" s="59">
        <f ca="1">Debt!FW12</f>
        <v>0</v>
      </c>
      <c r="FX45" s="59">
        <f ca="1">Debt!FX12</f>
        <v>0</v>
      </c>
      <c r="FY45" s="59">
        <f ca="1">Debt!FY12</f>
        <v>0</v>
      </c>
      <c r="FZ45" s="59">
        <f ca="1">Debt!FZ12</f>
        <v>0</v>
      </c>
      <c r="GA45" s="59">
        <f ca="1">Debt!GA12</f>
        <v>0</v>
      </c>
      <c r="GB45" s="59">
        <f ca="1">Debt!GB12</f>
        <v>0</v>
      </c>
      <c r="GC45" s="59">
        <f ca="1">Debt!GC12</f>
        <v>0</v>
      </c>
      <c r="GD45" s="59">
        <f ca="1">Debt!GD12</f>
        <v>0</v>
      </c>
      <c r="GE45" s="59">
        <f ca="1">Debt!GE12</f>
        <v>0</v>
      </c>
      <c r="GF45" s="59">
        <f ca="1">Debt!GF12</f>
        <v>0</v>
      </c>
      <c r="GG45" s="59">
        <f ca="1">Debt!GG12</f>
        <v>0</v>
      </c>
      <c r="GH45" s="59">
        <f ca="1">Debt!GH12</f>
        <v>0</v>
      </c>
      <c r="GI45" s="59">
        <f ca="1">Debt!GI12</f>
        <v>0</v>
      </c>
      <c r="GJ45" s="59">
        <f ca="1">Debt!GJ12</f>
        <v>0</v>
      </c>
      <c r="GK45" s="59">
        <f ca="1">Debt!GK12</f>
        <v>0</v>
      </c>
      <c r="GL45" s="59">
        <f ca="1">Debt!GL12</f>
        <v>0</v>
      </c>
      <c r="GM45" s="59">
        <f ca="1">Debt!GM12</f>
        <v>0</v>
      </c>
      <c r="GN45" s="59">
        <f ca="1">Debt!GN12</f>
        <v>0</v>
      </c>
      <c r="GO45" s="59">
        <f ca="1">Debt!GO12</f>
        <v>0</v>
      </c>
      <c r="GP45" s="59">
        <f ca="1">Debt!GP12</f>
        <v>0</v>
      </c>
      <c r="GQ45" s="59">
        <f ca="1">Debt!GQ12</f>
        <v>0</v>
      </c>
      <c r="GR45" s="59">
        <f ca="1">Debt!GR12</f>
        <v>0</v>
      </c>
      <c r="GS45" s="59">
        <f ca="1">Debt!GS12</f>
        <v>0</v>
      </c>
      <c r="GT45" s="59">
        <f ca="1">Debt!GT12</f>
        <v>0</v>
      </c>
      <c r="GU45" s="59">
        <f ca="1">Debt!GU12</f>
        <v>0</v>
      </c>
      <c r="GV45" s="59">
        <f ca="1">Debt!GV12</f>
        <v>0</v>
      </c>
      <c r="GW45" s="59">
        <f ca="1">Debt!GW12</f>
        <v>0</v>
      </c>
      <c r="GX45" s="59">
        <f ca="1">Debt!GX12</f>
        <v>0</v>
      </c>
      <c r="GY45" s="59">
        <f ca="1">Debt!GY12</f>
        <v>0</v>
      </c>
      <c r="GZ45" s="59">
        <f ca="1">Debt!GZ12</f>
        <v>0</v>
      </c>
      <c r="HA45" s="59">
        <f ca="1">Debt!HA12</f>
        <v>0</v>
      </c>
      <c r="HB45" s="59">
        <f ca="1">Debt!HB12</f>
        <v>0</v>
      </c>
      <c r="HC45" s="59">
        <f ca="1">Debt!HC12</f>
        <v>0</v>
      </c>
      <c r="HD45" s="59">
        <f ca="1">Debt!HD12</f>
        <v>0</v>
      </c>
      <c r="HE45" s="59">
        <f ca="1">Debt!HE12</f>
        <v>0</v>
      </c>
      <c r="HF45" s="59">
        <f ca="1">Debt!HF12</f>
        <v>0</v>
      </c>
      <c r="HG45" s="59">
        <f ca="1">Debt!HG12</f>
        <v>0</v>
      </c>
      <c r="HH45" s="59">
        <f ca="1">Debt!HH12</f>
        <v>0</v>
      </c>
      <c r="HI45" s="59">
        <f ca="1">Debt!HI12</f>
        <v>0</v>
      </c>
      <c r="HJ45" s="59">
        <f ca="1">Debt!HJ12</f>
        <v>0</v>
      </c>
      <c r="HK45" s="59">
        <f ca="1">Debt!HK12</f>
        <v>0</v>
      </c>
      <c r="HL45" s="59">
        <f ca="1">Debt!HL12</f>
        <v>0</v>
      </c>
      <c r="HM45" s="59">
        <f ca="1">Debt!HM12</f>
        <v>0</v>
      </c>
      <c r="HN45" s="59">
        <f ca="1">Debt!HN12</f>
        <v>0</v>
      </c>
      <c r="HO45" s="59">
        <f ca="1">Debt!HO12</f>
        <v>0</v>
      </c>
      <c r="HP45" s="59">
        <f ca="1">Debt!HP12</f>
        <v>0</v>
      </c>
      <c r="HQ45" s="59">
        <f ca="1">Debt!HQ12</f>
        <v>0</v>
      </c>
      <c r="HR45" s="59">
        <f ca="1">Debt!HR12</f>
        <v>0</v>
      </c>
      <c r="HS45" s="59">
        <f ca="1">Debt!HS12</f>
        <v>0</v>
      </c>
      <c r="HT45" s="59">
        <f ca="1">Debt!HT12</f>
        <v>0</v>
      </c>
      <c r="HU45" s="59">
        <f ca="1">Debt!HU12</f>
        <v>0</v>
      </c>
      <c r="HV45" s="59">
        <f ca="1">Debt!HV12</f>
        <v>0</v>
      </c>
      <c r="HW45" s="59">
        <f ca="1">Debt!HW12</f>
        <v>0</v>
      </c>
      <c r="HX45" s="59">
        <f ca="1">Debt!HX12</f>
        <v>0</v>
      </c>
      <c r="HY45" s="59">
        <f ca="1">Debt!HY12</f>
        <v>0</v>
      </c>
      <c r="HZ45" s="59">
        <f ca="1">Debt!HZ12</f>
        <v>0</v>
      </c>
      <c r="IA45" s="59">
        <f ca="1">Debt!IA12</f>
        <v>0</v>
      </c>
      <c r="IB45" s="59">
        <f ca="1">Debt!IB12</f>
        <v>0</v>
      </c>
      <c r="IC45" s="59">
        <f ca="1">Debt!IC12</f>
        <v>0</v>
      </c>
      <c r="ID45" s="59">
        <f ca="1">Debt!ID12</f>
        <v>0</v>
      </c>
      <c r="IE45" s="59">
        <f ca="1">Debt!IE12</f>
        <v>0</v>
      </c>
      <c r="IF45" s="59">
        <f ca="1">Debt!IF12</f>
        <v>0</v>
      </c>
      <c r="IG45" s="59">
        <f ca="1">Debt!IG12</f>
        <v>0</v>
      </c>
      <c r="IH45" s="59">
        <f ca="1">Debt!IH12</f>
        <v>0</v>
      </c>
      <c r="II45" s="59">
        <f ca="1">Debt!II12</f>
        <v>0</v>
      </c>
      <c r="IJ45" s="59">
        <f ca="1">Debt!IJ12</f>
        <v>0</v>
      </c>
      <c r="IK45" s="59">
        <f ca="1">Debt!IK12</f>
        <v>0</v>
      </c>
      <c r="IL45" s="59">
        <f ca="1">Debt!IL12</f>
        <v>0</v>
      </c>
    </row>
    <row r="46" spans="2:246" ht="12" customHeight="1" x14ac:dyDescent="0.3">
      <c r="B46" s="4" t="s">
        <v>235</v>
      </c>
      <c r="C46" s="13" t="s">
        <v>283</v>
      </c>
      <c r="G46" s="59">
        <f>Debt!G27</f>
        <v>0</v>
      </c>
      <c r="H46" s="59">
        <f>Debt!H27</f>
        <v>0</v>
      </c>
      <c r="I46" s="59">
        <f>Debt!I27</f>
        <v>0</v>
      </c>
      <c r="J46" s="59">
        <f>Debt!J27</f>
        <v>0</v>
      </c>
      <c r="K46" s="59">
        <f>Debt!K27</f>
        <v>0</v>
      </c>
      <c r="L46" s="59">
        <f>Debt!L27</f>
        <v>0</v>
      </c>
      <c r="M46" s="59">
        <f>Debt!M27</f>
        <v>0</v>
      </c>
      <c r="N46" s="59">
        <f>Debt!N27</f>
        <v>0</v>
      </c>
      <c r="O46" s="59">
        <f>Debt!O27</f>
        <v>0</v>
      </c>
      <c r="P46" s="59">
        <f>Debt!P27</f>
        <v>0</v>
      </c>
      <c r="Q46" s="59">
        <f>Debt!Q27</f>
        <v>0</v>
      </c>
      <c r="R46" s="59">
        <f>Debt!R27</f>
        <v>0</v>
      </c>
      <c r="S46" s="59">
        <f>Debt!S27</f>
        <v>0</v>
      </c>
      <c r="T46" s="59">
        <f>Debt!T27</f>
        <v>0</v>
      </c>
      <c r="U46" s="59">
        <f>Debt!U27</f>
        <v>0</v>
      </c>
      <c r="V46" s="59">
        <f>Debt!V27</f>
        <v>0</v>
      </c>
      <c r="W46" s="59">
        <f>Debt!W27</f>
        <v>0</v>
      </c>
      <c r="X46" s="59">
        <f>Debt!X27</f>
        <v>0</v>
      </c>
      <c r="Y46" s="59">
        <f>Debt!Y27</f>
        <v>0</v>
      </c>
      <c r="Z46" s="59">
        <f>Debt!Z27</f>
        <v>0</v>
      </c>
      <c r="AA46" s="59">
        <f>Debt!AA27</f>
        <v>0</v>
      </c>
      <c r="AB46" s="59">
        <f>Debt!AB27</f>
        <v>0</v>
      </c>
      <c r="AC46" s="59">
        <f>Debt!AC27</f>
        <v>0</v>
      </c>
      <c r="AD46" s="59">
        <f>Debt!AD27</f>
        <v>0</v>
      </c>
      <c r="AE46" s="59">
        <f>Debt!AE27</f>
        <v>0</v>
      </c>
      <c r="AF46" s="59">
        <f>Debt!AF27</f>
        <v>0</v>
      </c>
      <c r="AG46" s="59">
        <f>Debt!AG27</f>
        <v>0</v>
      </c>
      <c r="AH46" s="59">
        <f>Debt!AH27</f>
        <v>0</v>
      </c>
      <c r="AI46" s="59">
        <f>Debt!AI27</f>
        <v>0</v>
      </c>
      <c r="AJ46" s="59">
        <f>Debt!AJ27</f>
        <v>0</v>
      </c>
      <c r="AK46" s="59">
        <f>Debt!AK27</f>
        <v>0</v>
      </c>
      <c r="AL46" s="59">
        <f>Debt!AL27</f>
        <v>0</v>
      </c>
      <c r="AM46" s="59">
        <f>Debt!AM27</f>
        <v>0</v>
      </c>
      <c r="AN46" s="59">
        <f>Debt!AN27</f>
        <v>0</v>
      </c>
      <c r="AO46" s="59">
        <f>Debt!AO27</f>
        <v>0</v>
      </c>
      <c r="AP46" s="59">
        <f>Debt!AP27</f>
        <v>0</v>
      </c>
      <c r="AQ46" s="59">
        <f>Debt!AQ27</f>
        <v>0</v>
      </c>
      <c r="AR46" s="59">
        <f>Debt!AR27</f>
        <v>0</v>
      </c>
      <c r="AS46" s="59">
        <f>Debt!AS27</f>
        <v>0</v>
      </c>
      <c r="AT46" s="59">
        <f>Debt!AT27</f>
        <v>0</v>
      </c>
      <c r="AU46" s="59">
        <f>Debt!AU27</f>
        <v>0</v>
      </c>
      <c r="AV46" s="59">
        <f>Debt!AV27</f>
        <v>0</v>
      </c>
      <c r="AW46" s="59">
        <f>Debt!AW27</f>
        <v>0</v>
      </c>
      <c r="AX46" s="59">
        <f>Debt!AX27</f>
        <v>0</v>
      </c>
      <c r="AY46" s="59">
        <f>Debt!AY27</f>
        <v>0</v>
      </c>
      <c r="AZ46" s="59">
        <f>Debt!AZ27</f>
        <v>0</v>
      </c>
      <c r="BA46" s="59">
        <f>Debt!BA27</f>
        <v>0</v>
      </c>
      <c r="BB46" s="59">
        <f>Debt!BB27</f>
        <v>0</v>
      </c>
      <c r="BC46" s="59">
        <f>Debt!BC27</f>
        <v>0</v>
      </c>
      <c r="BD46" s="59">
        <f>Debt!BD27</f>
        <v>0</v>
      </c>
      <c r="BE46" s="59">
        <f>Debt!BE27</f>
        <v>0</v>
      </c>
      <c r="BF46" s="59">
        <f>Debt!BF27</f>
        <v>0</v>
      </c>
      <c r="BG46" s="59">
        <f>Debt!BG27</f>
        <v>0</v>
      </c>
      <c r="BH46" s="59">
        <f>Debt!BH27</f>
        <v>0</v>
      </c>
      <c r="BI46" s="59">
        <f>Debt!BI27</f>
        <v>0</v>
      </c>
      <c r="BJ46" s="59">
        <f>Debt!BJ27</f>
        <v>0</v>
      </c>
      <c r="BK46" s="59">
        <f>Debt!BK27</f>
        <v>0</v>
      </c>
      <c r="BL46" s="59">
        <f>Debt!BL27</f>
        <v>0</v>
      </c>
      <c r="BM46" s="59">
        <f>Debt!BM27</f>
        <v>0</v>
      </c>
      <c r="BN46" s="59">
        <f>Debt!BN27</f>
        <v>0</v>
      </c>
      <c r="BO46" s="59">
        <f>Debt!BO27</f>
        <v>0</v>
      </c>
      <c r="BP46" s="59">
        <f>Debt!BP27</f>
        <v>0</v>
      </c>
      <c r="BQ46" s="59">
        <f>Debt!BQ27</f>
        <v>0</v>
      </c>
      <c r="BR46" s="59">
        <f>Debt!BR27</f>
        <v>0</v>
      </c>
      <c r="BS46" s="59">
        <f>Debt!BS27</f>
        <v>0</v>
      </c>
      <c r="BT46" s="59">
        <f>Debt!BT27</f>
        <v>0</v>
      </c>
      <c r="BU46" s="59">
        <f>Debt!BU27</f>
        <v>0</v>
      </c>
      <c r="BV46" s="59">
        <f>Debt!BV27</f>
        <v>0</v>
      </c>
      <c r="BW46" s="59">
        <f>Debt!BW27</f>
        <v>0</v>
      </c>
      <c r="BX46" s="59">
        <f>Debt!BX27</f>
        <v>0</v>
      </c>
      <c r="BY46" s="59">
        <f>Debt!BY27</f>
        <v>0</v>
      </c>
      <c r="BZ46" s="59">
        <f>Debt!BZ27</f>
        <v>0</v>
      </c>
      <c r="CA46" s="59">
        <f>Debt!CA27</f>
        <v>0</v>
      </c>
      <c r="CB46" s="59">
        <f>Debt!CB27</f>
        <v>0</v>
      </c>
      <c r="CC46" s="59">
        <f>Debt!CC27</f>
        <v>0</v>
      </c>
      <c r="CD46" s="59">
        <f>Debt!CD27</f>
        <v>0</v>
      </c>
      <c r="CE46" s="59">
        <f>Debt!CE27</f>
        <v>0</v>
      </c>
      <c r="CF46" s="59">
        <f>Debt!CF27</f>
        <v>0</v>
      </c>
      <c r="CG46" s="59">
        <f>Debt!CG27</f>
        <v>0</v>
      </c>
      <c r="CH46" s="59">
        <f>Debt!CH27</f>
        <v>0</v>
      </c>
      <c r="CI46" s="59">
        <f>Debt!CI27</f>
        <v>0</v>
      </c>
      <c r="CJ46" s="59">
        <f>Debt!CJ27</f>
        <v>0</v>
      </c>
      <c r="CK46" s="59">
        <f>Debt!CK27</f>
        <v>0</v>
      </c>
      <c r="CL46" s="59">
        <f>Debt!CL27</f>
        <v>0</v>
      </c>
      <c r="CM46" s="59">
        <f>Debt!CM27</f>
        <v>0</v>
      </c>
      <c r="CN46" s="59">
        <f>Debt!CN27</f>
        <v>0</v>
      </c>
      <c r="CO46" s="59">
        <f>Debt!CO27</f>
        <v>0</v>
      </c>
      <c r="CP46" s="59">
        <f>Debt!CP27</f>
        <v>0</v>
      </c>
      <c r="CQ46" s="59">
        <f>Debt!CQ27</f>
        <v>0</v>
      </c>
      <c r="CR46" s="59">
        <f>Debt!CR27</f>
        <v>0</v>
      </c>
      <c r="CS46" s="59">
        <f>Debt!CS27</f>
        <v>0</v>
      </c>
      <c r="CT46" s="59">
        <f>Debt!CT27</f>
        <v>0</v>
      </c>
      <c r="CU46" s="59">
        <f>Debt!CU27</f>
        <v>0</v>
      </c>
      <c r="CV46" s="59">
        <f>Debt!CV27</f>
        <v>0</v>
      </c>
      <c r="CW46" s="59">
        <f>Debt!CW27</f>
        <v>0</v>
      </c>
      <c r="CX46" s="59">
        <f>Debt!CX27</f>
        <v>0</v>
      </c>
      <c r="CY46" s="59">
        <f>Debt!CY27</f>
        <v>0</v>
      </c>
      <c r="CZ46" s="59">
        <f>Debt!CZ27</f>
        <v>0</v>
      </c>
      <c r="DA46" s="59">
        <f>Debt!DA27</f>
        <v>0</v>
      </c>
      <c r="DB46" s="59">
        <f>Debt!DB27</f>
        <v>0</v>
      </c>
      <c r="DC46" s="59">
        <f>Debt!DC27</f>
        <v>0</v>
      </c>
      <c r="DD46" s="59">
        <f>Debt!DD27</f>
        <v>0</v>
      </c>
      <c r="DE46" s="59">
        <f>Debt!DE27</f>
        <v>0</v>
      </c>
      <c r="DF46" s="59">
        <f>Debt!DF27</f>
        <v>0</v>
      </c>
      <c r="DG46" s="59">
        <f>Debt!DG27</f>
        <v>0</v>
      </c>
      <c r="DH46" s="59">
        <f>Debt!DH27</f>
        <v>0</v>
      </c>
      <c r="DI46" s="59">
        <f>Debt!DI27</f>
        <v>0</v>
      </c>
      <c r="DJ46" s="59">
        <f>Debt!DJ27</f>
        <v>0</v>
      </c>
      <c r="DK46" s="59">
        <f>Debt!DK27</f>
        <v>0</v>
      </c>
      <c r="DL46" s="59">
        <f>Debt!DL27</f>
        <v>0</v>
      </c>
      <c r="DM46" s="59">
        <f>Debt!DM27</f>
        <v>0</v>
      </c>
      <c r="DN46" s="59">
        <f>Debt!DN27</f>
        <v>0</v>
      </c>
      <c r="DO46" s="59">
        <f>Debt!DO27</f>
        <v>0</v>
      </c>
      <c r="DP46" s="59">
        <f>Debt!DP27</f>
        <v>0</v>
      </c>
      <c r="DQ46" s="59">
        <f>Debt!DQ27</f>
        <v>0</v>
      </c>
      <c r="DR46" s="59">
        <f>Debt!DR27</f>
        <v>0</v>
      </c>
      <c r="DS46" s="59">
        <f>Debt!DS27</f>
        <v>0</v>
      </c>
      <c r="DT46" s="59">
        <f>Debt!DT27</f>
        <v>0</v>
      </c>
      <c r="DU46" s="59">
        <f>Debt!DU27</f>
        <v>0</v>
      </c>
      <c r="DV46" s="59">
        <f>Debt!DV27</f>
        <v>0</v>
      </c>
      <c r="DW46" s="59">
        <f>Debt!DW27</f>
        <v>0</v>
      </c>
      <c r="DX46" s="59">
        <f>Debt!DX27</f>
        <v>0</v>
      </c>
      <c r="DY46" s="59">
        <f>Debt!DY27</f>
        <v>0</v>
      </c>
      <c r="DZ46" s="59">
        <f>Debt!DZ27</f>
        <v>0</v>
      </c>
      <c r="EA46" s="59">
        <f>Debt!EA27</f>
        <v>0</v>
      </c>
      <c r="EB46" s="59">
        <f>Debt!EB27</f>
        <v>0</v>
      </c>
      <c r="EC46" s="59">
        <f>Debt!EC27</f>
        <v>0</v>
      </c>
      <c r="ED46" s="59">
        <f>Debt!ED27</f>
        <v>0</v>
      </c>
      <c r="EE46" s="59">
        <f>Debt!EE27</f>
        <v>0</v>
      </c>
      <c r="EF46" s="59">
        <f>Debt!EF27</f>
        <v>0</v>
      </c>
      <c r="EG46" s="59">
        <f>Debt!EG27</f>
        <v>0</v>
      </c>
      <c r="EH46" s="59">
        <f>Debt!EH27</f>
        <v>0</v>
      </c>
      <c r="EI46" s="59">
        <f>Debt!EI27</f>
        <v>0</v>
      </c>
      <c r="EJ46" s="59">
        <f>Debt!EJ27</f>
        <v>0</v>
      </c>
      <c r="EK46" s="59">
        <f>Debt!EK27</f>
        <v>0</v>
      </c>
      <c r="EL46" s="59">
        <f>Debt!EL27</f>
        <v>0</v>
      </c>
      <c r="EM46" s="59">
        <f>Debt!EM27</f>
        <v>0</v>
      </c>
      <c r="EN46" s="59">
        <f>Debt!EN27</f>
        <v>0</v>
      </c>
      <c r="EO46" s="59">
        <f>Debt!EO27</f>
        <v>0</v>
      </c>
      <c r="EP46" s="59">
        <f>Debt!EP27</f>
        <v>0</v>
      </c>
      <c r="EQ46" s="59">
        <f>Debt!EQ27</f>
        <v>0</v>
      </c>
      <c r="ER46" s="59">
        <f>Debt!ER27</f>
        <v>0</v>
      </c>
      <c r="ES46" s="59">
        <f>Debt!ES27</f>
        <v>0</v>
      </c>
      <c r="ET46" s="59">
        <f>Debt!ET27</f>
        <v>0</v>
      </c>
      <c r="EU46" s="59">
        <f>Debt!EU27</f>
        <v>0</v>
      </c>
      <c r="EV46" s="59">
        <f>Debt!EV27</f>
        <v>0</v>
      </c>
      <c r="EW46" s="59">
        <f>Debt!EW27</f>
        <v>0</v>
      </c>
      <c r="EX46" s="59">
        <f>Debt!EX27</f>
        <v>0</v>
      </c>
      <c r="EY46" s="59">
        <f>Debt!EY27</f>
        <v>0</v>
      </c>
      <c r="EZ46" s="59">
        <f>Debt!EZ27</f>
        <v>0</v>
      </c>
      <c r="FA46" s="59">
        <f>Debt!FA27</f>
        <v>0</v>
      </c>
      <c r="FB46" s="59">
        <f>Debt!FB27</f>
        <v>0</v>
      </c>
      <c r="FC46" s="59">
        <f>Debt!FC27</f>
        <v>0</v>
      </c>
      <c r="FD46" s="59">
        <f>Debt!FD27</f>
        <v>0</v>
      </c>
      <c r="FE46" s="59">
        <f>Debt!FE27</f>
        <v>0</v>
      </c>
      <c r="FF46" s="59">
        <f>Debt!FF27</f>
        <v>0</v>
      </c>
      <c r="FG46" s="59">
        <f>Debt!FG27</f>
        <v>0</v>
      </c>
      <c r="FH46" s="59">
        <f>Debt!FH27</f>
        <v>0</v>
      </c>
      <c r="FI46" s="59">
        <f>Debt!FI27</f>
        <v>0</v>
      </c>
      <c r="FJ46" s="59">
        <f>Debt!FJ27</f>
        <v>0</v>
      </c>
      <c r="FK46" s="59">
        <f>Debt!FK27</f>
        <v>0</v>
      </c>
      <c r="FL46" s="59">
        <f>Debt!FL27</f>
        <v>0</v>
      </c>
      <c r="FM46" s="59">
        <f>Debt!FM27</f>
        <v>0</v>
      </c>
      <c r="FN46" s="59">
        <f>Debt!FN27</f>
        <v>0</v>
      </c>
      <c r="FO46" s="59">
        <f>Debt!FO27</f>
        <v>0</v>
      </c>
      <c r="FP46" s="59">
        <f>Debt!FP27</f>
        <v>0</v>
      </c>
      <c r="FQ46" s="59">
        <f>Debt!FQ27</f>
        <v>0</v>
      </c>
      <c r="FR46" s="59">
        <f>Debt!FR27</f>
        <v>0</v>
      </c>
      <c r="FS46" s="59">
        <f>Debt!FS27</f>
        <v>0</v>
      </c>
      <c r="FT46" s="59">
        <f>Debt!FT27</f>
        <v>0</v>
      </c>
      <c r="FU46" s="59">
        <f>Debt!FU27</f>
        <v>0</v>
      </c>
      <c r="FV46" s="59">
        <f>Debt!FV27</f>
        <v>0</v>
      </c>
      <c r="FW46" s="59">
        <f>Debt!FW27</f>
        <v>0</v>
      </c>
      <c r="FX46" s="59">
        <f>Debt!FX27</f>
        <v>0</v>
      </c>
      <c r="FY46" s="59">
        <f>Debt!FY27</f>
        <v>0</v>
      </c>
      <c r="FZ46" s="59">
        <f>Debt!FZ27</f>
        <v>0</v>
      </c>
      <c r="GA46" s="59">
        <f>Debt!GA27</f>
        <v>0</v>
      </c>
      <c r="GB46" s="59">
        <f>Debt!GB27</f>
        <v>0</v>
      </c>
      <c r="GC46" s="59">
        <f>Debt!GC27</f>
        <v>0</v>
      </c>
      <c r="GD46" s="59">
        <f>Debt!GD27</f>
        <v>0</v>
      </c>
      <c r="GE46" s="59">
        <f>Debt!GE27</f>
        <v>0</v>
      </c>
      <c r="GF46" s="59">
        <f>Debt!GF27</f>
        <v>0</v>
      </c>
      <c r="GG46" s="59">
        <f>Debt!GG27</f>
        <v>0</v>
      </c>
      <c r="GH46" s="59">
        <f>Debt!GH27</f>
        <v>0</v>
      </c>
      <c r="GI46" s="59">
        <f>Debt!GI27</f>
        <v>0</v>
      </c>
      <c r="GJ46" s="59">
        <f>Debt!GJ27</f>
        <v>0</v>
      </c>
      <c r="GK46" s="59">
        <f>Debt!GK27</f>
        <v>0</v>
      </c>
      <c r="GL46" s="59">
        <f>Debt!GL27</f>
        <v>0</v>
      </c>
      <c r="GM46" s="59">
        <f>Debt!GM27</f>
        <v>0</v>
      </c>
      <c r="GN46" s="59">
        <f>Debt!GN27</f>
        <v>0</v>
      </c>
      <c r="GO46" s="59">
        <f>Debt!GO27</f>
        <v>0</v>
      </c>
      <c r="GP46" s="59">
        <f>Debt!GP27</f>
        <v>0</v>
      </c>
      <c r="GQ46" s="59">
        <f>Debt!GQ27</f>
        <v>0</v>
      </c>
      <c r="GR46" s="59">
        <f>Debt!GR27</f>
        <v>0</v>
      </c>
      <c r="GS46" s="59">
        <f>Debt!GS27</f>
        <v>0</v>
      </c>
      <c r="GT46" s="59">
        <f>Debt!GT27</f>
        <v>0</v>
      </c>
      <c r="GU46" s="59">
        <f>Debt!GU27</f>
        <v>0</v>
      </c>
      <c r="GV46" s="59">
        <f>Debt!GV27</f>
        <v>0</v>
      </c>
      <c r="GW46" s="59">
        <f>Debt!GW27</f>
        <v>0</v>
      </c>
      <c r="GX46" s="59">
        <f>Debt!GX27</f>
        <v>0</v>
      </c>
      <c r="GY46" s="59">
        <f>Debt!GY27</f>
        <v>0</v>
      </c>
      <c r="GZ46" s="59">
        <f>Debt!GZ27</f>
        <v>0</v>
      </c>
      <c r="HA46" s="59">
        <f>Debt!HA27</f>
        <v>0</v>
      </c>
      <c r="HB46" s="59">
        <f>Debt!HB27</f>
        <v>0</v>
      </c>
      <c r="HC46" s="59">
        <f>Debt!HC27</f>
        <v>0</v>
      </c>
      <c r="HD46" s="59">
        <f>Debt!HD27</f>
        <v>0</v>
      </c>
      <c r="HE46" s="59">
        <f>Debt!HE27</f>
        <v>0</v>
      </c>
      <c r="HF46" s="59">
        <f>Debt!HF27</f>
        <v>0</v>
      </c>
      <c r="HG46" s="59">
        <f>Debt!HG27</f>
        <v>0</v>
      </c>
      <c r="HH46" s="59">
        <f>Debt!HH27</f>
        <v>0</v>
      </c>
      <c r="HI46" s="59">
        <f>Debt!HI27</f>
        <v>0</v>
      </c>
      <c r="HJ46" s="59">
        <f>Debt!HJ27</f>
        <v>0</v>
      </c>
      <c r="HK46" s="59">
        <f>Debt!HK27</f>
        <v>0</v>
      </c>
      <c r="HL46" s="59">
        <f>Debt!HL27</f>
        <v>0</v>
      </c>
      <c r="HM46" s="59">
        <f>Debt!HM27</f>
        <v>0</v>
      </c>
      <c r="HN46" s="59">
        <f>Debt!HN27</f>
        <v>0</v>
      </c>
      <c r="HO46" s="59">
        <f>Debt!HO27</f>
        <v>0</v>
      </c>
      <c r="HP46" s="59">
        <f>Debt!HP27</f>
        <v>0</v>
      </c>
      <c r="HQ46" s="59">
        <f>Debt!HQ27</f>
        <v>0</v>
      </c>
      <c r="HR46" s="59">
        <f>Debt!HR27</f>
        <v>0</v>
      </c>
      <c r="HS46" s="59">
        <f>Debt!HS27</f>
        <v>0</v>
      </c>
      <c r="HT46" s="59">
        <f>Debt!HT27</f>
        <v>0</v>
      </c>
      <c r="HU46" s="59">
        <f>Debt!HU27</f>
        <v>0</v>
      </c>
      <c r="HV46" s="59">
        <f>Debt!HV27</f>
        <v>0</v>
      </c>
      <c r="HW46" s="59">
        <f>Debt!HW27</f>
        <v>0</v>
      </c>
      <c r="HX46" s="59">
        <f>Debt!HX27</f>
        <v>0</v>
      </c>
      <c r="HY46" s="59">
        <f>Debt!HY27</f>
        <v>0</v>
      </c>
      <c r="HZ46" s="59">
        <f>Debt!HZ27</f>
        <v>0</v>
      </c>
      <c r="IA46" s="59">
        <f>Debt!IA27</f>
        <v>0</v>
      </c>
      <c r="IB46" s="59">
        <f>Debt!IB27</f>
        <v>0</v>
      </c>
      <c r="IC46" s="59">
        <f>Debt!IC27</f>
        <v>0</v>
      </c>
      <c r="ID46" s="59">
        <f>Debt!ID27</f>
        <v>0</v>
      </c>
      <c r="IE46" s="59">
        <f>Debt!IE27</f>
        <v>0</v>
      </c>
      <c r="IF46" s="59">
        <f>Debt!IF27</f>
        <v>0</v>
      </c>
      <c r="IG46" s="59">
        <f>Debt!IG27</f>
        <v>0</v>
      </c>
      <c r="IH46" s="59">
        <f>Debt!IH27</f>
        <v>0</v>
      </c>
      <c r="II46" s="59">
        <f>Debt!II27</f>
        <v>0</v>
      </c>
      <c r="IJ46" s="59">
        <f>Debt!IJ27</f>
        <v>0</v>
      </c>
      <c r="IK46" s="59">
        <f>Debt!IK27</f>
        <v>0</v>
      </c>
      <c r="IL46" s="59">
        <f>Debt!IL27</f>
        <v>0</v>
      </c>
    </row>
    <row r="47" spans="2:246" ht="12" customHeight="1" x14ac:dyDescent="0.3">
      <c r="B47" s="4" t="s">
        <v>236</v>
      </c>
      <c r="C47" s="13" t="s">
        <v>283</v>
      </c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9"/>
      <c r="BJ47" s="59"/>
      <c r="BK47" s="59"/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  <c r="CL47" s="59"/>
      <c r="CM47" s="59"/>
      <c r="CN47" s="59"/>
      <c r="CO47" s="59"/>
      <c r="CP47" s="59"/>
      <c r="CQ47" s="59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59"/>
      <c r="DC47" s="59"/>
      <c r="DD47" s="59"/>
      <c r="DE47" s="59"/>
      <c r="DF47" s="59"/>
      <c r="DG47" s="59"/>
      <c r="DH47" s="59"/>
      <c r="DI47" s="59"/>
      <c r="DJ47" s="59"/>
      <c r="DK47" s="59"/>
      <c r="DL47" s="59"/>
      <c r="DM47" s="59"/>
      <c r="DN47" s="59"/>
      <c r="DO47" s="59"/>
      <c r="DP47" s="59"/>
      <c r="DQ47" s="59"/>
      <c r="DR47" s="59"/>
      <c r="DS47" s="59"/>
      <c r="DT47" s="59"/>
      <c r="DU47" s="59"/>
      <c r="DV47" s="59"/>
      <c r="DW47" s="59"/>
      <c r="DX47" s="59"/>
      <c r="DY47" s="59"/>
      <c r="DZ47" s="59"/>
      <c r="EA47" s="59"/>
      <c r="EB47" s="59"/>
      <c r="EC47" s="59"/>
      <c r="ED47" s="59"/>
      <c r="EE47" s="59"/>
      <c r="EF47" s="59"/>
      <c r="EG47" s="59"/>
      <c r="EH47" s="59"/>
      <c r="EI47" s="59"/>
      <c r="EJ47" s="59"/>
      <c r="EK47" s="59"/>
      <c r="EL47" s="59"/>
      <c r="EM47" s="59"/>
      <c r="EN47" s="59"/>
      <c r="EO47" s="59"/>
      <c r="EP47" s="59"/>
      <c r="EQ47" s="59"/>
      <c r="ER47" s="59"/>
      <c r="ES47" s="59"/>
      <c r="ET47" s="59"/>
      <c r="EU47" s="59"/>
      <c r="EV47" s="59"/>
      <c r="EW47" s="59"/>
      <c r="EX47" s="59"/>
      <c r="EY47" s="59"/>
      <c r="EZ47" s="59"/>
      <c r="FA47" s="59"/>
      <c r="FB47" s="59"/>
      <c r="FC47" s="59"/>
      <c r="FD47" s="59"/>
      <c r="FE47" s="59"/>
      <c r="FF47" s="59"/>
      <c r="FG47" s="59"/>
      <c r="FH47" s="59"/>
      <c r="FI47" s="59"/>
      <c r="FJ47" s="59"/>
      <c r="FK47" s="59"/>
      <c r="FL47" s="59"/>
      <c r="FM47" s="59"/>
      <c r="FN47" s="59"/>
      <c r="FO47" s="59"/>
      <c r="FP47" s="59"/>
      <c r="FQ47" s="59"/>
      <c r="FR47" s="59"/>
      <c r="FS47" s="59"/>
      <c r="FT47" s="59"/>
      <c r="FU47" s="59"/>
      <c r="FV47" s="59"/>
      <c r="FW47" s="59"/>
      <c r="FX47" s="59"/>
      <c r="FY47" s="59"/>
      <c r="FZ47" s="59"/>
      <c r="GA47" s="59"/>
      <c r="GB47" s="59"/>
      <c r="GC47" s="59"/>
      <c r="GD47" s="59"/>
      <c r="GE47" s="59"/>
      <c r="GF47" s="59"/>
      <c r="GG47" s="59"/>
      <c r="GH47" s="59"/>
      <c r="GI47" s="59"/>
      <c r="GJ47" s="59"/>
      <c r="GK47" s="59"/>
      <c r="GL47" s="59"/>
      <c r="GM47" s="59"/>
      <c r="GN47" s="59"/>
      <c r="GO47" s="59"/>
      <c r="GP47" s="59"/>
      <c r="GQ47" s="59"/>
      <c r="GR47" s="59"/>
      <c r="GS47" s="59"/>
      <c r="GT47" s="59"/>
      <c r="GU47" s="59"/>
      <c r="GV47" s="59"/>
      <c r="GW47" s="59"/>
      <c r="GX47" s="59"/>
      <c r="GY47" s="59"/>
      <c r="GZ47" s="59"/>
      <c r="HA47" s="59"/>
      <c r="HB47" s="59"/>
      <c r="HC47" s="59"/>
      <c r="HD47" s="59"/>
      <c r="HE47" s="59"/>
      <c r="HF47" s="59"/>
      <c r="HG47" s="59"/>
      <c r="HH47" s="59"/>
      <c r="HI47" s="59"/>
      <c r="HJ47" s="59"/>
      <c r="HK47" s="59"/>
      <c r="HL47" s="59"/>
      <c r="HM47" s="59"/>
      <c r="HN47" s="59"/>
      <c r="HO47" s="59"/>
      <c r="HP47" s="59"/>
      <c r="HQ47" s="59"/>
      <c r="HR47" s="59"/>
      <c r="HS47" s="59"/>
      <c r="HT47" s="59"/>
      <c r="HU47" s="59"/>
      <c r="HV47" s="59"/>
      <c r="HW47" s="59"/>
      <c r="HX47" s="59"/>
      <c r="HY47" s="59"/>
      <c r="HZ47" s="59"/>
      <c r="IA47" s="59"/>
      <c r="IB47" s="59"/>
      <c r="IC47" s="59"/>
      <c r="ID47" s="59"/>
      <c r="IE47" s="59"/>
      <c r="IF47" s="59"/>
      <c r="IG47" s="59"/>
      <c r="IH47" s="59"/>
      <c r="II47" s="59"/>
      <c r="IJ47" s="59"/>
      <c r="IK47" s="59"/>
      <c r="IL47" s="59"/>
    </row>
    <row r="48" spans="2:246" ht="12" customHeight="1" x14ac:dyDescent="0.3">
      <c r="B48" s="4" t="s">
        <v>213</v>
      </c>
      <c r="C48" s="13" t="s">
        <v>283</v>
      </c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59"/>
      <c r="BJ48" s="59"/>
      <c r="BK48" s="59"/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  <c r="CL48" s="59"/>
      <c r="CM48" s="59"/>
      <c r="CN48" s="59"/>
      <c r="CO48" s="59"/>
      <c r="CP48" s="59"/>
      <c r="CQ48" s="59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59"/>
      <c r="DC48" s="59"/>
      <c r="DD48" s="59"/>
      <c r="DE48" s="59"/>
      <c r="DF48" s="59"/>
      <c r="DG48" s="59"/>
      <c r="DH48" s="59"/>
      <c r="DI48" s="59"/>
      <c r="DJ48" s="59"/>
      <c r="DK48" s="59"/>
      <c r="DL48" s="59"/>
      <c r="DM48" s="59"/>
      <c r="DN48" s="59"/>
      <c r="DO48" s="59"/>
      <c r="DP48" s="59"/>
      <c r="DQ48" s="59"/>
      <c r="DR48" s="59"/>
      <c r="DS48" s="59"/>
      <c r="DT48" s="59"/>
      <c r="DU48" s="59"/>
      <c r="DV48" s="59"/>
      <c r="DW48" s="59"/>
      <c r="DX48" s="59"/>
      <c r="DY48" s="59"/>
      <c r="DZ48" s="59"/>
      <c r="EA48" s="59"/>
      <c r="EB48" s="59"/>
      <c r="EC48" s="59"/>
      <c r="ED48" s="59"/>
      <c r="EE48" s="59"/>
      <c r="EF48" s="59"/>
      <c r="EG48" s="59"/>
      <c r="EH48" s="59"/>
      <c r="EI48" s="59"/>
      <c r="EJ48" s="59"/>
      <c r="EK48" s="59"/>
      <c r="EL48" s="59"/>
      <c r="EM48" s="59"/>
      <c r="EN48" s="59"/>
      <c r="EO48" s="59"/>
      <c r="EP48" s="59"/>
      <c r="EQ48" s="59"/>
      <c r="ER48" s="59"/>
      <c r="ES48" s="59"/>
      <c r="ET48" s="59"/>
      <c r="EU48" s="59"/>
      <c r="EV48" s="59"/>
      <c r="EW48" s="59"/>
      <c r="EX48" s="59"/>
      <c r="EY48" s="59"/>
      <c r="EZ48" s="59"/>
      <c r="FA48" s="59"/>
      <c r="FB48" s="59"/>
      <c r="FC48" s="59"/>
      <c r="FD48" s="59"/>
      <c r="FE48" s="59"/>
      <c r="FF48" s="59"/>
      <c r="FG48" s="59"/>
      <c r="FH48" s="59"/>
      <c r="FI48" s="59"/>
      <c r="FJ48" s="59"/>
      <c r="FK48" s="59"/>
      <c r="FL48" s="59"/>
      <c r="FM48" s="59"/>
      <c r="FN48" s="59"/>
      <c r="FO48" s="59"/>
      <c r="FP48" s="59"/>
      <c r="FQ48" s="59"/>
      <c r="FR48" s="59"/>
      <c r="FS48" s="59"/>
      <c r="FT48" s="59"/>
      <c r="FU48" s="59"/>
      <c r="FV48" s="59"/>
      <c r="FW48" s="59"/>
      <c r="FX48" s="59"/>
      <c r="FY48" s="59"/>
      <c r="FZ48" s="59"/>
      <c r="GA48" s="59"/>
      <c r="GB48" s="59"/>
      <c r="GC48" s="59"/>
      <c r="GD48" s="59"/>
      <c r="GE48" s="59"/>
      <c r="GF48" s="59"/>
      <c r="GG48" s="59"/>
      <c r="GH48" s="59"/>
      <c r="GI48" s="59"/>
      <c r="GJ48" s="59"/>
      <c r="GK48" s="59"/>
      <c r="GL48" s="59"/>
      <c r="GM48" s="59"/>
      <c r="GN48" s="59"/>
      <c r="GO48" s="59"/>
      <c r="GP48" s="59"/>
      <c r="GQ48" s="59"/>
      <c r="GR48" s="59"/>
      <c r="GS48" s="59"/>
      <c r="GT48" s="59"/>
      <c r="GU48" s="59"/>
      <c r="GV48" s="59"/>
      <c r="GW48" s="59"/>
      <c r="GX48" s="59"/>
      <c r="GY48" s="59"/>
      <c r="GZ48" s="59"/>
      <c r="HA48" s="59"/>
      <c r="HB48" s="59"/>
      <c r="HC48" s="59"/>
      <c r="HD48" s="59"/>
      <c r="HE48" s="59"/>
      <c r="HF48" s="59"/>
      <c r="HG48" s="59"/>
      <c r="HH48" s="59"/>
      <c r="HI48" s="59"/>
      <c r="HJ48" s="59"/>
      <c r="HK48" s="59"/>
      <c r="HL48" s="59"/>
      <c r="HM48" s="59"/>
      <c r="HN48" s="59"/>
      <c r="HO48" s="59"/>
      <c r="HP48" s="59"/>
      <c r="HQ48" s="59"/>
      <c r="HR48" s="59"/>
      <c r="HS48" s="59"/>
      <c r="HT48" s="59"/>
      <c r="HU48" s="59"/>
      <c r="HV48" s="59"/>
      <c r="HW48" s="59"/>
      <c r="HX48" s="59"/>
      <c r="HY48" s="59"/>
      <c r="HZ48" s="59"/>
      <c r="IA48" s="59"/>
      <c r="IB48" s="59"/>
      <c r="IC48" s="59"/>
      <c r="ID48" s="59"/>
      <c r="IE48" s="59"/>
      <c r="IF48" s="59"/>
      <c r="IG48" s="59"/>
      <c r="IH48" s="59"/>
      <c r="II48" s="59"/>
      <c r="IJ48" s="59"/>
      <c r="IK48" s="59"/>
      <c r="IL48" s="59"/>
    </row>
    <row r="49" spans="2:246" ht="12" customHeight="1" x14ac:dyDescent="0.3">
      <c r="B49" s="4" t="s">
        <v>542</v>
      </c>
      <c r="C49" s="13" t="s">
        <v>283</v>
      </c>
      <c r="G49" s="59">
        <f>DA!$G$21</f>
        <v>43000</v>
      </c>
      <c r="H49" s="59">
        <f>DA!$G$21</f>
        <v>43000</v>
      </c>
      <c r="I49" s="59">
        <f>DA!$G$21</f>
        <v>43000</v>
      </c>
      <c r="J49" s="59">
        <f>DA!$G$21</f>
        <v>43000</v>
      </c>
      <c r="K49" s="59">
        <f>DA!$G$21</f>
        <v>43000</v>
      </c>
      <c r="L49" s="59">
        <f>DA!$G$21</f>
        <v>43000</v>
      </c>
      <c r="M49" s="59">
        <f>DA!$G$21</f>
        <v>43000</v>
      </c>
      <c r="N49" s="59">
        <f>DA!$G$21</f>
        <v>43000</v>
      </c>
      <c r="O49" s="59">
        <f>DA!$G$21</f>
        <v>43000</v>
      </c>
      <c r="P49" s="59">
        <f>DA!$G$21</f>
        <v>43000</v>
      </c>
      <c r="Q49" s="59">
        <f>DA!$G$21</f>
        <v>43000</v>
      </c>
      <c r="R49" s="59">
        <f>DA!$G$21</f>
        <v>43000</v>
      </c>
      <c r="S49" s="59">
        <f>DA!$G$21</f>
        <v>43000</v>
      </c>
      <c r="T49" s="59">
        <f>DA!$G$21</f>
        <v>43000</v>
      </c>
      <c r="U49" s="59">
        <f>DA!$G$21</f>
        <v>43000</v>
      </c>
      <c r="V49" s="59">
        <f>DA!$G$21</f>
        <v>43000</v>
      </c>
      <c r="W49" s="59">
        <f>DA!$G$21</f>
        <v>43000</v>
      </c>
      <c r="X49" s="59">
        <f>DA!$G$21</f>
        <v>43000</v>
      </c>
      <c r="Y49" s="59">
        <f>DA!$G$21</f>
        <v>43000</v>
      </c>
      <c r="Z49" s="59">
        <f>DA!$G$21</f>
        <v>43000</v>
      </c>
      <c r="AA49" s="59">
        <f>DA!$G$21</f>
        <v>43000</v>
      </c>
      <c r="AB49" s="59">
        <f>DA!$G$21</f>
        <v>43000</v>
      </c>
      <c r="AC49" s="59">
        <f>DA!$G$21</f>
        <v>43000</v>
      </c>
      <c r="AD49" s="59">
        <f>DA!$G$21</f>
        <v>43000</v>
      </c>
      <c r="AE49" s="59">
        <f>DA!$G$21</f>
        <v>43000</v>
      </c>
      <c r="AF49" s="59">
        <f>DA!$G$21</f>
        <v>43000</v>
      </c>
      <c r="AG49" s="59">
        <f>DA!$G$21</f>
        <v>43000</v>
      </c>
      <c r="AH49" s="59">
        <f>DA!$G$21</f>
        <v>43000</v>
      </c>
      <c r="AI49" s="59">
        <f>DA!$G$21</f>
        <v>43000</v>
      </c>
      <c r="AJ49" s="59">
        <f>DA!$G$21</f>
        <v>43000</v>
      </c>
      <c r="AK49" s="59">
        <f>DA!$G$21</f>
        <v>43000</v>
      </c>
      <c r="AL49" s="59">
        <f>DA!$G$21</f>
        <v>43000</v>
      </c>
      <c r="AM49" s="59">
        <f>DA!$G$21</f>
        <v>43000</v>
      </c>
      <c r="AN49" s="59">
        <f>DA!$G$21</f>
        <v>43000</v>
      </c>
      <c r="AO49" s="59">
        <f>DA!$G$21</f>
        <v>43000</v>
      </c>
      <c r="AP49" s="59">
        <f>DA!$G$21</f>
        <v>43000</v>
      </c>
      <c r="AQ49" s="59">
        <f>DA!$G$21</f>
        <v>43000</v>
      </c>
      <c r="AR49" s="59">
        <f>DA!$G$21</f>
        <v>43000</v>
      </c>
      <c r="AS49" s="59">
        <f>DA!$G$21</f>
        <v>43000</v>
      </c>
      <c r="AT49" s="59">
        <f>DA!$G$21</f>
        <v>43000</v>
      </c>
      <c r="AU49" s="59">
        <f>DA!$G$21</f>
        <v>43000</v>
      </c>
      <c r="AV49" s="59">
        <f>DA!$G$21</f>
        <v>43000</v>
      </c>
      <c r="AW49" s="59">
        <f>DA!$G$21</f>
        <v>43000</v>
      </c>
      <c r="AX49" s="59">
        <f>DA!$G$21</f>
        <v>43000</v>
      </c>
      <c r="AY49" s="59">
        <f>DA!$G$21</f>
        <v>43000</v>
      </c>
      <c r="AZ49" s="59">
        <f>DA!$G$21</f>
        <v>43000</v>
      </c>
      <c r="BA49" s="59">
        <f>DA!$G$21</f>
        <v>43000</v>
      </c>
      <c r="BB49" s="59">
        <f>DA!$G$21</f>
        <v>43000</v>
      </c>
      <c r="BC49" s="59">
        <f>DA!$G$21</f>
        <v>43000</v>
      </c>
      <c r="BD49" s="59">
        <f>DA!$G$21</f>
        <v>43000</v>
      </c>
      <c r="BE49" s="59">
        <f>DA!$G$21</f>
        <v>43000</v>
      </c>
      <c r="BF49" s="59">
        <f>DA!$G$21</f>
        <v>43000</v>
      </c>
      <c r="BG49" s="59">
        <f>DA!$G$21</f>
        <v>43000</v>
      </c>
      <c r="BH49" s="59">
        <f>DA!$G$21</f>
        <v>43000</v>
      </c>
      <c r="BI49" s="59">
        <f>DA!$G$21</f>
        <v>43000</v>
      </c>
      <c r="BJ49" s="59">
        <f>DA!$G$21</f>
        <v>43000</v>
      </c>
      <c r="BK49" s="59">
        <f>DA!$G$21</f>
        <v>43000</v>
      </c>
      <c r="BL49" s="59">
        <f>DA!$G$21</f>
        <v>43000</v>
      </c>
      <c r="BM49" s="59">
        <f>DA!$G$21</f>
        <v>43000</v>
      </c>
      <c r="BN49" s="59">
        <f>DA!$G$21</f>
        <v>43000</v>
      </c>
      <c r="BO49" s="59">
        <f>DA!$G$21</f>
        <v>43000</v>
      </c>
      <c r="BP49" s="59">
        <f>DA!$G$21</f>
        <v>43000</v>
      </c>
      <c r="BQ49" s="59">
        <f>DA!$G$21</f>
        <v>43000</v>
      </c>
      <c r="BR49" s="59">
        <f>DA!$G$21</f>
        <v>43000</v>
      </c>
      <c r="BS49" s="59">
        <f>DA!$G$21</f>
        <v>43000</v>
      </c>
      <c r="BT49" s="59">
        <f>DA!$G$21</f>
        <v>43000</v>
      </c>
      <c r="BU49" s="59">
        <f>DA!$G$21</f>
        <v>43000</v>
      </c>
      <c r="BV49" s="59">
        <f>DA!$G$21</f>
        <v>43000</v>
      </c>
      <c r="BW49" s="59">
        <f>DA!$G$21</f>
        <v>43000</v>
      </c>
      <c r="BX49" s="59">
        <f>DA!$G$21</f>
        <v>43000</v>
      </c>
      <c r="BY49" s="59">
        <f>DA!$G$21</f>
        <v>43000</v>
      </c>
      <c r="BZ49" s="59">
        <f>DA!$G$21</f>
        <v>43000</v>
      </c>
      <c r="CA49" s="59">
        <f>DA!$G$21</f>
        <v>43000</v>
      </c>
      <c r="CB49" s="59">
        <f>DA!$G$21</f>
        <v>43000</v>
      </c>
      <c r="CC49" s="59">
        <f>DA!$G$21</f>
        <v>43000</v>
      </c>
      <c r="CD49" s="59">
        <f>DA!$G$21</f>
        <v>43000</v>
      </c>
      <c r="CE49" s="59">
        <f>DA!$G$21</f>
        <v>43000</v>
      </c>
      <c r="CF49" s="59">
        <f>DA!$G$21</f>
        <v>43000</v>
      </c>
      <c r="CG49" s="59">
        <f>DA!$G$21</f>
        <v>43000</v>
      </c>
      <c r="CH49" s="59">
        <f>DA!$G$21</f>
        <v>43000</v>
      </c>
      <c r="CI49" s="59">
        <f>DA!$G$21</f>
        <v>43000</v>
      </c>
      <c r="CJ49" s="59">
        <f>DA!$G$21</f>
        <v>43000</v>
      </c>
      <c r="CK49" s="59">
        <f>DA!$G$21</f>
        <v>43000</v>
      </c>
      <c r="CL49" s="59">
        <f>DA!$G$21</f>
        <v>43000</v>
      </c>
      <c r="CM49" s="59">
        <f>DA!$G$21</f>
        <v>43000</v>
      </c>
      <c r="CN49" s="59">
        <f>DA!$G$21</f>
        <v>43000</v>
      </c>
      <c r="CO49" s="59">
        <f>DA!$G$21</f>
        <v>43000</v>
      </c>
      <c r="CP49" s="59">
        <f>DA!$G$21</f>
        <v>43000</v>
      </c>
      <c r="CQ49" s="59">
        <f>DA!$G$21</f>
        <v>43000</v>
      </c>
      <c r="CR49" s="59">
        <f>DA!$G$21</f>
        <v>43000</v>
      </c>
      <c r="CS49" s="59">
        <f>DA!$G$21</f>
        <v>43000</v>
      </c>
      <c r="CT49" s="59">
        <f>DA!$G$21</f>
        <v>43000</v>
      </c>
      <c r="CU49" s="59">
        <f>DA!$G$21</f>
        <v>43000</v>
      </c>
      <c r="CV49" s="59">
        <f>DA!$G$21</f>
        <v>43000</v>
      </c>
      <c r="CW49" s="59">
        <f>DA!$G$21</f>
        <v>43000</v>
      </c>
      <c r="CX49" s="59">
        <f>DA!$G$21</f>
        <v>43000</v>
      </c>
      <c r="CY49" s="59">
        <f>DA!$G$21</f>
        <v>43000</v>
      </c>
      <c r="CZ49" s="59">
        <f>DA!$G$21</f>
        <v>43000</v>
      </c>
      <c r="DA49" s="59">
        <f>DA!$G$21</f>
        <v>43000</v>
      </c>
      <c r="DB49" s="59">
        <f>DA!$G$21</f>
        <v>43000</v>
      </c>
      <c r="DC49" s="59">
        <f>DA!$G$21</f>
        <v>43000</v>
      </c>
      <c r="DD49" s="59">
        <f>DA!$G$21</f>
        <v>43000</v>
      </c>
      <c r="DE49" s="59">
        <f>DA!$G$21</f>
        <v>43000</v>
      </c>
      <c r="DF49" s="59">
        <f>DA!$G$21</f>
        <v>43000</v>
      </c>
      <c r="DG49" s="59">
        <f>DA!$G$21</f>
        <v>43000</v>
      </c>
      <c r="DH49" s="59">
        <f>DA!$G$21</f>
        <v>43000</v>
      </c>
      <c r="DI49" s="59">
        <f>DA!$G$21</f>
        <v>43000</v>
      </c>
      <c r="DJ49" s="59">
        <f>DA!$G$21</f>
        <v>43000</v>
      </c>
      <c r="DK49" s="59">
        <f>DA!$G$21</f>
        <v>43000</v>
      </c>
      <c r="DL49" s="59">
        <f>DA!$G$21</f>
        <v>43000</v>
      </c>
      <c r="DM49" s="59">
        <f>DA!$G$21</f>
        <v>43000</v>
      </c>
      <c r="DN49" s="59">
        <f>DA!$G$21</f>
        <v>43000</v>
      </c>
      <c r="DO49" s="59">
        <f>DA!$G$21</f>
        <v>43000</v>
      </c>
      <c r="DP49" s="59">
        <f>DA!$G$21</f>
        <v>43000</v>
      </c>
      <c r="DQ49" s="59">
        <f>DA!$G$21</f>
        <v>43000</v>
      </c>
      <c r="DR49" s="59">
        <f>DA!$G$21</f>
        <v>43000</v>
      </c>
      <c r="DS49" s="59">
        <f>DA!$G$21</f>
        <v>43000</v>
      </c>
      <c r="DT49" s="59">
        <f>DA!$G$21</f>
        <v>43000</v>
      </c>
      <c r="DU49" s="59">
        <f>DA!$G$21</f>
        <v>43000</v>
      </c>
      <c r="DV49" s="59">
        <f>DA!$G$21</f>
        <v>43000</v>
      </c>
      <c r="DW49" s="59">
        <f>DA!$G$21</f>
        <v>43000</v>
      </c>
      <c r="DX49" s="59">
        <f>DA!$G$21</f>
        <v>43000</v>
      </c>
      <c r="DY49" s="59">
        <f>DA!$G$21</f>
        <v>43000</v>
      </c>
      <c r="DZ49" s="59">
        <f>DA!$G$21</f>
        <v>43000</v>
      </c>
      <c r="EA49" s="59">
        <f>DA!$G$21</f>
        <v>43000</v>
      </c>
      <c r="EB49" s="59">
        <f>DA!$G$21</f>
        <v>43000</v>
      </c>
      <c r="EC49" s="59">
        <f>DA!$G$21</f>
        <v>43000</v>
      </c>
      <c r="ED49" s="59">
        <f>DA!$G$21</f>
        <v>43000</v>
      </c>
      <c r="EE49" s="59">
        <f>DA!$G$21</f>
        <v>43000</v>
      </c>
      <c r="EF49" s="59">
        <f>DA!$G$21</f>
        <v>43000</v>
      </c>
      <c r="EG49" s="59">
        <f>DA!$G$21</f>
        <v>43000</v>
      </c>
      <c r="EH49" s="59">
        <f>DA!$G$21</f>
        <v>43000</v>
      </c>
      <c r="EI49" s="59">
        <f>DA!$G$21</f>
        <v>43000</v>
      </c>
      <c r="EJ49" s="59">
        <f>DA!$G$21</f>
        <v>43000</v>
      </c>
      <c r="EK49" s="59">
        <f>DA!$G$21</f>
        <v>43000</v>
      </c>
      <c r="EL49" s="59">
        <f>DA!$G$21</f>
        <v>43000</v>
      </c>
      <c r="EM49" s="59">
        <f>DA!$G$21</f>
        <v>43000</v>
      </c>
      <c r="EN49" s="59">
        <f>DA!$G$21</f>
        <v>43000</v>
      </c>
      <c r="EO49" s="59">
        <f>DA!$G$21</f>
        <v>43000</v>
      </c>
      <c r="EP49" s="59">
        <f>DA!$G$21</f>
        <v>43000</v>
      </c>
      <c r="EQ49" s="59">
        <f>DA!$G$21</f>
        <v>43000</v>
      </c>
      <c r="ER49" s="59">
        <f>DA!$G$21</f>
        <v>43000</v>
      </c>
      <c r="ES49" s="59">
        <f>DA!$G$21</f>
        <v>43000</v>
      </c>
      <c r="ET49" s="59">
        <f>DA!$G$21</f>
        <v>43000</v>
      </c>
      <c r="EU49" s="59">
        <f>DA!$G$21</f>
        <v>43000</v>
      </c>
      <c r="EV49" s="59">
        <f>DA!$G$21</f>
        <v>43000</v>
      </c>
      <c r="EW49" s="59">
        <f>DA!$G$21</f>
        <v>43000</v>
      </c>
      <c r="EX49" s="59">
        <f>DA!$G$21</f>
        <v>43000</v>
      </c>
      <c r="EY49" s="59">
        <f>DA!$G$21</f>
        <v>43000</v>
      </c>
      <c r="EZ49" s="59">
        <f>DA!$G$21</f>
        <v>43000</v>
      </c>
      <c r="FA49" s="59">
        <f>DA!$G$21</f>
        <v>43000</v>
      </c>
      <c r="FB49" s="59">
        <f>DA!$G$21</f>
        <v>43000</v>
      </c>
      <c r="FC49" s="59">
        <f>DA!$G$21</f>
        <v>43000</v>
      </c>
      <c r="FD49" s="59">
        <f>DA!$G$21</f>
        <v>43000</v>
      </c>
      <c r="FE49" s="59">
        <f>DA!$G$21</f>
        <v>43000</v>
      </c>
      <c r="FF49" s="59">
        <f>DA!$G$21</f>
        <v>43000</v>
      </c>
      <c r="FG49" s="59">
        <f>DA!$G$21</f>
        <v>43000</v>
      </c>
      <c r="FH49" s="59">
        <f>DA!$G$21</f>
        <v>43000</v>
      </c>
      <c r="FI49" s="59">
        <f>DA!$G$21</f>
        <v>43000</v>
      </c>
      <c r="FJ49" s="59">
        <f>DA!$G$21</f>
        <v>43000</v>
      </c>
      <c r="FK49" s="59">
        <f>DA!$G$21</f>
        <v>43000</v>
      </c>
      <c r="FL49" s="59">
        <f>DA!$G$21</f>
        <v>43000</v>
      </c>
      <c r="FM49" s="59">
        <f>DA!$G$21</f>
        <v>43000</v>
      </c>
      <c r="FN49" s="59">
        <f>DA!$G$21</f>
        <v>43000</v>
      </c>
      <c r="FO49" s="59">
        <f>DA!$G$21</f>
        <v>43000</v>
      </c>
      <c r="FP49" s="59">
        <f>DA!$G$21</f>
        <v>43000</v>
      </c>
      <c r="FQ49" s="59">
        <f>DA!$G$21</f>
        <v>43000</v>
      </c>
      <c r="FR49" s="59">
        <f>DA!$G$21</f>
        <v>43000</v>
      </c>
      <c r="FS49" s="59">
        <f>DA!$G$21</f>
        <v>43000</v>
      </c>
      <c r="FT49" s="59">
        <f>DA!$G$21</f>
        <v>43000</v>
      </c>
      <c r="FU49" s="59">
        <f>DA!$G$21</f>
        <v>43000</v>
      </c>
      <c r="FV49" s="59">
        <f>DA!$G$21</f>
        <v>43000</v>
      </c>
      <c r="FW49" s="59">
        <f>DA!$G$21</f>
        <v>43000</v>
      </c>
      <c r="FX49" s="59">
        <f>DA!$G$21</f>
        <v>43000</v>
      </c>
      <c r="FY49" s="59">
        <f>DA!$G$21</f>
        <v>43000</v>
      </c>
      <c r="FZ49" s="59">
        <f>DA!$G$21</f>
        <v>43000</v>
      </c>
      <c r="GA49" s="59">
        <f>DA!$G$21</f>
        <v>43000</v>
      </c>
      <c r="GB49" s="59">
        <f>DA!$G$21</f>
        <v>43000</v>
      </c>
      <c r="GC49" s="59">
        <f>DA!$G$21</f>
        <v>43000</v>
      </c>
      <c r="GD49" s="59">
        <f>DA!$G$21</f>
        <v>43000</v>
      </c>
      <c r="GE49" s="59">
        <f>DA!$G$21</f>
        <v>43000</v>
      </c>
      <c r="GF49" s="59">
        <f>DA!$G$21</f>
        <v>43000</v>
      </c>
      <c r="GG49" s="59">
        <f>DA!$G$21</f>
        <v>43000</v>
      </c>
      <c r="GH49" s="59">
        <f>DA!$G$21</f>
        <v>43000</v>
      </c>
      <c r="GI49" s="59">
        <f>DA!$G$21</f>
        <v>43000</v>
      </c>
      <c r="GJ49" s="59">
        <f>DA!$G$21</f>
        <v>43000</v>
      </c>
      <c r="GK49" s="59">
        <f>DA!$G$21</f>
        <v>43000</v>
      </c>
      <c r="GL49" s="59">
        <f>DA!$G$21</f>
        <v>43000</v>
      </c>
      <c r="GM49" s="59">
        <f>DA!$G$21</f>
        <v>43000</v>
      </c>
      <c r="GN49" s="59">
        <f>DA!$G$21</f>
        <v>43000</v>
      </c>
      <c r="GO49" s="59">
        <f>DA!$G$21</f>
        <v>43000</v>
      </c>
      <c r="GP49" s="59">
        <f>DA!$G$21</f>
        <v>43000</v>
      </c>
      <c r="GQ49" s="59">
        <f>DA!$G$21</f>
        <v>43000</v>
      </c>
      <c r="GR49" s="59">
        <f>DA!$G$21</f>
        <v>43000</v>
      </c>
      <c r="GS49" s="59">
        <f>DA!$G$21</f>
        <v>43000</v>
      </c>
      <c r="GT49" s="59">
        <f>DA!$G$21</f>
        <v>43000</v>
      </c>
      <c r="GU49" s="59">
        <f>DA!$G$21</f>
        <v>43000</v>
      </c>
      <c r="GV49" s="59">
        <f>DA!$G$21</f>
        <v>43000</v>
      </c>
      <c r="GW49" s="59">
        <f>DA!$G$21</f>
        <v>43000</v>
      </c>
      <c r="GX49" s="59">
        <f>DA!$G$21</f>
        <v>43000</v>
      </c>
      <c r="GY49" s="59">
        <f>DA!$G$21</f>
        <v>43000</v>
      </c>
      <c r="GZ49" s="59">
        <f>DA!$G$21</f>
        <v>43000</v>
      </c>
      <c r="HA49" s="59">
        <f>DA!$G$21</f>
        <v>43000</v>
      </c>
      <c r="HB49" s="59">
        <f>DA!$G$21</f>
        <v>43000</v>
      </c>
      <c r="HC49" s="59">
        <f>DA!$G$21</f>
        <v>43000</v>
      </c>
      <c r="HD49" s="59">
        <f>DA!$G$21</f>
        <v>43000</v>
      </c>
      <c r="HE49" s="59">
        <f>DA!$G$21</f>
        <v>43000</v>
      </c>
      <c r="HF49" s="59">
        <f>DA!$G$21</f>
        <v>43000</v>
      </c>
      <c r="HG49" s="59">
        <f>DA!$G$21</f>
        <v>43000</v>
      </c>
      <c r="HH49" s="59">
        <f>DA!$G$21</f>
        <v>43000</v>
      </c>
      <c r="HI49" s="59">
        <f>DA!$G$21</f>
        <v>43000</v>
      </c>
      <c r="HJ49" s="59">
        <f>DA!$G$21</f>
        <v>43000</v>
      </c>
      <c r="HK49" s="59">
        <f>DA!$G$21</f>
        <v>43000</v>
      </c>
      <c r="HL49" s="59">
        <f>DA!$G$21</f>
        <v>43000</v>
      </c>
      <c r="HM49" s="59">
        <f>DA!$G$21</f>
        <v>43000</v>
      </c>
      <c r="HN49" s="59">
        <f>DA!$G$21</f>
        <v>43000</v>
      </c>
      <c r="HO49" s="59">
        <f>DA!$G$21</f>
        <v>43000</v>
      </c>
      <c r="HP49" s="59">
        <f>DA!$G$21</f>
        <v>43000</v>
      </c>
      <c r="HQ49" s="59">
        <f>DA!$G$21</f>
        <v>43000</v>
      </c>
      <c r="HR49" s="59">
        <f>DA!$G$21</f>
        <v>43000</v>
      </c>
      <c r="HS49" s="59">
        <f>DA!$G$21</f>
        <v>43000</v>
      </c>
      <c r="HT49" s="59">
        <f>DA!$G$21</f>
        <v>43000</v>
      </c>
      <c r="HU49" s="59">
        <f>DA!$G$21</f>
        <v>43000</v>
      </c>
      <c r="HV49" s="59">
        <f>DA!$G$21</f>
        <v>43000</v>
      </c>
      <c r="HW49" s="59">
        <f>DA!$G$21</f>
        <v>43000</v>
      </c>
      <c r="HX49" s="59">
        <f>DA!$G$21</f>
        <v>43000</v>
      </c>
      <c r="HY49" s="59">
        <f>DA!$G$21</f>
        <v>43000</v>
      </c>
      <c r="HZ49" s="59">
        <f>DA!$G$21</f>
        <v>43000</v>
      </c>
      <c r="IA49" s="59">
        <f>DA!$G$21</f>
        <v>43000</v>
      </c>
      <c r="IB49" s="59">
        <f>DA!$G$21</f>
        <v>43000</v>
      </c>
      <c r="IC49" s="59">
        <f>DA!$G$21</f>
        <v>43000</v>
      </c>
      <c r="ID49" s="59">
        <f>DA!$G$21</f>
        <v>43000</v>
      </c>
      <c r="IE49" s="59">
        <f>DA!$G$21</f>
        <v>43000</v>
      </c>
      <c r="IF49" s="59">
        <f>DA!$G$21</f>
        <v>43000</v>
      </c>
      <c r="IG49" s="59">
        <f>DA!$G$21</f>
        <v>43000</v>
      </c>
      <c r="IH49" s="59">
        <f>DA!$G$21</f>
        <v>43000</v>
      </c>
      <c r="II49" s="59">
        <f>DA!$G$21</f>
        <v>43000</v>
      </c>
      <c r="IJ49" s="59">
        <f>DA!$G$21</f>
        <v>43000</v>
      </c>
      <c r="IK49" s="59">
        <f>DA!$G$21</f>
        <v>43000</v>
      </c>
      <c r="IL49" s="59">
        <f>DA!$G$21</f>
        <v>43000</v>
      </c>
    </row>
    <row r="50" spans="2:246" ht="12" customHeight="1" x14ac:dyDescent="0.3">
      <c r="B50" s="4" t="s">
        <v>351</v>
      </c>
      <c r="C50" s="13" t="s">
        <v>283</v>
      </c>
      <c r="G50" s="59">
        <f ca="1">Tax!G22+Tax!G33</f>
        <v>35.492569444444449</v>
      </c>
      <c r="H50" s="59">
        <f ca="1">Tax!H22+Tax!H33</f>
        <v>70.836944444444441</v>
      </c>
      <c r="I50" s="59">
        <f ca="1">Tax!I22+Tax!I33</f>
        <v>106.03312500000001</v>
      </c>
      <c r="J50" s="59">
        <f ca="1">Tax!J22+Tax!J33</f>
        <v>141.08111111111111</v>
      </c>
      <c r="K50" s="59">
        <f ca="1">Tax!K22+Tax!K33</f>
        <v>175.9809027777778</v>
      </c>
      <c r="L50" s="59">
        <f ca="1">Tax!L22+Tax!L33</f>
        <v>104.699375</v>
      </c>
      <c r="M50" s="59">
        <f ca="1">Tax!M22+Tax!M33</f>
        <v>34.603402777777788</v>
      </c>
      <c r="N50" s="59">
        <f ca="1">Tax!N22+Tax!N33</f>
        <v>69.058611111111134</v>
      </c>
      <c r="O50" s="59">
        <f ca="1">Tax!O22+Tax!O33</f>
        <v>103.36562500000005</v>
      </c>
      <c r="P50" s="59">
        <f ca="1">Tax!P22+Tax!P33</f>
        <v>34.158819444444447</v>
      </c>
      <c r="Q50" s="59">
        <f ca="1">Tax!Q22+Tax!Q33</f>
        <v>68.16944444444448</v>
      </c>
      <c r="R50" s="59">
        <f ca="1">Tax!R22+Tax!R33</f>
        <v>102.03187500000006</v>
      </c>
      <c r="S50" s="59">
        <f ca="1">Tax!S22+Tax!S33</f>
        <v>33.714236111111134</v>
      </c>
      <c r="T50" s="59">
        <f ca="1">Tax!T22+Tax!T33</f>
        <v>67.280277777777826</v>
      </c>
      <c r="U50" s="59">
        <f ca="1">Tax!U22+Tax!U33</f>
        <v>100.69812500000009</v>
      </c>
      <c r="V50" s="59">
        <f ca="1">Tax!V22+Tax!V33</f>
        <v>133.96777777777788</v>
      </c>
      <c r="W50" s="59">
        <f ca="1">Tax!W22+Tax!W33</f>
        <v>167.08923611111126</v>
      </c>
      <c r="X50" s="59">
        <f ca="1">Tax!X22+Tax!X33</f>
        <v>99.364375000000081</v>
      </c>
      <c r="Y50" s="59">
        <f ca="1">Tax!Y22+Tax!Y33</f>
        <v>32.82506944444448</v>
      </c>
      <c r="Z50" s="59">
        <f ca="1">Tax!Z22+Tax!Z33</f>
        <v>65.501944444444518</v>
      </c>
      <c r="AA50" s="59">
        <f ca="1">Tax!AA22+Tax!AA33</f>
        <v>98.030625000000128</v>
      </c>
      <c r="AB50" s="59">
        <f ca="1">Tax!AB22+Tax!AB33</f>
        <v>32.380486111111139</v>
      </c>
      <c r="AC50" s="59">
        <f ca="1">Tax!AC22+Tax!AC33</f>
        <v>64.612777777777865</v>
      </c>
      <c r="AD50" s="59">
        <f ca="1">Tax!AD22+Tax!AD33</f>
        <v>96.696875000000134</v>
      </c>
      <c r="AE50" s="59">
        <f ca="1">Tax!AE22+Tax!AE33</f>
        <v>31.935902777777827</v>
      </c>
      <c r="AF50" s="59">
        <f ca="1">Tax!AF22+Tax!AF33</f>
        <v>63.723611111111211</v>
      </c>
      <c r="AG50" s="59">
        <f ca="1">Tax!AG22+Tax!AG33</f>
        <v>95.363125000000167</v>
      </c>
      <c r="AH50" s="59">
        <f ca="1">Tax!AH22+Tax!AH33</f>
        <v>126.85444444444467</v>
      </c>
      <c r="AI50" s="59">
        <f ca="1">Tax!AI22+Tax!AI33</f>
        <v>158.19756944444472</v>
      </c>
      <c r="AJ50" s="59">
        <f ca="1">Tax!AJ22+Tax!AJ33</f>
        <v>94.029375000000186</v>
      </c>
      <c r="AK50" s="59">
        <f ca="1">Tax!AK22+Tax!AK33</f>
        <v>31.046736111111187</v>
      </c>
      <c r="AL50" s="59">
        <f ca="1">Tax!AL22+Tax!AL33</f>
        <v>61.945277777777918</v>
      </c>
      <c r="AM50" s="59">
        <f ca="1">Tax!AM22+Tax!AM33</f>
        <v>92.69562500000022</v>
      </c>
      <c r="AN50" s="59">
        <f ca="1">Tax!AN22+Tax!AN33</f>
        <v>30.602152777777846</v>
      </c>
      <c r="AO50" s="59">
        <f ca="1">Tax!AO22+Tax!AO33</f>
        <v>61.056111111111264</v>
      </c>
      <c r="AP50" s="59">
        <f ca="1">Tax!AP22+Tax!AP33</f>
        <v>91.361875000000225</v>
      </c>
      <c r="AQ50" s="59">
        <f ca="1">Tax!AQ22+Tax!AQ33</f>
        <v>30.157569444444533</v>
      </c>
      <c r="AR50" s="59">
        <f ca="1">Tax!AR22+Tax!AR33</f>
        <v>60.16694444444461</v>
      </c>
      <c r="AS50" s="59">
        <f ca="1">Tax!AS22+Tax!AS33</f>
        <v>90.028125000000244</v>
      </c>
      <c r="AT50" s="59">
        <f ca="1">Tax!AT22+Tax!AT33</f>
        <v>119.74111111111144</v>
      </c>
      <c r="AU50" s="59">
        <f ca="1">Tax!AU22+Tax!AU33</f>
        <v>149.30590277777819</v>
      </c>
      <c r="AV50" s="59">
        <f ca="1">Tax!AV22+Tax!AV33</f>
        <v>88.694375000000235</v>
      </c>
      <c r="AW50" s="59">
        <f ca="1">Tax!AW22+Tax!AW33</f>
        <v>29.268402777777851</v>
      </c>
      <c r="AX50" s="59">
        <f ca="1">Tax!AX22+Tax!AX33</f>
        <v>58.38861111111126</v>
      </c>
      <c r="AY50" s="59">
        <f ca="1">Tax!AY22+Tax!AY33</f>
        <v>87.360625000000226</v>
      </c>
      <c r="AZ50" s="59">
        <f ca="1">Tax!AZ22+Tax!AZ33</f>
        <v>28.82381944444451</v>
      </c>
      <c r="BA50" s="59">
        <f ca="1">Tax!BA22+Tax!BA33</f>
        <v>57.499444444444578</v>
      </c>
      <c r="BB50" s="59">
        <f ca="1">Tax!BB22+Tax!BB33</f>
        <v>86.026875000000203</v>
      </c>
      <c r="BC50" s="59">
        <f ca="1">Tax!BC22+Tax!BC33</f>
        <v>67.898538993314816</v>
      </c>
      <c r="BD50" s="59">
        <f ca="1">Tax!BD22+Tax!BD33</f>
        <v>136.51906903815416</v>
      </c>
      <c r="BE50" s="59">
        <f ca="1">Tax!BE22+Tax!BE33</f>
        <v>205.86429335038093</v>
      </c>
      <c r="BF50" s="59">
        <f ca="1">Tax!BF22+Tax!BF33</f>
        <v>275.93692399547899</v>
      </c>
      <c r="BG50" s="59">
        <f ca="1">Tax!BG22+Tax!BG33</f>
        <v>346.73968191753522</v>
      </c>
      <c r="BH50" s="59">
        <f ca="1">Tax!BH22+Tax!BH33</f>
        <v>212.41100361791339</v>
      </c>
      <c r="BI50" s="59">
        <f ca="1">Tax!BI22+Tax!BI33</f>
        <v>72.271210968033671</v>
      </c>
      <c r="BJ50" s="59">
        <f ca="1">Tax!BJ22+Tax!BJ33</f>
        <v>145.2807656079915</v>
      </c>
      <c r="BK50" s="59">
        <f ca="1">Tax!BK22+Tax!BK33</f>
        <v>219.03142066996097</v>
      </c>
      <c r="BL50" s="59">
        <f ca="1">Tax!BL22+Tax!BL33</f>
        <v>74.494521258950954</v>
      </c>
      <c r="BM50" s="59">
        <f ca="1">Tax!BM22+Tax!BM33</f>
        <v>149.7356835442732</v>
      </c>
      <c r="BN50" s="59">
        <f ca="1">Tax!BN22+Tax!BN33</f>
        <v>225.72627076943627</v>
      </c>
      <c r="BO50" s="59">
        <f ca="1">Tax!BO22+Tax!BO33</f>
        <v>76.742805192275966</v>
      </c>
      <c r="BP50" s="59">
        <f ca="1">Tax!BP22+Tax!BP33</f>
        <v>154.24063052258163</v>
      </c>
      <c r="BQ50" s="59">
        <f ca="1">Tax!BQ22+Tax!BQ33</f>
        <v>232.4962873354153</v>
      </c>
      <c r="BR50" s="59">
        <f ca="1">Tax!BR22+Tax!BR33</f>
        <v>311.51259617888218</v>
      </c>
      <c r="BS50" s="59">
        <f ca="1">Tax!BS22+Tax!BS33</f>
        <v>391.29238683482561</v>
      </c>
      <c r="BT50" s="59">
        <f ca="1">Tax!BT22+Tax!BT33</f>
        <v>239.34221101364989</v>
      </c>
      <c r="BU50" s="59">
        <f ca="1">Tax!BU22+Tax!BU33</f>
        <v>81.315280712650406</v>
      </c>
      <c r="BV50" s="59">
        <f ca="1">Tax!BV22+Tax!BV33</f>
        <v>163.40258828854849</v>
      </c>
      <c r="BW50" s="59">
        <f ca="1">Tax!BW22+Tax!BW33</f>
        <v>246.26478974778388</v>
      </c>
      <c r="BX50" s="59">
        <f ca="1">Tax!BX22+Tax!BX33</f>
        <v>83.639971748537405</v>
      </c>
      <c r="BY50" s="59">
        <f ca="1">Tax!BY22+Tax!BY33</f>
        <v>168.06059960894811</v>
      </c>
      <c r="BZ50" s="59">
        <f ca="1">Tax!BZ22+Tax!BZ33</f>
        <v>253.26477885123631</v>
      </c>
      <c r="CA50" s="59">
        <f ca="1">Tax!CA22+Tax!CA33</f>
        <v>85.990635372529724</v>
      </c>
      <c r="CB50" s="59">
        <f ca="1">Tax!CB22+Tax!CB33</f>
        <v>193.47251805323043</v>
      </c>
      <c r="CC50" s="59">
        <f ca="1">Tax!CC22+Tax!CC33</f>
        <v>302.06019113043965</v>
      </c>
      <c r="CD50" s="59">
        <f ca="1">Tax!CD22+Tax!CD33</f>
        <v>411.75756576419917</v>
      </c>
      <c r="CE50" s="59">
        <f ca="1">Tax!CE22+Tax!CE33</f>
        <v>522.56856591867313</v>
      </c>
      <c r="CF50" s="59">
        <f ca="1">Tax!CF22+Tax!CF33</f>
        <v>332.43693727361972</v>
      </c>
      <c r="CG50" s="59">
        <f ca="1">Tax!CG22+Tax!CG33</f>
        <v>113.0500745145864</v>
      </c>
      <c r="CH50" s="59">
        <f ca="1">Tax!CH22+Tax!CH33</f>
        <v>227.22562368695111</v>
      </c>
      <c r="CI50" s="59">
        <f ca="1">Tax!CI22+Tax!CI33</f>
        <v>342.53062311828143</v>
      </c>
      <c r="CJ50" s="59">
        <f ca="1">Tax!CJ22+Tax!CJ33</f>
        <v>116.43843830657363</v>
      </c>
      <c r="CK50" s="59">
        <f ca="1">Tax!CK22+Tax!CK33</f>
        <v>234.01431716235192</v>
      </c>
      <c r="CL50" s="59">
        <f ca="1">Tax!CL22+Tax!CL33</f>
        <v>352.73165134174252</v>
      </c>
      <c r="CM50" s="59">
        <f ca="1">Tax!CM22+Tax!CM33</f>
        <v>119.86281742073092</v>
      </c>
      <c r="CN50" s="59">
        <f ca="1">Tax!CN22+Tax!CN33</f>
        <v>240.87515918689044</v>
      </c>
      <c r="CO50" s="59">
        <f ca="1">Tax!CO22+Tax!CO33</f>
        <v>363.04107963208884</v>
      </c>
      <c r="CP50" s="59">
        <f ca="1">Tax!CP22+Tax!CP33</f>
        <v>486.36464636276435</v>
      </c>
      <c r="CQ50" s="59">
        <f ca="1">Tax!CQ22+Tax!CQ33</f>
        <v>610.84994030165115</v>
      </c>
      <c r="CR50" s="59">
        <f ca="1">Tax!CR22+Tax!CR33</f>
        <v>373.45997609926377</v>
      </c>
      <c r="CS50" s="59">
        <f ca="1">Tax!CS22+Tax!CS33</f>
        <v>126.82104460673544</v>
      </c>
      <c r="CT50" s="59">
        <f ca="1">Tax!CT22+Tax!CT33</f>
        <v>254.81613952422632</v>
      </c>
      <c r="CU50" s="59">
        <f ca="1">Tax!CU22+Tax!CU33</f>
        <v>383.98941937770843</v>
      </c>
      <c r="CV50" s="59">
        <f ca="1">Tax!CV22+Tax!CV33</f>
        <v>130.35561295039869</v>
      </c>
      <c r="CW50" s="59">
        <f ca="1">Tax!CW22+Tax!CW33</f>
        <v>261.89772073863918</v>
      </c>
      <c r="CX50" s="59">
        <f ca="1">Tax!CX22+Tax!CX33</f>
        <v>394.63049873010306</v>
      </c>
      <c r="CY50" s="59">
        <f ca="1">Tax!CY22+Tax!CY33</f>
        <v>133.92763722912804</v>
      </c>
      <c r="CZ50" s="59">
        <f ca="1">Tax!CZ22+Tax!CZ33</f>
        <v>269.05433644416451</v>
      </c>
      <c r="DA50" s="59">
        <f ca="1">Tax!DA22+Tax!DA33</f>
        <v>405.38431415207026</v>
      </c>
      <c r="DB50" s="59">
        <f ca="1">Tax!DB22+Tax!DB33</f>
        <v>542.92180066353751</v>
      </c>
      <c r="DC50" s="59">
        <f ca="1">Tax!DC22+Tax!DC33</f>
        <v>681.67104013820835</v>
      </c>
      <c r="DD50" s="59">
        <f ca="1">Tax!DD22+Tax!DD33</f>
        <v>416.2519764779226</v>
      </c>
      <c r="DE50" s="59">
        <f ca="1">Tax!DE22+Tax!DE33</f>
        <v>141.18553350256775</v>
      </c>
      <c r="DF50" s="59">
        <f ca="1">Tax!DF22+Tax!DF33</f>
        <v>283.59563599499035</v>
      </c>
      <c r="DG50" s="59">
        <f ca="1">Tax!DG22+Tax!DG33</f>
        <v>427.23460748751143</v>
      </c>
      <c r="DH50" s="59">
        <f ca="1">Tax!DH22+Tax!DH33</f>
        <v>144.87215457997837</v>
      </c>
      <c r="DI50" s="59">
        <f ca="1">Tax!DI22+Tax!DI33</f>
        <v>290.98182045797591</v>
      </c>
      <c r="DJ50" s="59">
        <f ca="1">Tax!DJ22+Tax!DJ33</f>
        <v>438.33334001399561</v>
      </c>
      <c r="DK50" s="59">
        <f ca="1">Tax!DK22+Tax!DK33</f>
        <v>148.59772982985439</v>
      </c>
      <c r="DL50" s="59">
        <f ca="1">Tax!DL22+Tax!DL33</f>
        <v>298.44604079172348</v>
      </c>
      <c r="DM50" s="59">
        <f ca="1">Tax!DM22+Tax!DM33</f>
        <v>449.54931805283945</v>
      </c>
      <c r="DN50" s="59">
        <f ca="1">Tax!DN22+Tax!DN33</f>
        <v>601.911961136331</v>
      </c>
      <c r="DO50" s="59">
        <f ca="1">Tax!DO22+Tax!DO33</f>
        <v>755.53838396822039</v>
      </c>
      <c r="DP50" s="59">
        <f ca="1">Tax!DP22+Tax!DP33</f>
        <v>460.8836968717365</v>
      </c>
      <c r="DQ50" s="59">
        <f ca="1">Tax!DQ22+Tax!DQ33</f>
        <v>156.16728195423536</v>
      </c>
      <c r="DR50" s="59">
        <f ca="1">Tax!DR22+Tax!DR33</f>
        <v>313.61167232458729</v>
      </c>
      <c r="DS50" s="59">
        <f ca="1">Tax!DS22+Tax!DS33</f>
        <v>472.33764312170814</v>
      </c>
      <c r="DT50" s="59">
        <f ca="1">Tax!DT22+Tax!DT33</f>
        <v>160.01203787474523</v>
      </c>
      <c r="DU50" s="59">
        <f ca="1">Tax!DU22+Tax!DU33</f>
        <v>321.31464416609634</v>
      </c>
      <c r="DV50" s="59">
        <f ca="1">Tax!DV22+Tax!DV33</f>
        <v>483.91233494925262</v>
      </c>
      <c r="DW50" s="59">
        <f ca="1">Tax!DW22+Tax!DW33</f>
        <v>163.89730613461256</v>
      </c>
      <c r="DX50" s="59">
        <f ca="1">Tax!DX22+Tax!DX33</f>
        <v>329.09877331318739</v>
      </c>
      <c r="DY50" s="59">
        <f ca="1">Tax!DY22+Tax!DY33</f>
        <v>495.60896210964745</v>
      </c>
      <c r="DZ50" s="59">
        <f ca="1">Tax!DZ22+Tax!DZ33</f>
        <v>663.43244802804372</v>
      </c>
      <c r="EA50" s="59">
        <f ca="1">Tax!EA22+Tax!EA33</f>
        <v>832.57382155143853</v>
      </c>
      <c r="EB50" s="59">
        <f ca="1">Tax!EB22+Tax!EB33</f>
        <v>507.42872608129744</v>
      </c>
      <c r="EC50" s="59">
        <f ca="1">Tax!EC22+Tax!EC33</f>
        <v>171.79098034396753</v>
      </c>
      <c r="ED50" s="59">
        <f ca="1">Tax!ED22+Tax!ED33</f>
        <v>344.91371010736037</v>
      </c>
      <c r="EE50" s="59">
        <f ca="1">Tax!EE22+Tax!EE33</f>
        <v>519.37284018126149</v>
      </c>
      <c r="EF50" s="59">
        <f ca="1">Tax!EF22+Tax!EF33</f>
        <v>175.8001965012981</v>
      </c>
      <c r="EG50" s="59">
        <f ca="1">Tax!EG22+Tax!EG33</f>
        <v>352.94614082254037</v>
      </c>
      <c r="EH50" s="59">
        <f ca="1">Tax!EH22+Tax!EH33</f>
        <v>531.4425296819378</v>
      </c>
      <c r="EI50" s="59">
        <f ca="1">Tax!EI22+Tax!EI33</f>
        <v>263.98530209677637</v>
      </c>
      <c r="EJ50" s="59">
        <f ca="1">Tax!EJ22+Tax!EJ33</f>
        <v>529.33048834593922</v>
      </c>
      <c r="EK50" s="59">
        <f ca="1">Tax!EK22+Tax!EK33</f>
        <v>796.04030174437173</v>
      </c>
      <c r="EL50" s="59">
        <f ca="1">Tax!EL22+Tax!EL33</f>
        <v>1064.1195008162849</v>
      </c>
      <c r="EM50" s="59">
        <f ca="1">Tax!EM22+Tax!EM33</f>
        <v>1333.5728596640668</v>
      </c>
      <c r="EN50" s="59">
        <f ca="1">Tax!EN22+Tax!EN33</f>
        <v>808.36486627489489</v>
      </c>
      <c r="EO50" s="59">
        <f ca="1">Tax!EO22+Tax!EO33</f>
        <v>272.2160632745086</v>
      </c>
      <c r="EP50" s="59">
        <f ca="1">Tax!EP22+Tax!EP33</f>
        <v>545.82070261188449</v>
      </c>
      <c r="EQ50" s="59">
        <f ca="1">Tax!EQ22+Tax!EQ33</f>
        <v>820.81875493885605</v>
      </c>
      <c r="ER50" s="59">
        <f ca="1">Tax!ER22+Tax!ER33</f>
        <v>276.39631807812788</v>
      </c>
      <c r="ES50" s="59">
        <f ca="1">Tax!ES22+Tax!ES33</f>
        <v>554.19577055566356</v>
      </c>
      <c r="ET50" s="59">
        <f ca="1">Tax!ET22+Tax!ET33</f>
        <v>833.40324201953217</v>
      </c>
      <c r="EU50" s="59">
        <f ca="1">Tax!EU22+Tax!EU33</f>
        <v>280.62039102800543</v>
      </c>
      <c r="EV50" s="59">
        <f ca="1">Tax!EV22+Tax!EV33</f>
        <v>562.65861824116246</v>
      </c>
      <c r="EW50" s="59">
        <f ca="1">Tax!EW22+Tax!EW33</f>
        <v>846.11961435621856</v>
      </c>
      <c r="EX50" s="59">
        <f ca="1">Tax!EX22+Tax!EX33</f>
        <v>1131.0083282383653</v>
      </c>
      <c r="EY50" s="59">
        <f ca="1">Tax!EY22+Tax!EY33</f>
        <v>1417.3297249540788</v>
      </c>
      <c r="EZ50" s="59">
        <f ca="1">Tax!EZ22+Tax!EZ33</f>
        <v>858.96917146795704</v>
      </c>
      <c r="FA50" s="59">
        <f ca="1">Tax!FA22+Tax!FA33</f>
        <v>289.20172265284617</v>
      </c>
      <c r="FB50" s="59">
        <f ca="1">Tax!FB22+Tax!FB33</f>
        <v>579.85112107774114</v>
      </c>
      <c r="FC50" s="59">
        <f ca="1">Tax!FC22+Tax!FC33</f>
        <v>871.95322567848007</v>
      </c>
      <c r="FD50" s="59">
        <f ca="1">Tax!FD22+Tax!FD33</f>
        <v>293.55985764860895</v>
      </c>
      <c r="FE50" s="59">
        <f ca="1">Tax!FE22+Tax!FE33</f>
        <v>588.5825317392663</v>
      </c>
      <c r="FF50" s="59">
        <f ca="1">Tax!FF22+Tax!FF33</f>
        <v>885.0731022423787</v>
      </c>
      <c r="FG50" s="59">
        <f ca="1">Tax!FG22+Tax!FG33</f>
        <v>297.96356351647876</v>
      </c>
      <c r="FH50" s="59">
        <f ca="1">Tax!FH22+Tax!FH33</f>
        <v>597.40523333218334</v>
      </c>
      <c r="FI50" s="59">
        <f ca="1">Tax!FI22+Tax!FI33</f>
        <v>898.33013947253187</v>
      </c>
      <c r="FJ50" s="59">
        <f ca="1">Tax!FJ22+Tax!FJ33</f>
        <v>1200.7434287573169</v>
      </c>
      <c r="FK50" s="59">
        <f ca="1">Tax!FK22+Tax!FK33</f>
        <v>1504.6502648556793</v>
      </c>
      <c r="FL50" s="59">
        <f ca="1">Tax!FL22+Tax!FL33</f>
        <v>911.72568886873376</v>
      </c>
      <c r="FM50" s="59">
        <f ca="1">Tax!FM22+Tax!FM33</f>
        <v>306.90948840631285</v>
      </c>
      <c r="FN50" s="59">
        <f ca="1">Tax!FN22+Tax!FN33</f>
        <v>615.32811628222305</v>
      </c>
      <c r="FO50" s="59">
        <f ca="1">Tax!FO22+Tax!FO33</f>
        <v>925.2611152476768</v>
      </c>
      <c r="FP50" s="59">
        <f ca="1">Tax!FP22+Tax!FP33</f>
        <v>311.45261880190719</v>
      </c>
      <c r="FQ50" s="59">
        <f ca="1">Tax!FQ22+Tax!FQ33</f>
        <v>624.43012337021162</v>
      </c>
      <c r="FR50" s="59">
        <f ca="1">Tax!FR22+Tax!FR33</f>
        <v>938.93779687413701</v>
      </c>
      <c r="FS50" s="59">
        <f ca="1">Tax!FS22+Tax!FS33</f>
        <v>316.0431429044927</v>
      </c>
      <c r="FT50" s="59">
        <f ca="1">Tax!FT22+Tax!FT33</f>
        <v>633.62707302684453</v>
      </c>
      <c r="FU50" s="59">
        <f ca="1">Tax!FU22+Tax!FU33</f>
        <v>952.75712559349438</v>
      </c>
      <c r="FV50" s="59">
        <f ca="1">Tax!FV22+Tax!FV33</f>
        <v>1273.4386532970279</v>
      </c>
      <c r="FW50" s="59">
        <f ca="1">Tax!FW22+Tax!FW33</f>
        <v>1595.6770263533508</v>
      </c>
      <c r="FX50" s="59">
        <f ca="1">Tax!FX22+Tax!FX33</f>
        <v>966.72050696556073</v>
      </c>
      <c r="FY50" s="59">
        <f ca="1">Tax!FY22+Tax!FY33</f>
        <v>325.36824478992145</v>
      </c>
      <c r="FZ50" s="59">
        <f ca="1">Tax!FZ22+Tax!FZ33</f>
        <v>652.30955129489155</v>
      </c>
      <c r="GA50" s="59">
        <f ca="1">Tax!GA22+Tax!GA33</f>
        <v>980.82936039965716</v>
      </c>
      <c r="GB50" s="59">
        <f ca="1">Tax!GB22+Tax!GB33</f>
        <v>330.10377040134063</v>
      </c>
      <c r="GC50" s="59">
        <f ca="1">Tax!GC22+Tax!GC33</f>
        <v>661.7969786664039</v>
      </c>
      <c r="GD50" s="59">
        <f ca="1">Tax!GD22+Tax!GD33</f>
        <v>995.08511929117674</v>
      </c>
      <c r="GE50" s="59">
        <f ca="1">Tax!GE22+Tax!GE33</f>
        <v>334.88858546802794</v>
      </c>
      <c r="GF50" s="59">
        <f ca="1">Tax!GF22+Tax!GF33</f>
        <v>671.38314630929938</v>
      </c>
      <c r="GG50" s="59">
        <f ca="1">Tax!GG22+Tax!GG33</f>
        <v>1009.4892311593086</v>
      </c>
      <c r="GH50" s="59">
        <f ca="1">Tax!GH22+Tax!GH33</f>
        <v>1349.2124068183391</v>
      </c>
      <c r="GI50" s="59">
        <f ca="1">Tax!GI22+Tax!GI33</f>
        <v>1690.5582583109322</v>
      </c>
      <c r="GJ50" s="59">
        <f ca="1">Tax!GJ22+Tax!GJ33</f>
        <v>1024.0431577862448</v>
      </c>
      <c r="GK50" s="59">
        <f ca="1">Tax!GK22+Tax!GK33</f>
        <v>344.60803142887926</v>
      </c>
      <c r="GL50" s="59">
        <f ca="1">Tax!GL22+Tax!GL33</f>
        <v>690.85560370807161</v>
      </c>
      <c r="GM50" s="59">
        <f ca="1">Tax!GM22+Tax!GM33</f>
        <v>1038.7483753577144</v>
      </c>
      <c r="GN50" s="59">
        <f ca="1">Tax!GN22+Tax!GN33</f>
        <v>349.54364806475508</v>
      </c>
      <c r="GO50" s="59">
        <f ca="1">Tax!GO22+Tax!GO33</f>
        <v>700.74386817443894</v>
      </c>
      <c r="GP50" s="59">
        <f ca="1">Tax!GP22+Tax!GP33</f>
        <v>1053.6063746048906</v>
      </c>
      <c r="GQ50" s="59">
        <f ca="1">Tax!GQ22+Tax!GQ33</f>
        <v>354.53052573410645</v>
      </c>
      <c r="GR50" s="59">
        <f ca="1">Tax!GR22+Tax!GR33</f>
        <v>710.73482252305189</v>
      </c>
      <c r="GS50" s="59">
        <f ca="1">Tax!GS22+Tax!GS33</f>
        <v>1068.6186609477486</v>
      </c>
      <c r="GT50" s="59">
        <f ca="1">Tax!GT22+Tax!GT33</f>
        <v>1428.1878304804961</v>
      </c>
      <c r="GU50" s="59">
        <f ca="1">Tax!GU22+Tax!GU33</f>
        <v>1789.4481395468176</v>
      </c>
      <c r="GV50" s="59">
        <f ca="1">Tax!GV22+Tax!GV33</f>
        <v>1083.7867546397624</v>
      </c>
      <c r="GW50" s="59">
        <f ca="1">Tax!GW22+Tax!GW33</f>
        <v>364.66008953338462</v>
      </c>
      <c r="GX50" s="59">
        <f ca="1">Tax!GX22+Tax!GX33</f>
        <v>731.02885821776613</v>
      </c>
      <c r="GY50" s="59">
        <f ca="1">Tax!GY22+Tax!GY33</f>
        <v>1099.1121909140857</v>
      </c>
      <c r="GZ50" s="59">
        <f ca="1">Tax!GZ22+Tax!GZ33</f>
        <v>369.80380083469748</v>
      </c>
      <c r="HA50" s="59">
        <f ca="1">Tax!HA22+Tax!HA33</f>
        <v>741.33399326278834</v>
      </c>
      <c r="HB50" s="59">
        <f ca="1">Tax!HB22+Tax!HB33</f>
        <v>1114.5965201311469</v>
      </c>
      <c r="HC50" s="59">
        <f ca="1">Tax!HC22+Tax!HC33</f>
        <v>375.00082361082974</v>
      </c>
      <c r="HD50" s="59">
        <f ca="1">Tax!HD22+Tax!HD33</f>
        <v>751.74592578535248</v>
      </c>
      <c r="HE50" s="59">
        <f ca="1">Tax!HE22+Tax!HE33</f>
        <v>1130.2413079277283</v>
      </c>
      <c r="HF50" s="59">
        <f ca="1">Tax!HF22+Tax!HF33</f>
        <v>1510.4929910891385</v>
      </c>
      <c r="HG50" s="59">
        <f ca="1">Tax!HG22+Tax!HG33</f>
        <v>1892.5070160321347</v>
      </c>
      <c r="HH50" s="59">
        <f ca="1">Tax!HH22+Tax!HH33</f>
        <v>1146.0481353674136</v>
      </c>
      <c r="HI50" s="59">
        <f ca="1">Tax!HI22+Tax!HI33</f>
        <v>385.55690996207403</v>
      </c>
      <c r="HJ50" s="59">
        <f ca="1">Tax!HJ22+Tax!HJ33</f>
        <v>772.89440290785285</v>
      </c>
      <c r="HK50" s="59">
        <f ca="1">Tax!HK22+Tax!HK33</f>
        <v>1162.0185990927125</v>
      </c>
      <c r="HL50" s="59">
        <f ca="1">Tax!HL22+Tax!HL33</f>
        <v>390.91703971544445</v>
      </c>
      <c r="HM50" s="59">
        <f ca="1">Tax!HM22+Tax!HM33</f>
        <v>783.63308335468969</v>
      </c>
      <c r="HN50" s="59">
        <f ca="1">Tax!HN22+Tax!HN33</f>
        <v>1178.1543114784754</v>
      </c>
      <c r="HO50" s="59">
        <f ca="1">Tax!HO22+Tax!HO33</f>
        <v>396.33261340261595</v>
      </c>
      <c r="HP50" s="59">
        <f ca="1">Tax!HP22+Tax!HP33</f>
        <v>794.48283317814503</v>
      </c>
      <c r="HQ50" s="59">
        <f ca="1">Tax!HQ22+Tax!HQ33</f>
        <v>1194.4569007869025</v>
      </c>
      <c r="HR50" s="59">
        <f ca="1">Tax!HR22+Tax!HR33</f>
        <v>1596.2610781221313</v>
      </c>
      <c r="HS50" s="59">
        <f ca="1">Tax!HS22+Tax!HS33</f>
        <v>1999.9016475768717</v>
      </c>
      <c r="HT50" s="59">
        <f ca="1">Tax!HT22+Tax!HT33</f>
        <v>1210.9280113241839</v>
      </c>
      <c r="HU50" s="59">
        <f ca="1">Tax!HU22+Tax!HU33</f>
        <v>407.3322832079121</v>
      </c>
      <c r="HV50" s="59">
        <f ca="1">Tax!HV22+Tax!HV33</f>
        <v>816.51992938553997</v>
      </c>
      <c r="HW50" s="59">
        <f ca="1">Tax!HW22+Tax!HW33</f>
        <v>1227.5693035984823</v>
      </c>
      <c r="HX50" s="59">
        <f ca="1">Tax!HX22+Tax!HX33</f>
        <v>412.91748815141557</v>
      </c>
      <c r="HY50" s="59">
        <f ca="1">Tax!HY22+Tax!HY33</f>
        <v>827.70949705025305</v>
      </c>
      <c r="HZ50" s="59">
        <f ca="1">Tax!HZ22+Tax!HZ33</f>
        <v>1244.3824544796755</v>
      </c>
      <c r="IA50" s="59">
        <f ca="1">Tax!IA22+Tax!IA33</f>
        <v>418.56035478607873</v>
      </c>
      <c r="IB50" s="59">
        <f ca="1">Tax!IB22+Tax!IB33</f>
        <v>839.01457686665356</v>
      </c>
      <c r="IC50" s="59">
        <f ca="1">Tax!IC22+Tax!IC33</f>
        <v>1261.3691573604547</v>
      </c>
      <c r="ID50" s="59">
        <f ca="1">Tax!ID22+Tax!ID33</f>
        <v>1683.6348211875891</v>
      </c>
      <c r="IE50" s="59">
        <f ca="1">Tax!IE22+Tax!IE33</f>
        <v>2105.8115683480569</v>
      </c>
      <c r="IF50" s="59">
        <f ca="1">Tax!IF22+Tax!IF33</f>
        <v>1266.5302414814028</v>
      </c>
      <c r="IG50" s="59">
        <f ca="1">Tax!IG22+Tax!IG33</f>
        <v>421.99891382713383</v>
      </c>
      <c r="IH50" s="59">
        <f ca="1">Tax!IH22+Tax!IH33</f>
        <v>843.90891098760153</v>
      </c>
      <c r="II50" s="59">
        <f ca="1">Tax!II22+Tax!II33</f>
        <v>1265.7299914814025</v>
      </c>
      <c r="IJ50" s="59">
        <f ca="1">Tax!IJ22+Tax!IJ33</f>
        <v>421.73216382713372</v>
      </c>
      <c r="IK50" s="59">
        <f ca="1">Tax!IK22+Tax!IK33</f>
        <v>843.37541098760119</v>
      </c>
      <c r="IL50" s="59">
        <f ca="1">Tax!IL22+Tax!IL33</f>
        <v>1264.9297414814039</v>
      </c>
    </row>
    <row r="51" spans="2:246" ht="12" customHeight="1" x14ac:dyDescent="0.3">
      <c r="B51" s="74" t="s">
        <v>237</v>
      </c>
      <c r="C51" s="13" t="s">
        <v>283</v>
      </c>
      <c r="G51" s="59">
        <f ca="1">SUM(G45:G50)</f>
        <v>43035.492569444446</v>
      </c>
      <c r="H51" s="59">
        <f t="shared" ref="H51:BS51" ca="1" si="60">SUM(H45:H50)</f>
        <v>43070.836944444447</v>
      </c>
      <c r="I51" s="59">
        <f t="shared" ca="1" si="60"/>
        <v>43106.033125000002</v>
      </c>
      <c r="J51" s="59">
        <f t="shared" ca="1" si="60"/>
        <v>43141.081111111111</v>
      </c>
      <c r="K51" s="59">
        <f t="shared" ca="1" si="60"/>
        <v>43175.980902777781</v>
      </c>
      <c r="L51" s="59">
        <f t="shared" ca="1" si="60"/>
        <v>43104.699374999997</v>
      </c>
      <c r="M51" s="59">
        <f t="shared" ca="1" si="60"/>
        <v>43034.603402777779</v>
      </c>
      <c r="N51" s="59">
        <f t="shared" ca="1" si="60"/>
        <v>43069.058611111112</v>
      </c>
      <c r="O51" s="59">
        <f t="shared" ca="1" si="60"/>
        <v>43103.365624999999</v>
      </c>
      <c r="P51" s="59">
        <f t="shared" ca="1" si="60"/>
        <v>43034.158819444441</v>
      </c>
      <c r="Q51" s="59">
        <f t="shared" ca="1" si="60"/>
        <v>43068.169444444444</v>
      </c>
      <c r="R51" s="59">
        <f t="shared" ca="1" si="60"/>
        <v>43102.031875000001</v>
      </c>
      <c r="S51" s="59">
        <f t="shared" ca="1" si="60"/>
        <v>43033.714236111111</v>
      </c>
      <c r="T51" s="59">
        <f t="shared" ca="1" si="60"/>
        <v>43067.280277777776</v>
      </c>
      <c r="U51" s="59">
        <f t="shared" ca="1" si="60"/>
        <v>43100.698125000003</v>
      </c>
      <c r="V51" s="59">
        <f t="shared" ca="1" si="60"/>
        <v>43133.967777777776</v>
      </c>
      <c r="W51" s="59">
        <f t="shared" ca="1" si="60"/>
        <v>43167.089236111111</v>
      </c>
      <c r="X51" s="59">
        <f t="shared" ca="1" si="60"/>
        <v>43099.364374999997</v>
      </c>
      <c r="Y51" s="59">
        <f t="shared" ca="1" si="60"/>
        <v>43032.825069444443</v>
      </c>
      <c r="Z51" s="59">
        <f t="shared" ca="1" si="60"/>
        <v>43065.501944444448</v>
      </c>
      <c r="AA51" s="59">
        <f t="shared" ca="1" si="60"/>
        <v>43098.030624999999</v>
      </c>
      <c r="AB51" s="59">
        <f t="shared" ca="1" si="60"/>
        <v>43032.380486111113</v>
      </c>
      <c r="AC51" s="59">
        <f t="shared" ca="1" si="60"/>
        <v>43064.61277777778</v>
      </c>
      <c r="AD51" s="59">
        <f t="shared" ca="1" si="60"/>
        <v>43096.696875000001</v>
      </c>
      <c r="AE51" s="59">
        <f t="shared" ca="1" si="60"/>
        <v>43031.935902777775</v>
      </c>
      <c r="AF51" s="59">
        <f t="shared" ca="1" si="60"/>
        <v>43063.723611111112</v>
      </c>
      <c r="AG51" s="59">
        <f t="shared" ca="1" si="60"/>
        <v>43095.363125000003</v>
      </c>
      <c r="AH51" s="59">
        <f t="shared" ca="1" si="60"/>
        <v>43126.854444444441</v>
      </c>
      <c r="AI51" s="59">
        <f t="shared" ca="1" si="60"/>
        <v>43158.197569444448</v>
      </c>
      <c r="AJ51" s="59">
        <f t="shared" ca="1" si="60"/>
        <v>43094.029374999998</v>
      </c>
      <c r="AK51" s="59">
        <f t="shared" ca="1" si="60"/>
        <v>43031.046736111108</v>
      </c>
      <c r="AL51" s="59">
        <f t="shared" ca="1" si="60"/>
        <v>43061.945277777777</v>
      </c>
      <c r="AM51" s="59">
        <f t="shared" ca="1" si="60"/>
        <v>43092.695625</v>
      </c>
      <c r="AN51" s="59">
        <f t="shared" ca="1" si="60"/>
        <v>43030.602152777778</v>
      </c>
      <c r="AO51" s="59">
        <f t="shared" ca="1" si="60"/>
        <v>43061.056111111109</v>
      </c>
      <c r="AP51" s="59">
        <f t="shared" ca="1" si="60"/>
        <v>43091.361875000002</v>
      </c>
      <c r="AQ51" s="59">
        <f t="shared" ca="1" si="60"/>
        <v>43030.157569444447</v>
      </c>
      <c r="AR51" s="59">
        <f t="shared" ca="1" si="60"/>
        <v>43060.166944444441</v>
      </c>
      <c r="AS51" s="59">
        <f t="shared" ca="1" si="60"/>
        <v>43090.028124999997</v>
      </c>
      <c r="AT51" s="59">
        <f t="shared" ca="1" si="60"/>
        <v>43119.741111111114</v>
      </c>
      <c r="AU51" s="59">
        <f t="shared" ca="1" si="60"/>
        <v>43149.305902777778</v>
      </c>
      <c r="AV51" s="59">
        <f t="shared" ca="1" si="60"/>
        <v>43088.694374999999</v>
      </c>
      <c r="AW51" s="59">
        <f t="shared" ca="1" si="60"/>
        <v>43029.26840277778</v>
      </c>
      <c r="AX51" s="59">
        <f t="shared" ca="1" si="60"/>
        <v>43058.388611111113</v>
      </c>
      <c r="AY51" s="59">
        <f t="shared" ca="1" si="60"/>
        <v>43087.360625000001</v>
      </c>
      <c r="AZ51" s="59">
        <f t="shared" ca="1" si="60"/>
        <v>43028.823819444442</v>
      </c>
      <c r="BA51" s="59">
        <f t="shared" ca="1" si="60"/>
        <v>43057.499444444446</v>
      </c>
      <c r="BB51" s="59">
        <f t="shared" ca="1" si="60"/>
        <v>43086.026875000003</v>
      </c>
      <c r="BC51" s="59">
        <f t="shared" ca="1" si="60"/>
        <v>43067.898538993315</v>
      </c>
      <c r="BD51" s="59">
        <f t="shared" ca="1" si="60"/>
        <v>43136.519069038157</v>
      </c>
      <c r="BE51" s="59">
        <f t="shared" ca="1" si="60"/>
        <v>43205.86429335038</v>
      </c>
      <c r="BF51" s="59">
        <f t="shared" ca="1" si="60"/>
        <v>43275.936923995476</v>
      </c>
      <c r="BG51" s="59">
        <f t="shared" ca="1" si="60"/>
        <v>43346.739681917534</v>
      </c>
      <c r="BH51" s="59">
        <f t="shared" ca="1" si="60"/>
        <v>43212.411003617912</v>
      </c>
      <c r="BI51" s="59">
        <f t="shared" ca="1" si="60"/>
        <v>43072.271210968036</v>
      </c>
      <c r="BJ51" s="59">
        <f t="shared" ca="1" si="60"/>
        <v>43145.280765607989</v>
      </c>
      <c r="BK51" s="59">
        <f t="shared" ca="1" si="60"/>
        <v>43219.031420669962</v>
      </c>
      <c r="BL51" s="59">
        <f t="shared" ca="1" si="60"/>
        <v>43074.494521258952</v>
      </c>
      <c r="BM51" s="59">
        <f t="shared" ca="1" si="60"/>
        <v>43149.73568354427</v>
      </c>
      <c r="BN51" s="59">
        <f t="shared" ca="1" si="60"/>
        <v>43225.726270769439</v>
      </c>
      <c r="BO51" s="59">
        <f t="shared" ca="1" si="60"/>
        <v>43076.742805192276</v>
      </c>
      <c r="BP51" s="59">
        <f t="shared" ca="1" si="60"/>
        <v>43154.240630522581</v>
      </c>
      <c r="BQ51" s="59">
        <f t="shared" ca="1" si="60"/>
        <v>43232.496287335416</v>
      </c>
      <c r="BR51" s="59">
        <f t="shared" ca="1" si="60"/>
        <v>43311.51259617888</v>
      </c>
      <c r="BS51" s="59">
        <f t="shared" ca="1" si="60"/>
        <v>43391.292386834823</v>
      </c>
      <c r="BT51" s="59">
        <f t="shared" ref="BT51:EE51" ca="1" si="61">SUM(BT45:BT50)</f>
        <v>43239.342211013653</v>
      </c>
      <c r="BU51" s="59">
        <f t="shared" ca="1" si="61"/>
        <v>43081.315280712653</v>
      </c>
      <c r="BV51" s="59">
        <f t="shared" ca="1" si="61"/>
        <v>43163.402588288547</v>
      </c>
      <c r="BW51" s="59">
        <f t="shared" ca="1" si="61"/>
        <v>43246.264789747787</v>
      </c>
      <c r="BX51" s="59">
        <f t="shared" ca="1" si="61"/>
        <v>43083.63997174854</v>
      </c>
      <c r="BY51" s="59">
        <f t="shared" ca="1" si="61"/>
        <v>43168.060599608951</v>
      </c>
      <c r="BZ51" s="59">
        <f t="shared" ca="1" si="61"/>
        <v>43253.264778851233</v>
      </c>
      <c r="CA51" s="59">
        <f t="shared" ca="1" si="61"/>
        <v>43085.990635372531</v>
      </c>
      <c r="CB51" s="59">
        <f t="shared" ca="1" si="61"/>
        <v>43193.472518053233</v>
      </c>
      <c r="CC51" s="59">
        <f t="shared" ca="1" si="61"/>
        <v>43302.06019113044</v>
      </c>
      <c r="CD51" s="59">
        <f t="shared" ca="1" si="61"/>
        <v>43411.757565764201</v>
      </c>
      <c r="CE51" s="59">
        <f t="shared" ca="1" si="61"/>
        <v>43522.568565918671</v>
      </c>
      <c r="CF51" s="59">
        <f t="shared" ca="1" si="61"/>
        <v>43332.436937273618</v>
      </c>
      <c r="CG51" s="59">
        <f t="shared" ca="1" si="61"/>
        <v>43113.050074514584</v>
      </c>
      <c r="CH51" s="59">
        <f t="shared" ca="1" si="61"/>
        <v>43227.225623686951</v>
      </c>
      <c r="CI51" s="59">
        <f t="shared" ca="1" si="61"/>
        <v>43342.530623118284</v>
      </c>
      <c r="CJ51" s="59">
        <f t="shared" ca="1" si="61"/>
        <v>43116.438438306577</v>
      </c>
      <c r="CK51" s="59">
        <f t="shared" ca="1" si="61"/>
        <v>43234.014317162349</v>
      </c>
      <c r="CL51" s="59">
        <f t="shared" ca="1" si="61"/>
        <v>43352.731651341739</v>
      </c>
      <c r="CM51" s="59">
        <f t="shared" ca="1" si="61"/>
        <v>43119.862817420733</v>
      </c>
      <c r="CN51" s="59">
        <f t="shared" ca="1" si="61"/>
        <v>43240.875159186893</v>
      </c>
      <c r="CO51" s="59">
        <f t="shared" ca="1" si="61"/>
        <v>43363.041079632087</v>
      </c>
      <c r="CP51" s="59">
        <f t="shared" ca="1" si="61"/>
        <v>43486.364646362767</v>
      </c>
      <c r="CQ51" s="59">
        <f t="shared" ca="1" si="61"/>
        <v>43610.849940301654</v>
      </c>
      <c r="CR51" s="59">
        <f t="shared" ca="1" si="61"/>
        <v>43373.459976099264</v>
      </c>
      <c r="CS51" s="59">
        <f t="shared" ca="1" si="61"/>
        <v>43126.821044606739</v>
      </c>
      <c r="CT51" s="59">
        <f t="shared" ca="1" si="61"/>
        <v>43254.816139524228</v>
      </c>
      <c r="CU51" s="59">
        <f t="shared" ca="1" si="61"/>
        <v>43383.989419377707</v>
      </c>
      <c r="CV51" s="59">
        <f t="shared" ca="1" si="61"/>
        <v>43130.3556129504</v>
      </c>
      <c r="CW51" s="59">
        <f t="shared" ca="1" si="61"/>
        <v>43261.897720738642</v>
      </c>
      <c r="CX51" s="59">
        <f t="shared" ca="1" si="61"/>
        <v>43394.630498730105</v>
      </c>
      <c r="CY51" s="59">
        <f t="shared" ca="1" si="61"/>
        <v>43133.927637229128</v>
      </c>
      <c r="CZ51" s="59">
        <f t="shared" ca="1" si="61"/>
        <v>43269.054336444162</v>
      </c>
      <c r="DA51" s="59">
        <f t="shared" ca="1" si="61"/>
        <v>43405.38431415207</v>
      </c>
      <c r="DB51" s="59">
        <f t="shared" ca="1" si="61"/>
        <v>43542.921800663535</v>
      </c>
      <c r="DC51" s="59">
        <f t="shared" ca="1" si="61"/>
        <v>43681.671040138208</v>
      </c>
      <c r="DD51" s="59">
        <f t="shared" ca="1" si="61"/>
        <v>43416.251976477921</v>
      </c>
      <c r="DE51" s="59">
        <f t="shared" ca="1" si="61"/>
        <v>43141.185533502568</v>
      </c>
      <c r="DF51" s="59">
        <f t="shared" ca="1" si="61"/>
        <v>43283.595635994992</v>
      </c>
      <c r="DG51" s="59">
        <f t="shared" ca="1" si="61"/>
        <v>43427.234607487509</v>
      </c>
      <c r="DH51" s="59">
        <f t="shared" ca="1" si="61"/>
        <v>43144.872154579978</v>
      </c>
      <c r="DI51" s="59">
        <f t="shared" ca="1" si="61"/>
        <v>43290.981820457979</v>
      </c>
      <c r="DJ51" s="59">
        <f t="shared" ca="1" si="61"/>
        <v>43438.333340013996</v>
      </c>
      <c r="DK51" s="59">
        <f t="shared" ca="1" si="61"/>
        <v>43148.597729829853</v>
      </c>
      <c r="DL51" s="59">
        <f t="shared" ca="1" si="61"/>
        <v>43298.446040791721</v>
      </c>
      <c r="DM51" s="59">
        <f t="shared" ca="1" si="61"/>
        <v>43449.549318052843</v>
      </c>
      <c r="DN51" s="59">
        <f t="shared" ca="1" si="61"/>
        <v>43601.911961136328</v>
      </c>
      <c r="DO51" s="59">
        <f t="shared" ca="1" si="61"/>
        <v>43755.538383968218</v>
      </c>
      <c r="DP51" s="59">
        <f t="shared" ca="1" si="61"/>
        <v>43460.883696871737</v>
      </c>
      <c r="DQ51" s="59">
        <f t="shared" ca="1" si="61"/>
        <v>43156.167281954236</v>
      </c>
      <c r="DR51" s="59">
        <f t="shared" ca="1" si="61"/>
        <v>43313.611672324587</v>
      </c>
      <c r="DS51" s="59">
        <f t="shared" ca="1" si="61"/>
        <v>43472.337643121711</v>
      </c>
      <c r="DT51" s="59">
        <f t="shared" ca="1" si="61"/>
        <v>43160.012037874745</v>
      </c>
      <c r="DU51" s="59">
        <f t="shared" ca="1" si="61"/>
        <v>43321.314644166094</v>
      </c>
      <c r="DV51" s="59">
        <f t="shared" ca="1" si="61"/>
        <v>43483.912334949251</v>
      </c>
      <c r="DW51" s="59">
        <f t="shared" ca="1" si="61"/>
        <v>43163.897306134611</v>
      </c>
      <c r="DX51" s="59">
        <f t="shared" ca="1" si="61"/>
        <v>43329.098773313184</v>
      </c>
      <c r="DY51" s="59">
        <f t="shared" ca="1" si="61"/>
        <v>43495.608962109647</v>
      </c>
      <c r="DZ51" s="59">
        <f t="shared" ca="1" si="61"/>
        <v>43663.432448028041</v>
      </c>
      <c r="EA51" s="59">
        <f t="shared" ca="1" si="61"/>
        <v>43832.573821551436</v>
      </c>
      <c r="EB51" s="59">
        <f t="shared" ca="1" si="61"/>
        <v>43507.4287260813</v>
      </c>
      <c r="EC51" s="59">
        <f t="shared" ca="1" si="61"/>
        <v>43171.790980343969</v>
      </c>
      <c r="ED51" s="59">
        <f t="shared" ca="1" si="61"/>
        <v>43344.913710107357</v>
      </c>
      <c r="EE51" s="59">
        <f t="shared" ca="1" si="61"/>
        <v>43519.372840181262</v>
      </c>
      <c r="EF51" s="59">
        <f t="shared" ref="EF51:GQ51" ca="1" si="62">SUM(EF45:EF50)</f>
        <v>43175.800196501295</v>
      </c>
      <c r="EG51" s="59">
        <f t="shared" ca="1" si="62"/>
        <v>43352.94614082254</v>
      </c>
      <c r="EH51" s="59">
        <f t="shared" ca="1" si="62"/>
        <v>43531.442529681939</v>
      </c>
      <c r="EI51" s="59">
        <f t="shared" ca="1" si="62"/>
        <v>43263.985302096778</v>
      </c>
      <c r="EJ51" s="59">
        <f t="shared" ca="1" si="62"/>
        <v>43529.330488345942</v>
      </c>
      <c r="EK51" s="59">
        <f t="shared" ca="1" si="62"/>
        <v>43796.040301744375</v>
      </c>
      <c r="EL51" s="59">
        <f t="shared" ca="1" si="62"/>
        <v>44064.119500816283</v>
      </c>
      <c r="EM51" s="59">
        <f t="shared" ca="1" si="62"/>
        <v>44333.572859664069</v>
      </c>
      <c r="EN51" s="59">
        <f t="shared" ca="1" si="62"/>
        <v>43808.364866274896</v>
      </c>
      <c r="EO51" s="59">
        <f t="shared" ca="1" si="62"/>
        <v>43272.216063274507</v>
      </c>
      <c r="EP51" s="59">
        <f t="shared" ca="1" si="62"/>
        <v>43545.820702611883</v>
      </c>
      <c r="EQ51" s="59">
        <f t="shared" ca="1" si="62"/>
        <v>43820.818754938853</v>
      </c>
      <c r="ER51" s="59">
        <f t="shared" ca="1" si="62"/>
        <v>43276.396318078128</v>
      </c>
      <c r="ES51" s="59">
        <f t="shared" ca="1" si="62"/>
        <v>43554.195770555663</v>
      </c>
      <c r="ET51" s="59">
        <f t="shared" ca="1" si="62"/>
        <v>43833.403242019529</v>
      </c>
      <c r="EU51" s="59">
        <f t="shared" ca="1" si="62"/>
        <v>43280.620391028002</v>
      </c>
      <c r="EV51" s="59">
        <f t="shared" ca="1" si="62"/>
        <v>43562.658618241163</v>
      </c>
      <c r="EW51" s="59">
        <f t="shared" ca="1" si="62"/>
        <v>43846.119614356219</v>
      </c>
      <c r="EX51" s="59">
        <f t="shared" ca="1" si="62"/>
        <v>44131.008328238364</v>
      </c>
      <c r="EY51" s="59">
        <f t="shared" ca="1" si="62"/>
        <v>44417.329724954077</v>
      </c>
      <c r="EZ51" s="59">
        <f t="shared" ca="1" si="62"/>
        <v>43858.969171467957</v>
      </c>
      <c r="FA51" s="59">
        <f t="shared" ca="1" si="62"/>
        <v>43289.201722652848</v>
      </c>
      <c r="FB51" s="59">
        <f t="shared" ca="1" si="62"/>
        <v>43579.851121077743</v>
      </c>
      <c r="FC51" s="59">
        <f t="shared" ca="1" si="62"/>
        <v>43871.953225678481</v>
      </c>
      <c r="FD51" s="59">
        <f t="shared" ca="1" si="62"/>
        <v>43293.559857648608</v>
      </c>
      <c r="FE51" s="59">
        <f t="shared" ca="1" si="62"/>
        <v>43588.582531739266</v>
      </c>
      <c r="FF51" s="59">
        <f t="shared" ca="1" si="62"/>
        <v>43885.073102242379</v>
      </c>
      <c r="FG51" s="59">
        <f t="shared" ca="1" si="62"/>
        <v>43297.963563516481</v>
      </c>
      <c r="FH51" s="59">
        <f t="shared" ca="1" si="62"/>
        <v>43597.405233332182</v>
      </c>
      <c r="FI51" s="59">
        <f t="shared" ca="1" si="62"/>
        <v>43898.330139472535</v>
      </c>
      <c r="FJ51" s="59">
        <f t="shared" ca="1" si="62"/>
        <v>44200.74342875732</v>
      </c>
      <c r="FK51" s="59">
        <f t="shared" ca="1" si="62"/>
        <v>44504.650264855678</v>
      </c>
      <c r="FL51" s="59">
        <f t="shared" ca="1" si="62"/>
        <v>43911.725688868733</v>
      </c>
      <c r="FM51" s="59">
        <f t="shared" ca="1" si="62"/>
        <v>43306.909488406316</v>
      </c>
      <c r="FN51" s="59">
        <f t="shared" ca="1" si="62"/>
        <v>43615.328116282224</v>
      </c>
      <c r="FO51" s="59">
        <f t="shared" ca="1" si="62"/>
        <v>43925.261115247675</v>
      </c>
      <c r="FP51" s="59">
        <f t="shared" ca="1" si="62"/>
        <v>43311.452618801908</v>
      </c>
      <c r="FQ51" s="59">
        <f t="shared" ca="1" si="62"/>
        <v>43624.430123370214</v>
      </c>
      <c r="FR51" s="59">
        <f t="shared" ca="1" si="62"/>
        <v>43938.937796874139</v>
      </c>
      <c r="FS51" s="59">
        <f t="shared" ca="1" si="62"/>
        <v>43316.043142904491</v>
      </c>
      <c r="FT51" s="59">
        <f t="shared" ca="1" si="62"/>
        <v>43633.627073026844</v>
      </c>
      <c r="FU51" s="59">
        <f t="shared" ca="1" si="62"/>
        <v>43952.757125593496</v>
      </c>
      <c r="FV51" s="59">
        <f t="shared" ca="1" si="62"/>
        <v>44273.438653297031</v>
      </c>
      <c r="FW51" s="59">
        <f t="shared" ca="1" si="62"/>
        <v>44595.677026353354</v>
      </c>
      <c r="FX51" s="59">
        <f t="shared" ca="1" si="62"/>
        <v>43966.720506965561</v>
      </c>
      <c r="FY51" s="59">
        <f t="shared" ca="1" si="62"/>
        <v>43325.368244789919</v>
      </c>
      <c r="FZ51" s="59">
        <f t="shared" ca="1" si="62"/>
        <v>43652.309551294893</v>
      </c>
      <c r="GA51" s="59">
        <f t="shared" ca="1" si="62"/>
        <v>43980.829360399657</v>
      </c>
      <c r="GB51" s="59">
        <f t="shared" ca="1" si="62"/>
        <v>43330.103770401343</v>
      </c>
      <c r="GC51" s="59">
        <f t="shared" ca="1" si="62"/>
        <v>43661.796978666403</v>
      </c>
      <c r="GD51" s="59">
        <f t="shared" ca="1" si="62"/>
        <v>43995.08511929118</v>
      </c>
      <c r="GE51" s="59">
        <f t="shared" ca="1" si="62"/>
        <v>43334.888585468027</v>
      </c>
      <c r="GF51" s="59">
        <f t="shared" ca="1" si="62"/>
        <v>43671.383146309301</v>
      </c>
      <c r="GG51" s="59">
        <f t="shared" ca="1" si="62"/>
        <v>44009.489231159307</v>
      </c>
      <c r="GH51" s="59">
        <f t="shared" ca="1" si="62"/>
        <v>44349.21240681834</v>
      </c>
      <c r="GI51" s="59">
        <f t="shared" ca="1" si="62"/>
        <v>44690.558258310935</v>
      </c>
      <c r="GJ51" s="59">
        <f t="shared" ca="1" si="62"/>
        <v>44024.043157786247</v>
      </c>
      <c r="GK51" s="59">
        <f t="shared" ca="1" si="62"/>
        <v>43344.608031428877</v>
      </c>
      <c r="GL51" s="59">
        <f t="shared" ca="1" si="62"/>
        <v>43690.855603708071</v>
      </c>
      <c r="GM51" s="59">
        <f t="shared" ca="1" si="62"/>
        <v>44038.748375357711</v>
      </c>
      <c r="GN51" s="59">
        <f t="shared" ca="1" si="62"/>
        <v>43349.543648064755</v>
      </c>
      <c r="GO51" s="59">
        <f t="shared" ca="1" si="62"/>
        <v>43700.743868174439</v>
      </c>
      <c r="GP51" s="59">
        <f t="shared" ca="1" si="62"/>
        <v>44053.606374604889</v>
      </c>
      <c r="GQ51" s="59">
        <f t="shared" ca="1" si="62"/>
        <v>43354.53052573411</v>
      </c>
      <c r="GR51" s="59">
        <f t="shared" ref="GR51:IJ51" ca="1" si="63">SUM(GR45:GR50)</f>
        <v>43710.734822523053</v>
      </c>
      <c r="GS51" s="59">
        <f t="shared" ca="1" si="63"/>
        <v>44068.618660947752</v>
      </c>
      <c r="GT51" s="59">
        <f t="shared" ca="1" si="63"/>
        <v>44428.1878304805</v>
      </c>
      <c r="GU51" s="59">
        <f t="shared" ca="1" si="63"/>
        <v>44789.448139546817</v>
      </c>
      <c r="GV51" s="59">
        <f t="shared" ca="1" si="63"/>
        <v>44083.786754639761</v>
      </c>
      <c r="GW51" s="59">
        <f t="shared" ca="1" si="63"/>
        <v>43364.660089533383</v>
      </c>
      <c r="GX51" s="59">
        <f t="shared" ca="1" si="63"/>
        <v>43731.028858217767</v>
      </c>
      <c r="GY51" s="59">
        <f t="shared" ca="1" si="63"/>
        <v>44099.112190914086</v>
      </c>
      <c r="GZ51" s="59">
        <f t="shared" ca="1" si="63"/>
        <v>43369.803800834699</v>
      </c>
      <c r="HA51" s="59">
        <f t="shared" ca="1" si="63"/>
        <v>43741.333993262786</v>
      </c>
      <c r="HB51" s="59">
        <f t="shared" ca="1" si="63"/>
        <v>44114.596520131148</v>
      </c>
      <c r="HC51" s="59">
        <f t="shared" ca="1" si="63"/>
        <v>43375.000823610833</v>
      </c>
      <c r="HD51" s="59">
        <f t="shared" ca="1" si="63"/>
        <v>43751.745925785355</v>
      </c>
      <c r="HE51" s="59">
        <f t="shared" ca="1" si="63"/>
        <v>44130.241307927725</v>
      </c>
      <c r="HF51" s="59">
        <f t="shared" ca="1" si="63"/>
        <v>44510.492991089137</v>
      </c>
      <c r="HG51" s="59">
        <f t="shared" ca="1" si="63"/>
        <v>44892.507016032134</v>
      </c>
      <c r="HH51" s="59">
        <f t="shared" ca="1" si="63"/>
        <v>44146.048135367411</v>
      </c>
      <c r="HI51" s="59">
        <f t="shared" ca="1" si="63"/>
        <v>43385.556909962077</v>
      </c>
      <c r="HJ51" s="59">
        <f t="shared" ca="1" si="63"/>
        <v>43772.894402907856</v>
      </c>
      <c r="HK51" s="59">
        <f t="shared" ca="1" si="63"/>
        <v>44162.018599092713</v>
      </c>
      <c r="HL51" s="59">
        <f t="shared" ca="1" si="63"/>
        <v>43390.917039715445</v>
      </c>
      <c r="HM51" s="59">
        <f t="shared" ca="1" si="63"/>
        <v>43783.633083354689</v>
      </c>
      <c r="HN51" s="59">
        <f t="shared" ca="1" si="63"/>
        <v>44178.154311478473</v>
      </c>
      <c r="HO51" s="59">
        <f t="shared" ca="1" si="63"/>
        <v>43396.332613402614</v>
      </c>
      <c r="HP51" s="59">
        <f t="shared" ca="1" si="63"/>
        <v>43794.482833178146</v>
      </c>
      <c r="HQ51" s="59">
        <f t="shared" ca="1" si="63"/>
        <v>44194.456900786899</v>
      </c>
      <c r="HR51" s="59">
        <f t="shared" ca="1" si="63"/>
        <v>44596.26107812213</v>
      </c>
      <c r="HS51" s="59">
        <f t="shared" ca="1" si="63"/>
        <v>44999.901647576873</v>
      </c>
      <c r="HT51" s="59">
        <f t="shared" ca="1" si="63"/>
        <v>44210.928011324184</v>
      </c>
      <c r="HU51" s="59">
        <f t="shared" ca="1" si="63"/>
        <v>43407.332283207914</v>
      </c>
      <c r="HV51" s="59">
        <f t="shared" ca="1" si="63"/>
        <v>43816.51992938554</v>
      </c>
      <c r="HW51" s="59">
        <f t="shared" ca="1" si="63"/>
        <v>44227.56930359848</v>
      </c>
      <c r="HX51" s="59">
        <f t="shared" ca="1" si="63"/>
        <v>43412.917488151419</v>
      </c>
      <c r="HY51" s="59">
        <f t="shared" ca="1" si="63"/>
        <v>43827.709497050251</v>
      </c>
      <c r="HZ51" s="59">
        <f t="shared" ca="1" si="63"/>
        <v>44244.382454479673</v>
      </c>
      <c r="IA51" s="59">
        <f t="shared" ca="1" si="63"/>
        <v>43418.560354786081</v>
      </c>
      <c r="IB51" s="59">
        <f t="shared" ca="1" si="63"/>
        <v>43839.014576866655</v>
      </c>
      <c r="IC51" s="59">
        <f t="shared" ca="1" si="63"/>
        <v>44261.369157360452</v>
      </c>
      <c r="ID51" s="59">
        <f t="shared" ca="1" si="63"/>
        <v>44683.634821187588</v>
      </c>
      <c r="IE51" s="59">
        <f t="shared" ca="1" si="63"/>
        <v>45105.811568348057</v>
      </c>
      <c r="IF51" s="59">
        <f t="shared" ca="1" si="63"/>
        <v>44266.5302414814</v>
      </c>
      <c r="IG51" s="59">
        <f t="shared" ca="1" si="63"/>
        <v>43421.998913827134</v>
      </c>
      <c r="IH51" s="59">
        <f t="shared" ca="1" si="63"/>
        <v>43843.9089109876</v>
      </c>
      <c r="II51" s="59">
        <f t="shared" ca="1" si="63"/>
        <v>44265.729991481399</v>
      </c>
      <c r="IJ51" s="59">
        <f t="shared" ca="1" si="63"/>
        <v>43421.732163827131</v>
      </c>
      <c r="IK51" s="59">
        <f ca="1">SUM(IK45:IK50)</f>
        <v>43843.375410987603</v>
      </c>
      <c r="IL51" s="59">
        <f ca="1">SUM(IL45:IL50)</f>
        <v>44264.929741481406</v>
      </c>
    </row>
    <row r="52" spans="2:246" s="3" customFormat="1" ht="12" customHeight="1" x14ac:dyDescent="0.2">
      <c r="B52" s="51" t="s">
        <v>238</v>
      </c>
      <c r="C52" s="71" t="s">
        <v>283</v>
      </c>
      <c r="D52" s="71"/>
      <c r="E52" s="60"/>
      <c r="F52" s="60"/>
      <c r="G52" s="60">
        <f ca="1">SUM(G44,G51)</f>
        <v>43926.609146573093</v>
      </c>
      <c r="H52" s="60">
        <f t="shared" ref="H52:BS52" ca="1" si="64">SUM(H44,H51)</f>
        <v>46403.218293146187</v>
      </c>
      <c r="I52" s="60">
        <f t="shared" ca="1" si="64"/>
        <v>48079.827439719273</v>
      </c>
      <c r="J52" s="60">
        <f t="shared" ca="1" si="64"/>
        <v>49506.436586292359</v>
      </c>
      <c r="K52" s="60">
        <f t="shared" ca="1" si="64"/>
        <v>50933.045732865459</v>
      </c>
      <c r="L52" s="60">
        <f t="shared" ca="1" si="64"/>
        <v>53859.654879438538</v>
      </c>
      <c r="M52" s="60">
        <f t="shared" ca="1" si="64"/>
        <v>54786.264026011631</v>
      </c>
      <c r="N52" s="60">
        <f t="shared" ca="1" si="64"/>
        <v>57858.873172584725</v>
      </c>
      <c r="O52" s="60">
        <f t="shared" ca="1" si="64"/>
        <v>60931.482319157803</v>
      </c>
      <c r="P52" s="60">
        <f t="shared" ca="1" si="64"/>
        <v>65054.091465730904</v>
      </c>
      <c r="Q52" s="60">
        <f t="shared" ca="1" si="64"/>
        <v>73091.70061230399</v>
      </c>
      <c r="R52" s="60">
        <f t="shared" ca="1" si="64"/>
        <v>82079.309758877091</v>
      </c>
      <c r="S52" s="60">
        <f t="shared" ca="1" si="64"/>
        <v>81912.051115664828</v>
      </c>
      <c r="T52" s="60">
        <f t="shared" ca="1" si="64"/>
        <v>81849.211512095746</v>
      </c>
      <c r="U52" s="60">
        <f t="shared" ca="1" si="64"/>
        <v>81788.766696135659</v>
      </c>
      <c r="V52" s="60">
        <f t="shared" ca="1" si="64"/>
        <v>81730.78482219638</v>
      </c>
      <c r="W52" s="60">
        <f t="shared" ca="1" si="64"/>
        <v>81675.273953309166</v>
      </c>
      <c r="X52" s="60">
        <f t="shared" ca="1" si="64"/>
        <v>81521.544053901569</v>
      </c>
      <c r="Y52" s="60">
        <f t="shared" ca="1" si="64"/>
        <v>81371.6351148838</v>
      </c>
      <c r="Z52" s="60">
        <f t="shared" ca="1" si="64"/>
        <v>81323.585903735482</v>
      </c>
      <c r="AA52" s="60">
        <f t="shared" ca="1" si="64"/>
        <v>81278.040214592533</v>
      </c>
      <c r="AB52" s="60">
        <f t="shared" ca="1" si="64"/>
        <v>81136.975618334574</v>
      </c>
      <c r="AC52" s="60">
        <f t="shared" ca="1" si="64"/>
        <v>81096.461587672355</v>
      </c>
      <c r="AD52" s="60">
        <f t="shared" ca="1" si="64"/>
        <v>81058.475747235643</v>
      </c>
      <c r="AE52" s="60">
        <f t="shared" ca="1" si="64"/>
        <v>80926.329498661376</v>
      </c>
      <c r="AF52" s="60">
        <f t="shared" ca="1" si="64"/>
        <v>80893.424895682023</v>
      </c>
      <c r="AG52" s="60">
        <f t="shared" ca="1" si="64"/>
        <v>80863.073394214298</v>
      </c>
      <c r="AH52" s="60">
        <f t="shared" ca="1" si="64"/>
        <v>80835.283352448198</v>
      </c>
      <c r="AI52" s="60">
        <f t="shared" ca="1" si="64"/>
        <v>80810.063155936281</v>
      </c>
      <c r="AJ52" s="60">
        <f t="shared" ca="1" si="64"/>
        <v>80692.058092683132</v>
      </c>
      <c r="AK52" s="60">
        <f t="shared" ca="1" si="64"/>
        <v>80577.973478235421</v>
      </c>
      <c r="AL52" s="60">
        <f t="shared" ca="1" si="64"/>
        <v>80560.513405771926</v>
      </c>
      <c r="AM52" s="60">
        <f t="shared" ca="1" si="64"/>
        <v>80545.65699619404</v>
      </c>
      <c r="AN52" s="60">
        <f t="shared" ca="1" si="64"/>
        <v>80440.717148216514</v>
      </c>
      <c r="AO52" s="60">
        <f t="shared" ca="1" si="64"/>
        <v>80431.093663458567</v>
      </c>
      <c r="AP52" s="60">
        <f t="shared" ca="1" si="64"/>
        <v>80424.099496535157</v>
      </c>
      <c r="AQ52" s="60">
        <f t="shared" ca="1" si="64"/>
        <v>80328.381380148683</v>
      </c>
      <c r="AR52" s="60">
        <f t="shared" ca="1" si="64"/>
        <v>80326.671700180916</v>
      </c>
      <c r="AS52" s="60">
        <f t="shared" ca="1" si="64"/>
        <v>80327.617245785252</v>
      </c>
      <c r="AT52" s="60">
        <f t="shared" ca="1" si="64"/>
        <v>80331.226709479277</v>
      </c>
      <c r="AU52" s="60">
        <f t="shared" ca="1" si="64"/>
        <v>80337.508812237618</v>
      </c>
      <c r="AV52" s="60">
        <f t="shared" ca="1" si="64"/>
        <v>80256.444178585109</v>
      </c>
      <c r="AW52" s="60">
        <f t="shared" ca="1" si="64"/>
        <v>80179.403461690265</v>
      </c>
      <c r="AX52" s="60">
        <f t="shared" ca="1" si="64"/>
        <v>80193.756093458986</v>
      </c>
      <c r="AY52" s="60">
        <f t="shared" ca="1" si="64"/>
        <v>80210.816534628742</v>
      </c>
      <c r="AZ52" s="60">
        <f t="shared" ca="1" si="64"/>
        <v>80143.233024862886</v>
      </c>
      <c r="BA52" s="60">
        <f t="shared" ca="1" si="64"/>
        <v>80165.735707845379</v>
      </c>
      <c r="BB52" s="60">
        <f t="shared" ca="1" si="64"/>
        <v>80190.972881375783</v>
      </c>
      <c r="BC52" s="60">
        <f t="shared" ca="1" si="64"/>
        <v>80345.889585427576</v>
      </c>
      <c r="BD52" s="60">
        <f t="shared" ca="1" si="64"/>
        <v>80589.585588354821</v>
      </c>
      <c r="BE52" s="60">
        <f t="shared" ca="1" si="64"/>
        <v>80836.043025877065</v>
      </c>
      <c r="BF52" s="60">
        <f t="shared" ca="1" si="64"/>
        <v>81085.270938212576</v>
      </c>
      <c r="BG52" s="60">
        <f t="shared" ca="1" si="64"/>
        <v>81337.278395174973</v>
      </c>
      <c r="BH52" s="60">
        <f t="shared" ca="1" si="64"/>
        <v>81386.210202919727</v>
      </c>
      <c r="BI52" s="60">
        <f t="shared" ca="1" si="64"/>
        <v>81431.393073824875</v>
      </c>
      <c r="BJ52" s="60">
        <f t="shared" ca="1" si="64"/>
        <v>81691.793880958081</v>
      </c>
      <c r="BK52" s="60">
        <f t="shared" ca="1" si="64"/>
        <v>81955.010809868341</v>
      </c>
      <c r="BL52" s="60">
        <f t="shared" ca="1" si="64"/>
        <v>82002.021659135629</v>
      </c>
      <c r="BM52" s="60">
        <f t="shared" ca="1" si="64"/>
        <v>82270.89851953114</v>
      </c>
      <c r="BN52" s="60">
        <f t="shared" ca="1" si="64"/>
        <v>82542.619250096497</v>
      </c>
      <c r="BO52" s="60">
        <f t="shared" ca="1" si="64"/>
        <v>82591.46689015317</v>
      </c>
      <c r="BP52" s="60">
        <f t="shared" ca="1" si="64"/>
        <v>82868.903321809747</v>
      </c>
      <c r="BQ52" s="60">
        <f t="shared" ca="1" si="64"/>
        <v>83149.211645445117</v>
      </c>
      <c r="BR52" s="60">
        <f t="shared" ca="1" si="64"/>
        <v>83432.401262886298</v>
      </c>
      <c r="BS52" s="60">
        <f t="shared" ca="1" si="64"/>
        <v>83718.481606739442</v>
      </c>
      <c r="BT52" s="60">
        <f t="shared" ref="BT52:EE52" ca="1" si="65">SUM(BT44,BT51)</f>
        <v>83774.965853155212</v>
      </c>
      <c r="BU52" s="60">
        <f t="shared" ca="1" si="65"/>
        <v>83827.513860257808</v>
      </c>
      <c r="BV52" s="60">
        <f t="shared" ca="1" si="65"/>
        <v>84122.323288288564</v>
      </c>
      <c r="BW52" s="60">
        <f t="shared" ca="1" si="65"/>
        <v>84420.061482967503</v>
      </c>
      <c r="BX52" s="60">
        <f t="shared" ca="1" si="65"/>
        <v>84474.473242566688</v>
      </c>
      <c r="BY52" s="60">
        <f t="shared" ca="1" si="65"/>
        <v>84778.097765990286</v>
      </c>
      <c r="BZ52" s="60">
        <f t="shared" ca="1" si="65"/>
        <v>85084.679914390494</v>
      </c>
      <c r="CA52" s="60">
        <f t="shared" ca="1" si="65"/>
        <v>85140.964591410666</v>
      </c>
      <c r="CB52" s="60">
        <f t="shared" ca="1" si="65"/>
        <v>85453.491068945747</v>
      </c>
      <c r="CC52" s="60">
        <f t="shared" ca="1" si="65"/>
        <v>85769.004314138758</v>
      </c>
      <c r="CD52" s="60">
        <f t="shared" ca="1" si="65"/>
        <v>86087.514104889837</v>
      </c>
      <c r="CE52" s="60">
        <f t="shared" ca="1" si="65"/>
        <v>86409.030251109361</v>
      </c>
      <c r="CF52" s="60">
        <f t="shared" ca="1" si="65"/>
        <v>86431.502403692371</v>
      </c>
      <c r="CG52" s="60">
        <f t="shared" ca="1" si="65"/>
        <v>86426.623881871899</v>
      </c>
      <c r="CH52" s="60">
        <f t="shared" ca="1" si="65"/>
        <v>86757.218275636129</v>
      </c>
      <c r="CI52" s="60">
        <f t="shared" ca="1" si="65"/>
        <v>87090.858586714457</v>
      </c>
      <c r="CJ52" s="60">
        <f t="shared" ca="1" si="65"/>
        <v>87085.024163529277</v>
      </c>
      <c r="CK52" s="60">
        <f t="shared" ca="1" si="65"/>
        <v>87424.786256502062</v>
      </c>
      <c r="CL52" s="60">
        <f t="shared" ca="1" si="65"/>
        <v>87767.624279450538</v>
      </c>
      <c r="CM52" s="60">
        <f t="shared" ca="1" si="65"/>
        <v>87760.816650827284</v>
      </c>
      <c r="CN52" s="60">
        <f t="shared" ca="1" si="65"/>
        <v>88109.83677607603</v>
      </c>
      <c r="CO52" s="60">
        <f t="shared" ca="1" si="65"/>
        <v>88461.963139689004</v>
      </c>
      <c r="CP52" s="60">
        <f t="shared" ca="1" si="65"/>
        <v>88817.205910682373</v>
      </c>
      <c r="CQ52" s="60">
        <f t="shared" ca="1" si="65"/>
        <v>89175.575291362926</v>
      </c>
      <c r="CR52" s="60">
        <f t="shared" ca="1" si="65"/>
        <v>89174.040437805088</v>
      </c>
      <c r="CS52" s="60">
        <f t="shared" ca="1" si="65"/>
        <v>89165.233802389324</v>
      </c>
      <c r="CT52" s="60">
        <f t="shared" ca="1" si="65"/>
        <v>89533.044560516399</v>
      </c>
      <c r="CU52" s="60">
        <f t="shared" ca="1" si="65"/>
        <v>89904.023072650103</v>
      </c>
      <c r="CV52" s="60">
        <f t="shared" ca="1" si="65"/>
        <v>89894.190289815044</v>
      </c>
      <c r="CW52" s="60">
        <f t="shared" ca="1" si="65"/>
        <v>90271.535455118981</v>
      </c>
      <c r="CX52" s="60">
        <f t="shared" ca="1" si="65"/>
        <v>90652.079587597647</v>
      </c>
      <c r="CY52" s="60">
        <f t="shared" ca="1" si="65"/>
        <v>90641.202661107032</v>
      </c>
      <c r="CZ52" s="60">
        <f t="shared" ca="1" si="65"/>
        <v>91028.176179977949</v>
      </c>
      <c r="DA52" s="60">
        <f t="shared" ca="1" si="65"/>
        <v>91418.380186747716</v>
      </c>
      <c r="DB52" s="60">
        <f t="shared" ca="1" si="65"/>
        <v>91811.82525719305</v>
      </c>
      <c r="DC52" s="60">
        <f t="shared" ca="1" si="65"/>
        <v>92208.522001713063</v>
      </c>
      <c r="DD52" s="60">
        <f t="shared" ca="1" si="65"/>
        <v>92203.096751290461</v>
      </c>
      <c r="DE52" s="60">
        <f t="shared" ca="1" si="65"/>
        <v>92190.076837735629</v>
      </c>
      <c r="DF52" s="60">
        <f t="shared" ca="1" si="65"/>
        <v>92596.592614800014</v>
      </c>
      <c r="DG52" s="60">
        <f t="shared" ca="1" si="65"/>
        <v>93006.402856031316</v>
      </c>
      <c r="DH52" s="60">
        <f t="shared" ca="1" si="65"/>
        <v>92992.283739160412</v>
      </c>
      <c r="DI52" s="60">
        <f t="shared" ca="1" si="65"/>
        <v>93408.715299688745</v>
      </c>
      <c r="DJ52" s="60">
        <f t="shared" ca="1" si="65"/>
        <v>93828.473786078786</v>
      </c>
      <c r="DK52" s="60">
        <f t="shared" ca="1" si="65"/>
        <v>93813.236749806092</v>
      </c>
      <c r="DL52" s="60">
        <f t="shared" ca="1" si="65"/>
        <v>94239.681798044097</v>
      </c>
      <c r="DM52" s="60">
        <f t="shared" ca="1" si="65"/>
        <v>94669.486553696886</v>
      </c>
      <c r="DN52" s="60">
        <f t="shared" ca="1" si="65"/>
        <v>95102.662015572278</v>
      </c>
      <c r="DO52" s="60">
        <f t="shared" ca="1" si="65"/>
        <v>95539.219218485348</v>
      </c>
      <c r="DP52" s="60">
        <f t="shared" ca="1" si="65"/>
        <v>95529.61991532339</v>
      </c>
      <c r="DQ52" s="60">
        <f t="shared" ca="1" si="65"/>
        <v>95512.090152503908</v>
      </c>
      <c r="DR52" s="60">
        <f t="shared" ca="1" si="65"/>
        <v>95958.859149263124</v>
      </c>
      <c r="DS52" s="60">
        <f t="shared" ca="1" si="65"/>
        <v>96409.054388755932</v>
      </c>
      <c r="DT52" s="60">
        <f t="shared" ca="1" si="65"/>
        <v>96390.349444487743</v>
      </c>
      <c r="DU52" s="60">
        <f t="shared" ca="1" si="65"/>
        <v>96847.430856049468</v>
      </c>
      <c r="DV52" s="60">
        <f t="shared" ca="1" si="65"/>
        <v>97307.972270507336</v>
      </c>
      <c r="DW52" s="60">
        <f t="shared" ca="1" si="65"/>
        <v>97288.072680061305</v>
      </c>
      <c r="DX52" s="60">
        <f t="shared" ca="1" si="65"/>
        <v>97755.568118841067</v>
      </c>
      <c r="DY52" s="60">
        <f t="shared" ca="1" si="65"/>
        <v>98226.557653332216</v>
      </c>
      <c r="DZ52" s="60">
        <f t="shared" ca="1" si="65"/>
        <v>98701.052722294873</v>
      </c>
      <c r="EA52" s="60">
        <f t="shared" ca="1" si="65"/>
        <v>99179.064801936693</v>
      </c>
      <c r="EB52" s="60">
        <f t="shared" ca="1" si="65"/>
        <v>99164.996443925818</v>
      </c>
      <c r="EC52" s="60">
        <f t="shared" ca="1" si="65"/>
        <v>99142.648397871104</v>
      </c>
      <c r="ED52" s="60">
        <f t="shared" ca="1" si="65"/>
        <v>99631.280743112919</v>
      </c>
      <c r="EE52" s="60">
        <f t="shared" ca="1" si="65"/>
        <v>100123.47638079767</v>
      </c>
      <c r="EF52" s="60">
        <f t="shared" ref="EF52:GQ52" ca="1" si="66">SUM(EF44,EF51)</f>
        <v>100099.87413603632</v>
      </c>
      <c r="EG52" s="60">
        <f t="shared" ca="1" si="66"/>
        <v>100599.23139267275</v>
      </c>
      <c r="EH52" s="60">
        <f t="shared" ca="1" si="66"/>
        <v>101102.18705232126</v>
      </c>
      <c r="EI52" s="60">
        <f t="shared" ca="1" si="66"/>
        <v>101287.64475704792</v>
      </c>
      <c r="EJ52" s="60">
        <f t="shared" ca="1" si="66"/>
        <v>102008.16699350416</v>
      </c>
      <c r="EK52" s="60">
        <f t="shared" ca="1" si="66"/>
        <v>102732.32308950025</v>
      </c>
      <c r="EL52" s="60">
        <f t="shared" ca="1" si="66"/>
        <v>103460.1249413467</v>
      </c>
      <c r="EM52" s="60">
        <f t="shared" ca="1" si="66"/>
        <v>104191.58448429948</v>
      </c>
      <c r="EN52" s="60">
        <f t="shared" ca="1" si="66"/>
        <v>104130.67339094312</v>
      </c>
      <c r="EO52" s="60">
        <f t="shared" ca="1" si="66"/>
        <v>104061.11941202116</v>
      </c>
      <c r="EP52" s="60">
        <f t="shared" ca="1" si="66"/>
        <v>104803.62403119792</v>
      </c>
      <c r="EQ52" s="60">
        <f t="shared" ca="1" si="66"/>
        <v>105549.83447451534</v>
      </c>
      <c r="ER52" s="60">
        <f t="shared" ca="1" si="66"/>
        <v>105478.9441189385</v>
      </c>
      <c r="ES52" s="60">
        <f t="shared" ca="1" si="66"/>
        <v>106232.60264596566</v>
      </c>
      <c r="ET52" s="60">
        <f t="shared" ca="1" si="66"/>
        <v>106990.00351212532</v>
      </c>
      <c r="EU52" s="60">
        <f t="shared" ca="1" si="66"/>
        <v>106917.75572684247</v>
      </c>
      <c r="EV52" s="60">
        <f t="shared" ca="1" si="66"/>
        <v>107682.67806570869</v>
      </c>
      <c r="EW52" s="60">
        <f t="shared" ca="1" si="66"/>
        <v>108451.37961849634</v>
      </c>
      <c r="EX52" s="60">
        <f t="shared" ca="1" si="66"/>
        <v>109223.87275736837</v>
      </c>
      <c r="EY52" s="60">
        <f t="shared" ca="1" si="66"/>
        <v>110000.16989499099</v>
      </c>
      <c r="EZ52" s="60">
        <f t="shared" ca="1" si="66"/>
        <v>109934.16387031</v>
      </c>
      <c r="FA52" s="60">
        <f t="shared" ca="1" si="66"/>
        <v>109859.13723464083</v>
      </c>
      <c r="FB52" s="60">
        <f t="shared" ca="1" si="66"/>
        <v>110646.92125153641</v>
      </c>
      <c r="FC52" s="60">
        <f t="shared" ca="1" si="66"/>
        <v>111438.55932553826</v>
      </c>
      <c r="FD52" s="60">
        <f t="shared" ca="1" si="66"/>
        <v>111362.11084814798</v>
      </c>
      <c r="FE52" s="60">
        <f t="shared" ca="1" si="66"/>
        <v>112161.49492920793</v>
      </c>
      <c r="FF52" s="60">
        <f t="shared" ca="1" si="66"/>
        <v>112964.77104296573</v>
      </c>
      <c r="FG52" s="60">
        <f t="shared" ca="1" si="66"/>
        <v>112886.87882868122</v>
      </c>
      <c r="FH52" s="60">
        <f t="shared" ca="1" si="66"/>
        <v>113697.97727405379</v>
      </c>
      <c r="FI52" s="60">
        <f t="shared" ca="1" si="66"/>
        <v>114513.0061019047</v>
      </c>
      <c r="FJ52" s="60">
        <f t="shared" ca="1" si="66"/>
        <v>115331.97817928329</v>
      </c>
      <c r="FK52" s="60">
        <f t="shared" ca="1" si="66"/>
        <v>116154.90641536255</v>
      </c>
      <c r="FL52" s="60">
        <f t="shared" ca="1" si="66"/>
        <v>116083.47362210398</v>
      </c>
      <c r="FM52" s="60">
        <f t="shared" ca="1" si="66"/>
        <v>116002.62738341771</v>
      </c>
      <c r="FN52" s="60">
        <f t="shared" ca="1" si="66"/>
        <v>116837.50197394082</v>
      </c>
      <c r="FO52" s="60">
        <f t="shared" ca="1" si="66"/>
        <v>117676.38478385443</v>
      </c>
      <c r="FP52" s="60">
        <f t="shared" ca="1" si="66"/>
        <v>117594.02781977819</v>
      </c>
      <c r="FQ52" s="60">
        <f t="shared" ca="1" si="66"/>
        <v>118440.96647703229</v>
      </c>
      <c r="FR52" s="60">
        <f t="shared" ca="1" si="66"/>
        <v>119291.9528482921</v>
      </c>
      <c r="FS52" s="60">
        <f t="shared" ca="1" si="66"/>
        <v>119208.06238784586</v>
      </c>
      <c r="FT52" s="60">
        <f t="shared" ca="1" si="66"/>
        <v>120067.18398398507</v>
      </c>
      <c r="FU52" s="60">
        <f t="shared" ca="1" si="66"/>
        <v>120930.39317790169</v>
      </c>
      <c r="FV52" s="60">
        <f t="shared" ca="1" si="66"/>
        <v>121797.70335132722</v>
      </c>
      <c r="FW52" s="60">
        <f t="shared" ca="1" si="66"/>
        <v>122669.12792980135</v>
      </c>
      <c r="FX52" s="60">
        <f t="shared" ca="1" si="66"/>
        <v>122591.92325722212</v>
      </c>
      <c r="FY52" s="60">
        <f t="shared" ca="1" si="66"/>
        <v>122504.89659139802</v>
      </c>
      <c r="FZ52" s="60">
        <f t="shared" ca="1" si="66"/>
        <v>123388.74537849378</v>
      </c>
      <c r="GA52" s="60">
        <f t="shared" ca="1" si="66"/>
        <v>124276.7627137557</v>
      </c>
      <c r="GB52" s="60">
        <f t="shared" ca="1" si="66"/>
        <v>124188.13288352605</v>
      </c>
      <c r="GC52" s="60">
        <f t="shared" ca="1" si="66"/>
        <v>125084.52830002204</v>
      </c>
      <c r="GD52" s="60">
        <f t="shared" ca="1" si="66"/>
        <v>125985.13333908399</v>
      </c>
      <c r="GE52" s="60">
        <f t="shared" ca="1" si="66"/>
        <v>125894.87666262954</v>
      </c>
      <c r="GF52" s="60">
        <f t="shared" ca="1" si="66"/>
        <v>126803.94233556607</v>
      </c>
      <c r="GG52" s="60">
        <f t="shared" ca="1" si="66"/>
        <v>127717.25911019108</v>
      </c>
      <c r="GH52" s="60">
        <f t="shared" ca="1" si="66"/>
        <v>128634.8409035053</v>
      </c>
      <c r="GI52" s="60">
        <f t="shared" ca="1" si="66"/>
        <v>129556.70167807012</v>
      </c>
      <c r="GJ52" s="60">
        <f t="shared" ca="1" si="66"/>
        <v>129473.36621099738</v>
      </c>
      <c r="GK52" s="60">
        <f t="shared" ca="1" si="66"/>
        <v>129379.78386094997</v>
      </c>
      <c r="GL52" s="60">
        <f t="shared" ca="1" si="66"/>
        <v>130314.56581248131</v>
      </c>
      <c r="GM52" s="60">
        <f t="shared" ca="1" si="66"/>
        <v>131253.68305410541</v>
      </c>
      <c r="GN52" s="60">
        <f t="shared" ca="1" si="66"/>
        <v>131158.40140307625</v>
      </c>
      <c r="GO52" s="60">
        <f t="shared" ca="1" si="66"/>
        <v>132106.23184918379</v>
      </c>
      <c r="GP52" s="60">
        <f t="shared" ca="1" si="66"/>
        <v>133058.44030275993</v>
      </c>
      <c r="GQ52" s="60">
        <f t="shared" ca="1" si="66"/>
        <v>132961.43472165696</v>
      </c>
      <c r="GR52" s="60">
        <f t="shared" ref="GR52:IJ52" ca="1" si="67">SUM(GR44,GR51)</f>
        <v>133922.44223446265</v>
      </c>
      <c r="GS52" s="60">
        <f t="shared" ca="1" si="67"/>
        <v>134887.8708930244</v>
      </c>
      <c r="GT52" s="60">
        <f t="shared" ca="1" si="67"/>
        <v>135857.73517102294</v>
      </c>
      <c r="GU52" s="60">
        <f t="shared" ca="1" si="67"/>
        <v>136832.0495895221</v>
      </c>
      <c r="GV52" s="60">
        <f t="shared" ca="1" si="67"/>
        <v>136742.21005617606</v>
      </c>
      <c r="GW52" s="60">
        <f t="shared" ca="1" si="67"/>
        <v>136641.68175453643</v>
      </c>
      <c r="GX52" s="60">
        <f t="shared" ca="1" si="67"/>
        <v>137629.43419708073</v>
      </c>
      <c r="GY52" s="60">
        <f t="shared" ca="1" si="67"/>
        <v>138621.69534132152</v>
      </c>
      <c r="GZ52" s="60">
        <f t="shared" ca="1" si="67"/>
        <v>138519.36775666085</v>
      </c>
      <c r="HA52" s="60">
        <f t="shared" ca="1" si="67"/>
        <v>139520.6906335644</v>
      </c>
      <c r="HB52" s="60">
        <f t="shared" ca="1" si="67"/>
        <v>140526.56663823529</v>
      </c>
      <c r="HC52" s="60">
        <f t="shared" ca="1" si="67"/>
        <v>140422.41415629792</v>
      </c>
      <c r="HD52" s="60">
        <f t="shared" ca="1" si="67"/>
        <v>141437.44118256753</v>
      </c>
      <c r="HE52" s="60">
        <f t="shared" ca="1" si="67"/>
        <v>142457.06620042346</v>
      </c>
      <c r="HF52" s="60">
        <f t="shared" ca="1" si="67"/>
        <v>143481.30426249368</v>
      </c>
      <c r="HG52" s="60">
        <f t="shared" ca="1" si="67"/>
        <v>144510.17047068448</v>
      </c>
      <c r="HH52" s="60">
        <f t="shared" ca="1" si="67"/>
        <v>144413.43866841428</v>
      </c>
      <c r="HI52" s="60">
        <f t="shared" ca="1" si="67"/>
        <v>144305.55853711872</v>
      </c>
      <c r="HJ52" s="60">
        <f t="shared" ca="1" si="67"/>
        <v>145348.40029031649</v>
      </c>
      <c r="HK52" s="60">
        <f t="shared" ca="1" si="67"/>
        <v>146395.93109327866</v>
      </c>
      <c r="HL52" s="60">
        <f t="shared" ca="1" si="67"/>
        <v>146286.14769764122</v>
      </c>
      <c r="HM52" s="60">
        <f t="shared" ca="1" si="67"/>
        <v>147343.10270257265</v>
      </c>
      <c r="HN52" s="60">
        <f t="shared" ca="1" si="67"/>
        <v>148404.79296038212</v>
      </c>
      <c r="HO52" s="60">
        <f t="shared" ca="1" si="67"/>
        <v>148293.07966157686</v>
      </c>
      <c r="HP52" s="60">
        <f t="shared" ca="1" si="67"/>
        <v>149364.286981849</v>
      </c>
      <c r="HQ52" s="60">
        <f t="shared" ca="1" si="67"/>
        <v>150440.2762133709</v>
      </c>
      <c r="HR52" s="60">
        <f t="shared" ca="1" si="67"/>
        <v>151521.06301087566</v>
      </c>
      <c r="HS52" s="60">
        <f t="shared" ca="1" si="67"/>
        <v>152606.66308034584</v>
      </c>
      <c r="HT52" s="60">
        <f t="shared" ca="1" si="67"/>
        <v>152502.63527839445</v>
      </c>
      <c r="HU52" s="60">
        <f t="shared" ca="1" si="67"/>
        <v>152386.98120425671</v>
      </c>
      <c r="HV52" s="60">
        <f t="shared" ca="1" si="67"/>
        <v>153487.11584053416</v>
      </c>
      <c r="HW52" s="60">
        <f t="shared" ca="1" si="67"/>
        <v>154592.12708856649</v>
      </c>
      <c r="HX52" s="60">
        <f t="shared" ca="1" si="67"/>
        <v>154474.46160951321</v>
      </c>
      <c r="HY52" s="60">
        <f t="shared" ca="1" si="67"/>
        <v>155589.27402759364</v>
      </c>
      <c r="HZ52" s="60">
        <f t="shared" ca="1" si="67"/>
        <v>156709.01110866718</v>
      </c>
      <c r="IA52" s="60">
        <f t="shared" ca="1" si="67"/>
        <v>156589.30652031937</v>
      </c>
      <c r="IB52" s="60">
        <f t="shared" ca="1" si="67"/>
        <v>157718.94134635414</v>
      </c>
      <c r="IC52" s="60">
        <f t="shared" ca="1" si="67"/>
        <v>158853.54936008865</v>
      </c>
      <c r="ID52" s="60">
        <f t="shared" ca="1" si="67"/>
        <v>159988.15737382317</v>
      </c>
      <c r="IE52" s="60">
        <f t="shared" ca="1" si="67"/>
        <v>161122.76538755768</v>
      </c>
      <c r="IF52" s="60">
        <f t="shared" ca="1" si="67"/>
        <v>160996.0042439317</v>
      </c>
      <c r="IG52" s="60">
        <f t="shared" ca="1" si="67"/>
        <v>160864.08201618481</v>
      </c>
      <c r="IH52" s="60">
        <f t="shared" ca="1" si="67"/>
        <v>161998.69002991929</v>
      </c>
      <c r="II52" s="60">
        <f t="shared" ca="1" si="67"/>
        <v>163133.29804365381</v>
      </c>
      <c r="IJ52" s="60">
        <f t="shared" ca="1" si="67"/>
        <v>163002.17606590691</v>
      </c>
      <c r="IK52" s="60">
        <f ca="1">SUM(IK44,IK51)</f>
        <v>164136.78407964139</v>
      </c>
      <c r="IL52" s="60">
        <f ca="1">SUM(IL44,IL51)</f>
        <v>165271.39209337591</v>
      </c>
    </row>
    <row r="54" spans="2:246" ht="12" customHeight="1" x14ac:dyDescent="0.3">
      <c r="B54" s="50" t="s">
        <v>241</v>
      </c>
      <c r="C54" s="58" t="b">
        <f ca="1">SUM(G54:IJ54)&lt;0.001</f>
        <v>1</v>
      </c>
      <c r="G54" s="59">
        <f ca="1">ABS(G38-G52)</f>
        <v>7.2759576141834259E-12</v>
      </c>
      <c r="H54" s="59">
        <f t="shared" ref="H54:BS54" ca="1" si="68">ABS(H38-H52)</f>
        <v>7.2759576141834259E-12</v>
      </c>
      <c r="I54" s="59">
        <f t="shared" ca="1" si="68"/>
        <v>7.2759576141834259E-12</v>
      </c>
      <c r="J54" s="59">
        <f t="shared" ca="1" si="68"/>
        <v>0</v>
      </c>
      <c r="K54" s="59">
        <f t="shared" ca="1" si="68"/>
        <v>7.2759576141834259E-12</v>
      </c>
      <c r="L54" s="59">
        <f t="shared" ca="1" si="68"/>
        <v>7.2759576141834259E-12</v>
      </c>
      <c r="M54" s="59">
        <f t="shared" ca="1" si="68"/>
        <v>0</v>
      </c>
      <c r="N54" s="59">
        <f t="shared" ca="1" si="68"/>
        <v>0</v>
      </c>
      <c r="O54" s="59">
        <f t="shared" ca="1" si="68"/>
        <v>0</v>
      </c>
      <c r="P54" s="59">
        <f t="shared" ca="1" si="68"/>
        <v>0</v>
      </c>
      <c r="Q54" s="59">
        <f t="shared" ca="1" si="68"/>
        <v>0</v>
      </c>
      <c r="R54" s="59">
        <f t="shared" ca="1" si="68"/>
        <v>1.4551915228366852E-11</v>
      </c>
      <c r="S54" s="59">
        <f t="shared" ca="1" si="68"/>
        <v>0</v>
      </c>
      <c r="T54" s="59">
        <f t="shared" ca="1" si="68"/>
        <v>0</v>
      </c>
      <c r="U54" s="59">
        <f t="shared" ca="1" si="68"/>
        <v>0</v>
      </c>
      <c r="V54" s="59">
        <f t="shared" ca="1" si="68"/>
        <v>1.4551915228366852E-11</v>
      </c>
      <c r="W54" s="59">
        <f t="shared" ca="1" si="68"/>
        <v>2.9103830456733704E-11</v>
      </c>
      <c r="X54" s="59">
        <f t="shared" ca="1" si="68"/>
        <v>2.9103830456733704E-11</v>
      </c>
      <c r="Y54" s="59">
        <f t="shared" ca="1" si="68"/>
        <v>1.4551915228366852E-11</v>
      </c>
      <c r="Z54" s="59">
        <f t="shared" ca="1" si="68"/>
        <v>2.9103830456733704E-11</v>
      </c>
      <c r="AA54" s="59">
        <f t="shared" ca="1" si="68"/>
        <v>1.4551915228366852E-11</v>
      </c>
      <c r="AB54" s="59">
        <f t="shared" ca="1" si="68"/>
        <v>1.4551915228366852E-11</v>
      </c>
      <c r="AC54" s="59">
        <f t="shared" ca="1" si="68"/>
        <v>0</v>
      </c>
      <c r="AD54" s="59">
        <f t="shared" ca="1" si="68"/>
        <v>0</v>
      </c>
      <c r="AE54" s="59">
        <f t="shared" ca="1" si="68"/>
        <v>1.4551915228366852E-11</v>
      </c>
      <c r="AF54" s="59">
        <f t="shared" ca="1" si="68"/>
        <v>2.9103830456733704E-11</v>
      </c>
      <c r="AG54" s="59">
        <f t="shared" ca="1" si="68"/>
        <v>1.4551915228366852E-11</v>
      </c>
      <c r="AH54" s="59">
        <f t="shared" ca="1" si="68"/>
        <v>0</v>
      </c>
      <c r="AI54" s="59">
        <f t="shared" ca="1" si="68"/>
        <v>2.9103830456733704E-11</v>
      </c>
      <c r="AJ54" s="59">
        <f t="shared" ca="1" si="68"/>
        <v>1.4551915228366852E-11</v>
      </c>
      <c r="AK54" s="59">
        <f t="shared" ca="1" si="68"/>
        <v>1.4551915228366852E-11</v>
      </c>
      <c r="AL54" s="59">
        <f t="shared" ca="1" si="68"/>
        <v>2.9103830456733704E-11</v>
      </c>
      <c r="AM54" s="59">
        <f t="shared" ca="1" si="68"/>
        <v>2.9103830456733704E-11</v>
      </c>
      <c r="AN54" s="59">
        <f t="shared" ca="1" si="68"/>
        <v>1.4551915228366852E-11</v>
      </c>
      <c r="AO54" s="59">
        <f t="shared" ca="1" si="68"/>
        <v>1.4551915228366852E-11</v>
      </c>
      <c r="AP54" s="59">
        <f t="shared" ca="1" si="68"/>
        <v>1.4551915228366852E-11</v>
      </c>
      <c r="AQ54" s="59">
        <f t="shared" ca="1" si="68"/>
        <v>1.4551915228366852E-11</v>
      </c>
      <c r="AR54" s="59">
        <f t="shared" ca="1" si="68"/>
        <v>2.9103830456733704E-11</v>
      </c>
      <c r="AS54" s="59">
        <f t="shared" ca="1" si="68"/>
        <v>2.9103830456733704E-11</v>
      </c>
      <c r="AT54" s="59">
        <f t="shared" ca="1" si="68"/>
        <v>2.9103830456733704E-11</v>
      </c>
      <c r="AU54" s="59">
        <f t="shared" ca="1" si="68"/>
        <v>2.9103830456733704E-11</v>
      </c>
      <c r="AV54" s="59">
        <f t="shared" ca="1" si="68"/>
        <v>0</v>
      </c>
      <c r="AW54" s="59">
        <f t="shared" ca="1" si="68"/>
        <v>2.9103830456733704E-11</v>
      </c>
      <c r="AX54" s="59">
        <f t="shared" ca="1" si="68"/>
        <v>2.9103830456733704E-11</v>
      </c>
      <c r="AY54" s="59">
        <f t="shared" ca="1" si="68"/>
        <v>2.9103830456733704E-11</v>
      </c>
      <c r="AZ54" s="59">
        <f t="shared" ca="1" si="68"/>
        <v>1.4551915228366852E-11</v>
      </c>
      <c r="BA54" s="59">
        <f t="shared" ca="1" si="68"/>
        <v>2.9103830456733704E-11</v>
      </c>
      <c r="BB54" s="59">
        <f t="shared" ca="1" si="68"/>
        <v>1.4551915228366852E-11</v>
      </c>
      <c r="BC54" s="59">
        <f t="shared" ca="1" si="68"/>
        <v>1.4551915228366852E-11</v>
      </c>
      <c r="BD54" s="59">
        <f t="shared" ca="1" si="68"/>
        <v>1.4551915228366852E-11</v>
      </c>
      <c r="BE54" s="59">
        <f t="shared" ca="1" si="68"/>
        <v>2.9103830456733704E-11</v>
      </c>
      <c r="BF54" s="59">
        <f t="shared" ca="1" si="68"/>
        <v>2.9103830456733704E-11</v>
      </c>
      <c r="BG54" s="59">
        <f t="shared" ca="1" si="68"/>
        <v>0</v>
      </c>
      <c r="BH54" s="59">
        <f t="shared" ca="1" si="68"/>
        <v>2.9103830456733704E-11</v>
      </c>
      <c r="BI54" s="59">
        <f t="shared" ca="1" si="68"/>
        <v>1.4551915228366852E-11</v>
      </c>
      <c r="BJ54" s="59">
        <f t="shared" ca="1" si="68"/>
        <v>4.3655745685100555E-11</v>
      </c>
      <c r="BK54" s="59">
        <f t="shared" ca="1" si="68"/>
        <v>2.9103830456733704E-11</v>
      </c>
      <c r="BL54" s="59">
        <f t="shared" ca="1" si="68"/>
        <v>2.9103830456733704E-11</v>
      </c>
      <c r="BM54" s="59">
        <f t="shared" ca="1" si="68"/>
        <v>2.9103830456733704E-11</v>
      </c>
      <c r="BN54" s="59">
        <f t="shared" ca="1" si="68"/>
        <v>2.9103830456733704E-11</v>
      </c>
      <c r="BO54" s="59">
        <f t="shared" ca="1" si="68"/>
        <v>4.3655745685100555E-11</v>
      </c>
      <c r="BP54" s="59">
        <f t="shared" ca="1" si="68"/>
        <v>4.3655745685100555E-11</v>
      </c>
      <c r="BQ54" s="59">
        <f t="shared" ca="1" si="68"/>
        <v>2.9103830456733704E-11</v>
      </c>
      <c r="BR54" s="59">
        <f t="shared" ca="1" si="68"/>
        <v>2.9103830456733704E-11</v>
      </c>
      <c r="BS54" s="59">
        <f t="shared" ca="1" si="68"/>
        <v>2.9103830456733704E-11</v>
      </c>
      <c r="BT54" s="59">
        <f t="shared" ref="BT54:EE54" ca="1" si="69">ABS(BT38-BT52)</f>
        <v>4.3655745685100555E-11</v>
      </c>
      <c r="BU54" s="59">
        <f t="shared" ca="1" si="69"/>
        <v>5.8207660913467407E-11</v>
      </c>
      <c r="BV54" s="59">
        <f t="shared" ca="1" si="69"/>
        <v>2.9103830456733704E-11</v>
      </c>
      <c r="BW54" s="59">
        <f t="shared" ca="1" si="69"/>
        <v>2.9103830456733704E-11</v>
      </c>
      <c r="BX54" s="59">
        <f t="shared" ca="1" si="69"/>
        <v>1.4551915228366852E-11</v>
      </c>
      <c r="BY54" s="59">
        <f t="shared" ca="1" si="69"/>
        <v>2.9103830456733704E-11</v>
      </c>
      <c r="BZ54" s="59">
        <f t="shared" ca="1" si="69"/>
        <v>1.4551915228366852E-11</v>
      </c>
      <c r="CA54" s="59">
        <f t="shared" ca="1" si="69"/>
        <v>2.9103830456733704E-11</v>
      </c>
      <c r="CB54" s="59">
        <f t="shared" ca="1" si="69"/>
        <v>2.9103830456733704E-11</v>
      </c>
      <c r="CC54" s="59">
        <f t="shared" ca="1" si="69"/>
        <v>0</v>
      </c>
      <c r="CD54" s="59">
        <f t="shared" ca="1" si="69"/>
        <v>1.4551915228366852E-11</v>
      </c>
      <c r="CE54" s="59">
        <f t="shared" ca="1" si="69"/>
        <v>2.9103830456733704E-11</v>
      </c>
      <c r="CF54" s="59">
        <f t="shared" ca="1" si="69"/>
        <v>1.4551915228366852E-11</v>
      </c>
      <c r="CG54" s="59">
        <f t="shared" ca="1" si="69"/>
        <v>2.9103830456733704E-11</v>
      </c>
      <c r="CH54" s="59">
        <f t="shared" ca="1" si="69"/>
        <v>1.4551915228366852E-11</v>
      </c>
      <c r="CI54" s="59">
        <f t="shared" ca="1" si="69"/>
        <v>0</v>
      </c>
      <c r="CJ54" s="59">
        <f t="shared" ca="1" si="69"/>
        <v>1.4551915228366852E-11</v>
      </c>
      <c r="CK54" s="59">
        <f t="shared" ca="1" si="69"/>
        <v>2.9103830456733704E-11</v>
      </c>
      <c r="CL54" s="59">
        <f t="shared" ca="1" si="69"/>
        <v>2.9103830456733704E-11</v>
      </c>
      <c r="CM54" s="59">
        <f t="shared" ca="1" si="69"/>
        <v>1.4551915228366852E-11</v>
      </c>
      <c r="CN54" s="59">
        <f t="shared" ca="1" si="69"/>
        <v>2.9103830456733704E-11</v>
      </c>
      <c r="CO54" s="59">
        <f t="shared" ca="1" si="69"/>
        <v>0</v>
      </c>
      <c r="CP54" s="59">
        <f t="shared" ca="1" si="69"/>
        <v>2.9103830456733704E-11</v>
      </c>
      <c r="CQ54" s="59">
        <f t="shared" ca="1" si="69"/>
        <v>1.4551915228366852E-11</v>
      </c>
      <c r="CR54" s="59">
        <f t="shared" ca="1" si="69"/>
        <v>2.9103830456733704E-11</v>
      </c>
      <c r="CS54" s="59">
        <f t="shared" ca="1" si="69"/>
        <v>2.9103830456733704E-11</v>
      </c>
      <c r="CT54" s="59">
        <f t="shared" ca="1" si="69"/>
        <v>4.3655745685100555E-11</v>
      </c>
      <c r="CU54" s="59">
        <f t="shared" ca="1" si="69"/>
        <v>4.3655745685100555E-11</v>
      </c>
      <c r="CV54" s="59">
        <f t="shared" ca="1" si="69"/>
        <v>2.9103830456733704E-11</v>
      </c>
      <c r="CW54" s="59">
        <f t="shared" ca="1" si="69"/>
        <v>2.9103830456733704E-11</v>
      </c>
      <c r="CX54" s="59">
        <f t="shared" ca="1" si="69"/>
        <v>4.3655745685100555E-11</v>
      </c>
      <c r="CY54" s="59">
        <f t="shared" ca="1" si="69"/>
        <v>4.3655745685100555E-11</v>
      </c>
      <c r="CZ54" s="59">
        <f t="shared" ca="1" si="69"/>
        <v>2.9103830456733704E-11</v>
      </c>
      <c r="DA54" s="59">
        <f t="shared" ca="1" si="69"/>
        <v>4.3655745685100555E-11</v>
      </c>
      <c r="DB54" s="59">
        <f t="shared" ca="1" si="69"/>
        <v>4.3655745685100555E-11</v>
      </c>
      <c r="DC54" s="59">
        <f t="shared" ca="1" si="69"/>
        <v>4.3655745685100555E-11</v>
      </c>
      <c r="DD54" s="59">
        <f t="shared" ca="1" si="69"/>
        <v>5.8207660913467407E-11</v>
      </c>
      <c r="DE54" s="59">
        <f t="shared" ca="1" si="69"/>
        <v>2.9103830456733704E-11</v>
      </c>
      <c r="DF54" s="59">
        <f t="shared" ca="1" si="69"/>
        <v>4.3655745685100555E-11</v>
      </c>
      <c r="DG54" s="59">
        <f t="shared" ca="1" si="69"/>
        <v>4.3655745685100555E-11</v>
      </c>
      <c r="DH54" s="59">
        <f t="shared" ca="1" si="69"/>
        <v>4.3655745685100555E-11</v>
      </c>
      <c r="DI54" s="59">
        <f t="shared" ca="1" si="69"/>
        <v>2.9103830456733704E-11</v>
      </c>
      <c r="DJ54" s="59">
        <f t="shared" ca="1" si="69"/>
        <v>1.4551915228366852E-11</v>
      </c>
      <c r="DK54" s="59">
        <f t="shared" ca="1" si="69"/>
        <v>1.4551915228366852E-11</v>
      </c>
      <c r="DL54" s="59">
        <f t="shared" ca="1" si="69"/>
        <v>2.9103830456733704E-11</v>
      </c>
      <c r="DM54" s="59">
        <f t="shared" ca="1" si="69"/>
        <v>0</v>
      </c>
      <c r="DN54" s="59">
        <f t="shared" ca="1" si="69"/>
        <v>1.4551915228366852E-11</v>
      </c>
      <c r="DO54" s="59">
        <f t="shared" ca="1" si="69"/>
        <v>1.4551915228366852E-11</v>
      </c>
      <c r="DP54" s="59">
        <f t="shared" ca="1" si="69"/>
        <v>0</v>
      </c>
      <c r="DQ54" s="59">
        <f t="shared" ca="1" si="69"/>
        <v>1.4551915228366852E-11</v>
      </c>
      <c r="DR54" s="59">
        <f t="shared" ca="1" si="69"/>
        <v>0</v>
      </c>
      <c r="DS54" s="59">
        <f t="shared" ca="1" si="69"/>
        <v>1.4551915228366852E-11</v>
      </c>
      <c r="DT54" s="59">
        <f t="shared" ca="1" si="69"/>
        <v>0</v>
      </c>
      <c r="DU54" s="59">
        <f t="shared" ca="1" si="69"/>
        <v>2.9103830456733704E-11</v>
      </c>
      <c r="DV54" s="59">
        <f t="shared" ca="1" si="69"/>
        <v>0</v>
      </c>
      <c r="DW54" s="59">
        <f t="shared" ca="1" si="69"/>
        <v>1.4551915228366852E-11</v>
      </c>
      <c r="DX54" s="59">
        <f t="shared" ca="1" si="69"/>
        <v>0</v>
      </c>
      <c r="DY54" s="59">
        <f t="shared" ca="1" si="69"/>
        <v>1.4551915228366852E-11</v>
      </c>
      <c r="DZ54" s="59">
        <f t="shared" ca="1" si="69"/>
        <v>2.9103830456733704E-11</v>
      </c>
      <c r="EA54" s="59">
        <f t="shared" ca="1" si="69"/>
        <v>2.9103830456733704E-11</v>
      </c>
      <c r="EB54" s="59">
        <f t="shared" ca="1" si="69"/>
        <v>4.3655745685100555E-11</v>
      </c>
      <c r="EC54" s="59">
        <f t="shared" ca="1" si="69"/>
        <v>4.3655745685100555E-11</v>
      </c>
      <c r="ED54" s="59">
        <f t="shared" ca="1" si="69"/>
        <v>5.8207660913467407E-11</v>
      </c>
      <c r="EE54" s="59">
        <f t="shared" ca="1" si="69"/>
        <v>5.8207660913467407E-11</v>
      </c>
      <c r="EF54" s="59">
        <f t="shared" ref="EF54:GQ54" ca="1" si="70">ABS(EF38-EF52)</f>
        <v>5.8207660913467407E-11</v>
      </c>
      <c r="EG54" s="59">
        <f t="shared" ca="1" si="70"/>
        <v>5.8207660913467407E-11</v>
      </c>
      <c r="EH54" s="59">
        <f t="shared" ca="1" si="70"/>
        <v>5.8207660913467407E-11</v>
      </c>
      <c r="EI54" s="59">
        <f t="shared" ca="1" si="70"/>
        <v>5.8207660913467407E-11</v>
      </c>
      <c r="EJ54" s="59">
        <f t="shared" ca="1" si="70"/>
        <v>7.2759576141834259E-11</v>
      </c>
      <c r="EK54" s="59">
        <f t="shared" ca="1" si="70"/>
        <v>5.8207660913467407E-11</v>
      </c>
      <c r="EL54" s="59">
        <f t="shared" ca="1" si="70"/>
        <v>5.8207660913467407E-11</v>
      </c>
      <c r="EM54" s="59">
        <f t="shared" ca="1" si="70"/>
        <v>4.3655745685100555E-11</v>
      </c>
      <c r="EN54" s="59">
        <f t="shared" ca="1" si="70"/>
        <v>4.3655745685100555E-11</v>
      </c>
      <c r="EO54" s="59">
        <f t="shared" ca="1" si="70"/>
        <v>4.3655745685100555E-11</v>
      </c>
      <c r="EP54" s="59">
        <f t="shared" ca="1" si="70"/>
        <v>7.2759576141834259E-11</v>
      </c>
      <c r="EQ54" s="59">
        <f t="shared" ca="1" si="70"/>
        <v>7.2759576141834259E-11</v>
      </c>
      <c r="ER54" s="59">
        <f t="shared" ca="1" si="70"/>
        <v>5.8207660913467407E-11</v>
      </c>
      <c r="ES54" s="59">
        <f t="shared" ca="1" si="70"/>
        <v>5.8207660913467407E-11</v>
      </c>
      <c r="ET54" s="59">
        <f t="shared" ca="1" si="70"/>
        <v>7.2759576141834259E-11</v>
      </c>
      <c r="EU54" s="59">
        <f t="shared" ca="1" si="70"/>
        <v>5.8207660913467407E-11</v>
      </c>
      <c r="EV54" s="59">
        <f t="shared" ca="1" si="70"/>
        <v>7.2759576141834259E-11</v>
      </c>
      <c r="EW54" s="59">
        <f t="shared" ca="1" si="70"/>
        <v>5.8207660913467407E-11</v>
      </c>
      <c r="EX54" s="59">
        <f t="shared" ca="1" si="70"/>
        <v>7.2759576141834259E-11</v>
      </c>
      <c r="EY54" s="59">
        <f t="shared" ca="1" si="70"/>
        <v>5.8207660913467407E-11</v>
      </c>
      <c r="EZ54" s="59">
        <f t="shared" ca="1" si="70"/>
        <v>7.2759576141834259E-11</v>
      </c>
      <c r="FA54" s="59">
        <f t="shared" ca="1" si="70"/>
        <v>5.8207660913467407E-11</v>
      </c>
      <c r="FB54" s="59">
        <f t="shared" ca="1" si="70"/>
        <v>5.8207660913467407E-11</v>
      </c>
      <c r="FC54" s="59">
        <f t="shared" ca="1" si="70"/>
        <v>5.8207660913467407E-11</v>
      </c>
      <c r="FD54" s="59">
        <f t="shared" ca="1" si="70"/>
        <v>5.8207660913467407E-11</v>
      </c>
      <c r="FE54" s="59">
        <f t="shared" ca="1" si="70"/>
        <v>7.2759576141834259E-11</v>
      </c>
      <c r="FF54" s="59">
        <f t="shared" ca="1" si="70"/>
        <v>5.8207660913467407E-11</v>
      </c>
      <c r="FG54" s="59">
        <f t="shared" ca="1" si="70"/>
        <v>4.3655745685100555E-11</v>
      </c>
      <c r="FH54" s="59">
        <f t="shared" ca="1" si="70"/>
        <v>7.2759576141834259E-11</v>
      </c>
      <c r="FI54" s="59">
        <f t="shared" ca="1" si="70"/>
        <v>2.9103830456733704E-11</v>
      </c>
      <c r="FJ54" s="59">
        <f t="shared" ca="1" si="70"/>
        <v>7.2759576141834259E-11</v>
      </c>
      <c r="FK54" s="59">
        <f t="shared" ca="1" si="70"/>
        <v>4.3655745685100555E-11</v>
      </c>
      <c r="FL54" s="59">
        <f t="shared" ca="1" si="70"/>
        <v>5.8207660913467407E-11</v>
      </c>
      <c r="FM54" s="59">
        <f t="shared" ca="1" si="70"/>
        <v>2.9103830456733704E-11</v>
      </c>
      <c r="FN54" s="59">
        <f t="shared" ca="1" si="70"/>
        <v>4.3655745685100555E-11</v>
      </c>
      <c r="FO54" s="59">
        <f t="shared" ca="1" si="70"/>
        <v>5.8207660913467407E-11</v>
      </c>
      <c r="FP54" s="59">
        <f t="shared" ca="1" si="70"/>
        <v>7.2759576141834259E-11</v>
      </c>
      <c r="FQ54" s="59">
        <f t="shared" ca="1" si="70"/>
        <v>7.2759576141834259E-11</v>
      </c>
      <c r="FR54" s="59">
        <f t="shared" ca="1" si="70"/>
        <v>8.7311491370201111E-11</v>
      </c>
      <c r="FS54" s="59">
        <f t="shared" ca="1" si="70"/>
        <v>8.7311491370201111E-11</v>
      </c>
      <c r="FT54" s="59">
        <f t="shared" ca="1" si="70"/>
        <v>8.7311491370201111E-11</v>
      </c>
      <c r="FU54" s="59">
        <f t="shared" ca="1" si="70"/>
        <v>1.0186340659856796E-10</v>
      </c>
      <c r="FV54" s="59">
        <f t="shared" ca="1" si="70"/>
        <v>7.2759576141834259E-11</v>
      </c>
      <c r="FW54" s="59">
        <f t="shared" ca="1" si="70"/>
        <v>5.8207660913467407E-11</v>
      </c>
      <c r="FX54" s="59">
        <f t="shared" ca="1" si="70"/>
        <v>5.8207660913467407E-11</v>
      </c>
      <c r="FY54" s="59">
        <f t="shared" ca="1" si="70"/>
        <v>7.2759576141834259E-11</v>
      </c>
      <c r="FZ54" s="59">
        <f t="shared" ca="1" si="70"/>
        <v>7.2759576141834259E-11</v>
      </c>
      <c r="GA54" s="59">
        <f t="shared" ca="1" si="70"/>
        <v>5.8207660913467407E-11</v>
      </c>
      <c r="GB54" s="59">
        <f t="shared" ca="1" si="70"/>
        <v>7.2759576141834259E-11</v>
      </c>
      <c r="GC54" s="59">
        <f t="shared" ca="1" si="70"/>
        <v>7.2759576141834259E-11</v>
      </c>
      <c r="GD54" s="59">
        <f t="shared" ca="1" si="70"/>
        <v>5.8207660913467407E-11</v>
      </c>
      <c r="GE54" s="59">
        <f t="shared" ca="1" si="70"/>
        <v>5.8207660913467407E-11</v>
      </c>
      <c r="GF54" s="59">
        <f t="shared" ca="1" si="70"/>
        <v>4.3655745685100555E-11</v>
      </c>
      <c r="GG54" s="59">
        <f t="shared" ca="1" si="70"/>
        <v>4.3655745685100555E-11</v>
      </c>
      <c r="GH54" s="59">
        <f t="shared" ca="1" si="70"/>
        <v>7.2759576141834259E-11</v>
      </c>
      <c r="GI54" s="59">
        <f t="shared" ca="1" si="70"/>
        <v>5.8207660913467407E-11</v>
      </c>
      <c r="GJ54" s="59">
        <f t="shared" ca="1" si="70"/>
        <v>4.3655745685100555E-11</v>
      </c>
      <c r="GK54" s="59">
        <f t="shared" ca="1" si="70"/>
        <v>5.8207660913467407E-11</v>
      </c>
      <c r="GL54" s="59">
        <f t="shared" ca="1" si="70"/>
        <v>5.8207660913467407E-11</v>
      </c>
      <c r="GM54" s="59">
        <f t="shared" ca="1" si="70"/>
        <v>5.8207660913467407E-11</v>
      </c>
      <c r="GN54" s="59">
        <f t="shared" ca="1" si="70"/>
        <v>5.8207660913467407E-11</v>
      </c>
      <c r="GO54" s="59">
        <f t="shared" ca="1" si="70"/>
        <v>5.8207660913467407E-11</v>
      </c>
      <c r="GP54" s="59">
        <f t="shared" ca="1" si="70"/>
        <v>5.8207660913467407E-11</v>
      </c>
      <c r="GQ54" s="59">
        <f t="shared" ca="1" si="70"/>
        <v>5.8207660913467407E-11</v>
      </c>
      <c r="GR54" s="59">
        <f t="shared" ref="GR54:IJ54" ca="1" si="71">ABS(GR38-GR52)</f>
        <v>5.8207660913467407E-11</v>
      </c>
      <c r="GS54" s="59">
        <f t="shared" ca="1" si="71"/>
        <v>2.9103830456733704E-11</v>
      </c>
      <c r="GT54" s="59">
        <f t="shared" ca="1" si="71"/>
        <v>2.9103830456733704E-11</v>
      </c>
      <c r="GU54" s="59">
        <f t="shared" ca="1" si="71"/>
        <v>2.9103830456733704E-11</v>
      </c>
      <c r="GV54" s="59">
        <f t="shared" ca="1" si="71"/>
        <v>5.8207660913467407E-11</v>
      </c>
      <c r="GW54" s="59">
        <f t="shared" ca="1" si="71"/>
        <v>5.8207660913467407E-11</v>
      </c>
      <c r="GX54" s="59">
        <f t="shared" ca="1" si="71"/>
        <v>5.8207660913467407E-11</v>
      </c>
      <c r="GY54" s="59">
        <f t="shared" ca="1" si="71"/>
        <v>5.8207660913467407E-11</v>
      </c>
      <c r="GZ54" s="59">
        <f t="shared" ca="1" si="71"/>
        <v>2.9103830456733704E-11</v>
      </c>
      <c r="HA54" s="59">
        <f t="shared" ca="1" si="71"/>
        <v>5.8207660913467407E-11</v>
      </c>
      <c r="HB54" s="59">
        <f t="shared" ca="1" si="71"/>
        <v>8.7311491370201111E-11</v>
      </c>
      <c r="HC54" s="59">
        <f t="shared" ca="1" si="71"/>
        <v>5.8207660913467407E-11</v>
      </c>
      <c r="HD54" s="59">
        <f t="shared" ca="1" si="71"/>
        <v>5.8207660913467407E-11</v>
      </c>
      <c r="HE54" s="59">
        <f t="shared" ca="1" si="71"/>
        <v>8.7311491370201111E-11</v>
      </c>
      <c r="HF54" s="59">
        <f t="shared" ca="1" si="71"/>
        <v>5.8207660913467407E-11</v>
      </c>
      <c r="HG54" s="59">
        <f t="shared" ca="1" si="71"/>
        <v>5.8207660913467407E-11</v>
      </c>
      <c r="HH54" s="59">
        <f t="shared" ca="1" si="71"/>
        <v>5.8207660913467407E-11</v>
      </c>
      <c r="HI54" s="59">
        <f t="shared" ca="1" si="71"/>
        <v>5.8207660913467407E-11</v>
      </c>
      <c r="HJ54" s="59">
        <f t="shared" ca="1" si="71"/>
        <v>5.8207660913467407E-11</v>
      </c>
      <c r="HK54" s="59">
        <f t="shared" ca="1" si="71"/>
        <v>2.9103830456733704E-11</v>
      </c>
      <c r="HL54" s="59">
        <f t="shared" ca="1" si="71"/>
        <v>5.8207660913467407E-11</v>
      </c>
      <c r="HM54" s="59">
        <f t="shared" ca="1" si="71"/>
        <v>8.7311491370201111E-11</v>
      </c>
      <c r="HN54" s="59">
        <f t="shared" ca="1" si="71"/>
        <v>8.7311491370201111E-11</v>
      </c>
      <c r="HO54" s="59">
        <f t="shared" ca="1" si="71"/>
        <v>8.7311491370201111E-11</v>
      </c>
      <c r="HP54" s="59">
        <f t="shared" ca="1" si="71"/>
        <v>8.7311491370201111E-11</v>
      </c>
      <c r="HQ54" s="59">
        <f t="shared" ca="1" si="71"/>
        <v>8.7311491370201111E-11</v>
      </c>
      <c r="HR54" s="59">
        <f t="shared" ca="1" si="71"/>
        <v>8.7311491370201111E-11</v>
      </c>
      <c r="HS54" s="59">
        <f t="shared" ca="1" si="71"/>
        <v>1.1641532182693481E-10</v>
      </c>
      <c r="HT54" s="59">
        <f t="shared" ca="1" si="71"/>
        <v>1.1641532182693481E-10</v>
      </c>
      <c r="HU54" s="59">
        <f t="shared" ca="1" si="71"/>
        <v>1.4551915228366852E-10</v>
      </c>
      <c r="HV54" s="59">
        <f t="shared" ca="1" si="71"/>
        <v>1.1641532182693481E-10</v>
      </c>
      <c r="HW54" s="59">
        <f t="shared" ca="1" si="71"/>
        <v>1.1641532182693481E-10</v>
      </c>
      <c r="HX54" s="59">
        <f t="shared" ca="1" si="71"/>
        <v>1.1641532182693481E-10</v>
      </c>
      <c r="HY54" s="59">
        <f t="shared" ca="1" si="71"/>
        <v>1.1641532182693481E-10</v>
      </c>
      <c r="HZ54" s="59">
        <f t="shared" ca="1" si="71"/>
        <v>1.4551915228366852E-10</v>
      </c>
      <c r="IA54" s="59">
        <f t="shared" ca="1" si="71"/>
        <v>1.1641532182693481E-10</v>
      </c>
      <c r="IB54" s="59">
        <f t="shared" ca="1" si="71"/>
        <v>1.1641532182693481E-10</v>
      </c>
      <c r="IC54" s="59">
        <f t="shared" ca="1" si="71"/>
        <v>1.1641532182693481E-10</v>
      </c>
      <c r="ID54" s="59">
        <f t="shared" ca="1" si="71"/>
        <v>1.1641532182693481E-10</v>
      </c>
      <c r="IE54" s="59">
        <f t="shared" ca="1" si="71"/>
        <v>1.1641532182693481E-10</v>
      </c>
      <c r="IF54" s="59">
        <f t="shared" ca="1" si="71"/>
        <v>1.1641532182693481E-10</v>
      </c>
      <c r="IG54" s="59">
        <f t="shared" ca="1" si="71"/>
        <v>1.1641532182693481E-10</v>
      </c>
      <c r="IH54" s="59">
        <f t="shared" ca="1" si="71"/>
        <v>1.4551915228366852E-10</v>
      </c>
      <c r="II54" s="59">
        <f t="shared" ca="1" si="71"/>
        <v>1.4551915228366852E-10</v>
      </c>
      <c r="IJ54" s="59">
        <f t="shared" ca="1" si="71"/>
        <v>1.1641532182693481E-10</v>
      </c>
      <c r="IK54" s="59">
        <f ca="1">ABS(IK38-IK52)</f>
        <v>1.4551915228366852E-10</v>
      </c>
      <c r="IL54" s="59">
        <f ca="1">ABS(IL38-IL52)</f>
        <v>1.4551915228366852E-10</v>
      </c>
    </row>
    <row r="55" spans="2:246" ht="12" customHeight="1" x14ac:dyDescent="0.3">
      <c r="B55" s="50" t="s">
        <v>242</v>
      </c>
      <c r="C55" s="58" t="b">
        <f ca="1">SUM(G55:IJ55)&lt;0.001</f>
        <v>1</v>
      </c>
      <c r="G55" s="59">
        <f ca="1">ABS(G36-CFM!G39)</f>
        <v>0</v>
      </c>
      <c r="H55" s="59">
        <f ca="1">ABS(H36-CFM!H39)</f>
        <v>0</v>
      </c>
      <c r="I55" s="59">
        <f ca="1">ABS(I36-CFM!I39)</f>
        <v>0</v>
      </c>
      <c r="J55" s="59">
        <f ca="1">ABS(J36-CFM!J39)</f>
        <v>0</v>
      </c>
      <c r="K55" s="59">
        <f ca="1">ABS(K36-CFM!K39)</f>
        <v>0</v>
      </c>
      <c r="L55" s="59">
        <f ca="1">ABS(L36-CFM!L39)</f>
        <v>0</v>
      </c>
      <c r="M55" s="59">
        <f ca="1">ABS(M36-CFM!M39)</f>
        <v>0</v>
      </c>
      <c r="N55" s="59">
        <f ca="1">ABS(N36-CFM!N39)</f>
        <v>0</v>
      </c>
      <c r="O55" s="59">
        <f ca="1">ABS(O36-CFM!O39)</f>
        <v>0</v>
      </c>
      <c r="P55" s="59">
        <f ca="1">ABS(P36-CFM!P39)</f>
        <v>0</v>
      </c>
      <c r="Q55" s="59">
        <f ca="1">ABS(Q36-CFM!Q39)</f>
        <v>0</v>
      </c>
      <c r="R55" s="59">
        <f ca="1">ABS(R36-CFM!R39)</f>
        <v>0</v>
      </c>
      <c r="S55" s="59">
        <f ca="1">ABS(S36-CFM!S39)</f>
        <v>0</v>
      </c>
      <c r="T55" s="59">
        <f ca="1">ABS(T36-CFM!T39)</f>
        <v>0</v>
      </c>
      <c r="U55" s="59">
        <f ca="1">ABS(U36-CFM!U39)</f>
        <v>0</v>
      </c>
      <c r="V55" s="59">
        <f ca="1">ABS(V36-CFM!V39)</f>
        <v>0</v>
      </c>
      <c r="W55" s="59">
        <f ca="1">ABS(W36-CFM!W39)</f>
        <v>0</v>
      </c>
      <c r="X55" s="59">
        <f ca="1">ABS(X36-CFM!X39)</f>
        <v>0</v>
      </c>
      <c r="Y55" s="59">
        <f ca="1">ABS(Y36-CFM!Y39)</f>
        <v>0</v>
      </c>
      <c r="Z55" s="59">
        <f ca="1">ABS(Z36-CFM!Z39)</f>
        <v>0</v>
      </c>
      <c r="AA55" s="59">
        <f ca="1">ABS(AA36-CFM!AA39)</f>
        <v>0</v>
      </c>
      <c r="AB55" s="59">
        <f ca="1">ABS(AB36-CFM!AB39)</f>
        <v>0</v>
      </c>
      <c r="AC55" s="59">
        <f ca="1">ABS(AC36-CFM!AC39)</f>
        <v>0</v>
      </c>
      <c r="AD55" s="59">
        <f ca="1">ABS(AD36-CFM!AD39)</f>
        <v>0</v>
      </c>
      <c r="AE55" s="59">
        <f ca="1">ABS(AE36-CFM!AE39)</f>
        <v>0</v>
      </c>
      <c r="AF55" s="59">
        <f ca="1">ABS(AF36-CFM!AF39)</f>
        <v>0</v>
      </c>
      <c r="AG55" s="59">
        <f ca="1">ABS(AG36-CFM!AG39)</f>
        <v>0</v>
      </c>
      <c r="AH55" s="59">
        <f ca="1">ABS(AH36-CFM!AH39)</f>
        <v>0</v>
      </c>
      <c r="AI55" s="59">
        <f ca="1">ABS(AI36-CFM!AI39)</f>
        <v>0</v>
      </c>
      <c r="AJ55" s="59">
        <f ca="1">ABS(AJ36-CFM!AJ39)</f>
        <v>0</v>
      </c>
      <c r="AK55" s="59">
        <f ca="1">ABS(AK36-CFM!AK39)</f>
        <v>0</v>
      </c>
      <c r="AL55" s="59">
        <f ca="1">ABS(AL36-CFM!AL39)</f>
        <v>0</v>
      </c>
      <c r="AM55" s="59">
        <f ca="1">ABS(AM36-CFM!AM39)</f>
        <v>0</v>
      </c>
      <c r="AN55" s="59">
        <f ca="1">ABS(AN36-CFM!AN39)</f>
        <v>0</v>
      </c>
      <c r="AO55" s="59">
        <f ca="1">ABS(AO36-CFM!AO39)</f>
        <v>0</v>
      </c>
      <c r="AP55" s="59">
        <f ca="1">ABS(AP36-CFM!AP39)</f>
        <v>0</v>
      </c>
      <c r="AQ55" s="59">
        <f ca="1">ABS(AQ36-CFM!AQ39)</f>
        <v>0</v>
      </c>
      <c r="AR55" s="59">
        <f ca="1">ABS(AR36-CFM!AR39)</f>
        <v>0</v>
      </c>
      <c r="AS55" s="59">
        <f ca="1">ABS(AS36-CFM!AS39)</f>
        <v>0</v>
      </c>
      <c r="AT55" s="59">
        <f ca="1">ABS(AT36-CFM!AT39)</f>
        <v>0</v>
      </c>
      <c r="AU55" s="59">
        <f ca="1">ABS(AU36-CFM!AU39)</f>
        <v>0</v>
      </c>
      <c r="AV55" s="59">
        <f ca="1">ABS(AV36-CFM!AV39)</f>
        <v>0</v>
      </c>
      <c r="AW55" s="59">
        <f ca="1">ABS(AW36-CFM!AW39)</f>
        <v>0</v>
      </c>
      <c r="AX55" s="59">
        <f ca="1">ABS(AX36-CFM!AX39)</f>
        <v>0</v>
      </c>
      <c r="AY55" s="59">
        <f ca="1">ABS(AY36-CFM!AY39)</f>
        <v>0</v>
      </c>
      <c r="AZ55" s="59">
        <f ca="1">ABS(AZ36-CFM!AZ39)</f>
        <v>0</v>
      </c>
      <c r="BA55" s="59">
        <f ca="1">ABS(BA36-CFM!BA39)</f>
        <v>0</v>
      </c>
      <c r="BB55" s="59">
        <f ca="1">ABS(BB36-CFM!BB39)</f>
        <v>0</v>
      </c>
      <c r="BC55" s="59">
        <f ca="1">ABS(BC36-CFM!BC39)</f>
        <v>0</v>
      </c>
      <c r="BD55" s="59">
        <f ca="1">ABS(BD36-CFM!BD39)</f>
        <v>0</v>
      </c>
      <c r="BE55" s="59">
        <f ca="1">ABS(BE36-CFM!BE39)</f>
        <v>0</v>
      </c>
      <c r="BF55" s="59">
        <f ca="1">ABS(BF36-CFM!BF39)</f>
        <v>0</v>
      </c>
      <c r="BG55" s="59">
        <f ca="1">ABS(BG36-CFM!BG39)</f>
        <v>0</v>
      </c>
      <c r="BH55" s="59">
        <f ca="1">ABS(BH36-CFM!BH39)</f>
        <v>0</v>
      </c>
      <c r="BI55" s="59">
        <f ca="1">ABS(BI36-CFM!BI39)</f>
        <v>0</v>
      </c>
      <c r="BJ55" s="59">
        <f ca="1">ABS(BJ36-CFM!BJ39)</f>
        <v>0</v>
      </c>
      <c r="BK55" s="59">
        <f ca="1">ABS(BK36-CFM!BK39)</f>
        <v>0</v>
      </c>
      <c r="BL55" s="59">
        <f ca="1">ABS(BL36-CFM!BL39)</f>
        <v>0</v>
      </c>
      <c r="BM55" s="59">
        <f ca="1">ABS(BM36-CFM!BM39)</f>
        <v>0</v>
      </c>
      <c r="BN55" s="59">
        <f ca="1">ABS(BN36-CFM!BN39)</f>
        <v>0</v>
      </c>
      <c r="BO55" s="59">
        <f ca="1">ABS(BO36-CFM!BO39)</f>
        <v>0</v>
      </c>
      <c r="BP55" s="59">
        <f ca="1">ABS(BP36-CFM!BP39)</f>
        <v>0</v>
      </c>
      <c r="BQ55" s="59">
        <f ca="1">ABS(BQ36-CFM!BQ39)</f>
        <v>0</v>
      </c>
      <c r="BR55" s="59">
        <f ca="1">ABS(BR36-CFM!BR39)</f>
        <v>0</v>
      </c>
      <c r="BS55" s="59">
        <f ca="1">ABS(BS36-CFM!BS39)</f>
        <v>0</v>
      </c>
      <c r="BT55" s="59">
        <f ca="1">ABS(BT36-CFM!BT39)</f>
        <v>0</v>
      </c>
      <c r="BU55" s="59">
        <f ca="1">ABS(BU36-CFM!BU39)</f>
        <v>0</v>
      </c>
      <c r="BV55" s="59">
        <f ca="1">ABS(BV36-CFM!BV39)</f>
        <v>0</v>
      </c>
      <c r="BW55" s="59">
        <f ca="1">ABS(BW36-CFM!BW39)</f>
        <v>0</v>
      </c>
      <c r="BX55" s="59">
        <f ca="1">ABS(BX36-CFM!BX39)</f>
        <v>0</v>
      </c>
      <c r="BY55" s="59">
        <f ca="1">ABS(BY36-CFM!BY39)</f>
        <v>0</v>
      </c>
      <c r="BZ55" s="59">
        <f ca="1">ABS(BZ36-CFM!BZ39)</f>
        <v>0</v>
      </c>
      <c r="CA55" s="59">
        <f ca="1">ABS(CA36-CFM!CA39)</f>
        <v>0</v>
      </c>
      <c r="CB55" s="59">
        <f ca="1">ABS(CB36-CFM!CB39)</f>
        <v>0</v>
      </c>
      <c r="CC55" s="59">
        <f ca="1">ABS(CC36-CFM!CC39)</f>
        <v>0</v>
      </c>
      <c r="CD55" s="59">
        <f ca="1">ABS(CD36-CFM!CD39)</f>
        <v>0</v>
      </c>
      <c r="CE55" s="59">
        <f ca="1">ABS(CE36-CFM!CE39)</f>
        <v>0</v>
      </c>
      <c r="CF55" s="59">
        <f ca="1">ABS(CF36-CFM!CF39)</f>
        <v>0</v>
      </c>
      <c r="CG55" s="59">
        <f ca="1">ABS(CG36-CFM!CG39)</f>
        <v>0</v>
      </c>
      <c r="CH55" s="59">
        <f ca="1">ABS(CH36-CFM!CH39)</f>
        <v>0</v>
      </c>
      <c r="CI55" s="59">
        <f ca="1">ABS(CI36-CFM!CI39)</f>
        <v>0</v>
      </c>
      <c r="CJ55" s="59">
        <f ca="1">ABS(CJ36-CFM!CJ39)</f>
        <v>0</v>
      </c>
      <c r="CK55" s="59">
        <f ca="1">ABS(CK36-CFM!CK39)</f>
        <v>0</v>
      </c>
      <c r="CL55" s="59">
        <f ca="1">ABS(CL36-CFM!CL39)</f>
        <v>0</v>
      </c>
      <c r="CM55" s="59">
        <f ca="1">ABS(CM36-CFM!CM39)</f>
        <v>0</v>
      </c>
      <c r="CN55" s="59">
        <f ca="1">ABS(CN36-CFM!CN39)</f>
        <v>0</v>
      </c>
      <c r="CO55" s="59">
        <f ca="1">ABS(CO36-CFM!CO39)</f>
        <v>0</v>
      </c>
      <c r="CP55" s="59">
        <f ca="1">ABS(CP36-CFM!CP39)</f>
        <v>0</v>
      </c>
      <c r="CQ55" s="59">
        <f ca="1">ABS(CQ36-CFM!CQ39)</f>
        <v>0</v>
      </c>
      <c r="CR55" s="59">
        <f ca="1">ABS(CR36-CFM!CR39)</f>
        <v>0</v>
      </c>
      <c r="CS55" s="59">
        <f ca="1">ABS(CS36-CFM!CS39)</f>
        <v>0</v>
      </c>
      <c r="CT55" s="59">
        <f ca="1">ABS(CT36-CFM!CT39)</f>
        <v>0</v>
      </c>
      <c r="CU55" s="59">
        <f ca="1">ABS(CU36-CFM!CU39)</f>
        <v>0</v>
      </c>
      <c r="CV55" s="59">
        <f ca="1">ABS(CV36-CFM!CV39)</f>
        <v>0</v>
      </c>
      <c r="CW55" s="59">
        <f ca="1">ABS(CW36-CFM!CW39)</f>
        <v>0</v>
      </c>
      <c r="CX55" s="59">
        <f ca="1">ABS(CX36-CFM!CX39)</f>
        <v>0</v>
      </c>
      <c r="CY55" s="59">
        <f ca="1">ABS(CY36-CFM!CY39)</f>
        <v>0</v>
      </c>
      <c r="CZ55" s="59">
        <f ca="1">ABS(CZ36-CFM!CZ39)</f>
        <v>0</v>
      </c>
      <c r="DA55" s="59">
        <f ca="1">ABS(DA36-CFM!DA39)</f>
        <v>0</v>
      </c>
      <c r="DB55" s="59">
        <f ca="1">ABS(DB36-CFM!DB39)</f>
        <v>0</v>
      </c>
      <c r="DC55" s="59">
        <f ca="1">ABS(DC36-CFM!DC39)</f>
        <v>0</v>
      </c>
      <c r="DD55" s="59">
        <f ca="1">ABS(DD36-CFM!DD39)</f>
        <v>0</v>
      </c>
      <c r="DE55" s="59">
        <f ca="1">ABS(DE36-CFM!DE39)</f>
        <v>0</v>
      </c>
      <c r="DF55" s="59">
        <f ca="1">ABS(DF36-CFM!DF39)</f>
        <v>0</v>
      </c>
      <c r="DG55" s="59">
        <f ca="1">ABS(DG36-CFM!DG39)</f>
        <v>0</v>
      </c>
      <c r="DH55" s="59">
        <f ca="1">ABS(DH36-CFM!DH39)</f>
        <v>0</v>
      </c>
      <c r="DI55" s="59">
        <f ca="1">ABS(DI36-CFM!DI39)</f>
        <v>0</v>
      </c>
      <c r="DJ55" s="59">
        <f ca="1">ABS(DJ36-CFM!DJ39)</f>
        <v>0</v>
      </c>
      <c r="DK55" s="59">
        <f ca="1">ABS(DK36-CFM!DK39)</f>
        <v>0</v>
      </c>
      <c r="DL55" s="59">
        <f ca="1">ABS(DL36-CFM!DL39)</f>
        <v>0</v>
      </c>
      <c r="DM55" s="59">
        <f ca="1">ABS(DM36-CFM!DM39)</f>
        <v>0</v>
      </c>
      <c r="DN55" s="59">
        <f ca="1">ABS(DN36-CFM!DN39)</f>
        <v>0</v>
      </c>
      <c r="DO55" s="59">
        <f ca="1">ABS(DO36-CFM!DO39)</f>
        <v>0</v>
      </c>
      <c r="DP55" s="59">
        <f ca="1">ABS(DP36-CFM!DP39)</f>
        <v>0</v>
      </c>
      <c r="DQ55" s="59">
        <f ca="1">ABS(DQ36-CFM!DQ39)</f>
        <v>0</v>
      </c>
      <c r="DR55" s="59">
        <f ca="1">ABS(DR36-CFM!DR39)</f>
        <v>0</v>
      </c>
      <c r="DS55" s="59">
        <f ca="1">ABS(DS36-CFM!DS39)</f>
        <v>0</v>
      </c>
      <c r="DT55" s="59">
        <f ca="1">ABS(DT36-CFM!DT39)</f>
        <v>0</v>
      </c>
      <c r="DU55" s="59">
        <f ca="1">ABS(DU36-CFM!DU39)</f>
        <v>0</v>
      </c>
      <c r="DV55" s="59">
        <f ca="1">ABS(DV36-CFM!DV39)</f>
        <v>0</v>
      </c>
      <c r="DW55" s="59">
        <f ca="1">ABS(DW36-CFM!DW39)</f>
        <v>0</v>
      </c>
      <c r="DX55" s="59">
        <f ca="1">ABS(DX36-CFM!DX39)</f>
        <v>0</v>
      </c>
      <c r="DY55" s="59">
        <f ca="1">ABS(DY36-CFM!DY39)</f>
        <v>0</v>
      </c>
      <c r="DZ55" s="59">
        <f ca="1">ABS(DZ36-CFM!DZ39)</f>
        <v>0</v>
      </c>
      <c r="EA55" s="59">
        <f ca="1">ABS(EA36-CFM!EA39)</f>
        <v>0</v>
      </c>
      <c r="EB55" s="59">
        <f ca="1">ABS(EB36-CFM!EB39)</f>
        <v>0</v>
      </c>
      <c r="EC55" s="59">
        <f ca="1">ABS(EC36-CFM!EC39)</f>
        <v>0</v>
      </c>
      <c r="ED55" s="59">
        <f ca="1">ABS(ED36-CFM!ED39)</f>
        <v>0</v>
      </c>
      <c r="EE55" s="59">
        <f ca="1">ABS(EE36-CFM!EE39)</f>
        <v>0</v>
      </c>
      <c r="EF55" s="59">
        <f ca="1">ABS(EF36-CFM!EF39)</f>
        <v>0</v>
      </c>
      <c r="EG55" s="59">
        <f ca="1">ABS(EG36-CFM!EG39)</f>
        <v>0</v>
      </c>
      <c r="EH55" s="59">
        <f ca="1">ABS(EH36-CFM!EH39)</f>
        <v>0</v>
      </c>
      <c r="EI55" s="59">
        <f ca="1">ABS(EI36-CFM!EI39)</f>
        <v>0</v>
      </c>
      <c r="EJ55" s="59">
        <f ca="1">ABS(EJ36-CFM!EJ39)</f>
        <v>0</v>
      </c>
      <c r="EK55" s="59">
        <f ca="1">ABS(EK36-CFM!EK39)</f>
        <v>0</v>
      </c>
      <c r="EL55" s="59">
        <f ca="1">ABS(EL36-CFM!EL39)</f>
        <v>0</v>
      </c>
      <c r="EM55" s="59">
        <f ca="1">ABS(EM36-CFM!EM39)</f>
        <v>0</v>
      </c>
      <c r="EN55" s="59">
        <f ca="1">ABS(EN36-CFM!EN39)</f>
        <v>0</v>
      </c>
      <c r="EO55" s="59">
        <f ca="1">ABS(EO36-CFM!EO39)</f>
        <v>0</v>
      </c>
      <c r="EP55" s="59">
        <f ca="1">ABS(EP36-CFM!EP39)</f>
        <v>0</v>
      </c>
      <c r="EQ55" s="59">
        <f ca="1">ABS(EQ36-CFM!EQ39)</f>
        <v>0</v>
      </c>
      <c r="ER55" s="59">
        <f ca="1">ABS(ER36-CFM!ER39)</f>
        <v>0</v>
      </c>
      <c r="ES55" s="59">
        <f ca="1">ABS(ES36-CFM!ES39)</f>
        <v>0</v>
      </c>
      <c r="ET55" s="59">
        <f ca="1">ABS(ET36-CFM!ET39)</f>
        <v>0</v>
      </c>
      <c r="EU55" s="59">
        <f ca="1">ABS(EU36-CFM!EU39)</f>
        <v>0</v>
      </c>
      <c r="EV55" s="59">
        <f ca="1">ABS(EV36-CFM!EV39)</f>
        <v>0</v>
      </c>
      <c r="EW55" s="59">
        <f ca="1">ABS(EW36-CFM!EW39)</f>
        <v>0</v>
      </c>
      <c r="EX55" s="59">
        <f ca="1">ABS(EX36-CFM!EX39)</f>
        <v>0</v>
      </c>
      <c r="EY55" s="59">
        <f ca="1">ABS(EY36-CFM!EY39)</f>
        <v>0</v>
      </c>
      <c r="EZ55" s="59">
        <f ca="1">ABS(EZ36-CFM!EZ39)</f>
        <v>0</v>
      </c>
      <c r="FA55" s="59">
        <f ca="1">ABS(FA36-CFM!FA39)</f>
        <v>0</v>
      </c>
      <c r="FB55" s="59">
        <f ca="1">ABS(FB36-CFM!FB39)</f>
        <v>0</v>
      </c>
      <c r="FC55" s="59">
        <f ca="1">ABS(FC36-CFM!FC39)</f>
        <v>0</v>
      </c>
      <c r="FD55" s="59">
        <f ca="1">ABS(FD36-CFM!FD39)</f>
        <v>0</v>
      </c>
      <c r="FE55" s="59">
        <f ca="1">ABS(FE36-CFM!FE39)</f>
        <v>0</v>
      </c>
      <c r="FF55" s="59">
        <f ca="1">ABS(FF36-CFM!FF39)</f>
        <v>0</v>
      </c>
      <c r="FG55" s="59">
        <f ca="1">ABS(FG36-CFM!FG39)</f>
        <v>0</v>
      </c>
      <c r="FH55" s="59">
        <f ca="1">ABS(FH36-CFM!FH39)</f>
        <v>0</v>
      </c>
      <c r="FI55" s="59">
        <f ca="1">ABS(FI36-CFM!FI39)</f>
        <v>0</v>
      </c>
      <c r="FJ55" s="59">
        <f ca="1">ABS(FJ36-CFM!FJ39)</f>
        <v>0</v>
      </c>
      <c r="FK55" s="59">
        <f ca="1">ABS(FK36-CFM!FK39)</f>
        <v>0</v>
      </c>
      <c r="FL55" s="59">
        <f ca="1">ABS(FL36-CFM!FL39)</f>
        <v>0</v>
      </c>
      <c r="FM55" s="59">
        <f ca="1">ABS(FM36-CFM!FM39)</f>
        <v>0</v>
      </c>
      <c r="FN55" s="59">
        <f ca="1">ABS(FN36-CFM!FN39)</f>
        <v>0</v>
      </c>
      <c r="FO55" s="59">
        <f ca="1">ABS(FO36-CFM!FO39)</f>
        <v>0</v>
      </c>
      <c r="FP55" s="59">
        <f ca="1">ABS(FP36-CFM!FP39)</f>
        <v>0</v>
      </c>
      <c r="FQ55" s="59">
        <f ca="1">ABS(FQ36-CFM!FQ39)</f>
        <v>0</v>
      </c>
      <c r="FR55" s="59">
        <f ca="1">ABS(FR36-CFM!FR39)</f>
        <v>0</v>
      </c>
      <c r="FS55" s="59">
        <f ca="1">ABS(FS36-CFM!FS39)</f>
        <v>0</v>
      </c>
      <c r="FT55" s="59">
        <f ca="1">ABS(FT36-CFM!FT39)</f>
        <v>0</v>
      </c>
      <c r="FU55" s="59">
        <f ca="1">ABS(FU36-CFM!FU39)</f>
        <v>0</v>
      </c>
      <c r="FV55" s="59">
        <f ca="1">ABS(FV36-CFM!FV39)</f>
        <v>0</v>
      </c>
      <c r="FW55" s="59">
        <f ca="1">ABS(FW36-CFM!FW39)</f>
        <v>0</v>
      </c>
      <c r="FX55" s="59">
        <f ca="1">ABS(FX36-CFM!FX39)</f>
        <v>0</v>
      </c>
      <c r="FY55" s="59">
        <f ca="1">ABS(FY36-CFM!FY39)</f>
        <v>0</v>
      </c>
      <c r="FZ55" s="59">
        <f ca="1">ABS(FZ36-CFM!FZ39)</f>
        <v>0</v>
      </c>
      <c r="GA55" s="59">
        <f ca="1">ABS(GA36-CFM!GA39)</f>
        <v>0</v>
      </c>
      <c r="GB55" s="59">
        <f ca="1">ABS(GB36-CFM!GB39)</f>
        <v>0</v>
      </c>
      <c r="GC55" s="59">
        <f ca="1">ABS(GC36-CFM!GC39)</f>
        <v>0</v>
      </c>
      <c r="GD55" s="59">
        <f ca="1">ABS(GD36-CFM!GD39)</f>
        <v>0</v>
      </c>
      <c r="GE55" s="59">
        <f ca="1">ABS(GE36-CFM!GE39)</f>
        <v>0</v>
      </c>
      <c r="GF55" s="59">
        <f ca="1">ABS(GF36-CFM!GF39)</f>
        <v>0</v>
      </c>
      <c r="GG55" s="59">
        <f ca="1">ABS(GG36-CFM!GG39)</f>
        <v>0</v>
      </c>
      <c r="GH55" s="59">
        <f ca="1">ABS(GH36-CFM!GH39)</f>
        <v>0</v>
      </c>
      <c r="GI55" s="59">
        <f ca="1">ABS(GI36-CFM!GI39)</f>
        <v>0</v>
      </c>
      <c r="GJ55" s="59">
        <f ca="1">ABS(GJ36-CFM!GJ39)</f>
        <v>0</v>
      </c>
      <c r="GK55" s="59">
        <f ca="1">ABS(GK36-CFM!GK39)</f>
        <v>0</v>
      </c>
      <c r="GL55" s="59">
        <f ca="1">ABS(GL36-CFM!GL39)</f>
        <v>0</v>
      </c>
      <c r="GM55" s="59">
        <f ca="1">ABS(GM36-CFM!GM39)</f>
        <v>0</v>
      </c>
      <c r="GN55" s="59">
        <f ca="1">ABS(GN36-CFM!GN39)</f>
        <v>0</v>
      </c>
      <c r="GO55" s="59">
        <f ca="1">ABS(GO36-CFM!GO39)</f>
        <v>0</v>
      </c>
      <c r="GP55" s="59">
        <f ca="1">ABS(GP36-CFM!GP39)</f>
        <v>0</v>
      </c>
      <c r="GQ55" s="59">
        <f ca="1">ABS(GQ36-CFM!GQ39)</f>
        <v>0</v>
      </c>
      <c r="GR55" s="59">
        <f ca="1">ABS(GR36-CFM!GR39)</f>
        <v>0</v>
      </c>
      <c r="GS55" s="59">
        <f ca="1">ABS(GS36-CFM!GS39)</f>
        <v>0</v>
      </c>
      <c r="GT55" s="59">
        <f ca="1">ABS(GT36-CFM!GT39)</f>
        <v>0</v>
      </c>
      <c r="GU55" s="59">
        <f ca="1">ABS(GU36-CFM!GU39)</f>
        <v>0</v>
      </c>
      <c r="GV55" s="59">
        <f ca="1">ABS(GV36-CFM!GV39)</f>
        <v>0</v>
      </c>
      <c r="GW55" s="59">
        <f ca="1">ABS(GW36-CFM!GW39)</f>
        <v>0</v>
      </c>
      <c r="GX55" s="59">
        <f ca="1">ABS(GX36-CFM!GX39)</f>
        <v>0</v>
      </c>
      <c r="GY55" s="59">
        <f ca="1">ABS(GY36-CFM!GY39)</f>
        <v>0</v>
      </c>
      <c r="GZ55" s="59">
        <f ca="1">ABS(GZ36-CFM!GZ39)</f>
        <v>0</v>
      </c>
      <c r="HA55" s="59">
        <f ca="1">ABS(HA36-CFM!HA39)</f>
        <v>0</v>
      </c>
      <c r="HB55" s="59">
        <f ca="1">ABS(HB36-CFM!HB39)</f>
        <v>0</v>
      </c>
      <c r="HC55" s="59">
        <f ca="1">ABS(HC36-CFM!HC39)</f>
        <v>0</v>
      </c>
      <c r="HD55" s="59">
        <f ca="1">ABS(HD36-CFM!HD39)</f>
        <v>0</v>
      </c>
      <c r="HE55" s="59">
        <f ca="1">ABS(HE36-CFM!HE39)</f>
        <v>0</v>
      </c>
      <c r="HF55" s="59">
        <f ca="1">ABS(HF36-CFM!HF39)</f>
        <v>0</v>
      </c>
      <c r="HG55" s="59">
        <f ca="1">ABS(HG36-CFM!HG39)</f>
        <v>0</v>
      </c>
      <c r="HH55" s="59">
        <f ca="1">ABS(HH36-CFM!HH39)</f>
        <v>0</v>
      </c>
      <c r="HI55" s="59">
        <f ca="1">ABS(HI36-CFM!HI39)</f>
        <v>0</v>
      </c>
      <c r="HJ55" s="59">
        <f ca="1">ABS(HJ36-CFM!HJ39)</f>
        <v>0</v>
      </c>
      <c r="HK55" s="59">
        <f ca="1">ABS(HK36-CFM!HK39)</f>
        <v>0</v>
      </c>
      <c r="HL55" s="59">
        <f ca="1">ABS(HL36-CFM!HL39)</f>
        <v>0</v>
      </c>
      <c r="HM55" s="59">
        <f ca="1">ABS(HM36-CFM!HM39)</f>
        <v>0</v>
      </c>
      <c r="HN55" s="59">
        <f ca="1">ABS(HN36-CFM!HN39)</f>
        <v>0</v>
      </c>
      <c r="HO55" s="59">
        <f ca="1">ABS(HO36-CFM!HO39)</f>
        <v>0</v>
      </c>
      <c r="HP55" s="59">
        <f ca="1">ABS(HP36-CFM!HP39)</f>
        <v>0</v>
      </c>
      <c r="HQ55" s="59">
        <f ca="1">ABS(HQ36-CFM!HQ39)</f>
        <v>0</v>
      </c>
      <c r="HR55" s="59">
        <f ca="1">ABS(HR36-CFM!HR39)</f>
        <v>0</v>
      </c>
      <c r="HS55" s="59">
        <f ca="1">ABS(HS36-CFM!HS39)</f>
        <v>0</v>
      </c>
      <c r="HT55" s="59">
        <f ca="1">ABS(HT36-CFM!HT39)</f>
        <v>0</v>
      </c>
      <c r="HU55" s="59">
        <f ca="1">ABS(HU36-CFM!HU39)</f>
        <v>0</v>
      </c>
      <c r="HV55" s="59">
        <f ca="1">ABS(HV36-CFM!HV39)</f>
        <v>0</v>
      </c>
      <c r="HW55" s="59">
        <f ca="1">ABS(HW36-CFM!HW39)</f>
        <v>0</v>
      </c>
      <c r="HX55" s="59">
        <f ca="1">ABS(HX36-CFM!HX39)</f>
        <v>0</v>
      </c>
      <c r="HY55" s="59">
        <f ca="1">ABS(HY36-CFM!HY39)</f>
        <v>0</v>
      </c>
      <c r="HZ55" s="59">
        <f ca="1">ABS(HZ36-CFM!HZ39)</f>
        <v>0</v>
      </c>
      <c r="IA55" s="59">
        <f ca="1">ABS(IA36-CFM!IA39)</f>
        <v>0</v>
      </c>
      <c r="IB55" s="59">
        <f ca="1">ABS(IB36-CFM!IB39)</f>
        <v>0</v>
      </c>
      <c r="IC55" s="59">
        <f ca="1">ABS(IC36-CFM!IC39)</f>
        <v>0</v>
      </c>
      <c r="ID55" s="59">
        <f ca="1">ABS(ID36-CFM!ID39)</f>
        <v>0</v>
      </c>
      <c r="IE55" s="59">
        <f ca="1">ABS(IE36-CFM!IE39)</f>
        <v>0</v>
      </c>
      <c r="IF55" s="59">
        <f ca="1">ABS(IF36-CFM!IF39)</f>
        <v>0</v>
      </c>
      <c r="IG55" s="59">
        <f ca="1">ABS(IG36-CFM!IG39)</f>
        <v>0</v>
      </c>
      <c r="IH55" s="59">
        <f ca="1">ABS(IH36-CFM!IH39)</f>
        <v>0</v>
      </c>
      <c r="II55" s="59">
        <f ca="1">ABS(II36-CFM!II39)</f>
        <v>0</v>
      </c>
      <c r="IJ55" s="59">
        <f ca="1">ABS(IJ36-CFM!IJ39)</f>
        <v>0</v>
      </c>
      <c r="IK55" s="59">
        <f ca="1">ABS(IK36-CFM!IK39)</f>
        <v>0</v>
      </c>
      <c r="IL55" s="59">
        <f ca="1">ABS(IL36-CFM!IL39)</f>
        <v>0</v>
      </c>
    </row>
  </sheetData>
  <hyperlinks>
    <hyperlink ref="B1" location="Title!B22" display="Оглавление" xr:uid="{AEF99B0D-5F91-40EF-BB6F-21FB433F97C6}"/>
  </hyperlinks>
  <pageMargins left="0.70866141732283472" right="0.70866141732283472" top="0.74803149606299213" bottom="0.74803149606299213" header="0.31496062992125984" footer="0.31496062992125984"/>
  <pageSetup paperSize="9" scale="75" fitToWidth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11</vt:i4>
      </vt:variant>
    </vt:vector>
  </HeadingPairs>
  <TitlesOfParts>
    <vt:vector size="24" baseType="lpstr">
      <vt:lpstr>Title</vt:lpstr>
      <vt:lpstr>Assump</vt:lpstr>
      <vt:lpstr>Debt</vt:lpstr>
      <vt:lpstr>Tax</vt:lpstr>
      <vt:lpstr>DA</vt:lpstr>
      <vt:lpstr>Objects</vt:lpstr>
      <vt:lpstr>CFM</vt:lpstr>
      <vt:lpstr>CFY</vt:lpstr>
      <vt:lpstr>PLM_BSM</vt:lpstr>
      <vt:lpstr>PLY_BSY</vt:lpstr>
      <vt:lpstr>ProjectIndicators</vt:lpstr>
      <vt:lpstr>ComparativeAdvantage</vt:lpstr>
      <vt:lpstr>Анализ чувствительности</vt:lpstr>
      <vt:lpstr>CFM!Заголовки_для_печати</vt:lpstr>
      <vt:lpstr>ComparativeAdvantage!Заголовки_для_печати</vt:lpstr>
      <vt:lpstr>DA!Заголовки_для_печати</vt:lpstr>
      <vt:lpstr>Debt!Заголовки_для_печати</vt:lpstr>
      <vt:lpstr>Objects!Заголовки_для_печати</vt:lpstr>
      <vt:lpstr>PLM_BSM!Заголовки_для_печати</vt:lpstr>
      <vt:lpstr>PLY_BSY!Заголовки_для_печати</vt:lpstr>
      <vt:lpstr>Tax!Заголовки_для_печати</vt:lpstr>
      <vt:lpstr>ComparativeAdvantage!Область_печати</vt:lpstr>
      <vt:lpstr>ProjectIndicators!Область_печати</vt:lpstr>
      <vt:lpstr>'Анализ чувствительности'!Область_печати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Маклакова Александра Владимировна</dc:creator>
  <cp:lastModifiedBy>Федоров Илья Евгеньевич</cp:lastModifiedBy>
  <cp:lastPrinted>2021-05-12T14:41:25Z</cp:lastPrinted>
  <dcterms:created xsi:type="dcterms:W3CDTF">2021-03-17T08:36:26Z</dcterms:created>
  <dcterms:modified xsi:type="dcterms:W3CDTF">2021-05-18T15:20:03Z</dcterms:modified>
</cp:coreProperties>
</file>